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lever-my.sharepoint.com/personal/john_chedid_unilever_com/Documents/Desktop/"/>
    </mc:Choice>
  </mc:AlternateContent>
  <xr:revisionPtr revIDLastSave="0" documentId="8_{FD925694-31A5-4B2C-82A2-EC8F670BE572}" xr6:coauthVersionLast="47" xr6:coauthVersionMax="47" xr10:uidLastSave="{00000000-0000-0000-0000-000000000000}"/>
  <bookViews>
    <workbookView xWindow="-120" yWindow="-120" windowWidth="29040" windowHeight="15720" firstSheet="4" activeTab="4" xr2:uid="{69821BB5-F8EF-4D14-BDDB-0FBAB6DB1EE1}"/>
  </bookViews>
  <sheets>
    <sheet name="Pallet Historica" sheetId="9" state="hidden" r:id="rId1"/>
    <sheet name="Pivt-Data for Recap" sheetId="8" state="hidden" r:id="rId2"/>
    <sheet name="Tech Pivot" sheetId="12" state="hidden" r:id="rId3"/>
    <sheet name="Sheet2" sheetId="14" state="hidden" r:id="rId4"/>
    <sheet name="Recap" sheetId="15" r:id="rId5"/>
    <sheet name="Sheet3" sheetId="16" r:id="rId6"/>
    <sheet name="Sheet4" sheetId="17" r:id="rId7"/>
    <sheet name="MRF2" sheetId="5" r:id="rId8"/>
    <sheet name="Sheet1" sheetId="13" r:id="rId9"/>
    <sheet name="MRF 24" sheetId="2" state="hidden" r:id="rId10"/>
    <sheet name="DU -UCC" sheetId="3" r:id="rId11"/>
    <sheet name="Tech Pallet" sheetId="7" r:id="rId12"/>
  </sheets>
  <definedNames>
    <definedName name="_xlnm._FilterDatabase" localSheetId="9" hidden="1">'MRF 24'!$A$1:$O$1</definedName>
    <definedName name="_xlnm._FilterDatabase" localSheetId="7" hidden="1">'MRF2'!$A$2:$CK$882</definedName>
    <definedName name="_xlnm._FilterDatabase" localSheetId="6" hidden="1">Sheet4!$D$1:$E$31</definedName>
    <definedName name="_xlnm._FilterDatabase" localSheetId="11" hidden="1">'Tech Pallet'!$A$1:$L$591</definedName>
  </definedNames>
  <calcPr calcId="191028"/>
  <pivotCaches>
    <pivotCache cacheId="116" r:id="rId13"/>
    <pivotCache cacheId="117" r:id="rId14"/>
    <pivotCache cacheId="118" r:id="rId15"/>
    <pivotCache cacheId="119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6" l="1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4" i="16"/>
  <c r="C479" i="5"/>
  <c r="A479" i="5" s="1"/>
  <c r="C480" i="5"/>
  <c r="A480" i="5" s="1"/>
  <c r="C481" i="5"/>
  <c r="A481" i="5" s="1"/>
  <c r="C482" i="5"/>
  <c r="A482" i="5" s="1"/>
  <c r="C483" i="5"/>
  <c r="A483" i="5" s="1"/>
  <c r="C484" i="5"/>
  <c r="A484" i="5" s="1"/>
  <c r="C485" i="5"/>
  <c r="C486" i="5"/>
  <c r="AG486" i="5" s="1"/>
  <c r="C487" i="5"/>
  <c r="C488" i="5"/>
  <c r="A488" i="5" s="1"/>
  <c r="C489" i="5"/>
  <c r="C490" i="5"/>
  <c r="C491" i="5"/>
  <c r="C492" i="5"/>
  <c r="C493" i="5"/>
  <c r="C494" i="5"/>
  <c r="A494" i="5" s="1"/>
  <c r="C495" i="5"/>
  <c r="A495" i="5" s="1"/>
  <c r="C496" i="5"/>
  <c r="A496" i="5" s="1"/>
  <c r="C497" i="5"/>
  <c r="A497" i="5" s="1"/>
  <c r="C498" i="5"/>
  <c r="C499" i="5"/>
  <c r="A499" i="5" s="1"/>
  <c r="C500" i="5"/>
  <c r="C501" i="5"/>
  <c r="C502" i="5"/>
  <c r="A502" i="5" s="1"/>
  <c r="C503" i="5"/>
  <c r="C504" i="5"/>
  <c r="A504" i="5" s="1"/>
  <c r="C505" i="5"/>
  <c r="C506" i="5"/>
  <c r="AF506" i="5" s="1"/>
  <c r="C507" i="5"/>
  <c r="A507" i="5" s="1"/>
  <c r="C508" i="5"/>
  <c r="AG508" i="5" s="1"/>
  <c r="BQ508" i="5" s="1"/>
  <c r="C509" i="5"/>
  <c r="C510" i="5"/>
  <c r="A510" i="5" s="1"/>
  <c r="C511" i="5"/>
  <c r="C512" i="5"/>
  <c r="A512" i="5" s="1"/>
  <c r="C513" i="5"/>
  <c r="A513" i="5" s="1"/>
  <c r="C514" i="5"/>
  <c r="C515" i="5"/>
  <c r="AF515" i="5" s="1"/>
  <c r="AW515" i="5" s="1"/>
  <c r="C516" i="5"/>
  <c r="C517" i="5"/>
  <c r="B517" i="5" s="1"/>
  <c r="C518" i="5"/>
  <c r="A518" i="5" s="1"/>
  <c r="C519" i="5"/>
  <c r="C520" i="5"/>
  <c r="A520" i="5" s="1"/>
  <c r="C521" i="5"/>
  <c r="C522" i="5"/>
  <c r="A522" i="5" s="1"/>
  <c r="C523" i="5"/>
  <c r="A523" i="5" s="1"/>
  <c r="C524" i="5"/>
  <c r="A524" i="5" s="1"/>
  <c r="C525" i="5"/>
  <c r="C526" i="5"/>
  <c r="A526" i="5" s="1"/>
  <c r="C527" i="5"/>
  <c r="C528" i="5"/>
  <c r="C529" i="5"/>
  <c r="C530" i="5"/>
  <c r="A530" i="5" s="1"/>
  <c r="C531" i="5"/>
  <c r="AG531" i="5" s="1"/>
  <c r="CD531" i="5" s="1"/>
  <c r="C532" i="5"/>
  <c r="AG532" i="5" s="1"/>
  <c r="C533" i="5"/>
  <c r="A533" i="5" s="1"/>
  <c r="C534" i="5"/>
  <c r="C535" i="5"/>
  <c r="C536" i="5"/>
  <c r="A536" i="5" s="1"/>
  <c r="C537" i="5"/>
  <c r="A537" i="5" s="1"/>
  <c r="C538" i="5"/>
  <c r="C539" i="5"/>
  <c r="C540" i="5"/>
  <c r="C541" i="5"/>
  <c r="C542" i="5"/>
  <c r="C543" i="5"/>
  <c r="C544" i="5"/>
  <c r="A544" i="5" s="1"/>
  <c r="C545" i="5"/>
  <c r="AG545" i="5" s="1"/>
  <c r="BP545" i="5" s="1"/>
  <c r="C546" i="5"/>
  <c r="B546" i="5" s="1"/>
  <c r="C547" i="5"/>
  <c r="A547" i="5" s="1"/>
  <c r="C548" i="5"/>
  <c r="A548" i="5" s="1"/>
  <c r="C549" i="5"/>
  <c r="A549" i="5" s="1"/>
  <c r="C550" i="5"/>
  <c r="A550" i="5" s="1"/>
  <c r="C551" i="5"/>
  <c r="C552" i="5"/>
  <c r="C553" i="5"/>
  <c r="C554" i="5"/>
  <c r="A554" i="5" s="1"/>
  <c r="C555" i="5"/>
  <c r="C556" i="5"/>
  <c r="AF556" i="5" s="1"/>
  <c r="AL556" i="5" s="1"/>
  <c r="C557" i="5"/>
  <c r="AF557" i="5" s="1"/>
  <c r="C558" i="5"/>
  <c r="C559" i="5"/>
  <c r="B559" i="5" s="1"/>
  <c r="C560" i="5"/>
  <c r="AF560" i="5" s="1"/>
  <c r="AM560" i="5" s="1"/>
  <c r="C561" i="5"/>
  <c r="A561" i="5" s="1"/>
  <c r="C562" i="5"/>
  <c r="A562" i="5" s="1"/>
  <c r="C563" i="5"/>
  <c r="C564" i="5"/>
  <c r="A564" i="5" s="1"/>
  <c r="C565" i="5"/>
  <c r="C566" i="5"/>
  <c r="A566" i="5" s="1"/>
  <c r="C567" i="5"/>
  <c r="C568" i="5"/>
  <c r="A568" i="5" s="1"/>
  <c r="C569" i="5"/>
  <c r="A569" i="5" s="1"/>
  <c r="C570" i="5"/>
  <c r="C571" i="5"/>
  <c r="C572" i="5"/>
  <c r="C573" i="5"/>
  <c r="B573" i="5" s="1"/>
  <c r="C574" i="5"/>
  <c r="A574" i="5" s="1"/>
  <c r="C575" i="5"/>
  <c r="C576" i="5"/>
  <c r="A576" i="5" s="1"/>
  <c r="C577" i="5"/>
  <c r="A577" i="5" s="1"/>
  <c r="C578" i="5"/>
  <c r="A578" i="5" s="1"/>
  <c r="C579" i="5"/>
  <c r="AG579" i="5" s="1"/>
  <c r="C580" i="5"/>
  <c r="AG580" i="5" s="1"/>
  <c r="C581" i="5"/>
  <c r="A581" i="5" s="1"/>
  <c r="C582" i="5"/>
  <c r="C583" i="5"/>
  <c r="AG583" i="5" s="1"/>
  <c r="C584" i="5"/>
  <c r="A584" i="5" s="1"/>
  <c r="C585" i="5"/>
  <c r="AG585" i="5" s="1"/>
  <c r="C586" i="5"/>
  <c r="A586" i="5" s="1"/>
  <c r="C587" i="5"/>
  <c r="AF587" i="5" s="1"/>
  <c r="C588" i="5"/>
  <c r="AF588" i="5" s="1"/>
  <c r="C589" i="5"/>
  <c r="A589" i="5" s="1"/>
  <c r="C590" i="5"/>
  <c r="C591" i="5"/>
  <c r="B591" i="5" s="1"/>
  <c r="C592" i="5"/>
  <c r="C593" i="5"/>
  <c r="C594" i="5"/>
  <c r="A594" i="5" s="1"/>
  <c r="C595" i="5"/>
  <c r="C596" i="5"/>
  <c r="C597" i="5"/>
  <c r="A597" i="5" s="1"/>
  <c r="C598" i="5"/>
  <c r="A598" i="5" s="1"/>
  <c r="C599" i="5"/>
  <c r="AF599" i="5" s="1"/>
  <c r="C600" i="5"/>
  <c r="C601" i="5"/>
  <c r="AF601" i="5" s="1"/>
  <c r="AV601" i="5" s="1"/>
  <c r="C602" i="5"/>
  <c r="A602" i="5" s="1"/>
  <c r="C603" i="5"/>
  <c r="A603" i="5" s="1"/>
  <c r="C604" i="5"/>
  <c r="A604" i="5" s="1"/>
  <c r="C605" i="5"/>
  <c r="C606" i="5"/>
  <c r="C607" i="5"/>
  <c r="C608" i="5"/>
  <c r="A608" i="5" s="1"/>
  <c r="C609" i="5"/>
  <c r="C610" i="5"/>
  <c r="A610" i="5" s="1"/>
  <c r="C611" i="5"/>
  <c r="C612" i="5"/>
  <c r="C613" i="5"/>
  <c r="AF613" i="5" s="1"/>
  <c r="C614" i="5"/>
  <c r="A614" i="5" s="1"/>
  <c r="C615" i="5"/>
  <c r="AG615" i="5" s="1"/>
  <c r="C616" i="5"/>
  <c r="A616" i="5" s="1"/>
  <c r="C617" i="5"/>
  <c r="A617" i="5" s="1"/>
  <c r="C618" i="5"/>
  <c r="C619" i="5"/>
  <c r="AG619" i="5" s="1"/>
  <c r="C620" i="5"/>
  <c r="A620" i="5" s="1"/>
  <c r="C621" i="5"/>
  <c r="A621" i="5" s="1"/>
  <c r="C622" i="5"/>
  <c r="A622" i="5" s="1"/>
  <c r="C623" i="5"/>
  <c r="C624" i="5"/>
  <c r="A624" i="5" s="1"/>
  <c r="C625" i="5"/>
  <c r="C626" i="5"/>
  <c r="A626" i="5" s="1"/>
  <c r="C627" i="5"/>
  <c r="C628" i="5"/>
  <c r="A628" i="5" s="1"/>
  <c r="C629" i="5"/>
  <c r="AF629" i="5" s="1"/>
  <c r="C630" i="5"/>
  <c r="A630" i="5" s="1"/>
  <c r="C631" i="5"/>
  <c r="C632" i="5"/>
  <c r="C633" i="5"/>
  <c r="B633" i="5" s="1"/>
  <c r="C634" i="5"/>
  <c r="A634" i="5" s="1"/>
  <c r="C635" i="5"/>
  <c r="A635" i="5" s="1"/>
  <c r="C636" i="5"/>
  <c r="C637" i="5"/>
  <c r="A637" i="5" s="1"/>
  <c r="C638" i="5"/>
  <c r="A638" i="5" s="1"/>
  <c r="C639" i="5"/>
  <c r="A639" i="5" s="1"/>
  <c r="C640" i="5"/>
  <c r="A640" i="5" s="1"/>
  <c r="C641" i="5"/>
  <c r="AG641" i="5" s="1"/>
  <c r="CF641" i="5" s="1"/>
  <c r="C642" i="5"/>
  <c r="A642" i="5" s="1"/>
  <c r="C643" i="5"/>
  <c r="B643" i="5" s="1"/>
  <c r="C644" i="5"/>
  <c r="C645" i="5"/>
  <c r="A645" i="5" s="1"/>
  <c r="C646" i="5"/>
  <c r="AF646" i="5" s="1"/>
  <c r="A647" i="5"/>
  <c r="C647" i="5"/>
  <c r="B647" i="5" s="1"/>
  <c r="C648" i="5"/>
  <c r="A648" i="5" s="1"/>
  <c r="C649" i="5"/>
  <c r="C650" i="5"/>
  <c r="AG650" i="5" s="1"/>
  <c r="BK650" i="5" s="1"/>
  <c r="C651" i="5"/>
  <c r="A651" i="5" s="1"/>
  <c r="C652" i="5"/>
  <c r="AF652" i="5" s="1"/>
  <c r="C653" i="5"/>
  <c r="A653" i="5" s="1"/>
  <c r="C654" i="5"/>
  <c r="A654" i="5" s="1"/>
  <c r="C655" i="5"/>
  <c r="C656" i="5"/>
  <c r="C657" i="5"/>
  <c r="B657" i="5" s="1"/>
  <c r="C658" i="5"/>
  <c r="A658" i="5" s="1"/>
  <c r="C659" i="5"/>
  <c r="C660" i="5"/>
  <c r="A660" i="5" s="1"/>
  <c r="C661" i="5"/>
  <c r="C662" i="5"/>
  <c r="AF662" i="5" s="1"/>
  <c r="C663" i="5"/>
  <c r="A663" i="5" s="1"/>
  <c r="C664" i="5"/>
  <c r="A664" i="5" s="1"/>
  <c r="C665" i="5"/>
  <c r="A665" i="5" s="1"/>
  <c r="C666" i="5"/>
  <c r="C667" i="5"/>
  <c r="C668" i="5"/>
  <c r="A668" i="5" s="1"/>
  <c r="C669" i="5"/>
  <c r="AG669" i="5" s="1"/>
  <c r="C670" i="5"/>
  <c r="AF670" i="5" s="1"/>
  <c r="C671" i="5"/>
  <c r="B671" i="5" s="1"/>
  <c r="C672" i="5"/>
  <c r="A672" i="5" s="1"/>
  <c r="C673" i="5"/>
  <c r="A673" i="5" s="1"/>
  <c r="C674" i="5"/>
  <c r="AG674" i="5" s="1"/>
  <c r="CJ674" i="5" s="1"/>
  <c r="C675" i="5"/>
  <c r="C676" i="5"/>
  <c r="AF676" i="5" s="1"/>
  <c r="AK676" i="5" s="1"/>
  <c r="C677" i="5"/>
  <c r="A677" i="5" s="1"/>
  <c r="C678" i="5"/>
  <c r="A678" i="5" s="1"/>
  <c r="C679" i="5"/>
  <c r="A679" i="5" s="1"/>
  <c r="C680" i="5"/>
  <c r="A680" i="5" s="1"/>
  <c r="C681" i="5"/>
  <c r="A681" i="5" s="1"/>
  <c r="C682" i="5"/>
  <c r="A682" i="5" s="1"/>
  <c r="C683" i="5"/>
  <c r="AF683" i="5" s="1"/>
  <c r="C684" i="5"/>
  <c r="AF684" i="5" s="1"/>
  <c r="C685" i="5"/>
  <c r="C686" i="5"/>
  <c r="C687" i="5"/>
  <c r="AF687" i="5" s="1"/>
  <c r="C688" i="5"/>
  <c r="C689" i="5"/>
  <c r="A689" i="5" s="1"/>
  <c r="C690" i="5"/>
  <c r="A690" i="5" s="1"/>
  <c r="C691" i="5"/>
  <c r="A691" i="5" s="1"/>
  <c r="C692" i="5"/>
  <c r="A692" i="5" s="1"/>
  <c r="C693" i="5"/>
  <c r="A693" i="5" s="1"/>
  <c r="C694" i="5"/>
  <c r="A694" i="5" s="1"/>
  <c r="C695" i="5"/>
  <c r="A695" i="5" s="1"/>
  <c r="C696" i="5"/>
  <c r="A696" i="5" s="1"/>
  <c r="C697" i="5"/>
  <c r="A697" i="5" s="1"/>
  <c r="C698" i="5"/>
  <c r="C699" i="5"/>
  <c r="AF699" i="5" s="1"/>
  <c r="AN699" i="5" s="1"/>
  <c r="B700" i="5"/>
  <c r="C700" i="5"/>
  <c r="A700" i="5" s="1"/>
  <c r="C701" i="5"/>
  <c r="C702" i="5"/>
  <c r="B702" i="5" s="1"/>
  <c r="C703" i="5"/>
  <c r="B703" i="5" s="1"/>
  <c r="C704" i="5"/>
  <c r="C705" i="5"/>
  <c r="C706" i="5"/>
  <c r="B706" i="5" s="1"/>
  <c r="C707" i="5"/>
  <c r="C708" i="5"/>
  <c r="C709" i="5"/>
  <c r="A709" i="5" s="1"/>
  <c r="C710" i="5"/>
  <c r="AG710" i="5" s="1"/>
  <c r="CD710" i="5" s="1"/>
  <c r="C711" i="5"/>
  <c r="AG711" i="5" s="1"/>
  <c r="CG711" i="5" s="1"/>
  <c r="C712" i="5"/>
  <c r="A712" i="5" s="1"/>
  <c r="C713" i="5"/>
  <c r="C714" i="5"/>
  <c r="C715" i="5"/>
  <c r="AF715" i="5" s="1"/>
  <c r="C716" i="5"/>
  <c r="C717" i="5"/>
  <c r="A717" i="5" s="1"/>
  <c r="A718" i="5"/>
  <c r="C718" i="5"/>
  <c r="B718" i="5" s="1"/>
  <c r="C719" i="5"/>
  <c r="B719" i="5" s="1"/>
  <c r="C720" i="5"/>
  <c r="A720" i="5" s="1"/>
  <c r="C721" i="5"/>
  <c r="C722" i="5"/>
  <c r="A722" i="5" s="1"/>
  <c r="C723" i="5"/>
  <c r="B723" i="5" s="1"/>
  <c r="C724" i="5"/>
  <c r="A724" i="5" s="1"/>
  <c r="C725" i="5"/>
  <c r="B725" i="5" s="1"/>
  <c r="C726" i="5"/>
  <c r="AG726" i="5" s="1"/>
  <c r="C727" i="5"/>
  <c r="C728" i="5"/>
  <c r="C729" i="5"/>
  <c r="C730" i="5"/>
  <c r="A730" i="5" s="1"/>
  <c r="C731" i="5"/>
  <c r="A731" i="5" s="1"/>
  <c r="C732" i="5"/>
  <c r="B732" i="5" s="1"/>
  <c r="C733" i="5"/>
  <c r="B733" i="5" s="1"/>
  <c r="C734" i="5"/>
  <c r="C735" i="5"/>
  <c r="C736" i="5"/>
  <c r="C737" i="5"/>
  <c r="AF737" i="5" s="1"/>
  <c r="C738" i="5"/>
  <c r="A738" i="5" s="1"/>
  <c r="C739" i="5"/>
  <c r="A740" i="5"/>
  <c r="C740" i="5"/>
  <c r="B740" i="5" s="1"/>
  <c r="C741" i="5"/>
  <c r="A741" i="5" s="1"/>
  <c r="C742" i="5"/>
  <c r="B742" i="5" s="1"/>
  <c r="C743" i="5"/>
  <c r="B743" i="5" s="1"/>
  <c r="C744" i="5"/>
  <c r="C745" i="5"/>
  <c r="B745" i="5" s="1"/>
  <c r="C746" i="5"/>
  <c r="C747" i="5"/>
  <c r="AF747" i="5" s="1"/>
  <c r="AP747" i="5" s="1"/>
  <c r="C748" i="5"/>
  <c r="AG748" i="5" s="1"/>
  <c r="C749" i="5"/>
  <c r="AG749" i="5" s="1"/>
  <c r="BP749" i="5" s="1"/>
  <c r="C750" i="5"/>
  <c r="AF750" i="5" s="1"/>
  <c r="C751" i="5"/>
  <c r="B751" i="5" s="1"/>
  <c r="C752" i="5"/>
  <c r="C753" i="5"/>
  <c r="B753" i="5" s="1"/>
  <c r="C754" i="5"/>
  <c r="C755" i="5"/>
  <c r="B755" i="5" s="1"/>
  <c r="C756" i="5"/>
  <c r="C757" i="5"/>
  <c r="B757" i="5" s="1"/>
  <c r="C758" i="5"/>
  <c r="A758" i="5" s="1"/>
  <c r="B759" i="5"/>
  <c r="C759" i="5"/>
  <c r="A759" i="5" s="1"/>
  <c r="C760" i="5"/>
  <c r="A760" i="5" s="1"/>
  <c r="C761" i="5"/>
  <c r="AG761" i="5" s="1"/>
  <c r="CI761" i="5" s="1"/>
  <c r="C762" i="5"/>
  <c r="C763" i="5"/>
  <c r="AG763" i="5" s="1"/>
  <c r="BP763" i="5" s="1"/>
  <c r="C764" i="5"/>
  <c r="C765" i="5"/>
  <c r="A765" i="5" s="1"/>
  <c r="C766" i="5"/>
  <c r="AF766" i="5" s="1"/>
  <c r="C767" i="5"/>
  <c r="C768" i="5"/>
  <c r="A768" i="5" s="1"/>
  <c r="C769" i="5"/>
  <c r="A769" i="5" s="1"/>
  <c r="C770" i="5"/>
  <c r="C771" i="5"/>
  <c r="A771" i="5" s="1"/>
  <c r="C772" i="5"/>
  <c r="A772" i="5" s="1"/>
  <c r="C773" i="5"/>
  <c r="AG773" i="5" s="1"/>
  <c r="C774" i="5"/>
  <c r="AF774" i="5" s="1"/>
  <c r="C775" i="5"/>
  <c r="B775" i="5" s="1"/>
  <c r="C776" i="5"/>
  <c r="AG776" i="5" s="1"/>
  <c r="CB776" i="5" s="1"/>
  <c r="C777" i="5"/>
  <c r="C778" i="5"/>
  <c r="C779" i="5"/>
  <c r="C780" i="5"/>
  <c r="C781" i="5"/>
  <c r="C782" i="5"/>
  <c r="A782" i="5" s="1"/>
  <c r="C783" i="5"/>
  <c r="C784" i="5"/>
  <c r="AF784" i="5" s="1"/>
  <c r="AU784" i="5" s="1"/>
  <c r="C785" i="5"/>
  <c r="B785" i="5" s="1"/>
  <c r="C786" i="5"/>
  <c r="A786" i="5" s="1"/>
  <c r="C787" i="5"/>
  <c r="B787" i="5" s="1"/>
  <c r="C788" i="5"/>
  <c r="AG788" i="5" s="1"/>
  <c r="C789" i="5"/>
  <c r="AF789" i="5" s="1"/>
  <c r="AM789" i="5" s="1"/>
  <c r="C790" i="5"/>
  <c r="AF790" i="5" s="1"/>
  <c r="BH790" i="5" s="1"/>
  <c r="C791" i="5"/>
  <c r="C792" i="5"/>
  <c r="B792" i="5" s="1"/>
  <c r="C793" i="5"/>
  <c r="C794" i="5"/>
  <c r="A794" i="5" s="1"/>
  <c r="C795" i="5"/>
  <c r="C796" i="5"/>
  <c r="C797" i="5"/>
  <c r="B797" i="5" s="1"/>
  <c r="C798" i="5"/>
  <c r="A798" i="5" s="1"/>
  <c r="C799" i="5"/>
  <c r="C800" i="5"/>
  <c r="C801" i="5"/>
  <c r="AF801" i="5" s="1"/>
  <c r="C802" i="5"/>
  <c r="A802" i="5" s="1"/>
  <c r="C803" i="5"/>
  <c r="B803" i="5" s="1"/>
  <c r="C804" i="5"/>
  <c r="B804" i="5" s="1"/>
  <c r="C805" i="5"/>
  <c r="C806" i="5"/>
  <c r="C807" i="5"/>
  <c r="C808" i="5"/>
  <c r="A808" i="5" s="1"/>
  <c r="C809" i="5"/>
  <c r="B809" i="5" s="1"/>
  <c r="C810" i="5"/>
  <c r="C811" i="5"/>
  <c r="AF811" i="5" s="1"/>
  <c r="BE811" i="5" s="1"/>
  <c r="C812" i="5"/>
  <c r="B812" i="5" s="1"/>
  <c r="C813" i="5"/>
  <c r="C814" i="5"/>
  <c r="A814" i="5" s="1"/>
  <c r="C815" i="5"/>
  <c r="B815" i="5" s="1"/>
  <c r="C816" i="5"/>
  <c r="AF816" i="5" s="1"/>
  <c r="AO816" i="5" s="1"/>
  <c r="C817" i="5"/>
  <c r="AG817" i="5" s="1"/>
  <c r="C818" i="5"/>
  <c r="C819" i="5"/>
  <c r="A819" i="5" s="1"/>
  <c r="C820" i="5"/>
  <c r="C821" i="5"/>
  <c r="A821" i="5" s="1"/>
  <c r="C822" i="5"/>
  <c r="A822" i="5" s="1"/>
  <c r="C823" i="5"/>
  <c r="C824" i="5"/>
  <c r="C825" i="5"/>
  <c r="B825" i="5" s="1"/>
  <c r="C826" i="5"/>
  <c r="C827" i="5"/>
  <c r="AF827" i="5" s="1"/>
  <c r="BH827" i="5" s="1"/>
  <c r="C828" i="5"/>
  <c r="A828" i="5" s="1"/>
  <c r="C829" i="5"/>
  <c r="B829" i="5" s="1"/>
  <c r="C830" i="5"/>
  <c r="AG830" i="5" s="1"/>
  <c r="CK830" i="5" s="1"/>
  <c r="C831" i="5"/>
  <c r="AG831" i="5" s="1"/>
  <c r="CK831" i="5" s="1"/>
  <c r="C832" i="5"/>
  <c r="AF832" i="5" s="1"/>
  <c r="BB832" i="5" s="1"/>
  <c r="C833" i="5"/>
  <c r="B833" i="5" s="1"/>
  <c r="C834" i="5"/>
  <c r="A834" i="5" s="1"/>
  <c r="C835" i="5"/>
  <c r="B835" i="5" s="1"/>
  <c r="C836" i="5"/>
  <c r="C837" i="5"/>
  <c r="AG837" i="5" s="1"/>
  <c r="BL837" i="5" s="1"/>
  <c r="C838" i="5"/>
  <c r="AF838" i="5" s="1"/>
  <c r="C839" i="5"/>
  <c r="AG839" i="5" s="1"/>
  <c r="CE839" i="5" s="1"/>
  <c r="C840" i="5"/>
  <c r="AF840" i="5" s="1"/>
  <c r="AK840" i="5" s="1"/>
  <c r="C841" i="5"/>
  <c r="AF841" i="5" s="1"/>
  <c r="AK841" i="5" s="1"/>
  <c r="C842" i="5"/>
  <c r="A842" i="5" s="1"/>
  <c r="C843" i="5"/>
  <c r="B843" i="5" s="1"/>
  <c r="C844" i="5"/>
  <c r="AF844" i="5" s="1"/>
  <c r="AU844" i="5" s="1"/>
  <c r="C845" i="5"/>
  <c r="C846" i="5"/>
  <c r="A846" i="5" s="1"/>
  <c r="C847" i="5"/>
  <c r="C848" i="5"/>
  <c r="C849" i="5"/>
  <c r="AG849" i="5" s="1"/>
  <c r="C850" i="5"/>
  <c r="AF850" i="5" s="1"/>
  <c r="C851" i="5"/>
  <c r="B851" i="5" s="1"/>
  <c r="C852" i="5"/>
  <c r="AG852" i="5" s="1"/>
  <c r="C853" i="5"/>
  <c r="AF853" i="5" s="1"/>
  <c r="AY853" i="5" s="1"/>
  <c r="C854" i="5"/>
  <c r="AF854" i="5" s="1"/>
  <c r="AO854" i="5" s="1"/>
  <c r="C855" i="5"/>
  <c r="AG855" i="5" s="1"/>
  <c r="BX855" i="5" s="1"/>
  <c r="C856" i="5"/>
  <c r="C857" i="5"/>
  <c r="B857" i="5" s="1"/>
  <c r="C858" i="5"/>
  <c r="A858" i="5" s="1"/>
  <c r="C859" i="5"/>
  <c r="B859" i="5" s="1"/>
  <c r="C860" i="5"/>
  <c r="C861" i="5"/>
  <c r="AF861" i="5" s="1"/>
  <c r="AL861" i="5" s="1"/>
  <c r="C862" i="5"/>
  <c r="AG862" i="5" s="1"/>
  <c r="BW862" i="5" s="1"/>
  <c r="C863" i="5"/>
  <c r="AG863" i="5" s="1"/>
  <c r="BS863" i="5" s="1"/>
  <c r="C864" i="5"/>
  <c r="A864" i="5" s="1"/>
  <c r="C865" i="5"/>
  <c r="C866" i="5"/>
  <c r="AG866" i="5" s="1"/>
  <c r="CG866" i="5" s="1"/>
  <c r="C867" i="5"/>
  <c r="A867" i="5" s="1"/>
  <c r="C868" i="5"/>
  <c r="C869" i="5"/>
  <c r="B869" i="5" s="1"/>
  <c r="C870" i="5"/>
  <c r="AF870" i="5" s="1"/>
  <c r="AL870" i="5" s="1"/>
  <c r="C871" i="5"/>
  <c r="C872" i="5"/>
  <c r="C873" i="5"/>
  <c r="C874" i="5"/>
  <c r="AF874" i="5" s="1"/>
  <c r="C875" i="5"/>
  <c r="AG875" i="5" s="1"/>
  <c r="BY875" i="5" s="1"/>
  <c r="C876" i="5"/>
  <c r="AG876" i="5" s="1"/>
  <c r="CK876" i="5" s="1"/>
  <c r="C877" i="5"/>
  <c r="AF877" i="5" s="1"/>
  <c r="C878" i="5"/>
  <c r="C879" i="5"/>
  <c r="C880" i="5"/>
  <c r="AF880" i="5" s="1"/>
  <c r="AP880" i="5" s="1"/>
  <c r="C881" i="5"/>
  <c r="AF881" i="5" s="1"/>
  <c r="AU881" i="5" s="1"/>
  <c r="C882" i="5"/>
  <c r="AG882" i="5" s="1"/>
  <c r="BK882" i="5" s="1"/>
  <c r="AE479" i="5"/>
  <c r="AF479" i="5"/>
  <c r="BF479" i="5" s="1"/>
  <c r="AG479" i="5"/>
  <c r="BV479" i="5" s="1"/>
  <c r="AH479" i="5"/>
  <c r="AI479" i="5"/>
  <c r="AE480" i="5"/>
  <c r="AF480" i="5"/>
  <c r="AN480" i="5" s="1"/>
  <c r="AG480" i="5"/>
  <c r="BV480" i="5" s="1"/>
  <c r="AH480" i="5"/>
  <c r="AI480" i="5"/>
  <c r="AE481" i="5"/>
  <c r="AF481" i="5"/>
  <c r="AG481" i="5"/>
  <c r="BN481" i="5" s="1"/>
  <c r="AH481" i="5"/>
  <c r="AI481" i="5"/>
  <c r="AE482" i="5"/>
  <c r="AF482" i="5"/>
  <c r="AG482" i="5"/>
  <c r="AH482" i="5"/>
  <c r="AI482" i="5"/>
  <c r="AE483" i="5"/>
  <c r="AF483" i="5"/>
  <c r="BF483" i="5" s="1"/>
  <c r="AG483" i="5"/>
  <c r="AH483" i="5"/>
  <c r="AI483" i="5"/>
  <c r="AE484" i="5"/>
  <c r="AF484" i="5"/>
  <c r="AG484" i="5"/>
  <c r="CK484" i="5" s="1"/>
  <c r="AH484" i="5"/>
  <c r="AI484" i="5"/>
  <c r="AE485" i="5"/>
  <c r="AG485" i="5"/>
  <c r="BN485" i="5" s="1"/>
  <c r="AH485" i="5"/>
  <c r="AI485" i="5"/>
  <c r="AE486" i="5"/>
  <c r="AF486" i="5"/>
  <c r="AV486" i="5" s="1"/>
  <c r="AH486" i="5"/>
  <c r="AI486" i="5"/>
  <c r="AE487" i="5"/>
  <c r="AH487" i="5"/>
  <c r="AI487" i="5"/>
  <c r="AE488" i="5"/>
  <c r="AF488" i="5"/>
  <c r="AG488" i="5"/>
  <c r="AH488" i="5"/>
  <c r="AI488" i="5"/>
  <c r="AE489" i="5"/>
  <c r="AH489" i="5"/>
  <c r="AI489" i="5"/>
  <c r="AE490" i="5"/>
  <c r="AH490" i="5"/>
  <c r="AI490" i="5"/>
  <c r="AE491" i="5"/>
  <c r="AH491" i="5"/>
  <c r="AI491" i="5"/>
  <c r="AE492" i="5"/>
  <c r="AH492" i="5"/>
  <c r="AI492" i="5"/>
  <c r="AE493" i="5"/>
  <c r="AG493" i="5"/>
  <c r="CH493" i="5" s="1"/>
  <c r="AH493" i="5"/>
  <c r="AI493" i="5"/>
  <c r="AE494" i="5"/>
  <c r="AF494" i="5"/>
  <c r="AG494" i="5"/>
  <c r="BU494" i="5" s="1"/>
  <c r="AH494" i="5"/>
  <c r="AI494" i="5"/>
  <c r="AE495" i="5"/>
  <c r="AF495" i="5"/>
  <c r="AP495" i="5" s="1"/>
  <c r="AG495" i="5"/>
  <c r="CA495" i="5" s="1"/>
  <c r="AH495" i="5"/>
  <c r="AI495" i="5"/>
  <c r="AE496" i="5"/>
  <c r="AF496" i="5"/>
  <c r="BJ496" i="5" s="1"/>
  <c r="AG496" i="5"/>
  <c r="AH496" i="5"/>
  <c r="AI496" i="5"/>
  <c r="AE497" i="5"/>
  <c r="AF497" i="5"/>
  <c r="BB497" i="5" s="1"/>
  <c r="AG497" i="5"/>
  <c r="AH497" i="5"/>
  <c r="AI497" i="5"/>
  <c r="AE498" i="5"/>
  <c r="AH498" i="5"/>
  <c r="AI498" i="5"/>
  <c r="AE499" i="5"/>
  <c r="AH499" i="5"/>
  <c r="AI499" i="5"/>
  <c r="AE500" i="5"/>
  <c r="AF500" i="5"/>
  <c r="AH500" i="5"/>
  <c r="AI500" i="5"/>
  <c r="AE501" i="5"/>
  <c r="AH501" i="5"/>
  <c r="AI501" i="5"/>
  <c r="AE502" i="5"/>
  <c r="AH502" i="5"/>
  <c r="AI502" i="5"/>
  <c r="AE503" i="5"/>
  <c r="AH503" i="5"/>
  <c r="AI503" i="5"/>
  <c r="AE504" i="5"/>
  <c r="AH504" i="5"/>
  <c r="AI504" i="5"/>
  <c r="AE505" i="5"/>
  <c r="AH505" i="5"/>
  <c r="AI505" i="5"/>
  <c r="AE506" i="5"/>
  <c r="AH506" i="5"/>
  <c r="AI506" i="5"/>
  <c r="AE507" i="5"/>
  <c r="AF507" i="5"/>
  <c r="AY507" i="5" s="1"/>
  <c r="AG507" i="5"/>
  <c r="CA507" i="5" s="1"/>
  <c r="AH507" i="5"/>
  <c r="AI507" i="5"/>
  <c r="AE508" i="5"/>
  <c r="AH508" i="5"/>
  <c r="AI508" i="5"/>
  <c r="AE509" i="5"/>
  <c r="AH509" i="5"/>
  <c r="AI509" i="5"/>
  <c r="AE510" i="5"/>
  <c r="AF510" i="5"/>
  <c r="AG510" i="5"/>
  <c r="BZ510" i="5" s="1"/>
  <c r="AH510" i="5"/>
  <c r="AI510" i="5"/>
  <c r="CJ510" i="5"/>
  <c r="AE511" i="5"/>
  <c r="AH511" i="5"/>
  <c r="AI511" i="5"/>
  <c r="AE512" i="5"/>
  <c r="AF512" i="5"/>
  <c r="AO512" i="5" s="1"/>
  <c r="AG512" i="5"/>
  <c r="CA512" i="5" s="1"/>
  <c r="AH512" i="5"/>
  <c r="AI512" i="5"/>
  <c r="AE513" i="5"/>
  <c r="AH513" i="5"/>
  <c r="AI513" i="5"/>
  <c r="AE514" i="5"/>
  <c r="AH514" i="5"/>
  <c r="AI514" i="5"/>
  <c r="AE515" i="5"/>
  <c r="AH515" i="5"/>
  <c r="AI515" i="5"/>
  <c r="AE516" i="5"/>
  <c r="AF516" i="5"/>
  <c r="AS516" i="5" s="1"/>
  <c r="AG516" i="5"/>
  <c r="AH516" i="5"/>
  <c r="AI516" i="5"/>
  <c r="AE517" i="5"/>
  <c r="AG517" i="5"/>
  <c r="CE517" i="5" s="1"/>
  <c r="AH517" i="5"/>
  <c r="AI517" i="5"/>
  <c r="BN517" i="5"/>
  <c r="CF517" i="5"/>
  <c r="CI517" i="5"/>
  <c r="AE518" i="5"/>
  <c r="AG518" i="5"/>
  <c r="AH518" i="5"/>
  <c r="AI518" i="5"/>
  <c r="AE519" i="5"/>
  <c r="AH519" i="5"/>
  <c r="AI519" i="5"/>
  <c r="AE520" i="5"/>
  <c r="AF520" i="5"/>
  <c r="AK520" i="5" s="1"/>
  <c r="AG520" i="5"/>
  <c r="AH520" i="5"/>
  <c r="AI520" i="5"/>
  <c r="AE521" i="5"/>
  <c r="AG521" i="5"/>
  <c r="AH521" i="5"/>
  <c r="AI521" i="5"/>
  <c r="AE522" i="5"/>
  <c r="AF522" i="5"/>
  <c r="AQ522" i="5" s="1"/>
  <c r="AG522" i="5"/>
  <c r="AH522" i="5"/>
  <c r="AI522" i="5"/>
  <c r="AE523" i="5"/>
  <c r="AF523" i="5"/>
  <c r="AY523" i="5" s="1"/>
  <c r="AG523" i="5"/>
  <c r="BZ523" i="5" s="1"/>
  <c r="AH523" i="5"/>
  <c r="AI523" i="5"/>
  <c r="AE524" i="5"/>
  <c r="AF524" i="5"/>
  <c r="AG524" i="5"/>
  <c r="AH524" i="5"/>
  <c r="AI524" i="5"/>
  <c r="AE525" i="5"/>
  <c r="AH525" i="5"/>
  <c r="AI525" i="5"/>
  <c r="AE526" i="5"/>
  <c r="AF526" i="5"/>
  <c r="AP526" i="5" s="1"/>
  <c r="AG526" i="5"/>
  <c r="AH526" i="5"/>
  <c r="AI526" i="5"/>
  <c r="AE527" i="5"/>
  <c r="AH527" i="5"/>
  <c r="AI527" i="5"/>
  <c r="AE528" i="5"/>
  <c r="AH528" i="5"/>
  <c r="AI528" i="5"/>
  <c r="AE529" i="5"/>
  <c r="AF529" i="5"/>
  <c r="AG529" i="5"/>
  <c r="AH529" i="5"/>
  <c r="AI529" i="5"/>
  <c r="AE530" i="5"/>
  <c r="AF530" i="5"/>
  <c r="AG530" i="5"/>
  <c r="BM530" i="5" s="1"/>
  <c r="AH530" i="5"/>
  <c r="AI530" i="5"/>
  <c r="AE531" i="5"/>
  <c r="AH531" i="5"/>
  <c r="AI531" i="5"/>
  <c r="AE532" i="5"/>
  <c r="AH532" i="5"/>
  <c r="AI532" i="5"/>
  <c r="AE533" i="5"/>
  <c r="AH533" i="5"/>
  <c r="AI533" i="5"/>
  <c r="AE534" i="5"/>
  <c r="AG534" i="5"/>
  <c r="CA534" i="5" s="1"/>
  <c r="AH534" i="5"/>
  <c r="AI534" i="5"/>
  <c r="AE535" i="5"/>
  <c r="AG535" i="5"/>
  <c r="CI535" i="5" s="1"/>
  <c r="AH535" i="5"/>
  <c r="AI535" i="5"/>
  <c r="AE536" i="5"/>
  <c r="AF536" i="5"/>
  <c r="AG536" i="5"/>
  <c r="AH536" i="5"/>
  <c r="AI536" i="5"/>
  <c r="AE537" i="5"/>
  <c r="AF537" i="5"/>
  <c r="AO537" i="5" s="1"/>
  <c r="AG537" i="5"/>
  <c r="CF537" i="5" s="1"/>
  <c r="AH537" i="5"/>
  <c r="AI537" i="5"/>
  <c r="AE538" i="5"/>
  <c r="AH538" i="5"/>
  <c r="AI538" i="5"/>
  <c r="AE539" i="5"/>
  <c r="AH539" i="5"/>
  <c r="AI539" i="5"/>
  <c r="AE540" i="5"/>
  <c r="AH540" i="5"/>
  <c r="AI540" i="5"/>
  <c r="AE541" i="5"/>
  <c r="AH541" i="5"/>
  <c r="AI541" i="5"/>
  <c r="AE542" i="5"/>
  <c r="AH542" i="5"/>
  <c r="AI542" i="5"/>
  <c r="AE543" i="5"/>
  <c r="AH543" i="5"/>
  <c r="AI543" i="5"/>
  <c r="AE544" i="5"/>
  <c r="AF544" i="5"/>
  <c r="AG544" i="5"/>
  <c r="BN544" i="5" s="1"/>
  <c r="AH544" i="5"/>
  <c r="AI544" i="5"/>
  <c r="AE545" i="5"/>
  <c r="AH545" i="5"/>
  <c r="AI545" i="5"/>
  <c r="AE546" i="5"/>
  <c r="AH546" i="5"/>
  <c r="AI546" i="5"/>
  <c r="AE547" i="5"/>
  <c r="AH547" i="5"/>
  <c r="AI547" i="5"/>
  <c r="AE548" i="5"/>
  <c r="AF548" i="5"/>
  <c r="AG548" i="5"/>
  <c r="AH548" i="5"/>
  <c r="AI548" i="5"/>
  <c r="AE549" i="5"/>
  <c r="AF549" i="5"/>
  <c r="AW549" i="5" s="1"/>
  <c r="AG549" i="5"/>
  <c r="AH549" i="5"/>
  <c r="AI549" i="5"/>
  <c r="BR549" i="5"/>
  <c r="AE550" i="5"/>
  <c r="AF550" i="5"/>
  <c r="BJ550" i="5" s="1"/>
  <c r="AG550" i="5"/>
  <c r="AH550" i="5"/>
  <c r="AI550" i="5"/>
  <c r="AE551" i="5"/>
  <c r="AG551" i="5"/>
  <c r="AH551" i="5"/>
  <c r="AI551" i="5"/>
  <c r="AE552" i="5"/>
  <c r="AH552" i="5"/>
  <c r="AI552" i="5"/>
  <c r="AE553" i="5"/>
  <c r="AG553" i="5"/>
  <c r="AH553" i="5"/>
  <c r="AI553" i="5"/>
  <c r="AE554" i="5"/>
  <c r="AF554" i="5"/>
  <c r="AW554" i="5" s="1"/>
  <c r="AG554" i="5"/>
  <c r="AH554" i="5"/>
  <c r="AI554" i="5"/>
  <c r="AE555" i="5"/>
  <c r="AF555" i="5"/>
  <c r="AH555" i="5"/>
  <c r="AI555" i="5"/>
  <c r="AE556" i="5"/>
  <c r="AH556" i="5"/>
  <c r="AI556" i="5"/>
  <c r="AE557" i="5"/>
  <c r="AH557" i="5"/>
  <c r="AI557" i="5"/>
  <c r="AE558" i="5"/>
  <c r="AH558" i="5"/>
  <c r="AI558" i="5"/>
  <c r="AE559" i="5"/>
  <c r="AH559" i="5"/>
  <c r="AI559" i="5"/>
  <c r="AE560" i="5"/>
  <c r="AH560" i="5"/>
  <c r="AI560" i="5"/>
  <c r="AE561" i="5"/>
  <c r="AH561" i="5"/>
  <c r="AI561" i="5"/>
  <c r="AE562" i="5"/>
  <c r="AF562" i="5"/>
  <c r="AU562" i="5" s="1"/>
  <c r="AG562" i="5"/>
  <c r="AH562" i="5"/>
  <c r="AI562" i="5"/>
  <c r="AN562" i="5"/>
  <c r="AE563" i="5"/>
  <c r="AH563" i="5"/>
  <c r="AI563" i="5"/>
  <c r="AE564" i="5"/>
  <c r="AF564" i="5"/>
  <c r="AG564" i="5"/>
  <c r="BV564" i="5" s="1"/>
  <c r="AH564" i="5"/>
  <c r="AI564" i="5"/>
  <c r="AE565" i="5"/>
  <c r="AH565" i="5"/>
  <c r="AI565" i="5"/>
  <c r="AE566" i="5"/>
  <c r="AH566" i="5"/>
  <c r="AI566" i="5"/>
  <c r="AE567" i="5"/>
  <c r="AG567" i="5"/>
  <c r="AH567" i="5"/>
  <c r="AI567" i="5"/>
  <c r="AE568" i="5"/>
  <c r="AF568" i="5"/>
  <c r="AU568" i="5" s="1"/>
  <c r="AG568" i="5"/>
  <c r="AH568" i="5"/>
  <c r="AI568" i="5"/>
  <c r="AE569" i="5"/>
  <c r="AH569" i="5"/>
  <c r="AI569" i="5"/>
  <c r="AE570" i="5"/>
  <c r="AH570" i="5"/>
  <c r="AI570" i="5"/>
  <c r="AE571" i="5"/>
  <c r="AF571" i="5"/>
  <c r="AG571" i="5"/>
  <c r="BO571" i="5" s="1"/>
  <c r="AH571" i="5"/>
  <c r="AI571" i="5"/>
  <c r="AE572" i="5"/>
  <c r="AH572" i="5"/>
  <c r="AI572" i="5"/>
  <c r="AE573" i="5"/>
  <c r="AH573" i="5"/>
  <c r="AI573" i="5"/>
  <c r="AE574" i="5"/>
  <c r="AH574" i="5"/>
  <c r="AI574" i="5"/>
  <c r="AE575" i="5"/>
  <c r="AH575" i="5"/>
  <c r="AI575" i="5"/>
  <c r="AE576" i="5"/>
  <c r="AF576" i="5"/>
  <c r="AU576" i="5" s="1"/>
  <c r="AG576" i="5"/>
  <c r="AH576" i="5"/>
  <c r="AI576" i="5"/>
  <c r="CC576" i="5"/>
  <c r="AE577" i="5"/>
  <c r="AH577" i="5"/>
  <c r="AI577" i="5"/>
  <c r="AE578" i="5"/>
  <c r="AF578" i="5"/>
  <c r="AH578" i="5"/>
  <c r="AI578" i="5"/>
  <c r="AE579" i="5"/>
  <c r="AH579" i="5"/>
  <c r="AI579" i="5"/>
  <c r="AE580" i="5"/>
  <c r="AH580" i="5"/>
  <c r="AI580" i="5"/>
  <c r="AE581" i="5"/>
  <c r="AF581" i="5"/>
  <c r="AG581" i="5"/>
  <c r="AH581" i="5"/>
  <c r="AI581" i="5"/>
  <c r="AE582" i="5"/>
  <c r="AH582" i="5"/>
  <c r="AI582" i="5"/>
  <c r="AE583" i="5"/>
  <c r="AH583" i="5"/>
  <c r="AI583" i="5"/>
  <c r="AE584" i="5"/>
  <c r="AF584" i="5"/>
  <c r="AU584" i="5" s="1"/>
  <c r="AG584" i="5"/>
  <c r="CF584" i="5" s="1"/>
  <c r="AH584" i="5"/>
  <c r="AI584" i="5"/>
  <c r="AE585" i="5"/>
  <c r="AF585" i="5"/>
  <c r="BJ585" i="5" s="1"/>
  <c r="AH585" i="5"/>
  <c r="AI585" i="5"/>
  <c r="AE586" i="5"/>
  <c r="AF586" i="5"/>
  <c r="AH586" i="5"/>
  <c r="AI586" i="5"/>
  <c r="AE587" i="5"/>
  <c r="AH587" i="5"/>
  <c r="AI587" i="5"/>
  <c r="AE588" i="5"/>
  <c r="AH588" i="5"/>
  <c r="AI588" i="5"/>
  <c r="AE589" i="5"/>
  <c r="AF589" i="5"/>
  <c r="AU589" i="5" s="1"/>
  <c r="AG589" i="5"/>
  <c r="AH589" i="5"/>
  <c r="AI589" i="5"/>
  <c r="AE590" i="5"/>
  <c r="AH590" i="5"/>
  <c r="AI590" i="5"/>
  <c r="AE591" i="5"/>
  <c r="AF591" i="5"/>
  <c r="AG591" i="5"/>
  <c r="AH591" i="5"/>
  <c r="AI591" i="5"/>
  <c r="BX591" i="5"/>
  <c r="AE592" i="5"/>
  <c r="AG592" i="5"/>
  <c r="AH592" i="5"/>
  <c r="AI592" i="5"/>
  <c r="AE593" i="5"/>
  <c r="AH593" i="5"/>
  <c r="AI593" i="5"/>
  <c r="AE594" i="5"/>
  <c r="AF594" i="5"/>
  <c r="AG594" i="5"/>
  <c r="CJ594" i="5" s="1"/>
  <c r="AH594" i="5"/>
  <c r="AI594" i="5"/>
  <c r="BL594" i="5"/>
  <c r="BM594" i="5"/>
  <c r="AE595" i="5"/>
  <c r="AF595" i="5"/>
  <c r="AH595" i="5"/>
  <c r="AI595" i="5"/>
  <c r="AE596" i="5"/>
  <c r="AH596" i="5"/>
  <c r="AI596" i="5"/>
  <c r="AE597" i="5"/>
  <c r="AF597" i="5"/>
  <c r="AP597" i="5" s="1"/>
  <c r="AG597" i="5"/>
  <c r="AH597" i="5"/>
  <c r="AI597" i="5"/>
  <c r="AE598" i="5"/>
  <c r="AF598" i="5"/>
  <c r="BC598" i="5" s="1"/>
  <c r="AG598" i="5"/>
  <c r="AH598" i="5"/>
  <c r="AI598" i="5"/>
  <c r="AE599" i="5"/>
  <c r="AG599" i="5"/>
  <c r="AH599" i="5"/>
  <c r="AI599" i="5"/>
  <c r="AE600" i="5"/>
  <c r="AH600" i="5"/>
  <c r="AI600" i="5"/>
  <c r="AE601" i="5"/>
  <c r="AH601" i="5"/>
  <c r="AI601" i="5"/>
  <c r="AE602" i="5"/>
  <c r="AH602" i="5"/>
  <c r="AI602" i="5"/>
  <c r="AE603" i="5"/>
  <c r="AF603" i="5"/>
  <c r="BB603" i="5" s="1"/>
  <c r="AG603" i="5"/>
  <c r="BO603" i="5" s="1"/>
  <c r="AH603" i="5"/>
  <c r="AI603" i="5"/>
  <c r="AE604" i="5"/>
  <c r="AF604" i="5"/>
  <c r="AG604" i="5"/>
  <c r="CK604" i="5" s="1"/>
  <c r="AH604" i="5"/>
  <c r="AI604" i="5"/>
  <c r="AE605" i="5"/>
  <c r="AG605" i="5"/>
  <c r="AH605" i="5"/>
  <c r="AI605" i="5"/>
  <c r="AE606" i="5"/>
  <c r="AH606" i="5"/>
  <c r="AI606" i="5"/>
  <c r="AE607" i="5"/>
  <c r="AH607" i="5"/>
  <c r="AI607" i="5"/>
  <c r="AE608" i="5"/>
  <c r="AF608" i="5"/>
  <c r="AH608" i="5"/>
  <c r="AI608" i="5"/>
  <c r="AE609" i="5"/>
  <c r="AH609" i="5"/>
  <c r="AI609" i="5"/>
  <c r="AE610" i="5"/>
  <c r="AF610" i="5"/>
  <c r="AG610" i="5"/>
  <c r="AH610" i="5"/>
  <c r="AI610" i="5"/>
  <c r="AE611" i="5"/>
  <c r="AH611" i="5"/>
  <c r="AI611" i="5"/>
  <c r="AE612" i="5"/>
  <c r="AG612" i="5"/>
  <c r="CD612" i="5" s="1"/>
  <c r="AH612" i="5"/>
  <c r="AI612" i="5"/>
  <c r="AE613" i="5"/>
  <c r="AG613" i="5"/>
  <c r="CH613" i="5" s="1"/>
  <c r="AH613" i="5"/>
  <c r="AI613" i="5"/>
  <c r="AU613" i="5"/>
  <c r="AE614" i="5"/>
  <c r="AH614" i="5"/>
  <c r="AI614" i="5"/>
  <c r="AE615" i="5"/>
  <c r="AH615" i="5"/>
  <c r="AI615" i="5"/>
  <c r="AE616" i="5"/>
  <c r="AH616" i="5"/>
  <c r="AI616" i="5"/>
  <c r="AE617" i="5"/>
  <c r="AF617" i="5"/>
  <c r="AT617" i="5" s="1"/>
  <c r="AG617" i="5"/>
  <c r="AH617" i="5"/>
  <c r="AI617" i="5"/>
  <c r="AE618" i="5"/>
  <c r="AF618" i="5"/>
  <c r="AG618" i="5"/>
  <c r="AH618" i="5"/>
  <c r="AI618" i="5"/>
  <c r="AJ618" i="5"/>
  <c r="AZ618" i="5"/>
  <c r="BA618" i="5"/>
  <c r="AE619" i="5"/>
  <c r="AH619" i="5"/>
  <c r="AI619" i="5"/>
  <c r="AE620" i="5"/>
  <c r="AF620" i="5"/>
  <c r="AG620" i="5"/>
  <c r="AH620" i="5"/>
  <c r="AI620" i="5"/>
  <c r="BN620" i="5"/>
  <c r="AE621" i="5"/>
  <c r="AF621" i="5"/>
  <c r="AX621" i="5" s="1"/>
  <c r="AG621" i="5"/>
  <c r="AH621" i="5"/>
  <c r="AI621" i="5"/>
  <c r="AE622" i="5"/>
  <c r="AF622" i="5"/>
  <c r="AH622" i="5"/>
  <c r="AI622" i="5"/>
  <c r="AE623" i="5"/>
  <c r="AH623" i="5"/>
  <c r="AI623" i="5"/>
  <c r="AE624" i="5"/>
  <c r="AF624" i="5"/>
  <c r="AG624" i="5"/>
  <c r="AH624" i="5"/>
  <c r="AI624" i="5"/>
  <c r="AE625" i="5"/>
  <c r="AH625" i="5"/>
  <c r="AI625" i="5"/>
  <c r="AE626" i="5"/>
  <c r="AF626" i="5"/>
  <c r="AG626" i="5"/>
  <c r="BW626" i="5" s="1"/>
  <c r="AH626" i="5"/>
  <c r="AI626" i="5"/>
  <c r="AE627" i="5"/>
  <c r="AF627" i="5"/>
  <c r="AG627" i="5"/>
  <c r="BX627" i="5" s="1"/>
  <c r="AH627" i="5"/>
  <c r="AI627" i="5"/>
  <c r="AE628" i="5"/>
  <c r="AF628" i="5"/>
  <c r="AG628" i="5"/>
  <c r="CD628" i="5" s="1"/>
  <c r="AH628" i="5"/>
  <c r="AI628" i="5"/>
  <c r="AE629" i="5"/>
  <c r="AH629" i="5"/>
  <c r="AI629" i="5"/>
  <c r="AE630" i="5"/>
  <c r="AH630" i="5"/>
  <c r="AI630" i="5"/>
  <c r="AE631" i="5"/>
  <c r="AF631" i="5"/>
  <c r="AK631" i="5" s="1"/>
  <c r="AH631" i="5"/>
  <c r="AI631" i="5"/>
  <c r="AE632" i="5"/>
  <c r="AG632" i="5"/>
  <c r="BT632" i="5" s="1"/>
  <c r="AH632" i="5"/>
  <c r="AI632" i="5"/>
  <c r="AE633" i="5"/>
  <c r="AF633" i="5"/>
  <c r="AG633" i="5"/>
  <c r="AH633" i="5"/>
  <c r="AI633" i="5"/>
  <c r="AE634" i="5"/>
  <c r="AF634" i="5"/>
  <c r="AL634" i="5" s="1"/>
  <c r="AG634" i="5"/>
  <c r="BU634" i="5" s="1"/>
  <c r="AH634" i="5"/>
  <c r="AI634" i="5"/>
  <c r="AE635" i="5"/>
  <c r="AF635" i="5"/>
  <c r="AO635" i="5" s="1"/>
  <c r="AG635" i="5"/>
  <c r="CC635" i="5" s="1"/>
  <c r="AH635" i="5"/>
  <c r="AI635" i="5"/>
  <c r="BB635" i="5"/>
  <c r="BC635" i="5"/>
  <c r="BI635" i="5"/>
  <c r="AE636" i="5"/>
  <c r="AF636" i="5"/>
  <c r="AH636" i="5"/>
  <c r="AI636" i="5"/>
  <c r="AE637" i="5"/>
  <c r="AH637" i="5"/>
  <c r="AI637" i="5"/>
  <c r="AE638" i="5"/>
  <c r="AF638" i="5"/>
  <c r="AG638" i="5"/>
  <c r="AH638" i="5"/>
  <c r="AI638" i="5"/>
  <c r="AE639" i="5"/>
  <c r="AG639" i="5"/>
  <c r="CE639" i="5" s="1"/>
  <c r="AH639" i="5"/>
  <c r="AI639" i="5"/>
  <c r="AE640" i="5"/>
  <c r="AF640" i="5"/>
  <c r="AY640" i="5" s="1"/>
  <c r="AH640" i="5"/>
  <c r="AI640" i="5"/>
  <c r="AE641" i="5"/>
  <c r="AF641" i="5"/>
  <c r="AH641" i="5"/>
  <c r="AI641" i="5"/>
  <c r="AO641" i="5"/>
  <c r="AX641" i="5"/>
  <c r="BC641" i="5"/>
  <c r="BD641" i="5"/>
  <c r="BQ641" i="5"/>
  <c r="BX641" i="5"/>
  <c r="AE642" i="5"/>
  <c r="AH642" i="5"/>
  <c r="AI642" i="5"/>
  <c r="AE643" i="5"/>
  <c r="AF643" i="5"/>
  <c r="AW643" i="5" s="1"/>
  <c r="AG643" i="5"/>
  <c r="BY643" i="5" s="1"/>
  <c r="AH643" i="5"/>
  <c r="AI643" i="5"/>
  <c r="AE644" i="5"/>
  <c r="AH644" i="5"/>
  <c r="AI644" i="5"/>
  <c r="AE645" i="5"/>
  <c r="AF645" i="5"/>
  <c r="AG645" i="5"/>
  <c r="AH645" i="5"/>
  <c r="AI645" i="5"/>
  <c r="AQ645" i="5"/>
  <c r="AE646" i="5"/>
  <c r="AG646" i="5"/>
  <c r="AH646" i="5"/>
  <c r="AI646" i="5"/>
  <c r="AE647" i="5"/>
  <c r="AF647" i="5"/>
  <c r="AG647" i="5"/>
  <c r="AH647" i="5"/>
  <c r="AI647" i="5"/>
  <c r="BT647" i="5"/>
  <c r="AE648" i="5"/>
  <c r="AF648" i="5"/>
  <c r="AG648" i="5"/>
  <c r="BW648" i="5" s="1"/>
  <c r="AH648" i="5"/>
  <c r="AI648" i="5"/>
  <c r="AE649" i="5"/>
  <c r="AG649" i="5"/>
  <c r="AH649" i="5"/>
  <c r="AI649" i="5"/>
  <c r="AE650" i="5"/>
  <c r="AH650" i="5"/>
  <c r="AI650" i="5"/>
  <c r="AE651" i="5"/>
  <c r="AF651" i="5"/>
  <c r="AG651" i="5"/>
  <c r="BW651" i="5" s="1"/>
  <c r="AH651" i="5"/>
  <c r="AI651" i="5"/>
  <c r="AE652" i="5"/>
  <c r="AH652" i="5"/>
  <c r="AI652" i="5"/>
  <c r="AE653" i="5"/>
  <c r="AF653" i="5"/>
  <c r="AG653" i="5"/>
  <c r="AH653" i="5"/>
  <c r="AI653" i="5"/>
  <c r="AE654" i="5"/>
  <c r="AF654" i="5"/>
  <c r="AG654" i="5"/>
  <c r="AH654" i="5"/>
  <c r="AI654" i="5"/>
  <c r="AE655" i="5"/>
  <c r="AF655" i="5"/>
  <c r="AG655" i="5"/>
  <c r="AH655" i="5"/>
  <c r="AI655" i="5"/>
  <c r="AE656" i="5"/>
  <c r="AH656" i="5"/>
  <c r="AI656" i="5"/>
  <c r="AE657" i="5"/>
  <c r="AH657" i="5"/>
  <c r="AI657" i="5"/>
  <c r="AE658" i="5"/>
  <c r="AF658" i="5"/>
  <c r="BC658" i="5" s="1"/>
  <c r="AG658" i="5"/>
  <c r="AH658" i="5"/>
  <c r="AI658" i="5"/>
  <c r="AE659" i="5"/>
  <c r="AF659" i="5"/>
  <c r="AH659" i="5"/>
  <c r="AI659" i="5"/>
  <c r="AE660" i="5"/>
  <c r="AF660" i="5"/>
  <c r="AG660" i="5"/>
  <c r="AH660" i="5"/>
  <c r="AI660" i="5"/>
  <c r="AE661" i="5"/>
  <c r="AF661" i="5"/>
  <c r="AH661" i="5"/>
  <c r="AI661" i="5"/>
  <c r="AE662" i="5"/>
  <c r="AG662" i="5"/>
  <c r="CD662" i="5" s="1"/>
  <c r="AH662" i="5"/>
  <c r="AI662" i="5"/>
  <c r="CI662" i="5"/>
  <c r="AE663" i="5"/>
  <c r="AF663" i="5"/>
  <c r="AG663" i="5"/>
  <c r="AH663" i="5"/>
  <c r="AI663" i="5"/>
  <c r="AE664" i="5"/>
  <c r="AH664" i="5"/>
  <c r="AI664" i="5"/>
  <c r="AE665" i="5"/>
  <c r="AF665" i="5"/>
  <c r="AG665" i="5"/>
  <c r="AH665" i="5"/>
  <c r="AI665" i="5"/>
  <c r="AE666" i="5"/>
  <c r="AG666" i="5"/>
  <c r="AH666" i="5"/>
  <c r="AI666" i="5"/>
  <c r="AE667" i="5"/>
  <c r="AG667" i="5"/>
  <c r="AH667" i="5"/>
  <c r="AI667" i="5"/>
  <c r="AE668" i="5"/>
  <c r="AF668" i="5"/>
  <c r="AG668" i="5"/>
  <c r="CG668" i="5" s="1"/>
  <c r="AH668" i="5"/>
  <c r="AI668" i="5"/>
  <c r="AE669" i="5"/>
  <c r="AH669" i="5"/>
  <c r="AI669" i="5"/>
  <c r="AE670" i="5"/>
  <c r="AH670" i="5"/>
  <c r="AI670" i="5"/>
  <c r="AE671" i="5"/>
  <c r="AH671" i="5"/>
  <c r="AI671" i="5"/>
  <c r="AE672" i="5"/>
  <c r="AF672" i="5"/>
  <c r="AG672" i="5"/>
  <c r="BM672" i="5" s="1"/>
  <c r="AH672" i="5"/>
  <c r="AI672" i="5"/>
  <c r="AE673" i="5"/>
  <c r="AF673" i="5"/>
  <c r="BF673" i="5" s="1"/>
  <c r="AG673" i="5"/>
  <c r="AH673" i="5"/>
  <c r="AI673" i="5"/>
  <c r="AE674" i="5"/>
  <c r="AF674" i="5"/>
  <c r="AH674" i="5"/>
  <c r="AI674" i="5"/>
  <c r="AE675" i="5"/>
  <c r="AH675" i="5"/>
  <c r="AI675" i="5"/>
  <c r="AE676" i="5"/>
  <c r="AG676" i="5"/>
  <c r="BN676" i="5" s="1"/>
  <c r="AH676" i="5"/>
  <c r="AI676" i="5"/>
  <c r="AE677" i="5"/>
  <c r="AF677" i="5"/>
  <c r="AW677" i="5" s="1"/>
  <c r="AG677" i="5"/>
  <c r="BN677" i="5" s="1"/>
  <c r="AH677" i="5"/>
  <c r="AI677" i="5"/>
  <c r="AE678" i="5"/>
  <c r="AF678" i="5"/>
  <c r="AG678" i="5"/>
  <c r="AH678" i="5"/>
  <c r="AI678" i="5"/>
  <c r="AE679" i="5"/>
  <c r="AF679" i="5"/>
  <c r="BE679" i="5" s="1"/>
  <c r="AG679" i="5"/>
  <c r="BY679" i="5" s="1"/>
  <c r="AH679" i="5"/>
  <c r="AI679" i="5"/>
  <c r="AE680" i="5"/>
  <c r="AF680" i="5"/>
  <c r="AG680" i="5"/>
  <c r="AH680" i="5"/>
  <c r="AI680" i="5"/>
  <c r="AE681" i="5"/>
  <c r="AF681" i="5"/>
  <c r="AG681" i="5"/>
  <c r="CD681" i="5" s="1"/>
  <c r="AH681" i="5"/>
  <c r="AI681" i="5"/>
  <c r="AE682" i="5"/>
  <c r="AF682" i="5"/>
  <c r="AG682" i="5"/>
  <c r="BL682" i="5" s="1"/>
  <c r="AH682" i="5"/>
  <c r="AI682" i="5"/>
  <c r="AE683" i="5"/>
  <c r="AH683" i="5"/>
  <c r="AI683" i="5"/>
  <c r="AE684" i="5"/>
  <c r="AH684" i="5"/>
  <c r="AI684" i="5"/>
  <c r="AE685" i="5"/>
  <c r="AH685" i="5"/>
  <c r="AI685" i="5"/>
  <c r="AE686" i="5"/>
  <c r="AH686" i="5"/>
  <c r="AI686" i="5"/>
  <c r="AE687" i="5"/>
  <c r="AH687" i="5"/>
  <c r="AI687" i="5"/>
  <c r="AE688" i="5"/>
  <c r="AF688" i="5"/>
  <c r="AG688" i="5"/>
  <c r="BV688" i="5" s="1"/>
  <c r="AH688" i="5"/>
  <c r="AI688" i="5"/>
  <c r="AE689" i="5"/>
  <c r="AH689" i="5"/>
  <c r="AI689" i="5"/>
  <c r="AE690" i="5"/>
  <c r="AF690" i="5"/>
  <c r="BA690" i="5" s="1"/>
  <c r="AG690" i="5"/>
  <c r="AH690" i="5"/>
  <c r="AI690" i="5"/>
  <c r="AJ690" i="5"/>
  <c r="AT690" i="5"/>
  <c r="AE691" i="5"/>
  <c r="AF691" i="5"/>
  <c r="BH691" i="5" s="1"/>
  <c r="AG691" i="5"/>
  <c r="AH691" i="5"/>
  <c r="AI691" i="5"/>
  <c r="AE692" i="5"/>
  <c r="AF692" i="5"/>
  <c r="AG692" i="5"/>
  <c r="CD692" i="5" s="1"/>
  <c r="AH692" i="5"/>
  <c r="AI692" i="5"/>
  <c r="AM692" i="5"/>
  <c r="AE693" i="5"/>
  <c r="AF693" i="5"/>
  <c r="BE693" i="5" s="1"/>
  <c r="AG693" i="5"/>
  <c r="AH693" i="5"/>
  <c r="AI693" i="5"/>
  <c r="AE694" i="5"/>
  <c r="AF694" i="5"/>
  <c r="AG694" i="5"/>
  <c r="CE694" i="5" s="1"/>
  <c r="AH694" i="5"/>
  <c r="AI694" i="5"/>
  <c r="AE695" i="5"/>
  <c r="AF695" i="5"/>
  <c r="AG695" i="5"/>
  <c r="CA695" i="5" s="1"/>
  <c r="AH695" i="5"/>
  <c r="AI695" i="5"/>
  <c r="AE696" i="5"/>
  <c r="AF696" i="5"/>
  <c r="AP696" i="5" s="1"/>
  <c r="AG696" i="5"/>
  <c r="AH696" i="5"/>
  <c r="AI696" i="5"/>
  <c r="AE697" i="5"/>
  <c r="AH697" i="5"/>
  <c r="AI697" i="5"/>
  <c r="AE698" i="5"/>
  <c r="AH698" i="5"/>
  <c r="AI698" i="5"/>
  <c r="AE699" i="5"/>
  <c r="AH699" i="5"/>
  <c r="AI699" i="5"/>
  <c r="AE700" i="5"/>
  <c r="AH700" i="5"/>
  <c r="AI700" i="5"/>
  <c r="AE701" i="5"/>
  <c r="AG701" i="5"/>
  <c r="BU701" i="5" s="1"/>
  <c r="AH701" i="5"/>
  <c r="AI701" i="5"/>
  <c r="AE702" i="5"/>
  <c r="AF702" i="5"/>
  <c r="AW702" i="5" s="1"/>
  <c r="AG702" i="5"/>
  <c r="AH702" i="5"/>
  <c r="AI702" i="5"/>
  <c r="AE703" i="5"/>
  <c r="AF703" i="5"/>
  <c r="AG703" i="5"/>
  <c r="AH703" i="5"/>
  <c r="AI703" i="5"/>
  <c r="AT703" i="5"/>
  <c r="BF703" i="5"/>
  <c r="BI703" i="5"/>
  <c r="AE704" i="5"/>
  <c r="AF704" i="5"/>
  <c r="AG704" i="5"/>
  <c r="AH704" i="5"/>
  <c r="AI704" i="5"/>
  <c r="AE705" i="5"/>
  <c r="AH705" i="5"/>
  <c r="AI705" i="5"/>
  <c r="AE706" i="5"/>
  <c r="AF706" i="5"/>
  <c r="AG706" i="5"/>
  <c r="AH706" i="5"/>
  <c r="AI706" i="5"/>
  <c r="AE707" i="5"/>
  <c r="AG707" i="5"/>
  <c r="AH707" i="5"/>
  <c r="AI707" i="5"/>
  <c r="AE708" i="5"/>
  <c r="AF708" i="5"/>
  <c r="AW708" i="5" s="1"/>
  <c r="AH708" i="5"/>
  <c r="AI708" i="5"/>
  <c r="AE709" i="5"/>
  <c r="AF709" i="5"/>
  <c r="AG709" i="5"/>
  <c r="AH709" i="5"/>
  <c r="AI709" i="5"/>
  <c r="AJ709" i="5"/>
  <c r="BD709" i="5"/>
  <c r="BP709" i="5"/>
  <c r="AE710" i="5"/>
  <c r="AF710" i="5"/>
  <c r="AH710" i="5"/>
  <c r="AI710" i="5"/>
  <c r="AE711" i="5"/>
  <c r="AH711" i="5"/>
  <c r="AI711" i="5"/>
  <c r="AE712" i="5"/>
  <c r="AH712" i="5"/>
  <c r="AI712" i="5"/>
  <c r="AE713" i="5"/>
  <c r="AF713" i="5"/>
  <c r="AH713" i="5"/>
  <c r="AI713" i="5"/>
  <c r="AE714" i="5"/>
  <c r="AH714" i="5"/>
  <c r="AI714" i="5"/>
  <c r="AE715" i="5"/>
  <c r="AG715" i="5"/>
  <c r="CG715" i="5" s="1"/>
  <c r="AH715" i="5"/>
  <c r="AI715" i="5"/>
  <c r="AO715" i="5"/>
  <c r="AP715" i="5"/>
  <c r="AR715" i="5"/>
  <c r="BG715" i="5"/>
  <c r="AE716" i="5"/>
  <c r="AF716" i="5"/>
  <c r="AH716" i="5"/>
  <c r="AI716" i="5"/>
  <c r="AE717" i="5"/>
  <c r="AF717" i="5"/>
  <c r="BC717" i="5" s="1"/>
  <c r="AG717" i="5"/>
  <c r="BQ717" i="5" s="1"/>
  <c r="AH717" i="5"/>
  <c r="AI717" i="5"/>
  <c r="AE718" i="5"/>
  <c r="AF718" i="5"/>
  <c r="AG718" i="5"/>
  <c r="AH718" i="5"/>
  <c r="AI718" i="5"/>
  <c r="AE719" i="5"/>
  <c r="AF719" i="5"/>
  <c r="AG719" i="5"/>
  <c r="CF719" i="5" s="1"/>
  <c r="AH719" i="5"/>
  <c r="AI719" i="5"/>
  <c r="AE720" i="5"/>
  <c r="AF720" i="5"/>
  <c r="AG720" i="5"/>
  <c r="BQ720" i="5" s="1"/>
  <c r="AH720" i="5"/>
  <c r="AI720" i="5"/>
  <c r="AE721" i="5"/>
  <c r="AF721" i="5"/>
  <c r="AG721" i="5"/>
  <c r="AH721" i="5"/>
  <c r="AI721" i="5"/>
  <c r="AE722" i="5"/>
  <c r="AF722" i="5"/>
  <c r="AH722" i="5"/>
  <c r="AI722" i="5"/>
  <c r="AE723" i="5"/>
  <c r="AH723" i="5"/>
  <c r="AI723" i="5"/>
  <c r="AE724" i="5"/>
  <c r="AF724" i="5"/>
  <c r="AH724" i="5"/>
  <c r="AI724" i="5"/>
  <c r="AE725" i="5"/>
  <c r="AH725" i="5"/>
  <c r="AI725" i="5"/>
  <c r="AE726" i="5"/>
  <c r="AH726" i="5"/>
  <c r="AI726" i="5"/>
  <c r="AE727" i="5"/>
  <c r="AG727" i="5"/>
  <c r="BV727" i="5" s="1"/>
  <c r="AH727" i="5"/>
  <c r="AI727" i="5"/>
  <c r="AE728" i="5"/>
  <c r="AH728" i="5"/>
  <c r="AI728" i="5"/>
  <c r="AE729" i="5"/>
  <c r="AF729" i="5"/>
  <c r="AG729" i="5"/>
  <c r="AH729" i="5"/>
  <c r="AI729" i="5"/>
  <c r="AE730" i="5"/>
  <c r="AF730" i="5"/>
  <c r="AW730" i="5" s="1"/>
  <c r="AG730" i="5"/>
  <c r="AH730" i="5"/>
  <c r="AI730" i="5"/>
  <c r="AE731" i="5"/>
  <c r="AF731" i="5"/>
  <c r="AG731" i="5"/>
  <c r="BO731" i="5" s="1"/>
  <c r="AH731" i="5"/>
  <c r="AI731" i="5"/>
  <c r="AE732" i="5"/>
  <c r="AF732" i="5"/>
  <c r="AG732" i="5"/>
  <c r="BM732" i="5" s="1"/>
  <c r="AH732" i="5"/>
  <c r="AI732" i="5"/>
  <c r="AE733" i="5"/>
  <c r="AF733" i="5"/>
  <c r="BD733" i="5" s="1"/>
  <c r="AG733" i="5"/>
  <c r="AH733" i="5"/>
  <c r="AI733" i="5"/>
  <c r="AE734" i="5"/>
  <c r="AF734" i="5"/>
  <c r="AG734" i="5"/>
  <c r="AH734" i="5"/>
  <c r="AI734" i="5"/>
  <c r="AE735" i="5"/>
  <c r="AH735" i="5"/>
  <c r="AI735" i="5"/>
  <c r="AE736" i="5"/>
  <c r="AH736" i="5"/>
  <c r="AI736" i="5"/>
  <c r="AE737" i="5"/>
  <c r="AH737" i="5"/>
  <c r="AI737" i="5"/>
  <c r="AE738" i="5"/>
  <c r="AF738" i="5"/>
  <c r="AN738" i="5" s="1"/>
  <c r="AH738" i="5"/>
  <c r="AI738" i="5"/>
  <c r="AE739" i="5"/>
  <c r="AF739" i="5"/>
  <c r="AV739" i="5" s="1"/>
  <c r="AG739" i="5"/>
  <c r="AH739" i="5"/>
  <c r="AI739" i="5"/>
  <c r="AE740" i="5"/>
  <c r="AF740" i="5"/>
  <c r="AG740" i="5"/>
  <c r="BW740" i="5" s="1"/>
  <c r="AH740" i="5"/>
  <c r="AI740" i="5"/>
  <c r="AE741" i="5"/>
  <c r="AF741" i="5"/>
  <c r="AN741" i="5" s="1"/>
  <c r="AG741" i="5"/>
  <c r="AH741" i="5"/>
  <c r="AI741" i="5"/>
  <c r="AE742" i="5"/>
  <c r="AF742" i="5"/>
  <c r="AS742" i="5" s="1"/>
  <c r="AG742" i="5"/>
  <c r="BQ742" i="5" s="1"/>
  <c r="AH742" i="5"/>
  <c r="AI742" i="5"/>
  <c r="AU742" i="5"/>
  <c r="AE743" i="5"/>
  <c r="AF743" i="5"/>
  <c r="AL743" i="5" s="1"/>
  <c r="AG743" i="5"/>
  <c r="AH743" i="5"/>
  <c r="AI743" i="5"/>
  <c r="AE744" i="5"/>
  <c r="AH744" i="5"/>
  <c r="AI744" i="5"/>
  <c r="AE745" i="5"/>
  <c r="AF745" i="5"/>
  <c r="AG745" i="5"/>
  <c r="CC745" i="5" s="1"/>
  <c r="AH745" i="5"/>
  <c r="AI745" i="5"/>
  <c r="AE746" i="5"/>
  <c r="AH746" i="5"/>
  <c r="AI746" i="5"/>
  <c r="AE747" i="5"/>
  <c r="AH747" i="5"/>
  <c r="AI747" i="5"/>
  <c r="AM747" i="5"/>
  <c r="AE748" i="5"/>
  <c r="AH748" i="5"/>
  <c r="AI748" i="5"/>
  <c r="AE749" i="5"/>
  <c r="AH749" i="5"/>
  <c r="AI749" i="5"/>
  <c r="BW749" i="5"/>
  <c r="AE750" i="5"/>
  <c r="AH750" i="5"/>
  <c r="AI750" i="5"/>
  <c r="AE751" i="5"/>
  <c r="AF751" i="5"/>
  <c r="AW751" i="5" s="1"/>
  <c r="AH751" i="5"/>
  <c r="AI751" i="5"/>
  <c r="AE752" i="5"/>
  <c r="AG752" i="5"/>
  <c r="BO752" i="5" s="1"/>
  <c r="AH752" i="5"/>
  <c r="AI752" i="5"/>
  <c r="BP752" i="5"/>
  <c r="AE753" i="5"/>
  <c r="AF753" i="5"/>
  <c r="AG753" i="5"/>
  <c r="AH753" i="5"/>
  <c r="AI753" i="5"/>
  <c r="AE754" i="5"/>
  <c r="AF754" i="5"/>
  <c r="AG754" i="5"/>
  <c r="AH754" i="5"/>
  <c r="AI754" i="5"/>
  <c r="AE755" i="5"/>
  <c r="AF755" i="5"/>
  <c r="AG755" i="5"/>
  <c r="AH755" i="5"/>
  <c r="AI755" i="5"/>
  <c r="AE756" i="5"/>
  <c r="AF756" i="5"/>
  <c r="AH756" i="5"/>
  <c r="AI756" i="5"/>
  <c r="AE757" i="5"/>
  <c r="AF757" i="5"/>
  <c r="BF757" i="5" s="1"/>
  <c r="AG757" i="5"/>
  <c r="AH757" i="5"/>
  <c r="AI757" i="5"/>
  <c r="AE758" i="5"/>
  <c r="AF758" i="5"/>
  <c r="AM758" i="5" s="1"/>
  <c r="AG758" i="5"/>
  <c r="CG758" i="5" s="1"/>
  <c r="AH758" i="5"/>
  <c r="AI758" i="5"/>
  <c r="AE759" i="5"/>
  <c r="AF759" i="5"/>
  <c r="AK759" i="5" s="1"/>
  <c r="AG759" i="5"/>
  <c r="AH759" i="5"/>
  <c r="AI759" i="5"/>
  <c r="AE760" i="5"/>
  <c r="AH760" i="5"/>
  <c r="AI760" i="5"/>
  <c r="AE761" i="5"/>
  <c r="AH761" i="5"/>
  <c r="AI761" i="5"/>
  <c r="AE762" i="5"/>
  <c r="AH762" i="5"/>
  <c r="AI762" i="5"/>
  <c r="AE763" i="5"/>
  <c r="AH763" i="5"/>
  <c r="AI763" i="5"/>
  <c r="AE764" i="5"/>
  <c r="AF764" i="5"/>
  <c r="AG764" i="5"/>
  <c r="AH764" i="5"/>
  <c r="AI764" i="5"/>
  <c r="AE765" i="5"/>
  <c r="AF765" i="5"/>
  <c r="AM765" i="5" s="1"/>
  <c r="AG765" i="5"/>
  <c r="CK765" i="5" s="1"/>
  <c r="AH765" i="5"/>
  <c r="AI765" i="5"/>
  <c r="AE766" i="5"/>
  <c r="AG766" i="5"/>
  <c r="AH766" i="5"/>
  <c r="AI766" i="5"/>
  <c r="AE767" i="5"/>
  <c r="AF767" i="5"/>
  <c r="AG767" i="5"/>
  <c r="BY767" i="5" s="1"/>
  <c r="AH767" i="5"/>
  <c r="AI767" i="5"/>
  <c r="AE768" i="5"/>
  <c r="AF768" i="5"/>
  <c r="AU768" i="5" s="1"/>
  <c r="AG768" i="5"/>
  <c r="CE768" i="5" s="1"/>
  <c r="AH768" i="5"/>
  <c r="AI768" i="5"/>
  <c r="AE769" i="5"/>
  <c r="AF769" i="5"/>
  <c r="AG769" i="5"/>
  <c r="AH769" i="5"/>
  <c r="AI769" i="5"/>
  <c r="AE770" i="5"/>
  <c r="AH770" i="5"/>
  <c r="AI770" i="5"/>
  <c r="AE771" i="5"/>
  <c r="AF771" i="5"/>
  <c r="AL771" i="5" s="1"/>
  <c r="AG771" i="5"/>
  <c r="AH771" i="5"/>
  <c r="AI771" i="5"/>
  <c r="AE772" i="5"/>
  <c r="AF772" i="5"/>
  <c r="AM772" i="5" s="1"/>
  <c r="AH772" i="5"/>
  <c r="AI772" i="5"/>
  <c r="AP772" i="5"/>
  <c r="AE773" i="5"/>
  <c r="AF773" i="5"/>
  <c r="AH773" i="5"/>
  <c r="AI773" i="5"/>
  <c r="AE774" i="5"/>
  <c r="AH774" i="5"/>
  <c r="AI774" i="5"/>
  <c r="AE775" i="5"/>
  <c r="AH775" i="5"/>
  <c r="AI775" i="5"/>
  <c r="AE776" i="5"/>
  <c r="AH776" i="5"/>
  <c r="AI776" i="5"/>
  <c r="AE777" i="5"/>
  <c r="AH777" i="5"/>
  <c r="AI777" i="5"/>
  <c r="AE778" i="5"/>
  <c r="AF778" i="5"/>
  <c r="AG778" i="5"/>
  <c r="AH778" i="5"/>
  <c r="AI778" i="5"/>
  <c r="AE779" i="5"/>
  <c r="AG779" i="5"/>
  <c r="AH779" i="5"/>
  <c r="AI779" i="5"/>
  <c r="BS779" i="5"/>
  <c r="BW779" i="5"/>
  <c r="AE780" i="5"/>
  <c r="AF780" i="5"/>
  <c r="AT780" i="5" s="1"/>
  <c r="AH780" i="5"/>
  <c r="AI780" i="5"/>
  <c r="AJ780" i="5"/>
  <c r="AE781" i="5"/>
  <c r="AH781" i="5"/>
  <c r="AI781" i="5"/>
  <c r="AE782" i="5"/>
  <c r="AF782" i="5"/>
  <c r="AR782" i="5" s="1"/>
  <c r="AG782" i="5"/>
  <c r="BW782" i="5" s="1"/>
  <c r="AH782" i="5"/>
  <c r="AI782" i="5"/>
  <c r="AV782" i="5"/>
  <c r="AE783" i="5"/>
  <c r="AF783" i="5"/>
  <c r="AG783" i="5"/>
  <c r="AH783" i="5"/>
  <c r="AI783" i="5"/>
  <c r="AE784" i="5"/>
  <c r="AH784" i="5"/>
  <c r="AI784" i="5"/>
  <c r="AE785" i="5"/>
  <c r="AF785" i="5"/>
  <c r="AH785" i="5"/>
  <c r="AI785" i="5"/>
  <c r="AE786" i="5"/>
  <c r="AF786" i="5"/>
  <c r="AG786" i="5"/>
  <c r="AH786" i="5"/>
  <c r="AI786" i="5"/>
  <c r="AE787" i="5"/>
  <c r="AG787" i="5"/>
  <c r="CB787" i="5" s="1"/>
  <c r="AH787" i="5"/>
  <c r="AI787" i="5"/>
  <c r="BL787" i="5"/>
  <c r="AE788" i="5"/>
  <c r="AH788" i="5"/>
  <c r="AI788" i="5"/>
  <c r="AE789" i="5"/>
  <c r="AG789" i="5"/>
  <c r="CC789" i="5" s="1"/>
  <c r="AH789" i="5"/>
  <c r="AI789" i="5"/>
  <c r="AE790" i="5"/>
  <c r="AH790" i="5"/>
  <c r="AI790" i="5"/>
  <c r="AE791" i="5"/>
  <c r="AG791" i="5"/>
  <c r="AH791" i="5"/>
  <c r="AI791" i="5"/>
  <c r="AE792" i="5"/>
  <c r="AF792" i="5"/>
  <c r="AT792" i="5" s="1"/>
  <c r="AG792" i="5"/>
  <c r="CA792" i="5" s="1"/>
  <c r="AH792" i="5"/>
  <c r="AI792" i="5"/>
  <c r="AE793" i="5"/>
  <c r="AF793" i="5"/>
  <c r="BI793" i="5" s="1"/>
  <c r="AH793" i="5"/>
  <c r="AI793" i="5"/>
  <c r="AE794" i="5"/>
  <c r="AF794" i="5"/>
  <c r="BA794" i="5" s="1"/>
  <c r="AG794" i="5"/>
  <c r="BV794" i="5" s="1"/>
  <c r="AH794" i="5"/>
  <c r="AI794" i="5"/>
  <c r="AJ794" i="5"/>
  <c r="AE795" i="5"/>
  <c r="AF795" i="5"/>
  <c r="AN795" i="5" s="1"/>
  <c r="AH795" i="5"/>
  <c r="AI795" i="5"/>
  <c r="AE796" i="5"/>
  <c r="AF796" i="5"/>
  <c r="AG796" i="5"/>
  <c r="AH796" i="5"/>
  <c r="AI796" i="5"/>
  <c r="AE797" i="5"/>
  <c r="AF797" i="5"/>
  <c r="AG797" i="5"/>
  <c r="BY797" i="5" s="1"/>
  <c r="AH797" i="5"/>
  <c r="AI797" i="5"/>
  <c r="AE798" i="5"/>
  <c r="AH798" i="5"/>
  <c r="AI798" i="5"/>
  <c r="AE799" i="5"/>
  <c r="AF799" i="5"/>
  <c r="AH799" i="5"/>
  <c r="AI799" i="5"/>
  <c r="AE800" i="5"/>
  <c r="AG800" i="5"/>
  <c r="CF800" i="5" s="1"/>
  <c r="AH800" i="5"/>
  <c r="AI800" i="5"/>
  <c r="AE801" i="5"/>
  <c r="AH801" i="5"/>
  <c r="AI801" i="5"/>
  <c r="AE802" i="5"/>
  <c r="AH802" i="5"/>
  <c r="AI802" i="5"/>
  <c r="AE803" i="5"/>
  <c r="AH803" i="5"/>
  <c r="AI803" i="5"/>
  <c r="AE804" i="5"/>
  <c r="AF804" i="5"/>
  <c r="AS804" i="5" s="1"/>
  <c r="AG804" i="5"/>
  <c r="BP804" i="5" s="1"/>
  <c r="AH804" i="5"/>
  <c r="AI804" i="5"/>
  <c r="AE805" i="5"/>
  <c r="AF805" i="5"/>
  <c r="AG805" i="5"/>
  <c r="AH805" i="5"/>
  <c r="AI805" i="5"/>
  <c r="AE806" i="5"/>
  <c r="AG806" i="5"/>
  <c r="BL806" i="5" s="1"/>
  <c r="AH806" i="5"/>
  <c r="AI806" i="5"/>
  <c r="AE807" i="5"/>
  <c r="AF807" i="5"/>
  <c r="BF807" i="5" s="1"/>
  <c r="AH807" i="5"/>
  <c r="AI807" i="5"/>
  <c r="AE808" i="5"/>
  <c r="AF808" i="5"/>
  <c r="BH808" i="5" s="1"/>
  <c r="AG808" i="5"/>
  <c r="AH808" i="5"/>
  <c r="AI808" i="5"/>
  <c r="AE809" i="5"/>
  <c r="AF809" i="5"/>
  <c r="AT809" i="5" s="1"/>
  <c r="AG809" i="5"/>
  <c r="CC809" i="5" s="1"/>
  <c r="AH809" i="5"/>
  <c r="AI809" i="5"/>
  <c r="AE810" i="5"/>
  <c r="AF810" i="5"/>
  <c r="AZ810" i="5" s="1"/>
  <c r="AG810" i="5"/>
  <c r="AH810" i="5"/>
  <c r="AI810" i="5"/>
  <c r="AY810" i="5"/>
  <c r="AE811" i="5"/>
  <c r="AH811" i="5"/>
  <c r="AI811" i="5"/>
  <c r="AE812" i="5"/>
  <c r="AF812" i="5"/>
  <c r="AV812" i="5" s="1"/>
  <c r="AG812" i="5"/>
  <c r="BN812" i="5" s="1"/>
  <c r="AH812" i="5"/>
  <c r="AI812" i="5"/>
  <c r="AE813" i="5"/>
  <c r="AF813" i="5"/>
  <c r="AJ813" i="5" s="1"/>
  <c r="AG813" i="5"/>
  <c r="BO813" i="5" s="1"/>
  <c r="AH813" i="5"/>
  <c r="AI813" i="5"/>
  <c r="AE814" i="5"/>
  <c r="AH814" i="5"/>
  <c r="AI814" i="5"/>
  <c r="AE815" i="5"/>
  <c r="AH815" i="5"/>
  <c r="AI815" i="5"/>
  <c r="AE816" i="5"/>
  <c r="AH816" i="5"/>
  <c r="AI816" i="5"/>
  <c r="AE817" i="5"/>
  <c r="AH817" i="5"/>
  <c r="AI817" i="5"/>
  <c r="AE818" i="5"/>
  <c r="AF818" i="5"/>
  <c r="BA818" i="5" s="1"/>
  <c r="AH818" i="5"/>
  <c r="AI818" i="5"/>
  <c r="AT818" i="5"/>
  <c r="AE819" i="5"/>
  <c r="AF819" i="5"/>
  <c r="AW819" i="5" s="1"/>
  <c r="AG819" i="5"/>
  <c r="AH819" i="5"/>
  <c r="AI819" i="5"/>
  <c r="AE820" i="5"/>
  <c r="AF820" i="5"/>
  <c r="AV820" i="5" s="1"/>
  <c r="AG820" i="5"/>
  <c r="BX820" i="5" s="1"/>
  <c r="AH820" i="5"/>
  <c r="AI820" i="5"/>
  <c r="AE821" i="5"/>
  <c r="AG821" i="5"/>
  <c r="AH821" i="5"/>
  <c r="AI821" i="5"/>
  <c r="AE822" i="5"/>
  <c r="AF822" i="5"/>
  <c r="AQ822" i="5" s="1"/>
  <c r="AG822" i="5"/>
  <c r="BR822" i="5" s="1"/>
  <c r="AH822" i="5"/>
  <c r="AI822" i="5"/>
  <c r="AE823" i="5"/>
  <c r="AH823" i="5"/>
  <c r="AI823" i="5"/>
  <c r="AE824" i="5"/>
  <c r="AH824" i="5"/>
  <c r="AI824" i="5"/>
  <c r="AE825" i="5"/>
  <c r="AF825" i="5"/>
  <c r="AR825" i="5" s="1"/>
  <c r="AG825" i="5"/>
  <c r="AH825" i="5"/>
  <c r="AI825" i="5"/>
  <c r="AE826" i="5"/>
  <c r="AF826" i="5"/>
  <c r="AG826" i="5"/>
  <c r="BT826" i="5" s="1"/>
  <c r="AH826" i="5"/>
  <c r="AI826" i="5"/>
  <c r="AE827" i="5"/>
  <c r="AH827" i="5"/>
  <c r="AI827" i="5"/>
  <c r="AE828" i="5"/>
  <c r="AG828" i="5"/>
  <c r="BP828" i="5" s="1"/>
  <c r="AH828" i="5"/>
  <c r="AI828" i="5"/>
  <c r="AE829" i="5"/>
  <c r="AH829" i="5"/>
  <c r="AI829" i="5"/>
  <c r="AE830" i="5"/>
  <c r="AH830" i="5"/>
  <c r="AI830" i="5"/>
  <c r="AE831" i="5"/>
  <c r="AH831" i="5"/>
  <c r="AI831" i="5"/>
  <c r="AE832" i="5"/>
  <c r="AG832" i="5"/>
  <c r="AH832" i="5"/>
  <c r="AI832" i="5"/>
  <c r="AM832" i="5"/>
  <c r="AU832" i="5"/>
  <c r="AZ832" i="5"/>
  <c r="BA832" i="5"/>
  <c r="AE833" i="5"/>
  <c r="AF833" i="5"/>
  <c r="BE833" i="5" s="1"/>
  <c r="AG833" i="5"/>
  <c r="BZ833" i="5" s="1"/>
  <c r="AH833" i="5"/>
  <c r="AI833" i="5"/>
  <c r="AE834" i="5"/>
  <c r="AF834" i="5"/>
  <c r="BH834" i="5" s="1"/>
  <c r="AG834" i="5"/>
  <c r="BX834" i="5" s="1"/>
  <c r="AH834" i="5"/>
  <c r="AI834" i="5"/>
  <c r="AE835" i="5"/>
  <c r="AF835" i="5"/>
  <c r="AS835" i="5" s="1"/>
  <c r="AG835" i="5"/>
  <c r="AH835" i="5"/>
  <c r="AI835" i="5"/>
  <c r="AE836" i="5"/>
  <c r="AH836" i="5"/>
  <c r="AI836" i="5"/>
  <c r="AE837" i="5"/>
  <c r="AH837" i="5"/>
  <c r="AI837" i="5"/>
  <c r="AE838" i="5"/>
  <c r="AH838" i="5"/>
  <c r="AI838" i="5"/>
  <c r="AE839" i="5"/>
  <c r="AF839" i="5"/>
  <c r="AR839" i="5" s="1"/>
  <c r="AH839" i="5"/>
  <c r="AI839" i="5"/>
  <c r="AE840" i="5"/>
  <c r="AG840" i="5"/>
  <c r="CI840" i="5" s="1"/>
  <c r="AH840" i="5"/>
  <c r="AI840" i="5"/>
  <c r="AE841" i="5"/>
  <c r="AH841" i="5"/>
  <c r="AI841" i="5"/>
  <c r="AE842" i="5"/>
  <c r="AH842" i="5"/>
  <c r="AI842" i="5"/>
  <c r="AE843" i="5"/>
  <c r="AF843" i="5"/>
  <c r="AG843" i="5"/>
  <c r="AH843" i="5"/>
  <c r="AI843" i="5"/>
  <c r="AE844" i="5"/>
  <c r="AG844" i="5"/>
  <c r="AH844" i="5"/>
  <c r="AI844" i="5"/>
  <c r="CD844" i="5"/>
  <c r="AE845" i="5"/>
  <c r="AF845" i="5"/>
  <c r="AG845" i="5"/>
  <c r="AH845" i="5"/>
  <c r="AI845" i="5"/>
  <c r="AE846" i="5"/>
  <c r="AG846" i="5"/>
  <c r="BK846" i="5" s="1"/>
  <c r="AH846" i="5"/>
  <c r="AI846" i="5"/>
  <c r="AE847" i="5"/>
  <c r="AH847" i="5"/>
  <c r="AI847" i="5"/>
  <c r="AE848" i="5"/>
  <c r="AF848" i="5"/>
  <c r="AG848" i="5"/>
  <c r="CK848" i="5" s="1"/>
  <c r="AH848" i="5"/>
  <c r="AI848" i="5"/>
  <c r="AO848" i="5"/>
  <c r="AE849" i="5"/>
  <c r="AF849" i="5"/>
  <c r="AH849" i="5"/>
  <c r="AI849" i="5"/>
  <c r="AE850" i="5"/>
  <c r="AH850" i="5"/>
  <c r="AI850" i="5"/>
  <c r="AE851" i="5"/>
  <c r="AF851" i="5"/>
  <c r="AG851" i="5"/>
  <c r="AH851" i="5"/>
  <c r="AI851" i="5"/>
  <c r="AE852" i="5"/>
  <c r="AH852" i="5"/>
  <c r="AI852" i="5"/>
  <c r="AE853" i="5"/>
  <c r="AH853" i="5"/>
  <c r="AI853" i="5"/>
  <c r="AE854" i="5"/>
  <c r="AH854" i="5"/>
  <c r="AI854" i="5"/>
  <c r="AE855" i="5"/>
  <c r="AH855" i="5"/>
  <c r="AI855" i="5"/>
  <c r="AE856" i="5"/>
  <c r="AH856" i="5"/>
  <c r="AI856" i="5"/>
  <c r="AE857" i="5"/>
  <c r="AF857" i="5"/>
  <c r="AG857" i="5"/>
  <c r="AH857" i="5"/>
  <c r="AI857" i="5"/>
  <c r="AE858" i="5"/>
  <c r="AF858" i="5"/>
  <c r="AG858" i="5"/>
  <c r="AH858" i="5"/>
  <c r="AI858" i="5"/>
  <c r="AE859" i="5"/>
  <c r="AF859" i="5"/>
  <c r="BA859" i="5" s="1"/>
  <c r="AG859" i="5"/>
  <c r="AH859" i="5"/>
  <c r="AI859" i="5"/>
  <c r="AE860" i="5"/>
  <c r="AF860" i="5"/>
  <c r="AL860" i="5" s="1"/>
  <c r="AG860" i="5"/>
  <c r="AH860" i="5"/>
  <c r="AI860" i="5"/>
  <c r="AE861" i="5"/>
  <c r="AH861" i="5"/>
  <c r="AI861" i="5"/>
  <c r="AE862" i="5"/>
  <c r="AH862" i="5"/>
  <c r="AI862" i="5"/>
  <c r="AE863" i="5"/>
  <c r="AF863" i="5"/>
  <c r="AH863" i="5"/>
  <c r="AI863" i="5"/>
  <c r="AE864" i="5"/>
  <c r="AG864" i="5"/>
  <c r="CA864" i="5" s="1"/>
  <c r="AH864" i="5"/>
  <c r="AI864" i="5"/>
  <c r="BN864" i="5"/>
  <c r="BO864" i="5"/>
  <c r="BP864" i="5"/>
  <c r="AE865" i="5"/>
  <c r="AH865" i="5"/>
  <c r="AI865" i="5"/>
  <c r="AE866" i="5"/>
  <c r="AH866" i="5"/>
  <c r="AI866" i="5"/>
  <c r="AE867" i="5"/>
  <c r="AH867" i="5"/>
  <c r="AI867" i="5"/>
  <c r="AE868" i="5"/>
  <c r="AH868" i="5"/>
  <c r="AI868" i="5"/>
  <c r="AE869" i="5"/>
  <c r="AH869" i="5"/>
  <c r="AI869" i="5"/>
  <c r="AE870" i="5"/>
  <c r="AH870" i="5"/>
  <c r="AI870" i="5"/>
  <c r="AE871" i="5"/>
  <c r="AF871" i="5"/>
  <c r="AJ871" i="5" s="1"/>
  <c r="AG871" i="5"/>
  <c r="BW871" i="5" s="1"/>
  <c r="AH871" i="5"/>
  <c r="AI871" i="5"/>
  <c r="AE872" i="5"/>
  <c r="AG872" i="5"/>
  <c r="CH872" i="5" s="1"/>
  <c r="AH872" i="5"/>
  <c r="AI872" i="5"/>
  <c r="AE873" i="5"/>
  <c r="AH873" i="5"/>
  <c r="AI873" i="5"/>
  <c r="AE874" i="5"/>
  <c r="AH874" i="5"/>
  <c r="AI874" i="5"/>
  <c r="AE875" i="5"/>
  <c r="AF875" i="5"/>
  <c r="AH875" i="5"/>
  <c r="AI875" i="5"/>
  <c r="AE876" i="5"/>
  <c r="AH876" i="5"/>
  <c r="AI876" i="5"/>
  <c r="AE877" i="5"/>
  <c r="AH877" i="5"/>
  <c r="AI877" i="5"/>
  <c r="AE878" i="5"/>
  <c r="AG878" i="5"/>
  <c r="AH878" i="5"/>
  <c r="AI878" i="5"/>
  <c r="AE879" i="5"/>
  <c r="AH879" i="5"/>
  <c r="AI879" i="5"/>
  <c r="AE880" i="5"/>
  <c r="AH880" i="5"/>
  <c r="AI880" i="5"/>
  <c r="AE881" i="5"/>
  <c r="AH881" i="5"/>
  <c r="AI881" i="5"/>
  <c r="AE882" i="5"/>
  <c r="AH882" i="5"/>
  <c r="AI882" i="5"/>
  <c r="AL588" i="5" l="1"/>
  <c r="AU588" i="5"/>
  <c r="BB588" i="5"/>
  <c r="BS817" i="5"/>
  <c r="BR817" i="5"/>
  <c r="AG683" i="5"/>
  <c r="B722" i="5"/>
  <c r="AF561" i="5"/>
  <c r="AF616" i="5"/>
  <c r="AT616" i="5" s="1"/>
  <c r="A841" i="5"/>
  <c r="BG839" i="5"/>
  <c r="AF831" i="5"/>
  <c r="BF831" i="5" s="1"/>
  <c r="AF828" i="5"/>
  <c r="AJ828" i="5" s="1"/>
  <c r="AF815" i="5"/>
  <c r="AV815" i="5" s="1"/>
  <c r="AF776" i="5"/>
  <c r="AG588" i="5"/>
  <c r="AG574" i="5"/>
  <c r="BW523" i="5"/>
  <c r="AG842" i="5"/>
  <c r="BU842" i="5" s="1"/>
  <c r="AG723" i="5"/>
  <c r="BZ723" i="5" s="1"/>
  <c r="AG630" i="5"/>
  <c r="BM630" i="5" s="1"/>
  <c r="AG602" i="5"/>
  <c r="CJ602" i="5" s="1"/>
  <c r="AF574" i="5"/>
  <c r="BA574" i="5" s="1"/>
  <c r="AG547" i="5"/>
  <c r="BS547" i="5" s="1"/>
  <c r="AG504" i="5"/>
  <c r="AF869" i="5"/>
  <c r="B841" i="5"/>
  <c r="B518" i="5"/>
  <c r="AF723" i="5"/>
  <c r="AF547" i="5"/>
  <c r="AU547" i="5" s="1"/>
  <c r="AG815" i="5"/>
  <c r="BV815" i="5" s="1"/>
  <c r="AG869" i="5"/>
  <c r="BX869" i="5" s="1"/>
  <c r="AG737" i="5"/>
  <c r="AG616" i="5"/>
  <c r="AF518" i="5"/>
  <c r="B581" i="5"/>
  <c r="AG561" i="5"/>
  <c r="AF602" i="5"/>
  <c r="BD602" i="5" s="1"/>
  <c r="AT743" i="5"/>
  <c r="AF761" i="5"/>
  <c r="AG670" i="5"/>
  <c r="AG712" i="5"/>
  <c r="AF630" i="5"/>
  <c r="AJ630" i="5" s="1"/>
  <c r="AF697" i="5"/>
  <c r="AG881" i="5"/>
  <c r="CE881" i="5" s="1"/>
  <c r="AG587" i="5"/>
  <c r="AG573" i="5"/>
  <c r="CG573" i="5" s="1"/>
  <c r="AG870" i="5"/>
  <c r="BM870" i="5" s="1"/>
  <c r="AG850" i="5"/>
  <c r="CG850" i="5" s="1"/>
  <c r="AG790" i="5"/>
  <c r="AF775" i="5"/>
  <c r="AZ775" i="5" s="1"/>
  <c r="BB765" i="5"/>
  <c r="AR743" i="5"/>
  <c r="BX731" i="5"/>
  <c r="CA679" i="5"/>
  <c r="AG601" i="5"/>
  <c r="CB601" i="5" s="1"/>
  <c r="AF573" i="5"/>
  <c r="AG559" i="5"/>
  <c r="AG546" i="5"/>
  <c r="BT546" i="5" s="1"/>
  <c r="AF517" i="5"/>
  <c r="BH495" i="5"/>
  <c r="A835" i="5"/>
  <c r="AF842" i="5"/>
  <c r="AW842" i="5" s="1"/>
  <c r="AF504" i="5"/>
  <c r="AG697" i="5"/>
  <c r="BO697" i="5" s="1"/>
  <c r="AG533" i="5"/>
  <c r="CJ533" i="5" s="1"/>
  <c r="CJ679" i="5"/>
  <c r="AF669" i="5"/>
  <c r="AF657" i="5"/>
  <c r="AF830" i="5"/>
  <c r="AZ830" i="5" s="1"/>
  <c r="CB679" i="5"/>
  <c r="AG877" i="5"/>
  <c r="CC840" i="5"/>
  <c r="AG838" i="5"/>
  <c r="CI838" i="5" s="1"/>
  <c r="AV807" i="5"/>
  <c r="AG802" i="5"/>
  <c r="AL765" i="5"/>
  <c r="AX640" i="5"/>
  <c r="AG614" i="5"/>
  <c r="CB614" i="5" s="1"/>
  <c r="BC597" i="5"/>
  <c r="CI594" i="5"/>
  <c r="AF559" i="5"/>
  <c r="AF546" i="5"/>
  <c r="CD537" i="5"/>
  <c r="AG506" i="5"/>
  <c r="BW506" i="5" s="1"/>
  <c r="AT495" i="5"/>
  <c r="AG657" i="5"/>
  <c r="AF533" i="5"/>
  <c r="AZ533" i="5" s="1"/>
  <c r="AF864" i="5"/>
  <c r="AT810" i="5"/>
  <c r="AG775" i="5"/>
  <c r="BT775" i="5" s="1"/>
  <c r="BH880" i="5"/>
  <c r="BP840" i="5"/>
  <c r="AO807" i="5"/>
  <c r="AG750" i="5"/>
  <c r="AG684" i="5"/>
  <c r="BE673" i="5"/>
  <c r="AG671" i="5"/>
  <c r="BV671" i="5" s="1"/>
  <c r="AG642" i="5"/>
  <c r="CF594" i="5"/>
  <c r="BX537" i="5"/>
  <c r="B765" i="5"/>
  <c r="AG803" i="5"/>
  <c r="CJ803" i="5" s="1"/>
  <c r="AF803" i="5"/>
  <c r="BC803" i="5" s="1"/>
  <c r="BO840" i="5"/>
  <c r="AG829" i="5"/>
  <c r="AN807" i="5"/>
  <c r="AT794" i="5"/>
  <c r="AK758" i="5"/>
  <c r="AG724" i="5"/>
  <c r="AG722" i="5"/>
  <c r="AM673" i="5"/>
  <c r="AF671" i="5"/>
  <c r="AF642" i="5"/>
  <c r="BO594" i="5"/>
  <c r="AG586" i="5"/>
  <c r="BZ586" i="5" s="1"/>
  <c r="BW537" i="5"/>
  <c r="BA801" i="5"/>
  <c r="BE801" i="5"/>
  <c r="BY788" i="5"/>
  <c r="CF788" i="5"/>
  <c r="BX788" i="5"/>
  <c r="AG762" i="5"/>
  <c r="A762" i="5"/>
  <c r="B762" i="5"/>
  <c r="A866" i="5"/>
  <c r="AF866" i="5"/>
  <c r="AK866" i="5" s="1"/>
  <c r="BY851" i="5"/>
  <c r="BS851" i="5"/>
  <c r="BV537" i="5"/>
  <c r="A865" i="5"/>
  <c r="AF865" i="5"/>
  <c r="A813" i="5"/>
  <c r="B813" i="5"/>
  <c r="CH585" i="5"/>
  <c r="BP585" i="5"/>
  <c r="BV585" i="5"/>
  <c r="A572" i="5"/>
  <c r="AG572" i="5"/>
  <c r="B558" i="5"/>
  <c r="AG558" i="5"/>
  <c r="A558" i="5"/>
  <c r="B503" i="5"/>
  <c r="AF503" i="5"/>
  <c r="BE503" i="5" s="1"/>
  <c r="AG503" i="5"/>
  <c r="BO503" i="5" s="1"/>
  <c r="AU636" i="5"/>
  <c r="AJ636" i="5"/>
  <c r="AK880" i="5"/>
  <c r="BB753" i="5"/>
  <c r="BG753" i="5"/>
  <c r="AZ704" i="5"/>
  <c r="AX704" i="5"/>
  <c r="AG784" i="5"/>
  <c r="CH723" i="5"/>
  <c r="BS549" i="5"/>
  <c r="CI549" i="5"/>
  <c r="CG512" i="5"/>
  <c r="AN494" i="5"/>
  <c r="BA494" i="5"/>
  <c r="BE494" i="5"/>
  <c r="BH494" i="5"/>
  <c r="B798" i="5"/>
  <c r="AF798" i="5"/>
  <c r="AY798" i="5" s="1"/>
  <c r="AG798" i="5"/>
  <c r="A625" i="5"/>
  <c r="AG625" i="5"/>
  <c r="A611" i="5"/>
  <c r="AF611" i="5"/>
  <c r="AG611" i="5"/>
  <c r="AN769" i="5"/>
  <c r="BA769" i="5"/>
  <c r="A582" i="5"/>
  <c r="AF582" i="5"/>
  <c r="CB518" i="5"/>
  <c r="BY518" i="5"/>
  <c r="A847" i="5"/>
  <c r="AG847" i="5"/>
  <c r="A649" i="5"/>
  <c r="AF649" i="5"/>
  <c r="A636" i="5"/>
  <c r="AG636" i="5"/>
  <c r="BN636" i="5" s="1"/>
  <c r="A595" i="5"/>
  <c r="AG595" i="5"/>
  <c r="B595" i="5"/>
  <c r="A485" i="5"/>
  <c r="AF485" i="5"/>
  <c r="AS485" i="5" s="1"/>
  <c r="AK677" i="5"/>
  <c r="AX677" i="5"/>
  <c r="BE677" i="5"/>
  <c r="A596" i="5"/>
  <c r="AF596" i="5"/>
  <c r="BI596" i="5" s="1"/>
  <c r="AG853" i="5"/>
  <c r="AG760" i="5"/>
  <c r="BM679" i="5"/>
  <c r="BS679" i="5"/>
  <c r="CH679" i="5"/>
  <c r="AF837" i="5"/>
  <c r="AF760" i="5"/>
  <c r="AT760" i="5" s="1"/>
  <c r="AF749" i="5"/>
  <c r="AZ749" i="5" s="1"/>
  <c r="BH679" i="5"/>
  <c r="AS679" i="5"/>
  <c r="AF639" i="5"/>
  <c r="AL618" i="5"/>
  <c r="AT618" i="5"/>
  <c r="AV618" i="5"/>
  <c r="A728" i="5"/>
  <c r="B728" i="5"/>
  <c r="A525" i="5"/>
  <c r="AF525" i="5"/>
  <c r="AT525" i="5" s="1"/>
  <c r="AG525" i="5"/>
  <c r="A498" i="5"/>
  <c r="AF498" i="5"/>
  <c r="BH498" i="5" s="1"/>
  <c r="AG498" i="5"/>
  <c r="CI498" i="5" s="1"/>
  <c r="B498" i="5"/>
  <c r="B505" i="5"/>
  <c r="AF505" i="5"/>
  <c r="AG505" i="5"/>
  <c r="BM505" i="5" s="1"/>
  <c r="AJ481" i="5"/>
  <c r="AQ481" i="5"/>
  <c r="CH857" i="5"/>
  <c r="BU857" i="5"/>
  <c r="BV821" i="5"/>
  <c r="BL821" i="5"/>
  <c r="A570" i="5"/>
  <c r="AF570" i="5"/>
  <c r="AG570" i="5"/>
  <c r="BL570" i="5" s="1"/>
  <c r="AT661" i="5"/>
  <c r="AX661" i="5"/>
  <c r="BQ617" i="5"/>
  <c r="BT617" i="5"/>
  <c r="AW764" i="5"/>
  <c r="AY764" i="5"/>
  <c r="BK808" i="5"/>
  <c r="CJ808" i="5"/>
  <c r="CK808" i="5"/>
  <c r="BV753" i="5"/>
  <c r="BU753" i="5"/>
  <c r="BY753" i="5"/>
  <c r="B770" i="5"/>
  <c r="AF770" i="5"/>
  <c r="BC770" i="5" s="1"/>
  <c r="A770" i="5"/>
  <c r="A583" i="5"/>
  <c r="AF583" i="5"/>
  <c r="AF531" i="5"/>
  <c r="BT516" i="5"/>
  <c r="CK516" i="5"/>
  <c r="A623" i="5"/>
  <c r="AF623" i="5"/>
  <c r="AG623" i="5"/>
  <c r="AU861" i="5"/>
  <c r="AG770" i="5"/>
  <c r="AF762" i="5"/>
  <c r="AT762" i="5" s="1"/>
  <c r="AG664" i="5"/>
  <c r="CA664" i="5" s="1"/>
  <c r="AG637" i="5"/>
  <c r="CD637" i="5" s="1"/>
  <c r="AY597" i="5"/>
  <c r="AR597" i="5"/>
  <c r="BB597" i="5"/>
  <c r="BD597" i="5"/>
  <c r="BI597" i="5"/>
  <c r="AY584" i="5"/>
  <c r="BR576" i="5"/>
  <c r="BN576" i="5"/>
  <c r="AF558" i="5"/>
  <c r="BJ558" i="5" s="1"/>
  <c r="A727" i="5"/>
  <c r="AF727" i="5"/>
  <c r="A716" i="5"/>
  <c r="AG716" i="5"/>
  <c r="BW716" i="5" s="1"/>
  <c r="B661" i="5"/>
  <c r="A661" i="5"/>
  <c r="A593" i="5"/>
  <c r="AG593" i="5"/>
  <c r="A580" i="5"/>
  <c r="AF580" i="5"/>
  <c r="A552" i="5"/>
  <c r="AF552" i="5"/>
  <c r="AG552" i="5"/>
  <c r="A538" i="5"/>
  <c r="AF538" i="5"/>
  <c r="A511" i="5"/>
  <c r="AF511" i="5"/>
  <c r="BD511" i="5" s="1"/>
  <c r="B511" i="5"/>
  <c r="AG867" i="5"/>
  <c r="CD867" i="5" s="1"/>
  <c r="AQ861" i="5"/>
  <c r="AF847" i="5"/>
  <c r="BF847" i="5" s="1"/>
  <c r="AG814" i="5"/>
  <c r="BM814" i="5" s="1"/>
  <c r="BW794" i="5"/>
  <c r="AF788" i="5"/>
  <c r="BF788" i="5" s="1"/>
  <c r="BC730" i="5"/>
  <c r="AG728" i="5"/>
  <c r="AF664" i="5"/>
  <c r="AJ661" i="5"/>
  <c r="BZ647" i="5"/>
  <c r="BV647" i="5"/>
  <c r="BW647" i="5"/>
  <c r="AF637" i="5"/>
  <c r="BZ617" i="5"/>
  <c r="AJ584" i="5"/>
  <c r="BT545" i="5"/>
  <c r="BS488" i="5"/>
  <c r="BR488" i="5"/>
  <c r="B605" i="5"/>
  <c r="AF605" i="5"/>
  <c r="A592" i="5"/>
  <c r="AF592" i="5"/>
  <c r="AF868" i="5"/>
  <c r="AG868" i="5"/>
  <c r="BY868" i="5" s="1"/>
  <c r="A542" i="5"/>
  <c r="AF542" i="5"/>
  <c r="AF876" i="5"/>
  <c r="AU876" i="5" s="1"/>
  <c r="BW828" i="5"/>
  <c r="AF867" i="5"/>
  <c r="AO861" i="5"/>
  <c r="AG841" i="5"/>
  <c r="BR828" i="5"/>
  <c r="AF814" i="5"/>
  <c r="BI814" i="5" s="1"/>
  <c r="BN794" i="5"/>
  <c r="CB792" i="5"/>
  <c r="BB769" i="5"/>
  <c r="AR764" i="5"/>
  <c r="BB730" i="5"/>
  <c r="AF728" i="5"/>
  <c r="BY719" i="5"/>
  <c r="BF691" i="5"/>
  <c r="BX617" i="5"/>
  <c r="BK612" i="5"/>
  <c r="CA612" i="5"/>
  <c r="BQ602" i="5"/>
  <c r="CI602" i="5"/>
  <c r="AF593" i="5"/>
  <c r="AV593" i="5" s="1"/>
  <c r="AG569" i="5"/>
  <c r="BM569" i="5" s="1"/>
  <c r="AG566" i="5"/>
  <c r="BJ562" i="5"/>
  <c r="BC560" i="5"/>
  <c r="AG538" i="5"/>
  <c r="CE538" i="5" s="1"/>
  <c r="BY533" i="5"/>
  <c r="BB530" i="5"/>
  <c r="AN530" i="5"/>
  <c r="A752" i="5"/>
  <c r="AF752" i="5"/>
  <c r="BI752" i="5" s="1"/>
  <c r="A659" i="5"/>
  <c r="AG659" i="5"/>
  <c r="CH659" i="5" s="1"/>
  <c r="A605" i="5"/>
  <c r="BR658" i="5"/>
  <c r="BQ658" i="5"/>
  <c r="A801" i="5"/>
  <c r="AG801" i="5"/>
  <c r="CG545" i="5"/>
  <c r="BL545" i="5"/>
  <c r="CJ545" i="5"/>
  <c r="AG880" i="5"/>
  <c r="BW880" i="5" s="1"/>
  <c r="A609" i="5"/>
  <c r="AF609" i="5"/>
  <c r="BJ609" i="5" s="1"/>
  <c r="AG609" i="5"/>
  <c r="BK609" i="5" s="1"/>
  <c r="AF882" i="5"/>
  <c r="AL882" i="5" s="1"/>
  <c r="BS822" i="5"/>
  <c r="CD545" i="5"/>
  <c r="CC844" i="5"/>
  <c r="BT844" i="5"/>
  <c r="BS828" i="5"/>
  <c r="BQ822" i="5"/>
  <c r="AG811" i="5"/>
  <c r="BW811" i="5" s="1"/>
  <c r="BK794" i="5"/>
  <c r="BO790" i="5"/>
  <c r="BL790" i="5"/>
  <c r="CK787" i="5"/>
  <c r="BZ753" i="5"/>
  <c r="AF748" i="5"/>
  <c r="AZ748" i="5" s="1"/>
  <c r="BW719" i="5"/>
  <c r="AO696" i="5"/>
  <c r="BD680" i="5"/>
  <c r="AN680" i="5"/>
  <c r="BW643" i="5"/>
  <c r="AF569" i="5"/>
  <c r="BH569" i="5" s="1"/>
  <c r="AF566" i="5"/>
  <c r="BI566" i="5" s="1"/>
  <c r="BI562" i="5"/>
  <c r="AG542" i="5"/>
  <c r="CI542" i="5" s="1"/>
  <c r="AG511" i="5"/>
  <c r="BM481" i="5"/>
  <c r="A791" i="5"/>
  <c r="AF791" i="5"/>
  <c r="AF852" i="5"/>
  <c r="CG830" i="5"/>
  <c r="BF816" i="5"/>
  <c r="BQ813" i="5"/>
  <c r="CB808" i="5"/>
  <c r="AZ794" i="5"/>
  <c r="BM787" i="5"/>
  <c r="AG774" i="5"/>
  <c r="BS753" i="5"/>
  <c r="BM727" i="5"/>
  <c r="AG689" i="5"/>
  <c r="BZ689" i="5" s="1"/>
  <c r="AG661" i="5"/>
  <c r="BT643" i="5"/>
  <c r="AF625" i="5"/>
  <c r="AG622" i="5"/>
  <c r="AG608" i="5"/>
  <c r="AG596" i="5"/>
  <c r="AG582" i="5"/>
  <c r="AF572" i="5"/>
  <c r="BA562" i="5"/>
  <c r="AG557" i="5"/>
  <c r="CE557" i="5" s="1"/>
  <c r="BE495" i="5"/>
  <c r="BI495" i="5"/>
  <c r="A763" i="5"/>
  <c r="AF763" i="5"/>
  <c r="B699" i="5"/>
  <c r="AG699" i="5"/>
  <c r="BQ699" i="5" s="1"/>
  <c r="AG772" i="5"/>
  <c r="AG738" i="5"/>
  <c r="A757" i="5"/>
  <c r="B654" i="5"/>
  <c r="AF829" i="5"/>
  <c r="BJ829" i="5" s="1"/>
  <c r="AF821" i="5"/>
  <c r="AY821" i="5" s="1"/>
  <c r="AF787" i="5"/>
  <c r="AG751" i="5"/>
  <c r="B665" i="5"/>
  <c r="BM748" i="5"/>
  <c r="CI748" i="5"/>
  <c r="CE748" i="5"/>
  <c r="CH748" i="5"/>
  <c r="A725" i="5"/>
  <c r="AF725" i="5"/>
  <c r="AL725" i="5" s="1"/>
  <c r="AG725" i="5"/>
  <c r="BP725" i="5" s="1"/>
  <c r="A714" i="5"/>
  <c r="AF714" i="5"/>
  <c r="AO714" i="5" s="1"/>
  <c r="AG714" i="5"/>
  <c r="A541" i="5"/>
  <c r="AF541" i="5"/>
  <c r="AK541" i="5" s="1"/>
  <c r="AG541" i="5"/>
  <c r="BO541" i="5" s="1"/>
  <c r="A527" i="5"/>
  <c r="AF527" i="5"/>
  <c r="BD527" i="5" s="1"/>
  <c r="AG527" i="5"/>
  <c r="CB527" i="5" s="1"/>
  <c r="A514" i="5"/>
  <c r="AF514" i="5"/>
  <c r="AS514" i="5" s="1"/>
  <c r="AG514" i="5"/>
  <c r="BN514" i="5" s="1"/>
  <c r="B502" i="5"/>
  <c r="BG790" i="5"/>
  <c r="BM758" i="5"/>
  <c r="CI758" i="5"/>
  <c r="BO758" i="5"/>
  <c r="BK758" i="5"/>
  <c r="BP758" i="5"/>
  <c r="BI692" i="5"/>
  <c r="AL692" i="5"/>
  <c r="AO692" i="5"/>
  <c r="AU692" i="5"/>
  <c r="CG673" i="5"/>
  <c r="BK673" i="5"/>
  <c r="BS673" i="5"/>
  <c r="BR620" i="5"/>
  <c r="BP620" i="5"/>
  <c r="BT620" i="5"/>
  <c r="BU620" i="5"/>
  <c r="AQ598" i="5"/>
  <c r="AT598" i="5"/>
  <c r="AV598" i="5"/>
  <c r="AW598" i="5"/>
  <c r="AN557" i="5"/>
  <c r="BE557" i="5"/>
  <c r="AJ557" i="5"/>
  <c r="BD557" i="5"/>
  <c r="AO557" i="5"/>
  <c r="A713" i="5"/>
  <c r="AG713" i="5"/>
  <c r="AR690" i="5"/>
  <c r="AY690" i="5"/>
  <c r="AZ690" i="5"/>
  <c r="AZ670" i="5"/>
  <c r="BA670" i="5"/>
  <c r="CF613" i="5"/>
  <c r="BS613" i="5"/>
  <c r="CB613" i="5"/>
  <c r="BR602" i="5"/>
  <c r="CE602" i="5"/>
  <c r="CF602" i="5"/>
  <c r="AV573" i="5"/>
  <c r="BC573" i="5"/>
  <c r="AJ573" i="5"/>
  <c r="BD573" i="5"/>
  <c r="AF502" i="5"/>
  <c r="AU502" i="5" s="1"/>
  <c r="A823" i="5"/>
  <c r="AG823" i="5"/>
  <c r="A735" i="5"/>
  <c r="AF735" i="5"/>
  <c r="AG735" i="5"/>
  <c r="BK735" i="5" s="1"/>
  <c r="B735" i="5"/>
  <c r="AW861" i="5"/>
  <c r="AS861" i="5"/>
  <c r="BJ861" i="5"/>
  <c r="BC861" i="5"/>
  <c r="BH861" i="5"/>
  <c r="BZ758" i="5"/>
  <c r="AM822" i="5"/>
  <c r="AW822" i="5"/>
  <c r="AW790" i="5"/>
  <c r="BX758" i="5"/>
  <c r="CE591" i="5"/>
  <c r="BS591" i="5"/>
  <c r="AG873" i="5"/>
  <c r="BY873" i="5" s="1"/>
  <c r="AF873" i="5"/>
  <c r="AJ873" i="5" s="1"/>
  <c r="A860" i="5"/>
  <c r="B860" i="5"/>
  <c r="B846" i="5"/>
  <c r="AF846" i="5"/>
  <c r="A551" i="5"/>
  <c r="AF551" i="5"/>
  <c r="BB551" i="5" s="1"/>
  <c r="AU757" i="5"/>
  <c r="CA693" i="5"/>
  <c r="BY693" i="5"/>
  <c r="AX630" i="5"/>
  <c r="AZ630" i="5"/>
  <c r="AN630" i="5"/>
  <c r="AP630" i="5"/>
  <c r="AJ610" i="5"/>
  <c r="AP610" i="5"/>
  <c r="AF872" i="5"/>
  <c r="AP872" i="5" s="1"/>
  <c r="A872" i="5"/>
  <c r="A590" i="5"/>
  <c r="AF590" i="5"/>
  <c r="AY590" i="5" s="1"/>
  <c r="AG590" i="5"/>
  <c r="B563" i="5"/>
  <c r="AF563" i="5"/>
  <c r="AJ563" i="5" s="1"/>
  <c r="BY833" i="5"/>
  <c r="CA833" i="5"/>
  <c r="CH833" i="5"/>
  <c r="BP859" i="5"/>
  <c r="BO859" i="5"/>
  <c r="B490" i="5"/>
  <c r="AF490" i="5"/>
  <c r="AP490" i="5" s="1"/>
  <c r="AG490" i="5"/>
  <c r="BP490" i="5" s="1"/>
  <c r="A490" i="5"/>
  <c r="AS727" i="5"/>
  <c r="BG727" i="5"/>
  <c r="BL524" i="5"/>
  <c r="BN524" i="5"/>
  <c r="BF758" i="5"/>
  <c r="AL758" i="5"/>
  <c r="CJ690" i="5"/>
  <c r="CH690" i="5"/>
  <c r="AK533" i="5"/>
  <c r="AL533" i="5"/>
  <c r="AM533" i="5"/>
  <c r="AN533" i="5"/>
  <c r="AG502" i="5"/>
  <c r="CI502" i="5" s="1"/>
  <c r="A736" i="5"/>
  <c r="AG736" i="5"/>
  <c r="BL736" i="5" s="1"/>
  <c r="AZ848" i="5"/>
  <c r="AL848" i="5"/>
  <c r="BT833" i="5"/>
  <c r="BG801" i="5"/>
  <c r="AL801" i="5"/>
  <c r="AR801" i="5"/>
  <c r="AV790" i="5"/>
  <c r="BG769" i="5"/>
  <c r="AV769" i="5"/>
  <c r="BQ758" i="5"/>
  <c r="BK755" i="5"/>
  <c r="CI755" i="5"/>
  <c r="BZ850" i="5"/>
  <c r="BM850" i="5"/>
  <c r="BW850" i="5"/>
  <c r="BS833" i="5"/>
  <c r="CK821" i="5"/>
  <c r="BX797" i="5"/>
  <c r="BU794" i="5"/>
  <c r="BS794" i="5"/>
  <c r="BO794" i="5"/>
  <c r="BT794" i="5"/>
  <c r="AU790" i="5"/>
  <c r="BD758" i="5"/>
  <c r="AR757" i="5"/>
  <c r="AU738" i="5"/>
  <c r="AX709" i="5"/>
  <c r="AZ709" i="5"/>
  <c r="BA709" i="5"/>
  <c r="CC567" i="5"/>
  <c r="BR567" i="5"/>
  <c r="AY515" i="5"/>
  <c r="B872" i="5"/>
  <c r="AF781" i="5"/>
  <c r="AG781" i="5"/>
  <c r="BX781" i="5" s="1"/>
  <c r="AP863" i="5"/>
  <c r="AN863" i="5"/>
  <c r="AV865" i="5"/>
  <c r="AJ865" i="5"/>
  <c r="AK865" i="5"/>
  <c r="BI865" i="5"/>
  <c r="A491" i="5"/>
  <c r="AF491" i="5"/>
  <c r="AT491" i="5" s="1"/>
  <c r="AG491" i="5"/>
  <c r="AV536" i="5"/>
  <c r="AW536" i="5"/>
  <c r="BA536" i="5"/>
  <c r="AG578" i="5"/>
  <c r="A807" i="5"/>
  <c r="AG807" i="5"/>
  <c r="BP807" i="5" s="1"/>
  <c r="A780" i="5"/>
  <c r="AG780" i="5"/>
  <c r="BT780" i="5" s="1"/>
  <c r="BG515" i="5"/>
  <c r="BD515" i="5"/>
  <c r="CB833" i="5"/>
  <c r="AN601" i="5"/>
  <c r="AL601" i="5"/>
  <c r="AZ601" i="5"/>
  <c r="BF601" i="5"/>
  <c r="BX833" i="5"/>
  <c r="AZ790" i="5"/>
  <c r="CI843" i="5"/>
  <c r="CK843" i="5"/>
  <c r="BV833" i="5"/>
  <c r="AV757" i="5"/>
  <c r="AZ861" i="5"/>
  <c r="BZ851" i="5"/>
  <c r="BK829" i="5"/>
  <c r="BV829" i="5"/>
  <c r="CF803" i="5"/>
  <c r="BW797" i="5"/>
  <c r="AS790" i="5"/>
  <c r="CH768" i="5"/>
  <c r="BC758" i="5"/>
  <c r="AQ738" i="5"/>
  <c r="AX810" i="5"/>
  <c r="AM810" i="5"/>
  <c r="BV797" i="5"/>
  <c r="AK790" i="5"/>
  <c r="BK761" i="5"/>
  <c r="BB758" i="5"/>
  <c r="BS742" i="5"/>
  <c r="AN703" i="5"/>
  <c r="AU703" i="5"/>
  <c r="BD703" i="5"/>
  <c r="BJ692" i="5"/>
  <c r="BE691" i="5"/>
  <c r="AX691" i="5"/>
  <c r="AL677" i="5"/>
  <c r="AN677" i="5"/>
  <c r="AS677" i="5"/>
  <c r="BB677" i="5"/>
  <c r="BC677" i="5"/>
  <c r="BS634" i="5"/>
  <c r="AT601" i="5"/>
  <c r="AS581" i="5"/>
  <c r="BF581" i="5"/>
  <c r="AJ578" i="5"/>
  <c r="BD578" i="5"/>
  <c r="BI578" i="5"/>
  <c r="BB523" i="5"/>
  <c r="BC523" i="5"/>
  <c r="AL523" i="5"/>
  <c r="AN523" i="5"/>
  <c r="AP523" i="5"/>
  <c r="AR523" i="5"/>
  <c r="BK520" i="5"/>
  <c r="CJ520" i="5"/>
  <c r="BT768" i="5"/>
  <c r="CG768" i="5"/>
  <c r="BW768" i="5"/>
  <c r="BZ768" i="5"/>
  <c r="A528" i="5"/>
  <c r="AG528" i="5"/>
  <c r="BO528" i="5" s="1"/>
  <c r="AF528" i="5"/>
  <c r="AK528" i="5" s="1"/>
  <c r="BR768" i="5"/>
  <c r="AV758" i="5"/>
  <c r="AF736" i="5"/>
  <c r="BI736" i="5" s="1"/>
  <c r="AG700" i="5"/>
  <c r="BG692" i="5"/>
  <c r="CB673" i="5"/>
  <c r="CF639" i="5"/>
  <c r="AX634" i="5"/>
  <c r="AS601" i="5"/>
  <c r="AG563" i="5"/>
  <c r="BB536" i="5"/>
  <c r="B855" i="5"/>
  <c r="A855" i="5"/>
  <c r="AF855" i="5"/>
  <c r="BC855" i="5" s="1"/>
  <c r="AZ849" i="5"/>
  <c r="AW849" i="5"/>
  <c r="AO790" i="5"/>
  <c r="AY790" i="5"/>
  <c r="AR790" i="5"/>
  <c r="BR720" i="5"/>
  <c r="CB720" i="5"/>
  <c r="BW522" i="5"/>
  <c r="BM522" i="5"/>
  <c r="CA851" i="5"/>
  <c r="CG851" i="5"/>
  <c r="BL851" i="5"/>
  <c r="CI821" i="5"/>
  <c r="BN821" i="5"/>
  <c r="BW821" i="5"/>
  <c r="BZ821" i="5"/>
  <c r="BN796" i="5"/>
  <c r="CJ796" i="5"/>
  <c r="AV867" i="5"/>
  <c r="BW833" i="5"/>
  <c r="CF828" i="5"/>
  <c r="CE828" i="5"/>
  <c r="BY828" i="5"/>
  <c r="BZ828" i="5"/>
  <c r="AX790" i="5"/>
  <c r="AT739" i="5"/>
  <c r="AU739" i="5"/>
  <c r="BC843" i="5"/>
  <c r="BG843" i="5"/>
  <c r="BP833" i="5"/>
  <c r="CH821" i="5"/>
  <c r="AK757" i="5"/>
  <c r="CA742" i="5"/>
  <c r="CB882" i="5"/>
  <c r="AY861" i="5"/>
  <c r="AY819" i="5"/>
  <c r="AX861" i="5"/>
  <c r="BX851" i="5"/>
  <c r="AT849" i="5"/>
  <c r="BS821" i="5"/>
  <c r="BE807" i="5"/>
  <c r="CG794" i="5"/>
  <c r="AJ790" i="5"/>
  <c r="AV861" i="5"/>
  <c r="BN859" i="5"/>
  <c r="BV851" i="5"/>
  <c r="CD828" i="5"/>
  <c r="AF823" i="5"/>
  <c r="BR821" i="5"/>
  <c r="BD807" i="5"/>
  <c r="CD794" i="5"/>
  <c r="BQ768" i="5"/>
  <c r="AQ758" i="5"/>
  <c r="BS757" i="5"/>
  <c r="BT757" i="5"/>
  <c r="BL720" i="5"/>
  <c r="AX702" i="5"/>
  <c r="AF700" i="5"/>
  <c r="AZ700" i="5" s="1"/>
  <c r="BC692" i="5"/>
  <c r="BT690" i="5"/>
  <c r="BV673" i="5"/>
  <c r="AV634" i="5"/>
  <c r="AO601" i="5"/>
  <c r="BF598" i="5"/>
  <c r="BU522" i="5"/>
  <c r="B854" i="5"/>
  <c r="AG854" i="5"/>
  <c r="CA854" i="5" s="1"/>
  <c r="A854" i="5"/>
  <c r="A540" i="5"/>
  <c r="AF540" i="5"/>
  <c r="AL524" i="5"/>
  <c r="BJ524" i="5"/>
  <c r="B539" i="5"/>
  <c r="A539" i="5"/>
  <c r="A579" i="5"/>
  <c r="AF579" i="5"/>
  <c r="BE579" i="5" s="1"/>
  <c r="A565" i="5"/>
  <c r="AF565" i="5"/>
  <c r="AQ565" i="5" s="1"/>
  <c r="AM480" i="5"/>
  <c r="B817" i="5"/>
  <c r="AF817" i="5"/>
  <c r="AV817" i="5" s="1"/>
  <c r="B806" i="5"/>
  <c r="AF806" i="5"/>
  <c r="AV806" i="5" s="1"/>
  <c r="A793" i="5"/>
  <c r="AG793" i="5"/>
  <c r="BR793" i="5" s="1"/>
  <c r="AF779" i="5"/>
  <c r="A779" i="5"/>
  <c r="B779" i="5"/>
  <c r="AG540" i="5"/>
  <c r="A878" i="5"/>
  <c r="AF878" i="5"/>
  <c r="B816" i="5"/>
  <c r="AG816" i="5"/>
  <c r="A756" i="5"/>
  <c r="AG756" i="5"/>
  <c r="B588" i="5"/>
  <c r="A588" i="5"/>
  <c r="BM642" i="5"/>
  <c r="CA642" i="5"/>
  <c r="B828" i="5"/>
  <c r="A816" i="5"/>
  <c r="A600" i="5"/>
  <c r="AF600" i="5"/>
  <c r="AG600" i="5"/>
  <c r="BA593" i="5"/>
  <c r="AU593" i="5"/>
  <c r="A652" i="5"/>
  <c r="AG652" i="5"/>
  <c r="CK652" i="5" s="1"/>
  <c r="B640" i="5"/>
  <c r="A612" i="5"/>
  <c r="AF612" i="5"/>
  <c r="AQ612" i="5" s="1"/>
  <c r="B849" i="5"/>
  <c r="A849" i="5"/>
  <c r="AG565" i="5"/>
  <c r="AG539" i="5"/>
  <c r="BV539" i="5" s="1"/>
  <c r="AG513" i="5"/>
  <c r="CK513" i="5" s="1"/>
  <c r="CB481" i="5"/>
  <c r="B862" i="5"/>
  <c r="AF862" i="5"/>
  <c r="B675" i="5"/>
  <c r="AG675" i="5"/>
  <c r="BK675" i="5" s="1"/>
  <c r="A675" i="5"/>
  <c r="AO833" i="5"/>
  <c r="BF833" i="5"/>
  <c r="CK642" i="5"/>
  <c r="CJ641" i="5"/>
  <c r="AF614" i="5"/>
  <c r="AP552" i="5"/>
  <c r="BP711" i="5"/>
  <c r="BK711" i="5"/>
  <c r="AF689" i="5"/>
  <c r="AS689" i="5" s="1"/>
  <c r="BZ679" i="5"/>
  <c r="BW679" i="5"/>
  <c r="AF675" i="5"/>
  <c r="AT645" i="5"/>
  <c r="AV645" i="5"/>
  <c r="CJ642" i="5"/>
  <c r="CD641" i="5"/>
  <c r="AG640" i="5"/>
  <c r="CJ640" i="5" s="1"/>
  <c r="BB637" i="5"/>
  <c r="BC637" i="5"/>
  <c r="BH593" i="5"/>
  <c r="AF539" i="5"/>
  <c r="CA537" i="5"/>
  <c r="BN537" i="5"/>
  <c r="CJ537" i="5"/>
  <c r="AF513" i="5"/>
  <c r="AK496" i="5"/>
  <c r="AM496" i="5"/>
  <c r="A861" i="5"/>
  <c r="AG861" i="5"/>
  <c r="A800" i="5"/>
  <c r="AF800" i="5"/>
  <c r="AN800" i="5" s="1"/>
  <c r="A701" i="5"/>
  <c r="AF701" i="5"/>
  <c r="B791" i="5"/>
  <c r="A699" i="5"/>
  <c r="B596" i="5"/>
  <c r="B660" i="5"/>
  <c r="B547" i="5"/>
  <c r="B741" i="5"/>
  <c r="B682" i="5"/>
  <c r="A812" i="5"/>
  <c r="A706" i="5"/>
  <c r="A546" i="5"/>
  <c r="CG485" i="5"/>
  <c r="AN481" i="5"/>
  <c r="AF802" i="5"/>
  <c r="AW802" i="5" s="1"/>
  <c r="CI647" i="5"/>
  <c r="CE594" i="5"/>
  <c r="BP593" i="5"/>
  <c r="BB562" i="5"/>
  <c r="CH545" i="5"/>
  <c r="AY505" i="5"/>
  <c r="BD495" i="5"/>
  <c r="BS485" i="5"/>
  <c r="AL481" i="5"/>
  <c r="B864" i="5"/>
  <c r="B819" i="5"/>
  <c r="B679" i="5"/>
  <c r="AK481" i="5"/>
  <c r="B554" i="5"/>
  <c r="AZ766" i="5"/>
  <c r="AY766" i="5"/>
  <c r="AX766" i="5"/>
  <c r="BD880" i="5"/>
  <c r="CE771" i="5"/>
  <c r="CD771" i="5"/>
  <c r="BQ771" i="5"/>
  <c r="BW771" i="5"/>
  <c r="BK740" i="5"/>
  <c r="CA740" i="5"/>
  <c r="CK568" i="5"/>
  <c r="BR568" i="5"/>
  <c r="CB568" i="5"/>
  <c r="CC568" i="5"/>
  <c r="A744" i="5"/>
  <c r="AF744" i="5"/>
  <c r="AG744" i="5"/>
  <c r="B685" i="5"/>
  <c r="A685" i="5"/>
  <c r="AF685" i="5"/>
  <c r="AG685" i="5"/>
  <c r="BQ685" i="5" s="1"/>
  <c r="CH734" i="5"/>
  <c r="BT734" i="5"/>
  <c r="CF734" i="5"/>
  <c r="CJ734" i="5"/>
  <c r="BU878" i="5"/>
  <c r="BY878" i="5"/>
  <c r="A686" i="5"/>
  <c r="B686" i="5"/>
  <c r="AF686" i="5"/>
  <c r="BG686" i="5" s="1"/>
  <c r="BR869" i="5"/>
  <c r="BQ869" i="5"/>
  <c r="BE843" i="5"/>
  <c r="CC839" i="5"/>
  <c r="BC845" i="5"/>
  <c r="BE845" i="5"/>
  <c r="BD843" i="5"/>
  <c r="CA839" i="5"/>
  <c r="AU803" i="5"/>
  <c r="AJ803" i="5"/>
  <c r="AK803" i="5"/>
  <c r="AZ803" i="5"/>
  <c r="BB803" i="5"/>
  <c r="BH782" i="5"/>
  <c r="BX779" i="5"/>
  <c r="BY779" i="5"/>
  <c r="BA771" i="5"/>
  <c r="AM771" i="5"/>
  <c r="AU771" i="5"/>
  <c r="AV771" i="5"/>
  <c r="BV680" i="5"/>
  <c r="BN680" i="5"/>
  <c r="BK680" i="5"/>
  <c r="AT651" i="5"/>
  <c r="AU651" i="5"/>
  <c r="AW651" i="5"/>
  <c r="AR651" i="5"/>
  <c r="BR503" i="5"/>
  <c r="A836" i="5"/>
  <c r="AF836" i="5"/>
  <c r="AM836" i="5" s="1"/>
  <c r="AG836" i="5"/>
  <c r="BU836" i="5" s="1"/>
  <c r="AW875" i="5"/>
  <c r="BB875" i="5"/>
  <c r="BG875" i="5"/>
  <c r="BH875" i="5"/>
  <c r="BM838" i="5"/>
  <c r="BP496" i="5"/>
  <c r="BS496" i="5"/>
  <c r="BT496" i="5"/>
  <c r="BN876" i="5"/>
  <c r="A879" i="5"/>
  <c r="AF879" i="5"/>
  <c r="AG879" i="5"/>
  <c r="BU879" i="5" s="1"/>
  <c r="AF777" i="5"/>
  <c r="BC777" i="5" s="1"/>
  <c r="AG777" i="5"/>
  <c r="BK777" i="5" s="1"/>
  <c r="CF850" i="5"/>
  <c r="BS849" i="5"/>
  <c r="BW849" i="5"/>
  <c r="BX849" i="5"/>
  <c r="CJ844" i="5"/>
  <c r="BP841" i="5"/>
  <c r="BK841" i="5"/>
  <c r="CF841" i="5"/>
  <c r="AV839" i="5"/>
  <c r="AX837" i="5"/>
  <c r="AK818" i="5"/>
  <c r="AN816" i="5"/>
  <c r="BA708" i="5"/>
  <c r="BZ596" i="5"/>
  <c r="CF596" i="5"/>
  <c r="AL480" i="5"/>
  <c r="BH480" i="5"/>
  <c r="BB480" i="5"/>
  <c r="BC480" i="5"/>
  <c r="B879" i="5"/>
  <c r="A856" i="5"/>
  <c r="AF856" i="5"/>
  <c r="AU856" i="5" s="1"/>
  <c r="AG856" i="5"/>
  <c r="CK856" i="5" s="1"/>
  <c r="AQ754" i="5"/>
  <c r="AT754" i="5"/>
  <c r="BV694" i="5"/>
  <c r="CG694" i="5"/>
  <c r="CI694" i="5"/>
  <c r="CA850" i="5"/>
  <c r="AU841" i="5"/>
  <c r="BE841" i="5"/>
  <c r="BG841" i="5"/>
  <c r="BH841" i="5"/>
  <c r="BW820" i="5"/>
  <c r="AT784" i="5"/>
  <c r="BH742" i="5"/>
  <c r="AW742" i="5"/>
  <c r="AJ742" i="5"/>
  <c r="BD742" i="5"/>
  <c r="BF742" i="5"/>
  <c r="BI742" i="5"/>
  <c r="BJ742" i="5"/>
  <c r="BO636" i="5"/>
  <c r="BR636" i="5"/>
  <c r="CA636" i="5"/>
  <c r="CA574" i="5"/>
  <c r="BU574" i="5"/>
  <c r="AU570" i="5"/>
  <c r="AW570" i="5"/>
  <c r="BX510" i="5"/>
  <c r="BY510" i="5"/>
  <c r="AQ877" i="5"/>
  <c r="AP877" i="5"/>
  <c r="CB786" i="5"/>
  <c r="CE786" i="5"/>
  <c r="AR767" i="5"/>
  <c r="AL767" i="5"/>
  <c r="AX672" i="5"/>
  <c r="BJ672" i="5"/>
  <c r="AO805" i="5"/>
  <c r="BI805" i="5"/>
  <c r="BN702" i="5"/>
  <c r="CJ702" i="5"/>
  <c r="CD702" i="5"/>
  <c r="CI702" i="5"/>
  <c r="BR663" i="5"/>
  <c r="BT663" i="5"/>
  <c r="BK532" i="5"/>
  <c r="BX532" i="5"/>
  <c r="BR532" i="5"/>
  <c r="BU532" i="5"/>
  <c r="CB532" i="5"/>
  <c r="CC532" i="5"/>
  <c r="CD532" i="5"/>
  <c r="AS838" i="5"/>
  <c r="AX838" i="5"/>
  <c r="BF838" i="5"/>
  <c r="BJ838" i="5"/>
  <c r="BR835" i="5"/>
  <c r="BX835" i="5"/>
  <c r="CJ835" i="5"/>
  <c r="BO766" i="5"/>
  <c r="CB766" i="5"/>
  <c r="CC766" i="5"/>
  <c r="CK766" i="5"/>
  <c r="CD766" i="5"/>
  <c r="CE766" i="5"/>
  <c r="AK736" i="5"/>
  <c r="BE736" i="5"/>
  <c r="BK588" i="5"/>
  <c r="CA588" i="5"/>
  <c r="CG588" i="5"/>
  <c r="CK588" i="5"/>
  <c r="AO484" i="5"/>
  <c r="AP484" i="5"/>
  <c r="AS484" i="5"/>
  <c r="A824" i="5"/>
  <c r="B824" i="5"/>
  <c r="AF824" i="5"/>
  <c r="AZ824" i="5" s="1"/>
  <c r="AG824" i="5"/>
  <c r="CJ824" i="5" s="1"/>
  <c r="BQ854" i="5"/>
  <c r="CE854" i="5"/>
  <c r="CG854" i="5"/>
  <c r="BE875" i="5"/>
  <c r="BD814" i="5"/>
  <c r="BZ774" i="5"/>
  <c r="AN756" i="5"/>
  <c r="AP756" i="5"/>
  <c r="BG749" i="5"/>
  <c r="CJ696" i="5"/>
  <c r="BZ696" i="5"/>
  <c r="CC696" i="5"/>
  <c r="BQ696" i="5"/>
  <c r="CG696" i="5"/>
  <c r="BH662" i="5"/>
  <c r="BJ662" i="5"/>
  <c r="CH639" i="5"/>
  <c r="BK639" i="5"/>
  <c r="BQ639" i="5"/>
  <c r="BZ639" i="5"/>
  <c r="CC639" i="5"/>
  <c r="BO639" i="5"/>
  <c r="CD639" i="5"/>
  <c r="AO583" i="5"/>
  <c r="AN583" i="5"/>
  <c r="CH816" i="5"/>
  <c r="CF786" i="5"/>
  <c r="CJ703" i="5"/>
  <c r="CK703" i="5"/>
  <c r="AM696" i="5"/>
  <c r="BI696" i="5"/>
  <c r="AN696" i="5"/>
  <c r="AX696" i="5"/>
  <c r="BH696" i="5"/>
  <c r="BJ696" i="5"/>
  <c r="CE618" i="5"/>
  <c r="BP618" i="5"/>
  <c r="CJ618" i="5"/>
  <c r="BQ618" i="5"/>
  <c r="AN602" i="5"/>
  <c r="AJ528" i="5"/>
  <c r="AZ528" i="5"/>
  <c r="BB528" i="5"/>
  <c r="BH528" i="5"/>
  <c r="BI528" i="5"/>
  <c r="BX483" i="5"/>
  <c r="CB483" i="5"/>
  <c r="AJ843" i="5"/>
  <c r="AM843" i="5"/>
  <c r="AW843" i="5"/>
  <c r="BA843" i="5"/>
  <c r="CK855" i="5"/>
  <c r="AT782" i="5"/>
  <c r="AS782" i="5"/>
  <c r="AZ767" i="5"/>
  <c r="BH761" i="5"/>
  <c r="BX739" i="5"/>
  <c r="BZ739" i="5"/>
  <c r="BU739" i="5"/>
  <c r="BW739" i="5"/>
  <c r="BY739" i="5"/>
  <c r="CK739" i="5"/>
  <c r="AT708" i="5"/>
  <c r="BH708" i="5"/>
  <c r="AS708" i="5"/>
  <c r="BI708" i="5"/>
  <c r="AM602" i="5"/>
  <c r="AX488" i="5"/>
  <c r="AN488" i="5"/>
  <c r="AT488" i="5"/>
  <c r="CG781" i="5"/>
  <c r="BM781" i="5"/>
  <c r="BW781" i="5"/>
  <c r="CC810" i="5"/>
  <c r="CI810" i="5"/>
  <c r="BH778" i="5"/>
  <c r="BF778" i="5"/>
  <c r="BA749" i="5"/>
  <c r="BY855" i="5"/>
  <c r="BF842" i="5"/>
  <c r="BJ837" i="5"/>
  <c r="AM837" i="5"/>
  <c r="AN837" i="5"/>
  <c r="AQ837" i="5"/>
  <c r="AU837" i="5"/>
  <c r="AV805" i="5"/>
  <c r="BU803" i="5"/>
  <c r="BO786" i="5"/>
  <c r="BK772" i="5"/>
  <c r="BL772" i="5"/>
  <c r="BW772" i="5"/>
  <c r="BP748" i="5"/>
  <c r="BS748" i="5"/>
  <c r="BT748" i="5"/>
  <c r="BV748" i="5"/>
  <c r="CD748" i="5"/>
  <c r="BW748" i="5"/>
  <c r="BZ748" i="5"/>
  <c r="AX745" i="5"/>
  <c r="AY745" i="5"/>
  <c r="BA745" i="5"/>
  <c r="BJ745" i="5"/>
  <c r="BR743" i="5"/>
  <c r="BS743" i="5"/>
  <c r="CI741" i="5"/>
  <c r="BK741" i="5"/>
  <c r="CA741" i="5"/>
  <c r="CH741" i="5"/>
  <c r="CG741" i="5"/>
  <c r="BA721" i="5"/>
  <c r="BD721" i="5"/>
  <c r="BQ532" i="5"/>
  <c r="AL749" i="5"/>
  <c r="AQ749" i="5"/>
  <c r="AU749" i="5"/>
  <c r="BF880" i="5"/>
  <c r="BE880" i="5"/>
  <c r="AX875" i="5"/>
  <c r="AO877" i="5"/>
  <c r="AU875" i="5"/>
  <c r="BV825" i="5"/>
  <c r="BU825" i="5"/>
  <c r="BX825" i="5"/>
  <c r="CJ825" i="5"/>
  <c r="CH825" i="5"/>
  <c r="AX800" i="5"/>
  <c r="BJ800" i="5"/>
  <c r="BR786" i="5"/>
  <c r="AO776" i="5"/>
  <c r="BB776" i="5"/>
  <c r="BI776" i="5"/>
  <c r="BV858" i="5"/>
  <c r="BR858" i="5"/>
  <c r="CE858" i="5"/>
  <c r="BW855" i="5"/>
  <c r="BN844" i="5"/>
  <c r="BP844" i="5"/>
  <c r="BR844" i="5"/>
  <c r="BS844" i="5"/>
  <c r="AV838" i="5"/>
  <c r="BS803" i="5"/>
  <c r="CE779" i="5"/>
  <c r="AQ772" i="5"/>
  <c r="AL772" i="5"/>
  <c r="BE772" i="5"/>
  <c r="BH772" i="5"/>
  <c r="BI772" i="5"/>
  <c r="AY748" i="5"/>
  <c r="CC681" i="5"/>
  <c r="BN681" i="5"/>
  <c r="BZ681" i="5"/>
  <c r="BP532" i="5"/>
  <c r="B577" i="5"/>
  <c r="AG577" i="5"/>
  <c r="AF577" i="5"/>
  <c r="BT877" i="5"/>
  <c r="CK877" i="5"/>
  <c r="CE869" i="5"/>
  <c r="BM855" i="5"/>
  <c r="CH850" i="5"/>
  <c r="CI850" i="5"/>
  <c r="BD803" i="5"/>
  <c r="BP791" i="5"/>
  <c r="BU791" i="5"/>
  <c r="CI791" i="5"/>
  <c r="CK791" i="5"/>
  <c r="CC779" i="5"/>
  <c r="BL773" i="5"/>
  <c r="BV773" i="5"/>
  <c r="BZ773" i="5"/>
  <c r="CK773" i="5"/>
  <c r="CJ773" i="5"/>
  <c r="CD767" i="5"/>
  <c r="CF767" i="5"/>
  <c r="CC731" i="5"/>
  <c r="BX716" i="5"/>
  <c r="CA716" i="5"/>
  <c r="BT716" i="5"/>
  <c r="AG686" i="5"/>
  <c r="BJ647" i="5"/>
  <c r="AS647" i="5"/>
  <c r="BF647" i="5"/>
  <c r="BG647" i="5"/>
  <c r="BH647" i="5"/>
  <c r="BE647" i="5"/>
  <c r="AP647" i="5"/>
  <c r="AR647" i="5"/>
  <c r="BI647" i="5"/>
  <c r="A698" i="5"/>
  <c r="AF698" i="5"/>
  <c r="AR698" i="5" s="1"/>
  <c r="BK533" i="5"/>
  <c r="BR533" i="5"/>
  <c r="BU533" i="5"/>
  <c r="BV533" i="5"/>
  <c r="BF510" i="5"/>
  <c r="BE510" i="5"/>
  <c r="AG499" i="5"/>
  <c r="A708" i="5"/>
  <c r="AG708" i="5"/>
  <c r="CE708" i="5" s="1"/>
  <c r="A575" i="5"/>
  <c r="AF575" i="5"/>
  <c r="BC575" i="5" s="1"/>
  <c r="AG575" i="5"/>
  <c r="BZ575" i="5" s="1"/>
  <c r="B575" i="5"/>
  <c r="B489" i="5"/>
  <c r="AF489" i="5"/>
  <c r="AG489" i="5"/>
  <c r="CC489" i="5" s="1"/>
  <c r="BZ612" i="5"/>
  <c r="CH612" i="5"/>
  <c r="CI585" i="5"/>
  <c r="BW585" i="5"/>
  <c r="AV560" i="5"/>
  <c r="BG560" i="5"/>
  <c r="AF499" i="5"/>
  <c r="BR485" i="5"/>
  <c r="BP485" i="5"/>
  <c r="BX485" i="5"/>
  <c r="CA485" i="5"/>
  <c r="CD485" i="5"/>
  <c r="A500" i="5"/>
  <c r="AG500" i="5"/>
  <c r="BO500" i="5" s="1"/>
  <c r="AL863" i="5"/>
  <c r="AJ852" i="5"/>
  <c r="BM840" i="5"/>
  <c r="AO831" i="5"/>
  <c r="BL829" i="5"/>
  <c r="BK821" i="5"/>
  <c r="CH794" i="5"/>
  <c r="BJ790" i="5"/>
  <c r="AJ788" i="5"/>
  <c r="AK765" i="5"/>
  <c r="BW758" i="5"/>
  <c r="AV730" i="5"/>
  <c r="CJ717" i="5"/>
  <c r="CJ658" i="5"/>
  <c r="AN645" i="5"/>
  <c r="BA639" i="5"/>
  <c r="AV637" i="5"/>
  <c r="AM637" i="5"/>
  <c r="AO637" i="5"/>
  <c r="AX637" i="5"/>
  <c r="AZ637" i="5"/>
  <c r="BS617" i="5"/>
  <c r="AY486" i="5"/>
  <c r="AT486" i="5"/>
  <c r="A785" i="5"/>
  <c r="B619" i="5"/>
  <c r="AF619" i="5"/>
  <c r="BE619" i="5" s="1"/>
  <c r="A606" i="5"/>
  <c r="AF606" i="5"/>
  <c r="AL606" i="5" s="1"/>
  <c r="AG606" i="5"/>
  <c r="BL606" i="5" s="1"/>
  <c r="CA486" i="5"/>
  <c r="CH486" i="5"/>
  <c r="A774" i="5"/>
  <c r="B774" i="5"/>
  <c r="A607" i="5"/>
  <c r="AF607" i="5"/>
  <c r="AG607" i="5"/>
  <c r="CJ833" i="5"/>
  <c r="BQ710" i="5"/>
  <c r="BM693" i="5"/>
  <c r="BR693" i="5"/>
  <c r="CK693" i="5"/>
  <c r="AR692" i="5"/>
  <c r="AN692" i="5"/>
  <c r="BA692" i="5"/>
  <c r="BB692" i="5"/>
  <c r="BE680" i="5"/>
  <c r="BW677" i="5"/>
  <c r="AM677" i="5"/>
  <c r="AU677" i="5"/>
  <c r="AZ677" i="5"/>
  <c r="BA677" i="5"/>
  <c r="AJ677" i="5"/>
  <c r="BI677" i="5"/>
  <c r="CB664" i="5"/>
  <c r="CG661" i="5"/>
  <c r="CD661" i="5"/>
  <c r="CJ661" i="5"/>
  <c r="CI658" i="5"/>
  <c r="AY639" i="5"/>
  <c r="BE598" i="5"/>
  <c r="AZ598" i="5"/>
  <c r="AV547" i="5"/>
  <c r="AO547" i="5"/>
  <c r="CG521" i="5"/>
  <c r="BU521" i="5"/>
  <c r="BL502" i="5"/>
  <c r="BO502" i="5"/>
  <c r="A875" i="5"/>
  <c r="B875" i="5"/>
  <c r="B853" i="5"/>
  <c r="A853" i="5"/>
  <c r="A632" i="5"/>
  <c r="AF632" i="5"/>
  <c r="A619" i="5"/>
  <c r="A535" i="5"/>
  <c r="AF535" i="5"/>
  <c r="A521" i="5"/>
  <c r="AF521" i="5"/>
  <c r="BY616" i="5"/>
  <c r="CC616" i="5"/>
  <c r="CD616" i="5"/>
  <c r="BG585" i="5"/>
  <c r="AQ585" i="5"/>
  <c r="BB585" i="5"/>
  <c r="BH585" i="5"/>
  <c r="AG865" i="5"/>
  <c r="CC865" i="5" s="1"/>
  <c r="AU709" i="5"/>
  <c r="AW709" i="5"/>
  <c r="BF709" i="5"/>
  <c r="AG698" i="5"/>
  <c r="CA698" i="5" s="1"/>
  <c r="BF677" i="5"/>
  <c r="AU661" i="5"/>
  <c r="BI661" i="5"/>
  <c r="AK573" i="5"/>
  <c r="AQ573" i="5"/>
  <c r="AU573" i="5"/>
  <c r="BH523" i="5"/>
  <c r="AV523" i="5"/>
  <c r="CK485" i="5"/>
  <c r="A667" i="5"/>
  <c r="AF667" i="5"/>
  <c r="AJ667" i="5" s="1"/>
  <c r="A656" i="5"/>
  <c r="AF656" i="5"/>
  <c r="AY656" i="5" s="1"/>
  <c r="AG656" i="5"/>
  <c r="BK656" i="5" s="1"/>
  <c r="A644" i="5"/>
  <c r="AF644" i="5"/>
  <c r="AG644" i="5"/>
  <c r="BP644" i="5" s="1"/>
  <c r="A631" i="5"/>
  <c r="AG631" i="5"/>
  <c r="A534" i="5"/>
  <c r="AF534" i="5"/>
  <c r="BC534" i="5" s="1"/>
  <c r="CE807" i="5"/>
  <c r="BE542" i="5"/>
  <c r="AV542" i="5"/>
  <c r="CJ485" i="5"/>
  <c r="A726" i="5"/>
  <c r="AF726" i="5"/>
  <c r="BD726" i="5" s="1"/>
  <c r="A666" i="5"/>
  <c r="AF666" i="5"/>
  <c r="BH666" i="5" s="1"/>
  <c r="A519" i="5"/>
  <c r="AF519" i="5"/>
  <c r="AK519" i="5" s="1"/>
  <c r="AG519" i="5"/>
  <c r="BK519" i="5" s="1"/>
  <c r="BF801" i="5"/>
  <c r="AG785" i="5"/>
  <c r="CC757" i="5"/>
  <c r="AU670" i="5"/>
  <c r="AX670" i="5"/>
  <c r="AU635" i="5"/>
  <c r="AV635" i="5"/>
  <c r="BA635" i="5"/>
  <c r="BY617" i="5"/>
  <c r="CA617" i="5"/>
  <c r="BL617" i="5"/>
  <c r="CK585" i="5"/>
  <c r="CH485" i="5"/>
  <c r="B726" i="5"/>
  <c r="AK715" i="5"/>
  <c r="BI715" i="5"/>
  <c r="B629" i="5"/>
  <c r="AG629" i="5"/>
  <c r="A556" i="5"/>
  <c r="AG556" i="5"/>
  <c r="BN556" i="5" s="1"/>
  <c r="B545" i="5"/>
  <c r="AF545" i="5"/>
  <c r="A532" i="5"/>
  <c r="AF532" i="5"/>
  <c r="B747" i="5"/>
  <c r="AG747" i="5"/>
  <c r="CH641" i="5"/>
  <c r="BL641" i="5"/>
  <c r="AF567" i="5"/>
  <c r="AN567" i="5" s="1"/>
  <c r="A567" i="5"/>
  <c r="A555" i="5"/>
  <c r="AG555" i="5"/>
  <c r="CA555" i="5" s="1"/>
  <c r="B567" i="5"/>
  <c r="AF543" i="5"/>
  <c r="BI543" i="5" s="1"/>
  <c r="AG543" i="5"/>
  <c r="BX543" i="5" s="1"/>
  <c r="BY821" i="5"/>
  <c r="AY801" i="5"/>
  <c r="BT736" i="5"/>
  <c r="AR697" i="5"/>
  <c r="AL680" i="5"/>
  <c r="BH680" i="5"/>
  <c r="BK658" i="5"/>
  <c r="CK658" i="5"/>
  <c r="BJ639" i="5"/>
  <c r="AK639" i="5"/>
  <c r="BP634" i="5"/>
  <c r="BC629" i="5"/>
  <c r="BH629" i="5"/>
  <c r="CB616" i="5"/>
  <c r="CB612" i="5"/>
  <c r="BT585" i="5"/>
  <c r="CA582" i="5"/>
  <c r="BM582" i="5"/>
  <c r="CC541" i="5"/>
  <c r="AX536" i="5"/>
  <c r="BM528" i="5"/>
  <c r="BA523" i="5"/>
  <c r="BC510" i="5"/>
  <c r="BO485" i="5"/>
  <c r="B848" i="5"/>
  <c r="A848" i="5"/>
  <c r="A767" i="5"/>
  <c r="B767" i="5"/>
  <c r="A687" i="5"/>
  <c r="AG687" i="5"/>
  <c r="BK687" i="5" s="1"/>
  <c r="BB690" i="5"/>
  <c r="AW689" i="5"/>
  <c r="BF679" i="5"/>
  <c r="CG613" i="5"/>
  <c r="AM601" i="5"/>
  <c r="AO600" i="5"/>
  <c r="BN594" i="5"/>
  <c r="BR593" i="5"/>
  <c r="CJ591" i="5"/>
  <c r="A743" i="5"/>
  <c r="B714" i="5"/>
  <c r="A723" i="5"/>
  <c r="B574" i="5"/>
  <c r="A792" i="5"/>
  <c r="B782" i="5"/>
  <c r="B772" i="5"/>
  <c r="A742" i="5"/>
  <c r="B713" i="5"/>
  <c r="A703" i="5"/>
  <c r="B693" i="5"/>
  <c r="B672" i="5"/>
  <c r="B626" i="5"/>
  <c r="B602" i="5"/>
  <c r="B582" i="5"/>
  <c r="A517" i="5"/>
  <c r="A505" i="5"/>
  <c r="A833" i="5"/>
  <c r="B528" i="5"/>
  <c r="B494" i="5"/>
  <c r="B483" i="5"/>
  <c r="A671" i="5"/>
  <c r="B612" i="5"/>
  <c r="A591" i="5"/>
  <c r="CH699" i="5"/>
  <c r="CC679" i="5"/>
  <c r="CH642" i="5"/>
  <c r="CE564" i="5"/>
  <c r="BC562" i="5"/>
  <c r="BK512" i="5"/>
  <c r="BD505" i="5"/>
  <c r="B878" i="5"/>
  <c r="A859" i="5"/>
  <c r="A851" i="5"/>
  <c r="B821" i="5"/>
  <c r="BY727" i="5"/>
  <c r="BV642" i="5"/>
  <c r="AW601" i="5"/>
  <c r="CK594" i="5"/>
  <c r="CJ593" i="5"/>
  <c r="AX593" i="5"/>
  <c r="AO562" i="5"/>
  <c r="AV505" i="5"/>
  <c r="B867" i="5"/>
  <c r="A857" i="5"/>
  <c r="B769" i="5"/>
  <c r="B709" i="5"/>
  <c r="B668" i="5"/>
  <c r="A633" i="5"/>
  <c r="B536" i="5"/>
  <c r="BE874" i="5"/>
  <c r="BC874" i="5"/>
  <c r="AM874" i="5"/>
  <c r="AV874" i="5"/>
  <c r="BB874" i="5"/>
  <c r="AR874" i="5"/>
  <c r="AN815" i="5"/>
  <c r="AW815" i="5"/>
  <c r="BJ840" i="5"/>
  <c r="AT587" i="5"/>
  <c r="AX587" i="5"/>
  <c r="AO587" i="5"/>
  <c r="AV587" i="5"/>
  <c r="BB587" i="5"/>
  <c r="CJ878" i="5"/>
  <c r="AV875" i="5"/>
  <c r="CG859" i="5"/>
  <c r="AZ859" i="5"/>
  <c r="BG855" i="5"/>
  <c r="AX840" i="5"/>
  <c r="BR839" i="5"/>
  <c r="CE814" i="5"/>
  <c r="BW803" i="5"/>
  <c r="BV803" i="5"/>
  <c r="BZ803" i="5"/>
  <c r="CC803" i="5"/>
  <c r="CD803" i="5"/>
  <c r="CE803" i="5"/>
  <c r="BM803" i="5"/>
  <c r="CH803" i="5"/>
  <c r="BP803" i="5"/>
  <c r="CI803" i="5"/>
  <c r="AJ785" i="5"/>
  <c r="BB785" i="5"/>
  <c r="BG785" i="5"/>
  <c r="BU649" i="5"/>
  <c r="CE649" i="5"/>
  <c r="BK649" i="5"/>
  <c r="BM649" i="5"/>
  <c r="BP649" i="5"/>
  <c r="CI649" i="5"/>
  <c r="BG646" i="5"/>
  <c r="BH646" i="5"/>
  <c r="CG595" i="5"/>
  <c r="CK595" i="5"/>
  <c r="BM575" i="5"/>
  <c r="BR575" i="5"/>
  <c r="BY575" i="5"/>
  <c r="BM859" i="5"/>
  <c r="BI855" i="5"/>
  <c r="AK681" i="5"/>
  <c r="AJ681" i="5"/>
  <c r="AL681" i="5"/>
  <c r="AM681" i="5"/>
  <c r="AN681" i="5"/>
  <c r="BL859" i="5"/>
  <c r="CF814" i="5"/>
  <c r="AL818" i="5"/>
  <c r="AM818" i="5"/>
  <c r="AS818" i="5"/>
  <c r="CD814" i="5"/>
  <c r="BJ813" i="5"/>
  <c r="BY764" i="5"/>
  <c r="BX764" i="5"/>
  <c r="BI724" i="5"/>
  <c r="AR724" i="5"/>
  <c r="AS724" i="5"/>
  <c r="AV724" i="5"/>
  <c r="AN724" i="5"/>
  <c r="AP724" i="5"/>
  <c r="AU724" i="5"/>
  <c r="BB724" i="5"/>
  <c r="BC724" i="5"/>
  <c r="BD724" i="5"/>
  <c r="BH724" i="5"/>
  <c r="AO674" i="5"/>
  <c r="BB674" i="5"/>
  <c r="AL561" i="5"/>
  <c r="AZ561" i="5"/>
  <c r="AK561" i="5"/>
  <c r="AU561" i="5"/>
  <c r="BB561" i="5"/>
  <c r="BE561" i="5"/>
  <c r="AJ561" i="5"/>
  <c r="AP561" i="5"/>
  <c r="AS561" i="5"/>
  <c r="BD561" i="5"/>
  <c r="BF561" i="5"/>
  <c r="BG561" i="5"/>
  <c r="BJ561" i="5"/>
  <c r="AO880" i="5"/>
  <c r="BX878" i="5"/>
  <c r="AT875" i="5"/>
  <c r="BG865" i="5"/>
  <c r="BU861" i="5"/>
  <c r="CE859" i="5"/>
  <c r="AX859" i="5"/>
  <c r="BS858" i="5"/>
  <c r="BA855" i="5"/>
  <c r="AT852" i="5"/>
  <c r="BM851" i="5"/>
  <c r="BS850" i="5"/>
  <c r="AR843" i="5"/>
  <c r="CI841" i="5"/>
  <c r="AT840" i="5"/>
  <c r="AY839" i="5"/>
  <c r="BQ828" i="5"/>
  <c r="BT825" i="5"/>
  <c r="CC814" i="5"/>
  <c r="BE813" i="5"/>
  <c r="BT803" i="5"/>
  <c r="BU790" i="5"/>
  <c r="BP790" i="5"/>
  <c r="BR790" i="5"/>
  <c r="BS790" i="5"/>
  <c r="BW790" i="5"/>
  <c r="CA790" i="5"/>
  <c r="CD790" i="5"/>
  <c r="CE790" i="5"/>
  <c r="AO775" i="5"/>
  <c r="AQ775" i="5"/>
  <c r="BA775" i="5"/>
  <c r="CI769" i="5"/>
  <c r="CE769" i="5"/>
  <c r="CG769" i="5"/>
  <c r="AP768" i="5"/>
  <c r="AS768" i="5"/>
  <c r="BD768" i="5"/>
  <c r="AV764" i="5"/>
  <c r="BG764" i="5"/>
  <c r="BH764" i="5"/>
  <c r="AK764" i="5"/>
  <c r="BI764" i="5"/>
  <c r="AL764" i="5"/>
  <c r="BJ764" i="5"/>
  <c r="AQ764" i="5"/>
  <c r="AS764" i="5"/>
  <c r="AT764" i="5"/>
  <c r="AU764" i="5"/>
  <c r="BK730" i="5"/>
  <c r="BM730" i="5"/>
  <c r="BT730" i="5"/>
  <c r="BW730" i="5"/>
  <c r="BX730" i="5"/>
  <c r="BY730" i="5"/>
  <c r="BZ638" i="5"/>
  <c r="BS638" i="5"/>
  <c r="CH859" i="5"/>
  <c r="AY638" i="5"/>
  <c r="BB638" i="5"/>
  <c r="CK859" i="5"/>
  <c r="AZ671" i="5"/>
  <c r="BF671" i="5"/>
  <c r="BH671" i="5"/>
  <c r="BG671" i="5"/>
  <c r="BI671" i="5"/>
  <c r="AW544" i="5"/>
  <c r="AQ544" i="5"/>
  <c r="BG544" i="5"/>
  <c r="AM544" i="5"/>
  <c r="AR544" i="5"/>
  <c r="AU544" i="5"/>
  <c r="AY544" i="5"/>
  <c r="BC544" i="5"/>
  <c r="A509" i="5"/>
  <c r="AF509" i="5"/>
  <c r="AN509" i="5" s="1"/>
  <c r="AG509" i="5"/>
  <c r="CJ509" i="5" s="1"/>
  <c r="CF859" i="5"/>
  <c r="CG862" i="5"/>
  <c r="CE751" i="5"/>
  <c r="CK751" i="5"/>
  <c r="CH665" i="5"/>
  <c r="BO665" i="5"/>
  <c r="BR665" i="5"/>
  <c r="BZ665" i="5"/>
  <c r="BN665" i="5"/>
  <c r="BY665" i="5"/>
  <c r="CA665" i="5"/>
  <c r="BW877" i="5"/>
  <c r="AL875" i="5"/>
  <c r="AG874" i="5"/>
  <c r="AX869" i="5"/>
  <c r="BI867" i="5"/>
  <c r="BB865" i="5"/>
  <c r="CG864" i="5"/>
  <c r="CF863" i="5"/>
  <c r="CF862" i="5"/>
  <c r="BW859" i="5"/>
  <c r="AU859" i="5"/>
  <c r="AR855" i="5"/>
  <c r="BK851" i="5"/>
  <c r="BL850" i="5"/>
  <c r="CK846" i="5"/>
  <c r="CE841" i="5"/>
  <c r="AP840" i="5"/>
  <c r="AT839" i="5"/>
  <c r="CK828" i="5"/>
  <c r="BO828" i="5"/>
  <c r="AG827" i="5"/>
  <c r="AU825" i="5"/>
  <c r="BI822" i="5"/>
  <c r="CJ821" i="5"/>
  <c r="AZ813" i="5"/>
  <c r="BT810" i="5"/>
  <c r="BM810" i="5"/>
  <c r="BO810" i="5"/>
  <c r="BV810" i="5"/>
  <c r="CB810" i="5"/>
  <c r="CK810" i="5"/>
  <c r="BR803" i="5"/>
  <c r="CB741" i="5"/>
  <c r="BL741" i="5"/>
  <c r="CK741" i="5"/>
  <c r="BM741" i="5"/>
  <c r="BN741" i="5"/>
  <c r="BO741" i="5"/>
  <c r="BP741" i="5"/>
  <c r="BS741" i="5"/>
  <c r="BT741" i="5"/>
  <c r="BU741" i="5"/>
  <c r="BV741" i="5"/>
  <c r="BK733" i="5"/>
  <c r="CC733" i="5"/>
  <c r="CE733" i="5"/>
  <c r="CI733" i="5"/>
  <c r="BJ731" i="5"/>
  <c r="BH731" i="5"/>
  <c r="BW718" i="5"/>
  <c r="CG718" i="5"/>
  <c r="BK678" i="5"/>
  <c r="BV678" i="5"/>
  <c r="BY678" i="5"/>
  <c r="BX678" i="5"/>
  <c r="CH678" i="5"/>
  <c r="BG665" i="5"/>
  <c r="BH665" i="5"/>
  <c r="CD605" i="5"/>
  <c r="BR605" i="5"/>
  <c r="BO583" i="5"/>
  <c r="CE583" i="5"/>
  <c r="BN583" i="5"/>
  <c r="BV583" i="5"/>
  <c r="CF583" i="5"/>
  <c r="BM583" i="5"/>
  <c r="CC583" i="5"/>
  <c r="CJ583" i="5"/>
  <c r="CK583" i="5"/>
  <c r="BB564" i="5"/>
  <c r="AT564" i="5"/>
  <c r="BA564" i="5"/>
  <c r="BC564" i="5"/>
  <c r="BO814" i="5"/>
  <c r="BP814" i="5"/>
  <c r="BQ814" i="5"/>
  <c r="CI814" i="5"/>
  <c r="BG706" i="5"/>
  <c r="AN706" i="5"/>
  <c r="AO706" i="5"/>
  <c r="BD706" i="5"/>
  <c r="AM706" i="5"/>
  <c r="AV706" i="5"/>
  <c r="BF706" i="5"/>
  <c r="BI706" i="5"/>
  <c r="AT774" i="5"/>
  <c r="AO774" i="5"/>
  <c r="AQ774" i="5"/>
  <c r="BE774" i="5"/>
  <c r="BF774" i="5"/>
  <c r="BE732" i="5"/>
  <c r="AV732" i="5"/>
  <c r="AX732" i="5"/>
  <c r="AZ732" i="5"/>
  <c r="BC732" i="5"/>
  <c r="BD732" i="5"/>
  <c r="BF732" i="5"/>
  <c r="BI732" i="5"/>
  <c r="AW779" i="5"/>
  <c r="AN779" i="5"/>
  <c r="AT779" i="5"/>
  <c r="BB779" i="5"/>
  <c r="BC779" i="5"/>
  <c r="BD779" i="5"/>
  <c r="BH855" i="5"/>
  <c r="BC840" i="5"/>
  <c r="AN875" i="5"/>
  <c r="BV877" i="5"/>
  <c r="AJ875" i="5"/>
  <c r="CH870" i="5"/>
  <c r="BH867" i="5"/>
  <c r="CH866" i="5"/>
  <c r="BA865" i="5"/>
  <c r="CF864" i="5"/>
  <c r="CA863" i="5"/>
  <c r="BT859" i="5"/>
  <c r="AR859" i="5"/>
  <c r="AQ855" i="5"/>
  <c r="CJ846" i="5"/>
  <c r="CD841" i="5"/>
  <c r="AL840" i="5"/>
  <c r="BJ831" i="5"/>
  <c r="CI828" i="5"/>
  <c r="BN828" i="5"/>
  <c r="AT825" i="5"/>
  <c r="BE822" i="5"/>
  <c r="AY813" i="5"/>
  <c r="BA810" i="5"/>
  <c r="BB810" i="5"/>
  <c r="BQ803" i="5"/>
  <c r="CH790" i="5"/>
  <c r="CD789" i="5"/>
  <c r="AT722" i="5"/>
  <c r="BA722" i="5"/>
  <c r="BE722" i="5"/>
  <c r="AK722" i="5"/>
  <c r="AQ722" i="5"/>
  <c r="AR722" i="5"/>
  <c r="AS722" i="5"/>
  <c r="AU722" i="5"/>
  <c r="BJ722" i="5"/>
  <c r="BL707" i="5"/>
  <c r="BS707" i="5"/>
  <c r="AO678" i="5"/>
  <c r="AT678" i="5"/>
  <c r="BI678" i="5"/>
  <c r="AU519" i="5"/>
  <c r="AV519" i="5"/>
  <c r="AY519" i="5"/>
  <c r="BA519" i="5"/>
  <c r="BJ519" i="5"/>
  <c r="CI505" i="5"/>
  <c r="AU840" i="5"/>
  <c r="BE865" i="5"/>
  <c r="AW859" i="5"/>
  <c r="AS840" i="5"/>
  <c r="BQ877" i="5"/>
  <c r="BY870" i="5"/>
  <c r="BY866" i="5"/>
  <c r="AZ865" i="5"/>
  <c r="CE864" i="5"/>
  <c r="BX863" i="5"/>
  <c r="AV862" i="5"/>
  <c r="BS859" i="5"/>
  <c r="AP859" i="5"/>
  <c r="AP855" i="5"/>
  <c r="CI848" i="5"/>
  <c r="CE846" i="5"/>
  <c r="CB841" i="5"/>
  <c r="CH840" i="5"/>
  <c r="BD831" i="5"/>
  <c r="CH828" i="5"/>
  <c r="BM828" i="5"/>
  <c r="AS825" i="5"/>
  <c r="BD822" i="5"/>
  <c r="BM821" i="5"/>
  <c r="BU821" i="5"/>
  <c r="CB821" i="5"/>
  <c r="CA815" i="5"/>
  <c r="BQ811" i="5"/>
  <c r="BM808" i="5"/>
  <c r="BP808" i="5"/>
  <c r="CG790" i="5"/>
  <c r="BW788" i="5"/>
  <c r="BL788" i="5"/>
  <c r="BS788" i="5"/>
  <c r="BZ788" i="5"/>
  <c r="CE788" i="5"/>
  <c r="BO787" i="5"/>
  <c r="BN787" i="5"/>
  <c r="BS787" i="5"/>
  <c r="BT787" i="5"/>
  <c r="BU787" i="5"/>
  <c r="BZ787" i="5"/>
  <c r="CK730" i="5"/>
  <c r="AK813" i="5"/>
  <c r="AM813" i="5"/>
  <c r="AN813" i="5"/>
  <c r="AS813" i="5"/>
  <c r="AX813" i="5"/>
  <c r="BA813" i="5"/>
  <c r="BC813" i="5"/>
  <c r="BK726" i="5"/>
  <c r="BP726" i="5"/>
  <c r="BQ726" i="5"/>
  <c r="CA726" i="5"/>
  <c r="AU525" i="5"/>
  <c r="BH525" i="5"/>
  <c r="AS525" i="5"/>
  <c r="AY859" i="5"/>
  <c r="BB855" i="5"/>
  <c r="CH864" i="5"/>
  <c r="CD859" i="5"/>
  <c r="AS855" i="5"/>
  <c r="AV825" i="5"/>
  <c r="BN814" i="5"/>
  <c r="BE867" i="5"/>
  <c r="AU862" i="5"/>
  <c r="BB837" i="5"/>
  <c r="CG828" i="5"/>
  <c r="BC822" i="5"/>
  <c r="CG821" i="5"/>
  <c r="AO808" i="5"/>
  <c r="AP808" i="5"/>
  <c r="AR808" i="5"/>
  <c r="AS808" i="5"/>
  <c r="BG808" i="5"/>
  <c r="CF790" i="5"/>
  <c r="BH779" i="5"/>
  <c r="AU774" i="5"/>
  <c r="BC764" i="5"/>
  <c r="AK753" i="5"/>
  <c r="AM753" i="5"/>
  <c r="AN753" i="5"/>
  <c r="AS753" i="5"/>
  <c r="BC753" i="5"/>
  <c r="BD753" i="5"/>
  <c r="BF753" i="5"/>
  <c r="AL732" i="5"/>
  <c r="CG730" i="5"/>
  <c r="CH714" i="5"/>
  <c r="BD813" i="5"/>
  <c r="AS730" i="5"/>
  <c r="BE730" i="5"/>
  <c r="BF730" i="5"/>
  <c r="AL730" i="5"/>
  <c r="BI730" i="5"/>
  <c r="AM730" i="5"/>
  <c r="AN730" i="5"/>
  <c r="AO730" i="5"/>
  <c r="AP730" i="5"/>
  <c r="AQ730" i="5"/>
  <c r="AU730" i="5"/>
  <c r="BG877" i="5"/>
  <c r="BV866" i="5"/>
  <c r="AS865" i="5"/>
  <c r="CD864" i="5"/>
  <c r="BF863" i="5"/>
  <c r="BR859" i="5"/>
  <c r="AN859" i="5"/>
  <c r="BW853" i="5"/>
  <c r="BQ848" i="5"/>
  <c r="CC846" i="5"/>
  <c r="BU841" i="5"/>
  <c r="AZ877" i="5"/>
  <c r="BD867" i="5"/>
  <c r="AQ865" i="5"/>
  <c r="BU864" i="5"/>
  <c r="BE863" i="5"/>
  <c r="BQ859" i="5"/>
  <c r="AM859" i="5"/>
  <c r="BZ855" i="5"/>
  <c r="BE853" i="5"/>
  <c r="BH848" i="5"/>
  <c r="BX847" i="5"/>
  <c r="BN846" i="5"/>
  <c r="BW843" i="5"/>
  <c r="BO841" i="5"/>
  <c r="BS840" i="5"/>
  <c r="CC836" i="5"/>
  <c r="BF832" i="5"/>
  <c r="BB822" i="5"/>
  <c r="CF821" i="5"/>
  <c r="BC818" i="5"/>
  <c r="BL792" i="5"/>
  <c r="BR792" i="5"/>
  <c r="BS792" i="5"/>
  <c r="BT792" i="5"/>
  <c r="BU792" i="5"/>
  <c r="CF792" i="5"/>
  <c r="CJ792" i="5"/>
  <c r="CC790" i="5"/>
  <c r="AQ780" i="5"/>
  <c r="BA779" i="5"/>
  <c r="BB764" i="5"/>
  <c r="CC730" i="5"/>
  <c r="AJ574" i="5"/>
  <c r="AY574" i="5"/>
  <c r="AM574" i="5"/>
  <c r="AZ574" i="5"/>
  <c r="BG574" i="5"/>
  <c r="CF550" i="5"/>
  <c r="CE550" i="5"/>
  <c r="AY877" i="5"/>
  <c r="AM865" i="5"/>
  <c r="BQ864" i="5"/>
  <c r="AZ863" i="5"/>
  <c r="AJ859" i="5"/>
  <c r="BV857" i="5"/>
  <c r="CI851" i="5"/>
  <c r="AT848" i="5"/>
  <c r="BM846" i="5"/>
  <c r="BI843" i="5"/>
  <c r="BG842" i="5"/>
  <c r="BM841" i="5"/>
  <c r="BA822" i="5"/>
  <c r="BB818" i="5"/>
  <c r="BN813" i="5"/>
  <c r="BU813" i="5"/>
  <c r="CF813" i="5"/>
  <c r="CB790" i="5"/>
  <c r="BP789" i="5"/>
  <c r="BV789" i="5"/>
  <c r="BW789" i="5"/>
  <c r="CA789" i="5"/>
  <c r="AN780" i="5"/>
  <c r="BT776" i="5"/>
  <c r="BW776" i="5"/>
  <c r="CA769" i="5"/>
  <c r="BA764" i="5"/>
  <c r="CJ741" i="5"/>
  <c r="BD730" i="5"/>
  <c r="BU706" i="5"/>
  <c r="BV706" i="5"/>
  <c r="BW706" i="5"/>
  <c r="CB706" i="5"/>
  <c r="CF706" i="5"/>
  <c r="CI706" i="5"/>
  <c r="CH657" i="5"/>
  <c r="CI657" i="5"/>
  <c r="CJ657" i="5"/>
  <c r="CK657" i="5"/>
  <c r="BY682" i="5"/>
  <c r="BK682" i="5"/>
  <c r="AP613" i="5"/>
  <c r="AY613" i="5"/>
  <c r="AL613" i="5"/>
  <c r="BR610" i="5"/>
  <c r="CF610" i="5"/>
  <c r="BU581" i="5"/>
  <c r="BN581" i="5"/>
  <c r="BW581" i="5"/>
  <c r="AK554" i="5"/>
  <c r="BD554" i="5"/>
  <c r="AJ554" i="5"/>
  <c r="AZ554" i="5"/>
  <c r="AL554" i="5"/>
  <c r="BG524" i="5"/>
  <c r="A863" i="5"/>
  <c r="B863" i="5"/>
  <c r="CF817" i="5"/>
  <c r="AZ814" i="5"/>
  <c r="AM807" i="5"/>
  <c r="AS805" i="5"/>
  <c r="CC786" i="5"/>
  <c r="AZ784" i="5"/>
  <c r="BY773" i="5"/>
  <c r="AM770" i="5"/>
  <c r="AL769" i="5"/>
  <c r="BP768" i="5"/>
  <c r="BJ767" i="5"/>
  <c r="CC748" i="5"/>
  <c r="AL748" i="5"/>
  <c r="AX747" i="5"/>
  <c r="AR742" i="5"/>
  <c r="BN739" i="5"/>
  <c r="BZ725" i="5"/>
  <c r="BS720" i="5"/>
  <c r="BK720" i="5"/>
  <c r="BM720" i="5"/>
  <c r="BP716" i="5"/>
  <c r="BZ716" i="5"/>
  <c r="AZ715" i="5"/>
  <c r="AT715" i="5"/>
  <c r="AU715" i="5"/>
  <c r="BH715" i="5"/>
  <c r="AZ708" i="5"/>
  <c r="AX703" i="5"/>
  <c r="BC698" i="5"/>
  <c r="AT696" i="5"/>
  <c r="BM691" i="5"/>
  <c r="BY691" i="5"/>
  <c r="CG691" i="5"/>
  <c r="BV679" i="5"/>
  <c r="BK679" i="5"/>
  <c r="BR679" i="5"/>
  <c r="BT677" i="5"/>
  <c r="BG670" i="5"/>
  <c r="BG662" i="5"/>
  <c r="BI651" i="5"/>
  <c r="BW634" i="5"/>
  <c r="CD634" i="5"/>
  <c r="AN610" i="5"/>
  <c r="AO610" i="5"/>
  <c r="AX610" i="5"/>
  <c r="BU576" i="5"/>
  <c r="BV576" i="5"/>
  <c r="BW576" i="5"/>
  <c r="CF576" i="5"/>
  <c r="BB540" i="5"/>
  <c r="BN533" i="5"/>
  <c r="CI514" i="5"/>
  <c r="BS479" i="5"/>
  <c r="BQ479" i="5"/>
  <c r="BT479" i="5"/>
  <c r="A881" i="5"/>
  <c r="B881" i="5"/>
  <c r="BT817" i="5"/>
  <c r="AL807" i="5"/>
  <c r="AZ801" i="5"/>
  <c r="CK794" i="5"/>
  <c r="AY794" i="5"/>
  <c r="CJ791" i="5"/>
  <c r="BI790" i="5"/>
  <c r="AT790" i="5"/>
  <c r="AV784" i="5"/>
  <c r="BX773" i="5"/>
  <c r="BK768" i="5"/>
  <c r="BG767" i="5"/>
  <c r="CK758" i="5"/>
  <c r="AZ752" i="5"/>
  <c r="AN749" i="5"/>
  <c r="CA748" i="5"/>
  <c r="AK748" i="5"/>
  <c r="AQ742" i="5"/>
  <c r="AW739" i="5"/>
  <c r="BZ736" i="5"/>
  <c r="CD731" i="5"/>
  <c r="AT720" i="5"/>
  <c r="BC720" i="5"/>
  <c r="AW703" i="5"/>
  <c r="BC642" i="5"/>
  <c r="BJ642" i="5"/>
  <c r="AZ642" i="5"/>
  <c r="BD642" i="5"/>
  <c r="BE634" i="5"/>
  <c r="AJ634" i="5"/>
  <c r="AN634" i="5"/>
  <c r="AM634" i="5"/>
  <c r="BP594" i="5"/>
  <c r="BU594" i="5"/>
  <c r="BX594" i="5"/>
  <c r="BW594" i="5"/>
  <c r="BY594" i="5"/>
  <c r="CA594" i="5"/>
  <c r="BQ588" i="5"/>
  <c r="BU588" i="5"/>
  <c r="CI588" i="5"/>
  <c r="CJ588" i="5"/>
  <c r="AX584" i="5"/>
  <c r="BE584" i="5"/>
  <c r="BD584" i="5"/>
  <c r="BH584" i="5"/>
  <c r="CK567" i="5"/>
  <c r="CI567" i="5"/>
  <c r="BS567" i="5"/>
  <c r="BT567" i="5"/>
  <c r="CJ567" i="5"/>
  <c r="AW503" i="5"/>
  <c r="BJ503" i="5"/>
  <c r="BE484" i="5"/>
  <c r="AN484" i="5"/>
  <c r="BN721" i="5"/>
  <c r="BM721" i="5"/>
  <c r="BR711" i="5"/>
  <c r="BS711" i="5"/>
  <c r="BH588" i="5"/>
  <c r="AN588" i="5"/>
  <c r="BR582" i="5"/>
  <c r="BY582" i="5"/>
  <c r="BQ533" i="5"/>
  <c r="BT533" i="5"/>
  <c r="CI533" i="5"/>
  <c r="BX533" i="5"/>
  <c r="BO533" i="5"/>
  <c r="CG533" i="5"/>
  <c r="BS533" i="5"/>
  <c r="CK533" i="5"/>
  <c r="BL533" i="5"/>
  <c r="CF533" i="5"/>
  <c r="BM533" i="5"/>
  <c r="CH533" i="5"/>
  <c r="BP533" i="5"/>
  <c r="CE494" i="5"/>
  <c r="BV494" i="5"/>
  <c r="CD494" i="5"/>
  <c r="CG494" i="5"/>
  <c r="CD715" i="5"/>
  <c r="BI697" i="5"/>
  <c r="AN697" i="5"/>
  <c r="BK693" i="5"/>
  <c r="CC693" i="5"/>
  <c r="CI693" i="5"/>
  <c r="AL641" i="5"/>
  <c r="BB641" i="5"/>
  <c r="BW630" i="5"/>
  <c r="BX630" i="5"/>
  <c r="CB630" i="5"/>
  <c r="BO630" i="5"/>
  <c r="AN619" i="5"/>
  <c r="BT610" i="5"/>
  <c r="BB582" i="5"/>
  <c r="AJ582" i="5"/>
  <c r="AO582" i="5"/>
  <c r="AW582" i="5"/>
  <c r="AM582" i="5"/>
  <c r="BG494" i="5"/>
  <c r="AM494" i="5"/>
  <c r="BC494" i="5"/>
  <c r="AZ494" i="5"/>
  <c r="BP796" i="5"/>
  <c r="CF794" i="5"/>
  <c r="BQ791" i="5"/>
  <c r="BF790" i="5"/>
  <c r="AQ790" i="5"/>
  <c r="CE758" i="5"/>
  <c r="AW758" i="5"/>
  <c r="CA757" i="5"/>
  <c r="AO756" i="5"/>
  <c r="BZ742" i="5"/>
  <c r="BW736" i="5"/>
  <c r="BN731" i="5"/>
  <c r="CJ713" i="5"/>
  <c r="CC713" i="5"/>
  <c r="BO690" i="5"/>
  <c r="BZ690" i="5"/>
  <c r="CE690" i="5"/>
  <c r="CI690" i="5"/>
  <c r="BO634" i="5"/>
  <c r="CF630" i="5"/>
  <c r="BA630" i="5"/>
  <c r="BH630" i="5"/>
  <c r="AW618" i="5"/>
  <c r="BB618" i="5"/>
  <c r="BP616" i="5"/>
  <c r="BN616" i="5"/>
  <c r="BW616" i="5"/>
  <c r="BS610" i="5"/>
  <c r="CC594" i="5"/>
  <c r="BZ588" i="5"/>
  <c r="BJ582" i="5"/>
  <c r="BC578" i="5"/>
  <c r="BN568" i="5"/>
  <c r="CK557" i="5"/>
  <c r="AK536" i="5"/>
  <c r="BD536" i="5"/>
  <c r="BF536" i="5"/>
  <c r="CD533" i="5"/>
  <c r="AR485" i="5"/>
  <c r="BB485" i="5"/>
  <c r="CE794" i="5"/>
  <c r="BO791" i="5"/>
  <c r="BE790" i="5"/>
  <c r="AP790" i="5"/>
  <c r="CK779" i="5"/>
  <c r="BC772" i="5"/>
  <c r="BQ770" i="5"/>
  <c r="CC758" i="5"/>
  <c r="AX690" i="5"/>
  <c r="AK690" i="5"/>
  <c r="BU679" i="5"/>
  <c r="BM663" i="5"/>
  <c r="BN634" i="5"/>
  <c r="CE630" i="5"/>
  <c r="BM617" i="5"/>
  <c r="CE617" i="5"/>
  <c r="BK617" i="5"/>
  <c r="CJ617" i="5"/>
  <c r="CK617" i="5"/>
  <c r="BO617" i="5"/>
  <c r="AU616" i="5"/>
  <c r="BG616" i="5"/>
  <c r="BQ610" i="5"/>
  <c r="BZ594" i="5"/>
  <c r="BY588" i="5"/>
  <c r="BX585" i="5"/>
  <c r="CG585" i="5"/>
  <c r="BK585" i="5"/>
  <c r="CJ585" i="5"/>
  <c r="BR585" i="5"/>
  <c r="BS585" i="5"/>
  <c r="BU585" i="5"/>
  <c r="BD582" i="5"/>
  <c r="CI581" i="5"/>
  <c r="BJ563" i="5"/>
  <c r="CD557" i="5"/>
  <c r="CC533" i="5"/>
  <c r="CB531" i="5"/>
  <c r="CA523" i="5"/>
  <c r="BR508" i="5"/>
  <c r="AJ491" i="5"/>
  <c r="AT803" i="5"/>
  <c r="CI797" i="5"/>
  <c r="BD790" i="5"/>
  <c r="AN790" i="5"/>
  <c r="CI779" i="5"/>
  <c r="BG776" i="5"/>
  <c r="BA772" i="5"/>
  <c r="BJ771" i="5"/>
  <c r="BJ770" i="5"/>
  <c r="CI768" i="5"/>
  <c r="CA758" i="5"/>
  <c r="AS758" i="5"/>
  <c r="BY723" i="5"/>
  <c r="CA723" i="5"/>
  <c r="CA720" i="5"/>
  <c r="AS715" i="5"/>
  <c r="CE696" i="5"/>
  <c r="BN690" i="5"/>
  <c r="AV661" i="5"/>
  <c r="AW661" i="5"/>
  <c r="AY661" i="5"/>
  <c r="BX651" i="5"/>
  <c r="BY651" i="5"/>
  <c r="BG642" i="5"/>
  <c r="BI640" i="5"/>
  <c r="BG634" i="5"/>
  <c r="CC630" i="5"/>
  <c r="CI617" i="5"/>
  <c r="BE613" i="5"/>
  <c r="BD610" i="5"/>
  <c r="BL603" i="5"/>
  <c r="BN603" i="5"/>
  <c r="BM603" i="5"/>
  <c r="CG603" i="5"/>
  <c r="BY602" i="5"/>
  <c r="BO602" i="5"/>
  <c r="BP602" i="5"/>
  <c r="BV594" i="5"/>
  <c r="BW588" i="5"/>
  <c r="CC585" i="5"/>
  <c r="BC582" i="5"/>
  <c r="CA581" i="5"/>
  <c r="AN560" i="5"/>
  <c r="BE560" i="5"/>
  <c r="BY557" i="5"/>
  <c r="BR547" i="5"/>
  <c r="CJ547" i="5"/>
  <c r="CB533" i="5"/>
  <c r="BW495" i="5"/>
  <c r="CD495" i="5"/>
  <c r="CB495" i="5"/>
  <c r="AM803" i="5"/>
  <c r="BZ797" i="5"/>
  <c r="BB790" i="5"/>
  <c r="AM790" i="5"/>
  <c r="BE788" i="5"/>
  <c r="CF779" i="5"/>
  <c r="BE776" i="5"/>
  <c r="AW772" i="5"/>
  <c r="BH771" i="5"/>
  <c r="BR748" i="5"/>
  <c r="BZ720" i="5"/>
  <c r="BJ697" i="5"/>
  <c r="BF690" i="5"/>
  <c r="AQ677" i="5"/>
  <c r="AP677" i="5"/>
  <c r="BG677" i="5"/>
  <c r="AR677" i="5"/>
  <c r="BH677" i="5"/>
  <c r="AT677" i="5"/>
  <c r="AU642" i="5"/>
  <c r="BF640" i="5"/>
  <c r="BC634" i="5"/>
  <c r="CA630" i="5"/>
  <c r="CG617" i="5"/>
  <c r="BB613" i="5"/>
  <c r="BC610" i="5"/>
  <c r="AP602" i="5"/>
  <c r="AO602" i="5"/>
  <c r="AW602" i="5"/>
  <c r="BR594" i="5"/>
  <c r="BV588" i="5"/>
  <c r="CB585" i="5"/>
  <c r="AS583" i="5"/>
  <c r="AZ582" i="5"/>
  <c r="BV581" i="5"/>
  <c r="AK570" i="5"/>
  <c r="BE570" i="5"/>
  <c r="BH570" i="5"/>
  <c r="AW563" i="5"/>
  <c r="CA533" i="5"/>
  <c r="BQ523" i="5"/>
  <c r="CF523" i="5"/>
  <c r="CD523" i="5"/>
  <c r="CJ500" i="5"/>
  <c r="BJ484" i="5"/>
  <c r="CG483" i="5"/>
  <c r="BY483" i="5"/>
  <c r="BT483" i="5"/>
  <c r="BW480" i="5"/>
  <c r="CD480" i="5"/>
  <c r="AL803" i="5"/>
  <c r="BA790" i="5"/>
  <c r="AL790" i="5"/>
  <c r="AX788" i="5"/>
  <c r="BY758" i="5"/>
  <c r="AN758" i="5"/>
  <c r="BQ748" i="5"/>
  <c r="BU743" i="5"/>
  <c r="BG742" i="5"/>
  <c r="BM736" i="5"/>
  <c r="CC727" i="5"/>
  <c r="BX720" i="5"/>
  <c r="BS709" i="5"/>
  <c r="CC709" i="5"/>
  <c r="BG697" i="5"/>
  <c r="BA696" i="5"/>
  <c r="AV696" i="5"/>
  <c r="AW696" i="5"/>
  <c r="BD696" i="5"/>
  <c r="BK691" i="5"/>
  <c r="BC690" i="5"/>
  <c r="BF689" i="5"/>
  <c r="BG679" i="5"/>
  <c r="AY677" i="5"/>
  <c r="BI670" i="5"/>
  <c r="AT670" i="5"/>
  <c r="AQ642" i="5"/>
  <c r="AZ640" i="5"/>
  <c r="AZ634" i="5"/>
  <c r="BZ630" i="5"/>
  <c r="BJ618" i="5"/>
  <c r="CC617" i="5"/>
  <c r="CJ616" i="5"/>
  <c r="AW613" i="5"/>
  <c r="BB610" i="5"/>
  <c r="BQ594" i="5"/>
  <c r="BL588" i="5"/>
  <c r="BY585" i="5"/>
  <c r="BI584" i="5"/>
  <c r="AY582" i="5"/>
  <c r="BT581" i="5"/>
  <c r="AR552" i="5"/>
  <c r="BD549" i="5"/>
  <c r="AM549" i="5"/>
  <c r="AR549" i="5"/>
  <c r="BB549" i="5"/>
  <c r="BJ545" i="5"/>
  <c r="BZ533" i="5"/>
  <c r="BP523" i="5"/>
  <c r="AQ523" i="5"/>
  <c r="AZ523" i="5"/>
  <c r="AM523" i="5"/>
  <c r="BD523" i="5"/>
  <c r="AJ523" i="5"/>
  <c r="BF523" i="5"/>
  <c r="AO523" i="5"/>
  <c r="BJ523" i="5"/>
  <c r="AT523" i="5"/>
  <c r="AU523" i="5"/>
  <c r="AX523" i="5"/>
  <c r="BI523" i="5"/>
  <c r="BQ493" i="5"/>
  <c r="BW493" i="5"/>
  <c r="CF493" i="5"/>
  <c r="BY493" i="5"/>
  <c r="CG493" i="5"/>
  <c r="BH484" i="5"/>
  <c r="BC522" i="5"/>
  <c r="BE522" i="5"/>
  <c r="A704" i="5"/>
  <c r="B704" i="5"/>
  <c r="A684" i="5"/>
  <c r="B684" i="5"/>
  <c r="B615" i="5"/>
  <c r="AF615" i="5"/>
  <c r="BD615" i="5" s="1"/>
  <c r="AF553" i="5"/>
  <c r="AO553" i="5" s="1"/>
  <c r="A553" i="5"/>
  <c r="A508" i="5"/>
  <c r="B508" i="5"/>
  <c r="AF508" i="5"/>
  <c r="B764" i="5"/>
  <c r="A764" i="5"/>
  <c r="A615" i="5"/>
  <c r="B553" i="5"/>
  <c r="B531" i="5"/>
  <c r="A531" i="5"/>
  <c r="A650" i="5"/>
  <c r="AF650" i="5"/>
  <c r="BJ650" i="5" s="1"/>
  <c r="A870" i="5"/>
  <c r="B870" i="5"/>
  <c r="B831" i="5"/>
  <c r="A831" i="5"/>
  <c r="A790" i="5"/>
  <c r="B790" i="5"/>
  <c r="A670" i="5"/>
  <c r="B670" i="5"/>
  <c r="CA676" i="5"/>
  <c r="BW652" i="5"/>
  <c r="CA641" i="5"/>
  <c r="CK641" i="5"/>
  <c r="BM620" i="5"/>
  <c r="BD593" i="5"/>
  <c r="BC566" i="5"/>
  <c r="BH566" i="5"/>
  <c r="BN545" i="5"/>
  <c r="CF545" i="5"/>
  <c r="BK545" i="5"/>
  <c r="BD500" i="5"/>
  <c r="AY500" i="5"/>
  <c r="AX495" i="5"/>
  <c r="AY495" i="5"/>
  <c r="CJ486" i="5"/>
  <c r="BX486" i="5"/>
  <c r="CA481" i="5"/>
  <c r="BK481" i="5"/>
  <c r="BW481" i="5"/>
  <c r="A868" i="5"/>
  <c r="B868" i="5"/>
  <c r="B789" i="5"/>
  <c r="A789" i="5"/>
  <c r="A820" i="5"/>
  <c r="B820" i="5"/>
  <c r="BF692" i="5"/>
  <c r="BZ643" i="5"/>
  <c r="BS643" i="5"/>
  <c r="CG641" i="5"/>
  <c r="CG639" i="5"/>
  <c r="BP639" i="5"/>
  <c r="CG618" i="5"/>
  <c r="BI530" i="5"/>
  <c r="BI522" i="5"/>
  <c r="A877" i="5"/>
  <c r="B877" i="5"/>
  <c r="A840" i="5"/>
  <c r="B840" i="5"/>
  <c r="BF597" i="5"/>
  <c r="BH597" i="5"/>
  <c r="BB593" i="5"/>
  <c r="AL593" i="5"/>
  <c r="BF593" i="5"/>
  <c r="CH556" i="5"/>
  <c r="BZ556" i="5"/>
  <c r="BG522" i="5"/>
  <c r="BC489" i="5"/>
  <c r="AM488" i="5"/>
  <c r="AV488" i="5"/>
  <c r="AK488" i="5"/>
  <c r="AU488" i="5"/>
  <c r="CD484" i="5"/>
  <c r="BW484" i="5"/>
  <c r="A839" i="5"/>
  <c r="B839" i="5"/>
  <c r="B810" i="5"/>
  <c r="A810" i="5"/>
  <c r="B873" i="5"/>
  <c r="A873" i="5"/>
  <c r="A838" i="5"/>
  <c r="B838" i="5"/>
  <c r="A486" i="5"/>
  <c r="B486" i="5"/>
  <c r="A777" i="5"/>
  <c r="B777" i="5"/>
  <c r="B748" i="5"/>
  <c r="A748" i="5"/>
  <c r="B601" i="5"/>
  <c r="A601" i="5"/>
  <c r="AG560" i="5"/>
  <c r="BS560" i="5" s="1"/>
  <c r="A560" i="5"/>
  <c r="A826" i="5"/>
  <c r="B826" i="5"/>
  <c r="A776" i="5"/>
  <c r="B776" i="5"/>
  <c r="A657" i="5"/>
  <c r="B560" i="5"/>
  <c r="B796" i="5"/>
  <c r="A796" i="5"/>
  <c r="A676" i="5"/>
  <c r="B676" i="5"/>
  <c r="A516" i="5"/>
  <c r="B516" i="5"/>
  <c r="A825" i="5"/>
  <c r="A493" i="5"/>
  <c r="AF493" i="5"/>
  <c r="B834" i="5"/>
  <c r="A806" i="5"/>
  <c r="A784" i="5"/>
  <c r="B784" i="5"/>
  <c r="A643" i="5"/>
  <c r="B587" i="5"/>
  <c r="A587" i="5"/>
  <c r="BH598" i="5"/>
  <c r="AL557" i="5"/>
  <c r="BG557" i="5"/>
  <c r="BC528" i="5"/>
  <c r="AM528" i="5"/>
  <c r="BA528" i="5"/>
  <c r="A662" i="5"/>
  <c r="B662" i="5"/>
  <c r="A629" i="5"/>
  <c r="B756" i="5"/>
  <c r="A719" i="5"/>
  <c r="B698" i="5"/>
  <c r="B656" i="5"/>
  <c r="B648" i="5"/>
  <c r="B642" i="5"/>
  <c r="B634" i="5"/>
  <c r="B628" i="5"/>
  <c r="B620" i="5"/>
  <c r="B614" i="5"/>
  <c r="B606" i="5"/>
  <c r="A573" i="5"/>
  <c r="A545" i="5"/>
  <c r="B530" i="5"/>
  <c r="B522" i="5"/>
  <c r="A862" i="5"/>
  <c r="B847" i="5"/>
  <c r="A804" i="5"/>
  <c r="A797" i="5"/>
  <c r="A747" i="5"/>
  <c r="A733" i="5"/>
  <c r="B600" i="5"/>
  <c r="B592" i="5"/>
  <c r="B586" i="5"/>
  <c r="B578" i="5"/>
  <c r="A559" i="5"/>
  <c r="B500" i="5"/>
  <c r="B491" i="5"/>
  <c r="B572" i="5"/>
  <c r="B564" i="5"/>
  <c r="B544" i="5"/>
  <c r="B484" i="5"/>
  <c r="A755" i="5"/>
  <c r="A732" i="5"/>
  <c r="B697" i="5"/>
  <c r="B550" i="5"/>
  <c r="B520" i="5"/>
  <c r="B514" i="5"/>
  <c r="B801" i="5"/>
  <c r="A775" i="5"/>
  <c r="B744" i="5"/>
  <c r="B738" i="5"/>
  <c r="B731" i="5"/>
  <c r="B701" i="5"/>
  <c r="B696" i="5"/>
  <c r="B687" i="5"/>
  <c r="B673" i="5"/>
  <c r="B604" i="5"/>
  <c r="B598" i="5"/>
  <c r="B584" i="5"/>
  <c r="A563" i="5"/>
  <c r="B519" i="5"/>
  <c r="B794" i="5"/>
  <c r="A787" i="5"/>
  <c r="A753" i="5"/>
  <c r="B708" i="5"/>
  <c r="B680" i="5"/>
  <c r="B666" i="5"/>
  <c r="B659" i="5"/>
  <c r="B645" i="5"/>
  <c r="B631" i="5"/>
  <c r="B617" i="5"/>
  <c r="B576" i="5"/>
  <c r="B570" i="5"/>
  <c r="B548" i="5"/>
  <c r="B542" i="5"/>
  <c r="B533" i="5"/>
  <c r="B512" i="5"/>
  <c r="B504" i="5"/>
  <c r="B497" i="5"/>
  <c r="A809" i="5"/>
  <c r="B695" i="5"/>
  <c r="B652" i="5"/>
  <c r="B638" i="5"/>
  <c r="B624" i="5"/>
  <c r="B610" i="5"/>
  <c r="B603" i="5"/>
  <c r="B589" i="5"/>
  <c r="B562" i="5"/>
  <c r="B556" i="5"/>
  <c r="B526" i="5"/>
  <c r="A489" i="5"/>
  <c r="A843" i="5"/>
  <c r="A829" i="5"/>
  <c r="B823" i="5"/>
  <c r="B800" i="5"/>
  <c r="B793" i="5"/>
  <c r="B786" i="5"/>
  <c r="B780" i="5"/>
  <c r="B752" i="5"/>
  <c r="B736" i="5"/>
  <c r="B730" i="5"/>
  <c r="B836" i="5"/>
  <c r="A815" i="5"/>
  <c r="B808" i="5"/>
  <c r="B758" i="5"/>
  <c r="B694" i="5"/>
  <c r="B658" i="5"/>
  <c r="B651" i="5"/>
  <c r="B644" i="5"/>
  <c r="B637" i="5"/>
  <c r="B630" i="5"/>
  <c r="B623" i="5"/>
  <c r="B616" i="5"/>
  <c r="B609" i="5"/>
  <c r="B568" i="5"/>
  <c r="B561" i="5"/>
  <c r="B540" i="5"/>
  <c r="B532" i="5"/>
  <c r="B525" i="5"/>
  <c r="A503" i="5"/>
  <c r="B488" i="5"/>
  <c r="B480" i="5"/>
  <c r="BH845" i="5"/>
  <c r="AY845" i="5"/>
  <c r="AZ845" i="5"/>
  <c r="AX845" i="5"/>
  <c r="AM845" i="5"/>
  <c r="AN845" i="5"/>
  <c r="CA878" i="5"/>
  <c r="BW878" i="5"/>
  <c r="BZ878" i="5"/>
  <c r="CB878" i="5"/>
  <c r="CG878" i="5"/>
  <c r="CD878" i="5"/>
  <c r="BK878" i="5"/>
  <c r="BN878" i="5"/>
  <c r="BR878" i="5"/>
  <c r="BL878" i="5"/>
  <c r="BM878" i="5"/>
  <c r="BR870" i="5"/>
  <c r="AP864" i="5"/>
  <c r="BC864" i="5"/>
  <c r="BI854" i="5"/>
  <c r="BG851" i="5"/>
  <c r="BI851" i="5"/>
  <c r="AK851" i="5"/>
  <c r="BE851" i="5"/>
  <c r="AJ850" i="5"/>
  <c r="AM850" i="5"/>
  <c r="AV850" i="5"/>
  <c r="AX850" i="5"/>
  <c r="AY850" i="5"/>
  <c r="AZ795" i="5"/>
  <c r="BF789" i="5"/>
  <c r="BQ880" i="5"/>
  <c r="BX880" i="5"/>
  <c r="CC880" i="5"/>
  <c r="BV880" i="5"/>
  <c r="BL805" i="5"/>
  <c r="BM805" i="5"/>
  <c r="BN805" i="5"/>
  <c r="BP805" i="5"/>
  <c r="BV805" i="5"/>
  <c r="BW805" i="5"/>
  <c r="CD805" i="5"/>
  <c r="CH805" i="5"/>
  <c r="AT796" i="5"/>
  <c r="AW796" i="5"/>
  <c r="AQ857" i="5"/>
  <c r="AR857" i="5"/>
  <c r="CF880" i="5"/>
  <c r="BT870" i="5"/>
  <c r="AQ827" i="5"/>
  <c r="AN827" i="5"/>
  <c r="AV827" i="5"/>
  <c r="BA827" i="5"/>
  <c r="BD827" i="5"/>
  <c r="AL827" i="5"/>
  <c r="AM827" i="5"/>
  <c r="AO827" i="5"/>
  <c r="AT827" i="5"/>
  <c r="AP827" i="5"/>
  <c r="BJ827" i="5"/>
  <c r="BZ809" i="5"/>
  <c r="CA809" i="5"/>
  <c r="BK809" i="5"/>
  <c r="BG804" i="5"/>
  <c r="BX800" i="5"/>
  <c r="BQ800" i="5"/>
  <c r="CB800" i="5"/>
  <c r="BY800" i="5"/>
  <c r="BO800" i="5"/>
  <c r="BZ800" i="5"/>
  <c r="AL791" i="5"/>
  <c r="BJ791" i="5"/>
  <c r="AO791" i="5"/>
  <c r="AX791" i="5"/>
  <c r="AZ786" i="5"/>
  <c r="AN786" i="5"/>
  <c r="AT786" i="5"/>
  <c r="BB786" i="5"/>
  <c r="BI786" i="5"/>
  <c r="BJ786" i="5"/>
  <c r="AP786" i="5"/>
  <c r="AO786" i="5"/>
  <c r="AU786" i="5"/>
  <c r="AX786" i="5"/>
  <c r="CD852" i="5"/>
  <c r="BK852" i="5"/>
  <c r="BL852" i="5"/>
  <c r="CI852" i="5"/>
  <c r="BM852" i="5"/>
  <c r="CG852" i="5"/>
  <c r="BR852" i="5"/>
  <c r="CF852" i="5"/>
  <c r="CK832" i="5"/>
  <c r="BM832" i="5"/>
  <c r="BN832" i="5"/>
  <c r="BP832" i="5"/>
  <c r="CA832" i="5"/>
  <c r="AU799" i="5"/>
  <c r="AR799" i="5"/>
  <c r="BG799" i="5"/>
  <c r="AV799" i="5"/>
  <c r="AJ799" i="5"/>
  <c r="AY799" i="5"/>
  <c r="AK799" i="5"/>
  <c r="AZ799" i="5"/>
  <c r="AL799" i="5"/>
  <c r="BA799" i="5"/>
  <c r="AM799" i="5"/>
  <c r="BB799" i="5"/>
  <c r="AX799" i="5"/>
  <c r="BC799" i="5"/>
  <c r="BF799" i="5"/>
  <c r="BH799" i="5"/>
  <c r="AO799" i="5"/>
  <c r="AN799" i="5"/>
  <c r="AQ799" i="5"/>
  <c r="AS799" i="5"/>
  <c r="AT799" i="5"/>
  <c r="AW799" i="5"/>
  <c r="BD799" i="5"/>
  <c r="BB555" i="5"/>
  <c r="AK555" i="5"/>
  <c r="AT555" i="5"/>
  <c r="BH555" i="5"/>
  <c r="BJ555" i="5"/>
  <c r="AP555" i="5"/>
  <c r="AO555" i="5"/>
  <c r="AR555" i="5"/>
  <c r="BT880" i="5"/>
  <c r="AU869" i="5"/>
  <c r="BH854" i="5"/>
  <c r="AM833" i="5"/>
  <c r="AN833" i="5"/>
  <c r="BD833" i="5"/>
  <c r="BH833" i="5"/>
  <c r="BJ833" i="5"/>
  <c r="AJ833" i="5"/>
  <c r="AR833" i="5"/>
  <c r="AW833" i="5"/>
  <c r="AX833" i="5"/>
  <c r="AT833" i="5"/>
  <c r="AV833" i="5"/>
  <c r="BL880" i="5"/>
  <c r="BF854" i="5"/>
  <c r="BY835" i="5"/>
  <c r="BZ835" i="5"/>
  <c r="CB835" i="5"/>
  <c r="CK835" i="5"/>
  <c r="BK835" i="5"/>
  <c r="BS835" i="5"/>
  <c r="BV835" i="5"/>
  <c r="BT835" i="5"/>
  <c r="BU835" i="5"/>
  <c r="BW835" i="5"/>
  <c r="BA804" i="5"/>
  <c r="CK882" i="5"/>
  <c r="BL882" i="5"/>
  <c r="BO882" i="5"/>
  <c r="CA882" i="5"/>
  <c r="BZ882" i="5"/>
  <c r="CE882" i="5"/>
  <c r="CE832" i="5"/>
  <c r="BV793" i="5"/>
  <c r="CJ852" i="5"/>
  <c r="AM824" i="5"/>
  <c r="AX824" i="5"/>
  <c r="AW824" i="5"/>
  <c r="AY824" i="5"/>
  <c r="AR795" i="5"/>
  <c r="AT795" i="5"/>
  <c r="AW795" i="5"/>
  <c r="AJ795" i="5"/>
  <c r="BA795" i="5"/>
  <c r="AK795" i="5"/>
  <c r="BB795" i="5"/>
  <c r="AL795" i="5"/>
  <c r="BC795" i="5"/>
  <c r="AM795" i="5"/>
  <c r="BD795" i="5"/>
  <c r="AO795" i="5"/>
  <c r="AP795" i="5"/>
  <c r="AQ795" i="5"/>
  <c r="AU795" i="5"/>
  <c r="AY795" i="5"/>
  <c r="AV795" i="5"/>
  <c r="BE795" i="5"/>
  <c r="BJ795" i="5"/>
  <c r="BH795" i="5"/>
  <c r="BI795" i="5"/>
  <c r="BJ628" i="5"/>
  <c r="AS628" i="5"/>
  <c r="AT628" i="5"/>
  <c r="AW628" i="5"/>
  <c r="BD628" i="5"/>
  <c r="AN628" i="5"/>
  <c r="AQ628" i="5"/>
  <c r="BE628" i="5"/>
  <c r="BF628" i="5"/>
  <c r="BG628" i="5"/>
  <c r="AP628" i="5"/>
  <c r="BH628" i="5"/>
  <c r="BI628" i="5"/>
  <c r="CH852" i="5"/>
  <c r="BS819" i="5"/>
  <c r="CE819" i="5"/>
  <c r="CF819" i="5"/>
  <c r="CJ819" i="5"/>
  <c r="CC805" i="5"/>
  <c r="BA789" i="5"/>
  <c r="AL789" i="5"/>
  <c r="BE789" i="5"/>
  <c r="AO789" i="5"/>
  <c r="BH789" i="5"/>
  <c r="AQ789" i="5"/>
  <c r="BI789" i="5"/>
  <c r="AR789" i="5"/>
  <c r="AS789" i="5"/>
  <c r="AT789" i="5"/>
  <c r="AU789" i="5"/>
  <c r="BG789" i="5"/>
  <c r="AK789" i="5"/>
  <c r="AN789" i="5"/>
  <c r="BB789" i="5"/>
  <c r="BC789" i="5"/>
  <c r="AY789" i="5"/>
  <c r="AZ789" i="5"/>
  <c r="BO870" i="5"/>
  <c r="BN870" i="5"/>
  <c r="CJ870" i="5"/>
  <c r="BU870" i="5"/>
  <c r="BV870" i="5"/>
  <c r="BX870" i="5"/>
  <c r="BW870" i="5"/>
  <c r="BZ870" i="5"/>
  <c r="BL870" i="5"/>
  <c r="CA870" i="5"/>
  <c r="CC870" i="5"/>
  <c r="CF870" i="5"/>
  <c r="CB870" i="5"/>
  <c r="BK870" i="5"/>
  <c r="AR869" i="5"/>
  <c r="AV869" i="5"/>
  <c r="AJ869" i="5"/>
  <c r="CF854" i="5"/>
  <c r="CI854" i="5"/>
  <c r="BM854" i="5"/>
  <c r="BP854" i="5"/>
  <c r="BO854" i="5"/>
  <c r="BT854" i="5"/>
  <c r="BX854" i="5"/>
  <c r="BZ854" i="5"/>
  <c r="CC854" i="5"/>
  <c r="AS811" i="5"/>
  <c r="AV811" i="5"/>
  <c r="AW811" i="5"/>
  <c r="BG811" i="5"/>
  <c r="BI811" i="5"/>
  <c r="AP811" i="5"/>
  <c r="AQ811" i="5"/>
  <c r="AY811" i="5"/>
  <c r="AR811" i="5"/>
  <c r="BF811" i="5"/>
  <c r="BJ799" i="5"/>
  <c r="BC854" i="5"/>
  <c r="BG854" i="5"/>
  <c r="BJ854" i="5"/>
  <c r="AN854" i="5"/>
  <c r="AL854" i="5"/>
  <c r="AP854" i="5"/>
  <c r="BE854" i="5"/>
  <c r="AS854" i="5"/>
  <c r="AZ854" i="5"/>
  <c r="AT854" i="5"/>
  <c r="AV804" i="5"/>
  <c r="AX804" i="5"/>
  <c r="AM804" i="5"/>
  <c r="BB804" i="5"/>
  <c r="AN804" i="5"/>
  <c r="BC804" i="5"/>
  <c r="AO804" i="5"/>
  <c r="BD804" i="5"/>
  <c r="AP804" i="5"/>
  <c r="BI804" i="5"/>
  <c r="AQ804" i="5"/>
  <c r="BE804" i="5"/>
  <c r="BF804" i="5"/>
  <c r="AJ804" i="5"/>
  <c r="BH804" i="5"/>
  <c r="AK804" i="5"/>
  <c r="AR804" i="5"/>
  <c r="AL804" i="5"/>
  <c r="AT804" i="5"/>
  <c r="AU804" i="5"/>
  <c r="AW804" i="5"/>
  <c r="AY804" i="5"/>
  <c r="AZ804" i="5"/>
  <c r="BE799" i="5"/>
  <c r="AP799" i="5"/>
  <c r="BY778" i="5"/>
  <c r="CF778" i="5"/>
  <c r="BL778" i="5"/>
  <c r="CI778" i="5"/>
  <c r="BR778" i="5"/>
  <c r="BS778" i="5"/>
  <c r="BT778" i="5"/>
  <c r="BU778" i="5"/>
  <c r="BN778" i="5"/>
  <c r="BV778" i="5"/>
  <c r="BM778" i="5"/>
  <c r="BX778" i="5"/>
  <c r="BW778" i="5"/>
  <c r="CA778" i="5"/>
  <c r="CG778" i="5"/>
  <c r="CH778" i="5"/>
  <c r="CJ778" i="5"/>
  <c r="CK778" i="5"/>
  <c r="AU845" i="5"/>
  <c r="CK870" i="5"/>
  <c r="CH854" i="5"/>
  <c r="BJ851" i="5"/>
  <c r="CG835" i="5"/>
  <c r="BC833" i="5"/>
  <c r="BO812" i="5"/>
  <c r="CB812" i="5"/>
  <c r="CE812" i="5"/>
  <c r="BM812" i="5"/>
  <c r="A487" i="5"/>
  <c r="B487" i="5"/>
  <c r="AF487" i="5"/>
  <c r="AL874" i="5"/>
  <c r="BO755" i="5"/>
  <c r="BM645" i="5"/>
  <c r="BU645" i="5"/>
  <c r="CA645" i="5"/>
  <c r="CD645" i="5"/>
  <c r="CH645" i="5"/>
  <c r="CI645" i="5"/>
  <c r="BL645" i="5"/>
  <c r="BO645" i="5"/>
  <c r="BS645" i="5"/>
  <c r="BT645" i="5"/>
  <c r="BK645" i="5"/>
  <c r="BV645" i="5"/>
  <c r="BW645" i="5"/>
  <c r="BZ645" i="5"/>
  <c r="CJ645" i="5"/>
  <c r="CK645" i="5"/>
  <c r="AR620" i="5"/>
  <c r="AS620" i="5"/>
  <c r="AV620" i="5"/>
  <c r="AP620" i="5"/>
  <c r="AM620" i="5"/>
  <c r="AG487" i="5"/>
  <c r="BO487" i="5" s="1"/>
  <c r="BC880" i="5"/>
  <c r="BR855" i="5"/>
  <c r="AO849" i="5"/>
  <c r="BA849" i="5"/>
  <c r="BD849" i="5"/>
  <c r="BR836" i="5"/>
  <c r="BD817" i="5"/>
  <c r="CC767" i="5"/>
  <c r="CH767" i="5"/>
  <c r="BM755" i="5"/>
  <c r="CK753" i="5"/>
  <c r="BV710" i="5"/>
  <c r="BP710" i="5"/>
  <c r="CK710" i="5"/>
  <c r="BR710" i="5"/>
  <c r="BT710" i="5"/>
  <c r="BU710" i="5"/>
  <c r="CB710" i="5"/>
  <c r="CC710" i="5"/>
  <c r="BS710" i="5"/>
  <c r="CG710" i="5"/>
  <c r="CH710" i="5"/>
  <c r="CI710" i="5"/>
  <c r="CJ710" i="5"/>
  <c r="AX881" i="5"/>
  <c r="BB880" i="5"/>
  <c r="AR875" i="5"/>
  <c r="AJ874" i="5"/>
  <c r="BG870" i="5"/>
  <c r="AX865" i="5"/>
  <c r="BQ863" i="5"/>
  <c r="BG861" i="5"/>
  <c r="AK861" i="5"/>
  <c r="BI859" i="5"/>
  <c r="BQ855" i="5"/>
  <c r="AO855" i="5"/>
  <c r="BT853" i="5"/>
  <c r="CB851" i="5"/>
  <c r="BR850" i="5"/>
  <c r="CG849" i="5"/>
  <c r="BL846" i="5"/>
  <c r="BI840" i="5"/>
  <c r="AZ840" i="5"/>
  <c r="BB840" i="5"/>
  <c r="AP832" i="5"/>
  <c r="BF815" i="5"/>
  <c r="BJ815" i="5"/>
  <c r="BA815" i="5"/>
  <c r="BB815" i="5"/>
  <c r="BU811" i="5"/>
  <c r="BR808" i="5"/>
  <c r="CC808" i="5"/>
  <c r="CE808" i="5"/>
  <c r="CG808" i="5"/>
  <c r="BU808" i="5"/>
  <c r="BZ808" i="5"/>
  <c r="AN805" i="5"/>
  <c r="CG776" i="5"/>
  <c r="AP776" i="5"/>
  <c r="AN775" i="5"/>
  <c r="BK766" i="5"/>
  <c r="CJ766" i="5"/>
  <c r="BN766" i="5"/>
  <c r="BR766" i="5"/>
  <c r="BU766" i="5"/>
  <c r="BV766" i="5"/>
  <c r="BW766" i="5"/>
  <c r="BL766" i="5"/>
  <c r="BM766" i="5"/>
  <c r="CJ753" i="5"/>
  <c r="CF752" i="5"/>
  <c r="BK752" i="5"/>
  <c r="BR752" i="5"/>
  <c r="BY752" i="5"/>
  <c r="CG752" i="5"/>
  <c r="CH752" i="5"/>
  <c r="CJ752" i="5"/>
  <c r="AW745" i="5"/>
  <c r="AO743" i="5"/>
  <c r="AV737" i="5"/>
  <c r="AX737" i="5"/>
  <c r="AT737" i="5"/>
  <c r="BK719" i="5"/>
  <c r="CB719" i="5"/>
  <c r="BX719" i="5"/>
  <c r="CB715" i="5"/>
  <c r="BW707" i="5"/>
  <c r="BI702" i="5"/>
  <c r="AT701" i="5"/>
  <c r="AJ698" i="5"/>
  <c r="AY698" i="5"/>
  <c r="AL698" i="5"/>
  <c r="BB698" i="5"/>
  <c r="AO698" i="5"/>
  <c r="BD698" i="5"/>
  <c r="AP698" i="5"/>
  <c r="BE698" i="5"/>
  <c r="AQ698" i="5"/>
  <c r="BF698" i="5"/>
  <c r="AT698" i="5"/>
  <c r="AU698" i="5"/>
  <c r="AV698" i="5"/>
  <c r="AW698" i="5"/>
  <c r="AS698" i="5"/>
  <c r="AX698" i="5"/>
  <c r="AZ698" i="5"/>
  <c r="BX697" i="5"/>
  <c r="BP697" i="5"/>
  <c r="BS697" i="5"/>
  <c r="BV697" i="5"/>
  <c r="CB697" i="5"/>
  <c r="CD695" i="5"/>
  <c r="BU695" i="5"/>
  <c r="CG695" i="5"/>
  <c r="BA674" i="5"/>
  <c r="CE655" i="5"/>
  <c r="CD655" i="5"/>
  <c r="AX611" i="5"/>
  <c r="AY611" i="5"/>
  <c r="BE611" i="5"/>
  <c r="BC611" i="5"/>
  <c r="BB611" i="5"/>
  <c r="BD611" i="5"/>
  <c r="B711" i="5"/>
  <c r="AF711" i="5"/>
  <c r="A711" i="5"/>
  <c r="AT832" i="5"/>
  <c r="CA765" i="5"/>
  <c r="CI765" i="5"/>
  <c r="BK765" i="5"/>
  <c r="BL765" i="5"/>
  <c r="BU765" i="5"/>
  <c r="BV765" i="5"/>
  <c r="BW765" i="5"/>
  <c r="BY765" i="5"/>
  <c r="BZ765" i="5"/>
  <c r="CD553" i="5"/>
  <c r="CE553" i="5"/>
  <c r="CJ553" i="5"/>
  <c r="BN553" i="5"/>
  <c r="CG553" i="5"/>
  <c r="CK553" i="5"/>
  <c r="BO553" i="5"/>
  <c r="BX553" i="5"/>
  <c r="CC553" i="5"/>
  <c r="A501" i="5"/>
  <c r="B501" i="5"/>
  <c r="AG501" i="5"/>
  <c r="BX501" i="5" s="1"/>
  <c r="AF501" i="5"/>
  <c r="BF501" i="5" s="1"/>
  <c r="AS832" i="5"/>
  <c r="CC715" i="5"/>
  <c r="AR880" i="5"/>
  <c r="BJ875" i="5"/>
  <c r="AQ875" i="5"/>
  <c r="BZ865" i="5"/>
  <c r="AW865" i="5"/>
  <c r="CI864" i="5"/>
  <c r="BH863" i="5"/>
  <c r="CJ862" i="5"/>
  <c r="CI861" i="5"/>
  <c r="BF861" i="5"/>
  <c r="AJ861" i="5"/>
  <c r="BB859" i="5"/>
  <c r="CF857" i="5"/>
  <c r="BP855" i="5"/>
  <c r="AN855" i="5"/>
  <c r="BQ853" i="5"/>
  <c r="BP850" i="5"/>
  <c r="CA849" i="5"/>
  <c r="CE844" i="5"/>
  <c r="BW844" i="5"/>
  <c r="CB844" i="5"/>
  <c r="AS843" i="5"/>
  <c r="BG840" i="5"/>
  <c r="BI837" i="5"/>
  <c r="AV834" i="5"/>
  <c r="AO832" i="5"/>
  <c r="BN827" i="5"/>
  <c r="AU813" i="5"/>
  <c r="AL813" i="5"/>
  <c r="BB813" i="5"/>
  <c r="AP813" i="5"/>
  <c r="BF813" i="5"/>
  <c r="AQ813" i="5"/>
  <c r="BG813" i="5"/>
  <c r="AR813" i="5"/>
  <c r="BH813" i="5"/>
  <c r="AT813" i="5"/>
  <c r="AV813" i="5"/>
  <c r="BO808" i="5"/>
  <c r="AJ808" i="5"/>
  <c r="AQ808" i="5"/>
  <c r="AX808" i="5"/>
  <c r="BE808" i="5"/>
  <c r="BF808" i="5"/>
  <c r="AK808" i="5"/>
  <c r="CF776" i="5"/>
  <c r="BG771" i="5"/>
  <c r="BC771" i="5"/>
  <c r="AK771" i="5"/>
  <c r="AN771" i="5"/>
  <c r="AO771" i="5"/>
  <c r="AR771" i="5"/>
  <c r="AS771" i="5"/>
  <c r="AR768" i="5"/>
  <c r="BC768" i="5"/>
  <c r="BG768" i="5"/>
  <c r="BH768" i="5"/>
  <c r="BI768" i="5"/>
  <c r="AK768" i="5"/>
  <c r="BJ768" i="5"/>
  <c r="AM768" i="5"/>
  <c r="AN768" i="5"/>
  <c r="AO768" i="5"/>
  <c r="BC766" i="5"/>
  <c r="AT766" i="5"/>
  <c r="AW766" i="5"/>
  <c r="BA766" i="5"/>
  <c r="AT757" i="5"/>
  <c r="AY757" i="5"/>
  <c r="BA757" i="5"/>
  <c r="BB757" i="5"/>
  <c r="BC757" i="5"/>
  <c r="CD753" i="5"/>
  <c r="AM743" i="5"/>
  <c r="BW725" i="5"/>
  <c r="CB725" i="5"/>
  <c r="CA725" i="5"/>
  <c r="BV707" i="5"/>
  <c r="BF702" i="5"/>
  <c r="AJ655" i="5"/>
  <c r="AK655" i="5"/>
  <c r="AU655" i="5"/>
  <c r="AW655" i="5"/>
  <c r="AX655" i="5"/>
  <c r="BJ655" i="5"/>
  <c r="AV655" i="5"/>
  <c r="BW863" i="5"/>
  <c r="BU855" i="5"/>
  <c r="AQ835" i="5"/>
  <c r="AR835" i="5"/>
  <c r="BQ831" i="5"/>
  <c r="BP831" i="5"/>
  <c r="CH831" i="5"/>
  <c r="AR805" i="5"/>
  <c r="BK742" i="5"/>
  <c r="BL742" i="5"/>
  <c r="BM742" i="5"/>
  <c r="CE742" i="5"/>
  <c r="CI742" i="5"/>
  <c r="BT742" i="5"/>
  <c r="BV742" i="5"/>
  <c r="BW742" i="5"/>
  <c r="BX742" i="5"/>
  <c r="CD742" i="5"/>
  <c r="CG742" i="5"/>
  <c r="CH742" i="5"/>
  <c r="BS579" i="5"/>
  <c r="BN579" i="5"/>
  <c r="BT579" i="5"/>
  <c r="BW579" i="5"/>
  <c r="BX579" i="5"/>
  <c r="BK579" i="5"/>
  <c r="BZ579" i="5"/>
  <c r="CA579" i="5"/>
  <c r="CG579" i="5"/>
  <c r="BY579" i="5"/>
  <c r="AF492" i="5"/>
  <c r="A492" i="5"/>
  <c r="AG492" i="5"/>
  <c r="BR492" i="5" s="1"/>
  <c r="AS875" i="5"/>
  <c r="AK874" i="5"/>
  <c r="AY865" i="5"/>
  <c r="BR863" i="5"/>
  <c r="BV853" i="5"/>
  <c r="CI849" i="5"/>
  <c r="CE848" i="5"/>
  <c r="CH848" i="5"/>
  <c r="AN831" i="5"/>
  <c r="CJ820" i="5"/>
  <c r="BV820" i="5"/>
  <c r="BX815" i="5"/>
  <c r="BL815" i="5"/>
  <c r="AP743" i="5"/>
  <c r="BB714" i="5"/>
  <c r="BQ569" i="5"/>
  <c r="BV569" i="5"/>
  <c r="BZ569" i="5"/>
  <c r="BL569" i="5"/>
  <c r="CD569" i="5"/>
  <c r="CH569" i="5"/>
  <c r="BT569" i="5"/>
  <c r="BU569" i="5"/>
  <c r="CA569" i="5"/>
  <c r="CB569" i="5"/>
  <c r="CC569" i="5"/>
  <c r="B492" i="5"/>
  <c r="AQ880" i="5"/>
  <c r="BI875" i="5"/>
  <c r="AO875" i="5"/>
  <c r="BI874" i="5"/>
  <c r="AT865" i="5"/>
  <c r="BG863" i="5"/>
  <c r="CI862" i="5"/>
  <c r="CE861" i="5"/>
  <c r="BE861" i="5"/>
  <c r="BX857" i="5"/>
  <c r="BO855" i="5"/>
  <c r="BI852" i="5"/>
  <c r="CC851" i="5"/>
  <c r="CD851" i="5"/>
  <c r="BN850" i="5"/>
  <c r="BY849" i="5"/>
  <c r="CJ848" i="5"/>
  <c r="AO847" i="5"/>
  <c r="CD839" i="5"/>
  <c r="AS834" i="5"/>
  <c r="BG832" i="5"/>
  <c r="AN832" i="5"/>
  <c r="AZ819" i="5"/>
  <c r="AP816" i="5"/>
  <c r="AQ816" i="5"/>
  <c r="AR816" i="5"/>
  <c r="BJ816" i="5"/>
  <c r="BN808" i="5"/>
  <c r="CK798" i="5"/>
  <c r="CH798" i="5"/>
  <c r="BR798" i="5"/>
  <c r="CD776" i="5"/>
  <c r="CB753" i="5"/>
  <c r="AU725" i="5"/>
  <c r="AW725" i="5"/>
  <c r="AY725" i="5"/>
  <c r="BC725" i="5"/>
  <c r="BD725" i="5"/>
  <c r="BH725" i="5"/>
  <c r="AT725" i="5"/>
  <c r="AV725" i="5"/>
  <c r="AX725" i="5"/>
  <c r="BI725" i="5"/>
  <c r="BT707" i="5"/>
  <c r="BE702" i="5"/>
  <c r="CK697" i="5"/>
  <c r="BI691" i="5"/>
  <c r="BN598" i="5"/>
  <c r="CG598" i="5"/>
  <c r="CH598" i="5"/>
  <c r="CA590" i="5"/>
  <c r="BL646" i="5"/>
  <c r="BM646" i="5"/>
  <c r="BR597" i="5"/>
  <c r="BT597" i="5"/>
  <c r="BZ597" i="5"/>
  <c r="CA597" i="5"/>
  <c r="BL597" i="5"/>
  <c r="CF597" i="5"/>
  <c r="CG597" i="5"/>
  <c r="CK597" i="5"/>
  <c r="CC597" i="5"/>
  <c r="A795" i="5"/>
  <c r="AG795" i="5"/>
  <c r="CH795" i="5" s="1"/>
  <c r="B795" i="5"/>
  <c r="AP775" i="5"/>
  <c r="AR775" i="5"/>
  <c r="AY775" i="5"/>
  <c r="BC775" i="5"/>
  <c r="BE775" i="5"/>
  <c r="AK775" i="5"/>
  <c r="BF775" i="5"/>
  <c r="AL775" i="5"/>
  <c r="BH775" i="5"/>
  <c r="AM775" i="5"/>
  <c r="AX751" i="5"/>
  <c r="AL745" i="5"/>
  <c r="AZ745" i="5"/>
  <c r="BC745" i="5"/>
  <c r="AK745" i="5"/>
  <c r="AP745" i="5"/>
  <c r="AS745" i="5"/>
  <c r="AT745" i="5"/>
  <c r="AJ745" i="5"/>
  <c r="AV745" i="5"/>
  <c r="BN707" i="5"/>
  <c r="BS670" i="5"/>
  <c r="BS559" i="5"/>
  <c r="BT559" i="5"/>
  <c r="BY559" i="5"/>
  <c r="BM559" i="5"/>
  <c r="CK559" i="5"/>
  <c r="BR559" i="5"/>
  <c r="BW559" i="5"/>
  <c r="BZ559" i="5"/>
  <c r="CC559" i="5"/>
  <c r="BP559" i="5"/>
  <c r="CF559" i="5"/>
  <c r="CG559" i="5"/>
  <c r="CH559" i="5"/>
  <c r="CJ559" i="5"/>
  <c r="BL559" i="5"/>
  <c r="BQ559" i="5"/>
  <c r="CD559" i="5"/>
  <c r="CE559" i="5"/>
  <c r="BO559" i="5"/>
  <c r="BK548" i="5"/>
  <c r="CH548" i="5"/>
  <c r="CI548" i="5"/>
  <c r="CK548" i="5"/>
  <c r="AN880" i="5"/>
  <c r="BF875" i="5"/>
  <c r="AK875" i="5"/>
  <c r="BA874" i="5"/>
  <c r="CF866" i="5"/>
  <c r="BJ865" i="5"/>
  <c r="AN865" i="5"/>
  <c r="CK863" i="5"/>
  <c r="BC863" i="5"/>
  <c r="BE862" i="5"/>
  <c r="BY861" i="5"/>
  <c r="CD858" i="5"/>
  <c r="BT857" i="5"/>
  <c r="CI855" i="5"/>
  <c r="AK852" i="5"/>
  <c r="CJ850" i="5"/>
  <c r="BK850" i="5"/>
  <c r="BR849" i="5"/>
  <c r="BK848" i="5"/>
  <c r="BM847" i="5"/>
  <c r="BT846" i="5"/>
  <c r="BX846" i="5"/>
  <c r="BU839" i="5"/>
  <c r="BG838" i="5"/>
  <c r="BG835" i="5"/>
  <c r="BD832" i="5"/>
  <c r="AK832" i="5"/>
  <c r="AO819" i="5"/>
  <c r="BW815" i="5"/>
  <c r="AU812" i="5"/>
  <c r="CG802" i="5"/>
  <c r="BL802" i="5"/>
  <c r="BQ802" i="5"/>
  <c r="AN776" i="5"/>
  <c r="BF776" i="5"/>
  <c r="AM776" i="5"/>
  <c r="BJ776" i="5"/>
  <c r="AQ776" i="5"/>
  <c r="AR776" i="5"/>
  <c r="AS776" i="5"/>
  <c r="AT776" i="5"/>
  <c r="AL776" i="5"/>
  <c r="CC770" i="5"/>
  <c r="CB767" i="5"/>
  <c r="CB765" i="5"/>
  <c r="CJ761" i="5"/>
  <c r="CC761" i="5"/>
  <c r="CD761" i="5"/>
  <c r="CE761" i="5"/>
  <c r="CG761" i="5"/>
  <c r="BV711" i="5"/>
  <c r="BW711" i="5"/>
  <c r="BZ711" i="5"/>
  <c r="BL711" i="5"/>
  <c r="CB711" i="5"/>
  <c r="BM711" i="5"/>
  <c r="CC711" i="5"/>
  <c r="BN711" i="5"/>
  <c r="CD711" i="5"/>
  <c r="BO711" i="5"/>
  <c r="CE711" i="5"/>
  <c r="CK711" i="5"/>
  <c r="BQ711" i="5"/>
  <c r="BT711" i="5"/>
  <c r="BU711" i="5"/>
  <c r="BY711" i="5"/>
  <c r="CA711" i="5"/>
  <c r="CH711" i="5"/>
  <c r="CI711" i="5"/>
  <c r="BH682" i="5"/>
  <c r="AX682" i="5"/>
  <c r="BJ682" i="5"/>
  <c r="AJ682" i="5"/>
  <c r="AK682" i="5"/>
  <c r="AU682" i="5"/>
  <c r="AV682" i="5"/>
  <c r="AW682" i="5"/>
  <c r="BI682" i="5"/>
  <c r="AQ682" i="5"/>
  <c r="AT682" i="5"/>
  <c r="AM674" i="5"/>
  <c r="AR674" i="5"/>
  <c r="AS674" i="5"/>
  <c r="AW674" i="5"/>
  <c r="AK674" i="5"/>
  <c r="BH674" i="5"/>
  <c r="AN674" i="5"/>
  <c r="AP674" i="5"/>
  <c r="AQ674" i="5"/>
  <c r="AX674" i="5"/>
  <c r="AZ674" i="5"/>
  <c r="BE674" i="5"/>
  <c r="AJ674" i="5"/>
  <c r="AL674" i="5"/>
  <c r="BD674" i="5"/>
  <c r="BF674" i="5"/>
  <c r="BG674" i="5"/>
  <c r="CK664" i="5"/>
  <c r="BT664" i="5"/>
  <c r="BU664" i="5"/>
  <c r="BV664" i="5"/>
  <c r="BW664" i="5"/>
  <c r="BQ664" i="5"/>
  <c r="BS664" i="5"/>
  <c r="BX664" i="5"/>
  <c r="CC664" i="5"/>
  <c r="CD664" i="5"/>
  <c r="CI664" i="5"/>
  <c r="CB626" i="5"/>
  <c r="AW623" i="5"/>
  <c r="BI623" i="5"/>
  <c r="BJ623" i="5"/>
  <c r="BF623" i="5"/>
  <c r="CD597" i="5"/>
  <c r="BT755" i="5"/>
  <c r="BL755" i="5"/>
  <c r="BP755" i="5"/>
  <c r="CA755" i="5"/>
  <c r="CB755" i="5"/>
  <c r="CC755" i="5"/>
  <c r="CD755" i="5"/>
  <c r="BS755" i="5"/>
  <c r="BV755" i="5"/>
  <c r="CG755" i="5"/>
  <c r="BU745" i="5"/>
  <c r="CE745" i="5"/>
  <c r="BM745" i="5"/>
  <c r="BN745" i="5"/>
  <c r="BO745" i="5"/>
  <c r="BQ745" i="5"/>
  <c r="CI745" i="5"/>
  <c r="BS836" i="5"/>
  <c r="BE832" i="5"/>
  <c r="AL832" i="5"/>
  <c r="AY805" i="5"/>
  <c r="BG805" i="5"/>
  <c r="AJ805" i="5"/>
  <c r="AX805" i="5"/>
  <c r="BH805" i="5"/>
  <c r="CA780" i="5"/>
  <c r="CB780" i="5"/>
  <c r="CD780" i="5"/>
  <c r="CE780" i="5"/>
  <c r="BP776" i="5"/>
  <c r="BZ776" i="5"/>
  <c r="CE776" i="5"/>
  <c r="BO776" i="5"/>
  <c r="CK776" i="5"/>
  <c r="BQ776" i="5"/>
  <c r="BR776" i="5"/>
  <c r="BS776" i="5"/>
  <c r="BX776" i="5"/>
  <c r="BY776" i="5"/>
  <c r="CI770" i="5"/>
  <c r="CJ765" i="5"/>
  <c r="CD745" i="5"/>
  <c r="AZ874" i="5"/>
  <c r="CD866" i="5"/>
  <c r="CJ863" i="5"/>
  <c r="BX861" i="5"/>
  <c r="CC858" i="5"/>
  <c r="CB855" i="5"/>
  <c r="BR843" i="5"/>
  <c r="BZ843" i="5"/>
  <c r="CC843" i="5"/>
  <c r="CG836" i="5"/>
  <c r="BD835" i="5"/>
  <c r="BC832" i="5"/>
  <c r="AO817" i="5"/>
  <c r="AR817" i="5"/>
  <c r="BN776" i="5"/>
  <c r="CE774" i="5"/>
  <c r="BL774" i="5"/>
  <c r="BQ774" i="5"/>
  <c r="BS774" i="5"/>
  <c r="BY770" i="5"/>
  <c r="BW753" i="5"/>
  <c r="CA753" i="5"/>
  <c r="BM753" i="5"/>
  <c r="CF753" i="5"/>
  <c r="BO753" i="5"/>
  <c r="CG753" i="5"/>
  <c r="BQ753" i="5"/>
  <c r="CH753" i="5"/>
  <c r="BR753" i="5"/>
  <c r="CI753" i="5"/>
  <c r="BK753" i="5"/>
  <c r="BL753" i="5"/>
  <c r="BX745" i="5"/>
  <c r="BG743" i="5"/>
  <c r="AQ743" i="5"/>
  <c r="AY743" i="5"/>
  <c r="BF743" i="5"/>
  <c r="BH743" i="5"/>
  <c r="BJ743" i="5"/>
  <c r="AK743" i="5"/>
  <c r="AZ743" i="5"/>
  <c r="BA743" i="5"/>
  <c r="BH664" i="5"/>
  <c r="BI664" i="5"/>
  <c r="AO664" i="5"/>
  <c r="BO597" i="5"/>
  <c r="CI877" i="5"/>
  <c r="BC875" i="5"/>
  <c r="AY874" i="5"/>
  <c r="BN872" i="5"/>
  <c r="CD869" i="5"/>
  <c r="CA866" i="5"/>
  <c r="BH865" i="5"/>
  <c r="AL865" i="5"/>
  <c r="BZ864" i="5"/>
  <c r="CG863" i="5"/>
  <c r="BW861" i="5"/>
  <c r="AT859" i="5"/>
  <c r="CA855" i="5"/>
  <c r="BE855" i="5"/>
  <c r="AP853" i="5"/>
  <c r="AQ853" i="5"/>
  <c r="BP851" i="5"/>
  <c r="AY849" i="5"/>
  <c r="BG848" i="5"/>
  <c r="BO843" i="5"/>
  <c r="CE840" i="5"/>
  <c r="AR840" i="5"/>
  <c r="BE838" i="5"/>
  <c r="AT837" i="5"/>
  <c r="AT835" i="5"/>
  <c r="BM833" i="5"/>
  <c r="CK833" i="5"/>
  <c r="BN833" i="5"/>
  <c r="BZ824" i="5"/>
  <c r="BM824" i="5"/>
  <c r="BW824" i="5"/>
  <c r="BY820" i="5"/>
  <c r="AZ818" i="5"/>
  <c r="BD818" i="5"/>
  <c r="BF818" i="5"/>
  <c r="BI818" i="5"/>
  <c r="AU818" i="5"/>
  <c r="AY818" i="5"/>
  <c r="BR815" i="5"/>
  <c r="AO813" i="5"/>
  <c r="AT808" i="5"/>
  <c r="BY807" i="5"/>
  <c r="CD807" i="5"/>
  <c r="BK807" i="5"/>
  <c r="CI807" i="5"/>
  <c r="BN807" i="5"/>
  <c r="CK807" i="5"/>
  <c r="BQ807" i="5"/>
  <c r="BJ805" i="5"/>
  <c r="BL796" i="5"/>
  <c r="CA796" i="5"/>
  <c r="BT789" i="5"/>
  <c r="CB789" i="5"/>
  <c r="CE789" i="5"/>
  <c r="CI789" i="5"/>
  <c r="BM789" i="5"/>
  <c r="BN789" i="5"/>
  <c r="CG789" i="5"/>
  <c r="CH789" i="5"/>
  <c r="BV786" i="5"/>
  <c r="BW786" i="5"/>
  <c r="CD786" i="5"/>
  <c r="CK786" i="5"/>
  <c r="BK786" i="5"/>
  <c r="BP786" i="5"/>
  <c r="BQ786" i="5"/>
  <c r="BZ780" i="5"/>
  <c r="BL776" i="5"/>
  <c r="BI775" i="5"/>
  <c r="CF774" i="5"/>
  <c r="BH774" i="5"/>
  <c r="AX774" i="5"/>
  <c r="BD774" i="5"/>
  <c r="BI774" i="5"/>
  <c r="AJ774" i="5"/>
  <c r="AN774" i="5"/>
  <c r="BB774" i="5"/>
  <c r="BC774" i="5"/>
  <c r="AZ771" i="5"/>
  <c r="BE768" i="5"/>
  <c r="BP766" i="5"/>
  <c r="AN765" i="5"/>
  <c r="BW764" i="5"/>
  <c r="BO764" i="5"/>
  <c r="BR764" i="5"/>
  <c r="CB764" i="5"/>
  <c r="CD764" i="5"/>
  <c r="CF764" i="5"/>
  <c r="CG764" i="5"/>
  <c r="BP764" i="5"/>
  <c r="BQ764" i="5"/>
  <c r="BD757" i="5"/>
  <c r="BT753" i="5"/>
  <c r="BR745" i="5"/>
  <c r="CF711" i="5"/>
  <c r="CF710" i="5"/>
  <c r="BJ698" i="5"/>
  <c r="AM686" i="5"/>
  <c r="AK684" i="5"/>
  <c r="AQ684" i="5"/>
  <c r="BG684" i="5"/>
  <c r="BI684" i="5"/>
  <c r="AJ684" i="5"/>
  <c r="BJ684" i="5"/>
  <c r="BD667" i="5"/>
  <c r="AJ617" i="5"/>
  <c r="AQ617" i="5"/>
  <c r="BG617" i="5"/>
  <c r="AK617" i="5"/>
  <c r="BQ614" i="5"/>
  <c r="BW614" i="5"/>
  <c r="CC614" i="5"/>
  <c r="CE614" i="5"/>
  <c r="CH614" i="5"/>
  <c r="CI614" i="5"/>
  <c r="BM614" i="5"/>
  <c r="BO614" i="5"/>
  <c r="BP614" i="5"/>
  <c r="BY614" i="5"/>
  <c r="CA614" i="5"/>
  <c r="BK614" i="5"/>
  <c r="BN614" i="5"/>
  <c r="BJ580" i="5"/>
  <c r="AJ580" i="5"/>
  <c r="BL745" i="5"/>
  <c r="BK707" i="5"/>
  <c r="BY707" i="5"/>
  <c r="BM707" i="5"/>
  <c r="CA707" i="5"/>
  <c r="BO707" i="5"/>
  <c r="CC707" i="5"/>
  <c r="BP707" i="5"/>
  <c r="CD707" i="5"/>
  <c r="BQ707" i="5"/>
  <c r="CE707" i="5"/>
  <c r="BR707" i="5"/>
  <c r="CF707" i="5"/>
  <c r="BU707" i="5"/>
  <c r="BX707" i="5"/>
  <c r="CG707" i="5"/>
  <c r="CH707" i="5"/>
  <c r="CI707" i="5"/>
  <c r="CJ707" i="5"/>
  <c r="BZ707" i="5"/>
  <c r="CB707" i="5"/>
  <c r="CK707" i="5"/>
  <c r="AM702" i="5"/>
  <c r="AQ702" i="5"/>
  <c r="AR702" i="5"/>
  <c r="AS702" i="5"/>
  <c r="AU702" i="5"/>
  <c r="BH702" i="5"/>
  <c r="AN702" i="5"/>
  <c r="BX619" i="5"/>
  <c r="BL619" i="5"/>
  <c r="CC619" i="5"/>
  <c r="BM619" i="5"/>
  <c r="CD619" i="5"/>
  <c r="BN619" i="5"/>
  <c r="CE619" i="5"/>
  <c r="BO619" i="5"/>
  <c r="CF619" i="5"/>
  <c r="BP619" i="5"/>
  <c r="BR619" i="5"/>
  <c r="BV619" i="5"/>
  <c r="BW619" i="5"/>
  <c r="BZ619" i="5"/>
  <c r="CA619" i="5"/>
  <c r="BQ619" i="5"/>
  <c r="BT619" i="5"/>
  <c r="CB619" i="5"/>
  <c r="CG619" i="5"/>
  <c r="CI619" i="5"/>
  <c r="CK619" i="5"/>
  <c r="BF614" i="5"/>
  <c r="BI614" i="5"/>
  <c r="BJ614" i="5"/>
  <c r="BH603" i="5"/>
  <c r="AL603" i="5"/>
  <c r="AM603" i="5"/>
  <c r="AN603" i="5"/>
  <c r="AP603" i="5"/>
  <c r="BD603" i="5"/>
  <c r="BE603" i="5"/>
  <c r="BI603" i="5"/>
  <c r="AK603" i="5"/>
  <c r="AV832" i="5"/>
  <c r="AQ832" i="5"/>
  <c r="BH832" i="5"/>
  <c r="AR832" i="5"/>
  <c r="BI832" i="5"/>
  <c r="BP770" i="5"/>
  <c r="BX770" i="5"/>
  <c r="CD770" i="5"/>
  <c r="CE770" i="5"/>
  <c r="CF770" i="5"/>
  <c r="CG770" i="5"/>
  <c r="AM819" i="5"/>
  <c r="AX819" i="5"/>
  <c r="BB819" i="5"/>
  <c r="BA819" i="5"/>
  <c r="AT812" i="5"/>
  <c r="AY812" i="5"/>
  <c r="BJ812" i="5"/>
  <c r="BO770" i="5"/>
  <c r="BD751" i="5"/>
  <c r="AS751" i="5"/>
  <c r="AY751" i="5"/>
  <c r="BC751" i="5"/>
  <c r="BY626" i="5"/>
  <c r="CA626" i="5"/>
  <c r="CI626" i="5"/>
  <c r="B799" i="5"/>
  <c r="A799" i="5"/>
  <c r="AG799" i="5"/>
  <c r="BX799" i="5" s="1"/>
  <c r="BR877" i="5"/>
  <c r="AN874" i="5"/>
  <c r="BY863" i="5"/>
  <c r="BT850" i="5"/>
  <c r="CB850" i="5"/>
  <c r="CD850" i="5"/>
  <c r="BQ840" i="5"/>
  <c r="AY832" i="5"/>
  <c r="BP822" i="5"/>
  <c r="BW822" i="5"/>
  <c r="CE822" i="5"/>
  <c r="CF822" i="5"/>
  <c r="BK820" i="5"/>
  <c r="BP811" i="5"/>
  <c r="BV811" i="5"/>
  <c r="CE811" i="5"/>
  <c r="CG811" i="5"/>
  <c r="CK811" i="5"/>
  <c r="AT805" i="5"/>
  <c r="BQ804" i="5"/>
  <c r="BY804" i="5"/>
  <c r="BO804" i="5"/>
  <c r="AU775" i="5"/>
  <c r="BW774" i="5"/>
  <c r="BN770" i="5"/>
  <c r="CJ755" i="5"/>
  <c r="BB745" i="5"/>
  <c r="BY742" i="5"/>
  <c r="BO710" i="5"/>
  <c r="BQ701" i="5"/>
  <c r="BE694" i="5"/>
  <c r="BD694" i="5"/>
  <c r="AM691" i="5"/>
  <c r="AT691" i="5"/>
  <c r="BJ691" i="5"/>
  <c r="AV691" i="5"/>
  <c r="AY691" i="5"/>
  <c r="AJ691" i="5"/>
  <c r="AZ691" i="5"/>
  <c r="AK691" i="5"/>
  <c r="BB691" i="5"/>
  <c r="AL691" i="5"/>
  <c r="BC691" i="5"/>
  <c r="BD691" i="5"/>
  <c r="BG691" i="5"/>
  <c r="AN691" i="5"/>
  <c r="AO691" i="5"/>
  <c r="AP691" i="5"/>
  <c r="AQ691" i="5"/>
  <c r="AR691" i="5"/>
  <c r="AS691" i="5"/>
  <c r="AU691" i="5"/>
  <c r="BL659" i="5"/>
  <c r="BW659" i="5"/>
  <c r="BK659" i="5"/>
  <c r="CC659" i="5"/>
  <c r="BN659" i="5"/>
  <c r="CD659" i="5"/>
  <c r="BO659" i="5"/>
  <c r="CE659" i="5"/>
  <c r="BP659" i="5"/>
  <c r="CF659" i="5"/>
  <c r="CK659" i="5"/>
  <c r="BR659" i="5"/>
  <c r="BT659" i="5"/>
  <c r="BU659" i="5"/>
  <c r="BV659" i="5"/>
  <c r="BX659" i="5"/>
  <c r="BQ659" i="5"/>
  <c r="CB659" i="5"/>
  <c r="CI659" i="5"/>
  <c r="CJ659" i="5"/>
  <c r="BS659" i="5"/>
  <c r="BY659" i="5"/>
  <c r="CG659" i="5"/>
  <c r="BX628" i="5"/>
  <c r="CC628" i="5"/>
  <c r="BW628" i="5"/>
  <c r="CF628" i="5"/>
  <c r="AX626" i="5"/>
  <c r="AJ626" i="5"/>
  <c r="AL622" i="5"/>
  <c r="AJ622" i="5"/>
  <c r="AK622" i="5"/>
  <c r="AR622" i="5"/>
  <c r="AT622" i="5"/>
  <c r="BI622" i="5"/>
  <c r="B705" i="5"/>
  <c r="AF705" i="5"/>
  <c r="AQ705" i="5" s="1"/>
  <c r="AG705" i="5"/>
  <c r="CK705" i="5" s="1"/>
  <c r="A705" i="5"/>
  <c r="AL504" i="5"/>
  <c r="AZ504" i="5"/>
  <c r="BG504" i="5"/>
  <c r="AK504" i="5"/>
  <c r="B746" i="5"/>
  <c r="A746" i="5"/>
  <c r="AF746" i="5"/>
  <c r="AW746" i="5" s="1"/>
  <c r="BC605" i="5"/>
  <c r="AP605" i="5"/>
  <c r="BF605" i="5"/>
  <c r="BH605" i="5"/>
  <c r="BS595" i="5"/>
  <c r="BK595" i="5"/>
  <c r="BL595" i="5"/>
  <c r="CC595" i="5"/>
  <c r="A832" i="5"/>
  <c r="B832" i="5"/>
  <c r="A818" i="5"/>
  <c r="B818" i="5"/>
  <c r="AG818" i="5"/>
  <c r="BM818" i="5" s="1"/>
  <c r="BI616" i="5"/>
  <c r="BD616" i="5"/>
  <c r="AN616" i="5"/>
  <c r="BJ616" i="5"/>
  <c r="AQ616" i="5"/>
  <c r="AR616" i="5"/>
  <c r="AS616" i="5"/>
  <c r="AM548" i="5"/>
  <c r="AU548" i="5"/>
  <c r="BB548" i="5"/>
  <c r="BD548" i="5"/>
  <c r="BC548" i="5"/>
  <c r="BG548" i="5"/>
  <c r="A880" i="5"/>
  <c r="B880" i="5"/>
  <c r="A852" i="5"/>
  <c r="B852" i="5"/>
  <c r="BI662" i="5"/>
  <c r="AK662" i="5"/>
  <c r="AS662" i="5"/>
  <c r="AT662" i="5"/>
  <c r="AU662" i="5"/>
  <c r="AV662" i="5"/>
  <c r="AN662" i="5"/>
  <c r="AR662" i="5"/>
  <c r="AY662" i="5"/>
  <c r="BE662" i="5"/>
  <c r="BF662" i="5"/>
  <c r="AQ662" i="5"/>
  <c r="BH643" i="5"/>
  <c r="AJ643" i="5"/>
  <c r="AK643" i="5"/>
  <c r="AV643" i="5"/>
  <c r="AY643" i="5"/>
  <c r="AZ643" i="5"/>
  <c r="AS643" i="5"/>
  <c r="AN609" i="5"/>
  <c r="AM609" i="5"/>
  <c r="BE609" i="5"/>
  <c r="BC609" i="5"/>
  <c r="A874" i="5"/>
  <c r="B874" i="5"/>
  <c r="BV828" i="5"/>
  <c r="BT828" i="5"/>
  <c r="CA828" i="5"/>
  <c r="BK828" i="5"/>
  <c r="CB828" i="5"/>
  <c r="BL828" i="5"/>
  <c r="CC828" i="5"/>
  <c r="AP814" i="5"/>
  <c r="AU814" i="5"/>
  <c r="AW814" i="5"/>
  <c r="CF772" i="5"/>
  <c r="CG772" i="5"/>
  <c r="CJ772" i="5"/>
  <c r="BQ772" i="5"/>
  <c r="BR772" i="5"/>
  <c r="BS772" i="5"/>
  <c r="BT772" i="5"/>
  <c r="BJ758" i="5"/>
  <c r="AW753" i="5"/>
  <c r="BE753" i="5"/>
  <c r="AL753" i="5"/>
  <c r="BH753" i="5"/>
  <c r="AO753" i="5"/>
  <c r="AP753" i="5"/>
  <c r="AQ753" i="5"/>
  <c r="AR753" i="5"/>
  <c r="BE749" i="5"/>
  <c r="AG746" i="5"/>
  <c r="BV746" i="5" s="1"/>
  <c r="BS733" i="5"/>
  <c r="BT733" i="5"/>
  <c r="BV733" i="5"/>
  <c r="BY733" i="5"/>
  <c r="CF733" i="5"/>
  <c r="BN732" i="5"/>
  <c r="CG732" i="5"/>
  <c r="CH732" i="5"/>
  <c r="CI732" i="5"/>
  <c r="BX706" i="5"/>
  <c r="CD706" i="5"/>
  <c r="BK706" i="5"/>
  <c r="CH706" i="5"/>
  <c r="BN706" i="5"/>
  <c r="CJ706" i="5"/>
  <c r="BP706" i="5"/>
  <c r="CK706" i="5"/>
  <c r="BQ706" i="5"/>
  <c r="BR706" i="5"/>
  <c r="CC706" i="5"/>
  <c r="BM706" i="5"/>
  <c r="BT706" i="5"/>
  <c r="AT652" i="5"/>
  <c r="AS652" i="5"/>
  <c r="AX652" i="5"/>
  <c r="BX648" i="5"/>
  <c r="CG648" i="5"/>
  <c r="CF625" i="5"/>
  <c r="BB607" i="5"/>
  <c r="BG607" i="5"/>
  <c r="AJ607" i="5"/>
  <c r="AK607" i="5"/>
  <c r="AL607" i="5"/>
  <c r="AM607" i="5"/>
  <c r="AR607" i="5"/>
  <c r="AS607" i="5"/>
  <c r="BH607" i="5"/>
  <c r="BA782" i="5"/>
  <c r="AN782" i="5"/>
  <c r="AX772" i="5"/>
  <c r="BF772" i="5"/>
  <c r="AO772" i="5"/>
  <c r="BJ772" i="5"/>
  <c r="AS772" i="5"/>
  <c r="AT772" i="5"/>
  <c r="AU772" i="5"/>
  <c r="AV772" i="5"/>
  <c r="AN747" i="5"/>
  <c r="BE747" i="5"/>
  <c r="BF747" i="5"/>
  <c r="BH747" i="5"/>
  <c r="BJ747" i="5"/>
  <c r="BC733" i="5"/>
  <c r="BF733" i="5"/>
  <c r="AM733" i="5"/>
  <c r="AN733" i="5"/>
  <c r="AQ685" i="5"/>
  <c r="AM685" i="5"/>
  <c r="AO685" i="5"/>
  <c r="AP685" i="5"/>
  <c r="CB680" i="5"/>
  <c r="BS680" i="5"/>
  <c r="BY680" i="5"/>
  <c r="BJ665" i="5"/>
  <c r="AJ665" i="5"/>
  <c r="AK665" i="5"/>
  <c r="AN665" i="5"/>
  <c r="BC665" i="5"/>
  <c r="BE665" i="5"/>
  <c r="BF665" i="5"/>
  <c r="AM648" i="5"/>
  <c r="AL648" i="5"/>
  <c r="BJ551" i="5"/>
  <c r="AL551" i="5"/>
  <c r="AN551" i="5"/>
  <c r="AS551" i="5"/>
  <c r="BE551" i="5"/>
  <c r="BF551" i="5"/>
  <c r="BH551" i="5"/>
  <c r="AP551" i="5"/>
  <c r="AM551" i="5"/>
  <c r="AO758" i="5"/>
  <c r="BH758" i="5"/>
  <c r="AT758" i="5"/>
  <c r="AX758" i="5"/>
  <c r="AY758" i="5"/>
  <c r="AZ758" i="5"/>
  <c r="AJ758" i="5"/>
  <c r="BA758" i="5"/>
  <c r="BV757" i="5"/>
  <c r="BW757" i="5"/>
  <c r="CD757" i="5"/>
  <c r="AK754" i="5"/>
  <c r="AU754" i="5"/>
  <c r="BB754" i="5"/>
  <c r="AR749" i="5"/>
  <c r="AO749" i="5"/>
  <c r="BD749" i="5"/>
  <c r="AS749" i="5"/>
  <c r="BH749" i="5"/>
  <c r="AW749" i="5"/>
  <c r="AX749" i="5"/>
  <c r="AJ749" i="5"/>
  <c r="AY749" i="5"/>
  <c r="BS729" i="5"/>
  <c r="CH729" i="5"/>
  <c r="BT611" i="5"/>
  <c r="BZ611" i="5"/>
  <c r="CC611" i="5"/>
  <c r="BJ571" i="5"/>
  <c r="BE571" i="5"/>
  <c r="AN571" i="5"/>
  <c r="AQ571" i="5"/>
  <c r="BA571" i="5"/>
  <c r="BF571" i="5"/>
  <c r="BI571" i="5"/>
  <c r="B707" i="5"/>
  <c r="A707" i="5"/>
  <c r="AF707" i="5"/>
  <c r="AM707" i="5" s="1"/>
  <c r="BO803" i="5"/>
  <c r="AW800" i="5"/>
  <c r="BA780" i="5"/>
  <c r="BN773" i="5"/>
  <c r="CI771" i="5"/>
  <c r="BF764" i="5"/>
  <c r="AP764" i="5"/>
  <c r="BU758" i="5"/>
  <c r="BI756" i="5"/>
  <c r="CJ751" i="5"/>
  <c r="AU741" i="5"/>
  <c r="AQ741" i="5"/>
  <c r="AR741" i="5"/>
  <c r="AT741" i="5"/>
  <c r="BJ741" i="5"/>
  <c r="AJ723" i="5"/>
  <c r="AS723" i="5"/>
  <c r="AN709" i="5"/>
  <c r="BB709" i="5"/>
  <c r="BE709" i="5"/>
  <c r="AK709" i="5"/>
  <c r="AL709" i="5"/>
  <c r="AM709" i="5"/>
  <c r="AR709" i="5"/>
  <c r="BX703" i="5"/>
  <c r="BM703" i="5"/>
  <c r="BO703" i="5"/>
  <c r="BS703" i="5"/>
  <c r="CF699" i="5"/>
  <c r="CK699" i="5"/>
  <c r="BX693" i="5"/>
  <c r="CE678" i="5"/>
  <c r="CI678" i="5"/>
  <c r="BL653" i="5"/>
  <c r="BX653" i="5"/>
  <c r="BZ653" i="5"/>
  <c r="CA653" i="5"/>
  <c r="BA640" i="5"/>
  <c r="BJ640" i="5"/>
  <c r="AJ640" i="5"/>
  <c r="AK640" i="5"/>
  <c r="AL640" i="5"/>
  <c r="AQ640" i="5"/>
  <c r="AU640" i="5"/>
  <c r="AW640" i="5"/>
  <c r="AT624" i="5"/>
  <c r="AU624" i="5"/>
  <c r="AZ624" i="5"/>
  <c r="BB624" i="5"/>
  <c r="BC624" i="5"/>
  <c r="AJ619" i="5"/>
  <c r="BG619" i="5"/>
  <c r="AR619" i="5"/>
  <c r="AS619" i="5"/>
  <c r="AT619" i="5"/>
  <c r="AV619" i="5"/>
  <c r="AL619" i="5"/>
  <c r="AQ619" i="5"/>
  <c r="AW619" i="5"/>
  <c r="AX619" i="5"/>
  <c r="AY619" i="5"/>
  <c r="AK569" i="5"/>
  <c r="AM569" i="5"/>
  <c r="AN569" i="5"/>
  <c r="AL569" i="5"/>
  <c r="BA569" i="5"/>
  <c r="B845" i="5"/>
  <c r="A845" i="5"/>
  <c r="A788" i="5"/>
  <c r="B788" i="5"/>
  <c r="AP822" i="5"/>
  <c r="BN803" i="5"/>
  <c r="AT800" i="5"/>
  <c r="BA798" i="5"/>
  <c r="CC794" i="5"/>
  <c r="CH792" i="5"/>
  <c r="BZ790" i="5"/>
  <c r="CD788" i="5"/>
  <c r="BK787" i="5"/>
  <c r="BC785" i="5"/>
  <c r="AX780" i="5"/>
  <c r="CH771" i="5"/>
  <c r="BE764" i="5"/>
  <c r="AO764" i="5"/>
  <c r="BS758" i="5"/>
  <c r="BG756" i="5"/>
  <c r="BV751" i="5"/>
  <c r="BR744" i="5"/>
  <c r="BE739" i="5"/>
  <c r="BB721" i="5"/>
  <c r="BI721" i="5"/>
  <c r="CC703" i="5"/>
  <c r="AY703" i="5"/>
  <c r="BE703" i="5"/>
  <c r="AM703" i="5"/>
  <c r="BH703" i="5"/>
  <c r="AO703" i="5"/>
  <c r="BJ703" i="5"/>
  <c r="AP703" i="5"/>
  <c r="AQ703" i="5"/>
  <c r="AR703" i="5"/>
  <c r="BW693" i="5"/>
  <c r="AJ689" i="5"/>
  <c r="BH689" i="5"/>
  <c r="AN689" i="5"/>
  <c r="BJ689" i="5"/>
  <c r="AO689" i="5"/>
  <c r="AP689" i="5"/>
  <c r="AQ689" i="5"/>
  <c r="AS678" i="5"/>
  <c r="AU678" i="5"/>
  <c r="AV678" i="5"/>
  <c r="AW678" i="5"/>
  <c r="BC678" i="5"/>
  <c r="B865" i="5"/>
  <c r="B858" i="5"/>
  <c r="A844" i="5"/>
  <c r="B844" i="5"/>
  <c r="A830" i="5"/>
  <c r="B830" i="5"/>
  <c r="BP810" i="5"/>
  <c r="AP800" i="5"/>
  <c r="CG792" i="5"/>
  <c r="BY790" i="5"/>
  <c r="CF771" i="5"/>
  <c r="BD764" i="5"/>
  <c r="AN764" i="5"/>
  <c r="BR758" i="5"/>
  <c r="BE756" i="5"/>
  <c r="AY739" i="5"/>
  <c r="CF730" i="5"/>
  <c r="BL730" i="5"/>
  <c r="CH730" i="5"/>
  <c r="BP730" i="5"/>
  <c r="BQ730" i="5"/>
  <c r="BR730" i="5"/>
  <c r="BS730" i="5"/>
  <c r="CH727" i="5"/>
  <c r="BT703" i="5"/>
  <c r="BU693" i="5"/>
  <c r="AU608" i="5"/>
  <c r="AT608" i="5"/>
  <c r="AV608" i="5"/>
  <c r="AW608" i="5"/>
  <c r="BQ587" i="5"/>
  <c r="BR587" i="5"/>
  <c r="CC587" i="5"/>
  <c r="CE587" i="5"/>
  <c r="CF587" i="5"/>
  <c r="AO556" i="5"/>
  <c r="AR556" i="5"/>
  <c r="AS556" i="5"/>
  <c r="AZ556" i="5"/>
  <c r="BH556" i="5"/>
  <c r="BX549" i="5"/>
  <c r="CC549" i="5"/>
  <c r="CD549" i="5"/>
  <c r="BL549" i="5"/>
  <c r="CF549" i="5"/>
  <c r="BQ549" i="5"/>
  <c r="BY549" i="5"/>
  <c r="BZ549" i="5"/>
  <c r="CB549" i="5"/>
  <c r="CE549" i="5"/>
  <c r="BK549" i="5"/>
  <c r="BN549" i="5"/>
  <c r="BO549" i="5"/>
  <c r="BP549" i="5"/>
  <c r="CG549" i="5"/>
  <c r="CK549" i="5"/>
  <c r="A837" i="5"/>
  <c r="B837" i="5"/>
  <c r="AO800" i="5"/>
  <c r="AM764" i="5"/>
  <c r="AQ756" i="5"/>
  <c r="BT718" i="5"/>
  <c r="BM718" i="5"/>
  <c r="BZ718" i="5"/>
  <c r="CH718" i="5"/>
  <c r="CI718" i="5"/>
  <c r="BM702" i="5"/>
  <c r="BO702" i="5"/>
  <c r="BR702" i="5"/>
  <c r="BW702" i="5"/>
  <c r="BY702" i="5"/>
  <c r="CC702" i="5"/>
  <c r="BS693" i="5"/>
  <c r="CG662" i="5"/>
  <c r="BM662" i="5"/>
  <c r="CJ662" i="5"/>
  <c r="CK662" i="5"/>
  <c r="BT821" i="5"/>
  <c r="BA803" i="5"/>
  <c r="BP794" i="5"/>
  <c r="BW792" i="5"/>
  <c r="BV791" i="5"/>
  <c r="CK790" i="5"/>
  <c r="BQ790" i="5"/>
  <c r="BC790" i="5"/>
  <c r="BQ788" i="5"/>
  <c r="CH787" i="5"/>
  <c r="BE779" i="5"/>
  <c r="BI777" i="5"/>
  <c r="BK771" i="5"/>
  <c r="CF768" i="5"/>
  <c r="AZ764" i="5"/>
  <c r="CF758" i="5"/>
  <c r="BF748" i="5"/>
  <c r="AL736" i="5"/>
  <c r="AV736" i="5"/>
  <c r="AZ736" i="5"/>
  <c r="BA736" i="5"/>
  <c r="BB736" i="5"/>
  <c r="CA730" i="5"/>
  <c r="CC726" i="5"/>
  <c r="CE726" i="5"/>
  <c r="AY709" i="5"/>
  <c r="BC703" i="5"/>
  <c r="BP702" i="5"/>
  <c r="BR694" i="5"/>
  <c r="BW694" i="5"/>
  <c r="BX694" i="5"/>
  <c r="BY694" i="5"/>
  <c r="CC694" i="5"/>
  <c r="BC689" i="5"/>
  <c r="BW678" i="5"/>
  <c r="BV657" i="5"/>
  <c r="BK657" i="5"/>
  <c r="BT657" i="5"/>
  <c r="BX657" i="5"/>
  <c r="BY657" i="5"/>
  <c r="BH640" i="5"/>
  <c r="BH619" i="5"/>
  <c r="AN612" i="5"/>
  <c r="AK612" i="5"/>
  <c r="CD571" i="5"/>
  <c r="CI571" i="5"/>
  <c r="CG571" i="5"/>
  <c r="CH571" i="5"/>
  <c r="CJ571" i="5"/>
  <c r="CK571" i="5"/>
  <c r="BW549" i="5"/>
  <c r="BN504" i="5"/>
  <c r="A729" i="5"/>
  <c r="B729" i="5"/>
  <c r="AN803" i="5"/>
  <c r="CB773" i="5"/>
  <c r="BU698" i="5"/>
  <c r="BX698" i="5"/>
  <c r="BZ698" i="5"/>
  <c r="BT693" i="5"/>
  <c r="BZ693" i="5"/>
  <c r="BL693" i="5"/>
  <c r="CB693" i="5"/>
  <c r="BN693" i="5"/>
  <c r="CD693" i="5"/>
  <c r="BO693" i="5"/>
  <c r="CE693" i="5"/>
  <c r="BP693" i="5"/>
  <c r="CF693" i="5"/>
  <c r="BQ693" i="5"/>
  <c r="CG693" i="5"/>
  <c r="CH662" i="5"/>
  <c r="AX594" i="5"/>
  <c r="BD594" i="5"/>
  <c r="BT574" i="5"/>
  <c r="BM574" i="5"/>
  <c r="BN574" i="5"/>
  <c r="BP574" i="5"/>
  <c r="CC574" i="5"/>
  <c r="CK574" i="5"/>
  <c r="BW574" i="5"/>
  <c r="BL551" i="5"/>
  <c r="BT551" i="5"/>
  <c r="BZ551" i="5"/>
  <c r="BS551" i="5"/>
  <c r="CG551" i="5"/>
  <c r="CI551" i="5"/>
  <c r="CJ551" i="5"/>
  <c r="B712" i="5"/>
  <c r="AF712" i="5"/>
  <c r="BG712" i="5" s="1"/>
  <c r="AP742" i="5"/>
  <c r="CD741" i="5"/>
  <c r="AK732" i="5"/>
  <c r="BA730" i="5"/>
  <c r="AK730" i="5"/>
  <c r="AZ727" i="5"/>
  <c r="AQ724" i="5"/>
  <c r="CH720" i="5"/>
  <c r="CB717" i="5"/>
  <c r="BS716" i="5"/>
  <c r="BK713" i="5"/>
  <c r="AL706" i="5"/>
  <c r="AL697" i="5"/>
  <c r="AM680" i="5"/>
  <c r="BY673" i="5"/>
  <c r="CH673" i="5"/>
  <c r="CI673" i="5"/>
  <c r="AR645" i="5"/>
  <c r="AW645" i="5"/>
  <c r="AZ645" i="5"/>
  <c r="BD645" i="5"/>
  <c r="BF645" i="5"/>
  <c r="BA606" i="5"/>
  <c r="BI606" i="5"/>
  <c r="AM606" i="5"/>
  <c r="BA604" i="5"/>
  <c r="BB604" i="5"/>
  <c r="BH595" i="5"/>
  <c r="BJ595" i="5"/>
  <c r="BC588" i="5"/>
  <c r="AJ588" i="5"/>
  <c r="BI588" i="5"/>
  <c r="AO588" i="5"/>
  <c r="AQ588" i="5"/>
  <c r="AS588" i="5"/>
  <c r="AT588" i="5"/>
  <c r="BG588" i="5"/>
  <c r="AK588" i="5"/>
  <c r="CC528" i="5"/>
  <c r="BY528" i="5"/>
  <c r="CB528" i="5"/>
  <c r="CK528" i="5"/>
  <c r="BP528" i="5"/>
  <c r="BS528" i="5"/>
  <c r="BV528" i="5"/>
  <c r="A871" i="5"/>
  <c r="B871" i="5"/>
  <c r="A850" i="5"/>
  <c r="B850" i="5"/>
  <c r="A754" i="5"/>
  <c r="B754" i="5"/>
  <c r="A710" i="5"/>
  <c r="B710" i="5"/>
  <c r="AN742" i="5"/>
  <c r="CC741" i="5"/>
  <c r="AJ732" i="5"/>
  <c r="AZ730" i="5"/>
  <c r="AJ730" i="5"/>
  <c r="CD720" i="5"/>
  <c r="BV717" i="5"/>
  <c r="BQ716" i="5"/>
  <c r="BF715" i="5"/>
  <c r="BW709" i="5"/>
  <c r="AV708" i="5"/>
  <c r="AK706" i="5"/>
  <c r="AK697" i="5"/>
  <c r="BH692" i="5"/>
  <c r="CK682" i="5"/>
  <c r="BX679" i="5"/>
  <c r="BJ677" i="5"/>
  <c r="AV677" i="5"/>
  <c r="CE673" i="5"/>
  <c r="AN673" i="5"/>
  <c r="AV673" i="5"/>
  <c r="BC673" i="5"/>
  <c r="BD673" i="5"/>
  <c r="AY671" i="5"/>
  <c r="AV668" i="5"/>
  <c r="BA668" i="5"/>
  <c r="CK665" i="5"/>
  <c r="BB639" i="5"/>
  <c r="BH639" i="5"/>
  <c r="AL639" i="5"/>
  <c r="AM639" i="5"/>
  <c r="AO639" i="5"/>
  <c r="AR639" i="5"/>
  <c r="BX634" i="5"/>
  <c r="CF634" i="5"/>
  <c r="CH634" i="5"/>
  <c r="BK634" i="5"/>
  <c r="BM634" i="5"/>
  <c r="BA586" i="5"/>
  <c r="BE586" i="5"/>
  <c r="BL528" i="5"/>
  <c r="AL511" i="5"/>
  <c r="AM511" i="5"/>
  <c r="AN511" i="5"/>
  <c r="AT511" i="5"/>
  <c r="AZ511" i="5"/>
  <c r="BY491" i="5"/>
  <c r="CK491" i="5"/>
  <c r="BK491" i="5"/>
  <c r="BU479" i="5"/>
  <c r="CH479" i="5"/>
  <c r="BW479" i="5"/>
  <c r="CE479" i="5"/>
  <c r="CF479" i="5"/>
  <c r="CG479" i="5"/>
  <c r="BR479" i="5"/>
  <c r="CJ479" i="5"/>
  <c r="CK479" i="5"/>
  <c r="A781" i="5"/>
  <c r="B781" i="5"/>
  <c r="B760" i="5"/>
  <c r="B717" i="5"/>
  <c r="AK742" i="5"/>
  <c r="AY730" i="5"/>
  <c r="AO724" i="5"/>
  <c r="CC720" i="5"/>
  <c r="BO716" i="5"/>
  <c r="BB715" i="5"/>
  <c r="BS682" i="5"/>
  <c r="CD673" i="5"/>
  <c r="CI665" i="5"/>
  <c r="BP641" i="5"/>
  <c r="BM641" i="5"/>
  <c r="CI641" i="5"/>
  <c r="BS641" i="5"/>
  <c r="BT641" i="5"/>
  <c r="BU641" i="5"/>
  <c r="BV641" i="5"/>
  <c r="AK634" i="5"/>
  <c r="BB634" i="5"/>
  <c r="AO634" i="5"/>
  <c r="BH634" i="5"/>
  <c r="AQ634" i="5"/>
  <c r="BJ634" i="5"/>
  <c r="AT634" i="5"/>
  <c r="AU634" i="5"/>
  <c r="BL630" i="5"/>
  <c r="CD630" i="5"/>
  <c r="BP630" i="5"/>
  <c r="CK630" i="5"/>
  <c r="BQ630" i="5"/>
  <c r="BR630" i="5"/>
  <c r="BS630" i="5"/>
  <c r="BL613" i="5"/>
  <c r="CK613" i="5"/>
  <c r="BN613" i="5"/>
  <c r="BP613" i="5"/>
  <c r="BQ613" i="5"/>
  <c r="BR613" i="5"/>
  <c r="BL554" i="5"/>
  <c r="BS554" i="5"/>
  <c r="BT554" i="5"/>
  <c r="CA554" i="5"/>
  <c r="CB554" i="5"/>
  <c r="AS479" i="5"/>
  <c r="AT479" i="5"/>
  <c r="BD479" i="5"/>
  <c r="AO479" i="5"/>
  <c r="AP479" i="5"/>
  <c r="AQ479" i="5"/>
  <c r="BC479" i="5"/>
  <c r="AR479" i="5"/>
  <c r="BE479" i="5"/>
  <c r="A882" i="5"/>
  <c r="B882" i="5"/>
  <c r="B737" i="5"/>
  <c r="A737" i="5"/>
  <c r="AX730" i="5"/>
  <c r="CC673" i="5"/>
  <c r="BR641" i="5"/>
  <c r="AP641" i="5"/>
  <c r="AQ641" i="5"/>
  <c r="AR641" i="5"/>
  <c r="AU641" i="5"/>
  <c r="BA634" i="5"/>
  <c r="BN630" i="5"/>
  <c r="AQ630" i="5"/>
  <c r="AT630" i="5"/>
  <c r="AU630" i="5"/>
  <c r="AV630" i="5"/>
  <c r="CB622" i="5"/>
  <c r="CC622" i="5"/>
  <c r="CJ622" i="5"/>
  <c r="BT613" i="5"/>
  <c r="BC613" i="5"/>
  <c r="AJ613" i="5"/>
  <c r="AK613" i="5"/>
  <c r="CI612" i="5"/>
  <c r="BL612" i="5"/>
  <c r="BT612" i="5"/>
  <c r="BV612" i="5"/>
  <c r="BY612" i="5"/>
  <c r="BJ588" i="5"/>
  <c r="BS583" i="5"/>
  <c r="BR583" i="5"/>
  <c r="CI583" i="5"/>
  <c r="BW583" i="5"/>
  <c r="BX583" i="5"/>
  <c r="BY583" i="5"/>
  <c r="BZ583" i="5"/>
  <c r="BK583" i="5"/>
  <c r="CH583" i="5"/>
  <c r="BP583" i="5"/>
  <c r="BQ583" i="5"/>
  <c r="BT583" i="5"/>
  <c r="BU583" i="5"/>
  <c r="AZ578" i="5"/>
  <c r="BH578" i="5"/>
  <c r="AK578" i="5"/>
  <c r="AL578" i="5"/>
  <c r="AM578" i="5"/>
  <c r="AP578" i="5"/>
  <c r="AX578" i="5"/>
  <c r="AY578" i="5"/>
  <c r="BA578" i="5"/>
  <c r="BB578" i="5"/>
  <c r="CK575" i="5"/>
  <c r="BW575" i="5"/>
  <c r="BQ567" i="5"/>
  <c r="BX567" i="5"/>
  <c r="BY567" i="5"/>
  <c r="BL567" i="5"/>
  <c r="CA567" i="5"/>
  <c r="BW567" i="5"/>
  <c r="BK567" i="5"/>
  <c r="CD567" i="5"/>
  <c r="BM567" i="5"/>
  <c r="CF567" i="5"/>
  <c r="BN567" i="5"/>
  <c r="CG567" i="5"/>
  <c r="BO567" i="5"/>
  <c r="CH567" i="5"/>
  <c r="BP567" i="5"/>
  <c r="BU567" i="5"/>
  <c r="BV567" i="5"/>
  <c r="BZ567" i="5"/>
  <c r="CB567" i="5"/>
  <c r="BP557" i="5"/>
  <c r="BR557" i="5"/>
  <c r="BU557" i="5"/>
  <c r="BW557" i="5"/>
  <c r="CF557" i="5"/>
  <c r="BK557" i="5"/>
  <c r="BL557" i="5"/>
  <c r="BN557" i="5"/>
  <c r="CG557" i="5"/>
  <c r="AN550" i="5"/>
  <c r="AO550" i="5"/>
  <c r="AV550" i="5"/>
  <c r="AQ550" i="5"/>
  <c r="BA550" i="5"/>
  <c r="BB550" i="5"/>
  <c r="BC550" i="5"/>
  <c r="AL550" i="5"/>
  <c r="AM550" i="5"/>
  <c r="BD550" i="5"/>
  <c r="BS506" i="5"/>
  <c r="BT506" i="5"/>
  <c r="BU506" i="5"/>
  <c r="BY497" i="5"/>
  <c r="BS497" i="5"/>
  <c r="BL497" i="5"/>
  <c r="BM497" i="5"/>
  <c r="BN497" i="5"/>
  <c r="BV497" i="5"/>
  <c r="BP497" i="5"/>
  <c r="BW497" i="5"/>
  <c r="BX497" i="5"/>
  <c r="BZ497" i="5"/>
  <c r="CG497" i="5"/>
  <c r="CI497" i="5"/>
  <c r="BT484" i="5"/>
  <c r="BR484" i="5"/>
  <c r="CF484" i="5"/>
  <c r="CG484" i="5"/>
  <c r="CI484" i="5"/>
  <c r="BU484" i="5"/>
  <c r="BP484" i="5"/>
  <c r="BQ484" i="5"/>
  <c r="B814" i="5"/>
  <c r="CG714" i="5"/>
  <c r="CJ665" i="5"/>
  <c r="BT665" i="5"/>
  <c r="BU665" i="5"/>
  <c r="BV665" i="5"/>
  <c r="BW665" i="5"/>
  <c r="BI645" i="5"/>
  <c r="BN641" i="5"/>
  <c r="BX640" i="5"/>
  <c r="CD640" i="5"/>
  <c r="CG640" i="5"/>
  <c r="BD639" i="5"/>
  <c r="CE634" i="5"/>
  <c r="AY634" i="5"/>
  <c r="BJ630" i="5"/>
  <c r="BK613" i="5"/>
  <c r="BW608" i="5"/>
  <c r="CH608" i="5"/>
  <c r="BN607" i="5"/>
  <c r="BY607" i="5"/>
  <c r="BD588" i="5"/>
  <c r="CD583" i="5"/>
  <c r="AR573" i="5"/>
  <c r="BA573" i="5"/>
  <c r="AM573" i="5"/>
  <c r="BE573" i="5"/>
  <c r="AN573" i="5"/>
  <c r="BH573" i="5"/>
  <c r="AO573" i="5"/>
  <c r="BI573" i="5"/>
  <c r="AP573" i="5"/>
  <c r="BJ573" i="5"/>
  <c r="AL573" i="5"/>
  <c r="AX573" i="5"/>
  <c r="AY573" i="5"/>
  <c r="AZ573" i="5"/>
  <c r="BB573" i="5"/>
  <c r="BZ557" i="5"/>
  <c r="AJ549" i="5"/>
  <c r="BG549" i="5"/>
  <c r="AK549" i="5"/>
  <c r="BJ549" i="5"/>
  <c r="AO549" i="5"/>
  <c r="AP549" i="5"/>
  <c r="AX549" i="5"/>
  <c r="AY549" i="5"/>
  <c r="AZ549" i="5"/>
  <c r="BA549" i="5"/>
  <c r="AT549" i="5"/>
  <c r="AK532" i="5"/>
  <c r="BP530" i="5"/>
  <c r="CG530" i="5"/>
  <c r="CI530" i="5"/>
  <c r="CJ530" i="5"/>
  <c r="CE530" i="5"/>
  <c r="BS530" i="5"/>
  <c r="BW530" i="5"/>
  <c r="CJ731" i="5"/>
  <c r="BJ730" i="5"/>
  <c r="AT730" i="5"/>
  <c r="AQ715" i="5"/>
  <c r="BH706" i="5"/>
  <c r="AY697" i="5"/>
  <c r="AQ696" i="5"/>
  <c r="AZ692" i="5"/>
  <c r="CA681" i="5"/>
  <c r="CK679" i="5"/>
  <c r="BL679" i="5"/>
  <c r="BD677" i="5"/>
  <c r="AO677" i="5"/>
  <c r="BR673" i="5"/>
  <c r="BX665" i="5"/>
  <c r="BE658" i="5"/>
  <c r="BH658" i="5"/>
  <c r="AU645" i="5"/>
  <c r="BJ641" i="5"/>
  <c r="CH640" i="5"/>
  <c r="AZ639" i="5"/>
  <c r="CB634" i="5"/>
  <c r="AW634" i="5"/>
  <c r="CG630" i="5"/>
  <c r="BB630" i="5"/>
  <c r="BZ620" i="5"/>
  <c r="BL620" i="5"/>
  <c r="BD613" i="5"/>
  <c r="CC612" i="5"/>
  <c r="AV588" i="5"/>
  <c r="CB583" i="5"/>
  <c r="AO574" i="5"/>
  <c r="AK574" i="5"/>
  <c r="BB574" i="5"/>
  <c r="AQ574" i="5"/>
  <c r="BH574" i="5"/>
  <c r="AR574" i="5"/>
  <c r="BI574" i="5"/>
  <c r="AS574" i="5"/>
  <c r="AU574" i="5"/>
  <c r="AN574" i="5"/>
  <c r="AV574" i="5"/>
  <c r="AW574" i="5"/>
  <c r="AX574" i="5"/>
  <c r="BM561" i="5"/>
  <c r="BN561" i="5"/>
  <c r="BX557" i="5"/>
  <c r="AW547" i="5"/>
  <c r="BC547" i="5"/>
  <c r="BD547" i="5"/>
  <c r="BJ547" i="5"/>
  <c r="AN547" i="5"/>
  <c r="AZ547" i="5"/>
  <c r="BF547" i="5"/>
  <c r="AK547" i="5"/>
  <c r="AX542" i="5"/>
  <c r="AK542" i="5"/>
  <c r="AM542" i="5"/>
  <c r="BH542" i="5"/>
  <c r="AL542" i="5"/>
  <c r="AN542" i="5"/>
  <c r="AR542" i="5"/>
  <c r="AW542" i="5"/>
  <c r="BA542" i="5"/>
  <c r="BB542" i="5"/>
  <c r="BC542" i="5"/>
  <c r="BA524" i="5"/>
  <c r="AZ524" i="5"/>
  <c r="AO524" i="5"/>
  <c r="AQ524" i="5"/>
  <c r="AT524" i="5"/>
  <c r="AJ524" i="5"/>
  <c r="AK524" i="5"/>
  <c r="AV524" i="5"/>
  <c r="AX524" i="5"/>
  <c r="AY524" i="5"/>
  <c r="BC524" i="5"/>
  <c r="BE524" i="5"/>
  <c r="BH524" i="5"/>
  <c r="CD491" i="5"/>
  <c r="BS484" i="5"/>
  <c r="B805" i="5"/>
  <c r="A805" i="5"/>
  <c r="A749" i="5"/>
  <c r="B749" i="5"/>
  <c r="A721" i="5"/>
  <c r="B721" i="5"/>
  <c r="AS670" i="5"/>
  <c r="BN658" i="5"/>
  <c r="BS642" i="5"/>
  <c r="BS639" i="5"/>
  <c r="BJ637" i="5"/>
  <c r="BW617" i="5"/>
  <c r="BV616" i="5"/>
  <c r="BH602" i="5"/>
  <c r="AJ602" i="5"/>
  <c r="BS588" i="5"/>
  <c r="BA583" i="5"/>
  <c r="AM583" i="5"/>
  <c r="AT583" i="5"/>
  <c r="AW583" i="5"/>
  <c r="AY583" i="5"/>
  <c r="AZ583" i="5"/>
  <c r="BJ566" i="5"/>
  <c r="BM519" i="5"/>
  <c r="BY519" i="5"/>
  <c r="AR670" i="5"/>
  <c r="CA643" i="5"/>
  <c r="BR642" i="5"/>
  <c r="BR639" i="5"/>
  <c r="BD637" i="5"/>
  <c r="BV617" i="5"/>
  <c r="BT616" i="5"/>
  <c r="BR588" i="5"/>
  <c r="AR582" i="5"/>
  <c r="AL582" i="5"/>
  <c r="BA582" i="5"/>
  <c r="AP582" i="5"/>
  <c r="BE582" i="5"/>
  <c r="AQ582" i="5"/>
  <c r="BG582" i="5"/>
  <c r="AS582" i="5"/>
  <c r="BH582" i="5"/>
  <c r="AT582" i="5"/>
  <c r="BI582" i="5"/>
  <c r="BS503" i="5"/>
  <c r="BM503" i="5"/>
  <c r="CI503" i="5"/>
  <c r="CB503" i="5"/>
  <c r="CC503" i="5"/>
  <c r="CD503" i="5"/>
  <c r="CF503" i="5"/>
  <c r="CG503" i="5"/>
  <c r="BP503" i="5"/>
  <c r="BY503" i="5"/>
  <c r="CE503" i="5"/>
  <c r="CK503" i="5"/>
  <c r="B842" i="5"/>
  <c r="B716" i="5"/>
  <c r="AP670" i="5"/>
  <c r="BU617" i="5"/>
  <c r="BO616" i="5"/>
  <c r="BX576" i="5"/>
  <c r="CG576" i="5"/>
  <c r="CI576" i="5"/>
  <c r="CK576" i="5"/>
  <c r="BH564" i="5"/>
  <c r="AM564" i="5"/>
  <c r="AN564" i="5"/>
  <c r="BK563" i="5"/>
  <c r="CH562" i="5"/>
  <c r="CG562" i="5"/>
  <c r="CJ562" i="5"/>
  <c r="BK562" i="5"/>
  <c r="BR562" i="5"/>
  <c r="BT562" i="5"/>
  <c r="CA522" i="5"/>
  <c r="BP522" i="5"/>
  <c r="BQ522" i="5"/>
  <c r="BR522" i="5"/>
  <c r="CF522" i="5"/>
  <c r="CG522" i="5"/>
  <c r="CI522" i="5"/>
  <c r="BO522" i="5"/>
  <c r="CC522" i="5"/>
  <c r="CD522" i="5"/>
  <c r="CH522" i="5"/>
  <c r="CK522" i="5"/>
  <c r="CB512" i="5"/>
  <c r="CF512" i="5"/>
  <c r="BL512" i="5"/>
  <c r="BN512" i="5"/>
  <c r="BS512" i="5"/>
  <c r="CC512" i="5"/>
  <c r="CD512" i="5"/>
  <c r="CK512" i="5"/>
  <c r="CC496" i="5"/>
  <c r="BM496" i="5"/>
  <c r="BM486" i="5"/>
  <c r="CC486" i="5"/>
  <c r="CE486" i="5"/>
  <c r="BR486" i="5"/>
  <c r="BT486" i="5"/>
  <c r="BU486" i="5"/>
  <c r="BP486" i="5"/>
  <c r="BL486" i="5"/>
  <c r="BQ486" i="5"/>
  <c r="BV486" i="5"/>
  <c r="A876" i="5"/>
  <c r="B876" i="5"/>
  <c r="B811" i="5"/>
  <c r="A811" i="5"/>
  <c r="A751" i="5"/>
  <c r="A715" i="5"/>
  <c r="B715" i="5"/>
  <c r="AO670" i="5"/>
  <c r="BW605" i="5"/>
  <c r="BX605" i="5"/>
  <c r="BZ605" i="5"/>
  <c r="CA605" i="5"/>
  <c r="BT588" i="5"/>
  <c r="BX588" i="5"/>
  <c r="BM588" i="5"/>
  <c r="CB588" i="5"/>
  <c r="BN588" i="5"/>
  <c r="CC588" i="5"/>
  <c r="BO588" i="5"/>
  <c r="CD588" i="5"/>
  <c r="BP588" i="5"/>
  <c r="CE588" i="5"/>
  <c r="BA576" i="5"/>
  <c r="AS576" i="5"/>
  <c r="AT576" i="5"/>
  <c r="AW562" i="5"/>
  <c r="AS562" i="5"/>
  <c r="AT562" i="5"/>
  <c r="AV562" i="5"/>
  <c r="BD562" i="5"/>
  <c r="AK562" i="5"/>
  <c r="AM562" i="5"/>
  <c r="BK547" i="5"/>
  <c r="BP547" i="5"/>
  <c r="CF536" i="5"/>
  <c r="CD536" i="5"/>
  <c r="CH536" i="5"/>
  <c r="CK536" i="5"/>
  <c r="AX522" i="5"/>
  <c r="BA522" i="5"/>
  <c r="AL522" i="5"/>
  <c r="AM522" i="5"/>
  <c r="AP522" i="5"/>
  <c r="AT522" i="5"/>
  <c r="AW522" i="5"/>
  <c r="BD522" i="5"/>
  <c r="AJ522" i="5"/>
  <c r="AK522" i="5"/>
  <c r="AV520" i="5"/>
  <c r="AU520" i="5"/>
  <c r="AW520" i="5"/>
  <c r="AX520" i="5"/>
  <c r="BF496" i="5"/>
  <c r="AT496" i="5"/>
  <c r="BA496" i="5"/>
  <c r="BB496" i="5"/>
  <c r="BE496" i="5"/>
  <c r="AU496" i="5"/>
  <c r="AW496" i="5"/>
  <c r="BI496" i="5"/>
  <c r="AN496" i="5"/>
  <c r="AQ496" i="5"/>
  <c r="AR496" i="5"/>
  <c r="BH496" i="5"/>
  <c r="BU493" i="5"/>
  <c r="CK493" i="5"/>
  <c r="BV493" i="5"/>
  <c r="CJ493" i="5"/>
  <c r="BK493" i="5"/>
  <c r="BS493" i="5"/>
  <c r="BT493" i="5"/>
  <c r="BX493" i="5"/>
  <c r="CE493" i="5"/>
  <c r="AX486" i="5"/>
  <c r="AW486" i="5"/>
  <c r="AM486" i="5"/>
  <c r="AO486" i="5"/>
  <c r="BC486" i="5"/>
  <c r="BH486" i="5"/>
  <c r="AP486" i="5"/>
  <c r="BA486" i="5"/>
  <c r="A869" i="5"/>
  <c r="B771" i="5"/>
  <c r="AU637" i="5"/>
  <c r="CF617" i="5"/>
  <c r="CE616" i="5"/>
  <c r="CF588" i="5"/>
  <c r="CB576" i="5"/>
  <c r="AU566" i="5"/>
  <c r="AV566" i="5"/>
  <c r="BB566" i="5"/>
  <c r="AO566" i="5"/>
  <c r="AT566" i="5"/>
  <c r="AW566" i="5"/>
  <c r="BE562" i="5"/>
  <c r="BS532" i="5"/>
  <c r="BM532" i="5"/>
  <c r="CF532" i="5"/>
  <c r="BN532" i="5"/>
  <c r="CG532" i="5"/>
  <c r="BO532" i="5"/>
  <c r="CI532" i="5"/>
  <c r="CE532" i="5"/>
  <c r="CK532" i="5"/>
  <c r="BY532" i="5"/>
  <c r="BT522" i="5"/>
  <c r="AL510" i="5"/>
  <c r="BG510" i="5"/>
  <c r="BI510" i="5"/>
  <c r="BJ510" i="5"/>
  <c r="AO510" i="5"/>
  <c r="AP510" i="5"/>
  <c r="AS510" i="5"/>
  <c r="AQ510" i="5"/>
  <c r="BV496" i="5"/>
  <c r="BF491" i="5"/>
  <c r="AS491" i="5"/>
  <c r="BC491" i="5"/>
  <c r="AN491" i="5"/>
  <c r="AO491" i="5"/>
  <c r="AR491" i="5"/>
  <c r="AL491" i="5"/>
  <c r="AU491" i="5"/>
  <c r="AV491" i="5"/>
  <c r="BH491" i="5"/>
  <c r="BI491" i="5"/>
  <c r="CI486" i="5"/>
  <c r="BO483" i="5"/>
  <c r="BK483" i="5"/>
  <c r="CD483" i="5"/>
  <c r="BV483" i="5"/>
  <c r="BM483" i="5"/>
  <c r="CH483" i="5"/>
  <c r="BN483" i="5"/>
  <c r="CI483" i="5"/>
  <c r="BP483" i="5"/>
  <c r="CJ483" i="5"/>
  <c r="BZ483" i="5"/>
  <c r="CA483" i="5"/>
  <c r="CE483" i="5"/>
  <c r="BL483" i="5"/>
  <c r="BQ483" i="5"/>
  <c r="BS483" i="5"/>
  <c r="A734" i="5"/>
  <c r="B734" i="5"/>
  <c r="CB602" i="5"/>
  <c r="AN598" i="5"/>
  <c r="AO597" i="5"/>
  <c r="AZ589" i="5"/>
  <c r="AQ561" i="5"/>
  <c r="BH561" i="5"/>
  <c r="AR561" i="5"/>
  <c r="BI561" i="5"/>
  <c r="AT561" i="5"/>
  <c r="BF554" i="5"/>
  <c r="AT554" i="5"/>
  <c r="AV554" i="5"/>
  <c r="AY554" i="5"/>
  <c r="BC530" i="5"/>
  <c r="AQ530" i="5"/>
  <c r="AR530" i="5"/>
  <c r="AS530" i="5"/>
  <c r="AV530" i="5"/>
  <c r="AW530" i="5"/>
  <c r="BE530" i="5"/>
  <c r="BY516" i="5"/>
  <c r="BU516" i="5"/>
  <c r="BW516" i="5"/>
  <c r="BH515" i="5"/>
  <c r="BI515" i="5"/>
  <c r="BZ508" i="5"/>
  <c r="CD508" i="5"/>
  <c r="CK508" i="5"/>
  <c r="BT508" i="5"/>
  <c r="BW508" i="5"/>
  <c r="A773" i="5"/>
  <c r="B773" i="5"/>
  <c r="A669" i="5"/>
  <c r="B669" i="5"/>
  <c r="CA602" i="5"/>
  <c r="AM598" i="5"/>
  <c r="AN597" i="5"/>
  <c r="AY589" i="5"/>
  <c r="AY561" i="5"/>
  <c r="AR531" i="5"/>
  <c r="AS531" i="5"/>
  <c r="BF508" i="5"/>
  <c r="AP508" i="5"/>
  <c r="AR508" i="5"/>
  <c r="AV508" i="5"/>
  <c r="BK505" i="5"/>
  <c r="BZ505" i="5"/>
  <c r="BR505" i="5"/>
  <c r="BS505" i="5"/>
  <c r="BU505" i="5"/>
  <c r="BO505" i="5"/>
  <c r="BV505" i="5"/>
  <c r="BX505" i="5"/>
  <c r="BR494" i="5"/>
  <c r="BO494" i="5"/>
  <c r="CB494" i="5"/>
  <c r="BQ494" i="5"/>
  <c r="BS494" i="5"/>
  <c r="BT494" i="5"/>
  <c r="CI494" i="5"/>
  <c r="CK494" i="5"/>
  <c r="BO481" i="5"/>
  <c r="CD481" i="5"/>
  <c r="BL481" i="5"/>
  <c r="CG481" i="5"/>
  <c r="CJ481" i="5"/>
  <c r="CK481" i="5"/>
  <c r="A766" i="5"/>
  <c r="B766" i="5"/>
  <c r="A655" i="5"/>
  <c r="B655" i="5"/>
  <c r="A627" i="5"/>
  <c r="B627" i="5"/>
  <c r="A613" i="5"/>
  <c r="B613" i="5"/>
  <c r="AL598" i="5"/>
  <c r="AM597" i="5"/>
  <c r="AT593" i="5"/>
  <c r="AX589" i="5"/>
  <c r="CH581" i="5"/>
  <c r="AW561" i="5"/>
  <c r="BJ554" i="5"/>
  <c r="AL552" i="5"/>
  <c r="AM552" i="5"/>
  <c r="BZ543" i="5"/>
  <c r="CI543" i="5"/>
  <c r="BA513" i="5"/>
  <c r="AJ513" i="5"/>
  <c r="AK513" i="5"/>
  <c r="AL513" i="5"/>
  <c r="BD508" i="5"/>
  <c r="CF505" i="5"/>
  <c r="BN500" i="5"/>
  <c r="BL500" i="5"/>
  <c r="CD500" i="5"/>
  <c r="BW500" i="5"/>
  <c r="BZ500" i="5"/>
  <c r="CC494" i="5"/>
  <c r="BS481" i="5"/>
  <c r="AM481" i="5"/>
  <c r="AZ481" i="5"/>
  <c r="AX481" i="5"/>
  <c r="BB481" i="5"/>
  <c r="BE481" i="5"/>
  <c r="AT481" i="5"/>
  <c r="AU481" i="5"/>
  <c r="BI481" i="5"/>
  <c r="CK480" i="5"/>
  <c r="BO480" i="5"/>
  <c r="CG480" i="5"/>
  <c r="CH480" i="5"/>
  <c r="CB480" i="5"/>
  <c r="CC480" i="5"/>
  <c r="CE480" i="5"/>
  <c r="A803" i="5"/>
  <c r="A745" i="5"/>
  <c r="A739" i="5"/>
  <c r="B739" i="5"/>
  <c r="B727" i="5"/>
  <c r="B720" i="5"/>
  <c r="A702" i="5"/>
  <c r="A688" i="5"/>
  <c r="B688" i="5"/>
  <c r="AK598" i="5"/>
  <c r="AK597" i="5"/>
  <c r="BI593" i="5"/>
  <c r="AS593" i="5"/>
  <c r="CB581" i="5"/>
  <c r="AV561" i="5"/>
  <c r="BH557" i="5"/>
  <c r="BE554" i="5"/>
  <c r="BA552" i="5"/>
  <c r="BK546" i="5"/>
  <c r="BM546" i="5"/>
  <c r="BK510" i="5"/>
  <c r="CB510" i="5"/>
  <c r="BW505" i="5"/>
  <c r="CE500" i="5"/>
  <c r="BW494" i="5"/>
  <c r="BF489" i="5"/>
  <c r="BH489" i="5"/>
  <c r="BP481" i="5"/>
  <c r="A778" i="5"/>
  <c r="B778" i="5"/>
  <c r="A646" i="5"/>
  <c r="B646" i="5"/>
  <c r="AN593" i="5"/>
  <c r="AN561" i="5"/>
  <c r="AW557" i="5"/>
  <c r="AR554" i="5"/>
  <c r="AV552" i="5"/>
  <c r="BV545" i="5"/>
  <c r="BR545" i="5"/>
  <c r="BS545" i="5"/>
  <c r="CA545" i="5"/>
  <c r="BA544" i="5"/>
  <c r="BI544" i="5"/>
  <c r="BJ530" i="5"/>
  <c r="CA524" i="5"/>
  <c r="BO524" i="5"/>
  <c r="BX524" i="5"/>
  <c r="BZ524" i="5"/>
  <c r="BM517" i="5"/>
  <c r="CK517" i="5"/>
  <c r="BO517" i="5"/>
  <c r="BP517" i="5"/>
  <c r="BS517" i="5"/>
  <c r="CG510" i="5"/>
  <c r="AZ507" i="5"/>
  <c r="AV507" i="5"/>
  <c r="BR500" i="5"/>
  <c r="AR484" i="5"/>
  <c r="AQ484" i="5"/>
  <c r="BI484" i="5"/>
  <c r="AV484" i="5"/>
  <c r="BC484" i="5"/>
  <c r="BD484" i="5"/>
  <c r="AT484" i="5"/>
  <c r="AU484" i="5"/>
  <c r="BG484" i="5"/>
  <c r="BH481" i="5"/>
  <c r="BT480" i="5"/>
  <c r="A783" i="5"/>
  <c r="B783" i="5"/>
  <c r="B750" i="5"/>
  <c r="A750" i="5"/>
  <c r="BZ527" i="5"/>
  <c r="CC527" i="5"/>
  <c r="AY509" i="5"/>
  <c r="AS509" i="5"/>
  <c r="BJ509" i="5"/>
  <c r="AT509" i="5"/>
  <c r="AU509" i="5"/>
  <c r="AP503" i="5"/>
  <c r="AL503" i="5"/>
  <c r="AU500" i="5"/>
  <c r="AV500" i="5"/>
  <c r="AW500" i="5"/>
  <c r="BH488" i="5"/>
  <c r="BB488" i="5"/>
  <c r="BD488" i="5"/>
  <c r="BE488" i="5"/>
  <c r="A674" i="5"/>
  <c r="B674" i="5"/>
  <c r="A515" i="5"/>
  <c r="B515" i="5"/>
  <c r="AG515" i="5"/>
  <c r="CD515" i="5" s="1"/>
  <c r="A506" i="5"/>
  <c r="B506" i="5"/>
  <c r="BD563" i="5"/>
  <c r="BO544" i="5"/>
  <c r="BB533" i="5"/>
  <c r="BP514" i="5"/>
  <c r="CD514" i="5"/>
  <c r="CG514" i="5"/>
  <c r="CH514" i="5"/>
  <c r="AX509" i="5"/>
  <c r="BH505" i="5"/>
  <c r="AX505" i="5"/>
  <c r="AJ505" i="5"/>
  <c r="AK505" i="5"/>
  <c r="AM505" i="5"/>
  <c r="BG488" i="5"/>
  <c r="AP480" i="5"/>
  <c r="BA480" i="5"/>
  <c r="AO480" i="5"/>
  <c r="AT480" i="5"/>
  <c r="AZ480" i="5"/>
  <c r="A827" i="5"/>
  <c r="B827" i="5"/>
  <c r="A599" i="5"/>
  <c r="B599" i="5"/>
  <c r="AJ525" i="5"/>
  <c r="BJ525" i="5"/>
  <c r="BK518" i="5"/>
  <c r="CC518" i="5"/>
  <c r="AW509" i="5"/>
  <c r="AY503" i="5"/>
  <c r="BF488" i="5"/>
  <c r="AK485" i="5"/>
  <c r="AN485" i="5"/>
  <c r="B761" i="5"/>
  <c r="A761" i="5"/>
  <c r="B632" i="5"/>
  <c r="A618" i="5"/>
  <c r="B618" i="5"/>
  <c r="A585" i="5"/>
  <c r="B585" i="5"/>
  <c r="A529" i="5"/>
  <c r="B529" i="5"/>
  <c r="AW528" i="5"/>
  <c r="AM499" i="5"/>
  <c r="BX498" i="5"/>
  <c r="BM498" i="5"/>
  <c r="BY495" i="5"/>
  <c r="BZ495" i="5"/>
  <c r="B866" i="5"/>
  <c r="B861" i="5"/>
  <c r="B856" i="5"/>
  <c r="B822" i="5"/>
  <c r="A817" i="5"/>
  <c r="B807" i="5"/>
  <c r="B802" i="5"/>
  <c r="B768" i="5"/>
  <c r="B763" i="5"/>
  <c r="B724" i="5"/>
  <c r="A571" i="5"/>
  <c r="B571" i="5"/>
  <c r="A543" i="5"/>
  <c r="B543" i="5"/>
  <c r="BH536" i="5"/>
  <c r="AQ528" i="5"/>
  <c r="BR523" i="5"/>
  <c r="B590" i="5"/>
  <c r="A557" i="5"/>
  <c r="B557" i="5"/>
  <c r="B534" i="5"/>
  <c r="A683" i="5"/>
  <c r="B683" i="5"/>
  <c r="AS536" i="5"/>
  <c r="AK523" i="5"/>
  <c r="AJ519" i="5"/>
  <c r="AL494" i="5"/>
  <c r="CF485" i="5"/>
  <c r="CI485" i="5"/>
  <c r="A641" i="5"/>
  <c r="B641" i="5"/>
  <c r="B692" i="5"/>
  <c r="B678" i="5"/>
  <c r="B664" i="5"/>
  <c r="B650" i="5"/>
  <c r="B636" i="5"/>
  <c r="B622" i="5"/>
  <c r="B608" i="5"/>
  <c r="B594" i="5"/>
  <c r="B580" i="5"/>
  <c r="B566" i="5"/>
  <c r="B552" i="5"/>
  <c r="B538" i="5"/>
  <c r="B524" i="5"/>
  <c r="B510" i="5"/>
  <c r="B496" i="5"/>
  <c r="B482" i="5"/>
  <c r="B691" i="5"/>
  <c r="B677" i="5"/>
  <c r="B663" i="5"/>
  <c r="B649" i="5"/>
  <c r="B635" i="5"/>
  <c r="B621" i="5"/>
  <c r="B607" i="5"/>
  <c r="B593" i="5"/>
  <c r="B579" i="5"/>
  <c r="B565" i="5"/>
  <c r="B551" i="5"/>
  <c r="B537" i="5"/>
  <c r="B523" i="5"/>
  <c r="B509" i="5"/>
  <c r="B495" i="5"/>
  <c r="B481" i="5"/>
  <c r="B681" i="5"/>
  <c r="B667" i="5"/>
  <c r="B653" i="5"/>
  <c r="B639" i="5"/>
  <c r="B625" i="5"/>
  <c r="B611" i="5"/>
  <c r="B597" i="5"/>
  <c r="B583" i="5"/>
  <c r="B569" i="5"/>
  <c r="B555" i="5"/>
  <c r="B541" i="5"/>
  <c r="B527" i="5"/>
  <c r="B513" i="5"/>
  <c r="B499" i="5"/>
  <c r="B485" i="5"/>
  <c r="B690" i="5"/>
  <c r="B689" i="5"/>
  <c r="B549" i="5"/>
  <c r="B535" i="5"/>
  <c r="B521" i="5"/>
  <c r="B507" i="5"/>
  <c r="B493" i="5"/>
  <c r="B479" i="5"/>
  <c r="CE552" i="5"/>
  <c r="BZ552" i="5"/>
  <c r="CC552" i="5"/>
  <c r="BK552" i="5"/>
  <c r="CF552" i="5"/>
  <c r="CA552" i="5"/>
  <c r="BO552" i="5"/>
  <c r="BQ552" i="5"/>
  <c r="BL552" i="5"/>
  <c r="BS552" i="5"/>
  <c r="BR552" i="5"/>
  <c r="AJ506" i="5"/>
  <c r="AX506" i="5"/>
  <c r="BB506" i="5"/>
  <c r="AM506" i="5"/>
  <c r="BF506" i="5"/>
  <c r="BJ882" i="5"/>
  <c r="AR882" i="5"/>
  <c r="CB881" i="5"/>
  <c r="BU875" i="5"/>
  <c r="CJ872" i="5"/>
  <c r="BD870" i="5"/>
  <c r="CH862" i="5"/>
  <c r="BH860" i="5"/>
  <c r="BT858" i="5"/>
  <c r="BL858" i="5"/>
  <c r="CG858" i="5"/>
  <c r="BO858" i="5"/>
  <c r="CI858" i="5"/>
  <c r="BZ858" i="5"/>
  <c r="CB858" i="5"/>
  <c r="BN856" i="5"/>
  <c r="BF841" i="5"/>
  <c r="BR832" i="5"/>
  <c r="BO832" i="5"/>
  <c r="BQ832" i="5"/>
  <c r="BW832" i="5"/>
  <c r="CB832" i="5"/>
  <c r="CC832" i="5"/>
  <c r="CD832" i="5"/>
  <c r="CH819" i="5"/>
  <c r="BR813" i="5"/>
  <c r="BX782" i="5"/>
  <c r="BW750" i="5"/>
  <c r="BU750" i="5"/>
  <c r="BX660" i="5"/>
  <c r="BL660" i="5"/>
  <c r="CA660" i="5"/>
  <c r="BM660" i="5"/>
  <c r="CB660" i="5"/>
  <c r="BO660" i="5"/>
  <c r="CD660" i="5"/>
  <c r="BR660" i="5"/>
  <c r="CJ660" i="5"/>
  <c r="BS660" i="5"/>
  <c r="CK660" i="5"/>
  <c r="BT660" i="5"/>
  <c r="BU660" i="5"/>
  <c r="BY660" i="5"/>
  <c r="CH660" i="5"/>
  <c r="CI660" i="5"/>
  <c r="BK660" i="5"/>
  <c r="BN660" i="5"/>
  <c r="BP660" i="5"/>
  <c r="BQ660" i="5"/>
  <c r="BV660" i="5"/>
  <c r="BW660" i="5"/>
  <c r="BZ660" i="5"/>
  <c r="CC660" i="5"/>
  <c r="CF660" i="5"/>
  <c r="CE660" i="5"/>
  <c r="CG660" i="5"/>
  <c r="AZ660" i="5"/>
  <c r="BB660" i="5"/>
  <c r="BE660" i="5"/>
  <c r="BN685" i="5"/>
  <c r="CI685" i="5"/>
  <c r="BP685" i="5"/>
  <c r="CJ685" i="5"/>
  <c r="CD685" i="5"/>
  <c r="BU685" i="5"/>
  <c r="BW685" i="5"/>
  <c r="BW875" i="5"/>
  <c r="AN836" i="5"/>
  <c r="AW836" i="5"/>
  <c r="AJ836" i="5"/>
  <c r="BA836" i="5"/>
  <c r="BH836" i="5"/>
  <c r="AL783" i="5"/>
  <c r="AJ783" i="5"/>
  <c r="BD783" i="5"/>
  <c r="AO783" i="5"/>
  <c r="BF783" i="5"/>
  <c r="AP783" i="5"/>
  <c r="BI783" i="5"/>
  <c r="AR783" i="5"/>
  <c r="AS783" i="5"/>
  <c r="AK783" i="5"/>
  <c r="AQ783" i="5"/>
  <c r="AU783" i="5"/>
  <c r="AV783" i="5"/>
  <c r="AX783" i="5"/>
  <c r="AT783" i="5"/>
  <c r="AW783" i="5"/>
  <c r="AY783" i="5"/>
  <c r="BC783" i="5"/>
  <c r="BE783" i="5"/>
  <c r="BG783" i="5"/>
  <c r="AW881" i="5"/>
  <c r="AJ881" i="5"/>
  <c r="AY881" i="5"/>
  <c r="AL881" i="5"/>
  <c r="BA881" i="5"/>
  <c r="BO872" i="5"/>
  <c r="CB872" i="5"/>
  <c r="BK872" i="5"/>
  <c r="CD872" i="5"/>
  <c r="BR872" i="5"/>
  <c r="BS872" i="5"/>
  <c r="AJ826" i="5"/>
  <c r="AT826" i="5"/>
  <c r="AV826" i="5"/>
  <c r="AW826" i="5"/>
  <c r="AU826" i="5"/>
  <c r="AY826" i="5"/>
  <c r="BH826" i="5"/>
  <c r="AK826" i="5"/>
  <c r="AQ826" i="5"/>
  <c r="AR826" i="5"/>
  <c r="AS826" i="5"/>
  <c r="BD826" i="5"/>
  <c r="AY797" i="5"/>
  <c r="AK797" i="5"/>
  <c r="BH797" i="5"/>
  <c r="AP797" i="5"/>
  <c r="BJ797" i="5"/>
  <c r="AQ797" i="5"/>
  <c r="AU797" i="5"/>
  <c r="AV797" i="5"/>
  <c r="AW797" i="5"/>
  <c r="BE797" i="5"/>
  <c r="BF797" i="5"/>
  <c r="BI797" i="5"/>
  <c r="AR797" i="5"/>
  <c r="AS797" i="5"/>
  <c r="AT797" i="5"/>
  <c r="BG797" i="5"/>
  <c r="AQ882" i="5"/>
  <c r="BT875" i="5"/>
  <c r="BA870" i="5"/>
  <c r="AN750" i="5"/>
  <c r="BJ750" i="5"/>
  <c r="AR750" i="5"/>
  <c r="AS750" i="5"/>
  <c r="AT750" i="5"/>
  <c r="AX750" i="5"/>
  <c r="AY750" i="5"/>
  <c r="BA750" i="5"/>
  <c r="BH750" i="5"/>
  <c r="AL750" i="5"/>
  <c r="AM750" i="5"/>
  <c r="AO750" i="5"/>
  <c r="BB750" i="5"/>
  <c r="BC750" i="5"/>
  <c r="BF750" i="5"/>
  <c r="BI750" i="5"/>
  <c r="BG750" i="5"/>
  <c r="BJ881" i="5"/>
  <c r="AZ860" i="5"/>
  <c r="BD841" i="5"/>
  <c r="AW809" i="5"/>
  <c r="AU809" i="5"/>
  <c r="AO882" i="5"/>
  <c r="BL877" i="5"/>
  <c r="BS877" i="5"/>
  <c r="CH877" i="5"/>
  <c r="BU877" i="5"/>
  <c r="CJ877" i="5"/>
  <c r="CD862" i="5"/>
  <c r="BK856" i="5"/>
  <c r="AY828" i="5"/>
  <c r="CC819" i="5"/>
  <c r="BD882" i="5"/>
  <c r="AN882" i="5"/>
  <c r="BH881" i="5"/>
  <c r="AQ881" i="5"/>
  <c r="CC878" i="5"/>
  <c r="CF877" i="5"/>
  <c r="BO877" i="5"/>
  <c r="BA877" i="5"/>
  <c r="AS877" i="5"/>
  <c r="AW877" i="5"/>
  <c r="BJ877" i="5"/>
  <c r="CK875" i="5"/>
  <c r="CC872" i="5"/>
  <c r="CC871" i="5"/>
  <c r="AT870" i="5"/>
  <c r="BZ869" i="5"/>
  <c r="BV863" i="5"/>
  <c r="BX862" i="5"/>
  <c r="AX860" i="5"/>
  <c r="BF859" i="5"/>
  <c r="BQ858" i="5"/>
  <c r="BF855" i="5"/>
  <c r="AM855" i="5"/>
  <c r="BV854" i="5"/>
  <c r="BL854" i="5"/>
  <c r="CB854" i="5"/>
  <c r="BN854" i="5"/>
  <c r="CD854" i="5"/>
  <c r="BR854" i="5"/>
  <c r="CK854" i="5"/>
  <c r="BS854" i="5"/>
  <c r="BU854" i="5"/>
  <c r="BY850" i="5"/>
  <c r="BV849" i="5"/>
  <c r="AS849" i="5"/>
  <c r="BG847" i="5"/>
  <c r="BV846" i="5"/>
  <c r="BO846" i="5"/>
  <c r="BQ846" i="5"/>
  <c r="BP846" i="5"/>
  <c r="BZ846" i="5"/>
  <c r="CA846" i="5"/>
  <c r="CB846" i="5"/>
  <c r="CD846" i="5"/>
  <c r="AK845" i="5"/>
  <c r="AV841" i="5"/>
  <c r="CJ831" i="5"/>
  <c r="BV827" i="5"/>
  <c r="BG826" i="5"/>
  <c r="CD823" i="5"/>
  <c r="BT822" i="5"/>
  <c r="CG822" i="5"/>
  <c r="BK822" i="5"/>
  <c r="BO822" i="5"/>
  <c r="BY822" i="5"/>
  <c r="CC822" i="5"/>
  <c r="CD822" i="5"/>
  <c r="CK822" i="5"/>
  <c r="BV819" i="5"/>
  <c r="BA785" i="5"/>
  <c r="AY762" i="5"/>
  <c r="BR735" i="5"/>
  <c r="BM735" i="5"/>
  <c r="BN735" i="5"/>
  <c r="CB735" i="5"/>
  <c r="CE735" i="5"/>
  <c r="BW735" i="5"/>
  <c r="CA735" i="5"/>
  <c r="CD735" i="5"/>
  <c r="CJ735" i="5"/>
  <c r="BG881" i="5"/>
  <c r="CE877" i="5"/>
  <c r="BN877" i="5"/>
  <c r="CE875" i="5"/>
  <c r="BZ872" i="5"/>
  <c r="BZ871" i="5"/>
  <c r="AP870" i="5"/>
  <c r="BP867" i="5"/>
  <c r="CF867" i="5"/>
  <c r="CH867" i="5"/>
  <c r="BW864" i="5"/>
  <c r="CK864" i="5"/>
  <c r="BK864" i="5"/>
  <c r="BY864" i="5"/>
  <c r="BL864" i="5"/>
  <c r="CB864" i="5"/>
  <c r="BM864" i="5"/>
  <c r="CC864" i="5"/>
  <c r="BU863" i="5"/>
  <c r="AW860" i="5"/>
  <c r="BP858" i="5"/>
  <c r="AK855" i="5"/>
  <c r="AW854" i="5"/>
  <c r="AV854" i="5"/>
  <c r="AJ854" i="5"/>
  <c r="AY854" i="5"/>
  <c r="BA854" i="5"/>
  <c r="AK854" i="5"/>
  <c r="BB854" i="5"/>
  <c r="AM854" i="5"/>
  <c r="BD854" i="5"/>
  <c r="BF853" i="5"/>
  <c r="AS853" i="5"/>
  <c r="AV853" i="5"/>
  <c r="AR853" i="5"/>
  <c r="AU853" i="5"/>
  <c r="BC853" i="5"/>
  <c r="BU849" i="5"/>
  <c r="AJ845" i="5"/>
  <c r="CG843" i="5"/>
  <c r="CJ843" i="5"/>
  <c r="BT843" i="5"/>
  <c r="BU843" i="5"/>
  <c r="BV843" i="5"/>
  <c r="BY843" i="5"/>
  <c r="BV840" i="5"/>
  <c r="BL840" i="5"/>
  <c r="CB840" i="5"/>
  <c r="BN840" i="5"/>
  <c r="CD840" i="5"/>
  <c r="BR840" i="5"/>
  <c r="CK840" i="5"/>
  <c r="BU840" i="5"/>
  <c r="BW840" i="5"/>
  <c r="BX840" i="5"/>
  <c r="CA840" i="5"/>
  <c r="AW828" i="5"/>
  <c r="BF826" i="5"/>
  <c r="BU817" i="5"/>
  <c r="CE817" i="5"/>
  <c r="CG817" i="5"/>
  <c r="BL817" i="5"/>
  <c r="CH817" i="5"/>
  <c r="BX817" i="5"/>
  <c r="BZ817" i="5"/>
  <c r="CD817" i="5"/>
  <c r="CJ817" i="5"/>
  <c r="BP817" i="5"/>
  <c r="BV817" i="5"/>
  <c r="BW817" i="5"/>
  <c r="CK817" i="5"/>
  <c r="AU802" i="5"/>
  <c r="AV802" i="5"/>
  <c r="AV882" i="5"/>
  <c r="BZ860" i="5"/>
  <c r="CC860" i="5"/>
  <c r="BR856" i="5"/>
  <c r="BV856" i="5"/>
  <c r="BX856" i="5"/>
  <c r="CB856" i="5"/>
  <c r="CC856" i="5"/>
  <c r="CH856" i="5"/>
  <c r="BV826" i="5"/>
  <c r="BM826" i="5"/>
  <c r="CI826" i="5"/>
  <c r="BR826" i="5"/>
  <c r="BS826" i="5"/>
  <c r="BW826" i="5"/>
  <c r="BX826" i="5"/>
  <c r="CH826" i="5"/>
  <c r="BQ826" i="5"/>
  <c r="BY826" i="5"/>
  <c r="CA826" i="5"/>
  <c r="CE826" i="5"/>
  <c r="CG826" i="5"/>
  <c r="AS716" i="5"/>
  <c r="AW716" i="5"/>
  <c r="AX716" i="5"/>
  <c r="AJ716" i="5"/>
  <c r="AY716" i="5"/>
  <c r="AN716" i="5"/>
  <c r="BC716" i="5"/>
  <c r="AM716" i="5"/>
  <c r="BH716" i="5"/>
  <c r="AO716" i="5"/>
  <c r="BI716" i="5"/>
  <c r="AP716" i="5"/>
  <c r="BJ716" i="5"/>
  <c r="AQ716" i="5"/>
  <c r="BF716" i="5"/>
  <c r="AK716" i="5"/>
  <c r="AL716" i="5"/>
  <c r="AU716" i="5"/>
  <c r="AZ716" i="5"/>
  <c r="AR716" i="5"/>
  <c r="AT716" i="5"/>
  <c r="AV716" i="5"/>
  <c r="BB716" i="5"/>
  <c r="BA716" i="5"/>
  <c r="BD716" i="5"/>
  <c r="BE716" i="5"/>
  <c r="CK872" i="5"/>
  <c r="BJ860" i="5"/>
  <c r="AS856" i="5"/>
  <c r="AV856" i="5"/>
  <c r="AW856" i="5"/>
  <c r="BU826" i="5"/>
  <c r="BB793" i="5"/>
  <c r="AT793" i="5"/>
  <c r="AV793" i="5"/>
  <c r="AW793" i="5"/>
  <c r="AR793" i="5"/>
  <c r="AS793" i="5"/>
  <c r="AU793" i="5"/>
  <c r="BE793" i="5"/>
  <c r="BF793" i="5"/>
  <c r="BH793" i="5"/>
  <c r="BA793" i="5"/>
  <c r="BG793" i="5"/>
  <c r="BJ793" i="5"/>
  <c r="CI872" i="5"/>
  <c r="BE858" i="5"/>
  <c r="AN858" i="5"/>
  <c r="AP882" i="5"/>
  <c r="BQ875" i="5"/>
  <c r="CH871" i="5"/>
  <c r="AX847" i="5"/>
  <c r="AV847" i="5"/>
  <c r="AY847" i="5"/>
  <c r="BE847" i="5"/>
  <c r="AJ847" i="5"/>
  <c r="BH847" i="5"/>
  <c r="AK847" i="5"/>
  <c r="BI847" i="5"/>
  <c r="AL847" i="5"/>
  <c r="BJ847" i="5"/>
  <c r="AQ847" i="5"/>
  <c r="AJ841" i="5"/>
  <c r="AX841" i="5"/>
  <c r="AL841" i="5"/>
  <c r="AZ841" i="5"/>
  <c r="AT841" i="5"/>
  <c r="BJ841" i="5"/>
  <c r="AW841" i="5"/>
  <c r="AY841" i="5"/>
  <c r="BA841" i="5"/>
  <c r="AM841" i="5"/>
  <c r="BC841" i="5"/>
  <c r="BI881" i="5"/>
  <c r="CF872" i="5"/>
  <c r="BR862" i="5"/>
  <c r="BT862" i="5"/>
  <c r="CK862" i="5"/>
  <c r="BN862" i="5"/>
  <c r="AY860" i="5"/>
  <c r="BG857" i="5"/>
  <c r="AW857" i="5"/>
  <c r="AX857" i="5"/>
  <c r="BC857" i="5"/>
  <c r="BB841" i="5"/>
  <c r="BI826" i="5"/>
  <c r="BU819" i="5"/>
  <c r="BW819" i="5"/>
  <c r="BY819" i="5"/>
  <c r="BK819" i="5"/>
  <c r="BZ819" i="5"/>
  <c r="BX819" i="5"/>
  <c r="CA819" i="5"/>
  <c r="CB819" i="5"/>
  <c r="BL819" i="5"/>
  <c r="CD819" i="5"/>
  <c r="BO819" i="5"/>
  <c r="CG819" i="5"/>
  <c r="CK819" i="5"/>
  <c r="BP819" i="5"/>
  <c r="BQ819" i="5"/>
  <c r="BR819" i="5"/>
  <c r="BT819" i="5"/>
  <c r="BC882" i="5"/>
  <c r="BB882" i="5"/>
  <c r="BF881" i="5"/>
  <c r="AO881" i="5"/>
  <c r="CD877" i="5"/>
  <c r="BM877" i="5"/>
  <c r="CD875" i="5"/>
  <c r="BY872" i="5"/>
  <c r="AM870" i="5"/>
  <c r="BX864" i="5"/>
  <c r="BT863" i="5"/>
  <c r="BV862" i="5"/>
  <c r="AV860" i="5"/>
  <c r="BY859" i="5"/>
  <c r="CA859" i="5"/>
  <c r="BZ859" i="5"/>
  <c r="CC859" i="5"/>
  <c r="BN858" i="5"/>
  <c r="CI856" i="5"/>
  <c r="BD855" i="5"/>
  <c r="BW854" i="5"/>
  <c r="AX854" i="5"/>
  <c r="BT849" i="5"/>
  <c r="BC847" i="5"/>
  <c r="CH846" i="5"/>
  <c r="AO843" i="5"/>
  <c r="BF843" i="5"/>
  <c r="AQ843" i="5"/>
  <c r="BH843" i="5"/>
  <c r="AP843" i="5"/>
  <c r="BJ843" i="5"/>
  <c r="AT843" i="5"/>
  <c r="AU843" i="5"/>
  <c r="AV843" i="5"/>
  <c r="AX843" i="5"/>
  <c r="AS841" i="5"/>
  <c r="CG840" i="5"/>
  <c r="AW840" i="5"/>
  <c r="AV840" i="5"/>
  <c r="AJ840" i="5"/>
  <c r="AY840" i="5"/>
  <c r="BA840" i="5"/>
  <c r="AM840" i="5"/>
  <c r="BD840" i="5"/>
  <c r="AN840" i="5"/>
  <c r="BE840" i="5"/>
  <c r="AO840" i="5"/>
  <c r="BF840" i="5"/>
  <c r="AQ840" i="5"/>
  <c r="BH840" i="5"/>
  <c r="CE831" i="5"/>
  <c r="BP827" i="5"/>
  <c r="BE826" i="5"/>
  <c r="BN819" i="5"/>
  <c r="BQ817" i="5"/>
  <c r="CC816" i="5"/>
  <c r="CG816" i="5"/>
  <c r="CI816" i="5"/>
  <c r="CJ816" i="5"/>
  <c r="CK816" i="5"/>
  <c r="BZ816" i="5"/>
  <c r="AW810" i="5"/>
  <c r="AL810" i="5"/>
  <c r="BF810" i="5"/>
  <c r="AN810" i="5"/>
  <c r="BH810" i="5"/>
  <c r="AQ810" i="5"/>
  <c r="BI810" i="5"/>
  <c r="BG810" i="5"/>
  <c r="AJ810" i="5"/>
  <c r="BJ810" i="5"/>
  <c r="AK810" i="5"/>
  <c r="AR810" i="5"/>
  <c r="AV810" i="5"/>
  <c r="BE810" i="5"/>
  <c r="AS810" i="5"/>
  <c r="AQ793" i="5"/>
  <c r="BA719" i="5"/>
  <c r="BH719" i="5"/>
  <c r="BI719" i="5"/>
  <c r="BJ719" i="5"/>
  <c r="AM719" i="5"/>
  <c r="AQ719" i="5"/>
  <c r="AR719" i="5"/>
  <c r="AS719" i="5"/>
  <c r="AT719" i="5"/>
  <c r="AU719" i="5"/>
  <c r="AZ719" i="5"/>
  <c r="BG719" i="5"/>
  <c r="AV719" i="5"/>
  <c r="AW719" i="5"/>
  <c r="BC719" i="5"/>
  <c r="AS882" i="5"/>
  <c r="BG882" i="5"/>
  <c r="AU882" i="5"/>
  <c r="BI882" i="5"/>
  <c r="CD860" i="5"/>
  <c r="BT856" i="5"/>
  <c r="CF826" i="5"/>
  <c r="AY755" i="5"/>
  <c r="AX755" i="5"/>
  <c r="BA755" i="5"/>
  <c r="BH755" i="5"/>
  <c r="BI755" i="5"/>
  <c r="AN755" i="5"/>
  <c r="AS755" i="5"/>
  <c r="AU755" i="5"/>
  <c r="AQ755" i="5"/>
  <c r="AR755" i="5"/>
  <c r="BV875" i="5"/>
  <c r="BL872" i="5"/>
  <c r="BE828" i="5"/>
  <c r="BL881" i="5"/>
  <c r="BU876" i="5"/>
  <c r="BS876" i="5"/>
  <c r="CG876" i="5"/>
  <c r="CI876" i="5"/>
  <c r="BC860" i="5"/>
  <c r="BF882" i="5"/>
  <c r="BF871" i="5"/>
  <c r="BJ871" i="5"/>
  <c r="BG871" i="5"/>
  <c r="AW870" i="5"/>
  <c r="BL856" i="5"/>
  <c r="BJ826" i="5"/>
  <c r="BX813" i="5"/>
  <c r="BL813" i="5"/>
  <c r="BZ813" i="5"/>
  <c r="BM813" i="5"/>
  <c r="CA813" i="5"/>
  <c r="BW813" i="5"/>
  <c r="BY813" i="5"/>
  <c r="CB813" i="5"/>
  <c r="BK813" i="5"/>
  <c r="CD813" i="5"/>
  <c r="BP813" i="5"/>
  <c r="CG813" i="5"/>
  <c r="BS813" i="5"/>
  <c r="BT813" i="5"/>
  <c r="BV813" i="5"/>
  <c r="CC813" i="5"/>
  <c r="CE813" i="5"/>
  <c r="CH813" i="5"/>
  <c r="AU792" i="5"/>
  <c r="AV792" i="5"/>
  <c r="AW792" i="5"/>
  <c r="AR881" i="5"/>
  <c r="CG877" i="5"/>
  <c r="BK875" i="5"/>
  <c r="AU870" i="5"/>
  <c r="AM882" i="5"/>
  <c r="AP881" i="5"/>
  <c r="BA882" i="5"/>
  <c r="AK882" i="5"/>
  <c r="BE881" i="5"/>
  <c r="AN881" i="5"/>
  <c r="AX880" i="5"/>
  <c r="AJ880" i="5"/>
  <c r="BG880" i="5"/>
  <c r="AM880" i="5"/>
  <c r="BI880" i="5"/>
  <c r="BO878" i="5"/>
  <c r="BP878" i="5"/>
  <c r="CI878" i="5"/>
  <c r="BS878" i="5"/>
  <c r="CK878" i="5"/>
  <c r="CC877" i="5"/>
  <c r="BK877" i="5"/>
  <c r="CH876" i="5"/>
  <c r="CB875" i="5"/>
  <c r="BW872" i="5"/>
  <c r="BE871" i="5"/>
  <c r="BK869" i="5"/>
  <c r="CB869" i="5"/>
  <c r="CC869" i="5"/>
  <c r="BJ868" i="5"/>
  <c r="BV864" i="5"/>
  <c r="BS862" i="5"/>
  <c r="AU860" i="5"/>
  <c r="AS859" i="5"/>
  <c r="AO859" i="5"/>
  <c r="BE859" i="5"/>
  <c r="AQ859" i="5"/>
  <c r="BH859" i="5"/>
  <c r="AK859" i="5"/>
  <c r="BC859" i="5"/>
  <c r="AL859" i="5"/>
  <c r="BD859" i="5"/>
  <c r="BI858" i="5"/>
  <c r="CF856" i="5"/>
  <c r="AU854" i="5"/>
  <c r="AZ851" i="5"/>
  <c r="AJ851" i="5"/>
  <c r="AQ851" i="5"/>
  <c r="BO850" i="5"/>
  <c r="CC850" i="5"/>
  <c r="BQ850" i="5"/>
  <c r="CE850" i="5"/>
  <c r="BU850" i="5"/>
  <c r="CK850" i="5"/>
  <c r="BV850" i="5"/>
  <c r="BX850" i="5"/>
  <c r="AW847" i="5"/>
  <c r="AR841" i="5"/>
  <c r="CF840" i="5"/>
  <c r="CA838" i="5"/>
  <c r="BT838" i="5"/>
  <c r="CJ838" i="5"/>
  <c r="BL838" i="5"/>
  <c r="CI830" i="5"/>
  <c r="BU830" i="5"/>
  <c r="BV830" i="5"/>
  <c r="BT830" i="5"/>
  <c r="BW830" i="5"/>
  <c r="CH830" i="5"/>
  <c r="BC826" i="5"/>
  <c r="BM819" i="5"/>
  <c r="AV814" i="5"/>
  <c r="AX814" i="5"/>
  <c r="AY814" i="5"/>
  <c r="BA814" i="5"/>
  <c r="BB814" i="5"/>
  <c r="BC814" i="5"/>
  <c r="AK814" i="5"/>
  <c r="BG814" i="5"/>
  <c r="AN814" i="5"/>
  <c r="AL814" i="5"/>
  <c r="AM814" i="5"/>
  <c r="AO814" i="5"/>
  <c r="AS814" i="5"/>
  <c r="AP793" i="5"/>
  <c r="BJ783" i="5"/>
  <c r="AL760" i="5"/>
  <c r="AO740" i="5"/>
  <c r="AJ740" i="5"/>
  <c r="BB740" i="5"/>
  <c r="AL740" i="5"/>
  <c r="AU740" i="5"/>
  <c r="AV740" i="5"/>
  <c r="AW740" i="5"/>
  <c r="AQ740" i="5"/>
  <c r="AT740" i="5"/>
  <c r="AX740" i="5"/>
  <c r="AY740" i="5"/>
  <c r="AZ740" i="5"/>
  <c r="BJ740" i="5"/>
  <c r="AK740" i="5"/>
  <c r="AM740" i="5"/>
  <c r="AN740" i="5"/>
  <c r="BA740" i="5"/>
  <c r="BH740" i="5"/>
  <c r="BE740" i="5"/>
  <c r="BI740" i="5"/>
  <c r="AX870" i="5"/>
  <c r="AV870" i="5"/>
  <c r="AY870" i="5"/>
  <c r="AR870" i="5"/>
  <c r="AS870" i="5"/>
  <c r="AZ882" i="5"/>
  <c r="BW876" i="5"/>
  <c r="BP865" i="5"/>
  <c r="BQ862" i="5"/>
  <c r="AT860" i="5"/>
  <c r="BH858" i="5"/>
  <c r="BE857" i="5"/>
  <c r="BA850" i="5"/>
  <c r="AL850" i="5"/>
  <c r="AN850" i="5"/>
  <c r="AQ850" i="5"/>
  <c r="AW850" i="5"/>
  <c r="BL849" i="5"/>
  <c r="BM849" i="5"/>
  <c r="CB849" i="5"/>
  <c r="BO849" i="5"/>
  <c r="CD849" i="5"/>
  <c r="CC849" i="5"/>
  <c r="BK849" i="5"/>
  <c r="CE849" i="5"/>
  <c r="BN849" i="5"/>
  <c r="CF849" i="5"/>
  <c r="BQ849" i="5"/>
  <c r="CH849" i="5"/>
  <c r="AU847" i="5"/>
  <c r="CF845" i="5"/>
  <c r="BQ845" i="5"/>
  <c r="CB842" i="5"/>
  <c r="AQ841" i="5"/>
  <c r="BF839" i="5"/>
  <c r="BD839" i="5"/>
  <c r="BA839" i="5"/>
  <c r="AK838" i="5"/>
  <c r="AP838" i="5"/>
  <c r="AN838" i="5"/>
  <c r="AU838" i="5"/>
  <c r="BU827" i="5"/>
  <c r="BR827" i="5"/>
  <c r="BS827" i="5"/>
  <c r="CB827" i="5"/>
  <c r="CC827" i="5"/>
  <c r="CE827" i="5"/>
  <c r="AP826" i="5"/>
  <c r="BN806" i="5"/>
  <c r="AX797" i="5"/>
  <c r="AO793" i="5"/>
  <c r="BH783" i="5"/>
  <c r="BQ775" i="5"/>
  <c r="AJ882" i="5"/>
  <c r="CA856" i="5"/>
  <c r="AK881" i="5"/>
  <c r="BR876" i="5"/>
  <c r="BZ875" i="5"/>
  <c r="BU872" i="5"/>
  <c r="BC871" i="5"/>
  <c r="BJ870" i="5"/>
  <c r="AJ870" i="5"/>
  <c r="BT864" i="5"/>
  <c r="BL863" i="5"/>
  <c r="BM863" i="5"/>
  <c r="CB863" i="5"/>
  <c r="BO863" i="5"/>
  <c r="CD863" i="5"/>
  <c r="CC863" i="5"/>
  <c r="BK863" i="5"/>
  <c r="CE863" i="5"/>
  <c r="BP862" i="5"/>
  <c r="CJ858" i="5"/>
  <c r="BG858" i="5"/>
  <c r="BD857" i="5"/>
  <c r="BZ856" i="5"/>
  <c r="AK856" i="5"/>
  <c r="AJ855" i="5"/>
  <c r="AX855" i="5"/>
  <c r="AL855" i="5"/>
  <c r="AZ855" i="5"/>
  <c r="AT855" i="5"/>
  <c r="BJ855" i="5"/>
  <c r="AU855" i="5"/>
  <c r="AW855" i="5"/>
  <c r="BP849" i="5"/>
  <c r="AK849" i="5"/>
  <c r="AP849" i="5"/>
  <c r="AR849" i="5"/>
  <c r="BH849" i="5"/>
  <c r="AM849" i="5"/>
  <c r="AQ849" i="5"/>
  <c r="AT847" i="5"/>
  <c r="AS845" i="5"/>
  <c r="AP845" i="5"/>
  <c r="BF845" i="5"/>
  <c r="AR845" i="5"/>
  <c r="BI845" i="5"/>
  <c r="AL845" i="5"/>
  <c r="BD845" i="5"/>
  <c r="AO845" i="5"/>
  <c r="AQ845" i="5"/>
  <c r="AT845" i="5"/>
  <c r="AW845" i="5"/>
  <c r="AP841" i="5"/>
  <c r="AO826" i="5"/>
  <c r="CK813" i="5"/>
  <c r="AO797" i="5"/>
  <c r="AN793" i="5"/>
  <c r="AU785" i="5"/>
  <c r="AS785" i="5"/>
  <c r="BH785" i="5"/>
  <c r="AV785" i="5"/>
  <c r="AW785" i="5"/>
  <c r="AL785" i="5"/>
  <c r="BD785" i="5"/>
  <c r="AM785" i="5"/>
  <c r="BE785" i="5"/>
  <c r="AN785" i="5"/>
  <c r="BF785" i="5"/>
  <c r="AP785" i="5"/>
  <c r="BJ785" i="5"/>
  <c r="AQ785" i="5"/>
  <c r="AT785" i="5"/>
  <c r="AK785" i="5"/>
  <c r="AO785" i="5"/>
  <c r="AR785" i="5"/>
  <c r="AX785" i="5"/>
  <c r="AY785" i="5"/>
  <c r="AZ785" i="5"/>
  <c r="AZ762" i="5"/>
  <c r="AK762" i="5"/>
  <c r="BI762" i="5"/>
  <c r="AN762" i="5"/>
  <c r="AL762" i="5"/>
  <c r="AO762" i="5"/>
  <c r="AP762" i="5"/>
  <c r="AS762" i="5"/>
  <c r="BD762" i="5"/>
  <c r="BE762" i="5"/>
  <c r="BF762" i="5"/>
  <c r="BG762" i="5"/>
  <c r="AU762" i="5"/>
  <c r="AX762" i="5"/>
  <c r="AM881" i="5"/>
  <c r="CA875" i="5"/>
  <c r="BD871" i="5"/>
  <c r="AY882" i="5"/>
  <c r="CA877" i="5"/>
  <c r="AX882" i="5"/>
  <c r="BB881" i="5"/>
  <c r="BY877" i="5"/>
  <c r="BQ876" i="5"/>
  <c r="BT872" i="5"/>
  <c r="AQ871" i="5"/>
  <c r="BI870" i="5"/>
  <c r="BS864" i="5"/>
  <c r="CI863" i="5"/>
  <c r="BP863" i="5"/>
  <c r="CH858" i="5"/>
  <c r="AR858" i="5"/>
  <c r="BA857" i="5"/>
  <c r="BY856" i="5"/>
  <c r="AY855" i="5"/>
  <c r="AR854" i="5"/>
  <c r="CK849" i="5"/>
  <c r="BG849" i="5"/>
  <c r="AS847" i="5"/>
  <c r="BB845" i="5"/>
  <c r="AO841" i="5"/>
  <c r="BZ840" i="5"/>
  <c r="BX837" i="5"/>
  <c r="CA823" i="5"/>
  <c r="BM823" i="5"/>
  <c r="CG823" i="5"/>
  <c r="CJ813" i="5"/>
  <c r="BM769" i="5"/>
  <c r="CF769" i="5"/>
  <c r="BL769" i="5"/>
  <c r="CH769" i="5"/>
  <c r="BR769" i="5"/>
  <c r="BS769" i="5"/>
  <c r="BT769" i="5"/>
  <c r="BV769" i="5"/>
  <c r="CK769" i="5"/>
  <c r="BP769" i="5"/>
  <c r="BW769" i="5"/>
  <c r="BQ769" i="5"/>
  <c r="BX769" i="5"/>
  <c r="BZ769" i="5"/>
  <c r="BX750" i="5"/>
  <c r="BP875" i="5"/>
  <c r="BN875" i="5"/>
  <c r="CG875" i="5"/>
  <c r="BS875" i="5"/>
  <c r="CI875" i="5"/>
  <c r="BL875" i="5"/>
  <c r="CH875" i="5"/>
  <c r="BM875" i="5"/>
  <c r="CJ875" i="5"/>
  <c r="BG828" i="5"/>
  <c r="AU828" i="5"/>
  <c r="BI828" i="5"/>
  <c r="AV828" i="5"/>
  <c r="AK828" i="5"/>
  <c r="AM828" i="5"/>
  <c r="AN828" i="5"/>
  <c r="AP828" i="5"/>
  <c r="BT782" i="5"/>
  <c r="BV782" i="5"/>
  <c r="AT882" i="5"/>
  <c r="AV881" i="5"/>
  <c r="BF870" i="5"/>
  <c r="AJ860" i="5"/>
  <c r="BI860" i="5"/>
  <c r="AN860" i="5"/>
  <c r="AO860" i="5"/>
  <c r="AR860" i="5"/>
  <c r="BO856" i="5"/>
  <c r="BM806" i="5"/>
  <c r="CE806" i="5"/>
  <c r="CF806" i="5"/>
  <c r="CG806" i="5"/>
  <c r="BV684" i="5"/>
  <c r="CK684" i="5"/>
  <c r="BW684" i="5"/>
  <c r="BH882" i="5"/>
  <c r="AT881" i="5"/>
  <c r="BS871" i="5"/>
  <c r="BN871" i="5"/>
  <c r="BM856" i="5"/>
  <c r="BK826" i="5"/>
  <c r="AS881" i="5"/>
  <c r="BU782" i="5"/>
  <c r="BE882" i="5"/>
  <c r="BP877" i="5"/>
  <c r="CE871" i="5"/>
  <c r="BD881" i="5"/>
  <c r="CB877" i="5"/>
  <c r="BV872" i="5"/>
  <c r="AK870" i="5"/>
  <c r="BC881" i="5"/>
  <c r="AW882" i="5"/>
  <c r="AZ881" i="5"/>
  <c r="AS880" i="5"/>
  <c r="BV878" i="5"/>
  <c r="BX877" i="5"/>
  <c r="AV877" i="5"/>
  <c r="BP876" i="5"/>
  <c r="BX875" i="5"/>
  <c r="BP872" i="5"/>
  <c r="AO871" i="5"/>
  <c r="BH870" i="5"/>
  <c r="BV865" i="5"/>
  <c r="CJ864" i="5"/>
  <c r="BR864" i="5"/>
  <c r="CH863" i="5"/>
  <c r="BN863" i="5"/>
  <c r="CF858" i="5"/>
  <c r="AJ858" i="5"/>
  <c r="AU857" i="5"/>
  <c r="BW856" i="5"/>
  <c r="AV855" i="5"/>
  <c r="AQ854" i="5"/>
  <c r="CJ849" i="5"/>
  <c r="BF849" i="5"/>
  <c r="BS848" i="5"/>
  <c r="CG848" i="5"/>
  <c r="BP848" i="5"/>
  <c r="AR847" i="5"/>
  <c r="BA845" i="5"/>
  <c r="BC844" i="5"/>
  <c r="AR844" i="5"/>
  <c r="AS844" i="5"/>
  <c r="AT844" i="5"/>
  <c r="BB844" i="5"/>
  <c r="BI841" i="5"/>
  <c r="AN841" i="5"/>
  <c r="BT840" i="5"/>
  <c r="BW837" i="5"/>
  <c r="BU831" i="5"/>
  <c r="BS831" i="5"/>
  <c r="BV831" i="5"/>
  <c r="BW831" i="5"/>
  <c r="BR831" i="5"/>
  <c r="BT831" i="5"/>
  <c r="CG831" i="5"/>
  <c r="BL831" i="5"/>
  <c r="BX831" i="5"/>
  <c r="BZ831" i="5"/>
  <c r="CD831" i="5"/>
  <c r="CF831" i="5"/>
  <c r="CK826" i="5"/>
  <c r="AT820" i="5"/>
  <c r="AU820" i="5"/>
  <c r="AW820" i="5"/>
  <c r="BH820" i="5"/>
  <c r="BM815" i="5"/>
  <c r="BP815" i="5"/>
  <c r="CI815" i="5"/>
  <c r="BS815" i="5"/>
  <c r="CK815" i="5"/>
  <c r="BT815" i="5"/>
  <c r="CF815" i="5"/>
  <c r="CG815" i="5"/>
  <c r="CH815" i="5"/>
  <c r="BK815" i="5"/>
  <c r="BU815" i="5"/>
  <c r="BY815" i="5"/>
  <c r="BZ815" i="5"/>
  <c r="CJ815" i="5"/>
  <c r="CI813" i="5"/>
  <c r="AV809" i="5"/>
  <c r="AK750" i="5"/>
  <c r="AW791" i="5"/>
  <c r="AY791" i="5"/>
  <c r="AZ791" i="5"/>
  <c r="BG791" i="5"/>
  <c r="AJ791" i="5"/>
  <c r="BH791" i="5"/>
  <c r="AK791" i="5"/>
  <c r="BI791" i="5"/>
  <c r="AM791" i="5"/>
  <c r="AN791" i="5"/>
  <c r="AS791" i="5"/>
  <c r="CJ740" i="5"/>
  <c r="BL855" i="5"/>
  <c r="CC855" i="5"/>
  <c r="BN855" i="5"/>
  <c r="CE855" i="5"/>
  <c r="BU851" i="5"/>
  <c r="BW851" i="5"/>
  <c r="BW841" i="5"/>
  <c r="CG839" i="5"/>
  <c r="BQ839" i="5"/>
  <c r="AY837" i="5"/>
  <c r="BA837" i="5"/>
  <c r="AK837" i="5"/>
  <c r="BE837" i="5"/>
  <c r="BG837" i="5"/>
  <c r="AL837" i="5"/>
  <c r="BV836" i="5"/>
  <c r="AQ819" i="5"/>
  <c r="BX810" i="5"/>
  <c r="CG804" i="5"/>
  <c r="BO796" i="5"/>
  <c r="BQ737" i="5"/>
  <c r="BP737" i="5"/>
  <c r="BW737" i="5"/>
  <c r="CE737" i="5"/>
  <c r="CF737" i="5"/>
  <c r="CI737" i="5"/>
  <c r="BS737" i="5"/>
  <c r="BX737" i="5"/>
  <c r="BY737" i="5"/>
  <c r="BZ737" i="5"/>
  <c r="CA737" i="5"/>
  <c r="BK737" i="5"/>
  <c r="BL737" i="5"/>
  <c r="BM737" i="5"/>
  <c r="CD737" i="5"/>
  <c r="BX734" i="5"/>
  <c r="BP734" i="5"/>
  <c r="CE734" i="5"/>
  <c r="BR734" i="5"/>
  <c r="CG734" i="5"/>
  <c r="CA734" i="5"/>
  <c r="BK734" i="5"/>
  <c r="CB734" i="5"/>
  <c r="BL734" i="5"/>
  <c r="CC734" i="5"/>
  <c r="BV734" i="5"/>
  <c r="BW734" i="5"/>
  <c r="BY734" i="5"/>
  <c r="BZ734" i="5"/>
  <c r="CD734" i="5"/>
  <c r="BM734" i="5"/>
  <c r="CI734" i="5"/>
  <c r="BO734" i="5"/>
  <c r="CK734" i="5"/>
  <c r="BN734" i="5"/>
  <c r="BQ734" i="5"/>
  <c r="BS734" i="5"/>
  <c r="BU734" i="5"/>
  <c r="CI729" i="5"/>
  <c r="CF688" i="5"/>
  <c r="CJ688" i="5"/>
  <c r="CK688" i="5"/>
  <c r="BL688" i="5"/>
  <c r="BZ688" i="5"/>
  <c r="CC688" i="5"/>
  <c r="CI688" i="5"/>
  <c r="BO688" i="5"/>
  <c r="BR688" i="5"/>
  <c r="BT688" i="5"/>
  <c r="AL763" i="5"/>
  <c r="AU763" i="5"/>
  <c r="AX763" i="5"/>
  <c r="BV754" i="5"/>
  <c r="BK754" i="5"/>
  <c r="BM754" i="5"/>
  <c r="CC754" i="5"/>
  <c r="CE754" i="5"/>
  <c r="CF754" i="5"/>
  <c r="CG754" i="5"/>
  <c r="BO754" i="5"/>
  <c r="BL754" i="5"/>
  <c r="BQ754" i="5"/>
  <c r="BR754" i="5"/>
  <c r="BX754" i="5"/>
  <c r="AM734" i="5"/>
  <c r="AR734" i="5"/>
  <c r="BH734" i="5"/>
  <c r="AJ734" i="5"/>
  <c r="AQ734" i="5"/>
  <c r="AT734" i="5"/>
  <c r="AW734" i="5"/>
  <c r="AZ734" i="5"/>
  <c r="BC734" i="5"/>
  <c r="BG734" i="5"/>
  <c r="AN726" i="5"/>
  <c r="AJ726" i="5"/>
  <c r="BI726" i="5"/>
  <c r="AM688" i="5"/>
  <c r="AP688" i="5"/>
  <c r="AQ688" i="5"/>
  <c r="AR688" i="5"/>
  <c r="AT688" i="5"/>
  <c r="AX688" i="5"/>
  <c r="BN669" i="5"/>
  <c r="BW669" i="5"/>
  <c r="BZ669" i="5"/>
  <c r="CB669" i="5"/>
  <c r="BV669" i="5"/>
  <c r="CA669" i="5"/>
  <c r="CC669" i="5"/>
  <c r="CE669" i="5"/>
  <c r="BL669" i="5"/>
  <c r="CH669" i="5"/>
  <c r="BM669" i="5"/>
  <c r="BO669" i="5"/>
  <c r="BQ669" i="5"/>
  <c r="BR669" i="5"/>
  <c r="BS669" i="5"/>
  <c r="BT669" i="5"/>
  <c r="CF669" i="5"/>
  <c r="CG669" i="5"/>
  <c r="CJ669" i="5"/>
  <c r="BP669" i="5"/>
  <c r="CI669" i="5"/>
  <c r="AM873" i="5"/>
  <c r="AY873" i="5"/>
  <c r="AM867" i="5"/>
  <c r="AO867" i="5"/>
  <c r="CK861" i="5"/>
  <c r="BK861" i="5"/>
  <c r="CF855" i="5"/>
  <c r="BK855" i="5"/>
  <c r="CK851" i="5"/>
  <c r="BO851" i="5"/>
  <c r="CG844" i="5"/>
  <c r="BR841" i="5"/>
  <c r="BX839" i="5"/>
  <c r="AW837" i="5"/>
  <c r="CK836" i="5"/>
  <c r="BT836" i="5"/>
  <c r="AW816" i="5"/>
  <c r="AV816" i="5"/>
  <c r="BC816" i="5"/>
  <c r="BD816" i="5"/>
  <c r="AU816" i="5"/>
  <c r="AX816" i="5"/>
  <c r="BE816" i="5"/>
  <c r="BG816" i="5"/>
  <c r="BU810" i="5"/>
  <c r="BS804" i="5"/>
  <c r="BM796" i="5"/>
  <c r="BC791" i="5"/>
  <c r="BL767" i="5"/>
  <c r="BV767" i="5"/>
  <c r="BX767" i="5"/>
  <c r="BR767" i="5"/>
  <c r="CJ767" i="5"/>
  <c r="CK767" i="5"/>
  <c r="BS767" i="5"/>
  <c r="BT767" i="5"/>
  <c r="BU767" i="5"/>
  <c r="BK767" i="5"/>
  <c r="CI767" i="5"/>
  <c r="BM767" i="5"/>
  <c r="BN767" i="5"/>
  <c r="BO767" i="5"/>
  <c r="BP767" i="5"/>
  <c r="BW767" i="5"/>
  <c r="BZ767" i="5"/>
  <c r="AV766" i="5"/>
  <c r="AL766" i="5"/>
  <c r="BB766" i="5"/>
  <c r="AN766" i="5"/>
  <c r="BD766" i="5"/>
  <c r="AM766" i="5"/>
  <c r="BG766" i="5"/>
  <c r="AO766" i="5"/>
  <c r="BH766" i="5"/>
  <c r="AP766" i="5"/>
  <c r="BI766" i="5"/>
  <c r="AQ766" i="5"/>
  <c r="BJ766" i="5"/>
  <c r="BE766" i="5"/>
  <c r="AJ766" i="5"/>
  <c r="AK766" i="5"/>
  <c r="AS766" i="5"/>
  <c r="AU766" i="5"/>
  <c r="CB729" i="5"/>
  <c r="BR700" i="5"/>
  <c r="CG700" i="5"/>
  <c r="BS700" i="5"/>
  <c r="CH700" i="5"/>
  <c r="BT700" i="5"/>
  <c r="CI700" i="5"/>
  <c r="BU700" i="5"/>
  <c r="CJ700" i="5"/>
  <c r="BX700" i="5"/>
  <c r="BM700" i="5"/>
  <c r="CA700" i="5"/>
  <c r="CB700" i="5"/>
  <c r="CC700" i="5"/>
  <c r="CE700" i="5"/>
  <c r="BK700" i="5"/>
  <c r="BL700" i="5"/>
  <c r="BV700" i="5"/>
  <c r="BW700" i="5"/>
  <c r="BY700" i="5"/>
  <c r="CF700" i="5"/>
  <c r="BX674" i="5"/>
  <c r="BM674" i="5"/>
  <c r="CB674" i="5"/>
  <c r="BP674" i="5"/>
  <c r="CE674" i="5"/>
  <c r="BN674" i="5"/>
  <c r="CF674" i="5"/>
  <c r="BO674" i="5"/>
  <c r="CG674" i="5"/>
  <c r="BQ674" i="5"/>
  <c r="CH674" i="5"/>
  <c r="BR674" i="5"/>
  <c r="CI674" i="5"/>
  <c r="BU674" i="5"/>
  <c r="BK674" i="5"/>
  <c r="BL674" i="5"/>
  <c r="BS674" i="5"/>
  <c r="BT674" i="5"/>
  <c r="BV674" i="5"/>
  <c r="BW674" i="5"/>
  <c r="BY674" i="5"/>
  <c r="CA674" i="5"/>
  <c r="CD674" i="5"/>
  <c r="BZ674" i="5"/>
  <c r="CC674" i="5"/>
  <c r="BW667" i="5"/>
  <c r="BU667" i="5"/>
  <c r="BV667" i="5"/>
  <c r="BG867" i="5"/>
  <c r="AR861" i="5"/>
  <c r="BI861" i="5"/>
  <c r="AT861" i="5"/>
  <c r="CD855" i="5"/>
  <c r="CJ851" i="5"/>
  <c r="BN851" i="5"/>
  <c r="CF844" i="5"/>
  <c r="BW839" i="5"/>
  <c r="AV837" i="5"/>
  <c r="CJ836" i="5"/>
  <c r="AS833" i="5"/>
  <c r="AY833" i="5"/>
  <c r="AK833" i="5"/>
  <c r="BA833" i="5"/>
  <c r="AL833" i="5"/>
  <c r="BB833" i="5"/>
  <c r="AP833" i="5"/>
  <c r="AQ833" i="5"/>
  <c r="AZ833" i="5"/>
  <c r="BX808" i="5"/>
  <c r="BQ808" i="5"/>
  <c r="CF808" i="5"/>
  <c r="BS808" i="5"/>
  <c r="CH808" i="5"/>
  <c r="BT808" i="5"/>
  <c r="CI808" i="5"/>
  <c r="BV808" i="5"/>
  <c r="BW808" i="5"/>
  <c r="BY808" i="5"/>
  <c r="CA808" i="5"/>
  <c r="BL808" i="5"/>
  <c r="CD808" i="5"/>
  <c r="BR804" i="5"/>
  <c r="AX801" i="5"/>
  <c r="AS801" i="5"/>
  <c r="AU801" i="5"/>
  <c r="AW801" i="5"/>
  <c r="BH801" i="5"/>
  <c r="AJ801" i="5"/>
  <c r="BI801" i="5"/>
  <c r="AK801" i="5"/>
  <c r="BJ801" i="5"/>
  <c r="AM801" i="5"/>
  <c r="AQ801" i="5"/>
  <c r="AT801" i="5"/>
  <c r="BB791" i="5"/>
  <c r="CG767" i="5"/>
  <c r="BL841" i="5"/>
  <c r="BN841" i="5"/>
  <c r="BN836" i="5"/>
  <c r="CB836" i="5"/>
  <c r="BP836" i="5"/>
  <c r="CD836" i="5"/>
  <c r="CE836" i="5"/>
  <c r="BQ836" i="5"/>
  <c r="BM836" i="5"/>
  <c r="BW810" i="5"/>
  <c r="BY810" i="5"/>
  <c r="BZ810" i="5"/>
  <c r="CD810" i="5"/>
  <c r="CG810" i="5"/>
  <c r="BL810" i="5"/>
  <c r="CH810" i="5"/>
  <c r="BN810" i="5"/>
  <c r="CJ810" i="5"/>
  <c r="BS810" i="5"/>
  <c r="BA791" i="5"/>
  <c r="AP752" i="5"/>
  <c r="BH752" i="5"/>
  <c r="AS752" i="5"/>
  <c r="BJ752" i="5"/>
  <c r="BB752" i="5"/>
  <c r="BC752" i="5"/>
  <c r="BD752" i="5"/>
  <c r="AL752" i="5"/>
  <c r="BE752" i="5"/>
  <c r="AM752" i="5"/>
  <c r="BF752" i="5"/>
  <c r="AU752" i="5"/>
  <c r="AN752" i="5"/>
  <c r="AO752" i="5"/>
  <c r="AR752" i="5"/>
  <c r="AT752" i="5"/>
  <c r="AV752" i="5"/>
  <c r="AW752" i="5"/>
  <c r="BA752" i="5"/>
  <c r="AS819" i="5"/>
  <c r="AP819" i="5"/>
  <c r="BF819" i="5"/>
  <c r="AR819" i="5"/>
  <c r="BJ819" i="5"/>
  <c r="AT819" i="5"/>
  <c r="AJ819" i="5"/>
  <c r="BC819" i="5"/>
  <c r="AK819" i="5"/>
  <c r="BD819" i="5"/>
  <c r="AL819" i="5"/>
  <c r="BE819" i="5"/>
  <c r="AN819" i="5"/>
  <c r="AV819" i="5"/>
  <c r="BZ804" i="5"/>
  <c r="CH804" i="5"/>
  <c r="BK804" i="5"/>
  <c r="CA804" i="5"/>
  <c r="CE804" i="5"/>
  <c r="CF804" i="5"/>
  <c r="CK804" i="5"/>
  <c r="AV791" i="5"/>
  <c r="AO735" i="5"/>
  <c r="AV735" i="5"/>
  <c r="BU729" i="5"/>
  <c r="CK729" i="5"/>
  <c r="BW729" i="5"/>
  <c r="BV729" i="5"/>
  <c r="BZ729" i="5"/>
  <c r="CA729" i="5"/>
  <c r="CC729" i="5"/>
  <c r="CD729" i="5"/>
  <c r="CE729" i="5"/>
  <c r="CF729" i="5"/>
  <c r="BL729" i="5"/>
  <c r="CG729" i="5"/>
  <c r="BO729" i="5"/>
  <c r="CJ729" i="5"/>
  <c r="BQ729" i="5"/>
  <c r="BM729" i="5"/>
  <c r="BN729" i="5"/>
  <c r="BP729" i="5"/>
  <c r="BR729" i="5"/>
  <c r="BT729" i="5"/>
  <c r="BY712" i="5"/>
  <c r="BL844" i="5"/>
  <c r="CI844" i="5"/>
  <c r="BO844" i="5"/>
  <c r="CK844" i="5"/>
  <c r="BH819" i="5"/>
  <c r="BT796" i="5"/>
  <c r="BW796" i="5"/>
  <c r="CB796" i="5"/>
  <c r="CC796" i="5"/>
  <c r="CD796" i="5"/>
  <c r="CH796" i="5"/>
  <c r="CI796" i="5"/>
  <c r="CK796" i="5"/>
  <c r="BK796" i="5"/>
  <c r="AT791" i="5"/>
  <c r="CK783" i="5"/>
  <c r="BQ783" i="5"/>
  <c r="BT783" i="5"/>
  <c r="CI783" i="5"/>
  <c r="CB754" i="5"/>
  <c r="BX740" i="5"/>
  <c r="CB740" i="5"/>
  <c r="CC740" i="5"/>
  <c r="CD740" i="5"/>
  <c r="AN729" i="5"/>
  <c r="AT729" i="5"/>
  <c r="AK729" i="5"/>
  <c r="AM729" i="5"/>
  <c r="AQ729" i="5"/>
  <c r="AJ729" i="5"/>
  <c r="BB729" i="5"/>
  <c r="BG729" i="5"/>
  <c r="BL704" i="5"/>
  <c r="BP704" i="5"/>
  <c r="BT704" i="5"/>
  <c r="BQ704" i="5"/>
  <c r="BS704" i="5"/>
  <c r="BX704" i="5"/>
  <c r="CB704" i="5"/>
  <c r="CE704" i="5"/>
  <c r="CJ704" i="5"/>
  <c r="CK674" i="5"/>
  <c r="AL659" i="5"/>
  <c r="AT659" i="5"/>
  <c r="BA659" i="5"/>
  <c r="BB659" i="5"/>
  <c r="BE659" i="5"/>
  <c r="BH659" i="5"/>
  <c r="CE592" i="5"/>
  <c r="BQ592" i="5"/>
  <c r="BT592" i="5"/>
  <c r="BR592" i="5"/>
  <c r="BU592" i="5"/>
  <c r="CF592" i="5"/>
  <c r="CH592" i="5"/>
  <c r="CI592" i="5"/>
  <c r="CK592" i="5"/>
  <c r="BN592" i="5"/>
  <c r="BW592" i="5"/>
  <c r="CG592" i="5"/>
  <c r="BM592" i="5"/>
  <c r="BP592" i="5"/>
  <c r="BX592" i="5"/>
  <c r="CA592" i="5"/>
  <c r="CD592" i="5"/>
  <c r="BS589" i="5"/>
  <c r="BN589" i="5"/>
  <c r="BV589" i="5"/>
  <c r="CD589" i="5"/>
  <c r="CF589" i="5"/>
  <c r="BK589" i="5"/>
  <c r="BL589" i="5"/>
  <c r="BR589" i="5"/>
  <c r="CG589" i="5"/>
  <c r="BM589" i="5"/>
  <c r="CB589" i="5"/>
  <c r="CC589" i="5"/>
  <c r="AN700" i="5"/>
  <c r="AK700" i="5"/>
  <c r="BC700" i="5"/>
  <c r="AM700" i="5"/>
  <c r="BD700" i="5"/>
  <c r="AS700" i="5"/>
  <c r="AT700" i="5"/>
  <c r="AJ700" i="5"/>
  <c r="AX700" i="5"/>
  <c r="AY700" i="5"/>
  <c r="BG700" i="5"/>
  <c r="BV663" i="5"/>
  <c r="BU663" i="5"/>
  <c r="BW663" i="5"/>
  <c r="CA663" i="5"/>
  <c r="CG663" i="5"/>
  <c r="CH663" i="5"/>
  <c r="CI663" i="5"/>
  <c r="CK663" i="5"/>
  <c r="BQ663" i="5"/>
  <c r="CE663" i="5"/>
  <c r="CF663" i="5"/>
  <c r="BP663" i="5"/>
  <c r="BS663" i="5"/>
  <c r="BO646" i="5"/>
  <c r="BZ646" i="5"/>
  <c r="BK646" i="5"/>
  <c r="CE646" i="5"/>
  <c r="BQ646" i="5"/>
  <c r="BT646" i="5"/>
  <c r="BV646" i="5"/>
  <c r="BY646" i="5"/>
  <c r="CA646" i="5"/>
  <c r="CC646" i="5"/>
  <c r="CF646" i="5"/>
  <c r="CK646" i="5"/>
  <c r="BX646" i="5"/>
  <c r="CI646" i="5"/>
  <c r="CJ646" i="5"/>
  <c r="BP646" i="5"/>
  <c r="BU646" i="5"/>
  <c r="BW646" i="5"/>
  <c r="BH596" i="5"/>
  <c r="BG596" i="5"/>
  <c r="BV834" i="5"/>
  <c r="BY834" i="5"/>
  <c r="BU833" i="5"/>
  <c r="BO833" i="5"/>
  <c r="CD833" i="5"/>
  <c r="BQ833" i="5"/>
  <c r="CF833" i="5"/>
  <c r="CG833" i="5"/>
  <c r="BR833" i="5"/>
  <c r="AR822" i="5"/>
  <c r="BH822" i="5"/>
  <c r="AN822" i="5"/>
  <c r="AO822" i="5"/>
  <c r="AV818" i="5"/>
  <c r="AN818" i="5"/>
  <c r="BE818" i="5"/>
  <c r="AP818" i="5"/>
  <c r="BG818" i="5"/>
  <c r="AQ818" i="5"/>
  <c r="BH818" i="5"/>
  <c r="AX811" i="5"/>
  <c r="BH811" i="5"/>
  <c r="AO811" i="5"/>
  <c r="BO805" i="5"/>
  <c r="BX805" i="5"/>
  <c r="BZ805" i="5"/>
  <c r="CB805" i="5"/>
  <c r="CA800" i="5"/>
  <c r="BS797" i="5"/>
  <c r="BR797" i="5"/>
  <c r="BZ794" i="5"/>
  <c r="AX794" i="5"/>
  <c r="BS793" i="5"/>
  <c r="BX793" i="5"/>
  <c r="CC793" i="5"/>
  <c r="CI793" i="5"/>
  <c r="CD779" i="5"/>
  <c r="BH776" i="5"/>
  <c r="AL770" i="5"/>
  <c r="BM763" i="5"/>
  <c r="BN763" i="5"/>
  <c r="BX762" i="5"/>
  <c r="CB757" i="5"/>
  <c r="AJ748" i="5"/>
  <c r="BQ738" i="5"/>
  <c r="BP738" i="5"/>
  <c r="CE738" i="5"/>
  <c r="BN738" i="5"/>
  <c r="BO738" i="5"/>
  <c r="AY737" i="5"/>
  <c r="AS737" i="5"/>
  <c r="AU737" i="5"/>
  <c r="BC737" i="5"/>
  <c r="BG737" i="5"/>
  <c r="BH737" i="5"/>
  <c r="AK737" i="5"/>
  <c r="AQ737" i="5"/>
  <c r="AR737" i="5"/>
  <c r="AW737" i="5"/>
  <c r="BI737" i="5"/>
  <c r="BL717" i="5"/>
  <c r="CC717" i="5"/>
  <c r="BM717" i="5"/>
  <c r="CD717" i="5"/>
  <c r="BN717" i="5"/>
  <c r="CE717" i="5"/>
  <c r="BU717" i="5"/>
  <c r="BW717" i="5"/>
  <c r="BX717" i="5"/>
  <c r="BY717" i="5"/>
  <c r="BZ717" i="5"/>
  <c r="BK717" i="5"/>
  <c r="BO717" i="5"/>
  <c r="BP717" i="5"/>
  <c r="CA717" i="5"/>
  <c r="CI717" i="5"/>
  <c r="CD676" i="5"/>
  <c r="BK676" i="5"/>
  <c r="BO676" i="5"/>
  <c r="BV676" i="5"/>
  <c r="BY676" i="5"/>
  <c r="BZ676" i="5"/>
  <c r="CC676" i="5"/>
  <c r="BL676" i="5"/>
  <c r="BM676" i="5"/>
  <c r="CB676" i="5"/>
  <c r="CK676" i="5"/>
  <c r="AW663" i="5"/>
  <c r="BC663" i="5"/>
  <c r="BD663" i="5"/>
  <c r="AN663" i="5"/>
  <c r="BF663" i="5"/>
  <c r="BG663" i="5"/>
  <c r="BH663" i="5"/>
  <c r="AK663" i="5"/>
  <c r="BI663" i="5"/>
  <c r="AO663" i="5"/>
  <c r="BJ663" i="5"/>
  <c r="AR663" i="5"/>
  <c r="AS663" i="5"/>
  <c r="AT663" i="5"/>
  <c r="AU663" i="5"/>
  <c r="AV663" i="5"/>
  <c r="AY663" i="5"/>
  <c r="AP663" i="5"/>
  <c r="AQ663" i="5"/>
  <c r="BB663" i="5"/>
  <c r="BE663" i="5"/>
  <c r="BR788" i="5"/>
  <c r="CK788" i="5"/>
  <c r="BT788" i="5"/>
  <c r="BV788" i="5"/>
  <c r="AK782" i="5"/>
  <c r="BG782" i="5"/>
  <c r="AM782" i="5"/>
  <c r="BI782" i="5"/>
  <c r="BF782" i="5"/>
  <c r="AJ782" i="5"/>
  <c r="BJ782" i="5"/>
  <c r="AL782" i="5"/>
  <c r="BG778" i="5"/>
  <c r="AL778" i="5"/>
  <c r="AW769" i="5"/>
  <c r="AM769" i="5"/>
  <c r="BH769" i="5"/>
  <c r="AO769" i="5"/>
  <c r="AP769" i="5"/>
  <c r="AR769" i="5"/>
  <c r="AS769" i="5"/>
  <c r="AT769" i="5"/>
  <c r="BD767" i="5"/>
  <c r="AY767" i="5"/>
  <c r="BB767" i="5"/>
  <c r="AJ767" i="5"/>
  <c r="AK767" i="5"/>
  <c r="AL754" i="5"/>
  <c r="AJ754" i="5"/>
  <c r="AP754" i="5"/>
  <c r="AV754" i="5"/>
  <c r="AW754" i="5"/>
  <c r="AY754" i="5"/>
  <c r="AZ754" i="5"/>
  <c r="BA754" i="5"/>
  <c r="BK744" i="5"/>
  <c r="BY744" i="5"/>
  <c r="BL744" i="5"/>
  <c r="BZ744" i="5"/>
  <c r="BM744" i="5"/>
  <c r="BW744" i="5"/>
  <c r="BO739" i="5"/>
  <c r="CC739" i="5"/>
  <c r="BQ739" i="5"/>
  <c r="CE739" i="5"/>
  <c r="BR739" i="5"/>
  <c r="CH739" i="5"/>
  <c r="BS739" i="5"/>
  <c r="CI739" i="5"/>
  <c r="BT739" i="5"/>
  <c r="CJ739" i="5"/>
  <c r="CA739" i="5"/>
  <c r="CB739" i="5"/>
  <c r="CD739" i="5"/>
  <c r="BK739" i="5"/>
  <c r="CF739" i="5"/>
  <c r="BL739" i="5"/>
  <c r="CG739" i="5"/>
  <c r="BV739" i="5"/>
  <c r="BA733" i="5"/>
  <c r="AP733" i="5"/>
  <c r="BH733" i="5"/>
  <c r="AR733" i="5"/>
  <c r="BJ733" i="5"/>
  <c r="AQ733" i="5"/>
  <c r="AS733" i="5"/>
  <c r="AT733" i="5"/>
  <c r="AO733" i="5"/>
  <c r="AU733" i="5"/>
  <c r="AV733" i="5"/>
  <c r="AW733" i="5"/>
  <c r="AZ733" i="5"/>
  <c r="BE733" i="5"/>
  <c r="BG733" i="5"/>
  <c r="BS725" i="5"/>
  <c r="CG725" i="5"/>
  <c r="BU725" i="5"/>
  <c r="CI725" i="5"/>
  <c r="BQ725" i="5"/>
  <c r="CH725" i="5"/>
  <c r="BR725" i="5"/>
  <c r="CJ725" i="5"/>
  <c r="BT725" i="5"/>
  <c r="CK725" i="5"/>
  <c r="CC725" i="5"/>
  <c r="BK725" i="5"/>
  <c r="CD725" i="5"/>
  <c r="BL725" i="5"/>
  <c r="CE725" i="5"/>
  <c r="BM725" i="5"/>
  <c r="CF725" i="5"/>
  <c r="BN725" i="5"/>
  <c r="BV725" i="5"/>
  <c r="BX725" i="5"/>
  <c r="BQ721" i="5"/>
  <c r="BV721" i="5"/>
  <c r="BY721" i="5"/>
  <c r="CE721" i="5"/>
  <c r="CF721" i="5"/>
  <c r="CG721" i="5"/>
  <c r="CC721" i="5"/>
  <c r="CD721" i="5"/>
  <c r="AO648" i="5"/>
  <c r="BC648" i="5"/>
  <c r="AR648" i="5"/>
  <c r="BF648" i="5"/>
  <c r="AN648" i="5"/>
  <c r="BE648" i="5"/>
  <c r="AP648" i="5"/>
  <c r="BG648" i="5"/>
  <c r="AS648" i="5"/>
  <c r="BI648" i="5"/>
  <c r="BA648" i="5"/>
  <c r="BB648" i="5"/>
  <c r="AJ648" i="5"/>
  <c r="BD648" i="5"/>
  <c r="AK648" i="5"/>
  <c r="BH648" i="5"/>
  <c r="AQ648" i="5"/>
  <c r="AT648" i="5"/>
  <c r="AU648" i="5"/>
  <c r="AV648" i="5"/>
  <c r="AW648" i="5"/>
  <c r="AX648" i="5"/>
  <c r="AY648" i="5"/>
  <c r="AZ648" i="5"/>
  <c r="BJ648" i="5"/>
  <c r="AN817" i="5"/>
  <c r="BH817" i="5"/>
  <c r="AP817" i="5"/>
  <c r="BJ817" i="5"/>
  <c r="AQ815" i="5"/>
  <c r="BP788" i="5"/>
  <c r="BB788" i="5"/>
  <c r="AN788" i="5"/>
  <c r="AP788" i="5"/>
  <c r="AQ788" i="5"/>
  <c r="BV787" i="5"/>
  <c r="CA787" i="5"/>
  <c r="CC787" i="5"/>
  <c r="CG787" i="5"/>
  <c r="BB782" i="5"/>
  <c r="BO773" i="5"/>
  <c r="CC773" i="5"/>
  <c r="BK773" i="5"/>
  <c r="CH773" i="5"/>
  <c r="BR773" i="5"/>
  <c r="BS773" i="5"/>
  <c r="BT773" i="5"/>
  <c r="BU773" i="5"/>
  <c r="BI769" i="5"/>
  <c r="BQ765" i="5"/>
  <c r="CE765" i="5"/>
  <c r="BS765" i="5"/>
  <c r="CG765" i="5"/>
  <c r="BM765" i="5"/>
  <c r="CC765" i="5"/>
  <c r="CD765" i="5"/>
  <c r="BN765" i="5"/>
  <c r="BO765" i="5"/>
  <c r="CF765" i="5"/>
  <c r="BP765" i="5"/>
  <c r="CH765" i="5"/>
  <c r="BX765" i="5"/>
  <c r="BK764" i="5"/>
  <c r="CA764" i="5"/>
  <c r="BN764" i="5"/>
  <c r="CC764" i="5"/>
  <c r="BS764" i="5"/>
  <c r="CJ764" i="5"/>
  <c r="CK764" i="5"/>
  <c r="BT764" i="5"/>
  <c r="BU764" i="5"/>
  <c r="BV764" i="5"/>
  <c r="BM764" i="5"/>
  <c r="CE764" i="5"/>
  <c r="BP739" i="5"/>
  <c r="AM739" i="5"/>
  <c r="BA739" i="5"/>
  <c r="AO739" i="5"/>
  <c r="BC739" i="5"/>
  <c r="AJ739" i="5"/>
  <c r="AZ739" i="5"/>
  <c r="AK739" i="5"/>
  <c r="BB739" i="5"/>
  <c r="AL739" i="5"/>
  <c r="BD739" i="5"/>
  <c r="AN739" i="5"/>
  <c r="BH739" i="5"/>
  <c r="AP739" i="5"/>
  <c r="BI739" i="5"/>
  <c r="AQ739" i="5"/>
  <c r="BJ739" i="5"/>
  <c r="AR739" i="5"/>
  <c r="AS739" i="5"/>
  <c r="AX739" i="5"/>
  <c r="AX727" i="5"/>
  <c r="BH727" i="5"/>
  <c r="BJ727" i="5"/>
  <c r="AT727" i="5"/>
  <c r="AV727" i="5"/>
  <c r="AW727" i="5"/>
  <c r="AJ727" i="5"/>
  <c r="AP727" i="5"/>
  <c r="AQ727" i="5"/>
  <c r="AR727" i="5"/>
  <c r="BF727" i="5"/>
  <c r="BI727" i="5"/>
  <c r="AV721" i="5"/>
  <c r="AW721" i="5"/>
  <c r="AX721" i="5"/>
  <c r="AQ721" i="5"/>
  <c r="AY721" i="5"/>
  <c r="AZ721" i="5"/>
  <c r="AJ721" i="5"/>
  <c r="AK721" i="5"/>
  <c r="AL721" i="5"/>
  <c r="AM721" i="5"/>
  <c r="AN721" i="5"/>
  <c r="BC721" i="5"/>
  <c r="BH721" i="5"/>
  <c r="BB756" i="5"/>
  <c r="BF756" i="5"/>
  <c r="BH756" i="5"/>
  <c r="AS756" i="5"/>
  <c r="AU756" i="5"/>
  <c r="AV756" i="5"/>
  <c r="AW756" i="5"/>
  <c r="AX756" i="5"/>
  <c r="AK756" i="5"/>
  <c r="AT748" i="5"/>
  <c r="AX748" i="5"/>
  <c r="AN748" i="5"/>
  <c r="BH748" i="5"/>
  <c r="AP748" i="5"/>
  <c r="BI748" i="5"/>
  <c r="AQ748" i="5"/>
  <c r="AR748" i="5"/>
  <c r="AS748" i="5"/>
  <c r="BB748" i="5"/>
  <c r="BC817" i="5"/>
  <c r="BP800" i="5"/>
  <c r="CE800" i="5"/>
  <c r="CK800" i="5"/>
  <c r="BX794" i="5"/>
  <c r="BY794" i="5"/>
  <c r="BL794" i="5"/>
  <c r="CA794" i="5"/>
  <c r="CB794" i="5"/>
  <c r="BM794" i="5"/>
  <c r="CJ788" i="5"/>
  <c r="BK788" i="5"/>
  <c r="AZ782" i="5"/>
  <c r="BT779" i="5"/>
  <c r="BO779" i="5"/>
  <c r="CG779" i="5"/>
  <c r="BQ779" i="5"/>
  <c r="CJ779" i="5"/>
  <c r="BR779" i="5"/>
  <c r="BU779" i="5"/>
  <c r="BV779" i="5"/>
  <c r="BB770" i="5"/>
  <c r="AW770" i="5"/>
  <c r="AX770" i="5"/>
  <c r="AY770" i="5"/>
  <c r="BE769" i="5"/>
  <c r="CE757" i="5"/>
  <c r="BM757" i="5"/>
  <c r="CJ757" i="5"/>
  <c r="CG757" i="5"/>
  <c r="BN757" i="5"/>
  <c r="BR757" i="5"/>
  <c r="BX757" i="5"/>
  <c r="BD748" i="5"/>
  <c r="CC744" i="5"/>
  <c r="BM739" i="5"/>
  <c r="BP731" i="5"/>
  <c r="CE731" i="5"/>
  <c r="BL731" i="5"/>
  <c r="BZ731" i="5"/>
  <c r="CA731" i="5"/>
  <c r="CB731" i="5"/>
  <c r="BK731" i="5"/>
  <c r="BM731" i="5"/>
  <c r="BT731" i="5"/>
  <c r="BY731" i="5"/>
  <c r="AW718" i="5"/>
  <c r="AX718" i="5"/>
  <c r="AZ718" i="5"/>
  <c r="AL718" i="5"/>
  <c r="AR718" i="5"/>
  <c r="AV718" i="5"/>
  <c r="BF718" i="5"/>
  <c r="BI718" i="5"/>
  <c r="BQ695" i="5"/>
  <c r="BV695" i="5"/>
  <c r="BW695" i="5"/>
  <c r="BY695" i="5"/>
  <c r="BZ695" i="5"/>
  <c r="BM695" i="5"/>
  <c r="CC695" i="5"/>
  <c r="BK695" i="5"/>
  <c r="CH695" i="5"/>
  <c r="BL695" i="5"/>
  <c r="CI695" i="5"/>
  <c r="BN695" i="5"/>
  <c r="CJ695" i="5"/>
  <c r="BO695" i="5"/>
  <c r="CK695" i="5"/>
  <c r="BP695" i="5"/>
  <c r="BR695" i="5"/>
  <c r="BS695" i="5"/>
  <c r="BT695" i="5"/>
  <c r="CB695" i="5"/>
  <c r="CF695" i="5"/>
  <c r="BL689" i="5"/>
  <c r="BO689" i="5"/>
  <c r="BP689" i="5"/>
  <c r="BR689" i="5"/>
  <c r="CK689" i="5"/>
  <c r="BT689" i="5"/>
  <c r="CG689" i="5"/>
  <c r="BM835" i="5"/>
  <c r="CF835" i="5"/>
  <c r="BL835" i="5"/>
  <c r="CH835" i="5"/>
  <c r="BN835" i="5"/>
  <c r="CI835" i="5"/>
  <c r="CE833" i="5"/>
  <c r="BL833" i="5"/>
  <c r="AU822" i="5"/>
  <c r="AR818" i="5"/>
  <c r="BE815" i="5"/>
  <c r="BT807" i="5"/>
  <c r="CJ807" i="5"/>
  <c r="BV807" i="5"/>
  <c r="BW807" i="5"/>
  <c r="BN800" i="5"/>
  <c r="CJ794" i="5"/>
  <c r="BR794" i="5"/>
  <c r="CH788" i="5"/>
  <c r="BJ788" i="5"/>
  <c r="CJ787" i="5"/>
  <c r="AY782" i="5"/>
  <c r="BP779" i="5"/>
  <c r="AM779" i="5"/>
  <c r="AO779" i="5"/>
  <c r="AP779" i="5"/>
  <c r="AQ779" i="5"/>
  <c r="BN777" i="5"/>
  <c r="BU777" i="5"/>
  <c r="AW776" i="5"/>
  <c r="AK776" i="5"/>
  <c r="AY776" i="5"/>
  <c r="AV776" i="5"/>
  <c r="AX776" i="5"/>
  <c r="AZ776" i="5"/>
  <c r="BA776" i="5"/>
  <c r="AJ776" i="5"/>
  <c r="CI773" i="5"/>
  <c r="BD769" i="5"/>
  <c r="CG766" i="5"/>
  <c r="BT765" i="5"/>
  <c r="CI764" i="5"/>
  <c r="BW763" i="5"/>
  <c r="BP759" i="5"/>
  <c r="BQ759" i="5"/>
  <c r="BU759" i="5"/>
  <c r="BX759" i="5"/>
  <c r="BJ754" i="5"/>
  <c r="BC748" i="5"/>
  <c r="BG739" i="5"/>
  <c r="CG738" i="5"/>
  <c r="BB695" i="5"/>
  <c r="BE695" i="5"/>
  <c r="CD663" i="5"/>
  <c r="BD659" i="5"/>
  <c r="AP835" i="5"/>
  <c r="BH835" i="5"/>
  <c r="CC833" i="5"/>
  <c r="BK833" i="5"/>
  <c r="AT822" i="5"/>
  <c r="AO818" i="5"/>
  <c r="BD815" i="5"/>
  <c r="BL809" i="5"/>
  <c r="BM809" i="5"/>
  <c r="CH807" i="5"/>
  <c r="BO807" i="5"/>
  <c r="AW807" i="5"/>
  <c r="AP807" i="5"/>
  <c r="BB807" i="5"/>
  <c r="BC807" i="5"/>
  <c r="BY805" i="5"/>
  <c r="BK800" i="5"/>
  <c r="CI798" i="5"/>
  <c r="CI794" i="5"/>
  <c r="BQ794" i="5"/>
  <c r="BV792" i="5"/>
  <c r="BK792" i="5"/>
  <c r="CI792" i="5"/>
  <c r="BM792" i="5"/>
  <c r="CK792" i="5"/>
  <c r="BN792" i="5"/>
  <c r="CG788" i="5"/>
  <c r="BI788" i="5"/>
  <c r="CI787" i="5"/>
  <c r="AX782" i="5"/>
  <c r="BP781" i="5"/>
  <c r="BS781" i="5"/>
  <c r="BX780" i="5"/>
  <c r="BV780" i="5"/>
  <c r="CK780" i="5"/>
  <c r="BQ780" i="5"/>
  <c r="CI780" i="5"/>
  <c r="BK779" i="5"/>
  <c r="BV777" i="5"/>
  <c r="AL777" i="5"/>
  <c r="AS777" i="5"/>
  <c r="AZ777" i="5"/>
  <c r="BG777" i="5"/>
  <c r="BH777" i="5"/>
  <c r="AU776" i="5"/>
  <c r="CG773" i="5"/>
  <c r="BC769" i="5"/>
  <c r="BQ766" i="5"/>
  <c r="CF766" i="5"/>
  <c r="BS766" i="5"/>
  <c r="CI766" i="5"/>
  <c r="BX766" i="5"/>
  <c r="BY766" i="5"/>
  <c r="BZ766" i="5"/>
  <c r="CA766" i="5"/>
  <c r="BR765" i="5"/>
  <c r="CH764" i="5"/>
  <c r="BS763" i="5"/>
  <c r="BD754" i="5"/>
  <c r="BA748" i="5"/>
  <c r="BS744" i="5"/>
  <c r="BF739" i="5"/>
  <c r="CF738" i="5"/>
  <c r="BJ737" i="5"/>
  <c r="BI733" i="5"/>
  <c r="BW726" i="5"/>
  <c r="BY726" i="5"/>
  <c r="BM726" i="5"/>
  <c r="CF726" i="5"/>
  <c r="BN726" i="5"/>
  <c r="CI726" i="5"/>
  <c r="BO726" i="5"/>
  <c r="CJ726" i="5"/>
  <c r="BR726" i="5"/>
  <c r="BU726" i="5"/>
  <c r="BV726" i="5"/>
  <c r="BX726" i="5"/>
  <c r="BZ726" i="5"/>
  <c r="CD726" i="5"/>
  <c r="CK726" i="5"/>
  <c r="BO721" i="5"/>
  <c r="CK717" i="5"/>
  <c r="BJ700" i="5"/>
  <c r="BJ694" i="5"/>
  <c r="BG694" i="5"/>
  <c r="BH694" i="5"/>
  <c r="BX663" i="5"/>
  <c r="BC659" i="5"/>
  <c r="AQ757" i="5"/>
  <c r="BI757" i="5"/>
  <c r="AS757" i="5"/>
  <c r="BQ733" i="5"/>
  <c r="CB733" i="5"/>
  <c r="CD733" i="5"/>
  <c r="BN733" i="5"/>
  <c r="CJ733" i="5"/>
  <c r="BO733" i="5"/>
  <c r="CK733" i="5"/>
  <c r="BP733" i="5"/>
  <c r="AQ725" i="5"/>
  <c r="BE725" i="5"/>
  <c r="AR725" i="5"/>
  <c r="BF725" i="5"/>
  <c r="AS725" i="5"/>
  <c r="BG725" i="5"/>
  <c r="AZ725" i="5"/>
  <c r="AJ725" i="5"/>
  <c r="BA725" i="5"/>
  <c r="AK725" i="5"/>
  <c r="BB725" i="5"/>
  <c r="BA704" i="5"/>
  <c r="BH704" i="5"/>
  <c r="CJ681" i="5"/>
  <c r="BC669" i="5"/>
  <c r="AL669" i="5"/>
  <c r="AM669" i="5"/>
  <c r="BR648" i="5"/>
  <c r="BU648" i="5"/>
  <c r="AK738" i="5"/>
  <c r="BA738" i="5"/>
  <c r="BD738" i="5"/>
  <c r="BG738" i="5"/>
  <c r="BU709" i="5"/>
  <c r="CJ709" i="5"/>
  <c r="BM709" i="5"/>
  <c r="BN709" i="5"/>
  <c r="BT709" i="5"/>
  <c r="CF709" i="5"/>
  <c r="CG709" i="5"/>
  <c r="CH709" i="5"/>
  <c r="AM684" i="5"/>
  <c r="AL684" i="5"/>
  <c r="BB684" i="5"/>
  <c r="AN684" i="5"/>
  <c r="BC684" i="5"/>
  <c r="AO684" i="5"/>
  <c r="BD684" i="5"/>
  <c r="AP684" i="5"/>
  <c r="BE684" i="5"/>
  <c r="AS684" i="5"/>
  <c r="BH684" i="5"/>
  <c r="AU684" i="5"/>
  <c r="AV684" i="5"/>
  <c r="AW684" i="5"/>
  <c r="AX684" i="5"/>
  <c r="AJ676" i="5"/>
  <c r="AU676" i="5"/>
  <c r="AW676" i="5"/>
  <c r="AX676" i="5"/>
  <c r="CB656" i="5"/>
  <c r="BL656" i="5"/>
  <c r="BW656" i="5"/>
  <c r="BQ681" i="5"/>
  <c r="BU681" i="5"/>
  <c r="CK681" i="5"/>
  <c r="BV681" i="5"/>
  <c r="BW681" i="5"/>
  <c r="BY681" i="5"/>
  <c r="BL681" i="5"/>
  <c r="CB681" i="5"/>
  <c r="CF681" i="5"/>
  <c r="CG681" i="5"/>
  <c r="BK681" i="5"/>
  <c r="CH681" i="5"/>
  <c r="BM681" i="5"/>
  <c r="CI681" i="5"/>
  <c r="BU671" i="5"/>
  <c r="AL656" i="5"/>
  <c r="AZ656" i="5"/>
  <c r="AO656" i="5"/>
  <c r="AM656" i="5"/>
  <c r="BC656" i="5"/>
  <c r="AP656" i="5"/>
  <c r="AX656" i="5"/>
  <c r="AJ656" i="5"/>
  <c r="AN656" i="5"/>
  <c r="AW656" i="5"/>
  <c r="BT761" i="5"/>
  <c r="BS761" i="5"/>
  <c r="BZ761" i="5"/>
  <c r="BF684" i="5"/>
  <c r="BT681" i="5"/>
  <c r="AW681" i="5"/>
  <c r="AX681" i="5"/>
  <c r="BA681" i="5"/>
  <c r="BB681" i="5"/>
  <c r="AT681" i="5"/>
  <c r="BH681" i="5"/>
  <c r="BK677" i="5"/>
  <c r="BX677" i="5"/>
  <c r="CK677" i="5"/>
  <c r="AK671" i="5"/>
  <c r="AS671" i="5"/>
  <c r="AT671" i="5"/>
  <c r="AW671" i="5"/>
  <c r="AO671" i="5"/>
  <c r="AR671" i="5"/>
  <c r="AV671" i="5"/>
  <c r="AX671" i="5"/>
  <c r="BC671" i="5"/>
  <c r="AJ671" i="5"/>
  <c r="AM671" i="5"/>
  <c r="AN671" i="5"/>
  <c r="BA808" i="5"/>
  <c r="BI800" i="5"/>
  <c r="BN786" i="5"/>
  <c r="AW768" i="5"/>
  <c r="AV768" i="5"/>
  <c r="BB768" i="5"/>
  <c r="BC765" i="5"/>
  <c r="AJ765" i="5"/>
  <c r="BV761" i="5"/>
  <c r="BT758" i="5"/>
  <c r="CH758" i="5"/>
  <c r="BV758" i="5"/>
  <c r="CJ758" i="5"/>
  <c r="AP757" i="5"/>
  <c r="BA753" i="5"/>
  <c r="BA747" i="5"/>
  <c r="AO747" i="5"/>
  <c r="AR747" i="5"/>
  <c r="AY746" i="5"/>
  <c r="AP744" i="5"/>
  <c r="AY742" i="5"/>
  <c r="BB742" i="5"/>
  <c r="BC742" i="5"/>
  <c r="BX733" i="5"/>
  <c r="BQ732" i="5"/>
  <c r="AP725" i="5"/>
  <c r="AY722" i="5"/>
  <c r="AL722" i="5"/>
  <c r="BF722" i="5"/>
  <c r="AM722" i="5"/>
  <c r="BG722" i="5"/>
  <c r="AN722" i="5"/>
  <c r="BH722" i="5"/>
  <c r="AV722" i="5"/>
  <c r="AW722" i="5"/>
  <c r="AX722" i="5"/>
  <c r="BU720" i="5"/>
  <c r="CI720" i="5"/>
  <c r="BV720" i="5"/>
  <c r="CJ720" i="5"/>
  <c r="BW720" i="5"/>
  <c r="CK720" i="5"/>
  <c r="BN720" i="5"/>
  <c r="CE720" i="5"/>
  <c r="BO720" i="5"/>
  <c r="CF720" i="5"/>
  <c r="BP720" i="5"/>
  <c r="CG720" i="5"/>
  <c r="AZ684" i="5"/>
  <c r="BU683" i="5"/>
  <c r="CG683" i="5"/>
  <c r="CJ683" i="5"/>
  <c r="CH683" i="5"/>
  <c r="CI683" i="5"/>
  <c r="BS681" i="5"/>
  <c r="BS648" i="5"/>
  <c r="BC831" i="5"/>
  <c r="BC827" i="5"/>
  <c r="BF805" i="5"/>
  <c r="CB803" i="5"/>
  <c r="BL803" i="5"/>
  <c r="BU789" i="5"/>
  <c r="AZ875" i="5"/>
  <c r="BB827" i="5"/>
  <c r="CK825" i="5"/>
  <c r="AW813" i="5"/>
  <c r="BM811" i="5"/>
  <c r="AY808" i="5"/>
  <c r="AZ805" i="5"/>
  <c r="BJ804" i="5"/>
  <c r="CA803" i="5"/>
  <c r="BH800" i="5"/>
  <c r="AX795" i="5"/>
  <c r="BX790" i="5"/>
  <c r="BS789" i="5"/>
  <c r="BL786" i="5"/>
  <c r="CH776" i="5"/>
  <c r="BA768" i="5"/>
  <c r="BR761" i="5"/>
  <c r="CD758" i="5"/>
  <c r="BN758" i="5"/>
  <c r="AU758" i="5"/>
  <c r="AP758" i="5"/>
  <c r="BE758" i="5"/>
  <c r="AR758" i="5"/>
  <c r="BG758" i="5"/>
  <c r="BJ757" i="5"/>
  <c r="AN757" i="5"/>
  <c r="AY753" i="5"/>
  <c r="BX753" i="5"/>
  <c r="BN753" i="5"/>
  <c r="CC753" i="5"/>
  <c r="BP753" i="5"/>
  <c r="CE753" i="5"/>
  <c r="BK747" i="5"/>
  <c r="BF744" i="5"/>
  <c r="AV742" i="5"/>
  <c r="BW741" i="5"/>
  <c r="BX741" i="5"/>
  <c r="BZ741" i="5"/>
  <c r="AZ738" i="5"/>
  <c r="BW733" i="5"/>
  <c r="AO725" i="5"/>
  <c r="BR723" i="5"/>
  <c r="BK723" i="5"/>
  <c r="BL723" i="5"/>
  <c r="BM723" i="5"/>
  <c r="BI722" i="5"/>
  <c r="BY720" i="5"/>
  <c r="AJ720" i="5"/>
  <c r="AW720" i="5"/>
  <c r="AX720" i="5"/>
  <c r="AZ720" i="5"/>
  <c r="BM713" i="5"/>
  <c r="CG713" i="5"/>
  <c r="BN713" i="5"/>
  <c r="CH713" i="5"/>
  <c r="BO713" i="5"/>
  <c r="CI713" i="5"/>
  <c r="BS713" i="5"/>
  <c r="BV713" i="5"/>
  <c r="BX713" i="5"/>
  <c r="BY713" i="5"/>
  <c r="BZ713" i="5"/>
  <c r="CA713" i="5"/>
  <c r="CD709" i="5"/>
  <c r="AY684" i="5"/>
  <c r="AS683" i="5"/>
  <c r="BH683" i="5"/>
  <c r="BJ683" i="5"/>
  <c r="BE683" i="5"/>
  <c r="BR681" i="5"/>
  <c r="AZ666" i="5"/>
  <c r="BZ656" i="5"/>
  <c r="AO631" i="5"/>
  <c r="AS631" i="5"/>
  <c r="BJ631" i="5"/>
  <c r="AU631" i="5"/>
  <c r="BA631" i="5"/>
  <c r="BB631" i="5"/>
  <c r="AJ631" i="5"/>
  <c r="BF631" i="5"/>
  <c r="AL631" i="5"/>
  <c r="BH631" i="5"/>
  <c r="AV631" i="5"/>
  <c r="AR631" i="5"/>
  <c r="AT631" i="5"/>
  <c r="AX631" i="5"/>
  <c r="BG631" i="5"/>
  <c r="BI631" i="5"/>
  <c r="AM631" i="5"/>
  <c r="AN631" i="5"/>
  <c r="AW631" i="5"/>
  <c r="AY631" i="5"/>
  <c r="AZ631" i="5"/>
  <c r="BP774" i="5"/>
  <c r="BR774" i="5"/>
  <c r="AM757" i="5"/>
  <c r="AZ741" i="5"/>
  <c r="AY741" i="5"/>
  <c r="BB741" i="5"/>
  <c r="BH741" i="5"/>
  <c r="AY738" i="5"/>
  <c r="BY732" i="5"/>
  <c r="CF732" i="5"/>
  <c r="BR732" i="5"/>
  <c r="BV732" i="5"/>
  <c r="CE732" i="5"/>
  <c r="AN725" i="5"/>
  <c r="AT723" i="5"/>
  <c r="AU723" i="5"/>
  <c r="AV723" i="5"/>
  <c r="CJ699" i="5"/>
  <c r="BU699" i="5"/>
  <c r="BW699" i="5"/>
  <c r="CA699" i="5"/>
  <c r="CB699" i="5"/>
  <c r="CI699" i="5"/>
  <c r="AT684" i="5"/>
  <c r="BP681" i="5"/>
  <c r="BT680" i="5"/>
  <c r="BO680" i="5"/>
  <c r="CG680" i="5"/>
  <c r="BP680" i="5"/>
  <c r="CJ680" i="5"/>
  <c r="BQ680" i="5"/>
  <c r="CK680" i="5"/>
  <c r="BR680" i="5"/>
  <c r="BW680" i="5"/>
  <c r="CC680" i="5"/>
  <c r="CD680" i="5"/>
  <c r="CE680" i="5"/>
  <c r="CF680" i="5"/>
  <c r="AU665" i="5"/>
  <c r="AL665" i="5"/>
  <c r="BA665" i="5"/>
  <c r="AM665" i="5"/>
  <c r="BB665" i="5"/>
  <c r="AO665" i="5"/>
  <c r="BD665" i="5"/>
  <c r="AR665" i="5"/>
  <c r="AS665" i="5"/>
  <c r="AT665" i="5"/>
  <c r="AV665" i="5"/>
  <c r="AY665" i="5"/>
  <c r="AP665" i="5"/>
  <c r="AQ665" i="5"/>
  <c r="AW665" i="5"/>
  <c r="AX665" i="5"/>
  <c r="AZ665" i="5"/>
  <c r="BY654" i="5"/>
  <c r="BL654" i="5"/>
  <c r="BM654" i="5"/>
  <c r="BX654" i="5"/>
  <c r="BN654" i="5"/>
  <c r="BZ654" i="5"/>
  <c r="BU650" i="5"/>
  <c r="BV650" i="5"/>
  <c r="BX638" i="5"/>
  <c r="CD638" i="5"/>
  <c r="CF638" i="5"/>
  <c r="BK638" i="5"/>
  <c r="BN638" i="5"/>
  <c r="BP638" i="5"/>
  <c r="CE638" i="5"/>
  <c r="CG638" i="5"/>
  <c r="BO638" i="5"/>
  <c r="BQ638" i="5"/>
  <c r="BR638" i="5"/>
  <c r="CC638" i="5"/>
  <c r="CH638" i="5"/>
  <c r="CK774" i="5"/>
  <c r="BQ761" i="5"/>
  <c r="BH757" i="5"/>
  <c r="AX753" i="5"/>
  <c r="AJ753" i="5"/>
  <c r="AZ753" i="5"/>
  <c r="CI870" i="5"/>
  <c r="BQ847" i="5"/>
  <c r="AV831" i="5"/>
  <c r="BU828" i="5"/>
  <c r="AZ827" i="5"/>
  <c r="CI825" i="5"/>
  <c r="BX821" i="5"/>
  <c r="AW808" i="5"/>
  <c r="AW805" i="5"/>
  <c r="AZ800" i="5"/>
  <c r="BT790" i="5"/>
  <c r="CK789" i="5"/>
  <c r="BO789" i="5"/>
  <c r="CJ786" i="5"/>
  <c r="BE780" i="5"/>
  <c r="AY780" i="5"/>
  <c r="BB780" i="5"/>
  <c r="BO778" i="5"/>
  <c r="BZ778" i="5"/>
  <c r="BK778" i="5"/>
  <c r="CB778" i="5"/>
  <c r="BU776" i="5"/>
  <c r="BK776" i="5"/>
  <c r="CA776" i="5"/>
  <c r="BM776" i="5"/>
  <c r="CC776" i="5"/>
  <c r="CH774" i="5"/>
  <c r="AS774" i="5"/>
  <c r="AP774" i="5"/>
  <c r="AR774" i="5"/>
  <c r="BM772" i="5"/>
  <c r="BU772" i="5"/>
  <c r="BX772" i="5"/>
  <c r="AW771" i="5"/>
  <c r="BB771" i="5"/>
  <c r="BD771" i="5"/>
  <c r="BK770" i="5"/>
  <c r="BT770" i="5"/>
  <c r="BW770" i="5"/>
  <c r="AT768" i="5"/>
  <c r="BL761" i="5"/>
  <c r="CB758" i="5"/>
  <c r="BL758" i="5"/>
  <c r="BG757" i="5"/>
  <c r="AL757" i="5"/>
  <c r="AT753" i="5"/>
  <c r="CF747" i="5"/>
  <c r="BI747" i="5"/>
  <c r="CJ746" i="5"/>
  <c r="BB743" i="5"/>
  <c r="BC743" i="5"/>
  <c r="BE743" i="5"/>
  <c r="AT742" i="5"/>
  <c r="AV738" i="5"/>
  <c r="BU733" i="5"/>
  <c r="AW732" i="5"/>
  <c r="AY732" i="5"/>
  <c r="AO732" i="5"/>
  <c r="AP732" i="5"/>
  <c r="AS732" i="5"/>
  <c r="BJ725" i="5"/>
  <c r="AM725" i="5"/>
  <c r="AY724" i="5"/>
  <c r="AZ724" i="5"/>
  <c r="BA724" i="5"/>
  <c r="AK724" i="5"/>
  <c r="BE724" i="5"/>
  <c r="AL724" i="5"/>
  <c r="BF724" i="5"/>
  <c r="AM724" i="5"/>
  <c r="BG724" i="5"/>
  <c r="BB722" i="5"/>
  <c r="BT720" i="5"/>
  <c r="BU716" i="5"/>
  <c r="BL716" i="5"/>
  <c r="CB716" i="5"/>
  <c r="BM716" i="5"/>
  <c r="CC716" i="5"/>
  <c r="BN716" i="5"/>
  <c r="CD716" i="5"/>
  <c r="BR716" i="5"/>
  <c r="CH716" i="5"/>
  <c r="CE716" i="5"/>
  <c r="CF716" i="5"/>
  <c r="CG716" i="5"/>
  <c r="BK716" i="5"/>
  <c r="CK716" i="5"/>
  <c r="BY709" i="5"/>
  <c r="AY704" i="5"/>
  <c r="AY699" i="5"/>
  <c r="AZ699" i="5"/>
  <c r="BA699" i="5"/>
  <c r="BB699" i="5"/>
  <c r="AR684" i="5"/>
  <c r="BO681" i="5"/>
  <c r="BX680" i="5"/>
  <c r="AR680" i="5"/>
  <c r="AO680" i="5"/>
  <c r="AP680" i="5"/>
  <c r="AQ680" i="5"/>
  <c r="AT680" i="5"/>
  <c r="BA680" i="5"/>
  <c r="AW680" i="5"/>
  <c r="AZ680" i="5"/>
  <c r="BB680" i="5"/>
  <c r="BC680" i="5"/>
  <c r="BJ671" i="5"/>
  <c r="AJ654" i="5"/>
  <c r="AT654" i="5"/>
  <c r="AX638" i="5"/>
  <c r="AK638" i="5"/>
  <c r="BC638" i="5"/>
  <c r="AM638" i="5"/>
  <c r="BF638" i="5"/>
  <c r="AL638" i="5"/>
  <c r="BI638" i="5"/>
  <c r="AN638" i="5"/>
  <c r="AO638" i="5"/>
  <c r="AR638" i="5"/>
  <c r="AU638" i="5"/>
  <c r="AW638" i="5"/>
  <c r="AZ638" i="5"/>
  <c r="BD638" i="5"/>
  <c r="BG638" i="5"/>
  <c r="AJ638" i="5"/>
  <c r="AQ638" i="5"/>
  <c r="AT638" i="5"/>
  <c r="BA638" i="5"/>
  <c r="BC633" i="5"/>
  <c r="AZ633" i="5"/>
  <c r="BA633" i="5"/>
  <c r="AT633" i="5"/>
  <c r="AU633" i="5"/>
  <c r="AV633" i="5"/>
  <c r="AY629" i="5"/>
  <c r="AM629" i="5"/>
  <c r="AP629" i="5"/>
  <c r="AJ629" i="5"/>
  <c r="AK629" i="5"/>
  <c r="AN629" i="5"/>
  <c r="AT629" i="5"/>
  <c r="BD629" i="5"/>
  <c r="AQ629" i="5"/>
  <c r="BB629" i="5"/>
  <c r="AX629" i="5"/>
  <c r="BA629" i="5"/>
  <c r="BE629" i="5"/>
  <c r="BF629" i="5"/>
  <c r="AS625" i="5"/>
  <c r="AP625" i="5"/>
  <c r="BE625" i="5"/>
  <c r="AR625" i="5"/>
  <c r="BH625" i="5"/>
  <c r="AT625" i="5"/>
  <c r="AU625" i="5"/>
  <c r="AV625" i="5"/>
  <c r="AX625" i="5"/>
  <c r="AL625" i="5"/>
  <c r="BC625" i="5"/>
  <c r="AJ625" i="5"/>
  <c r="BJ625" i="5"/>
  <c r="AK625" i="5"/>
  <c r="AM625" i="5"/>
  <c r="AN625" i="5"/>
  <c r="AW625" i="5"/>
  <c r="AQ625" i="5"/>
  <c r="AY625" i="5"/>
  <c r="AZ625" i="5"/>
  <c r="BA625" i="5"/>
  <c r="BD625" i="5"/>
  <c r="BF625" i="5"/>
  <c r="AV559" i="5"/>
  <c r="AW559" i="5"/>
  <c r="AX559" i="5"/>
  <c r="AY559" i="5"/>
  <c r="CE672" i="5"/>
  <c r="CB672" i="5"/>
  <c r="BL661" i="5"/>
  <c r="BK661" i="5"/>
  <c r="BS661" i="5"/>
  <c r="BW661" i="5"/>
  <c r="BL658" i="5"/>
  <c r="BV658" i="5"/>
  <c r="BW658" i="5"/>
  <c r="BY658" i="5"/>
  <c r="BU658" i="5"/>
  <c r="BX658" i="5"/>
  <c r="CB658" i="5"/>
  <c r="CE658" i="5"/>
  <c r="CH658" i="5"/>
  <c r="CC708" i="5"/>
  <c r="CD708" i="5"/>
  <c r="BS702" i="5"/>
  <c r="CK702" i="5"/>
  <c r="BT702" i="5"/>
  <c r="BU702" i="5"/>
  <c r="BV702" i="5"/>
  <c r="BZ702" i="5"/>
  <c r="AT672" i="5"/>
  <c r="AW672" i="5"/>
  <c r="AY672" i="5"/>
  <c r="AY664" i="5"/>
  <c r="AL664" i="5"/>
  <c r="BB664" i="5"/>
  <c r="AQ664" i="5"/>
  <c r="BJ664" i="5"/>
  <c r="AR664" i="5"/>
  <c r="AS664" i="5"/>
  <c r="BX661" i="5"/>
  <c r="CG658" i="5"/>
  <c r="AP658" i="5"/>
  <c r="AS658" i="5"/>
  <c r="AT658" i="5"/>
  <c r="BD658" i="5"/>
  <c r="AO658" i="5"/>
  <c r="AR658" i="5"/>
  <c r="BG658" i="5"/>
  <c r="BU643" i="5"/>
  <c r="CI643" i="5"/>
  <c r="BV643" i="5"/>
  <c r="CJ643" i="5"/>
  <c r="BX643" i="5"/>
  <c r="BL643" i="5"/>
  <c r="CC643" i="5"/>
  <c r="BM643" i="5"/>
  <c r="CD643" i="5"/>
  <c r="BO643" i="5"/>
  <c r="CF643" i="5"/>
  <c r="BR643" i="5"/>
  <c r="CK643" i="5"/>
  <c r="CB643" i="5"/>
  <c r="CE643" i="5"/>
  <c r="CG643" i="5"/>
  <c r="CH643" i="5"/>
  <c r="BP643" i="5"/>
  <c r="BB775" i="5"/>
  <c r="BD772" i="5"/>
  <c r="CK745" i="5"/>
  <c r="BB708" i="5"/>
  <c r="AJ708" i="5"/>
  <c r="AL708" i="5"/>
  <c r="AM708" i="5"/>
  <c r="AQ708" i="5"/>
  <c r="AU708" i="5"/>
  <c r="CH702" i="5"/>
  <c r="AZ702" i="5"/>
  <c r="AJ702" i="5"/>
  <c r="BA702" i="5"/>
  <c r="AK702" i="5"/>
  <c r="BB702" i="5"/>
  <c r="AL702" i="5"/>
  <c r="BD702" i="5"/>
  <c r="AP702" i="5"/>
  <c r="BG702" i="5"/>
  <c r="BS701" i="5"/>
  <c r="BK701" i="5"/>
  <c r="BT678" i="5"/>
  <c r="CK678" i="5"/>
  <c r="BU678" i="5"/>
  <c r="CB675" i="5"/>
  <c r="BM675" i="5"/>
  <c r="BZ675" i="5"/>
  <c r="CD670" i="5"/>
  <c r="BE664" i="5"/>
  <c r="BV661" i="5"/>
  <c r="CF658" i="5"/>
  <c r="BQ643" i="5"/>
  <c r="BO635" i="5"/>
  <c r="BM635" i="5"/>
  <c r="CD635" i="5"/>
  <c r="CI635" i="5"/>
  <c r="BK635" i="5"/>
  <c r="BX635" i="5"/>
  <c r="BW635" i="5"/>
  <c r="BY635" i="5"/>
  <c r="CA635" i="5"/>
  <c r="BN635" i="5"/>
  <c r="BQ635" i="5"/>
  <c r="BV635" i="5"/>
  <c r="BZ635" i="5"/>
  <c r="BI625" i="5"/>
  <c r="AQ621" i="5"/>
  <c r="AN621" i="5"/>
  <c r="BI621" i="5"/>
  <c r="AP621" i="5"/>
  <c r="AK621" i="5"/>
  <c r="BH621" i="5"/>
  <c r="AL621" i="5"/>
  <c r="AJ621" i="5"/>
  <c r="AM621" i="5"/>
  <c r="AT621" i="5"/>
  <c r="AZ621" i="5"/>
  <c r="BA621" i="5"/>
  <c r="BB621" i="5"/>
  <c r="BC621" i="5"/>
  <c r="BD621" i="5"/>
  <c r="AO621" i="5"/>
  <c r="AU621" i="5"/>
  <c r="AW621" i="5"/>
  <c r="AY621" i="5"/>
  <c r="AL594" i="5"/>
  <c r="BC594" i="5"/>
  <c r="AS594" i="5"/>
  <c r="AT594" i="5"/>
  <c r="AZ594" i="5"/>
  <c r="AP594" i="5"/>
  <c r="AV594" i="5"/>
  <c r="AW594" i="5"/>
  <c r="AY594" i="5"/>
  <c r="AJ594" i="5"/>
  <c r="AK594" i="5"/>
  <c r="BA594" i="5"/>
  <c r="BN736" i="5"/>
  <c r="CD736" i="5"/>
  <c r="BP736" i="5"/>
  <c r="CH736" i="5"/>
  <c r="BM715" i="5"/>
  <c r="BW715" i="5"/>
  <c r="CG702" i="5"/>
  <c r="AZ697" i="5"/>
  <c r="BA697" i="5"/>
  <c r="BB697" i="5"/>
  <c r="AJ697" i="5"/>
  <c r="BE697" i="5"/>
  <c r="AM697" i="5"/>
  <c r="BH697" i="5"/>
  <c r="BM690" i="5"/>
  <c r="BP690" i="5"/>
  <c r="AV670" i="5"/>
  <c r="BJ670" i="5"/>
  <c r="AW670" i="5"/>
  <c r="AK670" i="5"/>
  <c r="AY670" i="5"/>
  <c r="AJ670" i="5"/>
  <c r="BB670" i="5"/>
  <c r="AL670" i="5"/>
  <c r="BC670" i="5"/>
  <c r="AM670" i="5"/>
  <c r="BD670" i="5"/>
  <c r="AN670" i="5"/>
  <c r="BE670" i="5"/>
  <c r="AQ670" i="5"/>
  <c r="BH670" i="5"/>
  <c r="BD664" i="5"/>
  <c r="BP661" i="5"/>
  <c r="BT658" i="5"/>
  <c r="AR657" i="5"/>
  <c r="BG657" i="5"/>
  <c r="BN643" i="5"/>
  <c r="BM640" i="5"/>
  <c r="BT640" i="5"/>
  <c r="BU640" i="5"/>
  <c r="BW640" i="5"/>
  <c r="BZ640" i="5"/>
  <c r="BL640" i="5"/>
  <c r="BO640" i="5"/>
  <c r="BQ640" i="5"/>
  <c r="CA640" i="5"/>
  <c r="BK640" i="5"/>
  <c r="BP640" i="5"/>
  <c r="BS640" i="5"/>
  <c r="CE640" i="5"/>
  <c r="BB625" i="5"/>
  <c r="BF749" i="5"/>
  <c r="CJ748" i="5"/>
  <c r="CF745" i="5"/>
  <c r="CJ736" i="5"/>
  <c r="BO736" i="5"/>
  <c r="BN730" i="5"/>
  <c r="BZ730" i="5"/>
  <c r="CB730" i="5"/>
  <c r="BJ708" i="5"/>
  <c r="CF702" i="5"/>
  <c r="AY702" i="5"/>
  <c r="CJ701" i="5"/>
  <c r="BF697" i="5"/>
  <c r="AP690" i="5"/>
  <c r="AL690" i="5"/>
  <c r="BG690" i="5"/>
  <c r="AM690" i="5"/>
  <c r="BH690" i="5"/>
  <c r="AN690" i="5"/>
  <c r="BI690" i="5"/>
  <c r="AO690" i="5"/>
  <c r="AU690" i="5"/>
  <c r="AN686" i="5"/>
  <c r="AS686" i="5"/>
  <c r="AW686" i="5"/>
  <c r="BQ678" i="5"/>
  <c r="BF670" i="5"/>
  <c r="BU666" i="5"/>
  <c r="BV666" i="5"/>
  <c r="BW666" i="5"/>
  <c r="BX666" i="5"/>
  <c r="BS658" i="5"/>
  <c r="BN649" i="5"/>
  <c r="BL649" i="5"/>
  <c r="CJ649" i="5"/>
  <c r="BT649" i="5"/>
  <c r="BV649" i="5"/>
  <c r="BW649" i="5"/>
  <c r="BY649" i="5"/>
  <c r="BX649" i="5"/>
  <c r="BZ649" i="5"/>
  <c r="CA649" i="5"/>
  <c r="CB649" i="5"/>
  <c r="CK649" i="5"/>
  <c r="BK643" i="5"/>
  <c r="AO625" i="5"/>
  <c r="CJ599" i="5"/>
  <c r="CA599" i="5"/>
  <c r="CB599" i="5"/>
  <c r="CH599" i="5"/>
  <c r="CI599" i="5"/>
  <c r="AL592" i="5"/>
  <c r="AZ592" i="5"/>
  <c r="AN592" i="5"/>
  <c r="BB592" i="5"/>
  <c r="AX592" i="5"/>
  <c r="AY592" i="5"/>
  <c r="AJ592" i="5"/>
  <c r="BG592" i="5"/>
  <c r="BI592" i="5"/>
  <c r="AS592" i="5"/>
  <c r="AU592" i="5"/>
  <c r="AQ592" i="5"/>
  <c r="AR592" i="5"/>
  <c r="AT592" i="5"/>
  <c r="BW580" i="5"/>
  <c r="BY580" i="5"/>
  <c r="CE580" i="5"/>
  <c r="CH580" i="5"/>
  <c r="CI580" i="5"/>
  <c r="BX580" i="5"/>
  <c r="BK580" i="5"/>
  <c r="BZ580" i="5"/>
  <c r="BQ580" i="5"/>
  <c r="BV580" i="5"/>
  <c r="CD580" i="5"/>
  <c r="CE710" i="5"/>
  <c r="BN710" i="5"/>
  <c r="CE706" i="5"/>
  <c r="BO706" i="5"/>
  <c r="BB689" i="5"/>
  <c r="BB685" i="5"/>
  <c r="BP665" i="5"/>
  <c r="CD665" i="5"/>
  <c r="BQ665" i="5"/>
  <c r="CE665" i="5"/>
  <c r="BS665" i="5"/>
  <c r="CG665" i="5"/>
  <c r="BK664" i="5"/>
  <c r="BO664" i="5"/>
  <c r="CE664" i="5"/>
  <c r="BP664" i="5"/>
  <c r="CF664" i="5"/>
  <c r="BR664" i="5"/>
  <c r="CH664" i="5"/>
  <c r="BN655" i="5"/>
  <c r="BM655" i="5"/>
  <c r="CA655" i="5"/>
  <c r="BY655" i="5"/>
  <c r="CJ632" i="5"/>
  <c r="BU632" i="5"/>
  <c r="BW632" i="5"/>
  <c r="BQ632" i="5"/>
  <c r="BR632" i="5"/>
  <c r="BV632" i="5"/>
  <c r="CK632" i="5"/>
  <c r="BU631" i="5"/>
  <c r="CK631" i="5"/>
  <c r="AO620" i="5"/>
  <c r="BC620" i="5"/>
  <c r="AQ620" i="5"/>
  <c r="BE620" i="5"/>
  <c r="AT620" i="5"/>
  <c r="BJ620" i="5"/>
  <c r="AU620" i="5"/>
  <c r="AJ620" i="5"/>
  <c r="BB620" i="5"/>
  <c r="AK620" i="5"/>
  <c r="BD620" i="5"/>
  <c r="AL620" i="5"/>
  <c r="BF620" i="5"/>
  <c r="AN620" i="5"/>
  <c r="BH620" i="5"/>
  <c r="AW620" i="5"/>
  <c r="AX620" i="5"/>
  <c r="AY620" i="5"/>
  <c r="AZ620" i="5"/>
  <c r="BA620" i="5"/>
  <c r="BP679" i="5"/>
  <c r="BT679" i="5"/>
  <c r="CI679" i="5"/>
  <c r="BJ678" i="5"/>
  <c r="AR678" i="5"/>
  <c r="BP673" i="5"/>
  <c r="BT673" i="5"/>
  <c r="BU673" i="5"/>
  <c r="BX673" i="5"/>
  <c r="AN661" i="5"/>
  <c r="BJ661" i="5"/>
  <c r="AK661" i="5"/>
  <c r="CB655" i="5"/>
  <c r="BV651" i="5"/>
  <c r="BZ651" i="5"/>
  <c r="BL651" i="5"/>
  <c r="AL643" i="5"/>
  <c r="AO643" i="5"/>
  <c r="BF643" i="5"/>
  <c r="AP643" i="5"/>
  <c r="BG643" i="5"/>
  <c r="AR643" i="5"/>
  <c r="BJ643" i="5"/>
  <c r="AN643" i="5"/>
  <c r="AQ643" i="5"/>
  <c r="AT643" i="5"/>
  <c r="AX643" i="5"/>
  <c r="AY635" i="5"/>
  <c r="AP635" i="5"/>
  <c r="BJ635" i="5"/>
  <c r="AT635" i="5"/>
  <c r="BD635" i="5"/>
  <c r="AK635" i="5"/>
  <c r="BG635" i="5"/>
  <c r="AL635" i="5"/>
  <c r="BH635" i="5"/>
  <c r="AN635" i="5"/>
  <c r="AW635" i="5"/>
  <c r="AM635" i="5"/>
  <c r="AS635" i="5"/>
  <c r="AX635" i="5"/>
  <c r="BX631" i="5"/>
  <c r="BR626" i="5"/>
  <c r="BP626" i="5"/>
  <c r="CJ626" i="5"/>
  <c r="BU626" i="5"/>
  <c r="CC626" i="5"/>
  <c r="BK626" i="5"/>
  <c r="CD626" i="5"/>
  <c r="BL626" i="5"/>
  <c r="CE626" i="5"/>
  <c r="BN626" i="5"/>
  <c r="CK626" i="5"/>
  <c r="BX626" i="5"/>
  <c r="BM626" i="5"/>
  <c r="BO626" i="5"/>
  <c r="BQ626" i="5"/>
  <c r="BV626" i="5"/>
  <c r="BZ626" i="5"/>
  <c r="BC581" i="5"/>
  <c r="AL581" i="5"/>
  <c r="AP581" i="5"/>
  <c r="AZ581" i="5"/>
  <c r="BD581" i="5"/>
  <c r="BE581" i="5"/>
  <c r="BH581" i="5"/>
  <c r="BI581" i="5"/>
  <c r="AR581" i="5"/>
  <c r="AK581" i="5"/>
  <c r="AO581" i="5"/>
  <c r="AQ581" i="5"/>
  <c r="AY581" i="5"/>
  <c r="BG581" i="5"/>
  <c r="BX711" i="5"/>
  <c r="BJ711" i="5"/>
  <c r="BX710" i="5"/>
  <c r="AQ709" i="5"/>
  <c r="CA706" i="5"/>
  <c r="BY703" i="5"/>
  <c r="AX701" i="5"/>
  <c r="BE696" i="5"/>
  <c r="BQ694" i="5"/>
  <c r="CJ693" i="5"/>
  <c r="BV693" i="5"/>
  <c r="AT692" i="5"/>
  <c r="BT691" i="5"/>
  <c r="AW691" i="5"/>
  <c r="AV689" i="5"/>
  <c r="CK686" i="5"/>
  <c r="BW686" i="5"/>
  <c r="AV685" i="5"/>
  <c r="CG679" i="5"/>
  <c r="BQ679" i="5"/>
  <c r="BH678" i="5"/>
  <c r="BQ673" i="5"/>
  <c r="AW673" i="5"/>
  <c r="AO673" i="5"/>
  <c r="AP673" i="5"/>
  <c r="BA673" i="5"/>
  <c r="AW668" i="5"/>
  <c r="AX668" i="5"/>
  <c r="CF665" i="5"/>
  <c r="BM665" i="5"/>
  <c r="CJ664" i="5"/>
  <c r="BN664" i="5"/>
  <c r="BH661" i="5"/>
  <c r="BZ655" i="5"/>
  <c r="BW653" i="5"/>
  <c r="BY653" i="5"/>
  <c r="BK653" i="5"/>
  <c r="BM653" i="5"/>
  <c r="AS651" i="5"/>
  <c r="BG651" i="5"/>
  <c r="BH651" i="5"/>
  <c r="BE643" i="5"/>
  <c r="BW631" i="5"/>
  <c r="CG609" i="5"/>
  <c r="BL609" i="5"/>
  <c r="CB609" i="5"/>
  <c r="CC609" i="5"/>
  <c r="CI609" i="5"/>
  <c r="CF609" i="5"/>
  <c r="BA592" i="5"/>
  <c r="BM584" i="5"/>
  <c r="BV584" i="5"/>
  <c r="BW584" i="5"/>
  <c r="BX584" i="5"/>
  <c r="CB584" i="5"/>
  <c r="BL584" i="5"/>
  <c r="BR584" i="5"/>
  <c r="BS584" i="5"/>
  <c r="BZ584" i="5"/>
  <c r="CG584" i="5"/>
  <c r="BY584" i="5"/>
  <c r="CA584" i="5"/>
  <c r="BF714" i="5"/>
  <c r="BW710" i="5"/>
  <c r="BH709" i="5"/>
  <c r="AP709" i="5"/>
  <c r="BY706" i="5"/>
  <c r="BW703" i="5"/>
  <c r="BP694" i="5"/>
  <c r="AS692" i="5"/>
  <c r="AU689" i="5"/>
  <c r="AU685" i="5"/>
  <c r="CF679" i="5"/>
  <c r="BO679" i="5"/>
  <c r="BG678" i="5"/>
  <c r="CK673" i="5"/>
  <c r="BO673" i="5"/>
  <c r="CC665" i="5"/>
  <c r="BL665" i="5"/>
  <c r="BM664" i="5"/>
  <c r="BE661" i="5"/>
  <c r="AR652" i="5"/>
  <c r="AU652" i="5"/>
  <c r="AW652" i="5"/>
  <c r="BG652" i="5"/>
  <c r="BD643" i="5"/>
  <c r="BO631" i="5"/>
  <c r="BI620" i="5"/>
  <c r="BS605" i="5"/>
  <c r="BN605" i="5"/>
  <c r="CG605" i="5"/>
  <c r="BP605" i="5"/>
  <c r="BO605" i="5"/>
  <c r="BQ605" i="5"/>
  <c r="BL605" i="5"/>
  <c r="BV605" i="5"/>
  <c r="CC605" i="5"/>
  <c r="CE605" i="5"/>
  <c r="CF605" i="5"/>
  <c r="CK605" i="5"/>
  <c r="BH730" i="5"/>
  <c r="AR730" i="5"/>
  <c r="AY715" i="5"/>
  <c r="CJ711" i="5"/>
  <c r="BG709" i="5"/>
  <c r="BV703" i="5"/>
  <c r="AV703" i="5"/>
  <c r="AV701" i="5"/>
  <c r="AY696" i="5"/>
  <c r="BN694" i="5"/>
  <c r="CH693" i="5"/>
  <c r="AT689" i="5"/>
  <c r="AT685" i="5"/>
  <c r="CE679" i="5"/>
  <c r="BN679" i="5"/>
  <c r="BF678" i="5"/>
  <c r="CJ673" i="5"/>
  <c r="BN673" i="5"/>
  <c r="CB665" i="5"/>
  <c r="BK665" i="5"/>
  <c r="CG664" i="5"/>
  <c r="BB661" i="5"/>
  <c r="AX645" i="5"/>
  <c r="AY645" i="5"/>
  <c r="AJ645" i="5"/>
  <c r="BE645" i="5"/>
  <c r="BG645" i="5"/>
  <c r="AK645" i="5"/>
  <c r="BH645" i="5"/>
  <c r="AP645" i="5"/>
  <c r="BJ645" i="5"/>
  <c r="AS645" i="5"/>
  <c r="BC643" i="5"/>
  <c r="BY627" i="5"/>
  <c r="BZ627" i="5"/>
  <c r="BU627" i="5"/>
  <c r="BV627" i="5"/>
  <c r="BW627" i="5"/>
  <c r="BG620" i="5"/>
  <c r="AR605" i="5"/>
  <c r="BI605" i="5"/>
  <c r="AJ605" i="5"/>
  <c r="BJ605" i="5"/>
  <c r="AK605" i="5"/>
  <c r="AQ605" i="5"/>
  <c r="BB605" i="5"/>
  <c r="AU605" i="5"/>
  <c r="AX605" i="5"/>
  <c r="AY605" i="5"/>
  <c r="AW642" i="5"/>
  <c r="BE642" i="5"/>
  <c r="BF642" i="5"/>
  <c r="AN642" i="5"/>
  <c r="BH642" i="5"/>
  <c r="AM640" i="5"/>
  <c r="BB640" i="5"/>
  <c r="AN640" i="5"/>
  <c r="BC640" i="5"/>
  <c r="AO640" i="5"/>
  <c r="BE640" i="5"/>
  <c r="AR640" i="5"/>
  <c r="BG640" i="5"/>
  <c r="BL637" i="5"/>
  <c r="CE637" i="5"/>
  <c r="BZ637" i="5"/>
  <c r="CG637" i="5"/>
  <c r="BQ637" i="5"/>
  <c r="CH633" i="5"/>
  <c r="CJ633" i="5"/>
  <c r="BU633" i="5"/>
  <c r="CH622" i="5"/>
  <c r="CK622" i="5"/>
  <c r="BK622" i="5"/>
  <c r="BL622" i="5"/>
  <c r="BT622" i="5"/>
  <c r="BV622" i="5"/>
  <c r="BY622" i="5"/>
  <c r="CA622" i="5"/>
  <c r="BW621" i="5"/>
  <c r="BQ621" i="5"/>
  <c r="CA621" i="5"/>
  <c r="BV620" i="5"/>
  <c r="BQ620" i="5"/>
  <c r="CF620" i="5"/>
  <c r="BS620" i="5"/>
  <c r="CH620" i="5"/>
  <c r="CA620" i="5"/>
  <c r="BK620" i="5"/>
  <c r="CB620" i="5"/>
  <c r="BW620" i="5"/>
  <c r="BX620" i="5"/>
  <c r="BY620" i="5"/>
  <c r="CC620" i="5"/>
  <c r="BO620" i="5"/>
  <c r="CK620" i="5"/>
  <c r="AR612" i="5"/>
  <c r="AV612" i="5"/>
  <c r="BE612" i="5"/>
  <c r="BF612" i="5"/>
  <c r="AU612" i="5"/>
  <c r="AW612" i="5"/>
  <c r="AX612" i="5"/>
  <c r="AZ612" i="5"/>
  <c r="AJ612" i="5"/>
  <c r="AJ589" i="5"/>
  <c r="AP589" i="5"/>
  <c r="AQ589" i="5"/>
  <c r="AT589" i="5"/>
  <c r="BA589" i="5"/>
  <c r="BI589" i="5"/>
  <c r="AN589" i="5"/>
  <c r="CD590" i="5"/>
  <c r="CC590" i="5"/>
  <c r="BT590" i="5"/>
  <c r="CG590" i="5"/>
  <c r="AO579" i="5"/>
  <c r="AU579" i="5"/>
  <c r="BT568" i="5"/>
  <c r="BS568" i="5"/>
  <c r="BX568" i="5"/>
  <c r="CD568" i="5"/>
  <c r="CE568" i="5"/>
  <c r="BK568" i="5"/>
  <c r="CF568" i="5"/>
  <c r="BM568" i="5"/>
  <c r="CG568" i="5"/>
  <c r="BO568" i="5"/>
  <c r="BP568" i="5"/>
  <c r="BW568" i="5"/>
  <c r="BY568" i="5"/>
  <c r="CA568" i="5"/>
  <c r="BQ568" i="5"/>
  <c r="AR568" i="5"/>
  <c r="AL568" i="5"/>
  <c r="BB568" i="5"/>
  <c r="AN568" i="5"/>
  <c r="BD568" i="5"/>
  <c r="AO568" i="5"/>
  <c r="BI568" i="5"/>
  <c r="AP568" i="5"/>
  <c r="BJ568" i="5"/>
  <c r="AQ568" i="5"/>
  <c r="AT568" i="5"/>
  <c r="AV568" i="5"/>
  <c r="AW568" i="5"/>
  <c r="AZ568" i="5"/>
  <c r="BA568" i="5"/>
  <c r="AJ568" i="5"/>
  <c r="BC568" i="5"/>
  <c r="AK568" i="5"/>
  <c r="AM568" i="5"/>
  <c r="AX568" i="5"/>
  <c r="AY568" i="5"/>
  <c r="BE568" i="5"/>
  <c r="BH568" i="5"/>
  <c r="AY674" i="5"/>
  <c r="AV642" i="5"/>
  <c r="AV640" i="5"/>
  <c r="CH637" i="5"/>
  <c r="BZ622" i="5"/>
  <c r="CI620" i="5"/>
  <c r="AS613" i="5"/>
  <c r="AV613" i="5"/>
  <c r="AX613" i="5"/>
  <c r="AQ613" i="5"/>
  <c r="BI613" i="5"/>
  <c r="AR613" i="5"/>
  <c r="BJ613" i="5"/>
  <c r="AM613" i="5"/>
  <c r="BF613" i="5"/>
  <c r="AN613" i="5"/>
  <c r="BH613" i="5"/>
  <c r="AO613" i="5"/>
  <c r="AT613" i="5"/>
  <c r="BA613" i="5"/>
  <c r="BJ612" i="5"/>
  <c r="CB610" i="5"/>
  <c r="CG610" i="5"/>
  <c r="BK610" i="5"/>
  <c r="CI610" i="5"/>
  <c r="BL610" i="5"/>
  <c r="BY610" i="5"/>
  <c r="CA610" i="5"/>
  <c r="CC610" i="5"/>
  <c r="CH610" i="5"/>
  <c r="BN610" i="5"/>
  <c r="BT602" i="5"/>
  <c r="BV602" i="5"/>
  <c r="CK602" i="5"/>
  <c r="BX602" i="5"/>
  <c r="BL602" i="5"/>
  <c r="CC602" i="5"/>
  <c r="BM602" i="5"/>
  <c r="CD602" i="5"/>
  <c r="BS602" i="5"/>
  <c r="BU602" i="5"/>
  <c r="BW602" i="5"/>
  <c r="BZ602" i="5"/>
  <c r="BN602" i="5"/>
  <c r="CG602" i="5"/>
  <c r="BS593" i="5"/>
  <c r="BY593" i="5"/>
  <c r="BL593" i="5"/>
  <c r="CA593" i="5"/>
  <c r="BN593" i="5"/>
  <c r="CE593" i="5"/>
  <c r="BO593" i="5"/>
  <c r="CF593" i="5"/>
  <c r="BU593" i="5"/>
  <c r="CB593" i="5"/>
  <c r="CC593" i="5"/>
  <c r="CD593" i="5"/>
  <c r="BK593" i="5"/>
  <c r="CI593" i="5"/>
  <c r="BQ593" i="5"/>
  <c r="BT593" i="5"/>
  <c r="CK624" i="5"/>
  <c r="BU624" i="5"/>
  <c r="BW624" i="5"/>
  <c r="BS624" i="5"/>
  <c r="BV624" i="5"/>
  <c r="BN622" i="5"/>
  <c r="CG620" i="5"/>
  <c r="BG612" i="5"/>
  <c r="BE610" i="5"/>
  <c r="AM610" i="5"/>
  <c r="BI610" i="5"/>
  <c r="AT610" i="5"/>
  <c r="AU610" i="5"/>
  <c r="AW610" i="5"/>
  <c r="AY610" i="5"/>
  <c r="BX647" i="5"/>
  <c r="CK647" i="5"/>
  <c r="AS642" i="5"/>
  <c r="AT640" i="5"/>
  <c r="BV637" i="5"/>
  <c r="BM622" i="5"/>
  <c r="CE620" i="5"/>
  <c r="BC612" i="5"/>
  <c r="BU591" i="5"/>
  <c r="BZ591" i="5"/>
  <c r="CD591" i="5"/>
  <c r="BP591" i="5"/>
  <c r="CA591" i="5"/>
  <c r="BQ591" i="5"/>
  <c r="BT591" i="5"/>
  <c r="CI591" i="5"/>
  <c r="CK591" i="5"/>
  <c r="CA587" i="5"/>
  <c r="BP587" i="5"/>
  <c r="BM587" i="5"/>
  <c r="BZ587" i="5"/>
  <c r="BV587" i="5"/>
  <c r="CD587" i="5"/>
  <c r="AT674" i="5"/>
  <c r="BU657" i="5"/>
  <c r="BU647" i="5"/>
  <c r="AQ647" i="5"/>
  <c r="AT647" i="5"/>
  <c r="AR642" i="5"/>
  <c r="AV641" i="5"/>
  <c r="BE641" i="5"/>
  <c r="BF641" i="5"/>
  <c r="BG641" i="5"/>
  <c r="AN641" i="5"/>
  <c r="AS640" i="5"/>
  <c r="BU637" i="5"/>
  <c r="BV634" i="5"/>
  <c r="BR634" i="5"/>
  <c r="CG634" i="5"/>
  <c r="BT634" i="5"/>
  <c r="CI634" i="5"/>
  <c r="BY634" i="5"/>
  <c r="BZ634" i="5"/>
  <c r="CA634" i="5"/>
  <c r="BL634" i="5"/>
  <c r="CC634" i="5"/>
  <c r="BQ634" i="5"/>
  <c r="CK634" i="5"/>
  <c r="BR629" i="5"/>
  <c r="CD620" i="5"/>
  <c r="AZ613" i="5"/>
  <c r="AY612" i="5"/>
  <c r="BM610" i="5"/>
  <c r="BK602" i="5"/>
  <c r="BJ591" i="5"/>
  <c r="BI591" i="5"/>
  <c r="CG587" i="5"/>
  <c r="AN587" i="5"/>
  <c r="BJ587" i="5"/>
  <c r="AR587" i="5"/>
  <c r="BE587" i="5"/>
  <c r="AJ587" i="5"/>
  <c r="BI587" i="5"/>
  <c r="AK587" i="5"/>
  <c r="AU587" i="5"/>
  <c r="AY587" i="5"/>
  <c r="AZ587" i="5"/>
  <c r="BA587" i="5"/>
  <c r="BD587" i="5"/>
  <c r="AL587" i="5"/>
  <c r="AR630" i="5"/>
  <c r="AW630" i="5"/>
  <c r="AY630" i="5"/>
  <c r="BG623" i="5"/>
  <c r="AX623" i="5"/>
  <c r="BZ607" i="5"/>
  <c r="CD607" i="5"/>
  <c r="CE607" i="5"/>
  <c r="BA590" i="5"/>
  <c r="AN590" i="5"/>
  <c r="AR590" i="5"/>
  <c r="BI590" i="5"/>
  <c r="BJ590" i="5"/>
  <c r="BA585" i="5"/>
  <c r="BD585" i="5"/>
  <c r="BF585" i="5"/>
  <c r="AJ585" i="5"/>
  <c r="AM585" i="5"/>
  <c r="AN585" i="5"/>
  <c r="AW585" i="5"/>
  <c r="BC580" i="5"/>
  <c r="AN580" i="5"/>
  <c r="AR580" i="5"/>
  <c r="AU580" i="5"/>
  <c r="AX580" i="5"/>
  <c r="BB580" i="5"/>
  <c r="BH580" i="5"/>
  <c r="BI580" i="5"/>
  <c r="BR558" i="5"/>
  <c r="BP558" i="5"/>
  <c r="BS558" i="5"/>
  <c r="CJ558" i="5"/>
  <c r="CK558" i="5"/>
  <c r="BK531" i="5"/>
  <c r="BS531" i="5"/>
  <c r="CG531" i="5"/>
  <c r="BV531" i="5"/>
  <c r="CJ531" i="5"/>
  <c r="BO531" i="5"/>
  <c r="CE531" i="5"/>
  <c r="BR531" i="5"/>
  <c r="CI531" i="5"/>
  <c r="BU531" i="5"/>
  <c r="BX531" i="5"/>
  <c r="BY531" i="5"/>
  <c r="BZ531" i="5"/>
  <c r="BL531" i="5"/>
  <c r="BM531" i="5"/>
  <c r="BN531" i="5"/>
  <c r="BQ531" i="5"/>
  <c r="CC531" i="5"/>
  <c r="CK531" i="5"/>
  <c r="BP531" i="5"/>
  <c r="BT531" i="5"/>
  <c r="BW531" i="5"/>
  <c r="CA531" i="5"/>
  <c r="CF531" i="5"/>
  <c r="CH531" i="5"/>
  <c r="BW525" i="5"/>
  <c r="CJ525" i="5"/>
  <c r="BX525" i="5"/>
  <c r="BL525" i="5"/>
  <c r="BV525" i="5"/>
  <c r="AQ577" i="5"/>
  <c r="AS577" i="5"/>
  <c r="BC577" i="5"/>
  <c r="AX577" i="5"/>
  <c r="AL570" i="5"/>
  <c r="AT570" i="5"/>
  <c r="AV570" i="5"/>
  <c r="BI570" i="5"/>
  <c r="BJ570" i="5"/>
  <c r="AJ570" i="5"/>
  <c r="AP570" i="5"/>
  <c r="AQ570" i="5"/>
  <c r="AX570" i="5"/>
  <c r="AY570" i="5"/>
  <c r="BD570" i="5"/>
  <c r="BX645" i="5"/>
  <c r="CI642" i="5"/>
  <c r="CB641" i="5"/>
  <c r="BK641" i="5"/>
  <c r="BF639" i="5"/>
  <c r="AJ639" i="5"/>
  <c r="AP634" i="5"/>
  <c r="BD634" i="5"/>
  <c r="AR634" i="5"/>
  <c r="BF634" i="5"/>
  <c r="BI630" i="5"/>
  <c r="AO630" i="5"/>
  <c r="CJ625" i="5"/>
  <c r="BD609" i="5"/>
  <c r="BI609" i="5"/>
  <c r="AO609" i="5"/>
  <c r="AX609" i="5"/>
  <c r="BX608" i="5"/>
  <c r="BO608" i="5"/>
  <c r="BQ608" i="5"/>
  <c r="AJ597" i="5"/>
  <c r="BH590" i="5"/>
  <c r="BE585" i="5"/>
  <c r="BV582" i="5"/>
  <c r="BU582" i="5"/>
  <c r="BW582" i="5"/>
  <c r="CG642" i="5"/>
  <c r="BZ641" i="5"/>
  <c r="BC639" i="5"/>
  <c r="BE630" i="5"/>
  <c r="AM630" i="5"/>
  <c r="AS623" i="5"/>
  <c r="BF622" i="5"/>
  <c r="AZ622" i="5"/>
  <c r="BJ622" i="5"/>
  <c r="BM618" i="5"/>
  <c r="BO618" i="5"/>
  <c r="CF603" i="5"/>
  <c r="AP598" i="5"/>
  <c r="AR598" i="5"/>
  <c r="BI598" i="5"/>
  <c r="AU598" i="5"/>
  <c r="BA598" i="5"/>
  <c r="AJ598" i="5"/>
  <c r="BB598" i="5"/>
  <c r="AO598" i="5"/>
  <c r="BJ598" i="5"/>
  <c r="AX590" i="5"/>
  <c r="AX585" i="5"/>
  <c r="AZ584" i="5"/>
  <c r="BJ584" i="5"/>
  <c r="AK584" i="5"/>
  <c r="AL584" i="5"/>
  <c r="AP584" i="5"/>
  <c r="AT584" i="5"/>
  <c r="BA584" i="5"/>
  <c r="CF582" i="5"/>
  <c r="BG580" i="5"/>
  <c r="CJ578" i="5"/>
  <c r="BN578" i="5"/>
  <c r="BQ578" i="5"/>
  <c r="CD564" i="5"/>
  <c r="BO564" i="5"/>
  <c r="BP564" i="5"/>
  <c r="BQ564" i="5"/>
  <c r="BW564" i="5"/>
  <c r="CC564" i="5"/>
  <c r="CD642" i="5"/>
  <c r="BY641" i="5"/>
  <c r="BL639" i="5"/>
  <c r="BN639" i="5"/>
  <c r="BI634" i="5"/>
  <c r="AS634" i="5"/>
  <c r="BD630" i="5"/>
  <c r="AL630" i="5"/>
  <c r="BN618" i="5"/>
  <c r="AK618" i="5"/>
  <c r="AX618" i="5"/>
  <c r="AY618" i="5"/>
  <c r="CK607" i="5"/>
  <c r="CC603" i="5"/>
  <c r="AY598" i="5"/>
  <c r="BS597" i="5"/>
  <c r="BM597" i="5"/>
  <c r="CH597" i="5"/>
  <c r="BP597" i="5"/>
  <c r="BV597" i="5"/>
  <c r="BW597" i="5"/>
  <c r="CE597" i="5"/>
  <c r="AT590" i="5"/>
  <c r="AT585" i="5"/>
  <c r="BF580" i="5"/>
  <c r="AW639" i="5"/>
  <c r="AN639" i="5"/>
  <c r="AQ639" i="5"/>
  <c r="BC630" i="5"/>
  <c r="AK630" i="5"/>
  <c r="AQ623" i="5"/>
  <c r="BL618" i="5"/>
  <c r="CF607" i="5"/>
  <c r="AX598" i="5"/>
  <c r="BA597" i="5"/>
  <c r="AQ597" i="5"/>
  <c r="AT597" i="5"/>
  <c r="AU597" i="5"/>
  <c r="AX597" i="5"/>
  <c r="BE597" i="5"/>
  <c r="AQ590" i="5"/>
  <c r="AP588" i="5"/>
  <c r="AW588" i="5"/>
  <c r="AY588" i="5"/>
  <c r="AX588" i="5"/>
  <c r="AZ588" i="5"/>
  <c r="BA588" i="5"/>
  <c r="AM588" i="5"/>
  <c r="BE588" i="5"/>
  <c r="AS585" i="5"/>
  <c r="CD582" i="5"/>
  <c r="AO580" i="5"/>
  <c r="CA575" i="5"/>
  <c r="CF575" i="5"/>
  <c r="CE575" i="5"/>
  <c r="BB571" i="5"/>
  <c r="BQ562" i="5"/>
  <c r="BY554" i="5"/>
  <c r="BQ574" i="5"/>
  <c r="CB574" i="5"/>
  <c r="BL574" i="5"/>
  <c r="CD574" i="5"/>
  <c r="BS565" i="5"/>
  <c r="BP562" i="5"/>
  <c r="BW554" i="5"/>
  <c r="AY543" i="5"/>
  <c r="AZ543" i="5"/>
  <c r="AT543" i="5"/>
  <c r="BB543" i="5"/>
  <c r="BD543" i="5"/>
  <c r="AN543" i="5"/>
  <c r="BJ543" i="5"/>
  <c r="AJ543" i="5"/>
  <c r="AL543" i="5"/>
  <c r="AJ529" i="5"/>
  <c r="AY529" i="5"/>
  <c r="BB529" i="5"/>
  <c r="BJ529" i="5"/>
  <c r="AS527" i="5"/>
  <c r="AP527" i="5"/>
  <c r="AN527" i="5"/>
  <c r="AR527" i="5"/>
  <c r="BH527" i="5"/>
  <c r="AM527" i="5"/>
  <c r="AQ527" i="5"/>
  <c r="AT527" i="5"/>
  <c r="AZ527" i="5"/>
  <c r="BA527" i="5"/>
  <c r="BB527" i="5"/>
  <c r="BC527" i="5"/>
  <c r="BO574" i="5"/>
  <c r="AT571" i="5"/>
  <c r="CB565" i="5"/>
  <c r="AX563" i="5"/>
  <c r="BA563" i="5"/>
  <c r="AK563" i="5"/>
  <c r="BO562" i="5"/>
  <c r="BU554" i="5"/>
  <c r="BZ546" i="5"/>
  <c r="CC546" i="5"/>
  <c r="BN546" i="5"/>
  <c r="CI546" i="5"/>
  <c r="BP546" i="5"/>
  <c r="CE546" i="5"/>
  <c r="CG546" i="5"/>
  <c r="BL546" i="5"/>
  <c r="BX546" i="5"/>
  <c r="CD546" i="5"/>
  <c r="CH576" i="5"/>
  <c r="BO576" i="5"/>
  <c r="CJ576" i="5"/>
  <c r="CI574" i="5"/>
  <c r="BK574" i="5"/>
  <c r="AM571" i="5"/>
  <c r="BY565" i="5"/>
  <c r="CI562" i="5"/>
  <c r="AR557" i="5"/>
  <c r="AP557" i="5"/>
  <c r="BJ557" i="5"/>
  <c r="AV557" i="5"/>
  <c r="AX557" i="5"/>
  <c r="AT557" i="5"/>
  <c r="AQ556" i="5"/>
  <c r="BC556" i="5"/>
  <c r="BG556" i="5"/>
  <c r="AK556" i="5"/>
  <c r="BJ556" i="5"/>
  <c r="AM556" i="5"/>
  <c r="BF556" i="5"/>
  <c r="BP554" i="5"/>
  <c r="BH493" i="5"/>
  <c r="AT493" i="5"/>
  <c r="AV493" i="5"/>
  <c r="AW493" i="5"/>
  <c r="BC493" i="5"/>
  <c r="BF493" i="5"/>
  <c r="BJ493" i="5"/>
  <c r="BM581" i="5"/>
  <c r="CJ581" i="5"/>
  <c r="BQ581" i="5"/>
  <c r="CH574" i="5"/>
  <c r="BX565" i="5"/>
  <c r="AQ563" i="5"/>
  <c r="BP560" i="5"/>
  <c r="BC557" i="5"/>
  <c r="CB546" i="5"/>
  <c r="BC543" i="5"/>
  <c r="BK536" i="5"/>
  <c r="BP536" i="5"/>
  <c r="BQ536" i="5"/>
  <c r="BU536" i="5"/>
  <c r="CA536" i="5"/>
  <c r="CE536" i="5"/>
  <c r="CG536" i="5"/>
  <c r="BL536" i="5"/>
  <c r="BM536" i="5"/>
  <c r="BO536" i="5"/>
  <c r="BS536" i="5"/>
  <c r="CI536" i="5"/>
  <c r="CF535" i="5"/>
  <c r="BN535" i="5"/>
  <c r="BT535" i="5"/>
  <c r="CH535" i="5"/>
  <c r="BS562" i="5"/>
  <c r="BU562" i="5"/>
  <c r="CB562" i="5"/>
  <c r="BB557" i="5"/>
  <c r="BE556" i="5"/>
  <c r="CA546" i="5"/>
  <c r="AV543" i="5"/>
  <c r="BY536" i="5"/>
  <c r="BF527" i="5"/>
  <c r="BH526" i="5"/>
  <c r="AU526" i="5"/>
  <c r="BI526" i="5"/>
  <c r="AR526" i="5"/>
  <c r="AT526" i="5"/>
  <c r="BE526" i="5"/>
  <c r="BG526" i="5"/>
  <c r="AS526" i="5"/>
  <c r="AQ526" i="5"/>
  <c r="CK521" i="5"/>
  <c r="BW521" i="5"/>
  <c r="CJ521" i="5"/>
  <c r="BS521" i="5"/>
  <c r="CH521" i="5"/>
  <c r="CI521" i="5"/>
  <c r="AQ572" i="5"/>
  <c r="BG569" i="5"/>
  <c r="BN565" i="5"/>
  <c r="AP564" i="5"/>
  <c r="AO564" i="5"/>
  <c r="AU564" i="5"/>
  <c r="AO563" i="5"/>
  <c r="CF562" i="5"/>
  <c r="CB561" i="5"/>
  <c r="CF561" i="5"/>
  <c r="CD561" i="5"/>
  <c r="AZ557" i="5"/>
  <c r="BA556" i="5"/>
  <c r="BY546" i="5"/>
  <c r="AU543" i="5"/>
  <c r="BR536" i="5"/>
  <c r="BE527" i="5"/>
  <c r="AX586" i="5"/>
  <c r="BB586" i="5"/>
  <c r="CG581" i="5"/>
  <c r="BZ574" i="5"/>
  <c r="CE562" i="5"/>
  <c r="BO554" i="5"/>
  <c r="BZ554" i="5"/>
  <c r="BN554" i="5"/>
  <c r="CK554" i="5"/>
  <c r="CG554" i="5"/>
  <c r="BK554" i="5"/>
  <c r="CI554" i="5"/>
  <c r="BM554" i="5"/>
  <c r="CD554" i="5"/>
  <c r="AS543" i="5"/>
  <c r="BK619" i="5"/>
  <c r="BS619" i="5"/>
  <c r="CH619" i="5"/>
  <c r="BU619" i="5"/>
  <c r="CJ619" i="5"/>
  <c r="BN617" i="5"/>
  <c r="CB617" i="5"/>
  <c r="BP617" i="5"/>
  <c r="CD617" i="5"/>
  <c r="BY611" i="5"/>
  <c r="CA611" i="5"/>
  <c r="BG602" i="5"/>
  <c r="AX602" i="5"/>
  <c r="BE602" i="5"/>
  <c r="BC601" i="5"/>
  <c r="BE601" i="5"/>
  <c r="AZ595" i="5"/>
  <c r="BI595" i="5"/>
  <c r="CF581" i="5"/>
  <c r="BT576" i="5"/>
  <c r="AS575" i="5"/>
  <c r="BY574" i="5"/>
  <c r="BH571" i="5"/>
  <c r="AT569" i="5"/>
  <c r="BL565" i="5"/>
  <c r="BI563" i="5"/>
  <c r="AM563" i="5"/>
  <c r="CD562" i="5"/>
  <c r="AS557" i="5"/>
  <c r="AV556" i="5"/>
  <c r="AM554" i="5"/>
  <c r="AQ554" i="5"/>
  <c r="BG554" i="5"/>
  <c r="AX554" i="5"/>
  <c r="AP554" i="5"/>
  <c r="BI554" i="5"/>
  <c r="AS554" i="5"/>
  <c r="AU554" i="5"/>
  <c r="AN554" i="5"/>
  <c r="BH554" i="5"/>
  <c r="BK551" i="5"/>
  <c r="CA551" i="5"/>
  <c r="BW551" i="5"/>
  <c r="CB551" i="5"/>
  <c r="CH551" i="5"/>
  <c r="BU551" i="5"/>
  <c r="BQ546" i="5"/>
  <c r="AW545" i="5"/>
  <c r="AN545" i="5"/>
  <c r="AK545" i="5"/>
  <c r="AP545" i="5"/>
  <c r="BA545" i="5"/>
  <c r="BC545" i="5"/>
  <c r="AU545" i="5"/>
  <c r="AV545" i="5"/>
  <c r="AZ545" i="5"/>
  <c r="BE545" i="5"/>
  <c r="AM545" i="5"/>
  <c r="AQ543" i="5"/>
  <c r="CG535" i="5"/>
  <c r="BE529" i="5"/>
  <c r="AO527" i="5"/>
  <c r="BS516" i="5"/>
  <c r="CG516" i="5"/>
  <c r="BM516" i="5"/>
  <c r="CB516" i="5"/>
  <c r="BO516" i="5"/>
  <c r="BP516" i="5"/>
  <c r="CE516" i="5"/>
  <c r="BX516" i="5"/>
  <c r="BZ516" i="5"/>
  <c r="CA516" i="5"/>
  <c r="CC516" i="5"/>
  <c r="BK516" i="5"/>
  <c r="CD516" i="5"/>
  <c r="BL516" i="5"/>
  <c r="CF516" i="5"/>
  <c r="BN516" i="5"/>
  <c r="CH516" i="5"/>
  <c r="BQ516" i="5"/>
  <c r="CI516" i="5"/>
  <c r="BR516" i="5"/>
  <c r="CJ516" i="5"/>
  <c r="BV516" i="5"/>
  <c r="BY623" i="5"/>
  <c r="BX623" i="5"/>
  <c r="CJ623" i="5"/>
  <c r="AK619" i="5"/>
  <c r="BB619" i="5"/>
  <c r="AM619" i="5"/>
  <c r="BF619" i="5"/>
  <c r="CH617" i="5"/>
  <c r="BR617" i="5"/>
  <c r="BM612" i="5"/>
  <c r="BU612" i="5"/>
  <c r="AQ606" i="5"/>
  <c r="BD601" i="5"/>
  <c r="BU596" i="5"/>
  <c r="CI596" i="5"/>
  <c r="CK596" i="5"/>
  <c r="CE581" i="5"/>
  <c r="BK577" i="5"/>
  <c r="BS576" i="5"/>
  <c r="BX574" i="5"/>
  <c r="AJ572" i="5"/>
  <c r="BG571" i="5"/>
  <c r="BN570" i="5"/>
  <c r="BR570" i="5"/>
  <c r="BV570" i="5"/>
  <c r="AJ566" i="5"/>
  <c r="AN566" i="5"/>
  <c r="BK565" i="5"/>
  <c r="BI564" i="5"/>
  <c r="BF563" i="5"/>
  <c r="AL563" i="5"/>
  <c r="CA562" i="5"/>
  <c r="AQ557" i="5"/>
  <c r="AT556" i="5"/>
  <c r="CH554" i="5"/>
  <c r="BB554" i="5"/>
  <c r="BO546" i="5"/>
  <c r="AO543" i="5"/>
  <c r="BR535" i="5"/>
  <c r="AZ529" i="5"/>
  <c r="AL527" i="5"/>
  <c r="BN559" i="5"/>
  <c r="BK559" i="5"/>
  <c r="CA559" i="5"/>
  <c r="CI557" i="5"/>
  <c r="BP537" i="5"/>
  <c r="BZ537" i="5"/>
  <c r="CB537" i="5"/>
  <c r="CI537" i="5"/>
  <c r="BM537" i="5"/>
  <c r="BQ537" i="5"/>
  <c r="BU537" i="5"/>
  <c r="BJ536" i="5"/>
  <c r="AY548" i="5"/>
  <c r="AR548" i="5"/>
  <c r="AW548" i="5"/>
  <c r="BE548" i="5"/>
  <c r="BJ548" i="5"/>
  <c r="BO545" i="5"/>
  <c r="BM545" i="5"/>
  <c r="CB545" i="5"/>
  <c r="BQ545" i="5"/>
  <c r="CE545" i="5"/>
  <c r="BU545" i="5"/>
  <c r="CI545" i="5"/>
  <c r="BW545" i="5"/>
  <c r="CK545" i="5"/>
  <c r="AK540" i="5"/>
  <c r="BA540" i="5"/>
  <c r="AT540" i="5"/>
  <c r="AX540" i="5"/>
  <c r="AZ540" i="5"/>
  <c r="AL540" i="5"/>
  <c r="AN540" i="5"/>
  <c r="AL536" i="5"/>
  <c r="AZ536" i="5"/>
  <c r="AJ536" i="5"/>
  <c r="AY536" i="5"/>
  <c r="AN536" i="5"/>
  <c r="BC536" i="5"/>
  <c r="AP536" i="5"/>
  <c r="BE536" i="5"/>
  <c r="AR536" i="5"/>
  <c r="BG536" i="5"/>
  <c r="AT536" i="5"/>
  <c r="BI536" i="5"/>
  <c r="BT526" i="5"/>
  <c r="BS526" i="5"/>
  <c r="BU526" i="5"/>
  <c r="BL519" i="5"/>
  <c r="CC519" i="5"/>
  <c r="BO519" i="5"/>
  <c r="BZ519" i="5"/>
  <c r="CA519" i="5"/>
  <c r="CB519" i="5"/>
  <c r="CD519" i="5"/>
  <c r="AW507" i="5"/>
  <c r="AJ507" i="5"/>
  <c r="AX507" i="5"/>
  <c r="AP507" i="5"/>
  <c r="BF507" i="5"/>
  <c r="AR507" i="5"/>
  <c r="BH507" i="5"/>
  <c r="AS507" i="5"/>
  <c r="BI507" i="5"/>
  <c r="BA507" i="5"/>
  <c r="BB507" i="5"/>
  <c r="AK507" i="5"/>
  <c r="BD507" i="5"/>
  <c r="AL507" i="5"/>
  <c r="BE507" i="5"/>
  <c r="AM507" i="5"/>
  <c r="BG507" i="5"/>
  <c r="AN507" i="5"/>
  <c r="BJ507" i="5"/>
  <c r="AO507" i="5"/>
  <c r="AQ507" i="5"/>
  <c r="AT507" i="5"/>
  <c r="AU507" i="5"/>
  <c r="BT557" i="5"/>
  <c r="CB557" i="5"/>
  <c r="BD555" i="5"/>
  <c r="AN555" i="5"/>
  <c r="BF555" i="5"/>
  <c r="AJ551" i="5"/>
  <c r="AQ551" i="5"/>
  <c r="BA551" i="5"/>
  <c r="AK551" i="5"/>
  <c r="AV548" i="5"/>
  <c r="BQ547" i="5"/>
  <c r="CG547" i="5"/>
  <c r="CC545" i="5"/>
  <c r="BM542" i="5"/>
  <c r="CK542" i="5"/>
  <c r="BQ542" i="5"/>
  <c r="BV542" i="5"/>
  <c r="AS540" i="5"/>
  <c r="AX539" i="5"/>
  <c r="AM539" i="5"/>
  <c r="AZ539" i="5"/>
  <c r="BE539" i="5"/>
  <c r="BH539" i="5"/>
  <c r="BR537" i="5"/>
  <c r="AU536" i="5"/>
  <c r="BU527" i="5"/>
  <c r="BN527" i="5"/>
  <c r="CD527" i="5"/>
  <c r="BL527" i="5"/>
  <c r="CE527" i="5"/>
  <c r="BQ527" i="5"/>
  <c r="CH527" i="5"/>
  <c r="BP527" i="5"/>
  <c r="BS527" i="5"/>
  <c r="BT527" i="5"/>
  <c r="BV527" i="5"/>
  <c r="BW527" i="5"/>
  <c r="BX527" i="5"/>
  <c r="CD614" i="5"/>
  <c r="CB594" i="5"/>
  <c r="BK594" i="5"/>
  <c r="AW593" i="5"/>
  <c r="BX559" i="5"/>
  <c r="BS557" i="5"/>
  <c r="BI555" i="5"/>
  <c r="AX551" i="5"/>
  <c r="AP548" i="5"/>
  <c r="BZ545" i="5"/>
  <c r="AQ540" i="5"/>
  <c r="AQ536" i="5"/>
  <c r="AM534" i="5"/>
  <c r="BE534" i="5"/>
  <c r="BY527" i="5"/>
  <c r="BM549" i="5"/>
  <c r="CA549" i="5"/>
  <c r="BT549" i="5"/>
  <c r="CH549" i="5"/>
  <c r="BV549" i="5"/>
  <c r="CJ549" i="5"/>
  <c r="AO548" i="5"/>
  <c r="BY545" i="5"/>
  <c r="AP540" i="5"/>
  <c r="AO536" i="5"/>
  <c r="AR532" i="5"/>
  <c r="AS532" i="5"/>
  <c r="BI532" i="5"/>
  <c r="AU532" i="5"/>
  <c r="BB532" i="5"/>
  <c r="BR527" i="5"/>
  <c r="BW526" i="5"/>
  <c r="BT517" i="5"/>
  <c r="BU517" i="5"/>
  <c r="CJ517" i="5"/>
  <c r="BQ517" i="5"/>
  <c r="CG517" i="5"/>
  <c r="BV517" i="5"/>
  <c r="BR517" i="5"/>
  <c r="BW517" i="5"/>
  <c r="BX517" i="5"/>
  <c r="BY517" i="5"/>
  <c r="BZ517" i="5"/>
  <c r="CA517" i="5"/>
  <c r="CB517" i="5"/>
  <c r="BK517" i="5"/>
  <c r="CC517" i="5"/>
  <c r="BL517" i="5"/>
  <c r="CD517" i="5"/>
  <c r="BA607" i="5"/>
  <c r="CA583" i="5"/>
  <c r="BL583" i="5"/>
  <c r="BF582" i="5"/>
  <c r="BO579" i="5"/>
  <c r="BJ574" i="5"/>
  <c r="AT574" i="5"/>
  <c r="AT573" i="5"/>
  <c r="CE567" i="5"/>
  <c r="AY562" i="5"/>
  <c r="AM561" i="5"/>
  <c r="AX561" i="5"/>
  <c r="AX560" i="5"/>
  <c r="AL560" i="5"/>
  <c r="BV559" i="5"/>
  <c r="CJ557" i="5"/>
  <c r="BQ557" i="5"/>
  <c r="BC555" i="5"/>
  <c r="AV551" i="5"/>
  <c r="AX550" i="5"/>
  <c r="BG550" i="5"/>
  <c r="AU550" i="5"/>
  <c r="AW550" i="5"/>
  <c r="BU549" i="5"/>
  <c r="AV549" i="5"/>
  <c r="AL549" i="5"/>
  <c r="BC549" i="5"/>
  <c r="AN549" i="5"/>
  <c r="BE549" i="5"/>
  <c r="AN548" i="5"/>
  <c r="BX545" i="5"/>
  <c r="AM540" i="5"/>
  <c r="AM536" i="5"/>
  <c r="BO527" i="5"/>
  <c r="AW517" i="5"/>
  <c r="AJ517" i="5"/>
  <c r="AV517" i="5"/>
  <c r="AT517" i="5"/>
  <c r="AU517" i="5"/>
  <c r="AX517" i="5"/>
  <c r="AY517" i="5"/>
  <c r="BI517" i="5"/>
  <c r="BJ517" i="5"/>
  <c r="BC507" i="5"/>
  <c r="AK544" i="5"/>
  <c r="CG528" i="5"/>
  <c r="CK524" i="5"/>
  <c r="AZ522" i="5"/>
  <c r="BL520" i="5"/>
  <c r="BM520" i="5"/>
  <c r="BZ520" i="5"/>
  <c r="CK520" i="5"/>
  <c r="BO518" i="5"/>
  <c r="AU515" i="5"/>
  <c r="BW510" i="5"/>
  <c r="BU504" i="5"/>
  <c r="BW504" i="5"/>
  <c r="BP504" i="5"/>
  <c r="BV504" i="5"/>
  <c r="CB498" i="5"/>
  <c r="AL498" i="5"/>
  <c r="BJ487" i="5"/>
  <c r="AL485" i="5"/>
  <c r="CD530" i="5"/>
  <c r="BK530" i="5"/>
  <c r="CE528" i="5"/>
  <c r="CC524" i="5"/>
  <c r="BS523" i="5"/>
  <c r="BN523" i="5"/>
  <c r="CB523" i="5"/>
  <c r="CE523" i="5"/>
  <c r="AY522" i="5"/>
  <c r="BN518" i="5"/>
  <c r="AS515" i="5"/>
  <c r="BU512" i="5"/>
  <c r="BO512" i="5"/>
  <c r="CE512" i="5"/>
  <c r="BR512" i="5"/>
  <c r="CJ512" i="5"/>
  <c r="BT512" i="5"/>
  <c r="BV512" i="5"/>
  <c r="BT510" i="5"/>
  <c r="BL508" i="5"/>
  <c r="CH508" i="5"/>
  <c r="CC504" i="5"/>
  <c r="AK498" i="5"/>
  <c r="BO495" i="5"/>
  <c r="BM495" i="5"/>
  <c r="CJ495" i="5"/>
  <c r="BP495" i="5"/>
  <c r="BR495" i="5"/>
  <c r="BK495" i="5"/>
  <c r="BL495" i="5"/>
  <c r="BN495" i="5"/>
  <c r="BS495" i="5"/>
  <c r="BE552" i="5"/>
  <c r="BB547" i="5"/>
  <c r="AX533" i="5"/>
  <c r="AJ533" i="5"/>
  <c r="BA533" i="5"/>
  <c r="BT532" i="5"/>
  <c r="BW532" i="5"/>
  <c r="CA532" i="5"/>
  <c r="AU530" i="5"/>
  <c r="BG530" i="5"/>
  <c r="BO523" i="5"/>
  <c r="CA520" i="5"/>
  <c r="BM518" i="5"/>
  <c r="AR515" i="5"/>
  <c r="CA514" i="5"/>
  <c r="BZ512" i="5"/>
  <c r="BQ510" i="5"/>
  <c r="BP508" i="5"/>
  <c r="CB504" i="5"/>
  <c r="CJ502" i="5"/>
  <c r="BV495" i="5"/>
  <c r="AM495" i="5"/>
  <c r="AQ495" i="5"/>
  <c r="AU495" i="5"/>
  <c r="AW495" i="5"/>
  <c r="AJ495" i="5"/>
  <c r="AK495" i="5"/>
  <c r="AL495" i="5"/>
  <c r="AN495" i="5"/>
  <c r="BR528" i="5"/>
  <c r="BZ528" i="5"/>
  <c r="BK528" i="5"/>
  <c r="CD528" i="5"/>
  <c r="BN528" i="5"/>
  <c r="CJ528" i="5"/>
  <c r="BP524" i="5"/>
  <c r="BK524" i="5"/>
  <c r="CB524" i="5"/>
  <c r="BM523" i="5"/>
  <c r="AN522" i="5"/>
  <c r="BB522" i="5"/>
  <c r="AS522" i="5"/>
  <c r="BH522" i="5"/>
  <c r="AV522" i="5"/>
  <c r="BY520" i="5"/>
  <c r="BL518" i="5"/>
  <c r="AQ515" i="5"/>
  <c r="BY512" i="5"/>
  <c r="BC511" i="5"/>
  <c r="BE511" i="5"/>
  <c r="BN510" i="5"/>
  <c r="BO508" i="5"/>
  <c r="AT502" i="5"/>
  <c r="BT539" i="5"/>
  <c r="CA528" i="5"/>
  <c r="AP528" i="5"/>
  <c r="AL528" i="5"/>
  <c r="BE528" i="5"/>
  <c r="AN528" i="5"/>
  <c r="AT528" i="5"/>
  <c r="BY524" i="5"/>
  <c r="AN524" i="5"/>
  <c r="AU524" i="5"/>
  <c r="AM524" i="5"/>
  <c r="BF524" i="5"/>
  <c r="AR524" i="5"/>
  <c r="BI524" i="5"/>
  <c r="BL523" i="5"/>
  <c r="AU522" i="5"/>
  <c r="BW520" i="5"/>
  <c r="AO515" i="5"/>
  <c r="BW512" i="5"/>
  <c r="BN508" i="5"/>
  <c r="BY504" i="5"/>
  <c r="BJ500" i="5"/>
  <c r="AM500" i="5"/>
  <c r="AQ500" i="5"/>
  <c r="AT500" i="5"/>
  <c r="BU498" i="5"/>
  <c r="CG498" i="5"/>
  <c r="BN498" i="5"/>
  <c r="CK498" i="5"/>
  <c r="BP498" i="5"/>
  <c r="BR498" i="5"/>
  <c r="BS498" i="5"/>
  <c r="BV498" i="5"/>
  <c r="BW498" i="5"/>
  <c r="AN515" i="5"/>
  <c r="BS510" i="5"/>
  <c r="CK510" i="5"/>
  <c r="BR510" i="5"/>
  <c r="BU510" i="5"/>
  <c r="BV510" i="5"/>
  <c r="AQ502" i="5"/>
  <c r="AQ498" i="5"/>
  <c r="BJ498" i="5"/>
  <c r="AT498" i="5"/>
  <c r="AU498" i="5"/>
  <c r="AO498" i="5"/>
  <c r="AP498" i="5"/>
  <c r="AS498" i="5"/>
  <c r="AV498" i="5"/>
  <c r="CE489" i="5"/>
  <c r="CF489" i="5"/>
  <c r="CJ489" i="5"/>
  <c r="BI487" i="5"/>
  <c r="AL487" i="5"/>
  <c r="BG487" i="5"/>
  <c r="BH487" i="5"/>
  <c r="AO485" i="5"/>
  <c r="AM485" i="5"/>
  <c r="BG485" i="5"/>
  <c r="AP485" i="5"/>
  <c r="AQ485" i="5"/>
  <c r="AT485" i="5"/>
  <c r="AY485" i="5"/>
  <c r="AZ485" i="5"/>
  <c r="BA485" i="5"/>
  <c r="BE485" i="5"/>
  <c r="BF485" i="5"/>
  <c r="AQ547" i="5"/>
  <c r="AZ544" i="5"/>
  <c r="CK530" i="5"/>
  <c r="BW528" i="5"/>
  <c r="AY528" i="5"/>
  <c r="BW524" i="5"/>
  <c r="AW524" i="5"/>
  <c r="CK523" i="5"/>
  <c r="BJ522" i="5"/>
  <c r="AR522" i="5"/>
  <c r="BH520" i="5"/>
  <c r="AK515" i="5"/>
  <c r="BQ512" i="5"/>
  <c r="BB511" i="5"/>
  <c r="CI510" i="5"/>
  <c r="AX510" i="5"/>
  <c r="AT510" i="5"/>
  <c r="AR510" i="5"/>
  <c r="AV510" i="5"/>
  <c r="AW510" i="5"/>
  <c r="BR502" i="5"/>
  <c r="BG498" i="5"/>
  <c r="CA518" i="5"/>
  <c r="BZ518" i="5"/>
  <c r="CD518" i="5"/>
  <c r="BP512" i="5"/>
  <c r="BA511" i="5"/>
  <c r="CH510" i="5"/>
  <c r="BH510" i="5"/>
  <c r="BV506" i="5"/>
  <c r="BX506" i="5"/>
  <c r="CK506" i="5"/>
  <c r="BP502" i="5"/>
  <c r="BW499" i="5"/>
  <c r="BE498" i="5"/>
  <c r="BO497" i="5"/>
  <c r="BQ497" i="5"/>
  <c r="CH497" i="5"/>
  <c r="BT497" i="5"/>
  <c r="CJ497" i="5"/>
  <c r="BU497" i="5"/>
  <c r="CK497" i="5"/>
  <c r="CA497" i="5"/>
  <c r="CB497" i="5"/>
  <c r="CD497" i="5"/>
  <c r="BK497" i="5"/>
  <c r="CE497" i="5"/>
  <c r="CK495" i="5"/>
  <c r="BB495" i="5"/>
  <c r="BD498" i="5"/>
  <c r="CG495" i="5"/>
  <c r="AZ495" i="5"/>
  <c r="BH485" i="5"/>
  <c r="AL547" i="5"/>
  <c r="AV544" i="5"/>
  <c r="CK539" i="5"/>
  <c r="CH530" i="5"/>
  <c r="BQ528" i="5"/>
  <c r="AU528" i="5"/>
  <c r="BM524" i="5"/>
  <c r="AS524" i="5"/>
  <c r="CC523" i="5"/>
  <c r="BF522" i="5"/>
  <c r="AO522" i="5"/>
  <c r="AW519" i="5"/>
  <c r="AX519" i="5"/>
  <c r="BB519" i="5"/>
  <c r="CH512" i="5"/>
  <c r="BM512" i="5"/>
  <c r="AW511" i="5"/>
  <c r="CE510" i="5"/>
  <c r="CB509" i="5"/>
  <c r="CF508" i="5"/>
  <c r="BH500" i="5"/>
  <c r="BC498" i="5"/>
  <c r="CF495" i="5"/>
  <c r="BD485" i="5"/>
  <c r="BC515" i="5"/>
  <c r="AP515" i="5"/>
  <c r="BJ515" i="5"/>
  <c r="BB515" i="5"/>
  <c r="BE515" i="5"/>
  <c r="BF515" i="5"/>
  <c r="AJ502" i="5"/>
  <c r="BH502" i="5"/>
  <c r="BA499" i="5"/>
  <c r="AL488" i="5"/>
  <c r="AW488" i="5"/>
  <c r="AY488" i="5"/>
  <c r="AJ488" i="5"/>
  <c r="BA488" i="5"/>
  <c r="CK486" i="5"/>
  <c r="BS486" i="5"/>
  <c r="BQ485" i="5"/>
  <c r="BY485" i="5"/>
  <c r="BK485" i="5"/>
  <c r="CB485" i="5"/>
  <c r="BM485" i="5"/>
  <c r="CC485" i="5"/>
  <c r="BV522" i="5"/>
  <c r="BS522" i="5"/>
  <c r="CH515" i="5"/>
  <c r="CK505" i="5"/>
  <c r="BL505" i="5"/>
  <c r="BU503" i="5"/>
  <c r="BG491" i="5"/>
  <c r="AS488" i="5"/>
  <c r="CG486" i="5"/>
  <c r="BO486" i="5"/>
  <c r="BW485" i="5"/>
  <c r="CJ505" i="5"/>
  <c r="BY496" i="5"/>
  <c r="BX496" i="5"/>
  <c r="CJ496" i="5"/>
  <c r="AR488" i="5"/>
  <c r="CF486" i="5"/>
  <c r="BV485" i="5"/>
  <c r="BN505" i="5"/>
  <c r="BY505" i="5"/>
  <c r="CA505" i="5"/>
  <c r="CC505" i="5"/>
  <c r="BT503" i="5"/>
  <c r="BX503" i="5"/>
  <c r="BK503" i="5"/>
  <c r="BZ503" i="5"/>
  <c r="BL503" i="5"/>
  <c r="CA503" i="5"/>
  <c r="AK491" i="5"/>
  <c r="AW491" i="5"/>
  <c r="AZ491" i="5"/>
  <c r="BB491" i="5"/>
  <c r="BJ488" i="5"/>
  <c r="AQ488" i="5"/>
  <c r="BN486" i="5"/>
  <c r="BW486" i="5"/>
  <c r="BY486" i="5"/>
  <c r="BK486" i="5"/>
  <c r="BZ486" i="5"/>
  <c r="BU485" i="5"/>
  <c r="CE522" i="5"/>
  <c r="BB513" i="5"/>
  <c r="CG505" i="5"/>
  <c r="CJ503" i="5"/>
  <c r="BQ503" i="5"/>
  <c r="AX491" i="5"/>
  <c r="BI488" i="5"/>
  <c r="AP488" i="5"/>
  <c r="CD486" i="5"/>
  <c r="AL486" i="5"/>
  <c r="BD486" i="5"/>
  <c r="AJ486" i="5"/>
  <c r="BJ486" i="5"/>
  <c r="AK486" i="5"/>
  <c r="BT485" i="5"/>
  <c r="BR480" i="5"/>
  <c r="BN480" i="5"/>
  <c r="CJ480" i="5"/>
  <c r="BP480" i="5"/>
  <c r="BQ480" i="5"/>
  <c r="BS480" i="5"/>
  <c r="BJ505" i="5"/>
  <c r="BZ481" i="5"/>
  <c r="AT503" i="5"/>
  <c r="CF500" i="5"/>
  <c r="BP500" i="5"/>
  <c r="AY496" i="5"/>
  <c r="CJ494" i="5"/>
  <c r="BP494" i="5"/>
  <c r="BR493" i="5"/>
  <c r="AZ490" i="5"/>
  <c r="CE484" i="5"/>
  <c r="BW483" i="5"/>
  <c r="BY481" i="5"/>
  <c r="AY481" i="5"/>
  <c r="BH503" i="5"/>
  <c r="AQ503" i="5"/>
  <c r="AV496" i="5"/>
  <c r="CH494" i="5"/>
  <c r="BN494" i="5"/>
  <c r="BX484" i="5"/>
  <c r="BB484" i="5"/>
  <c r="CK483" i="5"/>
  <c r="BU483" i="5"/>
  <c r="BV481" i="5"/>
  <c r="AW481" i="5"/>
  <c r="BH479" i="5"/>
  <c r="BY882" i="5"/>
  <c r="CD879" i="5"/>
  <c r="AY864" i="5"/>
  <c r="CK845" i="5"/>
  <c r="BM845" i="5"/>
  <c r="BY842" i="5"/>
  <c r="AX842" i="5"/>
  <c r="BU837" i="5"/>
  <c r="CF876" i="5"/>
  <c r="BM876" i="5"/>
  <c r="BV873" i="5"/>
  <c r="AS873" i="5"/>
  <c r="BG873" i="5"/>
  <c r="AV873" i="5"/>
  <c r="BJ873" i="5"/>
  <c r="AK873" i="5"/>
  <c r="BA873" i="5"/>
  <c r="AL873" i="5"/>
  <c r="BB873" i="5"/>
  <c r="AN873" i="5"/>
  <c r="BD873" i="5"/>
  <c r="BV871" i="5"/>
  <c r="AK871" i="5"/>
  <c r="AY871" i="5"/>
  <c r="AL871" i="5"/>
  <c r="AN871" i="5"/>
  <c r="BB871" i="5"/>
  <c r="AM871" i="5"/>
  <c r="AR871" i="5"/>
  <c r="BH871" i="5"/>
  <c r="AS871" i="5"/>
  <c r="BI871" i="5"/>
  <c r="AU871" i="5"/>
  <c r="BU866" i="5"/>
  <c r="AV866" i="5"/>
  <c r="AX864" i="5"/>
  <c r="AU863" i="5"/>
  <c r="BI863" i="5"/>
  <c r="AV863" i="5"/>
  <c r="BJ863" i="5"/>
  <c r="AJ863" i="5"/>
  <c r="AX863" i="5"/>
  <c r="AT863" i="5"/>
  <c r="BA863" i="5"/>
  <c r="AK863" i="5"/>
  <c r="BB863" i="5"/>
  <c r="AM863" i="5"/>
  <c r="BD863" i="5"/>
  <c r="AS862" i="5"/>
  <c r="BS857" i="5"/>
  <c r="BP853" i="5"/>
  <c r="BN852" i="5"/>
  <c r="CB852" i="5"/>
  <c r="BO852" i="5"/>
  <c r="CC852" i="5"/>
  <c r="BQ852" i="5"/>
  <c r="CE852" i="5"/>
  <c r="BT852" i="5"/>
  <c r="CK852" i="5"/>
  <c r="BX852" i="5"/>
  <c r="BY852" i="5"/>
  <c r="CA852" i="5"/>
  <c r="BB851" i="5"/>
  <c r="BF848" i="5"/>
  <c r="BL848" i="5"/>
  <c r="BZ848" i="5"/>
  <c r="BM848" i="5"/>
  <c r="CA848" i="5"/>
  <c r="BO848" i="5"/>
  <c r="CC848" i="5"/>
  <c r="BV848" i="5"/>
  <c r="CB848" i="5"/>
  <c r="CD848" i="5"/>
  <c r="BN848" i="5"/>
  <c r="CF848" i="5"/>
  <c r="CH845" i="5"/>
  <c r="AQ844" i="5"/>
  <c r="BX842" i="5"/>
  <c r="AS839" i="5"/>
  <c r="CH838" i="5"/>
  <c r="BS837" i="5"/>
  <c r="AX873" i="5"/>
  <c r="AP862" i="5"/>
  <c r="CH879" i="5"/>
  <c r="AJ876" i="5"/>
  <c r="AX876" i="5"/>
  <c r="AM876" i="5"/>
  <c r="BA876" i="5"/>
  <c r="AN876" i="5"/>
  <c r="BD876" i="5"/>
  <c r="AP876" i="5"/>
  <c r="BF876" i="5"/>
  <c r="BD866" i="5"/>
  <c r="BO615" i="5"/>
  <c r="CC615" i="5"/>
  <c r="BP615" i="5"/>
  <c r="CD615" i="5"/>
  <c r="BX615" i="5"/>
  <c r="BY615" i="5"/>
  <c r="BZ615" i="5"/>
  <c r="BK615" i="5"/>
  <c r="CA615" i="5"/>
  <c r="BL615" i="5"/>
  <c r="CB615" i="5"/>
  <c r="BN615" i="5"/>
  <c r="CF615" i="5"/>
  <c r="BQ615" i="5"/>
  <c r="CG615" i="5"/>
  <c r="CI615" i="5"/>
  <c r="CJ615" i="5"/>
  <c r="CK615" i="5"/>
  <c r="BM615" i="5"/>
  <c r="BR615" i="5"/>
  <c r="BS615" i="5"/>
  <c r="BT615" i="5"/>
  <c r="BU615" i="5"/>
  <c r="BV615" i="5"/>
  <c r="BW615" i="5"/>
  <c r="CE615" i="5"/>
  <c r="CH615" i="5"/>
  <c r="CG879" i="5"/>
  <c r="BA846" i="5"/>
  <c r="CF879" i="5"/>
  <c r="AV876" i="5"/>
  <c r="BR860" i="5"/>
  <c r="CF860" i="5"/>
  <c r="BS860" i="5"/>
  <c r="CG860" i="5"/>
  <c r="BU860" i="5"/>
  <c r="CI860" i="5"/>
  <c r="BN860" i="5"/>
  <c r="CE860" i="5"/>
  <c r="BT860" i="5"/>
  <c r="BV860" i="5"/>
  <c r="BX860" i="5"/>
  <c r="BO845" i="5"/>
  <c r="AN842" i="5"/>
  <c r="BB842" i="5"/>
  <c r="AO842" i="5"/>
  <c r="BC842" i="5"/>
  <c r="AQ842" i="5"/>
  <c r="BE842" i="5"/>
  <c r="AU842" i="5"/>
  <c r="AY842" i="5"/>
  <c r="AZ842" i="5"/>
  <c r="AK842" i="5"/>
  <c r="BD842" i="5"/>
  <c r="BV837" i="5"/>
  <c r="AW866" i="5"/>
  <c r="CC879" i="5"/>
  <c r="AT876" i="5"/>
  <c r="BF877" i="5"/>
  <c r="AS876" i="5"/>
  <c r="BT866" i="5"/>
  <c r="AV858" i="5"/>
  <c r="BJ858" i="5"/>
  <c r="AW858" i="5"/>
  <c r="AK858" i="5"/>
  <c r="AY858" i="5"/>
  <c r="AX858" i="5"/>
  <c r="AL858" i="5"/>
  <c r="BC858" i="5"/>
  <c r="AM858" i="5"/>
  <c r="BD858" i="5"/>
  <c r="AO858" i="5"/>
  <c r="BF858" i="5"/>
  <c r="AL852" i="5"/>
  <c r="AZ852" i="5"/>
  <c r="AM852" i="5"/>
  <c r="BA852" i="5"/>
  <c r="AO852" i="5"/>
  <c r="BC852" i="5"/>
  <c r="BB852" i="5"/>
  <c r="AP852" i="5"/>
  <c r="BG852" i="5"/>
  <c r="AQ852" i="5"/>
  <c r="BH852" i="5"/>
  <c r="AS852" i="5"/>
  <c r="BJ852" i="5"/>
  <c r="BA851" i="5"/>
  <c r="AO844" i="5"/>
  <c r="AV842" i="5"/>
  <c r="CG838" i="5"/>
  <c r="BO837" i="5"/>
  <c r="BT881" i="5"/>
  <c r="BI879" i="5"/>
  <c r="BE877" i="5"/>
  <c r="AM877" i="5"/>
  <c r="CD876" i="5"/>
  <c r="BJ876" i="5"/>
  <c r="AR876" i="5"/>
  <c r="AP874" i="5"/>
  <c r="BD874" i="5"/>
  <c r="AS874" i="5"/>
  <c r="BG874" i="5"/>
  <c r="AO874" i="5"/>
  <c r="BF874" i="5"/>
  <c r="AQ874" i="5"/>
  <c r="BH874" i="5"/>
  <c r="AT874" i="5"/>
  <c r="BJ874" i="5"/>
  <c r="AW873" i="5"/>
  <c r="AY872" i="5"/>
  <c r="BT871" i="5"/>
  <c r="AZ871" i="5"/>
  <c r="BP869" i="5"/>
  <c r="BR866" i="5"/>
  <c r="AT866" i="5"/>
  <c r="AV864" i="5"/>
  <c r="AY863" i="5"/>
  <c r="AO862" i="5"/>
  <c r="BW860" i="5"/>
  <c r="BA858" i="5"/>
  <c r="BQ857" i="5"/>
  <c r="AP857" i="5"/>
  <c r="CK853" i="5"/>
  <c r="BJ853" i="5"/>
  <c r="AO853" i="5"/>
  <c r="BZ852" i="5"/>
  <c r="AY852" i="5"/>
  <c r="BE850" i="5"/>
  <c r="BY848" i="5"/>
  <c r="BC848" i="5"/>
  <c r="AU846" i="5"/>
  <c r="AL844" i="5"/>
  <c r="AT842" i="5"/>
  <c r="BP839" i="5"/>
  <c r="AQ839" i="5"/>
  <c r="CF838" i="5"/>
  <c r="AL838" i="5"/>
  <c r="AZ838" i="5"/>
  <c r="AM838" i="5"/>
  <c r="BA838" i="5"/>
  <c r="AO838" i="5"/>
  <c r="BC838" i="5"/>
  <c r="AJ838" i="5"/>
  <c r="BD838" i="5"/>
  <c r="AQ838" i="5"/>
  <c r="BH838" i="5"/>
  <c r="AR838" i="5"/>
  <c r="BI838" i="5"/>
  <c r="AT838" i="5"/>
  <c r="BP879" i="5"/>
  <c r="AL879" i="5"/>
  <c r="AZ879" i="5"/>
  <c r="AO879" i="5"/>
  <c r="BC879" i="5"/>
  <c r="AP879" i="5"/>
  <c r="BF879" i="5"/>
  <c r="BB866" i="5"/>
  <c r="BU845" i="5"/>
  <c r="CI845" i="5"/>
  <c r="BV845" i="5"/>
  <c r="CJ845" i="5"/>
  <c r="BX845" i="5"/>
  <c r="BW845" i="5"/>
  <c r="BK845" i="5"/>
  <c r="CB845" i="5"/>
  <c r="BL845" i="5"/>
  <c r="CC845" i="5"/>
  <c r="BN845" i="5"/>
  <c r="CE845" i="5"/>
  <c r="BP842" i="5"/>
  <c r="CD842" i="5"/>
  <c r="BQ842" i="5"/>
  <c r="CE842" i="5"/>
  <c r="BS842" i="5"/>
  <c r="CG842" i="5"/>
  <c r="BL842" i="5"/>
  <c r="CC842" i="5"/>
  <c r="BR842" i="5"/>
  <c r="CJ842" i="5"/>
  <c r="BT842" i="5"/>
  <c r="CK842" i="5"/>
  <c r="BV842" i="5"/>
  <c r="AX866" i="5"/>
  <c r="CB860" i="5"/>
  <c r="BA842" i="5"/>
  <c r="BQ837" i="5"/>
  <c r="CE837" i="5"/>
  <c r="BR837" i="5"/>
  <c r="CF837" i="5"/>
  <c r="BT837" i="5"/>
  <c r="CH837" i="5"/>
  <c r="BZ837" i="5"/>
  <c r="BM837" i="5"/>
  <c r="CD837" i="5"/>
  <c r="BN837" i="5"/>
  <c r="CG837" i="5"/>
  <c r="BP837" i="5"/>
  <c r="CJ837" i="5"/>
  <c r="BS882" i="5"/>
  <c r="BV882" i="5"/>
  <c r="CJ882" i="5"/>
  <c r="BX882" i="5"/>
  <c r="BW881" i="5"/>
  <c r="AT879" i="5"/>
  <c r="BW882" i="5"/>
  <c r="BU881" i="5"/>
  <c r="AS879" i="5"/>
  <c r="CE876" i="5"/>
  <c r="BA871" i="5"/>
  <c r="AU866" i="5"/>
  <c r="BY860" i="5"/>
  <c r="BB858" i="5"/>
  <c r="AO851" i="5"/>
  <c r="BC851" i="5"/>
  <c r="AP851" i="5"/>
  <c r="BD851" i="5"/>
  <c r="AR851" i="5"/>
  <c r="BF851" i="5"/>
  <c r="AN851" i="5"/>
  <c r="BH851" i="5"/>
  <c r="AU851" i="5"/>
  <c r="AV851" i="5"/>
  <c r="AX851" i="5"/>
  <c r="CG845" i="5"/>
  <c r="BW842" i="5"/>
  <c r="BU882" i="5"/>
  <c r="CI882" i="5"/>
  <c r="BT882" i="5"/>
  <c r="CI881" i="5"/>
  <c r="BS881" i="5"/>
  <c r="AY880" i="5"/>
  <c r="BY879" i="5"/>
  <c r="BH879" i="5"/>
  <c r="AQ879" i="5"/>
  <c r="BD877" i="5"/>
  <c r="AL877" i="5"/>
  <c r="CB876" i="5"/>
  <c r="BI876" i="5"/>
  <c r="AQ876" i="5"/>
  <c r="AX874" i="5"/>
  <c r="BO873" i="5"/>
  <c r="AU873" i="5"/>
  <c r="AX871" i="5"/>
  <c r="BN869" i="5"/>
  <c r="AW867" i="5"/>
  <c r="AJ867" i="5"/>
  <c r="AX867" i="5"/>
  <c r="AL867" i="5"/>
  <c r="AZ867" i="5"/>
  <c r="AS867" i="5"/>
  <c r="BJ867" i="5"/>
  <c r="AY867" i="5"/>
  <c r="BA867" i="5"/>
  <c r="AK867" i="5"/>
  <c r="BC867" i="5"/>
  <c r="BP866" i="5"/>
  <c r="AS866" i="5"/>
  <c r="AT864" i="5"/>
  <c r="AW863" i="5"/>
  <c r="AN862" i="5"/>
  <c r="BQ860" i="5"/>
  <c r="AZ858" i="5"/>
  <c r="CK857" i="5"/>
  <c r="BL857" i="5"/>
  <c r="AM857" i="5"/>
  <c r="CH853" i="5"/>
  <c r="BI853" i="5"/>
  <c r="AN853" i="5"/>
  <c r="BW852" i="5"/>
  <c r="AX852" i="5"/>
  <c r="AY851" i="5"/>
  <c r="BD850" i="5"/>
  <c r="BX848" i="5"/>
  <c r="BB848" i="5"/>
  <c r="CD845" i="5"/>
  <c r="BI844" i="5"/>
  <c r="AJ844" i="5"/>
  <c r="BO842" i="5"/>
  <c r="AS842" i="5"/>
  <c r="BS841" i="5"/>
  <c r="CG841" i="5"/>
  <c r="BT841" i="5"/>
  <c r="CH841" i="5"/>
  <c r="BV841" i="5"/>
  <c r="CJ841" i="5"/>
  <c r="BQ841" i="5"/>
  <c r="CK841" i="5"/>
  <c r="BX841" i="5"/>
  <c r="BY841" i="5"/>
  <c r="CA841" i="5"/>
  <c r="BM839" i="5"/>
  <c r="AP839" i="5"/>
  <c r="BB838" i="5"/>
  <c r="BK837" i="5"/>
  <c r="BO879" i="5"/>
  <c r="BB864" i="5"/>
  <c r="BD846" i="5"/>
  <c r="AQ846" i="5"/>
  <c r="BE846" i="5"/>
  <c r="AS846" i="5"/>
  <c r="BG846" i="5"/>
  <c r="AX846" i="5"/>
  <c r="AK846" i="5"/>
  <c r="BB846" i="5"/>
  <c r="AL846" i="5"/>
  <c r="AN846" i="5"/>
  <c r="BH846" i="5"/>
  <c r="CA842" i="5"/>
  <c r="AZ864" i="5"/>
  <c r="BM871" i="5"/>
  <c r="CA871" i="5"/>
  <c r="BP871" i="5"/>
  <c r="CD871" i="5"/>
  <c r="BX871" i="5"/>
  <c r="BY871" i="5"/>
  <c r="BK871" i="5"/>
  <c r="CB871" i="5"/>
  <c r="BJ879" i="5"/>
  <c r="BK876" i="5"/>
  <c r="BR857" i="5"/>
  <c r="BO853" i="5"/>
  <c r="BD852" i="5"/>
  <c r="BD848" i="5"/>
  <c r="BN838" i="5"/>
  <c r="CB838" i="5"/>
  <c r="BO838" i="5"/>
  <c r="CC838" i="5"/>
  <c r="BQ838" i="5"/>
  <c r="CE838" i="5"/>
  <c r="BU838" i="5"/>
  <c r="BY838" i="5"/>
  <c r="BZ838" i="5"/>
  <c r="BK838" i="5"/>
  <c r="CD838" i="5"/>
  <c r="CK881" i="5"/>
  <c r="BA880" i="5"/>
  <c r="CH882" i="5"/>
  <c r="BR882" i="5"/>
  <c r="CH881" i="5"/>
  <c r="BR881" i="5"/>
  <c r="BK880" i="5"/>
  <c r="BY880" i="5"/>
  <c r="BN880" i="5"/>
  <c r="CB880" i="5"/>
  <c r="CA880" i="5"/>
  <c r="BX879" i="5"/>
  <c r="BG879" i="5"/>
  <c r="AN879" i="5"/>
  <c r="BC877" i="5"/>
  <c r="AK877" i="5"/>
  <c r="CA876" i="5"/>
  <c r="BH876" i="5"/>
  <c r="AO876" i="5"/>
  <c r="AW874" i="5"/>
  <c r="AT873" i="5"/>
  <c r="CK871" i="5"/>
  <c r="BR871" i="5"/>
  <c r="AW871" i="5"/>
  <c r="BM869" i="5"/>
  <c r="BB867" i="5"/>
  <c r="BM866" i="5"/>
  <c r="AQ866" i="5"/>
  <c r="AS863" i="5"/>
  <c r="BJ862" i="5"/>
  <c r="BO861" i="5"/>
  <c r="CC861" i="5"/>
  <c r="BP861" i="5"/>
  <c r="CD861" i="5"/>
  <c r="BR861" i="5"/>
  <c r="CF861" i="5"/>
  <c r="BZ861" i="5"/>
  <c r="BM861" i="5"/>
  <c r="CG861" i="5"/>
  <c r="BN861" i="5"/>
  <c r="CH861" i="5"/>
  <c r="BS861" i="5"/>
  <c r="CJ861" i="5"/>
  <c r="BP860" i="5"/>
  <c r="AU858" i="5"/>
  <c r="CJ857" i="5"/>
  <c r="BI857" i="5"/>
  <c r="AJ857" i="5"/>
  <c r="CG853" i="5"/>
  <c r="BH853" i="5"/>
  <c r="AK853" i="5"/>
  <c r="BV852" i="5"/>
  <c r="AW852" i="5"/>
  <c r="AW851" i="5"/>
  <c r="BC850" i="5"/>
  <c r="BW848" i="5"/>
  <c r="AR846" i="5"/>
  <c r="CA845" i="5"/>
  <c r="BH844" i="5"/>
  <c r="BM843" i="5"/>
  <c r="CA843" i="5"/>
  <c r="BN843" i="5"/>
  <c r="CB843" i="5"/>
  <c r="BP843" i="5"/>
  <c r="CD843" i="5"/>
  <c r="BX843" i="5"/>
  <c r="BK843" i="5"/>
  <c r="CE843" i="5"/>
  <c r="BL843" i="5"/>
  <c r="CF843" i="5"/>
  <c r="BQ843" i="5"/>
  <c r="CH843" i="5"/>
  <c r="BN842" i="5"/>
  <c r="AR842" i="5"/>
  <c r="CC841" i="5"/>
  <c r="CI839" i="5"/>
  <c r="BJ839" i="5"/>
  <c r="AO839" i="5"/>
  <c r="BX838" i="5"/>
  <c r="AY838" i="5"/>
  <c r="CK837" i="5"/>
  <c r="AR836" i="5"/>
  <c r="BF836" i="5"/>
  <c r="AS836" i="5"/>
  <c r="BG836" i="5"/>
  <c r="AU836" i="5"/>
  <c r="BI836" i="5"/>
  <c r="AL836" i="5"/>
  <c r="BC836" i="5"/>
  <c r="AP836" i="5"/>
  <c r="BJ836" i="5"/>
  <c r="AQ836" i="5"/>
  <c r="AV836" i="5"/>
  <c r="CG882" i="5"/>
  <c r="BQ881" i="5"/>
  <c r="AW880" i="5"/>
  <c r="AL880" i="5"/>
  <c r="AZ880" i="5"/>
  <c r="AT880" i="5"/>
  <c r="BJ880" i="5"/>
  <c r="AM879" i="5"/>
  <c r="BB877" i="5"/>
  <c r="BY876" i="5"/>
  <c r="AL876" i="5"/>
  <c r="CJ871" i="5"/>
  <c r="BL869" i="5"/>
  <c r="CK866" i="5"/>
  <c r="AT858" i="5"/>
  <c r="BH857" i="5"/>
  <c r="BG853" i="5"/>
  <c r="BU852" i="5"/>
  <c r="AT851" i="5"/>
  <c r="BU848" i="5"/>
  <c r="BZ845" i="5"/>
  <c r="BF844" i="5"/>
  <c r="AP842" i="5"/>
  <c r="BI839" i="5"/>
  <c r="AY876" i="5"/>
  <c r="AL866" i="5"/>
  <c r="AZ866" i="5"/>
  <c r="AM866" i="5"/>
  <c r="BA866" i="5"/>
  <c r="AO866" i="5"/>
  <c r="BC866" i="5"/>
  <c r="AY866" i="5"/>
  <c r="AN866" i="5"/>
  <c r="BF866" i="5"/>
  <c r="AP866" i="5"/>
  <c r="BG866" i="5"/>
  <c r="AR866" i="5"/>
  <c r="BI866" i="5"/>
  <c r="AN713" i="5"/>
  <c r="BB713" i="5"/>
  <c r="AO713" i="5"/>
  <c r="BC713" i="5"/>
  <c r="AP713" i="5"/>
  <c r="BD713" i="5"/>
  <c r="AR713" i="5"/>
  <c r="BI713" i="5"/>
  <c r="AS713" i="5"/>
  <c r="BJ713" i="5"/>
  <c r="AU713" i="5"/>
  <c r="AV713" i="5"/>
  <c r="AX713" i="5"/>
  <c r="AY713" i="5"/>
  <c r="AZ713" i="5"/>
  <c r="BA713" i="5"/>
  <c r="BH713" i="5"/>
  <c r="AJ713" i="5"/>
  <c r="AK713" i="5"/>
  <c r="AL713" i="5"/>
  <c r="AM713" i="5"/>
  <c r="AQ713" i="5"/>
  <c r="AT713" i="5"/>
  <c r="AW713" i="5"/>
  <c r="BE713" i="5"/>
  <c r="BF713" i="5"/>
  <c r="BG713" i="5"/>
  <c r="AW879" i="5"/>
  <c r="AW876" i="5"/>
  <c r="AR864" i="5"/>
  <c r="BF864" i="5"/>
  <c r="AS864" i="5"/>
  <c r="BG864" i="5"/>
  <c r="AU864" i="5"/>
  <c r="BI864" i="5"/>
  <c r="AJ864" i="5"/>
  <c r="BA864" i="5"/>
  <c r="AN864" i="5"/>
  <c r="BE864" i="5"/>
  <c r="AO864" i="5"/>
  <c r="BH864" i="5"/>
  <c r="AQ864" i="5"/>
  <c r="BP845" i="5"/>
  <c r="BZ881" i="5"/>
  <c r="AV879" i="5"/>
  <c r="AZ846" i="5"/>
  <c r="BZ842" i="5"/>
  <c r="BX881" i="5"/>
  <c r="AU879" i="5"/>
  <c r="BU873" i="5"/>
  <c r="CI873" i="5"/>
  <c r="BX873" i="5"/>
  <c r="CA860" i="5"/>
  <c r="BK879" i="5"/>
  <c r="CA879" i="5"/>
  <c r="AN877" i="5"/>
  <c r="BU871" i="5"/>
  <c r="AW864" i="5"/>
  <c r="AJ848" i="5"/>
  <c r="AX848" i="5"/>
  <c r="AK848" i="5"/>
  <c r="AY848" i="5"/>
  <c r="AM848" i="5"/>
  <c r="BA848" i="5"/>
  <c r="AN848" i="5"/>
  <c r="BE848" i="5"/>
  <c r="AR848" i="5"/>
  <c r="BI848" i="5"/>
  <c r="AS848" i="5"/>
  <c r="BJ848" i="5"/>
  <c r="AU848" i="5"/>
  <c r="BQ882" i="5"/>
  <c r="CG881" i="5"/>
  <c r="AV880" i="5"/>
  <c r="BW879" i="5"/>
  <c r="BE879" i="5"/>
  <c r="BG876" i="5"/>
  <c r="AR873" i="5"/>
  <c r="BQ871" i="5"/>
  <c r="AV871" i="5"/>
  <c r="CK869" i="5"/>
  <c r="BL866" i="5"/>
  <c r="AM864" i="5"/>
  <c r="AR863" i="5"/>
  <c r="BG862" i="5"/>
  <c r="BO860" i="5"/>
  <c r="CI857" i="5"/>
  <c r="AN856" i="5"/>
  <c r="BB856" i="5"/>
  <c r="AO856" i="5"/>
  <c r="BC856" i="5"/>
  <c r="AQ856" i="5"/>
  <c r="AX856" i="5"/>
  <c r="AY856" i="5"/>
  <c r="AJ856" i="5"/>
  <c r="BA856" i="5"/>
  <c r="CF853" i="5"/>
  <c r="AV852" i="5"/>
  <c r="AR850" i="5"/>
  <c r="BF850" i="5"/>
  <c r="AS850" i="5"/>
  <c r="BG850" i="5"/>
  <c r="AU850" i="5"/>
  <c r="BI850" i="5"/>
  <c r="AK850" i="5"/>
  <c r="BB850" i="5"/>
  <c r="AO850" i="5"/>
  <c r="BH850" i="5"/>
  <c r="AP850" i="5"/>
  <c r="BJ850" i="5"/>
  <c r="AT850" i="5"/>
  <c r="AW848" i="5"/>
  <c r="AO846" i="5"/>
  <c r="BM842" i="5"/>
  <c r="CH839" i="5"/>
  <c r="AM839" i="5"/>
  <c r="BW838" i="5"/>
  <c r="CI837" i="5"/>
  <c r="CF882" i="5"/>
  <c r="BP882" i="5"/>
  <c r="CF881" i="5"/>
  <c r="BP881" i="5"/>
  <c r="CE880" i="5"/>
  <c r="BM880" i="5"/>
  <c r="AU880" i="5"/>
  <c r="BD879" i="5"/>
  <c r="AK879" i="5"/>
  <c r="BX876" i="5"/>
  <c r="BE876" i="5"/>
  <c r="AK876" i="5"/>
  <c r="AU874" i="5"/>
  <c r="CE873" i="5"/>
  <c r="BL873" i="5"/>
  <c r="AQ873" i="5"/>
  <c r="CI871" i="5"/>
  <c r="BO871" i="5"/>
  <c r="AT871" i="5"/>
  <c r="CI869" i="5"/>
  <c r="AU867" i="5"/>
  <c r="CI866" i="5"/>
  <c r="BK866" i="5"/>
  <c r="AJ866" i="5"/>
  <c r="CF865" i="5"/>
  <c r="BT865" i="5"/>
  <c r="BK865" i="5"/>
  <c r="CB865" i="5"/>
  <c r="BL865" i="5"/>
  <c r="AL864" i="5"/>
  <c r="AQ863" i="5"/>
  <c r="BL862" i="5"/>
  <c r="BZ862" i="5"/>
  <c r="BM862" i="5"/>
  <c r="CA862" i="5"/>
  <c r="BO862" i="5"/>
  <c r="CC862" i="5"/>
  <c r="BU862" i="5"/>
  <c r="BY862" i="5"/>
  <c r="CB862" i="5"/>
  <c r="BK862" i="5"/>
  <c r="CE862" i="5"/>
  <c r="BQ861" i="5"/>
  <c r="BM860" i="5"/>
  <c r="AS858" i="5"/>
  <c r="AZ856" i="5"/>
  <c r="BS852" i="5"/>
  <c r="AU852" i="5"/>
  <c r="AS851" i="5"/>
  <c r="AZ850" i="5"/>
  <c r="BT848" i="5"/>
  <c r="AV848" i="5"/>
  <c r="AM846" i="5"/>
  <c r="BY845" i="5"/>
  <c r="BX844" i="5"/>
  <c r="BK844" i="5"/>
  <c r="BY844" i="5"/>
  <c r="BM844" i="5"/>
  <c r="CA844" i="5"/>
  <c r="BQ844" i="5"/>
  <c r="CH844" i="5"/>
  <c r="BU844" i="5"/>
  <c r="BV844" i="5"/>
  <c r="BZ844" i="5"/>
  <c r="BS843" i="5"/>
  <c r="BK842" i="5"/>
  <c r="AM842" i="5"/>
  <c r="BZ841" i="5"/>
  <c r="BH839" i="5"/>
  <c r="BV838" i="5"/>
  <c r="AW838" i="5"/>
  <c r="CC837" i="5"/>
  <c r="AY836" i="5"/>
  <c r="BN879" i="5"/>
  <c r="CB879" i="5"/>
  <c r="BQ879" i="5"/>
  <c r="CE879" i="5"/>
  <c r="BV879" i="5"/>
  <c r="BB879" i="5"/>
  <c r="BC876" i="5"/>
  <c r="BJ866" i="5"/>
  <c r="AK864" i="5"/>
  <c r="AJ862" i="5"/>
  <c r="AX862" i="5"/>
  <c r="AK862" i="5"/>
  <c r="AY862" i="5"/>
  <c r="AM862" i="5"/>
  <c r="BA862" i="5"/>
  <c r="AL862" i="5"/>
  <c r="BD862" i="5"/>
  <c r="AQ862" i="5"/>
  <c r="BH862" i="5"/>
  <c r="AR862" i="5"/>
  <c r="BI862" i="5"/>
  <c r="AT862" i="5"/>
  <c r="CK860" i="5"/>
  <c r="BL860" i="5"/>
  <c r="BM857" i="5"/>
  <c r="CA857" i="5"/>
  <c r="BN857" i="5"/>
  <c r="CB857" i="5"/>
  <c r="BP857" i="5"/>
  <c r="CD857" i="5"/>
  <c r="BW857" i="5"/>
  <c r="CC857" i="5"/>
  <c r="BK857" i="5"/>
  <c r="CE857" i="5"/>
  <c r="BO857" i="5"/>
  <c r="CG857" i="5"/>
  <c r="BK853" i="5"/>
  <c r="BY853" i="5"/>
  <c r="BL853" i="5"/>
  <c r="BZ853" i="5"/>
  <c r="BN853" i="5"/>
  <c r="CB853" i="5"/>
  <c r="BM853" i="5"/>
  <c r="CE853" i="5"/>
  <c r="BR853" i="5"/>
  <c r="CI853" i="5"/>
  <c r="BS853" i="5"/>
  <c r="CJ853" i="5"/>
  <c r="BU853" i="5"/>
  <c r="AJ846" i="5"/>
  <c r="BT845" i="5"/>
  <c r="AV844" i="5"/>
  <c r="BJ844" i="5"/>
  <c r="AW844" i="5"/>
  <c r="AK844" i="5"/>
  <c r="AY844" i="5"/>
  <c r="AZ844" i="5"/>
  <c r="AM844" i="5"/>
  <c r="BD844" i="5"/>
  <c r="AN844" i="5"/>
  <c r="BE844" i="5"/>
  <c r="AP844" i="5"/>
  <c r="BG844" i="5"/>
  <c r="CI842" i="5"/>
  <c r="BJ842" i="5"/>
  <c r="AL842" i="5"/>
  <c r="CB837" i="5"/>
  <c r="BV881" i="5"/>
  <c r="CJ881" i="5"/>
  <c r="BK881" i="5"/>
  <c r="BY881" i="5"/>
  <c r="BO881" i="5"/>
  <c r="CK879" i="5"/>
  <c r="AJ879" i="5"/>
  <c r="CD882" i="5"/>
  <c r="BN882" i="5"/>
  <c r="CD881" i="5"/>
  <c r="BN881" i="5"/>
  <c r="CJ879" i="5"/>
  <c r="BS879" i="5"/>
  <c r="BA879" i="5"/>
  <c r="AU877" i="5"/>
  <c r="BI877" i="5"/>
  <c r="AJ877" i="5"/>
  <c r="AX877" i="5"/>
  <c r="AR877" i="5"/>
  <c r="BH877" i="5"/>
  <c r="AT877" i="5"/>
  <c r="BB876" i="5"/>
  <c r="BI873" i="5"/>
  <c r="AO873" i="5"/>
  <c r="CG871" i="5"/>
  <c r="BL871" i="5"/>
  <c r="AP871" i="5"/>
  <c r="BS869" i="5"/>
  <c r="CG869" i="5"/>
  <c r="BT869" i="5"/>
  <c r="CH869" i="5"/>
  <c r="BV869" i="5"/>
  <c r="CJ869" i="5"/>
  <c r="BO869" i="5"/>
  <c r="CF869" i="5"/>
  <c r="BU869" i="5"/>
  <c r="BW869" i="5"/>
  <c r="BY869" i="5"/>
  <c r="BH866" i="5"/>
  <c r="BJ864" i="5"/>
  <c r="AO863" i="5"/>
  <c r="BC862" i="5"/>
  <c r="CJ860" i="5"/>
  <c r="BK860" i="5"/>
  <c r="AQ858" i="5"/>
  <c r="BZ857" i="5"/>
  <c r="AK857" i="5"/>
  <c r="AY857" i="5"/>
  <c r="AL857" i="5"/>
  <c r="AZ857" i="5"/>
  <c r="AN857" i="5"/>
  <c r="BB857" i="5"/>
  <c r="AO857" i="5"/>
  <c r="BF857" i="5"/>
  <c r="AS857" i="5"/>
  <c r="BJ857" i="5"/>
  <c r="AT857" i="5"/>
  <c r="AV857" i="5"/>
  <c r="CA853" i="5"/>
  <c r="AW853" i="5"/>
  <c r="AJ853" i="5"/>
  <c r="AX853" i="5"/>
  <c r="AL853" i="5"/>
  <c r="AZ853" i="5"/>
  <c r="AT853" i="5"/>
  <c r="BA853" i="5"/>
  <c r="BB853" i="5"/>
  <c r="AM853" i="5"/>
  <c r="BD853" i="5"/>
  <c r="BP852" i="5"/>
  <c r="AR852" i="5"/>
  <c r="AM851" i="5"/>
  <c r="BR848" i="5"/>
  <c r="AQ848" i="5"/>
  <c r="BJ846" i="5"/>
  <c r="BS845" i="5"/>
  <c r="BA844" i="5"/>
  <c r="CH842" i="5"/>
  <c r="BI842" i="5"/>
  <c r="AJ842" i="5"/>
  <c r="BK839" i="5"/>
  <c r="BY839" i="5"/>
  <c r="BL839" i="5"/>
  <c r="BZ839" i="5"/>
  <c r="BN839" i="5"/>
  <c r="CB839" i="5"/>
  <c r="BO839" i="5"/>
  <c r="CF839" i="5"/>
  <c r="BS839" i="5"/>
  <c r="CJ839" i="5"/>
  <c r="BT839" i="5"/>
  <c r="CK839" i="5"/>
  <c r="BV839" i="5"/>
  <c r="BS838" i="5"/>
  <c r="CA837" i="5"/>
  <c r="CA881" i="5"/>
  <c r="BT879" i="5"/>
  <c r="CC882" i="5"/>
  <c r="BM882" i="5"/>
  <c r="CC881" i="5"/>
  <c r="BM881" i="5"/>
  <c r="CI879" i="5"/>
  <c r="BR879" i="5"/>
  <c r="AY879" i="5"/>
  <c r="AZ876" i="5"/>
  <c r="BL876" i="5"/>
  <c r="BZ876" i="5"/>
  <c r="BO876" i="5"/>
  <c r="CC876" i="5"/>
  <c r="BT876" i="5"/>
  <c r="CJ876" i="5"/>
  <c r="BV876" i="5"/>
  <c r="CF871" i="5"/>
  <c r="BE866" i="5"/>
  <c r="BN866" i="5"/>
  <c r="CB866" i="5"/>
  <c r="BO866" i="5"/>
  <c r="CC866" i="5"/>
  <c r="BQ866" i="5"/>
  <c r="CE866" i="5"/>
  <c r="BS866" i="5"/>
  <c r="CJ866" i="5"/>
  <c r="BW866" i="5"/>
  <c r="BX866" i="5"/>
  <c r="BZ866" i="5"/>
  <c r="BD864" i="5"/>
  <c r="BB862" i="5"/>
  <c r="CH860" i="5"/>
  <c r="AP858" i="5"/>
  <c r="BY857" i="5"/>
  <c r="BX853" i="5"/>
  <c r="AN852" i="5"/>
  <c r="AL851" i="5"/>
  <c r="AP848" i="5"/>
  <c r="BI846" i="5"/>
  <c r="BR845" i="5"/>
  <c r="AX844" i="5"/>
  <c r="CF842" i="5"/>
  <c r="BH842" i="5"/>
  <c r="AW839" i="5"/>
  <c r="AJ839" i="5"/>
  <c r="AX839" i="5"/>
  <c r="AL839" i="5"/>
  <c r="AZ839" i="5"/>
  <c r="AU839" i="5"/>
  <c r="BB839" i="5"/>
  <c r="AK839" i="5"/>
  <c r="BC839" i="5"/>
  <c r="AN839" i="5"/>
  <c r="BE839" i="5"/>
  <c r="BR838" i="5"/>
  <c r="BY837" i="5"/>
  <c r="CF878" i="5"/>
  <c r="AY875" i="5"/>
  <c r="CG872" i="5"/>
  <c r="BQ872" i="5"/>
  <c r="AZ870" i="5"/>
  <c r="CK867" i="5"/>
  <c r="BT867" i="5"/>
  <c r="AO865" i="5"/>
  <c r="BC865" i="5"/>
  <c r="AP865" i="5"/>
  <c r="BD865" i="5"/>
  <c r="AR865" i="5"/>
  <c r="BF865" i="5"/>
  <c r="BF860" i="5"/>
  <c r="AM860" i="5"/>
  <c r="BU859" i="5"/>
  <c r="CI859" i="5"/>
  <c r="BV859" i="5"/>
  <c r="CJ859" i="5"/>
  <c r="BX859" i="5"/>
  <c r="BW858" i="5"/>
  <c r="BU856" i="5"/>
  <c r="BS855" i="5"/>
  <c r="CG855" i="5"/>
  <c r="BT855" i="5"/>
  <c r="CH855" i="5"/>
  <c r="BV855" i="5"/>
  <c r="CJ855" i="5"/>
  <c r="BQ851" i="5"/>
  <c r="CE851" i="5"/>
  <c r="BR851" i="5"/>
  <c r="CF851" i="5"/>
  <c r="BT851" i="5"/>
  <c r="CH851" i="5"/>
  <c r="BE849" i="5"/>
  <c r="AN849" i="5"/>
  <c r="CK847" i="5"/>
  <c r="AZ847" i="5"/>
  <c r="BY846" i="5"/>
  <c r="AK843" i="5"/>
  <c r="AY843" i="5"/>
  <c r="AL843" i="5"/>
  <c r="AZ843" i="5"/>
  <c r="AN843" i="5"/>
  <c r="BB843" i="5"/>
  <c r="BQ878" i="5"/>
  <c r="CE878" i="5"/>
  <c r="BT878" i="5"/>
  <c r="CH878" i="5"/>
  <c r="BO875" i="5"/>
  <c r="CC875" i="5"/>
  <c r="BR875" i="5"/>
  <c r="CF875" i="5"/>
  <c r="CE872" i="5"/>
  <c r="BP870" i="5"/>
  <c r="CD870" i="5"/>
  <c r="BQ870" i="5"/>
  <c r="CE870" i="5"/>
  <c r="BS870" i="5"/>
  <c r="CG870" i="5"/>
  <c r="CI867" i="5"/>
  <c r="AU865" i="5"/>
  <c r="AM861" i="5"/>
  <c r="BA861" i="5"/>
  <c r="AN861" i="5"/>
  <c r="BB861" i="5"/>
  <c r="AP861" i="5"/>
  <c r="BD861" i="5"/>
  <c r="BB860" i="5"/>
  <c r="AK860" i="5"/>
  <c r="CB859" i="5"/>
  <c r="BK859" i="5"/>
  <c r="BU858" i="5"/>
  <c r="CJ856" i="5"/>
  <c r="BC849" i="5"/>
  <c r="AL849" i="5"/>
  <c r="BP847" i="5"/>
  <c r="CF847" i="5"/>
  <c r="BW846" i="5"/>
  <c r="AO837" i="5"/>
  <c r="BC837" i="5"/>
  <c r="AP837" i="5"/>
  <c r="BD837" i="5"/>
  <c r="AR837" i="5"/>
  <c r="BF837" i="5"/>
  <c r="AM875" i="5"/>
  <c r="BA875" i="5"/>
  <c r="AP875" i="5"/>
  <c r="BD875" i="5"/>
  <c r="BX872" i="5"/>
  <c r="BM872" i="5"/>
  <c r="CA872" i="5"/>
  <c r="AN870" i="5"/>
  <c r="BB870" i="5"/>
  <c r="AO870" i="5"/>
  <c r="BC870" i="5"/>
  <c r="AQ870" i="5"/>
  <c r="BE870" i="5"/>
  <c r="BK867" i="5"/>
  <c r="BY867" i="5"/>
  <c r="BL867" i="5"/>
  <c r="BZ867" i="5"/>
  <c r="BN867" i="5"/>
  <c r="CB867" i="5"/>
  <c r="BA860" i="5"/>
  <c r="CK858" i="5"/>
  <c r="BP856" i="5"/>
  <c r="CD856" i="5"/>
  <c r="BQ856" i="5"/>
  <c r="CE856" i="5"/>
  <c r="BS856" i="5"/>
  <c r="CG856" i="5"/>
  <c r="BB849" i="5"/>
  <c r="AM847" i="5"/>
  <c r="BA847" i="5"/>
  <c r="AN847" i="5"/>
  <c r="BB847" i="5"/>
  <c r="AP847" i="5"/>
  <c r="BD847" i="5"/>
  <c r="AP860" i="5"/>
  <c r="BD860" i="5"/>
  <c r="AQ860" i="5"/>
  <c r="BE860" i="5"/>
  <c r="AS860" i="5"/>
  <c r="BG860" i="5"/>
  <c r="BX858" i="5"/>
  <c r="BK858" i="5"/>
  <c r="BY858" i="5"/>
  <c r="BM858" i="5"/>
  <c r="CA858" i="5"/>
  <c r="AU849" i="5"/>
  <c r="BI849" i="5"/>
  <c r="AV849" i="5"/>
  <c r="BJ849" i="5"/>
  <c r="AJ849" i="5"/>
  <c r="AX849" i="5"/>
  <c r="BR846" i="5"/>
  <c r="CF846" i="5"/>
  <c r="BS846" i="5"/>
  <c r="CG846" i="5"/>
  <c r="BU846" i="5"/>
  <c r="CI846" i="5"/>
  <c r="BZ877" i="5"/>
  <c r="BZ863" i="5"/>
  <c r="BJ859" i="5"/>
  <c r="AV859" i="5"/>
  <c r="BY854" i="5"/>
  <c r="BK854" i="5"/>
  <c r="BZ849" i="5"/>
  <c r="BJ845" i="5"/>
  <c r="AV845" i="5"/>
  <c r="BY840" i="5"/>
  <c r="BK840" i="5"/>
  <c r="CJ868" i="5"/>
  <c r="BG859" i="5"/>
  <c r="CJ854" i="5"/>
  <c r="BG845" i="5"/>
  <c r="CJ840" i="5"/>
  <c r="AL632" i="5"/>
  <c r="AZ632" i="5"/>
  <c r="AM632" i="5"/>
  <c r="BA632" i="5"/>
  <c r="AN632" i="5"/>
  <c r="BB632" i="5"/>
  <c r="AQ632" i="5"/>
  <c r="BE632" i="5"/>
  <c r="AJ632" i="5"/>
  <c r="BF632" i="5"/>
  <c r="AK632" i="5"/>
  <c r="BG632" i="5"/>
  <c r="AO632" i="5"/>
  <c r="BH632" i="5"/>
  <c r="AP632" i="5"/>
  <c r="BI632" i="5"/>
  <c r="AR632" i="5"/>
  <c r="BJ632" i="5"/>
  <c r="AS632" i="5"/>
  <c r="AT632" i="5"/>
  <c r="AU632" i="5"/>
  <c r="AV632" i="5"/>
  <c r="AW632" i="5"/>
  <c r="AX632" i="5"/>
  <c r="AY632" i="5"/>
  <c r="BC632" i="5"/>
  <c r="BD632" i="5"/>
  <c r="BL482" i="5"/>
  <c r="BZ482" i="5"/>
  <c r="BN482" i="5"/>
  <c r="CB482" i="5"/>
  <c r="BO482" i="5"/>
  <c r="CC482" i="5"/>
  <c r="BQ482" i="5"/>
  <c r="CE482" i="5"/>
  <c r="BR482" i="5"/>
  <c r="CF482" i="5"/>
  <c r="BS482" i="5"/>
  <c r="CG482" i="5"/>
  <c r="BT482" i="5"/>
  <c r="CH482" i="5"/>
  <c r="BU482" i="5"/>
  <c r="CI482" i="5"/>
  <c r="BP482" i="5"/>
  <c r="BV482" i="5"/>
  <c r="BW482" i="5"/>
  <c r="BX482" i="5"/>
  <c r="BY482" i="5"/>
  <c r="CA482" i="5"/>
  <c r="CD482" i="5"/>
  <c r="CJ482" i="5"/>
  <c r="BK482" i="5"/>
  <c r="BM482" i="5"/>
  <c r="CK482" i="5"/>
  <c r="AK773" i="5"/>
  <c r="AY773" i="5"/>
  <c r="AS773" i="5"/>
  <c r="BH773" i="5"/>
  <c r="AT773" i="5"/>
  <c r="BI773" i="5"/>
  <c r="AV773" i="5"/>
  <c r="AW773" i="5"/>
  <c r="AJ773" i="5"/>
  <c r="AZ773" i="5"/>
  <c r="AL773" i="5"/>
  <c r="BA773" i="5"/>
  <c r="AM773" i="5"/>
  <c r="BB773" i="5"/>
  <c r="AN773" i="5"/>
  <c r="AO773" i="5"/>
  <c r="AP773" i="5"/>
  <c r="AQ773" i="5"/>
  <c r="AR773" i="5"/>
  <c r="AU773" i="5"/>
  <c r="AX773" i="5"/>
  <c r="BC773" i="5"/>
  <c r="BD773" i="5"/>
  <c r="BE773" i="5"/>
  <c r="BF773" i="5"/>
  <c r="BG773" i="5"/>
  <c r="BJ773" i="5"/>
  <c r="AM599" i="5"/>
  <c r="BA599" i="5"/>
  <c r="AP599" i="5"/>
  <c r="BD599" i="5"/>
  <c r="AQ599" i="5"/>
  <c r="BE599" i="5"/>
  <c r="AU599" i="5"/>
  <c r="AV599" i="5"/>
  <c r="AJ599" i="5"/>
  <c r="BB599" i="5"/>
  <c r="AK599" i="5"/>
  <c r="BC599" i="5"/>
  <c r="AL599" i="5"/>
  <c r="BF599" i="5"/>
  <c r="BJ599" i="5"/>
  <c r="AN599" i="5"/>
  <c r="AO599" i="5"/>
  <c r="AR599" i="5"/>
  <c r="AS599" i="5"/>
  <c r="AT599" i="5"/>
  <c r="AW599" i="5"/>
  <c r="AX599" i="5"/>
  <c r="AY599" i="5"/>
  <c r="AZ599" i="5"/>
  <c r="BG599" i="5"/>
  <c r="BH599" i="5"/>
  <c r="BI599" i="5"/>
  <c r="AO558" i="5"/>
  <c r="BC558" i="5"/>
  <c r="AR558" i="5"/>
  <c r="BF558" i="5"/>
  <c r="AV558" i="5"/>
  <c r="BB558" i="5"/>
  <c r="AK558" i="5"/>
  <c r="BD558" i="5"/>
  <c r="AL558" i="5"/>
  <c r="BE558" i="5"/>
  <c r="AM558" i="5"/>
  <c r="BG558" i="5"/>
  <c r="AN558" i="5"/>
  <c r="BH558" i="5"/>
  <c r="AP558" i="5"/>
  <c r="AU558" i="5"/>
  <c r="AW558" i="5"/>
  <c r="AY558" i="5"/>
  <c r="AZ558" i="5"/>
  <c r="AJ482" i="5"/>
  <c r="AX482" i="5"/>
  <c r="AL482" i="5"/>
  <c r="AZ482" i="5"/>
  <c r="AM482" i="5"/>
  <c r="BA482" i="5"/>
  <c r="AO482" i="5"/>
  <c r="BC482" i="5"/>
  <c r="AP482" i="5"/>
  <c r="BD482" i="5"/>
  <c r="AQ482" i="5"/>
  <c r="BE482" i="5"/>
  <c r="AR482" i="5"/>
  <c r="BF482" i="5"/>
  <c r="AS482" i="5"/>
  <c r="BG482" i="5"/>
  <c r="AK482" i="5"/>
  <c r="AN482" i="5"/>
  <c r="AT482" i="5"/>
  <c r="AU482" i="5"/>
  <c r="AV482" i="5"/>
  <c r="AW482" i="5"/>
  <c r="AY482" i="5"/>
  <c r="BH482" i="5"/>
  <c r="BB482" i="5"/>
  <c r="BI482" i="5"/>
  <c r="BJ482" i="5"/>
  <c r="CB687" i="5"/>
  <c r="BP687" i="5"/>
  <c r="BV687" i="5"/>
  <c r="BW687" i="5"/>
  <c r="BW834" i="5"/>
  <c r="BM829" i="5"/>
  <c r="CA829" i="5"/>
  <c r="BN829" i="5"/>
  <c r="CB829" i="5"/>
  <c r="BO829" i="5"/>
  <c r="CC829" i="5"/>
  <c r="BP829" i="5"/>
  <c r="CD829" i="5"/>
  <c r="BQ829" i="5"/>
  <c r="CE829" i="5"/>
  <c r="BR829" i="5"/>
  <c r="CF829" i="5"/>
  <c r="BS829" i="5"/>
  <c r="CG829" i="5"/>
  <c r="BT829" i="5"/>
  <c r="CH829" i="5"/>
  <c r="BU829" i="5"/>
  <c r="CI829" i="5"/>
  <c r="BW829" i="5"/>
  <c r="BX829" i="5"/>
  <c r="BY829" i="5"/>
  <c r="BZ829" i="5"/>
  <c r="CJ829" i="5"/>
  <c r="CK829" i="5"/>
  <c r="AK829" i="5"/>
  <c r="AY829" i="5"/>
  <c r="AL829" i="5"/>
  <c r="AZ829" i="5"/>
  <c r="AM829" i="5"/>
  <c r="BA829" i="5"/>
  <c r="AN829" i="5"/>
  <c r="BB829" i="5"/>
  <c r="AO829" i="5"/>
  <c r="BC829" i="5"/>
  <c r="AP829" i="5"/>
  <c r="BD829" i="5"/>
  <c r="AQ829" i="5"/>
  <c r="BE829" i="5"/>
  <c r="AR829" i="5"/>
  <c r="BF829" i="5"/>
  <c r="AS829" i="5"/>
  <c r="BG829" i="5"/>
  <c r="AJ829" i="5"/>
  <c r="AT829" i="5"/>
  <c r="AU829" i="5"/>
  <c r="AV829" i="5"/>
  <c r="AW829" i="5"/>
  <c r="AX829" i="5"/>
  <c r="BH829" i="5"/>
  <c r="BI829" i="5"/>
  <c r="BI821" i="5"/>
  <c r="AW821" i="5"/>
  <c r="AX821" i="5"/>
  <c r="BA821" i="5"/>
  <c r="AN821" i="5"/>
  <c r="BB821" i="5"/>
  <c r="AO821" i="5"/>
  <c r="AQ821" i="5"/>
  <c r="BH821" i="5"/>
  <c r="BL834" i="5"/>
  <c r="BZ834" i="5"/>
  <c r="BM834" i="5"/>
  <c r="CA834" i="5"/>
  <c r="BN834" i="5"/>
  <c r="CB834" i="5"/>
  <c r="BO834" i="5"/>
  <c r="CC834" i="5"/>
  <c r="BP834" i="5"/>
  <c r="CD834" i="5"/>
  <c r="BQ834" i="5"/>
  <c r="CE834" i="5"/>
  <c r="BR834" i="5"/>
  <c r="CF834" i="5"/>
  <c r="BS834" i="5"/>
  <c r="CG834" i="5"/>
  <c r="BT834" i="5"/>
  <c r="CH834" i="5"/>
  <c r="CI834" i="5"/>
  <c r="CJ834" i="5"/>
  <c r="CK834" i="5"/>
  <c r="BK834" i="5"/>
  <c r="BU834" i="5"/>
  <c r="AJ834" i="5"/>
  <c r="AX834" i="5"/>
  <c r="AK834" i="5"/>
  <c r="AY834" i="5"/>
  <c r="AL834" i="5"/>
  <c r="AZ834" i="5"/>
  <c r="AM834" i="5"/>
  <c r="BA834" i="5"/>
  <c r="AN834" i="5"/>
  <c r="BB834" i="5"/>
  <c r="AO834" i="5"/>
  <c r="BC834" i="5"/>
  <c r="AP834" i="5"/>
  <c r="BD834" i="5"/>
  <c r="AQ834" i="5"/>
  <c r="BE834" i="5"/>
  <c r="AR834" i="5"/>
  <c r="BF834" i="5"/>
  <c r="AX806" i="5"/>
  <c r="BM802" i="5"/>
  <c r="CA802" i="5"/>
  <c r="BN802" i="5"/>
  <c r="CB802" i="5"/>
  <c r="BR802" i="5"/>
  <c r="CH802" i="5"/>
  <c r="BS802" i="5"/>
  <c r="CI802" i="5"/>
  <c r="BT802" i="5"/>
  <c r="CJ802" i="5"/>
  <c r="BU802" i="5"/>
  <c r="CK802" i="5"/>
  <c r="BV802" i="5"/>
  <c r="BW802" i="5"/>
  <c r="BX802" i="5"/>
  <c r="BY802" i="5"/>
  <c r="BZ802" i="5"/>
  <c r="BK802" i="5"/>
  <c r="CC802" i="5"/>
  <c r="AV796" i="5"/>
  <c r="BX830" i="5"/>
  <c r="BK830" i="5"/>
  <c r="BY830" i="5"/>
  <c r="BL830" i="5"/>
  <c r="BZ830" i="5"/>
  <c r="BM830" i="5"/>
  <c r="CA830" i="5"/>
  <c r="BN830" i="5"/>
  <c r="CB830" i="5"/>
  <c r="BO830" i="5"/>
  <c r="CC830" i="5"/>
  <c r="BP830" i="5"/>
  <c r="CD830" i="5"/>
  <c r="BQ830" i="5"/>
  <c r="CE830" i="5"/>
  <c r="BR830" i="5"/>
  <c r="CF830" i="5"/>
  <c r="BW825" i="5"/>
  <c r="CK820" i="5"/>
  <c r="BT809" i="5"/>
  <c r="CH809" i="5"/>
  <c r="BU809" i="5"/>
  <c r="CI809" i="5"/>
  <c r="BN809" i="5"/>
  <c r="CD809" i="5"/>
  <c r="BO809" i="5"/>
  <c r="CE809" i="5"/>
  <c r="BP809" i="5"/>
  <c r="CF809" i="5"/>
  <c r="BQ809" i="5"/>
  <c r="CG809" i="5"/>
  <c r="BR809" i="5"/>
  <c r="CJ809" i="5"/>
  <c r="BS809" i="5"/>
  <c r="CK809" i="5"/>
  <c r="BV809" i="5"/>
  <c r="BW809" i="5"/>
  <c r="BX809" i="5"/>
  <c r="BY809" i="5"/>
  <c r="AW806" i="5"/>
  <c r="CF802" i="5"/>
  <c r="AK802" i="5"/>
  <c r="AY802" i="5"/>
  <c r="AL802" i="5"/>
  <c r="AZ802" i="5"/>
  <c r="AM802" i="5"/>
  <c r="BA802" i="5"/>
  <c r="BB802" i="5"/>
  <c r="BC802" i="5"/>
  <c r="AJ802" i="5"/>
  <c r="BD802" i="5"/>
  <c r="AN802" i="5"/>
  <c r="BE802" i="5"/>
  <c r="AO802" i="5"/>
  <c r="BF802" i="5"/>
  <c r="AP802" i="5"/>
  <c r="BG802" i="5"/>
  <c r="AQ802" i="5"/>
  <c r="BH802" i="5"/>
  <c r="AR802" i="5"/>
  <c r="BI802" i="5"/>
  <c r="AS802" i="5"/>
  <c r="BJ802" i="5"/>
  <c r="AT802" i="5"/>
  <c r="AU796" i="5"/>
  <c r="BJ834" i="5"/>
  <c r="BS830" i="5"/>
  <c r="AJ830" i="5"/>
  <c r="CB809" i="5"/>
  <c r="AR809" i="5"/>
  <c r="BF809" i="5"/>
  <c r="AS809" i="5"/>
  <c r="BG809" i="5"/>
  <c r="AX809" i="5"/>
  <c r="AY809" i="5"/>
  <c r="AJ809" i="5"/>
  <c r="AZ809" i="5"/>
  <c r="AK809" i="5"/>
  <c r="BA809" i="5"/>
  <c r="AL809" i="5"/>
  <c r="BB809" i="5"/>
  <c r="AM809" i="5"/>
  <c r="BC809" i="5"/>
  <c r="AN809" i="5"/>
  <c r="BD809" i="5"/>
  <c r="AO809" i="5"/>
  <c r="BE809" i="5"/>
  <c r="AP809" i="5"/>
  <c r="BH809" i="5"/>
  <c r="AQ809" i="5"/>
  <c r="BI809" i="5"/>
  <c r="CE802" i="5"/>
  <c r="BI834" i="5"/>
  <c r="BK825" i="5"/>
  <c r="BY825" i="5"/>
  <c r="BL825" i="5"/>
  <c r="BZ825" i="5"/>
  <c r="BM825" i="5"/>
  <c r="CA825" i="5"/>
  <c r="BN825" i="5"/>
  <c r="CB825" i="5"/>
  <c r="BO825" i="5"/>
  <c r="CC825" i="5"/>
  <c r="BP825" i="5"/>
  <c r="CD825" i="5"/>
  <c r="BQ825" i="5"/>
  <c r="CE825" i="5"/>
  <c r="BR825" i="5"/>
  <c r="CF825" i="5"/>
  <c r="BS825" i="5"/>
  <c r="CG825" i="5"/>
  <c r="BL820" i="5"/>
  <c r="BZ820" i="5"/>
  <c r="BM820" i="5"/>
  <c r="CA820" i="5"/>
  <c r="BN820" i="5"/>
  <c r="CB820" i="5"/>
  <c r="BO820" i="5"/>
  <c r="CC820" i="5"/>
  <c r="BP820" i="5"/>
  <c r="CD820" i="5"/>
  <c r="BQ820" i="5"/>
  <c r="CE820" i="5"/>
  <c r="BR820" i="5"/>
  <c r="CF820" i="5"/>
  <c r="BS820" i="5"/>
  <c r="CG820" i="5"/>
  <c r="BT820" i="5"/>
  <c r="CH820" i="5"/>
  <c r="BU820" i="5"/>
  <c r="CI820" i="5"/>
  <c r="CD802" i="5"/>
  <c r="AM792" i="5"/>
  <c r="BA792" i="5"/>
  <c r="AN792" i="5"/>
  <c r="BB792" i="5"/>
  <c r="AO792" i="5"/>
  <c r="BC792" i="5"/>
  <c r="AX792" i="5"/>
  <c r="AY792" i="5"/>
  <c r="AZ792" i="5"/>
  <c r="AJ792" i="5"/>
  <c r="BD792" i="5"/>
  <c r="AK792" i="5"/>
  <c r="BE792" i="5"/>
  <c r="AL792" i="5"/>
  <c r="BF792" i="5"/>
  <c r="AP792" i="5"/>
  <c r="BG792" i="5"/>
  <c r="AQ792" i="5"/>
  <c r="BH792" i="5"/>
  <c r="AR792" i="5"/>
  <c r="BI792" i="5"/>
  <c r="AS792" i="5"/>
  <c r="BJ792" i="5"/>
  <c r="AQ784" i="5"/>
  <c r="BE784" i="5"/>
  <c r="AW784" i="5"/>
  <c r="AJ784" i="5"/>
  <c r="AX784" i="5"/>
  <c r="AK784" i="5"/>
  <c r="AY784" i="5"/>
  <c r="BA784" i="5"/>
  <c r="BB784" i="5"/>
  <c r="BC784" i="5"/>
  <c r="AL784" i="5"/>
  <c r="BD784" i="5"/>
  <c r="AM784" i="5"/>
  <c r="BF784" i="5"/>
  <c r="AN784" i="5"/>
  <c r="BG784" i="5"/>
  <c r="AO784" i="5"/>
  <c r="BH784" i="5"/>
  <c r="AP784" i="5"/>
  <c r="BI784" i="5"/>
  <c r="AR784" i="5"/>
  <c r="BJ784" i="5"/>
  <c r="AS784" i="5"/>
  <c r="BS759" i="5"/>
  <c r="CG759" i="5"/>
  <c r="BT759" i="5"/>
  <c r="CH759" i="5"/>
  <c r="BR759" i="5"/>
  <c r="CJ759" i="5"/>
  <c r="BY759" i="5"/>
  <c r="BV759" i="5"/>
  <c r="BW759" i="5"/>
  <c r="BZ759" i="5"/>
  <c r="CA759" i="5"/>
  <c r="BK759" i="5"/>
  <c r="CC759" i="5"/>
  <c r="BL759" i="5"/>
  <c r="CD759" i="5"/>
  <c r="BM759" i="5"/>
  <c r="CE759" i="5"/>
  <c r="CB759" i="5"/>
  <c r="CF759" i="5"/>
  <c r="CI759" i="5"/>
  <c r="CK759" i="5"/>
  <c r="BN759" i="5"/>
  <c r="BO759" i="5"/>
  <c r="AW825" i="5"/>
  <c r="AJ825" i="5"/>
  <c r="AX825" i="5"/>
  <c r="AK825" i="5"/>
  <c r="AY825" i="5"/>
  <c r="AL825" i="5"/>
  <c r="AZ825" i="5"/>
  <c r="AM825" i="5"/>
  <c r="BA825" i="5"/>
  <c r="AN825" i="5"/>
  <c r="BB825" i="5"/>
  <c r="AO825" i="5"/>
  <c r="BC825" i="5"/>
  <c r="AP825" i="5"/>
  <c r="BD825" i="5"/>
  <c r="AQ825" i="5"/>
  <c r="BE825" i="5"/>
  <c r="AJ820" i="5"/>
  <c r="AX820" i="5"/>
  <c r="AK820" i="5"/>
  <c r="AY820" i="5"/>
  <c r="AL820" i="5"/>
  <c r="AZ820" i="5"/>
  <c r="AM820" i="5"/>
  <c r="BA820" i="5"/>
  <c r="AN820" i="5"/>
  <c r="BB820" i="5"/>
  <c r="AO820" i="5"/>
  <c r="BC820" i="5"/>
  <c r="AP820" i="5"/>
  <c r="BD820" i="5"/>
  <c r="AQ820" i="5"/>
  <c r="BE820" i="5"/>
  <c r="AR820" i="5"/>
  <c r="BF820" i="5"/>
  <c r="AS820" i="5"/>
  <c r="BG820" i="5"/>
  <c r="BR775" i="5"/>
  <c r="CF775" i="5"/>
  <c r="BS775" i="5"/>
  <c r="CG775" i="5"/>
  <c r="BU775" i="5"/>
  <c r="CI775" i="5"/>
  <c r="BV775" i="5"/>
  <c r="CJ775" i="5"/>
  <c r="BX775" i="5"/>
  <c r="BK775" i="5"/>
  <c r="BY775" i="5"/>
  <c r="BL775" i="5"/>
  <c r="BZ775" i="5"/>
  <c r="CB775" i="5"/>
  <c r="CC775" i="5"/>
  <c r="CD775" i="5"/>
  <c r="CE775" i="5"/>
  <c r="CH775" i="5"/>
  <c r="CK775" i="5"/>
  <c r="BM775" i="5"/>
  <c r="BN775" i="5"/>
  <c r="BO775" i="5"/>
  <c r="BP775" i="5"/>
  <c r="AU835" i="5"/>
  <c r="BI835" i="5"/>
  <c r="AV835" i="5"/>
  <c r="BJ835" i="5"/>
  <c r="AW835" i="5"/>
  <c r="AJ835" i="5"/>
  <c r="AX835" i="5"/>
  <c r="AK835" i="5"/>
  <c r="AY835" i="5"/>
  <c r="AL835" i="5"/>
  <c r="AZ835" i="5"/>
  <c r="AM835" i="5"/>
  <c r="BA835" i="5"/>
  <c r="AN835" i="5"/>
  <c r="BB835" i="5"/>
  <c r="AO835" i="5"/>
  <c r="BC835" i="5"/>
  <c r="BG834" i="5"/>
  <c r="BJ825" i="5"/>
  <c r="BO806" i="5"/>
  <c r="CC806" i="5"/>
  <c r="BP806" i="5"/>
  <c r="CD806" i="5"/>
  <c r="BR806" i="5"/>
  <c r="CH806" i="5"/>
  <c r="BS806" i="5"/>
  <c r="CI806" i="5"/>
  <c r="BT806" i="5"/>
  <c r="CJ806" i="5"/>
  <c r="BU806" i="5"/>
  <c r="CK806" i="5"/>
  <c r="BV806" i="5"/>
  <c r="BW806" i="5"/>
  <c r="BX806" i="5"/>
  <c r="BY806" i="5"/>
  <c r="BZ806" i="5"/>
  <c r="BK806" i="5"/>
  <c r="CA806" i="5"/>
  <c r="BP802" i="5"/>
  <c r="AW834" i="5"/>
  <c r="BI825" i="5"/>
  <c r="AM806" i="5"/>
  <c r="BA806" i="5"/>
  <c r="AN806" i="5"/>
  <c r="BB806" i="5"/>
  <c r="AJ806" i="5"/>
  <c r="AZ806" i="5"/>
  <c r="AK806" i="5"/>
  <c r="BC806" i="5"/>
  <c r="AL806" i="5"/>
  <c r="BD806" i="5"/>
  <c r="AO806" i="5"/>
  <c r="BE806" i="5"/>
  <c r="AP806" i="5"/>
  <c r="BF806" i="5"/>
  <c r="AQ806" i="5"/>
  <c r="BG806" i="5"/>
  <c r="AR806" i="5"/>
  <c r="BH806" i="5"/>
  <c r="AS806" i="5"/>
  <c r="BI806" i="5"/>
  <c r="AT806" i="5"/>
  <c r="BJ806" i="5"/>
  <c r="AU806" i="5"/>
  <c r="BO802" i="5"/>
  <c r="AO796" i="5"/>
  <c r="BC796" i="5"/>
  <c r="AP796" i="5"/>
  <c r="BD796" i="5"/>
  <c r="AQ796" i="5"/>
  <c r="BE796" i="5"/>
  <c r="AX796" i="5"/>
  <c r="AY796" i="5"/>
  <c r="AZ796" i="5"/>
  <c r="AJ796" i="5"/>
  <c r="BA796" i="5"/>
  <c r="AK796" i="5"/>
  <c r="BB796" i="5"/>
  <c r="AL796" i="5"/>
  <c r="BF796" i="5"/>
  <c r="AM796" i="5"/>
  <c r="BG796" i="5"/>
  <c r="AN796" i="5"/>
  <c r="BH796" i="5"/>
  <c r="AR796" i="5"/>
  <c r="BI796" i="5"/>
  <c r="AS796" i="5"/>
  <c r="BJ796" i="5"/>
  <c r="BV783" i="5"/>
  <c r="CJ783" i="5"/>
  <c r="BN783" i="5"/>
  <c r="CB783" i="5"/>
  <c r="BO783" i="5"/>
  <c r="CC783" i="5"/>
  <c r="BP783" i="5"/>
  <c r="CD783" i="5"/>
  <c r="BU783" i="5"/>
  <c r="BW783" i="5"/>
  <c r="BX783" i="5"/>
  <c r="BY783" i="5"/>
  <c r="BZ783" i="5"/>
  <c r="CA783" i="5"/>
  <c r="CE783" i="5"/>
  <c r="BK783" i="5"/>
  <c r="CF783" i="5"/>
  <c r="BL783" i="5"/>
  <c r="CG783" i="5"/>
  <c r="BM783" i="5"/>
  <c r="CH783" i="5"/>
  <c r="BH825" i="5"/>
  <c r="BK812" i="5"/>
  <c r="BY812" i="5"/>
  <c r="BL812" i="5"/>
  <c r="BZ812" i="5"/>
  <c r="BP812" i="5"/>
  <c r="CF812" i="5"/>
  <c r="BQ812" i="5"/>
  <c r="CG812" i="5"/>
  <c r="BR812" i="5"/>
  <c r="CH812" i="5"/>
  <c r="BS812" i="5"/>
  <c r="CI812" i="5"/>
  <c r="BT812" i="5"/>
  <c r="CJ812" i="5"/>
  <c r="BU812" i="5"/>
  <c r="CK812" i="5"/>
  <c r="BV812" i="5"/>
  <c r="BW812" i="5"/>
  <c r="BX812" i="5"/>
  <c r="CA812" i="5"/>
  <c r="BU749" i="5"/>
  <c r="CI749" i="5"/>
  <c r="BV749" i="5"/>
  <c r="CJ749" i="5"/>
  <c r="BT749" i="5"/>
  <c r="BK749" i="5"/>
  <c r="CA749" i="5"/>
  <c r="CC749" i="5"/>
  <c r="BL749" i="5"/>
  <c r="CD749" i="5"/>
  <c r="BM749" i="5"/>
  <c r="CE749" i="5"/>
  <c r="BN749" i="5"/>
  <c r="CF749" i="5"/>
  <c r="BO749" i="5"/>
  <c r="CG749" i="5"/>
  <c r="BQ749" i="5"/>
  <c r="CK749" i="5"/>
  <c r="BR749" i="5"/>
  <c r="BS749" i="5"/>
  <c r="BX749" i="5"/>
  <c r="BY749" i="5"/>
  <c r="BZ749" i="5"/>
  <c r="CB749" i="5"/>
  <c r="CH749" i="5"/>
  <c r="BF835" i="5"/>
  <c r="AU834" i="5"/>
  <c r="CJ830" i="5"/>
  <c r="BG825" i="5"/>
  <c r="BJ820" i="5"/>
  <c r="CD812" i="5"/>
  <c r="AW812" i="5"/>
  <c r="AJ812" i="5"/>
  <c r="AX812" i="5"/>
  <c r="AZ812" i="5"/>
  <c r="AK812" i="5"/>
  <c r="BA812" i="5"/>
  <c r="AL812" i="5"/>
  <c r="BB812" i="5"/>
  <c r="AM812" i="5"/>
  <c r="BC812" i="5"/>
  <c r="AN812" i="5"/>
  <c r="BD812" i="5"/>
  <c r="AO812" i="5"/>
  <c r="BE812" i="5"/>
  <c r="AP812" i="5"/>
  <c r="BF812" i="5"/>
  <c r="AQ812" i="5"/>
  <c r="BG812" i="5"/>
  <c r="AR812" i="5"/>
  <c r="BH812" i="5"/>
  <c r="AS812" i="5"/>
  <c r="BI812" i="5"/>
  <c r="BJ809" i="5"/>
  <c r="CB806" i="5"/>
  <c r="AX802" i="5"/>
  <c r="BK798" i="5"/>
  <c r="BY798" i="5"/>
  <c r="BL798" i="5"/>
  <c r="BZ798" i="5"/>
  <c r="BM798" i="5"/>
  <c r="CA798" i="5"/>
  <c r="BU798" i="5"/>
  <c r="BV798" i="5"/>
  <c r="BW798" i="5"/>
  <c r="BX798" i="5"/>
  <c r="CB798" i="5"/>
  <c r="CC798" i="5"/>
  <c r="CD798" i="5"/>
  <c r="BN798" i="5"/>
  <c r="CE798" i="5"/>
  <c r="BO798" i="5"/>
  <c r="CF798" i="5"/>
  <c r="BP798" i="5"/>
  <c r="CG798" i="5"/>
  <c r="BS783" i="5"/>
  <c r="CA775" i="5"/>
  <c r="BE835" i="5"/>
  <c r="AT834" i="5"/>
  <c r="BF825" i="5"/>
  <c r="BI820" i="5"/>
  <c r="CC812" i="5"/>
  <c r="BQ806" i="5"/>
  <c r="BR783" i="5"/>
  <c r="BW775" i="5"/>
  <c r="BN756" i="5"/>
  <c r="CB756" i="5"/>
  <c r="BO756" i="5"/>
  <c r="CC756" i="5"/>
  <c r="BZ756" i="5"/>
  <c r="BQ756" i="5"/>
  <c r="CG756" i="5"/>
  <c r="BK756" i="5"/>
  <c r="CE756" i="5"/>
  <c r="BL756" i="5"/>
  <c r="CF756" i="5"/>
  <c r="BM756" i="5"/>
  <c r="CH756" i="5"/>
  <c r="BP756" i="5"/>
  <c r="CI756" i="5"/>
  <c r="BR756" i="5"/>
  <c r="CJ756" i="5"/>
  <c r="BT756" i="5"/>
  <c r="BU756" i="5"/>
  <c r="BV756" i="5"/>
  <c r="BS756" i="5"/>
  <c r="BW756" i="5"/>
  <c r="BX756" i="5"/>
  <c r="BY756" i="5"/>
  <c r="CA756" i="5"/>
  <c r="CD756" i="5"/>
  <c r="CK756" i="5"/>
  <c r="BS814" i="5"/>
  <c r="CG814" i="5"/>
  <c r="BT814" i="5"/>
  <c r="CH814" i="5"/>
  <c r="AJ798" i="5"/>
  <c r="AK798" i="5"/>
  <c r="AU794" i="5"/>
  <c r="BI794" i="5"/>
  <c r="AV794" i="5"/>
  <c r="BJ794" i="5"/>
  <c r="AW794" i="5"/>
  <c r="BR791" i="5"/>
  <c r="CF791" i="5"/>
  <c r="BS791" i="5"/>
  <c r="CG791" i="5"/>
  <c r="BT791" i="5"/>
  <c r="CH791" i="5"/>
  <c r="BK782" i="5"/>
  <c r="BY782" i="5"/>
  <c r="BQ782" i="5"/>
  <c r="CE782" i="5"/>
  <c r="BR782" i="5"/>
  <c r="CF782" i="5"/>
  <c r="BS782" i="5"/>
  <c r="CG782" i="5"/>
  <c r="AU778" i="5"/>
  <c r="BI778" i="5"/>
  <c r="AV778" i="5"/>
  <c r="BJ778" i="5"/>
  <c r="AJ778" i="5"/>
  <c r="AX778" i="5"/>
  <c r="AK778" i="5"/>
  <c r="AY778" i="5"/>
  <c r="AM778" i="5"/>
  <c r="BA778" i="5"/>
  <c r="AN778" i="5"/>
  <c r="BB778" i="5"/>
  <c r="AO778" i="5"/>
  <c r="BC778" i="5"/>
  <c r="BO763" i="5"/>
  <c r="CC763" i="5"/>
  <c r="BT763" i="5"/>
  <c r="BQ763" i="5"/>
  <c r="CG763" i="5"/>
  <c r="BR763" i="5"/>
  <c r="CH763" i="5"/>
  <c r="BU763" i="5"/>
  <c r="CJ763" i="5"/>
  <c r="BV763" i="5"/>
  <c r="CK763" i="5"/>
  <c r="BX763" i="5"/>
  <c r="BY763" i="5"/>
  <c r="BZ763" i="5"/>
  <c r="AQ759" i="5"/>
  <c r="BE759" i="5"/>
  <c r="AR759" i="5"/>
  <c r="BF759" i="5"/>
  <c r="AL759" i="5"/>
  <c r="BB759" i="5"/>
  <c r="AS759" i="5"/>
  <c r="BI759" i="5"/>
  <c r="BA759" i="5"/>
  <c r="AJ759" i="5"/>
  <c r="BC759" i="5"/>
  <c r="AM759" i="5"/>
  <c r="BG759" i="5"/>
  <c r="AN759" i="5"/>
  <c r="BH759" i="5"/>
  <c r="AP759" i="5"/>
  <c r="AT759" i="5"/>
  <c r="AU759" i="5"/>
  <c r="BO751" i="5"/>
  <c r="CC751" i="5"/>
  <c r="BP751" i="5"/>
  <c r="CD751" i="5"/>
  <c r="BR751" i="5"/>
  <c r="CH751" i="5"/>
  <c r="BW751" i="5"/>
  <c r="BX751" i="5"/>
  <c r="BY751" i="5"/>
  <c r="BZ751" i="5"/>
  <c r="CA751" i="5"/>
  <c r="CB751" i="5"/>
  <c r="BL751" i="5"/>
  <c r="CF751" i="5"/>
  <c r="BM751" i="5"/>
  <c r="CG751" i="5"/>
  <c r="BN751" i="5"/>
  <c r="CI751" i="5"/>
  <c r="CE835" i="5"/>
  <c r="BQ835" i="5"/>
  <c r="BI833" i="5"/>
  <c r="AU833" i="5"/>
  <c r="BZ832" i="5"/>
  <c r="BL832" i="5"/>
  <c r="AX832" i="5"/>
  <c r="AJ832" i="5"/>
  <c r="CC831" i="5"/>
  <c r="BO831" i="5"/>
  <c r="BA831" i="5"/>
  <c r="AM831" i="5"/>
  <c r="BX828" i="5"/>
  <c r="CA827" i="5"/>
  <c r="BM827" i="5"/>
  <c r="AY827" i="5"/>
  <c r="AK827" i="5"/>
  <c r="CD826" i="5"/>
  <c r="BP826" i="5"/>
  <c r="BB826" i="5"/>
  <c r="AN826" i="5"/>
  <c r="BV824" i="5"/>
  <c r="CB822" i="5"/>
  <c r="BN822" i="5"/>
  <c r="AZ822" i="5"/>
  <c r="AL822" i="5"/>
  <c r="CE821" i="5"/>
  <c r="BQ821" i="5"/>
  <c r="BI819" i="5"/>
  <c r="AU819" i="5"/>
  <c r="AX818" i="5"/>
  <c r="AJ818" i="5"/>
  <c r="CC817" i="5"/>
  <c r="BO817" i="5"/>
  <c r="BA817" i="5"/>
  <c r="AM817" i="5"/>
  <c r="CF816" i="5"/>
  <c r="BQ816" i="5"/>
  <c r="BB816" i="5"/>
  <c r="AM816" i="5"/>
  <c r="CD815" i="5"/>
  <c r="BO815" i="5"/>
  <c r="AZ815" i="5"/>
  <c r="AK815" i="5"/>
  <c r="CB814" i="5"/>
  <c r="BL814" i="5"/>
  <c r="AQ814" i="5"/>
  <c r="BE814" i="5"/>
  <c r="AR814" i="5"/>
  <c r="BF814" i="5"/>
  <c r="CJ811" i="5"/>
  <c r="BT811" i="5"/>
  <c r="BD811" i="5"/>
  <c r="AN811" i="5"/>
  <c r="BQ810" i="5"/>
  <c r="CE810" i="5"/>
  <c r="BR810" i="5"/>
  <c r="CF810" i="5"/>
  <c r="BD808" i="5"/>
  <c r="AN808" i="5"/>
  <c r="BA807" i="5"/>
  <c r="CK805" i="5"/>
  <c r="BU805" i="5"/>
  <c r="BC805" i="5"/>
  <c r="AM805" i="5"/>
  <c r="CD804" i="5"/>
  <c r="BN804" i="5"/>
  <c r="AY803" i="5"/>
  <c r="BW800" i="5"/>
  <c r="BC800" i="5"/>
  <c r="AL800" i="5"/>
  <c r="AU798" i="5"/>
  <c r="BU797" i="5"/>
  <c r="BD797" i="5"/>
  <c r="AJ797" i="5"/>
  <c r="BZ796" i="5"/>
  <c r="AS794" i="5"/>
  <c r="BU793" i="5"/>
  <c r="BD793" i="5"/>
  <c r="AM793" i="5"/>
  <c r="BZ792" i="5"/>
  <c r="CE791" i="5"/>
  <c r="BN791" i="5"/>
  <c r="AP791" i="5"/>
  <c r="BD791" i="5"/>
  <c r="AQ791" i="5"/>
  <c r="BE791" i="5"/>
  <c r="AR791" i="5"/>
  <c r="BF791" i="5"/>
  <c r="BD788" i="5"/>
  <c r="BY787" i="5"/>
  <c r="BF787" i="5"/>
  <c r="BZ786" i="5"/>
  <c r="BH786" i="5"/>
  <c r="AM786" i="5"/>
  <c r="CK782" i="5"/>
  <c r="BP782" i="5"/>
  <c r="AW782" i="5"/>
  <c r="AO782" i="5"/>
  <c r="BC782" i="5"/>
  <c r="AP782" i="5"/>
  <c r="BD782" i="5"/>
  <c r="AQ782" i="5"/>
  <c r="BE782" i="5"/>
  <c r="BR781" i="5"/>
  <c r="AM780" i="5"/>
  <c r="BE778" i="5"/>
  <c r="BN768" i="5"/>
  <c r="CB768" i="5"/>
  <c r="BU768" i="5"/>
  <c r="CJ768" i="5"/>
  <c r="BV768" i="5"/>
  <c r="CK768" i="5"/>
  <c r="BX768" i="5"/>
  <c r="BY768" i="5"/>
  <c r="BL768" i="5"/>
  <c r="CA768" i="5"/>
  <c r="BM768" i="5"/>
  <c r="CC768" i="5"/>
  <c r="BO768" i="5"/>
  <c r="CD768" i="5"/>
  <c r="BJ765" i="5"/>
  <c r="BL763" i="5"/>
  <c r="AM763" i="5"/>
  <c r="BA763" i="5"/>
  <c r="AR763" i="5"/>
  <c r="BF763" i="5"/>
  <c r="AJ763" i="5"/>
  <c r="AZ763" i="5"/>
  <c r="AK763" i="5"/>
  <c r="BB763" i="5"/>
  <c r="AN763" i="5"/>
  <c r="BD763" i="5"/>
  <c r="AO763" i="5"/>
  <c r="BE763" i="5"/>
  <c r="AQ763" i="5"/>
  <c r="BH763" i="5"/>
  <c r="AS763" i="5"/>
  <c r="BI763" i="5"/>
  <c r="AT763" i="5"/>
  <c r="BJ763" i="5"/>
  <c r="BK762" i="5"/>
  <c r="BR762" i="5"/>
  <c r="CF762" i="5"/>
  <c r="BW762" i="5"/>
  <c r="CK762" i="5"/>
  <c r="CA762" i="5"/>
  <c r="BL762" i="5"/>
  <c r="CB762" i="5"/>
  <c r="BN762" i="5"/>
  <c r="CD762" i="5"/>
  <c r="BO762" i="5"/>
  <c r="CE762" i="5"/>
  <c r="BQ762" i="5"/>
  <c r="CH762" i="5"/>
  <c r="BS762" i="5"/>
  <c r="CI762" i="5"/>
  <c r="BT762" i="5"/>
  <c r="CJ762" i="5"/>
  <c r="BU751" i="5"/>
  <c r="AM751" i="5"/>
  <c r="BA751" i="5"/>
  <c r="AN751" i="5"/>
  <c r="BB751" i="5"/>
  <c r="AJ751" i="5"/>
  <c r="AZ751" i="5"/>
  <c r="AQ751" i="5"/>
  <c r="BG751" i="5"/>
  <c r="AK751" i="5"/>
  <c r="BE751" i="5"/>
  <c r="AL751" i="5"/>
  <c r="BF751" i="5"/>
  <c r="AO751" i="5"/>
  <c r="BH751" i="5"/>
  <c r="AP751" i="5"/>
  <c r="BI751" i="5"/>
  <c r="AR751" i="5"/>
  <c r="BJ751" i="5"/>
  <c r="AT751" i="5"/>
  <c r="AU751" i="5"/>
  <c r="AV751" i="5"/>
  <c r="BH717" i="5"/>
  <c r="CD835" i="5"/>
  <c r="BP835" i="5"/>
  <c r="BY832" i="5"/>
  <c r="BK832" i="5"/>
  <c r="AW832" i="5"/>
  <c r="CB831" i="5"/>
  <c r="BN831" i="5"/>
  <c r="AZ831" i="5"/>
  <c r="AL831" i="5"/>
  <c r="BZ827" i="5"/>
  <c r="BL827" i="5"/>
  <c r="AX827" i="5"/>
  <c r="AJ827" i="5"/>
  <c r="CC826" i="5"/>
  <c r="BO826" i="5"/>
  <c r="BA826" i="5"/>
  <c r="AM826" i="5"/>
  <c r="CI824" i="5"/>
  <c r="BU824" i="5"/>
  <c r="CA822" i="5"/>
  <c r="BM822" i="5"/>
  <c r="AY822" i="5"/>
  <c r="AK822" i="5"/>
  <c r="CD821" i="5"/>
  <c r="BP821" i="5"/>
  <c r="AW818" i="5"/>
  <c r="CB817" i="5"/>
  <c r="BN817" i="5"/>
  <c r="AZ817" i="5"/>
  <c r="AL817" i="5"/>
  <c r="CE816" i="5"/>
  <c r="BP816" i="5"/>
  <c r="BA816" i="5"/>
  <c r="AK816" i="5"/>
  <c r="CC815" i="5"/>
  <c r="BN815" i="5"/>
  <c r="AY815" i="5"/>
  <c r="AJ815" i="5"/>
  <c r="CA814" i="5"/>
  <c r="BK814" i="5"/>
  <c r="CI811" i="5"/>
  <c r="BS811" i="5"/>
  <c r="BC811" i="5"/>
  <c r="AK811" i="5"/>
  <c r="AO810" i="5"/>
  <c r="BC810" i="5"/>
  <c r="AP810" i="5"/>
  <c r="BD810" i="5"/>
  <c r="BC808" i="5"/>
  <c r="AM808" i="5"/>
  <c r="AZ807" i="5"/>
  <c r="CJ805" i="5"/>
  <c r="BT805" i="5"/>
  <c r="BB805" i="5"/>
  <c r="AL805" i="5"/>
  <c r="CC804" i="5"/>
  <c r="BM804" i="5"/>
  <c r="AX803" i="5"/>
  <c r="AN801" i="5"/>
  <c r="BB801" i="5"/>
  <c r="AO801" i="5"/>
  <c r="BC801" i="5"/>
  <c r="AP801" i="5"/>
  <c r="BD801" i="5"/>
  <c r="BV800" i="5"/>
  <c r="BB800" i="5"/>
  <c r="AK800" i="5"/>
  <c r="AT798" i="5"/>
  <c r="CK797" i="5"/>
  <c r="BT797" i="5"/>
  <c r="BC797" i="5"/>
  <c r="BY796" i="5"/>
  <c r="AR794" i="5"/>
  <c r="CK793" i="5"/>
  <c r="BT793" i="5"/>
  <c r="BC793" i="5"/>
  <c r="BY792" i="5"/>
  <c r="CD791" i="5"/>
  <c r="BM791" i="5"/>
  <c r="BR789" i="5"/>
  <c r="CF789" i="5"/>
  <c r="BX789" i="5"/>
  <c r="BK789" i="5"/>
  <c r="BY789" i="5"/>
  <c r="BL789" i="5"/>
  <c r="BZ789" i="5"/>
  <c r="BC788" i="5"/>
  <c r="BW787" i="5"/>
  <c r="BY786" i="5"/>
  <c r="BD786" i="5"/>
  <c r="AL786" i="5"/>
  <c r="CJ782" i="5"/>
  <c r="BO782" i="5"/>
  <c r="BQ781" i="5"/>
  <c r="AL780" i="5"/>
  <c r="BD778" i="5"/>
  <c r="BL777" i="5"/>
  <c r="BZ777" i="5"/>
  <c r="BM777" i="5"/>
  <c r="CA777" i="5"/>
  <c r="BO777" i="5"/>
  <c r="CC777" i="5"/>
  <c r="BP777" i="5"/>
  <c r="CD777" i="5"/>
  <c r="BR777" i="5"/>
  <c r="CF777" i="5"/>
  <c r="BS777" i="5"/>
  <c r="CG777" i="5"/>
  <c r="BT777" i="5"/>
  <c r="CH777" i="5"/>
  <c r="BS771" i="5"/>
  <c r="CG771" i="5"/>
  <c r="BU771" i="5"/>
  <c r="CJ771" i="5"/>
  <c r="BV771" i="5"/>
  <c r="CK771" i="5"/>
  <c r="BX771" i="5"/>
  <c r="BY771" i="5"/>
  <c r="BL771" i="5"/>
  <c r="CA771" i="5"/>
  <c r="BM771" i="5"/>
  <c r="CB771" i="5"/>
  <c r="BN771" i="5"/>
  <c r="CC771" i="5"/>
  <c r="AO767" i="5"/>
  <c r="BC767" i="5"/>
  <c r="AP767" i="5"/>
  <c r="BE767" i="5"/>
  <c r="AQ767" i="5"/>
  <c r="BF767" i="5"/>
  <c r="AS767" i="5"/>
  <c r="BH767" i="5"/>
  <c r="AT767" i="5"/>
  <c r="BI767" i="5"/>
  <c r="AV767" i="5"/>
  <c r="AW767" i="5"/>
  <c r="AX767" i="5"/>
  <c r="BF765" i="5"/>
  <c r="BK763" i="5"/>
  <c r="BE761" i="5"/>
  <c r="AV761" i="5"/>
  <c r="BB761" i="5"/>
  <c r="AJ761" i="5"/>
  <c r="BD761" i="5"/>
  <c r="AM761" i="5"/>
  <c r="BJ759" i="5"/>
  <c r="BT751" i="5"/>
  <c r="BR750" i="5"/>
  <c r="CF750" i="5"/>
  <c r="BS750" i="5"/>
  <c r="CG750" i="5"/>
  <c r="BK750" i="5"/>
  <c r="CA750" i="5"/>
  <c r="BP750" i="5"/>
  <c r="CH750" i="5"/>
  <c r="BY750" i="5"/>
  <c r="BZ750" i="5"/>
  <c r="CB750" i="5"/>
  <c r="CC750" i="5"/>
  <c r="BL750" i="5"/>
  <c r="CD750" i="5"/>
  <c r="BN750" i="5"/>
  <c r="CI750" i="5"/>
  <c r="BO750" i="5"/>
  <c r="CJ750" i="5"/>
  <c r="BQ750" i="5"/>
  <c r="CK750" i="5"/>
  <c r="BG717" i="5"/>
  <c r="AL710" i="5"/>
  <c r="AW710" i="5"/>
  <c r="AX710" i="5"/>
  <c r="AJ710" i="5"/>
  <c r="AY710" i="5"/>
  <c r="AQ710" i="5"/>
  <c r="BH710" i="5"/>
  <c r="AR710" i="5"/>
  <c r="BI710" i="5"/>
  <c r="AT710" i="5"/>
  <c r="AU710" i="5"/>
  <c r="AZ710" i="5"/>
  <c r="BA710" i="5"/>
  <c r="BB710" i="5"/>
  <c r="BJ710" i="5"/>
  <c r="AN710" i="5"/>
  <c r="AO710" i="5"/>
  <c r="AK710" i="5"/>
  <c r="AM710" i="5"/>
  <c r="AP710" i="5"/>
  <c r="AS710" i="5"/>
  <c r="AV710" i="5"/>
  <c r="BC710" i="5"/>
  <c r="BD710" i="5"/>
  <c r="BE710" i="5"/>
  <c r="BF710" i="5"/>
  <c r="BG710" i="5"/>
  <c r="CC835" i="5"/>
  <c r="BO835" i="5"/>
  <c r="CI833" i="5"/>
  <c r="BG833" i="5"/>
  <c r="BX832" i="5"/>
  <c r="BJ832" i="5"/>
  <c r="CA831" i="5"/>
  <c r="BM831" i="5"/>
  <c r="AY831" i="5"/>
  <c r="AK831" i="5"/>
  <c r="CJ828" i="5"/>
  <c r="BY827" i="5"/>
  <c r="AW827" i="5"/>
  <c r="CB826" i="5"/>
  <c r="BN826" i="5"/>
  <c r="AZ826" i="5"/>
  <c r="AL826" i="5"/>
  <c r="CH824" i="5"/>
  <c r="BT824" i="5"/>
  <c r="BZ822" i="5"/>
  <c r="BL822" i="5"/>
  <c r="AX822" i="5"/>
  <c r="AJ822" i="5"/>
  <c r="CC821" i="5"/>
  <c r="BO821" i="5"/>
  <c r="CI819" i="5"/>
  <c r="BG819" i="5"/>
  <c r="BJ818" i="5"/>
  <c r="CA817" i="5"/>
  <c r="BM817" i="5"/>
  <c r="AY817" i="5"/>
  <c r="AK817" i="5"/>
  <c r="CD816" i="5"/>
  <c r="BO816" i="5"/>
  <c r="AY816" i="5"/>
  <c r="AJ816" i="5"/>
  <c r="CB815" i="5"/>
  <c r="AX815" i="5"/>
  <c r="BZ814" i="5"/>
  <c r="BJ814" i="5"/>
  <c r="AT814" i="5"/>
  <c r="CH811" i="5"/>
  <c r="BR811" i="5"/>
  <c r="BB811" i="5"/>
  <c r="AJ811" i="5"/>
  <c r="CA810" i="5"/>
  <c r="BK810" i="5"/>
  <c r="AU810" i="5"/>
  <c r="BB808" i="5"/>
  <c r="AL808" i="5"/>
  <c r="BL807" i="5"/>
  <c r="BZ807" i="5"/>
  <c r="BM807" i="5"/>
  <c r="CA807" i="5"/>
  <c r="CI805" i="5"/>
  <c r="BQ805" i="5"/>
  <c r="BA805" i="5"/>
  <c r="AK805" i="5"/>
  <c r="CB804" i="5"/>
  <c r="BL804" i="5"/>
  <c r="BX803" i="5"/>
  <c r="BK803" i="5"/>
  <c r="BY803" i="5"/>
  <c r="AV801" i="5"/>
  <c r="BR800" i="5"/>
  <c r="BA800" i="5"/>
  <c r="AJ800" i="5"/>
  <c r="BJ798" i="5"/>
  <c r="AS798" i="5"/>
  <c r="CJ797" i="5"/>
  <c r="BX796" i="5"/>
  <c r="BH794" i="5"/>
  <c r="AQ794" i="5"/>
  <c r="CJ793" i="5"/>
  <c r="BX792" i="5"/>
  <c r="CC791" i="5"/>
  <c r="BL791" i="5"/>
  <c r="AU791" i="5"/>
  <c r="CJ789" i="5"/>
  <c r="BQ789" i="5"/>
  <c r="AP789" i="5"/>
  <c r="BD789" i="5"/>
  <c r="AV789" i="5"/>
  <c r="BJ789" i="5"/>
  <c r="AW789" i="5"/>
  <c r="AJ789" i="5"/>
  <c r="AX789" i="5"/>
  <c r="BU788" i="5"/>
  <c r="CI788" i="5"/>
  <c r="BM788" i="5"/>
  <c r="CA788" i="5"/>
  <c r="BN788" i="5"/>
  <c r="CB788" i="5"/>
  <c r="BO788" i="5"/>
  <c r="CC788" i="5"/>
  <c r="BX786" i="5"/>
  <c r="BC786" i="5"/>
  <c r="AJ786" i="5"/>
  <c r="CC784" i="5"/>
  <c r="CI782" i="5"/>
  <c r="BN782" i="5"/>
  <c r="AU782" i="5"/>
  <c r="CK781" i="5"/>
  <c r="AK780" i="5"/>
  <c r="AR779" i="5"/>
  <c r="BF779" i="5"/>
  <c r="AS779" i="5"/>
  <c r="BG779" i="5"/>
  <c r="AU779" i="5"/>
  <c r="BI779" i="5"/>
  <c r="AV779" i="5"/>
  <c r="BJ779" i="5"/>
  <c r="AJ779" i="5"/>
  <c r="AX779" i="5"/>
  <c r="AK779" i="5"/>
  <c r="AY779" i="5"/>
  <c r="AL779" i="5"/>
  <c r="AZ779" i="5"/>
  <c r="AZ778" i="5"/>
  <c r="CJ777" i="5"/>
  <c r="AJ777" i="5"/>
  <c r="AX777" i="5"/>
  <c r="AK777" i="5"/>
  <c r="AY777" i="5"/>
  <c r="AM777" i="5"/>
  <c r="BA777" i="5"/>
  <c r="AN777" i="5"/>
  <c r="BB777" i="5"/>
  <c r="AP777" i="5"/>
  <c r="BD777" i="5"/>
  <c r="AQ777" i="5"/>
  <c r="BE777" i="5"/>
  <c r="AR777" i="5"/>
  <c r="BF777" i="5"/>
  <c r="BU774" i="5"/>
  <c r="CI774" i="5"/>
  <c r="BV774" i="5"/>
  <c r="CJ774" i="5"/>
  <c r="BX774" i="5"/>
  <c r="BK774" i="5"/>
  <c r="BY774" i="5"/>
  <c r="BM774" i="5"/>
  <c r="CA774" i="5"/>
  <c r="BN774" i="5"/>
  <c r="CB774" i="5"/>
  <c r="BO774" i="5"/>
  <c r="CC774" i="5"/>
  <c r="BZ771" i="5"/>
  <c r="BS768" i="5"/>
  <c r="BA767" i="5"/>
  <c r="BG763" i="5"/>
  <c r="CG762" i="5"/>
  <c r="BJ761" i="5"/>
  <c r="BD759" i="5"/>
  <c r="CI752" i="5"/>
  <c r="BS751" i="5"/>
  <c r="CE750" i="5"/>
  <c r="BS824" i="5"/>
  <c r="BY814" i="5"/>
  <c r="AJ807" i="5"/>
  <c r="AX807" i="5"/>
  <c r="AK807" i="5"/>
  <c r="AY807" i="5"/>
  <c r="AV803" i="5"/>
  <c r="BJ803" i="5"/>
  <c r="AW803" i="5"/>
  <c r="BI798" i="5"/>
  <c r="AR798" i="5"/>
  <c r="BN797" i="5"/>
  <c r="CB797" i="5"/>
  <c r="BO797" i="5"/>
  <c r="CC797" i="5"/>
  <c r="BP797" i="5"/>
  <c r="CD797" i="5"/>
  <c r="BG794" i="5"/>
  <c r="AP794" i="5"/>
  <c r="BL793" i="5"/>
  <c r="BZ793" i="5"/>
  <c r="BM793" i="5"/>
  <c r="CA793" i="5"/>
  <c r="BN793" i="5"/>
  <c r="CB793" i="5"/>
  <c r="CB791" i="5"/>
  <c r="BK791" i="5"/>
  <c r="AS788" i="5"/>
  <c r="BG788" i="5"/>
  <c r="AK788" i="5"/>
  <c r="AY788" i="5"/>
  <c r="AL788" i="5"/>
  <c r="AZ788" i="5"/>
  <c r="AM788" i="5"/>
  <c r="BA788" i="5"/>
  <c r="CH782" i="5"/>
  <c r="BM782" i="5"/>
  <c r="BN781" i="5"/>
  <c r="CB781" i="5"/>
  <c r="BO781" i="5"/>
  <c r="BT781" i="5"/>
  <c r="CH781" i="5"/>
  <c r="BU781" i="5"/>
  <c r="CI781" i="5"/>
  <c r="BV781" i="5"/>
  <c r="CJ781" i="5"/>
  <c r="AW778" i="5"/>
  <c r="AU765" i="5"/>
  <c r="BI765" i="5"/>
  <c r="AO765" i="5"/>
  <c r="BD765" i="5"/>
  <c r="AP765" i="5"/>
  <c r="BE765" i="5"/>
  <c r="AR765" i="5"/>
  <c r="BG765" i="5"/>
  <c r="AS765" i="5"/>
  <c r="BH765" i="5"/>
  <c r="AV765" i="5"/>
  <c r="AW765" i="5"/>
  <c r="AX765" i="5"/>
  <c r="CI763" i="5"/>
  <c r="AN760" i="5"/>
  <c r="BB760" i="5"/>
  <c r="AO760" i="5"/>
  <c r="BC760" i="5"/>
  <c r="AS760" i="5"/>
  <c r="BI760" i="5"/>
  <c r="AX760" i="5"/>
  <c r="AY760" i="5"/>
  <c r="AZ760" i="5"/>
  <c r="AJ760" i="5"/>
  <c r="BD760" i="5"/>
  <c r="AK760" i="5"/>
  <c r="BE760" i="5"/>
  <c r="AM760" i="5"/>
  <c r="BG760" i="5"/>
  <c r="AP760" i="5"/>
  <c r="BH760" i="5"/>
  <c r="AQ760" i="5"/>
  <c r="BJ760" i="5"/>
  <c r="AZ759" i="5"/>
  <c r="BQ751" i="5"/>
  <c r="AP731" i="5"/>
  <c r="BD731" i="5"/>
  <c r="AQ731" i="5"/>
  <c r="BE731" i="5"/>
  <c r="AW731" i="5"/>
  <c r="AX731" i="5"/>
  <c r="AJ731" i="5"/>
  <c r="AZ731" i="5"/>
  <c r="AK731" i="5"/>
  <c r="BA731" i="5"/>
  <c r="AM731" i="5"/>
  <c r="BC731" i="5"/>
  <c r="AN731" i="5"/>
  <c r="BF731" i="5"/>
  <c r="AO731" i="5"/>
  <c r="BG731" i="5"/>
  <c r="BI731" i="5"/>
  <c r="AL731" i="5"/>
  <c r="AR731" i="5"/>
  <c r="AS731" i="5"/>
  <c r="AT731" i="5"/>
  <c r="AU731" i="5"/>
  <c r="AV731" i="5"/>
  <c r="AY731" i="5"/>
  <c r="BB731" i="5"/>
  <c r="CA835" i="5"/>
  <c r="CJ832" i="5"/>
  <c r="BV832" i="5"/>
  <c r="BY831" i="5"/>
  <c r="BK831" i="5"/>
  <c r="AW831" i="5"/>
  <c r="BI827" i="5"/>
  <c r="AU827" i="5"/>
  <c r="BZ826" i="5"/>
  <c r="BL826" i="5"/>
  <c r="AX826" i="5"/>
  <c r="CF824" i="5"/>
  <c r="BR824" i="5"/>
  <c r="BG823" i="5"/>
  <c r="AS823" i="5"/>
  <c r="BX822" i="5"/>
  <c r="BJ822" i="5"/>
  <c r="AV822" i="5"/>
  <c r="CA821" i="5"/>
  <c r="BY817" i="5"/>
  <c r="BK817" i="5"/>
  <c r="AW817" i="5"/>
  <c r="CA816" i="5"/>
  <c r="BQ815" i="5"/>
  <c r="CE815" i="5"/>
  <c r="BX814" i="5"/>
  <c r="CF811" i="5"/>
  <c r="AZ808" i="5"/>
  <c r="AU807" i="5"/>
  <c r="CE805" i="5"/>
  <c r="BI803" i="5"/>
  <c r="AS803" i="5"/>
  <c r="CJ800" i="5"/>
  <c r="AQ798" i="5"/>
  <c r="CH797" i="5"/>
  <c r="BQ797" i="5"/>
  <c r="AL797" i="5"/>
  <c r="AZ797" i="5"/>
  <c r="AM797" i="5"/>
  <c r="BA797" i="5"/>
  <c r="AN797" i="5"/>
  <c r="BB797" i="5"/>
  <c r="BV796" i="5"/>
  <c r="BF794" i="5"/>
  <c r="AO794" i="5"/>
  <c r="CH793" i="5"/>
  <c r="BQ793" i="5"/>
  <c r="AJ793" i="5"/>
  <c r="AX793" i="5"/>
  <c r="AK793" i="5"/>
  <c r="AY793" i="5"/>
  <c r="AL793" i="5"/>
  <c r="AZ793" i="5"/>
  <c r="CA791" i="5"/>
  <c r="AW788" i="5"/>
  <c r="BX787" i="5"/>
  <c r="BP787" i="5"/>
  <c r="CD787" i="5"/>
  <c r="BQ787" i="5"/>
  <c r="CE787" i="5"/>
  <c r="BR787" i="5"/>
  <c r="CF787" i="5"/>
  <c r="BA786" i="5"/>
  <c r="CD782" i="5"/>
  <c r="BL782" i="5"/>
  <c r="CF781" i="5"/>
  <c r="BL781" i="5"/>
  <c r="BH780" i="5"/>
  <c r="AT778" i="5"/>
  <c r="CE777" i="5"/>
  <c r="BT771" i="5"/>
  <c r="BA765" i="5"/>
  <c r="CF763" i="5"/>
  <c r="AY759" i="5"/>
  <c r="BK751" i="5"/>
  <c r="BK743" i="5"/>
  <c r="BY743" i="5"/>
  <c r="BL743" i="5"/>
  <c r="BZ743" i="5"/>
  <c r="BT743" i="5"/>
  <c r="CJ743" i="5"/>
  <c r="CA743" i="5"/>
  <c r="BX743" i="5"/>
  <c r="CB743" i="5"/>
  <c r="CC743" i="5"/>
  <c r="CD743" i="5"/>
  <c r="BM743" i="5"/>
  <c r="CE743" i="5"/>
  <c r="BN743" i="5"/>
  <c r="CF743" i="5"/>
  <c r="BO743" i="5"/>
  <c r="CG743" i="5"/>
  <c r="BP743" i="5"/>
  <c r="CH743" i="5"/>
  <c r="BQ743" i="5"/>
  <c r="CI743" i="5"/>
  <c r="AK728" i="5"/>
  <c r="AY728" i="5"/>
  <c r="AL728" i="5"/>
  <c r="AZ728" i="5"/>
  <c r="AJ728" i="5"/>
  <c r="BB728" i="5"/>
  <c r="AM728" i="5"/>
  <c r="BC728" i="5"/>
  <c r="AO728" i="5"/>
  <c r="BE728" i="5"/>
  <c r="AP728" i="5"/>
  <c r="BF728" i="5"/>
  <c r="AR728" i="5"/>
  <c r="BH728" i="5"/>
  <c r="AS728" i="5"/>
  <c r="BI728" i="5"/>
  <c r="AT728" i="5"/>
  <c r="BJ728" i="5"/>
  <c r="AQ728" i="5"/>
  <c r="BA728" i="5"/>
  <c r="AN728" i="5"/>
  <c r="AU728" i="5"/>
  <c r="AV728" i="5"/>
  <c r="AW728" i="5"/>
  <c r="AX728" i="5"/>
  <c r="BD728" i="5"/>
  <c r="BG728" i="5"/>
  <c r="BO705" i="5"/>
  <c r="CC705" i="5"/>
  <c r="BV705" i="5"/>
  <c r="CJ705" i="5"/>
  <c r="CG705" i="5"/>
  <c r="BQ705" i="5"/>
  <c r="BR705" i="5"/>
  <c r="BT705" i="5"/>
  <c r="BU705" i="5"/>
  <c r="BW705" i="5"/>
  <c r="CD705" i="5"/>
  <c r="CI705" i="5"/>
  <c r="CE705" i="5"/>
  <c r="CI832" i="5"/>
  <c r="BU832" i="5"/>
  <c r="CE824" i="5"/>
  <c r="BQ824" i="5"/>
  <c r="AR823" i="5"/>
  <c r="BN816" i="5"/>
  <c r="CB816" i="5"/>
  <c r="AO815" i="5"/>
  <c r="BC815" i="5"/>
  <c r="BW814" i="5"/>
  <c r="BN811" i="5"/>
  <c r="CB811" i="5"/>
  <c r="BO811" i="5"/>
  <c r="CC811" i="5"/>
  <c r="BJ807" i="5"/>
  <c r="AT807" i="5"/>
  <c r="BU804" i="5"/>
  <c r="CI804" i="5"/>
  <c r="BV804" i="5"/>
  <c r="CJ804" i="5"/>
  <c r="BH803" i="5"/>
  <c r="AR803" i="5"/>
  <c r="BS800" i="5"/>
  <c r="CG800" i="5"/>
  <c r="BT800" i="5"/>
  <c r="CH800" i="5"/>
  <c r="BU800" i="5"/>
  <c r="CI800" i="5"/>
  <c r="AP798" i="5"/>
  <c r="CG797" i="5"/>
  <c r="BM797" i="5"/>
  <c r="BU796" i="5"/>
  <c r="BE794" i="5"/>
  <c r="AN794" i="5"/>
  <c r="CG793" i="5"/>
  <c r="BP793" i="5"/>
  <c r="BZ791" i="5"/>
  <c r="AV788" i="5"/>
  <c r="BB787" i="5"/>
  <c r="BM786" i="5"/>
  <c r="CA786" i="5"/>
  <c r="BS786" i="5"/>
  <c r="CG786" i="5"/>
  <c r="BT786" i="5"/>
  <c r="CH786" i="5"/>
  <c r="BU786" i="5"/>
  <c r="CI786" i="5"/>
  <c r="CC782" i="5"/>
  <c r="CE781" i="5"/>
  <c r="BK781" i="5"/>
  <c r="AS778" i="5"/>
  <c r="CB777" i="5"/>
  <c r="BR771" i="5"/>
  <c r="AU767" i="5"/>
  <c r="AZ765" i="5"/>
  <c r="CE763" i="5"/>
  <c r="BC761" i="5"/>
  <c r="AX759" i="5"/>
  <c r="BV750" i="5"/>
  <c r="CH832" i="5"/>
  <c r="BT832" i="5"/>
  <c r="AU831" i="5"/>
  <c r="BG827" i="5"/>
  <c r="AS827" i="5"/>
  <c r="CD824" i="5"/>
  <c r="BP824" i="5"/>
  <c r="CJ822" i="5"/>
  <c r="BV822" i="5"/>
  <c r="BY816" i="5"/>
  <c r="AL816" i="5"/>
  <c r="AZ816" i="5"/>
  <c r="BI815" i="5"/>
  <c r="AT815" i="5"/>
  <c r="BV814" i="5"/>
  <c r="CD811" i="5"/>
  <c r="BL811" i="5"/>
  <c r="AL811" i="5"/>
  <c r="AZ811" i="5"/>
  <c r="AM811" i="5"/>
  <c r="BA811" i="5"/>
  <c r="BI807" i="5"/>
  <c r="AS807" i="5"/>
  <c r="BR805" i="5"/>
  <c r="CF805" i="5"/>
  <c r="BS805" i="5"/>
  <c r="CG805" i="5"/>
  <c r="BX804" i="5"/>
  <c r="BG803" i="5"/>
  <c r="AQ803" i="5"/>
  <c r="AQ800" i="5"/>
  <c r="BE800" i="5"/>
  <c r="AR800" i="5"/>
  <c r="BF800" i="5"/>
  <c r="AS800" i="5"/>
  <c r="BG800" i="5"/>
  <c r="BF798" i="5"/>
  <c r="AO798" i="5"/>
  <c r="CF797" i="5"/>
  <c r="BL797" i="5"/>
  <c r="BD794" i="5"/>
  <c r="AM794" i="5"/>
  <c r="CF793" i="5"/>
  <c r="BO793" i="5"/>
  <c r="BY791" i="5"/>
  <c r="AU788" i="5"/>
  <c r="AK786" i="5"/>
  <c r="AY786" i="5"/>
  <c r="AQ786" i="5"/>
  <c r="BE786" i="5"/>
  <c r="AR786" i="5"/>
  <c r="BF786" i="5"/>
  <c r="AS786" i="5"/>
  <c r="BG786" i="5"/>
  <c r="CB782" i="5"/>
  <c r="CD781" i="5"/>
  <c r="AR778" i="5"/>
  <c r="AY765" i="5"/>
  <c r="CD763" i="5"/>
  <c r="BF760" i="5"/>
  <c r="AW759" i="5"/>
  <c r="CK743" i="5"/>
  <c r="AP717" i="5"/>
  <c r="BD717" i="5"/>
  <c r="AQ717" i="5"/>
  <c r="BE717" i="5"/>
  <c r="AR717" i="5"/>
  <c r="BF717" i="5"/>
  <c r="AO717" i="5"/>
  <c r="BI717" i="5"/>
  <c r="AS717" i="5"/>
  <c r="BJ717" i="5"/>
  <c r="AU717" i="5"/>
  <c r="AV717" i="5"/>
  <c r="AX717" i="5"/>
  <c r="AY717" i="5"/>
  <c r="AZ717" i="5"/>
  <c r="AK717" i="5"/>
  <c r="AW717" i="5"/>
  <c r="AJ717" i="5"/>
  <c r="AL717" i="5"/>
  <c r="AM717" i="5"/>
  <c r="AN717" i="5"/>
  <c r="AT717" i="5"/>
  <c r="BA717" i="5"/>
  <c r="BB717" i="5"/>
  <c r="CG832" i="5"/>
  <c r="BS832" i="5"/>
  <c r="BF827" i="5"/>
  <c r="AR827" i="5"/>
  <c r="BO824" i="5"/>
  <c r="CI822" i="5"/>
  <c r="BU822" i="5"/>
  <c r="BG822" i="5"/>
  <c r="AS822" i="5"/>
  <c r="BS818" i="5"/>
  <c r="BX816" i="5"/>
  <c r="BI816" i="5"/>
  <c r="AT816" i="5"/>
  <c r="BH815" i="5"/>
  <c r="AS815" i="5"/>
  <c r="CK814" i="5"/>
  <c r="BU814" i="5"/>
  <c r="CA811" i="5"/>
  <c r="BK811" i="5"/>
  <c r="AU811" i="5"/>
  <c r="BH807" i="5"/>
  <c r="AR807" i="5"/>
  <c r="AP805" i="5"/>
  <c r="BD805" i="5"/>
  <c r="AQ805" i="5"/>
  <c r="BE805" i="5"/>
  <c r="BW804" i="5"/>
  <c r="BF803" i="5"/>
  <c r="AP803" i="5"/>
  <c r="CD800" i="5"/>
  <c r="BM800" i="5"/>
  <c r="AV800" i="5"/>
  <c r="BE798" i="5"/>
  <c r="AN798" i="5"/>
  <c r="CE797" i="5"/>
  <c r="BK797" i="5"/>
  <c r="BC794" i="5"/>
  <c r="AL794" i="5"/>
  <c r="CE793" i="5"/>
  <c r="BK793" i="5"/>
  <c r="BX791" i="5"/>
  <c r="AT788" i="5"/>
  <c r="AW786" i="5"/>
  <c r="CA782" i="5"/>
  <c r="CC781" i="5"/>
  <c r="AO780" i="5"/>
  <c r="BC780" i="5"/>
  <c r="AP780" i="5"/>
  <c r="BD780" i="5"/>
  <c r="AR780" i="5"/>
  <c r="BF780" i="5"/>
  <c r="AS780" i="5"/>
  <c r="BG780" i="5"/>
  <c r="AU780" i="5"/>
  <c r="BI780" i="5"/>
  <c r="AV780" i="5"/>
  <c r="BJ780" i="5"/>
  <c r="AW780" i="5"/>
  <c r="AQ778" i="5"/>
  <c r="BX777" i="5"/>
  <c r="BP771" i="5"/>
  <c r="AN767" i="5"/>
  <c r="AT765" i="5"/>
  <c r="CB763" i="5"/>
  <c r="AT761" i="5"/>
  <c r="BA760" i="5"/>
  <c r="AV759" i="5"/>
  <c r="BL752" i="5"/>
  <c r="BZ752" i="5"/>
  <c r="BM752" i="5"/>
  <c r="CA752" i="5"/>
  <c r="BW752" i="5"/>
  <c r="BN752" i="5"/>
  <c r="CD752" i="5"/>
  <c r="BS752" i="5"/>
  <c r="CK752" i="5"/>
  <c r="BT752" i="5"/>
  <c r="BU752" i="5"/>
  <c r="BV752" i="5"/>
  <c r="BX752" i="5"/>
  <c r="CB752" i="5"/>
  <c r="CC752" i="5"/>
  <c r="CE752" i="5"/>
  <c r="BT750" i="5"/>
  <c r="BW743" i="5"/>
  <c r="CF832" i="5"/>
  <c r="CI831" i="5"/>
  <c r="BG831" i="5"/>
  <c r="BE827" i="5"/>
  <c r="CJ826" i="5"/>
  <c r="CB824" i="5"/>
  <c r="BC823" i="5"/>
  <c r="CH822" i="5"/>
  <c r="BF822" i="5"/>
  <c r="CI817" i="5"/>
  <c r="BG817" i="5"/>
  <c r="BW816" i="5"/>
  <c r="BH816" i="5"/>
  <c r="AS816" i="5"/>
  <c r="BG815" i="5"/>
  <c r="AR815" i="5"/>
  <c r="CJ814" i="5"/>
  <c r="BR814" i="5"/>
  <c r="BZ811" i="5"/>
  <c r="BJ811" i="5"/>
  <c r="AT811" i="5"/>
  <c r="AU808" i="5"/>
  <c r="BI808" i="5"/>
  <c r="AV808" i="5"/>
  <c r="BJ808" i="5"/>
  <c r="BG807" i="5"/>
  <c r="AQ807" i="5"/>
  <c r="CA805" i="5"/>
  <c r="BK805" i="5"/>
  <c r="AU805" i="5"/>
  <c r="BT804" i="5"/>
  <c r="BE803" i="5"/>
  <c r="AO803" i="5"/>
  <c r="CC800" i="5"/>
  <c r="BL800" i="5"/>
  <c r="AU800" i="5"/>
  <c r="CA797" i="5"/>
  <c r="BQ796" i="5"/>
  <c r="CE796" i="5"/>
  <c r="BR796" i="5"/>
  <c r="CF796" i="5"/>
  <c r="BS796" i="5"/>
  <c r="CG796" i="5"/>
  <c r="BB794" i="5"/>
  <c r="AK794" i="5"/>
  <c r="CD793" i="5"/>
  <c r="BO792" i="5"/>
  <c r="CC792" i="5"/>
  <c r="BP792" i="5"/>
  <c r="CD792" i="5"/>
  <c r="BQ792" i="5"/>
  <c r="CE792" i="5"/>
  <c r="BW791" i="5"/>
  <c r="AR788" i="5"/>
  <c r="AV786" i="5"/>
  <c r="BY784" i="5"/>
  <c r="BL784" i="5"/>
  <c r="BZ784" i="5"/>
  <c r="BM784" i="5"/>
  <c r="BZ782" i="5"/>
  <c r="CA781" i="5"/>
  <c r="AZ780" i="5"/>
  <c r="AP778" i="5"/>
  <c r="BW777" i="5"/>
  <c r="BO771" i="5"/>
  <c r="AM767" i="5"/>
  <c r="AQ765" i="5"/>
  <c r="CA763" i="5"/>
  <c r="AS761" i="5"/>
  <c r="AW760" i="5"/>
  <c r="AO759" i="5"/>
  <c r="BQ752" i="5"/>
  <c r="BM750" i="5"/>
  <c r="BV743" i="5"/>
  <c r="AU693" i="5"/>
  <c r="BI693" i="5"/>
  <c r="AV693" i="5"/>
  <c r="BJ693" i="5"/>
  <c r="AM693" i="5"/>
  <c r="BA693" i="5"/>
  <c r="AN693" i="5"/>
  <c r="BB693" i="5"/>
  <c r="AJ693" i="5"/>
  <c r="BD693" i="5"/>
  <c r="AL693" i="5"/>
  <c r="BF693" i="5"/>
  <c r="AP693" i="5"/>
  <c r="BH693" i="5"/>
  <c r="AR693" i="5"/>
  <c r="AS693" i="5"/>
  <c r="AT693" i="5"/>
  <c r="AW693" i="5"/>
  <c r="AK693" i="5"/>
  <c r="AO693" i="5"/>
  <c r="AQ693" i="5"/>
  <c r="AX693" i="5"/>
  <c r="AY693" i="5"/>
  <c r="AZ693" i="5"/>
  <c r="BC693" i="5"/>
  <c r="AK687" i="5"/>
  <c r="AY687" i="5"/>
  <c r="AL687" i="5"/>
  <c r="AZ687" i="5"/>
  <c r="AN687" i="5"/>
  <c r="BB687" i="5"/>
  <c r="AO687" i="5"/>
  <c r="BC687" i="5"/>
  <c r="AQ687" i="5"/>
  <c r="BE687" i="5"/>
  <c r="AR687" i="5"/>
  <c r="BF687" i="5"/>
  <c r="BH687" i="5"/>
  <c r="AJ687" i="5"/>
  <c r="BJ687" i="5"/>
  <c r="AP687" i="5"/>
  <c r="AT687" i="5"/>
  <c r="AU687" i="5"/>
  <c r="AV687" i="5"/>
  <c r="AW687" i="5"/>
  <c r="AM687" i="5"/>
  <c r="AS687" i="5"/>
  <c r="AX687" i="5"/>
  <c r="BA687" i="5"/>
  <c r="BD687" i="5"/>
  <c r="BG687" i="5"/>
  <c r="BI687" i="5"/>
  <c r="BB783" i="5"/>
  <c r="AN783" i="5"/>
  <c r="CB779" i="5"/>
  <c r="BN779" i="5"/>
  <c r="CE778" i="5"/>
  <c r="BQ778" i="5"/>
  <c r="AX775" i="5"/>
  <c r="AJ775" i="5"/>
  <c r="BA774" i="5"/>
  <c r="AM774" i="5"/>
  <c r="CF773" i="5"/>
  <c r="BQ773" i="5"/>
  <c r="CE772" i="5"/>
  <c r="BO772" i="5"/>
  <c r="AZ772" i="5"/>
  <c r="AK772" i="5"/>
  <c r="AY771" i="5"/>
  <c r="AJ771" i="5"/>
  <c r="CB770" i="5"/>
  <c r="BM770" i="5"/>
  <c r="CD769" i="5"/>
  <c r="BO769" i="5"/>
  <c r="AZ769" i="5"/>
  <c r="AK769" i="5"/>
  <c r="AY768" i="5"/>
  <c r="AJ768" i="5"/>
  <c r="BB762" i="5"/>
  <c r="AJ762" i="5"/>
  <c r="BY761" i="5"/>
  <c r="CB760" i="5"/>
  <c r="BK757" i="5"/>
  <c r="BY757" i="5"/>
  <c r="BL757" i="5"/>
  <c r="BZ757" i="5"/>
  <c r="BP757" i="5"/>
  <c r="CF757" i="5"/>
  <c r="BU757" i="5"/>
  <c r="CK757" i="5"/>
  <c r="BD756" i="5"/>
  <c r="AJ756" i="5"/>
  <c r="BY755" i="5"/>
  <c r="BG755" i="5"/>
  <c r="AL755" i="5"/>
  <c r="CA754" i="5"/>
  <c r="BI754" i="5"/>
  <c r="AO754" i="5"/>
  <c r="AP750" i="5"/>
  <c r="BD750" i="5"/>
  <c r="AQ750" i="5"/>
  <c r="BE750" i="5"/>
  <c r="AU750" i="5"/>
  <c r="AJ750" i="5"/>
  <c r="AZ750" i="5"/>
  <c r="BX748" i="5"/>
  <c r="BK748" i="5"/>
  <c r="BY748" i="5"/>
  <c r="BU748" i="5"/>
  <c r="CK748" i="5"/>
  <c r="BL748" i="5"/>
  <c r="CB748" i="5"/>
  <c r="BD747" i="5"/>
  <c r="BX746" i="5"/>
  <c r="BF746" i="5"/>
  <c r="CB745" i="5"/>
  <c r="BI745" i="5"/>
  <c r="AO745" i="5"/>
  <c r="AW743" i="5"/>
  <c r="AJ743" i="5"/>
  <c r="AX743" i="5"/>
  <c r="AN743" i="5"/>
  <c r="BD743" i="5"/>
  <c r="AS743" i="5"/>
  <c r="BI743" i="5"/>
  <c r="BG741" i="5"/>
  <c r="AL741" i="5"/>
  <c r="BZ740" i="5"/>
  <c r="CC738" i="5"/>
  <c r="AN736" i="5"/>
  <c r="AV729" i="5"/>
  <c r="BJ729" i="5"/>
  <c r="AW729" i="5"/>
  <c r="AO729" i="5"/>
  <c r="BE729" i="5"/>
  <c r="AP729" i="5"/>
  <c r="BF729" i="5"/>
  <c r="AR729" i="5"/>
  <c r="BH729" i="5"/>
  <c r="AS729" i="5"/>
  <c r="BI729" i="5"/>
  <c r="AU729" i="5"/>
  <c r="AX729" i="5"/>
  <c r="AY729" i="5"/>
  <c r="AL729" i="5"/>
  <c r="AZ729" i="5"/>
  <c r="BX727" i="5"/>
  <c r="AP720" i="5"/>
  <c r="BS719" i="5"/>
  <c r="BO718" i="5"/>
  <c r="CC718" i="5"/>
  <c r="BP718" i="5"/>
  <c r="CD718" i="5"/>
  <c r="BQ718" i="5"/>
  <c r="CE718" i="5"/>
  <c r="BU718" i="5"/>
  <c r="BV718" i="5"/>
  <c r="BX718" i="5"/>
  <c r="BY718" i="5"/>
  <c r="CA718" i="5"/>
  <c r="BK718" i="5"/>
  <c r="CB718" i="5"/>
  <c r="BL718" i="5"/>
  <c r="CF718" i="5"/>
  <c r="CJ718" i="5"/>
  <c r="BN718" i="5"/>
  <c r="BS715" i="5"/>
  <c r="AO695" i="5"/>
  <c r="BC695" i="5"/>
  <c r="AU695" i="5"/>
  <c r="BI695" i="5"/>
  <c r="AV695" i="5"/>
  <c r="BJ695" i="5"/>
  <c r="AJ695" i="5"/>
  <c r="BA695" i="5"/>
  <c r="AL695" i="5"/>
  <c r="BD695" i="5"/>
  <c r="AN695" i="5"/>
  <c r="BF695" i="5"/>
  <c r="AR695" i="5"/>
  <c r="AS695" i="5"/>
  <c r="AT695" i="5"/>
  <c r="AK695" i="5"/>
  <c r="AM695" i="5"/>
  <c r="AP695" i="5"/>
  <c r="AQ695" i="5"/>
  <c r="AW695" i="5"/>
  <c r="AX695" i="5"/>
  <c r="AY695" i="5"/>
  <c r="AZ695" i="5"/>
  <c r="BG695" i="5"/>
  <c r="BH695" i="5"/>
  <c r="BI813" i="5"/>
  <c r="BI799" i="5"/>
  <c r="BG795" i="5"/>
  <c r="AS795" i="5"/>
  <c r="CJ790" i="5"/>
  <c r="BV790" i="5"/>
  <c r="BI785" i="5"/>
  <c r="BA783" i="5"/>
  <c r="AM783" i="5"/>
  <c r="BG781" i="5"/>
  <c r="AS781" i="5"/>
  <c r="CA779" i="5"/>
  <c r="BM779" i="5"/>
  <c r="CD778" i="5"/>
  <c r="BP778" i="5"/>
  <c r="CJ776" i="5"/>
  <c r="BV776" i="5"/>
  <c r="AW775" i="5"/>
  <c r="AZ774" i="5"/>
  <c r="AL774" i="5"/>
  <c r="CE773" i="5"/>
  <c r="BP773" i="5"/>
  <c r="CC772" i="5"/>
  <c r="BN772" i="5"/>
  <c r="AY772" i="5"/>
  <c r="AJ772" i="5"/>
  <c r="AX771" i="5"/>
  <c r="CA770" i="5"/>
  <c r="BL770" i="5"/>
  <c r="CC769" i="5"/>
  <c r="BN769" i="5"/>
  <c r="AY769" i="5"/>
  <c r="AJ769" i="5"/>
  <c r="AX768" i="5"/>
  <c r="CA767" i="5"/>
  <c r="BT766" i="5"/>
  <c r="CH766" i="5"/>
  <c r="BL764" i="5"/>
  <c r="BZ764" i="5"/>
  <c r="BA762" i="5"/>
  <c r="BX761" i="5"/>
  <c r="CA760" i="5"/>
  <c r="CI757" i="5"/>
  <c r="BQ757" i="5"/>
  <c r="AW757" i="5"/>
  <c r="AJ757" i="5"/>
  <c r="AX757" i="5"/>
  <c r="AZ757" i="5"/>
  <c r="AO757" i="5"/>
  <c r="BE757" i="5"/>
  <c r="BC756" i="5"/>
  <c r="BX755" i="5"/>
  <c r="BF755" i="5"/>
  <c r="AK755" i="5"/>
  <c r="BZ754" i="5"/>
  <c r="BH754" i="5"/>
  <c r="AN754" i="5"/>
  <c r="AW750" i="5"/>
  <c r="CG748" i="5"/>
  <c r="BO748" i="5"/>
  <c r="BC747" i="5"/>
  <c r="BW746" i="5"/>
  <c r="BZ745" i="5"/>
  <c r="BH745" i="5"/>
  <c r="AM745" i="5"/>
  <c r="AV743" i="5"/>
  <c r="BN742" i="5"/>
  <c r="CB742" i="5"/>
  <c r="BO742" i="5"/>
  <c r="CC742" i="5"/>
  <c r="BP742" i="5"/>
  <c r="CF742" i="5"/>
  <c r="BU742" i="5"/>
  <c r="CK742" i="5"/>
  <c r="BF741" i="5"/>
  <c r="AK741" i="5"/>
  <c r="BY740" i="5"/>
  <c r="BW738" i="5"/>
  <c r="AM736" i="5"/>
  <c r="BD729" i="5"/>
  <c r="BW727" i="5"/>
  <c r="AM720" i="5"/>
  <c r="BP719" i="5"/>
  <c r="BS718" i="5"/>
  <c r="BP715" i="5"/>
  <c r="BZ701" i="5"/>
  <c r="CH692" i="5"/>
  <c r="BF795" i="5"/>
  <c r="CI790" i="5"/>
  <c r="AZ783" i="5"/>
  <c r="BF781" i="5"/>
  <c r="BZ779" i="5"/>
  <c r="BL779" i="5"/>
  <c r="CC778" i="5"/>
  <c r="CI776" i="5"/>
  <c r="BJ775" i="5"/>
  <c r="AV775" i="5"/>
  <c r="AY774" i="5"/>
  <c r="AK774" i="5"/>
  <c r="CD773" i="5"/>
  <c r="CB772" i="5"/>
  <c r="BZ770" i="5"/>
  <c r="CB769" i="5"/>
  <c r="AX769" i="5"/>
  <c r="BQ767" i="5"/>
  <c r="CE767" i="5"/>
  <c r="AR766" i="5"/>
  <c r="BF766" i="5"/>
  <c r="AJ764" i="5"/>
  <c r="AX764" i="5"/>
  <c r="BW761" i="5"/>
  <c r="CH757" i="5"/>
  <c r="BO757" i="5"/>
  <c r="BW755" i="5"/>
  <c r="BB755" i="5"/>
  <c r="AJ755" i="5"/>
  <c r="BY754" i="5"/>
  <c r="BE754" i="5"/>
  <c r="AV750" i="5"/>
  <c r="CF748" i="5"/>
  <c r="BN748" i="5"/>
  <c r="CA747" i="5"/>
  <c r="BN747" i="5"/>
  <c r="CB747" i="5"/>
  <c r="BW747" i="5"/>
  <c r="BD746" i="5"/>
  <c r="BY745" i="5"/>
  <c r="BG745" i="5"/>
  <c r="AU743" i="5"/>
  <c r="CJ742" i="5"/>
  <c r="BR742" i="5"/>
  <c r="AL742" i="5"/>
  <c r="AZ742" i="5"/>
  <c r="AM742" i="5"/>
  <c r="BA742" i="5"/>
  <c r="AX742" i="5"/>
  <c r="AO742" i="5"/>
  <c r="BE742" i="5"/>
  <c r="BE741" i="5"/>
  <c r="AJ741" i="5"/>
  <c r="BT735" i="5"/>
  <c r="CH735" i="5"/>
  <c r="BU735" i="5"/>
  <c r="CI735" i="5"/>
  <c r="BP735" i="5"/>
  <c r="CF735" i="5"/>
  <c r="BQ735" i="5"/>
  <c r="CG735" i="5"/>
  <c r="BS735" i="5"/>
  <c r="CK735" i="5"/>
  <c r="BV735" i="5"/>
  <c r="BX735" i="5"/>
  <c r="BY735" i="5"/>
  <c r="BZ735" i="5"/>
  <c r="BO735" i="5"/>
  <c r="CC735" i="5"/>
  <c r="AU734" i="5"/>
  <c r="BI734" i="5"/>
  <c r="AV734" i="5"/>
  <c r="BJ734" i="5"/>
  <c r="AX734" i="5"/>
  <c r="AY734" i="5"/>
  <c r="AK734" i="5"/>
  <c r="BA734" i="5"/>
  <c r="AL734" i="5"/>
  <c r="BB734" i="5"/>
  <c r="AN734" i="5"/>
  <c r="BD734" i="5"/>
  <c r="AO734" i="5"/>
  <c r="BE734" i="5"/>
  <c r="AP734" i="5"/>
  <c r="BF734" i="5"/>
  <c r="AS734" i="5"/>
  <c r="BC729" i="5"/>
  <c r="CJ728" i="5"/>
  <c r="BN723" i="5"/>
  <c r="CB723" i="5"/>
  <c r="BO723" i="5"/>
  <c r="CC723" i="5"/>
  <c r="BP723" i="5"/>
  <c r="CF723" i="5"/>
  <c r="BQ723" i="5"/>
  <c r="CG723" i="5"/>
  <c r="BS723" i="5"/>
  <c r="CI723" i="5"/>
  <c r="BT723" i="5"/>
  <c r="CJ723" i="5"/>
  <c r="BV723" i="5"/>
  <c r="BW723" i="5"/>
  <c r="BX723" i="5"/>
  <c r="BU723" i="5"/>
  <c r="CE723" i="5"/>
  <c r="BR718" i="5"/>
  <c r="AK714" i="5"/>
  <c r="AY714" i="5"/>
  <c r="AL714" i="5"/>
  <c r="AZ714" i="5"/>
  <c r="AM714" i="5"/>
  <c r="BA714" i="5"/>
  <c r="AJ714" i="5"/>
  <c r="BD714" i="5"/>
  <c r="AN714" i="5"/>
  <c r="BE714" i="5"/>
  <c r="AP714" i="5"/>
  <c r="BG714" i="5"/>
  <c r="AQ714" i="5"/>
  <c r="BH714" i="5"/>
  <c r="AS714" i="5"/>
  <c r="BJ714" i="5"/>
  <c r="AT714" i="5"/>
  <c r="AU714" i="5"/>
  <c r="AR714" i="5"/>
  <c r="AV714" i="5"/>
  <c r="AP704" i="5"/>
  <c r="BD704" i="5"/>
  <c r="AW704" i="5"/>
  <c r="AN704" i="5"/>
  <c r="BE704" i="5"/>
  <c r="AO704" i="5"/>
  <c r="BF704" i="5"/>
  <c r="AQ704" i="5"/>
  <c r="BG704" i="5"/>
  <c r="BB704" i="5"/>
  <c r="AJ704" i="5"/>
  <c r="BC704" i="5"/>
  <c r="AL704" i="5"/>
  <c r="BI704" i="5"/>
  <c r="AM704" i="5"/>
  <c r="BJ704" i="5"/>
  <c r="AS704" i="5"/>
  <c r="AT704" i="5"/>
  <c r="AU704" i="5"/>
  <c r="AK704" i="5"/>
  <c r="AR704" i="5"/>
  <c r="AV704" i="5"/>
  <c r="BY701" i="5"/>
  <c r="AK747" i="5"/>
  <c r="AY747" i="5"/>
  <c r="AL747" i="5"/>
  <c r="AZ747" i="5"/>
  <c r="AJ747" i="5"/>
  <c r="BB747" i="5"/>
  <c r="AQ747" i="5"/>
  <c r="BG747" i="5"/>
  <c r="BQ740" i="5"/>
  <c r="CE740" i="5"/>
  <c r="BR740" i="5"/>
  <c r="CF740" i="5"/>
  <c r="BT740" i="5"/>
  <c r="CH740" i="5"/>
  <c r="BU740" i="5"/>
  <c r="CI740" i="5"/>
  <c r="BM740" i="5"/>
  <c r="CG740" i="5"/>
  <c r="BV740" i="5"/>
  <c r="AR735" i="5"/>
  <c r="BF735" i="5"/>
  <c r="AS735" i="5"/>
  <c r="BG735" i="5"/>
  <c r="AJ735" i="5"/>
  <c r="AZ735" i="5"/>
  <c r="AK735" i="5"/>
  <c r="BA735" i="5"/>
  <c r="AM735" i="5"/>
  <c r="BC735" i="5"/>
  <c r="AN735" i="5"/>
  <c r="BD735" i="5"/>
  <c r="AP735" i="5"/>
  <c r="BH735" i="5"/>
  <c r="AQ735" i="5"/>
  <c r="BI735" i="5"/>
  <c r="AT735" i="5"/>
  <c r="BJ735" i="5"/>
  <c r="AW735" i="5"/>
  <c r="AL723" i="5"/>
  <c r="AZ723" i="5"/>
  <c r="AM723" i="5"/>
  <c r="BA723" i="5"/>
  <c r="AX723" i="5"/>
  <c r="AY723" i="5"/>
  <c r="AK723" i="5"/>
  <c r="BC723" i="5"/>
  <c r="AN723" i="5"/>
  <c r="BD723" i="5"/>
  <c r="AP723" i="5"/>
  <c r="BF723" i="5"/>
  <c r="AQ723" i="5"/>
  <c r="BG723" i="5"/>
  <c r="AR723" i="5"/>
  <c r="BH723" i="5"/>
  <c r="AO723" i="5"/>
  <c r="AW723" i="5"/>
  <c r="AW774" i="5"/>
  <c r="BP772" i="5"/>
  <c r="CD772" i="5"/>
  <c r="AQ771" i="5"/>
  <c r="BE771" i="5"/>
  <c r="BV770" i="5"/>
  <c r="CJ770" i="5"/>
  <c r="BJ769" i="5"/>
  <c r="AU769" i="5"/>
  <c r="BK769" i="5"/>
  <c r="BY769" i="5"/>
  <c r="AL768" i="5"/>
  <c r="AZ768" i="5"/>
  <c r="AV762" i="5"/>
  <c r="AW762" i="5"/>
  <c r="AM762" i="5"/>
  <c r="BC762" i="5"/>
  <c r="AR762" i="5"/>
  <c r="BH762" i="5"/>
  <c r="AL756" i="5"/>
  <c r="AZ756" i="5"/>
  <c r="AM756" i="5"/>
  <c r="BA756" i="5"/>
  <c r="AT756" i="5"/>
  <c r="BJ756" i="5"/>
  <c r="AY756" i="5"/>
  <c r="AZ755" i="5"/>
  <c r="BW754" i="5"/>
  <c r="AW747" i="5"/>
  <c r="BP746" i="5"/>
  <c r="CD746" i="5"/>
  <c r="BW745" i="5"/>
  <c r="BA741" i="5"/>
  <c r="BS740" i="5"/>
  <c r="BK738" i="5"/>
  <c r="BY738" i="5"/>
  <c r="BL738" i="5"/>
  <c r="BZ738" i="5"/>
  <c r="BR738" i="5"/>
  <c r="CH738" i="5"/>
  <c r="BS738" i="5"/>
  <c r="CI738" i="5"/>
  <c r="BU738" i="5"/>
  <c r="CK738" i="5"/>
  <c r="BV738" i="5"/>
  <c r="BX738" i="5"/>
  <c r="CA738" i="5"/>
  <c r="CB738" i="5"/>
  <c r="BM738" i="5"/>
  <c r="BT738" i="5"/>
  <c r="BA729" i="5"/>
  <c r="CE728" i="5"/>
  <c r="BG775" i="5"/>
  <c r="AS775" i="5"/>
  <c r="BJ774" i="5"/>
  <c r="AV774" i="5"/>
  <c r="BM773" i="5"/>
  <c r="CA773" i="5"/>
  <c r="AN772" i="5"/>
  <c r="BB772" i="5"/>
  <c r="BI771" i="5"/>
  <c r="AT771" i="5"/>
  <c r="BM761" i="5"/>
  <c r="CA761" i="5"/>
  <c r="BN761" i="5"/>
  <c r="CB761" i="5"/>
  <c r="BP761" i="5"/>
  <c r="CF761" i="5"/>
  <c r="BU761" i="5"/>
  <c r="CK761" i="5"/>
  <c r="BQ755" i="5"/>
  <c r="CE755" i="5"/>
  <c r="BR755" i="5"/>
  <c r="CF755" i="5"/>
  <c r="BU755" i="5"/>
  <c r="CK755" i="5"/>
  <c r="BZ755" i="5"/>
  <c r="AV747" i="5"/>
  <c r="BB746" i="5"/>
  <c r="AO746" i="5"/>
  <c r="BP740" i="5"/>
  <c r="BJ723" i="5"/>
  <c r="BL719" i="5"/>
  <c r="BZ719" i="5"/>
  <c r="BM719" i="5"/>
  <c r="CA719" i="5"/>
  <c r="BN719" i="5"/>
  <c r="CD719" i="5"/>
  <c r="BO719" i="5"/>
  <c r="CE719" i="5"/>
  <c r="BQ719" i="5"/>
  <c r="CG719" i="5"/>
  <c r="BR719" i="5"/>
  <c r="CH719" i="5"/>
  <c r="BT719" i="5"/>
  <c r="CJ719" i="5"/>
  <c r="BU719" i="5"/>
  <c r="CK719" i="5"/>
  <c r="BV719" i="5"/>
  <c r="CC719" i="5"/>
  <c r="BX715" i="5"/>
  <c r="BK715" i="5"/>
  <c r="BY715" i="5"/>
  <c r="BL715" i="5"/>
  <c r="BZ715" i="5"/>
  <c r="BN715" i="5"/>
  <c r="CE715" i="5"/>
  <c r="BO715" i="5"/>
  <c r="CF715" i="5"/>
  <c r="BQ715" i="5"/>
  <c r="CH715" i="5"/>
  <c r="BR715" i="5"/>
  <c r="CI715" i="5"/>
  <c r="BT715" i="5"/>
  <c r="CK715" i="5"/>
  <c r="BU715" i="5"/>
  <c r="BV715" i="5"/>
  <c r="CA715" i="5"/>
  <c r="BM701" i="5"/>
  <c r="CA701" i="5"/>
  <c r="BT701" i="5"/>
  <c r="CH701" i="5"/>
  <c r="BP701" i="5"/>
  <c r="CF701" i="5"/>
  <c r="BR701" i="5"/>
  <c r="CI701" i="5"/>
  <c r="BV701" i="5"/>
  <c r="BW701" i="5"/>
  <c r="BX701" i="5"/>
  <c r="CB701" i="5"/>
  <c r="CC701" i="5"/>
  <c r="CE701" i="5"/>
  <c r="CG701" i="5"/>
  <c r="BL701" i="5"/>
  <c r="CK701" i="5"/>
  <c r="BN701" i="5"/>
  <c r="BO701" i="5"/>
  <c r="CD701" i="5"/>
  <c r="AO755" i="5"/>
  <c r="BC755" i="5"/>
  <c r="AP755" i="5"/>
  <c r="BD755" i="5"/>
  <c r="AM755" i="5"/>
  <c r="BE755" i="5"/>
  <c r="AT755" i="5"/>
  <c r="BJ755" i="5"/>
  <c r="AU747" i="5"/>
  <c r="AM741" i="5"/>
  <c r="AO741" i="5"/>
  <c r="BC741" i="5"/>
  <c r="AP741" i="5"/>
  <c r="BD741" i="5"/>
  <c r="AS741" i="5"/>
  <c r="BI741" i="5"/>
  <c r="AX741" i="5"/>
  <c r="BO740" i="5"/>
  <c r="BE735" i="5"/>
  <c r="BP727" i="5"/>
  <c r="CD727" i="5"/>
  <c r="BQ727" i="5"/>
  <c r="CE727" i="5"/>
  <c r="BK727" i="5"/>
  <c r="CA727" i="5"/>
  <c r="BL727" i="5"/>
  <c r="CB727" i="5"/>
  <c r="BN727" i="5"/>
  <c r="CF727" i="5"/>
  <c r="BO727" i="5"/>
  <c r="CG727" i="5"/>
  <c r="BS727" i="5"/>
  <c r="CI727" i="5"/>
  <c r="BT727" i="5"/>
  <c r="CJ727" i="5"/>
  <c r="BU727" i="5"/>
  <c r="CK727" i="5"/>
  <c r="BR727" i="5"/>
  <c r="BZ727" i="5"/>
  <c r="BI723" i="5"/>
  <c r="AU720" i="5"/>
  <c r="BI720" i="5"/>
  <c r="AV720" i="5"/>
  <c r="BJ720" i="5"/>
  <c r="AK720" i="5"/>
  <c r="BA720" i="5"/>
  <c r="AL720" i="5"/>
  <c r="BB720" i="5"/>
  <c r="AN720" i="5"/>
  <c r="BD720" i="5"/>
  <c r="AO720" i="5"/>
  <c r="BE720" i="5"/>
  <c r="AQ720" i="5"/>
  <c r="BG720" i="5"/>
  <c r="AR720" i="5"/>
  <c r="BH720" i="5"/>
  <c r="AS720" i="5"/>
  <c r="AY720" i="5"/>
  <c r="CI708" i="5"/>
  <c r="BP708" i="5"/>
  <c r="AW755" i="5"/>
  <c r="BT754" i="5"/>
  <c r="CH754" i="5"/>
  <c r="BU754" i="5"/>
  <c r="CI754" i="5"/>
  <c r="BN754" i="5"/>
  <c r="CD754" i="5"/>
  <c r="BS754" i="5"/>
  <c r="CK754" i="5"/>
  <c r="AT747" i="5"/>
  <c r="BS745" i="5"/>
  <c r="CG745" i="5"/>
  <c r="BT745" i="5"/>
  <c r="CH745" i="5"/>
  <c r="BV745" i="5"/>
  <c r="BK745" i="5"/>
  <c r="CA745" i="5"/>
  <c r="AW741" i="5"/>
  <c r="BN740" i="5"/>
  <c r="AO736" i="5"/>
  <c r="BC736" i="5"/>
  <c r="AP736" i="5"/>
  <c r="BD736" i="5"/>
  <c r="AQ736" i="5"/>
  <c r="BG736" i="5"/>
  <c r="AR736" i="5"/>
  <c r="BH736" i="5"/>
  <c r="AT736" i="5"/>
  <c r="BJ736" i="5"/>
  <c r="AU736" i="5"/>
  <c r="AW736" i="5"/>
  <c r="AX736" i="5"/>
  <c r="AY736" i="5"/>
  <c r="AJ736" i="5"/>
  <c r="AS736" i="5"/>
  <c r="BB735" i="5"/>
  <c r="BE723" i="5"/>
  <c r="CH779" i="5"/>
  <c r="BD775" i="5"/>
  <c r="BG774" i="5"/>
  <c r="BW773" i="5"/>
  <c r="CK772" i="5"/>
  <c r="BV772" i="5"/>
  <c r="BG772" i="5"/>
  <c r="AR772" i="5"/>
  <c r="BF771" i="5"/>
  <c r="AP771" i="5"/>
  <c r="CH770" i="5"/>
  <c r="BS770" i="5"/>
  <c r="CJ769" i="5"/>
  <c r="BU769" i="5"/>
  <c r="BF769" i="5"/>
  <c r="AQ769" i="5"/>
  <c r="BF768" i="5"/>
  <c r="AQ768" i="5"/>
  <c r="BJ762" i="5"/>
  <c r="AQ762" i="5"/>
  <c r="CH761" i="5"/>
  <c r="BO761" i="5"/>
  <c r="BP760" i="5"/>
  <c r="CD760" i="5"/>
  <c r="BQ760" i="5"/>
  <c r="CF760" i="5"/>
  <c r="AR756" i="5"/>
  <c r="CH755" i="5"/>
  <c r="BN755" i="5"/>
  <c r="AV755" i="5"/>
  <c r="CJ754" i="5"/>
  <c r="BP754" i="5"/>
  <c r="AR754" i="5"/>
  <c r="BF754" i="5"/>
  <c r="AS754" i="5"/>
  <c r="BG754" i="5"/>
  <c r="AX754" i="5"/>
  <c r="AM754" i="5"/>
  <c r="BC754" i="5"/>
  <c r="AS747" i="5"/>
  <c r="BM746" i="5"/>
  <c r="CJ745" i="5"/>
  <c r="BP745" i="5"/>
  <c r="AQ745" i="5"/>
  <c r="BE745" i="5"/>
  <c r="AR745" i="5"/>
  <c r="BF745" i="5"/>
  <c r="AN745" i="5"/>
  <c r="BD745" i="5"/>
  <c r="AU745" i="5"/>
  <c r="AV741" i="5"/>
  <c r="CK740" i="5"/>
  <c r="BL740" i="5"/>
  <c r="BF736" i="5"/>
  <c r="AY735" i="5"/>
  <c r="BM728" i="5"/>
  <c r="CA728" i="5"/>
  <c r="BN728" i="5"/>
  <c r="CB728" i="5"/>
  <c r="BR728" i="5"/>
  <c r="CH728" i="5"/>
  <c r="BS728" i="5"/>
  <c r="CI728" i="5"/>
  <c r="BU728" i="5"/>
  <c r="CK728" i="5"/>
  <c r="BV728" i="5"/>
  <c r="BX728" i="5"/>
  <c r="BY728" i="5"/>
  <c r="BZ728" i="5"/>
  <c r="BW728" i="5"/>
  <c r="CG728" i="5"/>
  <c r="BB723" i="5"/>
  <c r="BF720" i="5"/>
  <c r="CI719" i="5"/>
  <c r="CK718" i="5"/>
  <c r="CJ715" i="5"/>
  <c r="BG693" i="5"/>
  <c r="BL692" i="5"/>
  <c r="BZ692" i="5"/>
  <c r="BM692" i="5"/>
  <c r="CA692" i="5"/>
  <c r="BR692" i="5"/>
  <c r="CF692" i="5"/>
  <c r="BS692" i="5"/>
  <c r="CG692" i="5"/>
  <c r="BY692" i="5"/>
  <c r="CC692" i="5"/>
  <c r="BK692" i="5"/>
  <c r="CE692" i="5"/>
  <c r="BO692" i="5"/>
  <c r="CI692" i="5"/>
  <c r="BP692" i="5"/>
  <c r="CJ692" i="5"/>
  <c r="BQ692" i="5"/>
  <c r="CK692" i="5"/>
  <c r="BT692" i="5"/>
  <c r="BN692" i="5"/>
  <c r="BU692" i="5"/>
  <c r="BV692" i="5"/>
  <c r="BW692" i="5"/>
  <c r="BX692" i="5"/>
  <c r="CB692" i="5"/>
  <c r="AJ752" i="5"/>
  <c r="AX752" i="5"/>
  <c r="AK752" i="5"/>
  <c r="AY752" i="5"/>
  <c r="AV748" i="5"/>
  <c r="BJ748" i="5"/>
  <c r="AW748" i="5"/>
  <c r="BQ741" i="5"/>
  <c r="CE741" i="5"/>
  <c r="BR741" i="5"/>
  <c r="CF741" i="5"/>
  <c r="BO732" i="5"/>
  <c r="CC732" i="5"/>
  <c r="BP732" i="5"/>
  <c r="CD732" i="5"/>
  <c r="BT732" i="5"/>
  <c r="CJ732" i="5"/>
  <c r="BU732" i="5"/>
  <c r="CK732" i="5"/>
  <c r="BW732" i="5"/>
  <c r="BX732" i="5"/>
  <c r="BZ732" i="5"/>
  <c r="BK732" i="5"/>
  <c r="CA732" i="5"/>
  <c r="BL732" i="5"/>
  <c r="CB732" i="5"/>
  <c r="BT721" i="5"/>
  <c r="CH721" i="5"/>
  <c r="BU721" i="5"/>
  <c r="CI721" i="5"/>
  <c r="BR721" i="5"/>
  <c r="CJ721" i="5"/>
  <c r="BS721" i="5"/>
  <c r="CK721" i="5"/>
  <c r="BW721" i="5"/>
  <c r="BX721" i="5"/>
  <c r="BZ721" i="5"/>
  <c r="BK721" i="5"/>
  <c r="CA721" i="5"/>
  <c r="BL721" i="5"/>
  <c r="CB721" i="5"/>
  <c r="AM718" i="5"/>
  <c r="BA718" i="5"/>
  <c r="AN718" i="5"/>
  <c r="BB718" i="5"/>
  <c r="AO718" i="5"/>
  <c r="BC718" i="5"/>
  <c r="AJ718" i="5"/>
  <c r="BD718" i="5"/>
  <c r="AK718" i="5"/>
  <c r="BE718" i="5"/>
  <c r="AP718" i="5"/>
  <c r="BG718" i="5"/>
  <c r="AQ718" i="5"/>
  <c r="BH718" i="5"/>
  <c r="AS718" i="5"/>
  <c r="BJ718" i="5"/>
  <c r="AT718" i="5"/>
  <c r="AU718" i="5"/>
  <c r="AJ706" i="5"/>
  <c r="AX706" i="5"/>
  <c r="AQ706" i="5"/>
  <c r="BE706" i="5"/>
  <c r="AW706" i="5"/>
  <c r="AY706" i="5"/>
  <c r="AZ706" i="5"/>
  <c r="AP706" i="5"/>
  <c r="BJ706" i="5"/>
  <c r="AR706" i="5"/>
  <c r="AT706" i="5"/>
  <c r="AU706" i="5"/>
  <c r="BA706" i="5"/>
  <c r="BB706" i="5"/>
  <c r="BC706" i="5"/>
  <c r="AQ699" i="5"/>
  <c r="BE699" i="5"/>
  <c r="AW699" i="5"/>
  <c r="AJ699" i="5"/>
  <c r="AX699" i="5"/>
  <c r="AM699" i="5"/>
  <c r="BD699" i="5"/>
  <c r="AO699" i="5"/>
  <c r="BG699" i="5"/>
  <c r="AS699" i="5"/>
  <c r="BJ699" i="5"/>
  <c r="AT699" i="5"/>
  <c r="AU699" i="5"/>
  <c r="BF699" i="5"/>
  <c r="BH699" i="5"/>
  <c r="BI699" i="5"/>
  <c r="AK699" i="5"/>
  <c r="AL699" i="5"/>
  <c r="AP699" i="5"/>
  <c r="AR699" i="5"/>
  <c r="AV699" i="5"/>
  <c r="AU707" i="5"/>
  <c r="BI707" i="5"/>
  <c r="AN707" i="5"/>
  <c r="BB707" i="5"/>
  <c r="AL707" i="5"/>
  <c r="BC707" i="5"/>
  <c r="BE707" i="5"/>
  <c r="BG707" i="5"/>
  <c r="BJ707" i="5"/>
  <c r="AQ707" i="5"/>
  <c r="AS707" i="5"/>
  <c r="AT707" i="5"/>
  <c r="AV707" i="5"/>
  <c r="BN696" i="5"/>
  <c r="CB696" i="5"/>
  <c r="BT696" i="5"/>
  <c r="CH696" i="5"/>
  <c r="BU696" i="5"/>
  <c r="CI696" i="5"/>
  <c r="CA696" i="5"/>
  <c r="BL696" i="5"/>
  <c r="CD696" i="5"/>
  <c r="BO696" i="5"/>
  <c r="CF696" i="5"/>
  <c r="BR696" i="5"/>
  <c r="CK696" i="5"/>
  <c r="BS696" i="5"/>
  <c r="BV696" i="5"/>
  <c r="BK696" i="5"/>
  <c r="BM696" i="5"/>
  <c r="BP696" i="5"/>
  <c r="BW696" i="5"/>
  <c r="BX696" i="5"/>
  <c r="BY696" i="5"/>
  <c r="AR694" i="5"/>
  <c r="BF694" i="5"/>
  <c r="AJ694" i="5"/>
  <c r="AX694" i="5"/>
  <c r="AK694" i="5"/>
  <c r="AY694" i="5"/>
  <c r="AQ694" i="5"/>
  <c r="BI694" i="5"/>
  <c r="AT694" i="5"/>
  <c r="AV694" i="5"/>
  <c r="BA694" i="5"/>
  <c r="BB694" i="5"/>
  <c r="AL694" i="5"/>
  <c r="BC694" i="5"/>
  <c r="AM694" i="5"/>
  <c r="AN694" i="5"/>
  <c r="AO694" i="5"/>
  <c r="AP694" i="5"/>
  <c r="AS694" i="5"/>
  <c r="AU694" i="5"/>
  <c r="AW694" i="5"/>
  <c r="AZ694" i="5"/>
  <c r="AU753" i="5"/>
  <c r="BI753" i="5"/>
  <c r="AV753" i="5"/>
  <c r="BJ753" i="5"/>
  <c r="BG752" i="5"/>
  <c r="AQ752" i="5"/>
  <c r="BE748" i="5"/>
  <c r="AO748" i="5"/>
  <c r="BY741" i="5"/>
  <c r="AW738" i="5"/>
  <c r="AJ738" i="5"/>
  <c r="AX738" i="5"/>
  <c r="AL738" i="5"/>
  <c r="BB738" i="5"/>
  <c r="AM738" i="5"/>
  <c r="BC738" i="5"/>
  <c r="AO738" i="5"/>
  <c r="BE738" i="5"/>
  <c r="AP738" i="5"/>
  <c r="BF738" i="5"/>
  <c r="AR738" i="5"/>
  <c r="BH738" i="5"/>
  <c r="AS738" i="5"/>
  <c r="BI738" i="5"/>
  <c r="AT738" i="5"/>
  <c r="BJ738" i="5"/>
  <c r="BS732" i="5"/>
  <c r="BP721" i="5"/>
  <c r="AY718" i="5"/>
  <c r="BM714" i="5"/>
  <c r="CA714" i="5"/>
  <c r="BN714" i="5"/>
  <c r="CB714" i="5"/>
  <c r="BO714" i="5"/>
  <c r="CC714" i="5"/>
  <c r="BU714" i="5"/>
  <c r="BV714" i="5"/>
  <c r="BX714" i="5"/>
  <c r="BY714" i="5"/>
  <c r="CD714" i="5"/>
  <c r="BK714" i="5"/>
  <c r="CE714" i="5"/>
  <c r="BL714" i="5"/>
  <c r="CF714" i="5"/>
  <c r="AS706" i="5"/>
  <c r="BR704" i="5"/>
  <c r="CF704" i="5"/>
  <c r="BK704" i="5"/>
  <c r="BY704" i="5"/>
  <c r="BU704" i="5"/>
  <c r="CK704" i="5"/>
  <c r="BV704" i="5"/>
  <c r="BW704" i="5"/>
  <c r="BZ704" i="5"/>
  <c r="CA704" i="5"/>
  <c r="CC704" i="5"/>
  <c r="CD704" i="5"/>
  <c r="BM704" i="5"/>
  <c r="CG704" i="5"/>
  <c r="BN704" i="5"/>
  <c r="CH704" i="5"/>
  <c r="BO704" i="5"/>
  <c r="CI704" i="5"/>
  <c r="BC699" i="5"/>
  <c r="BV737" i="5"/>
  <c r="BF737" i="5"/>
  <c r="AP737" i="5"/>
  <c r="AM732" i="5"/>
  <c r="BA732" i="5"/>
  <c r="AN732" i="5"/>
  <c r="BB732" i="5"/>
  <c r="BW731" i="5"/>
  <c r="BE727" i="5"/>
  <c r="AM727" i="5"/>
  <c r="BY724" i="5"/>
  <c r="BZ724" i="5"/>
  <c r="AR721" i="5"/>
  <c r="BF721" i="5"/>
  <c r="AS721" i="5"/>
  <c r="BG721" i="5"/>
  <c r="BF719" i="5"/>
  <c r="AP719" i="5"/>
  <c r="BE715" i="5"/>
  <c r="AN715" i="5"/>
  <c r="BL703" i="5"/>
  <c r="CJ697" i="5"/>
  <c r="BN682" i="5"/>
  <c r="CB682" i="5"/>
  <c r="BO682" i="5"/>
  <c r="CC682" i="5"/>
  <c r="BP682" i="5"/>
  <c r="CD682" i="5"/>
  <c r="BQ682" i="5"/>
  <c r="CE682" i="5"/>
  <c r="BR682" i="5"/>
  <c r="CF682" i="5"/>
  <c r="BT682" i="5"/>
  <c r="CH682" i="5"/>
  <c r="BU682" i="5"/>
  <c r="CI682" i="5"/>
  <c r="BM682" i="5"/>
  <c r="BV682" i="5"/>
  <c r="BW682" i="5"/>
  <c r="BX682" i="5"/>
  <c r="BZ682" i="5"/>
  <c r="CA682" i="5"/>
  <c r="CG682" i="5"/>
  <c r="CJ682" i="5"/>
  <c r="BI758" i="5"/>
  <c r="BG740" i="5"/>
  <c r="AS740" i="5"/>
  <c r="CK737" i="5"/>
  <c r="BU737" i="5"/>
  <c r="BE737" i="5"/>
  <c r="AO737" i="5"/>
  <c r="CH733" i="5"/>
  <c r="BR733" i="5"/>
  <c r="BB733" i="5"/>
  <c r="AL733" i="5"/>
  <c r="AU732" i="5"/>
  <c r="BV731" i="5"/>
  <c r="CE730" i="5"/>
  <c r="BO730" i="5"/>
  <c r="BD727" i="5"/>
  <c r="AL727" i="5"/>
  <c r="BS726" i="5"/>
  <c r="CG726" i="5"/>
  <c r="BT726" i="5"/>
  <c r="CH726" i="5"/>
  <c r="BM724" i="5"/>
  <c r="AW724" i="5"/>
  <c r="AJ724" i="5"/>
  <c r="AX724" i="5"/>
  <c r="CH722" i="5"/>
  <c r="BP722" i="5"/>
  <c r="AZ722" i="5"/>
  <c r="AJ722" i="5"/>
  <c r="AU721" i="5"/>
  <c r="BE719" i="5"/>
  <c r="AO719" i="5"/>
  <c r="BD715" i="5"/>
  <c r="AM715" i="5"/>
  <c r="BV709" i="5"/>
  <c r="BC708" i="5"/>
  <c r="CE703" i="5"/>
  <c r="BK703" i="5"/>
  <c r="AN701" i="5"/>
  <c r="BT699" i="5"/>
  <c r="CI697" i="5"/>
  <c r="CE691" i="5"/>
  <c r="BR690" i="5"/>
  <c r="CF690" i="5"/>
  <c r="BS690" i="5"/>
  <c r="CG690" i="5"/>
  <c r="BX690" i="5"/>
  <c r="BK690" i="5"/>
  <c r="BY690" i="5"/>
  <c r="BQ690" i="5"/>
  <c r="CK690" i="5"/>
  <c r="BU690" i="5"/>
  <c r="BW690" i="5"/>
  <c r="CA690" i="5"/>
  <c r="CB690" i="5"/>
  <c r="CC690" i="5"/>
  <c r="BL690" i="5"/>
  <c r="CD690" i="5"/>
  <c r="BG683" i="5"/>
  <c r="AS653" i="5"/>
  <c r="BG653" i="5"/>
  <c r="AJ653" i="5"/>
  <c r="AY653" i="5"/>
  <c r="AK653" i="5"/>
  <c r="AZ653" i="5"/>
  <c r="AL653" i="5"/>
  <c r="BA653" i="5"/>
  <c r="AM653" i="5"/>
  <c r="BB653" i="5"/>
  <c r="AN653" i="5"/>
  <c r="BC653" i="5"/>
  <c r="AO653" i="5"/>
  <c r="BD653" i="5"/>
  <c r="AP653" i="5"/>
  <c r="BE653" i="5"/>
  <c r="AQ653" i="5"/>
  <c r="BF653" i="5"/>
  <c r="AR653" i="5"/>
  <c r="AT653" i="5"/>
  <c r="AU653" i="5"/>
  <c r="AV653" i="5"/>
  <c r="AW653" i="5"/>
  <c r="AX653" i="5"/>
  <c r="BH653" i="5"/>
  <c r="BI653" i="5"/>
  <c r="BJ653" i="5"/>
  <c r="BF740" i="5"/>
  <c r="AR740" i="5"/>
  <c r="CJ737" i="5"/>
  <c r="BT737" i="5"/>
  <c r="BD737" i="5"/>
  <c r="AN737" i="5"/>
  <c r="BQ736" i="5"/>
  <c r="CE736" i="5"/>
  <c r="BR736" i="5"/>
  <c r="CF736" i="5"/>
  <c r="CG733" i="5"/>
  <c r="BJ732" i="5"/>
  <c r="AT732" i="5"/>
  <c r="CK731" i="5"/>
  <c r="BU731" i="5"/>
  <c r="CD730" i="5"/>
  <c r="BX729" i="5"/>
  <c r="BK729" i="5"/>
  <c r="BY729" i="5"/>
  <c r="BA727" i="5"/>
  <c r="AK727" i="5"/>
  <c r="CB726" i="5"/>
  <c r="BL726" i="5"/>
  <c r="CB724" i="5"/>
  <c r="BJ724" i="5"/>
  <c r="AT724" i="5"/>
  <c r="BJ721" i="5"/>
  <c r="AT721" i="5"/>
  <c r="BD719" i="5"/>
  <c r="AN719" i="5"/>
  <c r="BR717" i="5"/>
  <c r="CF717" i="5"/>
  <c r="BS717" i="5"/>
  <c r="CG717" i="5"/>
  <c r="BT717" i="5"/>
  <c r="CH717" i="5"/>
  <c r="BC715" i="5"/>
  <c r="AL715" i="5"/>
  <c r="BP713" i="5"/>
  <c r="CD713" i="5"/>
  <c r="BQ713" i="5"/>
  <c r="CE713" i="5"/>
  <c r="BR713" i="5"/>
  <c r="CF713" i="5"/>
  <c r="BK710" i="5"/>
  <c r="BY710" i="5"/>
  <c r="BL710" i="5"/>
  <c r="BZ710" i="5"/>
  <c r="BM710" i="5"/>
  <c r="CA710" i="5"/>
  <c r="CD703" i="5"/>
  <c r="AM701" i="5"/>
  <c r="BR699" i="5"/>
  <c r="CH697" i="5"/>
  <c r="CA691" i="5"/>
  <c r="BV690" i="5"/>
  <c r="BF683" i="5"/>
  <c r="AU679" i="5"/>
  <c r="BI679" i="5"/>
  <c r="AV679" i="5"/>
  <c r="BJ679" i="5"/>
  <c r="AW679" i="5"/>
  <c r="AJ679" i="5"/>
  <c r="AX679" i="5"/>
  <c r="AK679" i="5"/>
  <c r="AY679" i="5"/>
  <c r="AM679" i="5"/>
  <c r="BA679" i="5"/>
  <c r="AN679" i="5"/>
  <c r="BB679" i="5"/>
  <c r="AL679" i="5"/>
  <c r="AO679" i="5"/>
  <c r="AP679" i="5"/>
  <c r="AQ679" i="5"/>
  <c r="AR679" i="5"/>
  <c r="AT679" i="5"/>
  <c r="AZ679" i="5"/>
  <c r="BC679" i="5"/>
  <c r="BD679" i="5"/>
  <c r="BD740" i="5"/>
  <c r="AP740" i="5"/>
  <c r="CH737" i="5"/>
  <c r="BR737" i="5"/>
  <c r="BB737" i="5"/>
  <c r="AJ737" i="5"/>
  <c r="BL733" i="5"/>
  <c r="BZ733" i="5"/>
  <c r="BM733" i="5"/>
  <c r="CA733" i="5"/>
  <c r="BH732" i="5"/>
  <c r="AR732" i="5"/>
  <c r="CI731" i="5"/>
  <c r="BQ731" i="5"/>
  <c r="AY727" i="5"/>
  <c r="AP721" i="5"/>
  <c r="BB719" i="5"/>
  <c r="BA715" i="5"/>
  <c r="BQ709" i="5"/>
  <c r="CE709" i="5"/>
  <c r="BX709" i="5"/>
  <c r="BZ709" i="5"/>
  <c r="BK709" i="5"/>
  <c r="CA709" i="5"/>
  <c r="BL709" i="5"/>
  <c r="CB709" i="5"/>
  <c r="AR708" i="5"/>
  <c r="BF708" i="5"/>
  <c r="AK708" i="5"/>
  <c r="AY708" i="5"/>
  <c r="AN708" i="5"/>
  <c r="BD708" i="5"/>
  <c r="AO708" i="5"/>
  <c r="BE708" i="5"/>
  <c r="AP708" i="5"/>
  <c r="BG708" i="5"/>
  <c r="CA703" i="5"/>
  <c r="BJ701" i="5"/>
  <c r="BP699" i="5"/>
  <c r="CA697" i="5"/>
  <c r="BX691" i="5"/>
  <c r="AV688" i="5"/>
  <c r="BJ688" i="5"/>
  <c r="AW688" i="5"/>
  <c r="AK688" i="5"/>
  <c r="AY688" i="5"/>
  <c r="AL688" i="5"/>
  <c r="AZ688" i="5"/>
  <c r="AN688" i="5"/>
  <c r="BB688" i="5"/>
  <c r="AO688" i="5"/>
  <c r="BC688" i="5"/>
  <c r="AS688" i="5"/>
  <c r="AU688" i="5"/>
  <c r="BA688" i="5"/>
  <c r="BE688" i="5"/>
  <c r="BF688" i="5"/>
  <c r="BG688" i="5"/>
  <c r="AJ688" i="5"/>
  <c r="BH688" i="5"/>
  <c r="BC740" i="5"/>
  <c r="CG737" i="5"/>
  <c r="AJ733" i="5"/>
  <c r="AX733" i="5"/>
  <c r="AK733" i="5"/>
  <c r="AY733" i="5"/>
  <c r="BG732" i="5"/>
  <c r="AQ732" i="5"/>
  <c r="CH731" i="5"/>
  <c r="BU730" i="5"/>
  <c r="CI730" i="5"/>
  <c r="BV730" i="5"/>
  <c r="CJ730" i="5"/>
  <c r="BW724" i="5"/>
  <c r="BL722" i="5"/>
  <c r="AO722" i="5"/>
  <c r="BC722" i="5"/>
  <c r="AP722" i="5"/>
  <c r="BD722" i="5"/>
  <c r="BE721" i="5"/>
  <c r="AO721" i="5"/>
  <c r="CK709" i="5"/>
  <c r="BR709" i="5"/>
  <c r="AX708" i="5"/>
  <c r="BZ703" i="5"/>
  <c r="BO699" i="5"/>
  <c r="BW691" i="5"/>
  <c r="CH689" i="5"/>
  <c r="BK697" i="5"/>
  <c r="BY697" i="5"/>
  <c r="BQ697" i="5"/>
  <c r="CE697" i="5"/>
  <c r="BR697" i="5"/>
  <c r="CF697" i="5"/>
  <c r="BW697" i="5"/>
  <c r="BZ697" i="5"/>
  <c r="BL697" i="5"/>
  <c r="CC697" i="5"/>
  <c r="BM697" i="5"/>
  <c r="CD697" i="5"/>
  <c r="BN697" i="5"/>
  <c r="CG697" i="5"/>
  <c r="AR675" i="5"/>
  <c r="BF675" i="5"/>
  <c r="AS675" i="5"/>
  <c r="BG675" i="5"/>
  <c r="AX675" i="5"/>
  <c r="AY675" i="5"/>
  <c r="AJ675" i="5"/>
  <c r="AZ675" i="5"/>
  <c r="AK675" i="5"/>
  <c r="BA675" i="5"/>
  <c r="AL675" i="5"/>
  <c r="BB675" i="5"/>
  <c r="AM675" i="5"/>
  <c r="BC675" i="5"/>
  <c r="AN675" i="5"/>
  <c r="BD675" i="5"/>
  <c r="AO675" i="5"/>
  <c r="BE675" i="5"/>
  <c r="AQ675" i="5"/>
  <c r="BI675" i="5"/>
  <c r="AP675" i="5"/>
  <c r="AT675" i="5"/>
  <c r="AU675" i="5"/>
  <c r="AV675" i="5"/>
  <c r="AW675" i="5"/>
  <c r="BH675" i="5"/>
  <c r="BJ675" i="5"/>
  <c r="BN737" i="5"/>
  <c r="CB737" i="5"/>
  <c r="BO737" i="5"/>
  <c r="CC737" i="5"/>
  <c r="AN727" i="5"/>
  <c r="BB727" i="5"/>
  <c r="AO727" i="5"/>
  <c r="BC727" i="5"/>
  <c r="AJ719" i="5"/>
  <c r="AX719" i="5"/>
  <c r="AK719" i="5"/>
  <c r="AY719" i="5"/>
  <c r="AL719" i="5"/>
  <c r="AV715" i="5"/>
  <c r="BJ715" i="5"/>
  <c r="AW715" i="5"/>
  <c r="AJ715" i="5"/>
  <c r="AX715" i="5"/>
  <c r="CI709" i="5"/>
  <c r="BO709" i="5"/>
  <c r="AK701" i="5"/>
  <c r="AY701" i="5"/>
  <c r="AR701" i="5"/>
  <c r="BF701" i="5"/>
  <c r="AZ701" i="5"/>
  <c r="AL701" i="5"/>
  <c r="BB701" i="5"/>
  <c r="AO701" i="5"/>
  <c r="BE701" i="5"/>
  <c r="AP701" i="5"/>
  <c r="BG701" i="5"/>
  <c r="AQ701" i="5"/>
  <c r="BH701" i="5"/>
  <c r="BU697" i="5"/>
  <c r="BI688" i="5"/>
  <c r="BK683" i="5"/>
  <c r="BY683" i="5"/>
  <c r="BL683" i="5"/>
  <c r="BZ683" i="5"/>
  <c r="BM683" i="5"/>
  <c r="CA683" i="5"/>
  <c r="BN683" i="5"/>
  <c r="CB683" i="5"/>
  <c r="BO683" i="5"/>
  <c r="CC683" i="5"/>
  <c r="BQ683" i="5"/>
  <c r="CE683" i="5"/>
  <c r="BR683" i="5"/>
  <c r="CF683" i="5"/>
  <c r="CK683" i="5"/>
  <c r="BP683" i="5"/>
  <c r="BS683" i="5"/>
  <c r="BT683" i="5"/>
  <c r="BV683" i="5"/>
  <c r="BW683" i="5"/>
  <c r="BX683" i="5"/>
  <c r="CD683" i="5"/>
  <c r="BM668" i="5"/>
  <c r="CA668" i="5"/>
  <c r="BN668" i="5"/>
  <c r="CB668" i="5"/>
  <c r="BR668" i="5"/>
  <c r="CH668" i="5"/>
  <c r="BS668" i="5"/>
  <c r="CI668" i="5"/>
  <c r="BT668" i="5"/>
  <c r="CJ668" i="5"/>
  <c r="BU668" i="5"/>
  <c r="CK668" i="5"/>
  <c r="BV668" i="5"/>
  <c r="BW668" i="5"/>
  <c r="BX668" i="5"/>
  <c r="BY668" i="5"/>
  <c r="BZ668" i="5"/>
  <c r="BK668" i="5"/>
  <c r="CC668" i="5"/>
  <c r="BL668" i="5"/>
  <c r="BO668" i="5"/>
  <c r="BP668" i="5"/>
  <c r="BQ668" i="5"/>
  <c r="CD668" i="5"/>
  <c r="CE668" i="5"/>
  <c r="CF668" i="5"/>
  <c r="AL737" i="5"/>
  <c r="AZ737" i="5"/>
  <c r="AM737" i="5"/>
  <c r="BA737" i="5"/>
  <c r="BR731" i="5"/>
  <c r="CF731" i="5"/>
  <c r="BS731" i="5"/>
  <c r="CG731" i="5"/>
  <c r="AU727" i="5"/>
  <c r="BF712" i="5"/>
  <c r="AS712" i="5"/>
  <c r="BU703" i="5"/>
  <c r="CI703" i="5"/>
  <c r="BN703" i="5"/>
  <c r="CB703" i="5"/>
  <c r="BP703" i="5"/>
  <c r="CF703" i="5"/>
  <c r="BQ703" i="5"/>
  <c r="CG703" i="5"/>
  <c r="BR703" i="5"/>
  <c r="CH703" i="5"/>
  <c r="BS699" i="5"/>
  <c r="CG699" i="5"/>
  <c r="BK699" i="5"/>
  <c r="BY699" i="5"/>
  <c r="BL699" i="5"/>
  <c r="BZ699" i="5"/>
  <c r="BV699" i="5"/>
  <c r="BX699" i="5"/>
  <c r="CC699" i="5"/>
  <c r="BM699" i="5"/>
  <c r="CD699" i="5"/>
  <c r="BN699" i="5"/>
  <c r="CE699" i="5"/>
  <c r="BT697" i="5"/>
  <c r="BO691" i="5"/>
  <c r="CC691" i="5"/>
  <c r="BP691" i="5"/>
  <c r="CD691" i="5"/>
  <c r="BU691" i="5"/>
  <c r="CI691" i="5"/>
  <c r="BV691" i="5"/>
  <c r="CJ691" i="5"/>
  <c r="BZ691" i="5"/>
  <c r="CB691" i="5"/>
  <c r="BL691" i="5"/>
  <c r="CF691" i="5"/>
  <c r="BN691" i="5"/>
  <c r="CH691" i="5"/>
  <c r="BQ691" i="5"/>
  <c r="CK691" i="5"/>
  <c r="BR691" i="5"/>
  <c r="BS691" i="5"/>
  <c r="BU689" i="5"/>
  <c r="CI689" i="5"/>
  <c r="BV689" i="5"/>
  <c r="CJ689" i="5"/>
  <c r="BX689" i="5"/>
  <c r="BK689" i="5"/>
  <c r="BY689" i="5"/>
  <c r="BM689" i="5"/>
  <c r="CA689" i="5"/>
  <c r="BN689" i="5"/>
  <c r="CB689" i="5"/>
  <c r="BQ689" i="5"/>
  <c r="BS689" i="5"/>
  <c r="BW689" i="5"/>
  <c r="CC689" i="5"/>
  <c r="CD689" i="5"/>
  <c r="CE689" i="5"/>
  <c r="CF689" i="5"/>
  <c r="BD688" i="5"/>
  <c r="AW683" i="5"/>
  <c r="AJ683" i="5"/>
  <c r="AX683" i="5"/>
  <c r="AK683" i="5"/>
  <c r="AY683" i="5"/>
  <c r="AL683" i="5"/>
  <c r="AZ683" i="5"/>
  <c r="AM683" i="5"/>
  <c r="BA683" i="5"/>
  <c r="AO683" i="5"/>
  <c r="BC683" i="5"/>
  <c r="AP683" i="5"/>
  <c r="BD683" i="5"/>
  <c r="BI683" i="5"/>
  <c r="AN683" i="5"/>
  <c r="AQ683" i="5"/>
  <c r="AR683" i="5"/>
  <c r="AT683" i="5"/>
  <c r="AU683" i="5"/>
  <c r="AV683" i="5"/>
  <c r="BB683" i="5"/>
  <c r="AO709" i="5"/>
  <c r="BC709" i="5"/>
  <c r="AV709" i="5"/>
  <c r="BJ709" i="5"/>
  <c r="BB703" i="5"/>
  <c r="AK703" i="5"/>
  <c r="BX702" i="5"/>
  <c r="BQ702" i="5"/>
  <c r="CE702" i="5"/>
  <c r="BT698" i="5"/>
  <c r="AW697" i="5"/>
  <c r="AO697" i="5"/>
  <c r="BC697" i="5"/>
  <c r="AP697" i="5"/>
  <c r="BD697" i="5"/>
  <c r="BC696" i="5"/>
  <c r="AK696" i="5"/>
  <c r="BU694" i="5"/>
  <c r="AJ692" i="5"/>
  <c r="AX692" i="5"/>
  <c r="AK692" i="5"/>
  <c r="AY692" i="5"/>
  <c r="AP692" i="5"/>
  <c r="BD692" i="5"/>
  <c r="AQ692" i="5"/>
  <c r="BE692" i="5"/>
  <c r="CH688" i="5"/>
  <c r="AL682" i="5"/>
  <c r="AZ682" i="5"/>
  <c r="AM682" i="5"/>
  <c r="BA682" i="5"/>
  <c r="AN682" i="5"/>
  <c r="BB682" i="5"/>
  <c r="AO682" i="5"/>
  <c r="BC682" i="5"/>
  <c r="AP682" i="5"/>
  <c r="BD682" i="5"/>
  <c r="AR682" i="5"/>
  <c r="BF682" i="5"/>
  <c r="AS682" i="5"/>
  <c r="BG682" i="5"/>
  <c r="AO681" i="5"/>
  <c r="BC681" i="5"/>
  <c r="AP681" i="5"/>
  <c r="BD681" i="5"/>
  <c r="AQ681" i="5"/>
  <c r="BE681" i="5"/>
  <c r="AR681" i="5"/>
  <c r="BF681" i="5"/>
  <c r="AS681" i="5"/>
  <c r="BG681" i="5"/>
  <c r="AU681" i="5"/>
  <c r="BI681" i="5"/>
  <c r="AV681" i="5"/>
  <c r="BJ681" i="5"/>
  <c r="BM677" i="5"/>
  <c r="AV672" i="5"/>
  <c r="AK668" i="5"/>
  <c r="AY668" i="5"/>
  <c r="AL668" i="5"/>
  <c r="AZ668" i="5"/>
  <c r="AJ668" i="5"/>
  <c r="BB668" i="5"/>
  <c r="AM668" i="5"/>
  <c r="BC668" i="5"/>
  <c r="AN668" i="5"/>
  <c r="BD668" i="5"/>
  <c r="AO668" i="5"/>
  <c r="BE668" i="5"/>
  <c r="AP668" i="5"/>
  <c r="BF668" i="5"/>
  <c r="AQ668" i="5"/>
  <c r="BG668" i="5"/>
  <c r="AR668" i="5"/>
  <c r="BH668" i="5"/>
  <c r="AS668" i="5"/>
  <c r="BI668" i="5"/>
  <c r="AT668" i="5"/>
  <c r="BJ668" i="5"/>
  <c r="AU668" i="5"/>
  <c r="BM666" i="5"/>
  <c r="CA666" i="5"/>
  <c r="BP666" i="5"/>
  <c r="CD666" i="5"/>
  <c r="BQ666" i="5"/>
  <c r="CE666" i="5"/>
  <c r="BS666" i="5"/>
  <c r="CG666" i="5"/>
  <c r="BT666" i="5"/>
  <c r="CH666" i="5"/>
  <c r="BY666" i="5"/>
  <c r="BZ666" i="5"/>
  <c r="CB666" i="5"/>
  <c r="CC666" i="5"/>
  <c r="CF666" i="5"/>
  <c r="BK666" i="5"/>
  <c r="CI666" i="5"/>
  <c r="BL666" i="5"/>
  <c r="CJ666" i="5"/>
  <c r="BN666" i="5"/>
  <c r="CK666" i="5"/>
  <c r="BO666" i="5"/>
  <c r="BR666" i="5"/>
  <c r="BA660" i="5"/>
  <c r="BP650" i="5"/>
  <c r="CD650" i="5"/>
  <c r="BL650" i="5"/>
  <c r="CA650" i="5"/>
  <c r="BM650" i="5"/>
  <c r="CB650" i="5"/>
  <c r="BN650" i="5"/>
  <c r="CC650" i="5"/>
  <c r="BO650" i="5"/>
  <c r="CE650" i="5"/>
  <c r="BQ650" i="5"/>
  <c r="CF650" i="5"/>
  <c r="BR650" i="5"/>
  <c r="CG650" i="5"/>
  <c r="BS650" i="5"/>
  <c r="CH650" i="5"/>
  <c r="BT650" i="5"/>
  <c r="CI650" i="5"/>
  <c r="BW650" i="5"/>
  <c r="BX650" i="5"/>
  <c r="BY650" i="5"/>
  <c r="BZ650" i="5"/>
  <c r="CJ650" i="5"/>
  <c r="CK650" i="5"/>
  <c r="AM627" i="5"/>
  <c r="BA627" i="5"/>
  <c r="AN627" i="5"/>
  <c r="BB627" i="5"/>
  <c r="AO627" i="5"/>
  <c r="BC627" i="5"/>
  <c r="AP627" i="5"/>
  <c r="BD627" i="5"/>
  <c r="AR627" i="5"/>
  <c r="BF627" i="5"/>
  <c r="AJ627" i="5"/>
  <c r="BH627" i="5"/>
  <c r="AK627" i="5"/>
  <c r="BI627" i="5"/>
  <c r="AL627" i="5"/>
  <c r="BJ627" i="5"/>
  <c r="AQ627" i="5"/>
  <c r="AS627" i="5"/>
  <c r="AT627" i="5"/>
  <c r="AU627" i="5"/>
  <c r="AV627" i="5"/>
  <c r="AW627" i="5"/>
  <c r="AX627" i="5"/>
  <c r="AY627" i="5"/>
  <c r="AZ627" i="5"/>
  <c r="BE627" i="5"/>
  <c r="BG627" i="5"/>
  <c r="CJ716" i="5"/>
  <c r="BV716" i="5"/>
  <c r="AT709" i="5"/>
  <c r="BA703" i="5"/>
  <c r="AJ703" i="5"/>
  <c r="CB702" i="5"/>
  <c r="BL702" i="5"/>
  <c r="AV702" i="5"/>
  <c r="BJ702" i="5"/>
  <c r="AO702" i="5"/>
  <c r="BC702" i="5"/>
  <c r="CK698" i="5"/>
  <c r="BS698" i="5"/>
  <c r="AU697" i="5"/>
  <c r="BB696" i="5"/>
  <c r="AJ696" i="5"/>
  <c r="CK694" i="5"/>
  <c r="BS694" i="5"/>
  <c r="AW692" i="5"/>
  <c r="CG688" i="5"/>
  <c r="BE682" i="5"/>
  <c r="AZ681" i="5"/>
  <c r="BL678" i="5"/>
  <c r="BZ678" i="5"/>
  <c r="BM678" i="5"/>
  <c r="CA678" i="5"/>
  <c r="BN678" i="5"/>
  <c r="CB678" i="5"/>
  <c r="BO678" i="5"/>
  <c r="CC678" i="5"/>
  <c r="BP678" i="5"/>
  <c r="CD678" i="5"/>
  <c r="BR678" i="5"/>
  <c r="CF678" i="5"/>
  <c r="BS678" i="5"/>
  <c r="CG678" i="5"/>
  <c r="BL677" i="5"/>
  <c r="CG672" i="5"/>
  <c r="BM667" i="5"/>
  <c r="CA667" i="5"/>
  <c r="BN667" i="5"/>
  <c r="CB667" i="5"/>
  <c r="BP667" i="5"/>
  <c r="CD667" i="5"/>
  <c r="BQ667" i="5"/>
  <c r="CE667" i="5"/>
  <c r="BY667" i="5"/>
  <c r="BZ667" i="5"/>
  <c r="CC667" i="5"/>
  <c r="CF667" i="5"/>
  <c r="BK667" i="5"/>
  <c r="CG667" i="5"/>
  <c r="BL667" i="5"/>
  <c r="CH667" i="5"/>
  <c r="BO667" i="5"/>
  <c r="CI667" i="5"/>
  <c r="BR667" i="5"/>
  <c r="CJ667" i="5"/>
  <c r="BS667" i="5"/>
  <c r="CK667" i="5"/>
  <c r="BT667" i="5"/>
  <c r="AU666" i="5"/>
  <c r="AL650" i="5"/>
  <c r="BA650" i="5"/>
  <c r="BF650" i="5"/>
  <c r="BG650" i="5"/>
  <c r="BG730" i="5"/>
  <c r="CI716" i="5"/>
  <c r="BG716" i="5"/>
  <c r="BI709" i="5"/>
  <c r="AS709" i="5"/>
  <c r="BL706" i="5"/>
  <c r="BZ706" i="5"/>
  <c r="BS706" i="5"/>
  <c r="CG706" i="5"/>
  <c r="CA702" i="5"/>
  <c r="BK702" i="5"/>
  <c r="AT702" i="5"/>
  <c r="CI698" i="5"/>
  <c r="BR698" i="5"/>
  <c r="AT697" i="5"/>
  <c r="CJ694" i="5"/>
  <c r="AV692" i="5"/>
  <c r="AY682" i="5"/>
  <c r="AY681" i="5"/>
  <c r="CJ678" i="5"/>
  <c r="AJ678" i="5"/>
  <c r="AX678" i="5"/>
  <c r="AK678" i="5"/>
  <c r="AY678" i="5"/>
  <c r="AL678" i="5"/>
  <c r="AZ678" i="5"/>
  <c r="AM678" i="5"/>
  <c r="BA678" i="5"/>
  <c r="AN678" i="5"/>
  <c r="BB678" i="5"/>
  <c r="AP678" i="5"/>
  <c r="BD678" i="5"/>
  <c r="AQ678" i="5"/>
  <c r="BE678" i="5"/>
  <c r="CF672" i="5"/>
  <c r="BX667" i="5"/>
  <c r="BJ646" i="5"/>
  <c r="BT694" i="5"/>
  <c r="CH694" i="5"/>
  <c r="BL694" i="5"/>
  <c r="BZ694" i="5"/>
  <c r="BM694" i="5"/>
  <c r="CA694" i="5"/>
  <c r="BX688" i="5"/>
  <c r="BK688" i="5"/>
  <c r="BY688" i="5"/>
  <c r="BM688" i="5"/>
  <c r="CA688" i="5"/>
  <c r="BN688" i="5"/>
  <c r="CB688" i="5"/>
  <c r="BP688" i="5"/>
  <c r="CD688" i="5"/>
  <c r="BQ688" i="5"/>
  <c r="CE688" i="5"/>
  <c r="BI646" i="5"/>
  <c r="BO677" i="5"/>
  <c r="CC677" i="5"/>
  <c r="BP677" i="5"/>
  <c r="CD677" i="5"/>
  <c r="BQ677" i="5"/>
  <c r="CE677" i="5"/>
  <c r="BR677" i="5"/>
  <c r="CF677" i="5"/>
  <c r="BS677" i="5"/>
  <c r="CG677" i="5"/>
  <c r="BU677" i="5"/>
  <c r="CI677" i="5"/>
  <c r="BV677" i="5"/>
  <c r="CJ677" i="5"/>
  <c r="AP676" i="5"/>
  <c r="BD676" i="5"/>
  <c r="AL676" i="5"/>
  <c r="BA676" i="5"/>
  <c r="AM676" i="5"/>
  <c r="BB676" i="5"/>
  <c r="AN676" i="5"/>
  <c r="BC676" i="5"/>
  <c r="AO676" i="5"/>
  <c r="BE676" i="5"/>
  <c r="AQ676" i="5"/>
  <c r="BF676" i="5"/>
  <c r="AR676" i="5"/>
  <c r="AS676" i="5"/>
  <c r="BH676" i="5"/>
  <c r="AT676" i="5"/>
  <c r="BI676" i="5"/>
  <c r="AV676" i="5"/>
  <c r="BO672" i="5"/>
  <c r="CC672" i="5"/>
  <c r="BP672" i="5"/>
  <c r="CD672" i="5"/>
  <c r="BR672" i="5"/>
  <c r="CH672" i="5"/>
  <c r="BS672" i="5"/>
  <c r="CI672" i="5"/>
  <c r="BT672" i="5"/>
  <c r="CJ672" i="5"/>
  <c r="BU672" i="5"/>
  <c r="CK672" i="5"/>
  <c r="BV672" i="5"/>
  <c r="BW672" i="5"/>
  <c r="BX672" i="5"/>
  <c r="BY672" i="5"/>
  <c r="BK672" i="5"/>
  <c r="CA672" i="5"/>
  <c r="AS703" i="5"/>
  <c r="BG703" i="5"/>
  <c r="AL703" i="5"/>
  <c r="AZ703" i="5"/>
  <c r="CF698" i="5"/>
  <c r="AL696" i="5"/>
  <c r="AZ696" i="5"/>
  <c r="AR696" i="5"/>
  <c r="BF696" i="5"/>
  <c r="AS696" i="5"/>
  <c r="BG696" i="5"/>
  <c r="CF694" i="5"/>
  <c r="BO694" i="5"/>
  <c r="BW688" i="5"/>
  <c r="CH677" i="5"/>
  <c r="BZ672" i="5"/>
  <c r="AM672" i="5"/>
  <c r="BA672" i="5"/>
  <c r="AN672" i="5"/>
  <c r="BB672" i="5"/>
  <c r="AJ672" i="5"/>
  <c r="AZ672" i="5"/>
  <c r="AK672" i="5"/>
  <c r="BC672" i="5"/>
  <c r="AL672" i="5"/>
  <c r="BD672" i="5"/>
  <c r="AO672" i="5"/>
  <c r="BE672" i="5"/>
  <c r="AP672" i="5"/>
  <c r="BF672" i="5"/>
  <c r="AQ672" i="5"/>
  <c r="BG672" i="5"/>
  <c r="AR672" i="5"/>
  <c r="BH672" i="5"/>
  <c r="AS672" i="5"/>
  <c r="BI672" i="5"/>
  <c r="AU672" i="5"/>
  <c r="AO660" i="5"/>
  <c r="BC660" i="5"/>
  <c r="AP660" i="5"/>
  <c r="BD660" i="5"/>
  <c r="AR660" i="5"/>
  <c r="BF660" i="5"/>
  <c r="AS660" i="5"/>
  <c r="BG660" i="5"/>
  <c r="AU660" i="5"/>
  <c r="BI660" i="5"/>
  <c r="AV660" i="5"/>
  <c r="BJ660" i="5"/>
  <c r="AJ660" i="5"/>
  <c r="BH660" i="5"/>
  <c r="AK660" i="5"/>
  <c r="AL660" i="5"/>
  <c r="AM660" i="5"/>
  <c r="AN660" i="5"/>
  <c r="AQ660" i="5"/>
  <c r="AT660" i="5"/>
  <c r="AW660" i="5"/>
  <c r="AX660" i="5"/>
  <c r="AY660" i="5"/>
  <c r="CB677" i="5"/>
  <c r="BJ676" i="5"/>
  <c r="BQ672" i="5"/>
  <c r="BV698" i="5"/>
  <c r="CJ698" i="5"/>
  <c r="BN698" i="5"/>
  <c r="CB698" i="5"/>
  <c r="BO698" i="5"/>
  <c r="CC698" i="5"/>
  <c r="AU696" i="5"/>
  <c r="CD694" i="5"/>
  <c r="BK694" i="5"/>
  <c r="BU688" i="5"/>
  <c r="CA677" i="5"/>
  <c r="BG676" i="5"/>
  <c r="BN672" i="5"/>
  <c r="BZ677" i="5"/>
  <c r="AZ676" i="5"/>
  <c r="CB694" i="5"/>
  <c r="BS688" i="5"/>
  <c r="BY677" i="5"/>
  <c r="AY676" i="5"/>
  <c r="BT675" i="5"/>
  <c r="BU675" i="5"/>
  <c r="CI675" i="5"/>
  <c r="BN675" i="5"/>
  <c r="CD675" i="5"/>
  <c r="BO675" i="5"/>
  <c r="CE675" i="5"/>
  <c r="BP675" i="5"/>
  <c r="CF675" i="5"/>
  <c r="BQ675" i="5"/>
  <c r="CG675" i="5"/>
  <c r="BR675" i="5"/>
  <c r="CH675" i="5"/>
  <c r="BS675" i="5"/>
  <c r="CJ675" i="5"/>
  <c r="BV675" i="5"/>
  <c r="CK675" i="5"/>
  <c r="BW675" i="5"/>
  <c r="BY675" i="5"/>
  <c r="BL672" i="5"/>
  <c r="AL646" i="5"/>
  <c r="AZ646" i="5"/>
  <c r="AV646" i="5"/>
  <c r="AW646" i="5"/>
  <c r="AX646" i="5"/>
  <c r="AJ646" i="5"/>
  <c r="AY646" i="5"/>
  <c r="AK646" i="5"/>
  <c r="BA646" i="5"/>
  <c r="AM646" i="5"/>
  <c r="BB646" i="5"/>
  <c r="AN646" i="5"/>
  <c r="BC646" i="5"/>
  <c r="AO646" i="5"/>
  <c r="BD646" i="5"/>
  <c r="AP646" i="5"/>
  <c r="AQ646" i="5"/>
  <c r="AR646" i="5"/>
  <c r="AS646" i="5"/>
  <c r="AT646" i="5"/>
  <c r="AU646" i="5"/>
  <c r="BE646" i="5"/>
  <c r="BF646" i="5"/>
  <c r="BR676" i="5"/>
  <c r="CF676" i="5"/>
  <c r="BB673" i="5"/>
  <c r="AL673" i="5"/>
  <c r="AK667" i="5"/>
  <c r="AY667" i="5"/>
  <c r="AR659" i="5"/>
  <c r="BF659" i="5"/>
  <c r="AS659" i="5"/>
  <c r="BG659" i="5"/>
  <c r="AU659" i="5"/>
  <c r="BI659" i="5"/>
  <c r="AV659" i="5"/>
  <c r="BJ659" i="5"/>
  <c r="AJ659" i="5"/>
  <c r="AX659" i="5"/>
  <c r="AK659" i="5"/>
  <c r="AY659" i="5"/>
  <c r="BR654" i="5"/>
  <c r="CF654" i="5"/>
  <c r="BO654" i="5"/>
  <c r="CD654" i="5"/>
  <c r="BP654" i="5"/>
  <c r="CE654" i="5"/>
  <c r="BQ654" i="5"/>
  <c r="CG654" i="5"/>
  <c r="BS654" i="5"/>
  <c r="CH654" i="5"/>
  <c r="BT654" i="5"/>
  <c r="CI654" i="5"/>
  <c r="BU654" i="5"/>
  <c r="CJ654" i="5"/>
  <c r="BV654" i="5"/>
  <c r="CK654" i="5"/>
  <c r="BW654" i="5"/>
  <c r="BT648" i="5"/>
  <c r="BP636" i="5"/>
  <c r="CD636" i="5"/>
  <c r="BQ636" i="5"/>
  <c r="BS636" i="5"/>
  <c r="CH636" i="5"/>
  <c r="BT636" i="5"/>
  <c r="CI636" i="5"/>
  <c r="BU636" i="5"/>
  <c r="CJ636" i="5"/>
  <c r="BV636" i="5"/>
  <c r="CK636" i="5"/>
  <c r="BW636" i="5"/>
  <c r="BX636" i="5"/>
  <c r="BY636" i="5"/>
  <c r="BZ636" i="5"/>
  <c r="CK633" i="5"/>
  <c r="BQ631" i="5"/>
  <c r="CE631" i="5"/>
  <c r="BR631" i="5"/>
  <c r="CF631" i="5"/>
  <c r="BS631" i="5"/>
  <c r="CG631" i="5"/>
  <c r="BV631" i="5"/>
  <c r="CJ631" i="5"/>
  <c r="BY631" i="5"/>
  <c r="BZ631" i="5"/>
  <c r="CA631" i="5"/>
  <c r="CB631" i="5"/>
  <c r="BK631" i="5"/>
  <c r="CC631" i="5"/>
  <c r="BL631" i="5"/>
  <c r="CD631" i="5"/>
  <c r="BM631" i="5"/>
  <c r="CH631" i="5"/>
  <c r="BN631" i="5"/>
  <c r="CI631" i="5"/>
  <c r="BK662" i="5"/>
  <c r="BY662" i="5"/>
  <c r="BL662" i="5"/>
  <c r="BZ662" i="5"/>
  <c r="BN662" i="5"/>
  <c r="CB662" i="5"/>
  <c r="BO662" i="5"/>
  <c r="CC662" i="5"/>
  <c r="BQ662" i="5"/>
  <c r="CE662" i="5"/>
  <c r="BR662" i="5"/>
  <c r="CF662" i="5"/>
  <c r="AP654" i="5"/>
  <c r="BD654" i="5"/>
  <c r="AK654" i="5"/>
  <c r="AZ654" i="5"/>
  <c r="AL654" i="5"/>
  <c r="BA654" i="5"/>
  <c r="AM654" i="5"/>
  <c r="BB654" i="5"/>
  <c r="AN654" i="5"/>
  <c r="BC654" i="5"/>
  <c r="AO654" i="5"/>
  <c r="BE654" i="5"/>
  <c r="AQ654" i="5"/>
  <c r="BF654" i="5"/>
  <c r="AR654" i="5"/>
  <c r="BG654" i="5"/>
  <c r="AS654" i="5"/>
  <c r="BH654" i="5"/>
  <c r="BM651" i="5"/>
  <c r="CA651" i="5"/>
  <c r="BN651" i="5"/>
  <c r="CC651" i="5"/>
  <c r="BO651" i="5"/>
  <c r="CD651" i="5"/>
  <c r="BP651" i="5"/>
  <c r="CE651" i="5"/>
  <c r="BQ651" i="5"/>
  <c r="CF651" i="5"/>
  <c r="BR651" i="5"/>
  <c r="CG651" i="5"/>
  <c r="BS651" i="5"/>
  <c r="CH651" i="5"/>
  <c r="BT651" i="5"/>
  <c r="CI651" i="5"/>
  <c r="BU651" i="5"/>
  <c r="CJ651" i="5"/>
  <c r="AN636" i="5"/>
  <c r="BB636" i="5"/>
  <c r="AO636" i="5"/>
  <c r="BC636" i="5"/>
  <c r="AK636" i="5"/>
  <c r="BA636" i="5"/>
  <c r="AL636" i="5"/>
  <c r="BD636" i="5"/>
  <c r="AM636" i="5"/>
  <c r="BE636" i="5"/>
  <c r="AP636" i="5"/>
  <c r="BF636" i="5"/>
  <c r="AQ636" i="5"/>
  <c r="BG636" i="5"/>
  <c r="AR636" i="5"/>
  <c r="BH636" i="5"/>
  <c r="AS636" i="5"/>
  <c r="BI636" i="5"/>
  <c r="AT636" i="5"/>
  <c r="BJ636" i="5"/>
  <c r="AP626" i="5"/>
  <c r="BD626" i="5"/>
  <c r="AQ626" i="5"/>
  <c r="BE626" i="5"/>
  <c r="AR626" i="5"/>
  <c r="BF626" i="5"/>
  <c r="AS626" i="5"/>
  <c r="BG626" i="5"/>
  <c r="AU626" i="5"/>
  <c r="BI626" i="5"/>
  <c r="AK626" i="5"/>
  <c r="BH626" i="5"/>
  <c r="AL626" i="5"/>
  <c r="BJ626" i="5"/>
  <c r="AM626" i="5"/>
  <c r="AN626" i="5"/>
  <c r="AO626" i="5"/>
  <c r="AT626" i="5"/>
  <c r="AV626" i="5"/>
  <c r="AW626" i="5"/>
  <c r="BI700" i="5"/>
  <c r="AU700" i="5"/>
  <c r="BA698" i="5"/>
  <c r="BX695" i="5"/>
  <c r="AW690" i="5"/>
  <c r="AZ689" i="5"/>
  <c r="AL689" i="5"/>
  <c r="BI686" i="5"/>
  <c r="AU686" i="5"/>
  <c r="BZ685" i="5"/>
  <c r="BL685" i="5"/>
  <c r="AX685" i="5"/>
  <c r="AJ685" i="5"/>
  <c r="BO684" i="5"/>
  <c r="BA684" i="5"/>
  <c r="BX681" i="5"/>
  <c r="CA680" i="5"/>
  <c r="BM680" i="5"/>
  <c r="AY680" i="5"/>
  <c r="AK680" i="5"/>
  <c r="CD679" i="5"/>
  <c r="BX676" i="5"/>
  <c r="BC674" i="5"/>
  <c r="CF673" i="5"/>
  <c r="AZ673" i="5"/>
  <c r="BB671" i="5"/>
  <c r="AL671" i="5"/>
  <c r="CC670" i="5"/>
  <c r="BM670" i="5"/>
  <c r="CD669" i="5"/>
  <c r="AX669" i="5"/>
  <c r="AV667" i="5"/>
  <c r="CA662" i="5"/>
  <c r="AW662" i="5"/>
  <c r="AJ662" i="5"/>
  <c r="AX662" i="5"/>
  <c r="AL662" i="5"/>
  <c r="AZ662" i="5"/>
  <c r="AM662" i="5"/>
  <c r="BA662" i="5"/>
  <c r="AO662" i="5"/>
  <c r="BC662" i="5"/>
  <c r="AP662" i="5"/>
  <c r="BD662" i="5"/>
  <c r="BM661" i="5"/>
  <c r="AQ661" i="5"/>
  <c r="AZ659" i="5"/>
  <c r="AQ658" i="5"/>
  <c r="BW657" i="5"/>
  <c r="BN656" i="5"/>
  <c r="BP655" i="5"/>
  <c r="BK654" i="5"/>
  <c r="BY652" i="5"/>
  <c r="BK651" i="5"/>
  <c r="AK651" i="5"/>
  <c r="AY651" i="5"/>
  <c r="AX651" i="5"/>
  <c r="AJ651" i="5"/>
  <c r="AZ651" i="5"/>
  <c r="AL651" i="5"/>
  <c r="BA651" i="5"/>
  <c r="AM651" i="5"/>
  <c r="BB651" i="5"/>
  <c r="AN651" i="5"/>
  <c r="BC651" i="5"/>
  <c r="AO651" i="5"/>
  <c r="BD651" i="5"/>
  <c r="AP651" i="5"/>
  <c r="BE651" i="5"/>
  <c r="AQ651" i="5"/>
  <c r="BF651" i="5"/>
  <c r="BK647" i="5"/>
  <c r="BY647" i="5"/>
  <c r="BL647" i="5"/>
  <c r="CA647" i="5"/>
  <c r="BM647" i="5"/>
  <c r="CB647" i="5"/>
  <c r="BN647" i="5"/>
  <c r="CC647" i="5"/>
  <c r="BO647" i="5"/>
  <c r="CD647" i="5"/>
  <c r="BP647" i="5"/>
  <c r="CE647" i="5"/>
  <c r="BQ647" i="5"/>
  <c r="CF647" i="5"/>
  <c r="BR647" i="5"/>
  <c r="CG647" i="5"/>
  <c r="BS647" i="5"/>
  <c r="CH647" i="5"/>
  <c r="BM636" i="5"/>
  <c r="CI633" i="5"/>
  <c r="BT631" i="5"/>
  <c r="BY628" i="5"/>
  <c r="BJ690" i="5"/>
  <c r="AV690" i="5"/>
  <c r="AY689" i="5"/>
  <c r="AK689" i="5"/>
  <c r="BY685" i="5"/>
  <c r="BK685" i="5"/>
  <c r="AW685" i="5"/>
  <c r="BZ680" i="5"/>
  <c r="BL680" i="5"/>
  <c r="AX680" i="5"/>
  <c r="AJ680" i="5"/>
  <c r="BW676" i="5"/>
  <c r="BL673" i="5"/>
  <c r="BZ673" i="5"/>
  <c r="BM673" i="5"/>
  <c r="CA673" i="5"/>
  <c r="CI671" i="5"/>
  <c r="BA671" i="5"/>
  <c r="BX669" i="5"/>
  <c r="BK669" i="5"/>
  <c r="BY669" i="5"/>
  <c r="BX662" i="5"/>
  <c r="BB662" i="5"/>
  <c r="AW659" i="5"/>
  <c r="BM656" i="5"/>
  <c r="BJ654" i="5"/>
  <c r="CB653" i="5"/>
  <c r="BJ651" i="5"/>
  <c r="AW647" i="5"/>
  <c r="AV647" i="5"/>
  <c r="AX647" i="5"/>
  <c r="AJ647" i="5"/>
  <c r="AY647" i="5"/>
  <c r="AK647" i="5"/>
  <c r="AZ647" i="5"/>
  <c r="AL647" i="5"/>
  <c r="BA647" i="5"/>
  <c r="AM647" i="5"/>
  <c r="BB647" i="5"/>
  <c r="AN647" i="5"/>
  <c r="BC647" i="5"/>
  <c r="AO647" i="5"/>
  <c r="BD647" i="5"/>
  <c r="BL636" i="5"/>
  <c r="BP631" i="5"/>
  <c r="BX624" i="5"/>
  <c r="BK624" i="5"/>
  <c r="BY624" i="5"/>
  <c r="BL624" i="5"/>
  <c r="BZ624" i="5"/>
  <c r="BM624" i="5"/>
  <c r="CA624" i="5"/>
  <c r="BO624" i="5"/>
  <c r="CC624" i="5"/>
  <c r="CB624" i="5"/>
  <c r="CD624" i="5"/>
  <c r="CE624" i="5"/>
  <c r="CF624" i="5"/>
  <c r="CG624" i="5"/>
  <c r="BN624" i="5"/>
  <c r="CH624" i="5"/>
  <c r="BP624" i="5"/>
  <c r="CI624" i="5"/>
  <c r="BQ624" i="5"/>
  <c r="CJ624" i="5"/>
  <c r="AJ673" i="5"/>
  <c r="AX673" i="5"/>
  <c r="AK673" i="5"/>
  <c r="AY673" i="5"/>
  <c r="AV669" i="5"/>
  <c r="BJ669" i="5"/>
  <c r="AW669" i="5"/>
  <c r="AT667" i="5"/>
  <c r="BW662" i="5"/>
  <c r="BO655" i="5"/>
  <c r="CC655" i="5"/>
  <c r="BQ655" i="5"/>
  <c r="CF655" i="5"/>
  <c r="BR655" i="5"/>
  <c r="CG655" i="5"/>
  <c r="BS655" i="5"/>
  <c r="CH655" i="5"/>
  <c r="BT655" i="5"/>
  <c r="CI655" i="5"/>
  <c r="BU655" i="5"/>
  <c r="CJ655" i="5"/>
  <c r="BV655" i="5"/>
  <c r="CK655" i="5"/>
  <c r="BW655" i="5"/>
  <c r="BX655" i="5"/>
  <c r="BI654" i="5"/>
  <c r="BV648" i="5"/>
  <c r="CJ648" i="5"/>
  <c r="BY648" i="5"/>
  <c r="BK648" i="5"/>
  <c r="BZ648" i="5"/>
  <c r="BL648" i="5"/>
  <c r="CA648" i="5"/>
  <c r="BM648" i="5"/>
  <c r="CB648" i="5"/>
  <c r="BN648" i="5"/>
  <c r="CC648" i="5"/>
  <c r="BO648" i="5"/>
  <c r="CD648" i="5"/>
  <c r="BP648" i="5"/>
  <c r="CE648" i="5"/>
  <c r="BQ648" i="5"/>
  <c r="CF648" i="5"/>
  <c r="BK636" i="5"/>
  <c r="BK633" i="5"/>
  <c r="BY633" i="5"/>
  <c r="BL633" i="5"/>
  <c r="BZ633" i="5"/>
  <c r="BM633" i="5"/>
  <c r="CA633" i="5"/>
  <c r="BP633" i="5"/>
  <c r="CD633" i="5"/>
  <c r="BV633" i="5"/>
  <c r="BW633" i="5"/>
  <c r="BX633" i="5"/>
  <c r="CB633" i="5"/>
  <c r="CC633" i="5"/>
  <c r="CE633" i="5"/>
  <c r="CF633" i="5"/>
  <c r="BN633" i="5"/>
  <c r="CG633" i="5"/>
  <c r="AV624" i="5"/>
  <c r="BJ624" i="5"/>
  <c r="AW624" i="5"/>
  <c r="AJ624" i="5"/>
  <c r="AX624" i="5"/>
  <c r="AK624" i="5"/>
  <c r="AY624" i="5"/>
  <c r="AM624" i="5"/>
  <c r="BA624" i="5"/>
  <c r="BE624" i="5"/>
  <c r="AL624" i="5"/>
  <c r="BF624" i="5"/>
  <c r="AN624" i="5"/>
  <c r="BG624" i="5"/>
  <c r="AO624" i="5"/>
  <c r="BH624" i="5"/>
  <c r="AP624" i="5"/>
  <c r="BI624" i="5"/>
  <c r="AQ624" i="5"/>
  <c r="AR624" i="5"/>
  <c r="AS624" i="5"/>
  <c r="BJ680" i="5"/>
  <c r="AV680" i="5"/>
  <c r="CJ676" i="5"/>
  <c r="BU676" i="5"/>
  <c r="AU673" i="5"/>
  <c r="BI669" i="5"/>
  <c r="AS669" i="5"/>
  <c r="AS667" i="5"/>
  <c r="BV662" i="5"/>
  <c r="AQ659" i="5"/>
  <c r="BL655" i="5"/>
  <c r="AM655" i="5"/>
  <c r="BA655" i="5"/>
  <c r="AL655" i="5"/>
  <c r="BB655" i="5"/>
  <c r="AN655" i="5"/>
  <c r="BC655" i="5"/>
  <c r="AO655" i="5"/>
  <c r="BD655" i="5"/>
  <c r="AP655" i="5"/>
  <c r="BE655" i="5"/>
  <c r="AQ655" i="5"/>
  <c r="BF655" i="5"/>
  <c r="AR655" i="5"/>
  <c r="BG655" i="5"/>
  <c r="AS655" i="5"/>
  <c r="BH655" i="5"/>
  <c r="AT655" i="5"/>
  <c r="BI655" i="5"/>
  <c r="AY654" i="5"/>
  <c r="BX652" i="5"/>
  <c r="BN652" i="5"/>
  <c r="CC652" i="5"/>
  <c r="BO652" i="5"/>
  <c r="CD652" i="5"/>
  <c r="BP652" i="5"/>
  <c r="CE652" i="5"/>
  <c r="BQ652" i="5"/>
  <c r="CF652" i="5"/>
  <c r="BR652" i="5"/>
  <c r="CG652" i="5"/>
  <c r="BS652" i="5"/>
  <c r="CH652" i="5"/>
  <c r="BT652" i="5"/>
  <c r="CI652" i="5"/>
  <c r="BU652" i="5"/>
  <c r="CJ652" i="5"/>
  <c r="AQ649" i="5"/>
  <c r="BE649" i="5"/>
  <c r="AV649" i="5"/>
  <c r="AW649" i="5"/>
  <c r="AX649" i="5"/>
  <c r="AJ649" i="5"/>
  <c r="AY649" i="5"/>
  <c r="AK649" i="5"/>
  <c r="AZ649" i="5"/>
  <c r="AL649" i="5"/>
  <c r="BA649" i="5"/>
  <c r="BC649" i="5"/>
  <c r="AZ636" i="5"/>
  <c r="BT633" i="5"/>
  <c r="AW633" i="5"/>
  <c r="AJ633" i="5"/>
  <c r="AX633" i="5"/>
  <c r="AK633" i="5"/>
  <c r="AY633" i="5"/>
  <c r="AN633" i="5"/>
  <c r="BB633" i="5"/>
  <c r="BD633" i="5"/>
  <c r="AL633" i="5"/>
  <c r="BE633" i="5"/>
  <c r="AM633" i="5"/>
  <c r="BF633" i="5"/>
  <c r="AO633" i="5"/>
  <c r="BG633" i="5"/>
  <c r="AP633" i="5"/>
  <c r="BH633" i="5"/>
  <c r="AQ633" i="5"/>
  <c r="BI633" i="5"/>
  <c r="AR633" i="5"/>
  <c r="BJ633" i="5"/>
  <c r="AS633" i="5"/>
  <c r="BC626" i="5"/>
  <c r="BR621" i="5"/>
  <c r="CF621" i="5"/>
  <c r="BS621" i="5"/>
  <c r="CG621" i="5"/>
  <c r="BT621" i="5"/>
  <c r="CH621" i="5"/>
  <c r="BU621" i="5"/>
  <c r="CI621" i="5"/>
  <c r="BV621" i="5"/>
  <c r="CJ621" i="5"/>
  <c r="BX621" i="5"/>
  <c r="CC621" i="5"/>
  <c r="CD621" i="5"/>
  <c r="BK621" i="5"/>
  <c r="CE621" i="5"/>
  <c r="BL621" i="5"/>
  <c r="CK621" i="5"/>
  <c r="BM621" i="5"/>
  <c r="BN621" i="5"/>
  <c r="BO621" i="5"/>
  <c r="BP621" i="5"/>
  <c r="AJ614" i="5"/>
  <c r="AX614" i="5"/>
  <c r="AP614" i="5"/>
  <c r="BD614" i="5"/>
  <c r="AQ614" i="5"/>
  <c r="BE614" i="5"/>
  <c r="AY614" i="5"/>
  <c r="AZ614" i="5"/>
  <c r="BA614" i="5"/>
  <c r="AK614" i="5"/>
  <c r="BB614" i="5"/>
  <c r="AL614" i="5"/>
  <c r="BC614" i="5"/>
  <c r="AN614" i="5"/>
  <c r="BG614" i="5"/>
  <c r="AO614" i="5"/>
  <c r="BH614" i="5"/>
  <c r="AM614" i="5"/>
  <c r="AR614" i="5"/>
  <c r="AS614" i="5"/>
  <c r="AT614" i="5"/>
  <c r="AU614" i="5"/>
  <c r="AV614" i="5"/>
  <c r="AW614" i="5"/>
  <c r="AS690" i="5"/>
  <c r="BI680" i="5"/>
  <c r="AU680" i="5"/>
  <c r="CI676" i="5"/>
  <c r="BT676" i="5"/>
  <c r="BJ673" i="5"/>
  <c r="AT673" i="5"/>
  <c r="BH669" i="5"/>
  <c r="BU662" i="5"/>
  <c r="AP659" i="5"/>
  <c r="BL657" i="5"/>
  <c r="BZ657" i="5"/>
  <c r="BM657" i="5"/>
  <c r="CA657" i="5"/>
  <c r="BN657" i="5"/>
  <c r="CB657" i="5"/>
  <c r="BO657" i="5"/>
  <c r="CC657" i="5"/>
  <c r="BP657" i="5"/>
  <c r="CD657" i="5"/>
  <c r="BQ657" i="5"/>
  <c r="CE657" i="5"/>
  <c r="BR657" i="5"/>
  <c r="CF657" i="5"/>
  <c r="BS657" i="5"/>
  <c r="CG657" i="5"/>
  <c r="BK655" i="5"/>
  <c r="AX654" i="5"/>
  <c r="BL652" i="5"/>
  <c r="AV652" i="5"/>
  <c r="BJ652" i="5"/>
  <c r="AJ652" i="5"/>
  <c r="AY652" i="5"/>
  <c r="AK652" i="5"/>
  <c r="AZ652" i="5"/>
  <c r="AL652" i="5"/>
  <c r="BA652" i="5"/>
  <c r="AM652" i="5"/>
  <c r="BB652" i="5"/>
  <c r="AN652" i="5"/>
  <c r="BC652" i="5"/>
  <c r="AO652" i="5"/>
  <c r="BD652" i="5"/>
  <c r="AP652" i="5"/>
  <c r="BE652" i="5"/>
  <c r="AQ652" i="5"/>
  <c r="BF652" i="5"/>
  <c r="AY636" i="5"/>
  <c r="BS633" i="5"/>
  <c r="BL628" i="5"/>
  <c r="BZ628" i="5"/>
  <c r="BM628" i="5"/>
  <c r="CA628" i="5"/>
  <c r="BN628" i="5"/>
  <c r="CB628" i="5"/>
  <c r="BQ628" i="5"/>
  <c r="CE628" i="5"/>
  <c r="BK628" i="5"/>
  <c r="CG628" i="5"/>
  <c r="BO628" i="5"/>
  <c r="CH628" i="5"/>
  <c r="BP628" i="5"/>
  <c r="CI628" i="5"/>
  <c r="BR628" i="5"/>
  <c r="CJ628" i="5"/>
  <c r="BS628" i="5"/>
  <c r="CK628" i="5"/>
  <c r="BT628" i="5"/>
  <c r="BU628" i="5"/>
  <c r="BV628" i="5"/>
  <c r="BB626" i="5"/>
  <c r="BT624" i="5"/>
  <c r="CB621" i="5"/>
  <c r="CH676" i="5"/>
  <c r="BS676" i="5"/>
  <c r="BI673" i="5"/>
  <c r="AS673" i="5"/>
  <c r="BG669" i="5"/>
  <c r="AQ669" i="5"/>
  <c r="BT662" i="5"/>
  <c r="AO659" i="5"/>
  <c r="BB657" i="5"/>
  <c r="AO657" i="5"/>
  <c r="BC657" i="5"/>
  <c r="AP657" i="5"/>
  <c r="BO656" i="5"/>
  <c r="CC656" i="5"/>
  <c r="BP656" i="5"/>
  <c r="CD656" i="5"/>
  <c r="BQ656" i="5"/>
  <c r="CE656" i="5"/>
  <c r="BR656" i="5"/>
  <c r="CF656" i="5"/>
  <c r="BS656" i="5"/>
  <c r="CG656" i="5"/>
  <c r="BT656" i="5"/>
  <c r="CH656" i="5"/>
  <c r="BU656" i="5"/>
  <c r="CI656" i="5"/>
  <c r="BV656" i="5"/>
  <c r="CJ656" i="5"/>
  <c r="CC654" i="5"/>
  <c r="AW654" i="5"/>
  <c r="CK648" i="5"/>
  <c r="CG636" i="5"/>
  <c r="AX636" i="5"/>
  <c r="BR633" i="5"/>
  <c r="BA626" i="5"/>
  <c r="BE690" i="5"/>
  <c r="AQ690" i="5"/>
  <c r="CH685" i="5"/>
  <c r="BT685" i="5"/>
  <c r="BF685" i="5"/>
  <c r="AR685" i="5"/>
  <c r="CI680" i="5"/>
  <c r="BU680" i="5"/>
  <c r="BG680" i="5"/>
  <c r="AS680" i="5"/>
  <c r="CG676" i="5"/>
  <c r="BQ676" i="5"/>
  <c r="BH673" i="5"/>
  <c r="AR673" i="5"/>
  <c r="BL671" i="5"/>
  <c r="AP671" i="5"/>
  <c r="BD671" i="5"/>
  <c r="AQ671" i="5"/>
  <c r="BE671" i="5"/>
  <c r="AP669" i="5"/>
  <c r="BS662" i="5"/>
  <c r="BN661" i="5"/>
  <c r="CB661" i="5"/>
  <c r="BO661" i="5"/>
  <c r="CC661" i="5"/>
  <c r="BQ661" i="5"/>
  <c r="CE661" i="5"/>
  <c r="BR661" i="5"/>
  <c r="CF661" i="5"/>
  <c r="BT661" i="5"/>
  <c r="CH661" i="5"/>
  <c r="BU661" i="5"/>
  <c r="CI661" i="5"/>
  <c r="AN659" i="5"/>
  <c r="AU658" i="5"/>
  <c r="BI658" i="5"/>
  <c r="AV658" i="5"/>
  <c r="BJ658" i="5"/>
  <c r="AW658" i="5"/>
  <c r="AJ658" i="5"/>
  <c r="AX658" i="5"/>
  <c r="AK658" i="5"/>
  <c r="AY658" i="5"/>
  <c r="AL658" i="5"/>
  <c r="AZ658" i="5"/>
  <c r="AM658" i="5"/>
  <c r="BA658" i="5"/>
  <c r="AN658" i="5"/>
  <c r="BB658" i="5"/>
  <c r="AZ655" i="5"/>
  <c r="CB654" i="5"/>
  <c r="AV654" i="5"/>
  <c r="BI652" i="5"/>
  <c r="CK651" i="5"/>
  <c r="AV651" i="5"/>
  <c r="BF649" i="5"/>
  <c r="CI648" i="5"/>
  <c r="CJ647" i="5"/>
  <c r="AU647" i="5"/>
  <c r="CF636" i="5"/>
  <c r="AW636" i="5"/>
  <c r="BQ633" i="5"/>
  <c r="AZ626" i="5"/>
  <c r="BR624" i="5"/>
  <c r="BZ621" i="5"/>
  <c r="CD700" i="5"/>
  <c r="BB700" i="5"/>
  <c r="CE695" i="5"/>
  <c r="BA691" i="5"/>
  <c r="BD690" i="5"/>
  <c r="BG689" i="5"/>
  <c r="BB686" i="5"/>
  <c r="CG685" i="5"/>
  <c r="BE685" i="5"/>
  <c r="CJ684" i="5"/>
  <c r="CE681" i="5"/>
  <c r="CH680" i="5"/>
  <c r="BF680" i="5"/>
  <c r="CE676" i="5"/>
  <c r="BP676" i="5"/>
  <c r="AU674" i="5"/>
  <c r="BI674" i="5"/>
  <c r="AV674" i="5"/>
  <c r="BJ674" i="5"/>
  <c r="BW673" i="5"/>
  <c r="BG673" i="5"/>
  <c r="AQ673" i="5"/>
  <c r="AU671" i="5"/>
  <c r="CK669" i="5"/>
  <c r="BU669" i="5"/>
  <c r="BE669" i="5"/>
  <c r="AO669" i="5"/>
  <c r="BP662" i="5"/>
  <c r="BZ661" i="5"/>
  <c r="AL661" i="5"/>
  <c r="AZ661" i="5"/>
  <c r="AM661" i="5"/>
  <c r="BA661" i="5"/>
  <c r="AO661" i="5"/>
  <c r="BC661" i="5"/>
  <c r="AP661" i="5"/>
  <c r="BD661" i="5"/>
  <c r="AR661" i="5"/>
  <c r="BF661" i="5"/>
  <c r="AS661" i="5"/>
  <c r="BG661" i="5"/>
  <c r="AM659" i="5"/>
  <c r="BF658" i="5"/>
  <c r="CK656" i="5"/>
  <c r="AY655" i="5"/>
  <c r="CA654" i="5"/>
  <c r="AU654" i="5"/>
  <c r="BU653" i="5"/>
  <c r="CI653" i="5"/>
  <c r="BN653" i="5"/>
  <c r="CC653" i="5"/>
  <c r="BO653" i="5"/>
  <c r="CD653" i="5"/>
  <c r="BP653" i="5"/>
  <c r="CE653" i="5"/>
  <c r="BQ653" i="5"/>
  <c r="CF653" i="5"/>
  <c r="BR653" i="5"/>
  <c r="CG653" i="5"/>
  <c r="BS653" i="5"/>
  <c r="CH653" i="5"/>
  <c r="BT653" i="5"/>
  <c r="CJ653" i="5"/>
  <c r="BV653" i="5"/>
  <c r="CK653" i="5"/>
  <c r="BH652" i="5"/>
  <c r="CB651" i="5"/>
  <c r="BD649" i="5"/>
  <c r="CH648" i="5"/>
  <c r="CE636" i="5"/>
  <c r="AV636" i="5"/>
  <c r="BO633" i="5"/>
  <c r="BN632" i="5"/>
  <c r="CB632" i="5"/>
  <c r="BO632" i="5"/>
  <c r="CC632" i="5"/>
  <c r="BP632" i="5"/>
  <c r="CD632" i="5"/>
  <c r="BS632" i="5"/>
  <c r="CG632" i="5"/>
  <c r="BX632" i="5"/>
  <c r="BY632" i="5"/>
  <c r="BZ632" i="5"/>
  <c r="CA632" i="5"/>
  <c r="CE632" i="5"/>
  <c r="BK632" i="5"/>
  <c r="CF632" i="5"/>
  <c r="BL632" i="5"/>
  <c r="CH632" i="5"/>
  <c r="BM632" i="5"/>
  <c r="CI632" i="5"/>
  <c r="BO627" i="5"/>
  <c r="CC627" i="5"/>
  <c r="BP627" i="5"/>
  <c r="CD627" i="5"/>
  <c r="BQ627" i="5"/>
  <c r="CE627" i="5"/>
  <c r="BR627" i="5"/>
  <c r="CF627" i="5"/>
  <c r="BT627" i="5"/>
  <c r="CH627" i="5"/>
  <c r="CA627" i="5"/>
  <c r="CB627" i="5"/>
  <c r="CG627" i="5"/>
  <c r="BK627" i="5"/>
  <c r="CI627" i="5"/>
  <c r="BL627" i="5"/>
  <c r="CJ627" i="5"/>
  <c r="BM627" i="5"/>
  <c r="CK627" i="5"/>
  <c r="BN627" i="5"/>
  <c r="BS627" i="5"/>
  <c r="AY626" i="5"/>
  <c r="BD624" i="5"/>
  <c r="BY621" i="5"/>
  <c r="BN604" i="5"/>
  <c r="CB604" i="5"/>
  <c r="BQ604" i="5"/>
  <c r="CE604" i="5"/>
  <c r="BR604" i="5"/>
  <c r="CF604" i="5"/>
  <c r="BV604" i="5"/>
  <c r="BW604" i="5"/>
  <c r="BK604" i="5"/>
  <c r="CC604" i="5"/>
  <c r="BL604" i="5"/>
  <c r="CD604" i="5"/>
  <c r="BM604" i="5"/>
  <c r="CG604" i="5"/>
  <c r="BO604" i="5"/>
  <c r="BP604" i="5"/>
  <c r="BS604" i="5"/>
  <c r="BT604" i="5"/>
  <c r="BU604" i="5"/>
  <c r="BX604" i="5"/>
  <c r="BY604" i="5"/>
  <c r="BZ604" i="5"/>
  <c r="BR598" i="5"/>
  <c r="CF598" i="5"/>
  <c r="BU598" i="5"/>
  <c r="CI598" i="5"/>
  <c r="BV598" i="5"/>
  <c r="CJ598" i="5"/>
  <c r="BQ598" i="5"/>
  <c r="CK598" i="5"/>
  <c r="BS598" i="5"/>
  <c r="BZ598" i="5"/>
  <c r="CA598" i="5"/>
  <c r="BK598" i="5"/>
  <c r="CB598" i="5"/>
  <c r="BO598" i="5"/>
  <c r="BP598" i="5"/>
  <c r="BT598" i="5"/>
  <c r="BW598" i="5"/>
  <c r="BX598" i="5"/>
  <c r="BY598" i="5"/>
  <c r="CC598" i="5"/>
  <c r="CD598" i="5"/>
  <c r="CE598" i="5"/>
  <c r="AL604" i="5"/>
  <c r="AZ604" i="5"/>
  <c r="AO604" i="5"/>
  <c r="BC604" i="5"/>
  <c r="AP604" i="5"/>
  <c r="BD604" i="5"/>
  <c r="AK604" i="5"/>
  <c r="BE604" i="5"/>
  <c r="AM604" i="5"/>
  <c r="BF604" i="5"/>
  <c r="AT604" i="5"/>
  <c r="AU604" i="5"/>
  <c r="AV604" i="5"/>
  <c r="AJ604" i="5"/>
  <c r="AN604" i="5"/>
  <c r="AQ604" i="5"/>
  <c r="AR604" i="5"/>
  <c r="AS604" i="5"/>
  <c r="AW604" i="5"/>
  <c r="AX604" i="5"/>
  <c r="AY604" i="5"/>
  <c r="BM598" i="5"/>
  <c r="AW591" i="5"/>
  <c r="AL591" i="5"/>
  <c r="AZ591" i="5"/>
  <c r="AM591" i="5"/>
  <c r="BA591" i="5"/>
  <c r="AP591" i="5"/>
  <c r="BD591" i="5"/>
  <c r="AS591" i="5"/>
  <c r="AT591" i="5"/>
  <c r="AU591" i="5"/>
  <c r="AV591" i="5"/>
  <c r="AY591" i="5"/>
  <c r="BB591" i="5"/>
  <c r="BC591" i="5"/>
  <c r="AJ591" i="5"/>
  <c r="BE591" i="5"/>
  <c r="AK591" i="5"/>
  <c r="BF591" i="5"/>
  <c r="AN591" i="5"/>
  <c r="AO591" i="5"/>
  <c r="AQ591" i="5"/>
  <c r="AR591" i="5"/>
  <c r="AX591" i="5"/>
  <c r="BG591" i="5"/>
  <c r="BH591" i="5"/>
  <c r="BI665" i="5"/>
  <c r="BZ664" i="5"/>
  <c r="BL664" i="5"/>
  <c r="AX664" i="5"/>
  <c r="AJ664" i="5"/>
  <c r="CC663" i="5"/>
  <c r="BO663" i="5"/>
  <c r="BA663" i="5"/>
  <c r="AM663" i="5"/>
  <c r="CA659" i="5"/>
  <c r="BM659" i="5"/>
  <c r="CD658" i="5"/>
  <c r="BP658" i="5"/>
  <c r="CH649" i="5"/>
  <c r="BR649" i="5"/>
  <c r="CH646" i="5"/>
  <c r="BS646" i="5"/>
  <c r="CG645" i="5"/>
  <c r="BR645" i="5"/>
  <c r="BB645" i="5"/>
  <c r="AM645" i="5"/>
  <c r="BB643" i="5"/>
  <c r="AM643" i="5"/>
  <c r="CF642" i="5"/>
  <c r="BQ642" i="5"/>
  <c r="BB642" i="5"/>
  <c r="AM642" i="5"/>
  <c r="CE641" i="5"/>
  <c r="AZ641" i="5"/>
  <c r="AK641" i="5"/>
  <c r="CC640" i="5"/>
  <c r="BN640" i="5"/>
  <c r="CB639" i="5"/>
  <c r="BM639" i="5"/>
  <c r="AX639" i="5"/>
  <c r="CB638" i="5"/>
  <c r="BM638" i="5"/>
  <c r="CB637" i="5"/>
  <c r="AW637" i="5"/>
  <c r="CK635" i="5"/>
  <c r="BU635" i="5"/>
  <c r="AJ628" i="5"/>
  <c r="AX628" i="5"/>
  <c r="AK628" i="5"/>
  <c r="AY628" i="5"/>
  <c r="AL628" i="5"/>
  <c r="AZ628" i="5"/>
  <c r="AM628" i="5"/>
  <c r="BA628" i="5"/>
  <c r="AO628" i="5"/>
  <c r="BC628" i="5"/>
  <c r="CI623" i="5"/>
  <c r="BK623" i="5"/>
  <c r="BH622" i="5"/>
  <c r="BT618" i="5"/>
  <c r="CH618" i="5"/>
  <c r="BU618" i="5"/>
  <c r="CI618" i="5"/>
  <c r="BS618" i="5"/>
  <c r="CK618" i="5"/>
  <c r="BV618" i="5"/>
  <c r="BW618" i="5"/>
  <c r="BX618" i="5"/>
  <c r="BY618" i="5"/>
  <c r="BK618" i="5"/>
  <c r="CA618" i="5"/>
  <c r="CJ604" i="5"/>
  <c r="BL598" i="5"/>
  <c r="BY664" i="5"/>
  <c r="CB663" i="5"/>
  <c r="BN663" i="5"/>
  <c r="AZ663" i="5"/>
  <c r="AL663" i="5"/>
  <c r="BZ659" i="5"/>
  <c r="CC658" i="5"/>
  <c r="BO658" i="5"/>
  <c r="CF649" i="5"/>
  <c r="BQ649" i="5"/>
  <c r="CG646" i="5"/>
  <c r="BR646" i="5"/>
  <c r="CF645" i="5"/>
  <c r="BP645" i="5"/>
  <c r="BA645" i="5"/>
  <c r="AL645" i="5"/>
  <c r="AZ644" i="5"/>
  <c r="BA643" i="5"/>
  <c r="CE642" i="5"/>
  <c r="BP642" i="5"/>
  <c r="BA642" i="5"/>
  <c r="AL642" i="5"/>
  <c r="AY641" i="5"/>
  <c r="AJ641" i="5"/>
  <c r="CB640" i="5"/>
  <c r="CA639" i="5"/>
  <c r="CA638" i="5"/>
  <c r="BL638" i="5"/>
  <c r="BM637" i="5"/>
  <c r="CA637" i="5"/>
  <c r="CJ635" i="5"/>
  <c r="BR635" i="5"/>
  <c r="AU629" i="5"/>
  <c r="BI629" i="5"/>
  <c r="AV629" i="5"/>
  <c r="BJ629" i="5"/>
  <c r="AW629" i="5"/>
  <c r="AL629" i="5"/>
  <c r="AZ629" i="5"/>
  <c r="BB628" i="5"/>
  <c r="CH623" i="5"/>
  <c r="BP622" i="5"/>
  <c r="CD622" i="5"/>
  <c r="BQ622" i="5"/>
  <c r="CE622" i="5"/>
  <c r="BR622" i="5"/>
  <c r="CF622" i="5"/>
  <c r="BS622" i="5"/>
  <c r="CG622" i="5"/>
  <c r="BU622" i="5"/>
  <c r="CI622" i="5"/>
  <c r="CF618" i="5"/>
  <c r="AU617" i="5"/>
  <c r="BI617" i="5"/>
  <c r="AV617" i="5"/>
  <c r="BJ617" i="5"/>
  <c r="AL617" i="5"/>
  <c r="BB617" i="5"/>
  <c r="AM617" i="5"/>
  <c r="BC617" i="5"/>
  <c r="AN617" i="5"/>
  <c r="BD617" i="5"/>
  <c r="AO617" i="5"/>
  <c r="BE617" i="5"/>
  <c r="AP617" i="5"/>
  <c r="BF617" i="5"/>
  <c r="AR617" i="5"/>
  <c r="BH617" i="5"/>
  <c r="AS617" i="5"/>
  <c r="AN608" i="5"/>
  <c r="BB608" i="5"/>
  <c r="AX608" i="5"/>
  <c r="AJ608" i="5"/>
  <c r="AY608" i="5"/>
  <c r="AP608" i="5"/>
  <c r="BE608" i="5"/>
  <c r="AQ608" i="5"/>
  <c r="BF608" i="5"/>
  <c r="AR608" i="5"/>
  <c r="BG608" i="5"/>
  <c r="BC608" i="5"/>
  <c r="BD608" i="5"/>
  <c r="BH608" i="5"/>
  <c r="AK608" i="5"/>
  <c r="BI608" i="5"/>
  <c r="AL608" i="5"/>
  <c r="BJ608" i="5"/>
  <c r="AM608" i="5"/>
  <c r="AO608" i="5"/>
  <c r="AS608" i="5"/>
  <c r="CI604" i="5"/>
  <c r="BU639" i="5"/>
  <c r="CI639" i="5"/>
  <c r="AK637" i="5"/>
  <c r="AY637" i="5"/>
  <c r="AM622" i="5"/>
  <c r="BA622" i="5"/>
  <c r="AN622" i="5"/>
  <c r="BB622" i="5"/>
  <c r="AO622" i="5"/>
  <c r="BC622" i="5"/>
  <c r="AP622" i="5"/>
  <c r="BD622" i="5"/>
  <c r="AQ622" i="5"/>
  <c r="BE622" i="5"/>
  <c r="AS622" i="5"/>
  <c r="BG622" i="5"/>
  <c r="CH604" i="5"/>
  <c r="BZ663" i="5"/>
  <c r="BL663" i="5"/>
  <c r="AX663" i="5"/>
  <c r="AJ663" i="5"/>
  <c r="CA658" i="5"/>
  <c r="BM658" i="5"/>
  <c r="CD649" i="5"/>
  <c r="BO649" i="5"/>
  <c r="CC645" i="5"/>
  <c r="BN645" i="5"/>
  <c r="CC642" i="5"/>
  <c r="BN642" i="5"/>
  <c r="AY642" i="5"/>
  <c r="AW641" i="5"/>
  <c r="BR640" i="5"/>
  <c r="CF640" i="5"/>
  <c r="BY639" i="5"/>
  <c r="AS639" i="5"/>
  <c r="BG639" i="5"/>
  <c r="BY638" i="5"/>
  <c r="AV638" i="5"/>
  <c r="BJ638" i="5"/>
  <c r="BX637" i="5"/>
  <c r="BI637" i="5"/>
  <c r="AT637" i="5"/>
  <c r="CF635" i="5"/>
  <c r="BP635" i="5"/>
  <c r="AZ635" i="5"/>
  <c r="AJ635" i="5"/>
  <c r="AS629" i="5"/>
  <c r="AV628" i="5"/>
  <c r="BH623" i="5"/>
  <c r="AJ623" i="5"/>
  <c r="BX622" i="5"/>
  <c r="AY622" i="5"/>
  <c r="CD618" i="5"/>
  <c r="BA617" i="5"/>
  <c r="AJ616" i="5"/>
  <c r="AX616" i="5"/>
  <c r="AK616" i="5"/>
  <c r="AY616" i="5"/>
  <c r="AW616" i="5"/>
  <c r="AZ616" i="5"/>
  <c r="BA616" i="5"/>
  <c r="AL616" i="5"/>
  <c r="BB616" i="5"/>
  <c r="AM616" i="5"/>
  <c r="BC616" i="5"/>
  <c r="AO616" i="5"/>
  <c r="BE616" i="5"/>
  <c r="AP616" i="5"/>
  <c r="BF616" i="5"/>
  <c r="CH609" i="5"/>
  <c r="CA604" i="5"/>
  <c r="BY663" i="5"/>
  <c r="BK663" i="5"/>
  <c r="BZ658" i="5"/>
  <c r="CC649" i="5"/>
  <c r="CD646" i="5"/>
  <c r="CB645" i="5"/>
  <c r="CB642" i="5"/>
  <c r="BO641" i="5"/>
  <c r="CC641" i="5"/>
  <c r="BY640" i="5"/>
  <c r="AP640" i="5"/>
  <c r="BD640" i="5"/>
  <c r="BX639" i="5"/>
  <c r="BI639" i="5"/>
  <c r="AT639" i="5"/>
  <c r="BW638" i="5"/>
  <c r="BH638" i="5"/>
  <c r="AS638" i="5"/>
  <c r="BW637" i="5"/>
  <c r="BH637" i="5"/>
  <c r="AS637" i="5"/>
  <c r="CE635" i="5"/>
  <c r="BT630" i="5"/>
  <c r="CH630" i="5"/>
  <c r="BU630" i="5"/>
  <c r="CI630" i="5"/>
  <c r="BV630" i="5"/>
  <c r="CJ630" i="5"/>
  <c r="BK630" i="5"/>
  <c r="BY630" i="5"/>
  <c r="AR629" i="5"/>
  <c r="AU628" i="5"/>
  <c r="BW622" i="5"/>
  <c r="AX622" i="5"/>
  <c r="CC618" i="5"/>
  <c r="AZ617" i="5"/>
  <c r="BH616" i="5"/>
  <c r="BJ604" i="5"/>
  <c r="BT644" i="5"/>
  <c r="BL642" i="5"/>
  <c r="BZ642" i="5"/>
  <c r="AM641" i="5"/>
  <c r="BA641" i="5"/>
  <c r="BW639" i="5"/>
  <c r="CK638" i="5"/>
  <c r="BV638" i="5"/>
  <c r="BG637" i="5"/>
  <c r="AR637" i="5"/>
  <c r="AW622" i="5"/>
  <c r="CB618" i="5"/>
  <c r="AY617" i="5"/>
  <c r="BI604" i="5"/>
  <c r="BQ645" i="5"/>
  <c r="CE645" i="5"/>
  <c r="AR644" i="5"/>
  <c r="BF644" i="5"/>
  <c r="BY642" i="5"/>
  <c r="AJ642" i="5"/>
  <c r="AX642" i="5"/>
  <c r="BI641" i="5"/>
  <c r="AT641" i="5"/>
  <c r="CK639" i="5"/>
  <c r="BV639" i="5"/>
  <c r="CJ638" i="5"/>
  <c r="BU638" i="5"/>
  <c r="BF637" i="5"/>
  <c r="AQ637" i="5"/>
  <c r="BS635" i="5"/>
  <c r="CG635" i="5"/>
  <c r="BT635" i="5"/>
  <c r="CH635" i="5"/>
  <c r="BN623" i="5"/>
  <c r="CB623" i="5"/>
  <c r="BO623" i="5"/>
  <c r="CC623" i="5"/>
  <c r="BP623" i="5"/>
  <c r="CD623" i="5"/>
  <c r="BR623" i="5"/>
  <c r="CF623" i="5"/>
  <c r="AV622" i="5"/>
  <c r="BZ618" i="5"/>
  <c r="AX617" i="5"/>
  <c r="BU611" i="5"/>
  <c r="CI611" i="5"/>
  <c r="BO611" i="5"/>
  <c r="CD611" i="5"/>
  <c r="BP611" i="5"/>
  <c r="CE611" i="5"/>
  <c r="BV611" i="5"/>
  <c r="CK611" i="5"/>
  <c r="BW611" i="5"/>
  <c r="BX611" i="5"/>
  <c r="CF611" i="5"/>
  <c r="BK611" i="5"/>
  <c r="CG611" i="5"/>
  <c r="BL611" i="5"/>
  <c r="CH611" i="5"/>
  <c r="BM611" i="5"/>
  <c r="CJ611" i="5"/>
  <c r="BN611" i="5"/>
  <c r="BQ611" i="5"/>
  <c r="BR611" i="5"/>
  <c r="BS611" i="5"/>
  <c r="BA608" i="5"/>
  <c r="BH604" i="5"/>
  <c r="AV596" i="5"/>
  <c r="BJ596" i="5"/>
  <c r="AK596" i="5"/>
  <c r="AY596" i="5"/>
  <c r="AL596" i="5"/>
  <c r="AZ596" i="5"/>
  <c r="AO596" i="5"/>
  <c r="BC596" i="5"/>
  <c r="AS596" i="5"/>
  <c r="AT596" i="5"/>
  <c r="BB596" i="5"/>
  <c r="BD596" i="5"/>
  <c r="AJ596" i="5"/>
  <c r="BE596" i="5"/>
  <c r="AM596" i="5"/>
  <c r="AN596" i="5"/>
  <c r="AP596" i="5"/>
  <c r="AQ596" i="5"/>
  <c r="AR596" i="5"/>
  <c r="AU596" i="5"/>
  <c r="AW596" i="5"/>
  <c r="AX596" i="5"/>
  <c r="BA596" i="5"/>
  <c r="AK595" i="5"/>
  <c r="AY595" i="5"/>
  <c r="AN595" i="5"/>
  <c r="BB595" i="5"/>
  <c r="AO595" i="5"/>
  <c r="BC595" i="5"/>
  <c r="AR595" i="5"/>
  <c r="BF595" i="5"/>
  <c r="AU595" i="5"/>
  <c r="AV595" i="5"/>
  <c r="AW595" i="5"/>
  <c r="BA595" i="5"/>
  <c r="BD595" i="5"/>
  <c r="AJ595" i="5"/>
  <c r="BE595" i="5"/>
  <c r="AL595" i="5"/>
  <c r="BG595" i="5"/>
  <c r="AM595" i="5"/>
  <c r="AP595" i="5"/>
  <c r="AQ595" i="5"/>
  <c r="AS595" i="5"/>
  <c r="AT595" i="5"/>
  <c r="AX595" i="5"/>
  <c r="CJ663" i="5"/>
  <c r="BS649" i="5"/>
  <c r="CG649" i="5"/>
  <c r="BN646" i="5"/>
  <c r="CB646" i="5"/>
  <c r="BY645" i="5"/>
  <c r="AO645" i="5"/>
  <c r="BC645" i="5"/>
  <c r="BI644" i="5"/>
  <c r="AU643" i="5"/>
  <c r="BI643" i="5"/>
  <c r="BX642" i="5"/>
  <c r="BI642" i="5"/>
  <c r="AT642" i="5"/>
  <c r="BW641" i="5"/>
  <c r="BH641" i="5"/>
  <c r="AS641" i="5"/>
  <c r="CK640" i="5"/>
  <c r="BV640" i="5"/>
  <c r="CJ639" i="5"/>
  <c r="BT639" i="5"/>
  <c r="BE639" i="5"/>
  <c r="AP639" i="5"/>
  <c r="CI638" i="5"/>
  <c r="BT638" i="5"/>
  <c r="BE638" i="5"/>
  <c r="AP638" i="5"/>
  <c r="CI637" i="5"/>
  <c r="BT637" i="5"/>
  <c r="BE637" i="5"/>
  <c r="AP637" i="5"/>
  <c r="CB635" i="5"/>
  <c r="BL635" i="5"/>
  <c r="AQ635" i="5"/>
  <c r="BE635" i="5"/>
  <c r="AR635" i="5"/>
  <c r="BF635" i="5"/>
  <c r="BG629" i="5"/>
  <c r="AO629" i="5"/>
  <c r="AR628" i="5"/>
  <c r="BW623" i="5"/>
  <c r="AK623" i="5"/>
  <c r="AY623" i="5"/>
  <c r="AL623" i="5"/>
  <c r="AZ623" i="5"/>
  <c r="AM623" i="5"/>
  <c r="BA623" i="5"/>
  <c r="AN623" i="5"/>
  <c r="BB623" i="5"/>
  <c r="AP623" i="5"/>
  <c r="BD623" i="5"/>
  <c r="BO622" i="5"/>
  <c r="AU622" i="5"/>
  <c r="BR618" i="5"/>
  <c r="AW617" i="5"/>
  <c r="CB611" i="5"/>
  <c r="AS611" i="5"/>
  <c r="BG611" i="5"/>
  <c r="AK611" i="5"/>
  <c r="AZ611" i="5"/>
  <c r="AL611" i="5"/>
  <c r="BA611" i="5"/>
  <c r="AQ611" i="5"/>
  <c r="BF611" i="5"/>
  <c r="AR611" i="5"/>
  <c r="BH611" i="5"/>
  <c r="AT611" i="5"/>
  <c r="BI611" i="5"/>
  <c r="AJ611" i="5"/>
  <c r="BJ611" i="5"/>
  <c r="AM611" i="5"/>
  <c r="AN611" i="5"/>
  <c r="AO611" i="5"/>
  <c r="AP611" i="5"/>
  <c r="AU611" i="5"/>
  <c r="AV611" i="5"/>
  <c r="AW611" i="5"/>
  <c r="BM609" i="5"/>
  <c r="CA609" i="5"/>
  <c r="BO609" i="5"/>
  <c r="CD609" i="5"/>
  <c r="BP609" i="5"/>
  <c r="CE609" i="5"/>
  <c r="BU609" i="5"/>
  <c r="CJ609" i="5"/>
  <c r="BV609" i="5"/>
  <c r="CK609" i="5"/>
  <c r="BW609" i="5"/>
  <c r="BN609" i="5"/>
  <c r="BQ609" i="5"/>
  <c r="BR609" i="5"/>
  <c r="BS609" i="5"/>
  <c r="BT609" i="5"/>
  <c r="BX609" i="5"/>
  <c r="BY609" i="5"/>
  <c r="BZ609" i="5"/>
  <c r="AZ608" i="5"/>
  <c r="BG604" i="5"/>
  <c r="BO599" i="5"/>
  <c r="CC599" i="5"/>
  <c r="BR599" i="5"/>
  <c r="CF599" i="5"/>
  <c r="BS599" i="5"/>
  <c r="CG599" i="5"/>
  <c r="BL599" i="5"/>
  <c r="CD599" i="5"/>
  <c r="BM599" i="5"/>
  <c r="CE599" i="5"/>
  <c r="BU599" i="5"/>
  <c r="BV599" i="5"/>
  <c r="BW599" i="5"/>
  <c r="CK599" i="5"/>
  <c r="BK599" i="5"/>
  <c r="BN599" i="5"/>
  <c r="BP599" i="5"/>
  <c r="BQ599" i="5"/>
  <c r="BT599" i="5"/>
  <c r="BX599" i="5"/>
  <c r="BY599" i="5"/>
  <c r="BZ599" i="5"/>
  <c r="BT573" i="5"/>
  <c r="CH573" i="5"/>
  <c r="BU573" i="5"/>
  <c r="CI573" i="5"/>
  <c r="BV573" i="5"/>
  <c r="CJ573" i="5"/>
  <c r="BK573" i="5"/>
  <c r="BY573" i="5"/>
  <c r="BL573" i="5"/>
  <c r="BZ573" i="5"/>
  <c r="BW573" i="5"/>
  <c r="BX573" i="5"/>
  <c r="CA573" i="5"/>
  <c r="CB573" i="5"/>
  <c r="CC573" i="5"/>
  <c r="CD573" i="5"/>
  <c r="CE573" i="5"/>
  <c r="BM573" i="5"/>
  <c r="CF573" i="5"/>
  <c r="CK573" i="5"/>
  <c r="BN573" i="5"/>
  <c r="BO573" i="5"/>
  <c r="BP573" i="5"/>
  <c r="AR618" i="5"/>
  <c r="BF618" i="5"/>
  <c r="AS618" i="5"/>
  <c r="BG618" i="5"/>
  <c r="CE613" i="5"/>
  <c r="BM613" i="5"/>
  <c r="AK609" i="5"/>
  <c r="AY609" i="5"/>
  <c r="AJ609" i="5"/>
  <c r="AZ609" i="5"/>
  <c r="AL609" i="5"/>
  <c r="BA609" i="5"/>
  <c r="AQ609" i="5"/>
  <c r="BF609" i="5"/>
  <c r="AR609" i="5"/>
  <c r="BG609" i="5"/>
  <c r="AS609" i="5"/>
  <c r="BH609" i="5"/>
  <c r="CC607" i="5"/>
  <c r="BQ603" i="5"/>
  <c r="CE603" i="5"/>
  <c r="BT603" i="5"/>
  <c r="CH603" i="5"/>
  <c r="BU603" i="5"/>
  <c r="CI603" i="5"/>
  <c r="CA603" i="5"/>
  <c r="BK603" i="5"/>
  <c r="CB603" i="5"/>
  <c r="BP603" i="5"/>
  <c r="CJ603" i="5"/>
  <c r="BR603" i="5"/>
  <c r="CK603" i="5"/>
  <c r="BS603" i="5"/>
  <c r="BS573" i="5"/>
  <c r="BJ621" i="5"/>
  <c r="AV621" i="5"/>
  <c r="AU618" i="5"/>
  <c r="CK616" i="5"/>
  <c r="BU616" i="5"/>
  <c r="BX614" i="5"/>
  <c r="CD613" i="5"/>
  <c r="BR612" i="5"/>
  <c r="CF612" i="5"/>
  <c r="BP612" i="5"/>
  <c r="CE612" i="5"/>
  <c r="BQ612" i="5"/>
  <c r="CG612" i="5"/>
  <c r="BW612" i="5"/>
  <c r="BX612" i="5"/>
  <c r="BB609" i="5"/>
  <c r="BL608" i="5"/>
  <c r="CD603" i="5"/>
  <c r="AO603" i="5"/>
  <c r="BC603" i="5"/>
  <c r="AR603" i="5"/>
  <c r="BF603" i="5"/>
  <c r="AS603" i="5"/>
  <c r="BG603" i="5"/>
  <c r="AQ603" i="5"/>
  <c r="BJ603" i="5"/>
  <c r="AT603" i="5"/>
  <c r="AY603" i="5"/>
  <c r="AZ603" i="5"/>
  <c r="AJ603" i="5"/>
  <c r="BA603" i="5"/>
  <c r="CF595" i="5"/>
  <c r="BN590" i="5"/>
  <c r="CB590" i="5"/>
  <c r="BQ590" i="5"/>
  <c r="CE590" i="5"/>
  <c r="BR590" i="5"/>
  <c r="CF590" i="5"/>
  <c r="BU590" i="5"/>
  <c r="CI590" i="5"/>
  <c r="BM590" i="5"/>
  <c r="CH590" i="5"/>
  <c r="BO590" i="5"/>
  <c r="CJ590" i="5"/>
  <c r="BP590" i="5"/>
  <c r="CK590" i="5"/>
  <c r="BS590" i="5"/>
  <c r="BV590" i="5"/>
  <c r="BW590" i="5"/>
  <c r="BX590" i="5"/>
  <c r="BY590" i="5"/>
  <c r="BZ590" i="5"/>
  <c r="BR573" i="5"/>
  <c r="BO613" i="5"/>
  <c r="CC613" i="5"/>
  <c r="BU613" i="5"/>
  <c r="CI613" i="5"/>
  <c r="BV613" i="5"/>
  <c r="CJ613" i="5"/>
  <c r="BS607" i="5"/>
  <c r="CG607" i="5"/>
  <c r="BL607" i="5"/>
  <c r="CA607" i="5"/>
  <c r="BM607" i="5"/>
  <c r="CB607" i="5"/>
  <c r="BR607" i="5"/>
  <c r="CH607" i="5"/>
  <c r="BT607" i="5"/>
  <c r="CI607" i="5"/>
  <c r="BU607" i="5"/>
  <c r="CJ607" i="5"/>
  <c r="BX586" i="5"/>
  <c r="BN586" i="5"/>
  <c r="CB586" i="5"/>
  <c r="BP586" i="5"/>
  <c r="CF586" i="5"/>
  <c r="BS586" i="5"/>
  <c r="CI586" i="5"/>
  <c r="BT586" i="5"/>
  <c r="CJ586" i="5"/>
  <c r="BV586" i="5"/>
  <c r="BW586" i="5"/>
  <c r="CE586" i="5"/>
  <c r="CG586" i="5"/>
  <c r="BK586" i="5"/>
  <c r="CH586" i="5"/>
  <c r="BL586" i="5"/>
  <c r="CK586" i="5"/>
  <c r="BM586" i="5"/>
  <c r="BO586" i="5"/>
  <c r="BQ586" i="5"/>
  <c r="BR586" i="5"/>
  <c r="BU586" i="5"/>
  <c r="BY586" i="5"/>
  <c r="BQ573" i="5"/>
  <c r="BI618" i="5"/>
  <c r="AQ618" i="5"/>
  <c r="CI616" i="5"/>
  <c r="BS616" i="5"/>
  <c r="AM615" i="5"/>
  <c r="BV614" i="5"/>
  <c r="CA613" i="5"/>
  <c r="AW609" i="5"/>
  <c r="CG608" i="5"/>
  <c r="BX607" i="5"/>
  <c r="AQ607" i="5"/>
  <c r="BE607" i="5"/>
  <c r="AW607" i="5"/>
  <c r="AX607" i="5"/>
  <c r="AN607" i="5"/>
  <c r="BC607" i="5"/>
  <c r="AO607" i="5"/>
  <c r="BD607" i="5"/>
  <c r="AP607" i="5"/>
  <c r="BF607" i="5"/>
  <c r="BZ603" i="5"/>
  <c r="AX603" i="5"/>
  <c r="AR602" i="5"/>
  <c r="BF602" i="5"/>
  <c r="AU602" i="5"/>
  <c r="BI602" i="5"/>
  <c r="AV602" i="5"/>
  <c r="BJ602" i="5"/>
  <c r="AK602" i="5"/>
  <c r="BB602" i="5"/>
  <c r="AL602" i="5"/>
  <c r="BC602" i="5"/>
  <c r="AQ602" i="5"/>
  <c r="AS602" i="5"/>
  <c r="AT602" i="5"/>
  <c r="CB595" i="5"/>
  <c r="AV586" i="5"/>
  <c r="BJ586" i="5"/>
  <c r="AL586" i="5"/>
  <c r="AZ586" i="5"/>
  <c r="AY586" i="5"/>
  <c r="AM586" i="5"/>
  <c r="BC586" i="5"/>
  <c r="AN586" i="5"/>
  <c r="BD586" i="5"/>
  <c r="AP586" i="5"/>
  <c r="BF586" i="5"/>
  <c r="AQ586" i="5"/>
  <c r="BG586" i="5"/>
  <c r="BH586" i="5"/>
  <c r="BI586" i="5"/>
  <c r="AJ586" i="5"/>
  <c r="AK586" i="5"/>
  <c r="AO586" i="5"/>
  <c r="AR586" i="5"/>
  <c r="AS586" i="5"/>
  <c r="AT586" i="5"/>
  <c r="AU586" i="5"/>
  <c r="AW586" i="5"/>
  <c r="BE631" i="5"/>
  <c r="AQ631" i="5"/>
  <c r="CH626" i="5"/>
  <c r="BT626" i="5"/>
  <c r="BG621" i="5"/>
  <c r="AS621" i="5"/>
  <c r="BH618" i="5"/>
  <c r="AP618" i="5"/>
  <c r="CH616" i="5"/>
  <c r="BR616" i="5"/>
  <c r="BU614" i="5"/>
  <c r="BZ613" i="5"/>
  <c r="BS612" i="5"/>
  <c r="AV609" i="5"/>
  <c r="CF608" i="5"/>
  <c r="BW607" i="5"/>
  <c r="AY607" i="5"/>
  <c r="BY603" i="5"/>
  <c r="AW603" i="5"/>
  <c r="BA602" i="5"/>
  <c r="BZ595" i="5"/>
  <c r="BD631" i="5"/>
  <c r="AP631" i="5"/>
  <c r="BG630" i="5"/>
  <c r="AS630" i="5"/>
  <c r="CG626" i="5"/>
  <c r="BS626" i="5"/>
  <c r="BF621" i="5"/>
  <c r="AR621" i="5"/>
  <c r="AO619" i="5"/>
  <c r="BC619" i="5"/>
  <c r="AP619" i="5"/>
  <c r="BD619" i="5"/>
  <c r="BE618" i="5"/>
  <c r="AO618" i="5"/>
  <c r="CG616" i="5"/>
  <c r="BQ616" i="5"/>
  <c r="CK614" i="5"/>
  <c r="BT614" i="5"/>
  <c r="BY613" i="5"/>
  <c r="CK612" i="5"/>
  <c r="BO612" i="5"/>
  <c r="BX610" i="5"/>
  <c r="BO610" i="5"/>
  <c r="CD610" i="5"/>
  <c r="BP610" i="5"/>
  <c r="CE610" i="5"/>
  <c r="BU610" i="5"/>
  <c r="CJ610" i="5"/>
  <c r="BV610" i="5"/>
  <c r="CK610" i="5"/>
  <c r="BW610" i="5"/>
  <c r="AU609" i="5"/>
  <c r="CE608" i="5"/>
  <c r="BV607" i="5"/>
  <c r="AV607" i="5"/>
  <c r="BX603" i="5"/>
  <c r="AV603" i="5"/>
  <c r="AZ602" i="5"/>
  <c r="BU595" i="5"/>
  <c r="CJ634" i="5"/>
  <c r="BC631" i="5"/>
  <c r="BF630" i="5"/>
  <c r="CF626" i="5"/>
  <c r="BG625" i="5"/>
  <c r="BE621" i="5"/>
  <c r="CJ620" i="5"/>
  <c r="BY619" i="5"/>
  <c r="AU619" i="5"/>
  <c r="BD618" i="5"/>
  <c r="AN618" i="5"/>
  <c r="CF616" i="5"/>
  <c r="CJ614" i="5"/>
  <c r="BX613" i="5"/>
  <c r="CJ612" i="5"/>
  <c r="BN612" i="5"/>
  <c r="BZ610" i="5"/>
  <c r="AV610" i="5"/>
  <c r="BJ610" i="5"/>
  <c r="AK610" i="5"/>
  <c r="AZ610" i="5"/>
  <c r="AL610" i="5"/>
  <c r="BA610" i="5"/>
  <c r="AQ610" i="5"/>
  <c r="BF610" i="5"/>
  <c r="AR610" i="5"/>
  <c r="BG610" i="5"/>
  <c r="AS610" i="5"/>
  <c r="BH610" i="5"/>
  <c r="AT609" i="5"/>
  <c r="BQ607" i="5"/>
  <c r="AU607" i="5"/>
  <c r="BW603" i="5"/>
  <c r="AU603" i="5"/>
  <c r="AY602" i="5"/>
  <c r="AU601" i="5"/>
  <c r="BI601" i="5"/>
  <c r="AJ601" i="5"/>
  <c r="AX601" i="5"/>
  <c r="AK601" i="5"/>
  <c r="AY601" i="5"/>
  <c r="BA601" i="5"/>
  <c r="BB601" i="5"/>
  <c r="AP601" i="5"/>
  <c r="BG601" i="5"/>
  <c r="AQ601" i="5"/>
  <c r="BH601" i="5"/>
  <c r="AR601" i="5"/>
  <c r="BJ601" i="5"/>
  <c r="CD586" i="5"/>
  <c r="BC618" i="5"/>
  <c r="AM618" i="5"/>
  <c r="BL616" i="5"/>
  <c r="BZ616" i="5"/>
  <c r="BM616" i="5"/>
  <c r="CA616" i="5"/>
  <c r="BL614" i="5"/>
  <c r="BZ614" i="5"/>
  <c r="BR614" i="5"/>
  <c r="CF614" i="5"/>
  <c r="BS614" i="5"/>
  <c r="CG614" i="5"/>
  <c r="BW613" i="5"/>
  <c r="AP609" i="5"/>
  <c r="BP608" i="5"/>
  <c r="CD608" i="5"/>
  <c r="BM608" i="5"/>
  <c r="CB608" i="5"/>
  <c r="BN608" i="5"/>
  <c r="CC608" i="5"/>
  <c r="BT608" i="5"/>
  <c r="CI608" i="5"/>
  <c r="BU608" i="5"/>
  <c r="CJ608" i="5"/>
  <c r="BV608" i="5"/>
  <c r="CK608" i="5"/>
  <c r="BP607" i="5"/>
  <c r="BV603" i="5"/>
  <c r="BM595" i="5"/>
  <c r="CA595" i="5"/>
  <c r="BP595" i="5"/>
  <c r="CD595" i="5"/>
  <c r="BQ595" i="5"/>
  <c r="CE595" i="5"/>
  <c r="BT595" i="5"/>
  <c r="CH595" i="5"/>
  <c r="BN595" i="5"/>
  <c r="CI595" i="5"/>
  <c r="BO595" i="5"/>
  <c r="CJ595" i="5"/>
  <c r="BR595" i="5"/>
  <c r="BV595" i="5"/>
  <c r="BW595" i="5"/>
  <c r="BX595" i="5"/>
  <c r="BY595" i="5"/>
  <c r="CC586" i="5"/>
  <c r="AP612" i="5"/>
  <c r="BD612" i="5"/>
  <c r="CJ605" i="5"/>
  <c r="BU605" i="5"/>
  <c r="BW596" i="5"/>
  <c r="BJ594" i="5"/>
  <c r="AO594" i="5"/>
  <c r="BW591" i="5"/>
  <c r="BF590" i="5"/>
  <c r="AK590" i="5"/>
  <c r="CA589" i="5"/>
  <c r="BH589" i="5"/>
  <c r="AM589" i="5"/>
  <c r="BI612" i="5"/>
  <c r="AT612" i="5"/>
  <c r="CI605" i="5"/>
  <c r="BT605" i="5"/>
  <c r="BE605" i="5"/>
  <c r="AO605" i="5"/>
  <c r="AJ600" i="5"/>
  <c r="AX600" i="5"/>
  <c r="AM600" i="5"/>
  <c r="BA600" i="5"/>
  <c r="AN600" i="5"/>
  <c r="BB600" i="5"/>
  <c r="BU597" i="5"/>
  <c r="CI597" i="5"/>
  <c r="BX597" i="5"/>
  <c r="BK597" i="5"/>
  <c r="BY597" i="5"/>
  <c r="BN597" i="5"/>
  <c r="CB597" i="5"/>
  <c r="BV596" i="5"/>
  <c r="BH594" i="5"/>
  <c r="AM594" i="5"/>
  <c r="BV592" i="5"/>
  <c r="CJ592" i="5"/>
  <c r="BK592" i="5"/>
  <c r="BY592" i="5"/>
  <c r="BL592" i="5"/>
  <c r="BZ592" i="5"/>
  <c r="BO592" i="5"/>
  <c r="CC592" i="5"/>
  <c r="BV591" i="5"/>
  <c r="BE590" i="5"/>
  <c r="AJ590" i="5"/>
  <c r="BZ589" i="5"/>
  <c r="BE589" i="5"/>
  <c r="AL589" i="5"/>
  <c r="AW576" i="5"/>
  <c r="AJ576" i="5"/>
  <c r="AX576" i="5"/>
  <c r="AK576" i="5"/>
  <c r="AY576" i="5"/>
  <c r="AN576" i="5"/>
  <c r="BB576" i="5"/>
  <c r="AO576" i="5"/>
  <c r="BC576" i="5"/>
  <c r="BD576" i="5"/>
  <c r="BE576" i="5"/>
  <c r="BF576" i="5"/>
  <c r="AL576" i="5"/>
  <c r="BG576" i="5"/>
  <c r="AM576" i="5"/>
  <c r="BH576" i="5"/>
  <c r="AP576" i="5"/>
  <c r="BI576" i="5"/>
  <c r="AQ576" i="5"/>
  <c r="BJ576" i="5"/>
  <c r="AR576" i="5"/>
  <c r="BA567" i="5"/>
  <c r="AZ567" i="5"/>
  <c r="BG613" i="5"/>
  <c r="BH612" i="5"/>
  <c r="AS612" i="5"/>
  <c r="CH605" i="5"/>
  <c r="BD605" i="5"/>
  <c r="CG600" i="5"/>
  <c r="AV600" i="5"/>
  <c r="CJ597" i="5"/>
  <c r="BQ597" i="5"/>
  <c r="AS597" i="5"/>
  <c r="BG597" i="5"/>
  <c r="AV597" i="5"/>
  <c r="BJ597" i="5"/>
  <c r="AW597" i="5"/>
  <c r="AL597" i="5"/>
  <c r="AZ597" i="5"/>
  <c r="BG594" i="5"/>
  <c r="CB592" i="5"/>
  <c r="BB590" i="5"/>
  <c r="BY589" i="5"/>
  <c r="BD589" i="5"/>
  <c r="AK589" i="5"/>
  <c r="BU587" i="5"/>
  <c r="CI587" i="5"/>
  <c r="BK587" i="5"/>
  <c r="BY587" i="5"/>
  <c r="BS587" i="5"/>
  <c r="CJ587" i="5"/>
  <c r="BW587" i="5"/>
  <c r="BX587" i="5"/>
  <c r="BL587" i="5"/>
  <c r="CB587" i="5"/>
  <c r="BK571" i="5"/>
  <c r="BY571" i="5"/>
  <c r="BL571" i="5"/>
  <c r="BZ571" i="5"/>
  <c r="BM571" i="5"/>
  <c r="CA571" i="5"/>
  <c r="BN571" i="5"/>
  <c r="CB571" i="5"/>
  <c r="BQ571" i="5"/>
  <c r="CE571" i="5"/>
  <c r="BR571" i="5"/>
  <c r="CF571" i="5"/>
  <c r="BP571" i="5"/>
  <c r="BS571" i="5"/>
  <c r="BT571" i="5"/>
  <c r="BU571" i="5"/>
  <c r="BV571" i="5"/>
  <c r="BW571" i="5"/>
  <c r="BX571" i="5"/>
  <c r="CC571" i="5"/>
  <c r="BX596" i="5"/>
  <c r="BM596" i="5"/>
  <c r="CA596" i="5"/>
  <c r="BN596" i="5"/>
  <c r="CB596" i="5"/>
  <c r="BQ596" i="5"/>
  <c r="CE596" i="5"/>
  <c r="BK591" i="5"/>
  <c r="BY591" i="5"/>
  <c r="BN591" i="5"/>
  <c r="CB591" i="5"/>
  <c r="BO591" i="5"/>
  <c r="CC591" i="5"/>
  <c r="BR591" i="5"/>
  <c r="CF591" i="5"/>
  <c r="BW589" i="5"/>
  <c r="BB589" i="5"/>
  <c r="BT587" i="5"/>
  <c r="BL566" i="5"/>
  <c r="BZ566" i="5"/>
  <c r="BM566" i="5"/>
  <c r="CA566" i="5"/>
  <c r="BN566" i="5"/>
  <c r="CB566" i="5"/>
  <c r="BO566" i="5"/>
  <c r="CC566" i="5"/>
  <c r="BR566" i="5"/>
  <c r="CF566" i="5"/>
  <c r="BS566" i="5"/>
  <c r="CG566" i="5"/>
  <c r="BT566" i="5"/>
  <c r="CH566" i="5"/>
  <c r="BU566" i="5"/>
  <c r="CI566" i="5"/>
  <c r="BP566" i="5"/>
  <c r="BQ566" i="5"/>
  <c r="BV566" i="5"/>
  <c r="BW566" i="5"/>
  <c r="BX566" i="5"/>
  <c r="BY566" i="5"/>
  <c r="CD566" i="5"/>
  <c r="CE566" i="5"/>
  <c r="CJ566" i="5"/>
  <c r="AL590" i="5"/>
  <c r="AZ590" i="5"/>
  <c r="AO590" i="5"/>
  <c r="BC590" i="5"/>
  <c r="AP590" i="5"/>
  <c r="BD590" i="5"/>
  <c r="AS590" i="5"/>
  <c r="BG590" i="5"/>
  <c r="AW590" i="5"/>
  <c r="BQ589" i="5"/>
  <c r="CE589" i="5"/>
  <c r="BT589" i="5"/>
  <c r="CH589" i="5"/>
  <c r="BU589" i="5"/>
  <c r="CI589" i="5"/>
  <c r="BX589" i="5"/>
  <c r="BB612" i="5"/>
  <c r="AM612" i="5"/>
  <c r="BK605" i="5"/>
  <c r="BY605" i="5"/>
  <c r="CH596" i="5"/>
  <c r="BO596" i="5"/>
  <c r="CH591" i="5"/>
  <c r="BM591" i="5"/>
  <c r="AV590" i="5"/>
  <c r="CK589" i="5"/>
  <c r="BP589" i="5"/>
  <c r="AO589" i="5"/>
  <c r="BC589" i="5"/>
  <c r="AR589" i="5"/>
  <c r="BF589" i="5"/>
  <c r="AS589" i="5"/>
  <c r="BG589" i="5"/>
  <c r="AV589" i="5"/>
  <c r="BJ589" i="5"/>
  <c r="CK587" i="5"/>
  <c r="BO587" i="5"/>
  <c r="AZ576" i="5"/>
  <c r="BA612" i="5"/>
  <c r="AL612" i="5"/>
  <c r="CB605" i="5"/>
  <c r="BM605" i="5"/>
  <c r="AW605" i="5"/>
  <c r="AL605" i="5"/>
  <c r="AZ605" i="5"/>
  <c r="AM605" i="5"/>
  <c r="CG596" i="5"/>
  <c r="BL596" i="5"/>
  <c r="AN594" i="5"/>
  <c r="BB594" i="5"/>
  <c r="AQ594" i="5"/>
  <c r="BE594" i="5"/>
  <c r="AR594" i="5"/>
  <c r="BF594" i="5"/>
  <c r="AU594" i="5"/>
  <c r="BI594" i="5"/>
  <c r="BS592" i="5"/>
  <c r="CG591" i="5"/>
  <c r="BL591" i="5"/>
  <c r="AU590" i="5"/>
  <c r="CJ589" i="5"/>
  <c r="BO589" i="5"/>
  <c r="AW589" i="5"/>
  <c r="CH587" i="5"/>
  <c r="BN587" i="5"/>
  <c r="AV576" i="5"/>
  <c r="AW521" i="5"/>
  <c r="AJ521" i="5"/>
  <c r="AX521" i="5"/>
  <c r="AK521" i="5"/>
  <c r="AY521" i="5"/>
  <c r="AL521" i="5"/>
  <c r="AZ521" i="5"/>
  <c r="AM521" i="5"/>
  <c r="BA521" i="5"/>
  <c r="AN521" i="5"/>
  <c r="BB521" i="5"/>
  <c r="AO521" i="5"/>
  <c r="BC521" i="5"/>
  <c r="AP521" i="5"/>
  <c r="BD521" i="5"/>
  <c r="AR521" i="5"/>
  <c r="AT521" i="5"/>
  <c r="AQ521" i="5"/>
  <c r="AS521" i="5"/>
  <c r="AU521" i="5"/>
  <c r="AV521" i="5"/>
  <c r="BE521" i="5"/>
  <c r="BF521" i="5"/>
  <c r="BG521" i="5"/>
  <c r="BH521" i="5"/>
  <c r="BI521" i="5"/>
  <c r="BJ521" i="5"/>
  <c r="BT550" i="5"/>
  <c r="CH550" i="5"/>
  <c r="BU550" i="5"/>
  <c r="CJ550" i="5"/>
  <c r="BW550" i="5"/>
  <c r="BX550" i="5"/>
  <c r="BM550" i="5"/>
  <c r="CB550" i="5"/>
  <c r="BN550" i="5"/>
  <c r="CC550" i="5"/>
  <c r="BO550" i="5"/>
  <c r="CD550" i="5"/>
  <c r="CI550" i="5"/>
  <c r="BK550" i="5"/>
  <c r="CK550" i="5"/>
  <c r="BL550" i="5"/>
  <c r="BP550" i="5"/>
  <c r="BQ550" i="5"/>
  <c r="BR550" i="5"/>
  <c r="BS550" i="5"/>
  <c r="BV550" i="5"/>
  <c r="BY550" i="5"/>
  <c r="BZ550" i="5"/>
  <c r="CA550" i="5"/>
  <c r="AS587" i="5"/>
  <c r="BG587" i="5"/>
  <c r="AW587" i="5"/>
  <c r="BM585" i="5"/>
  <c r="CA585" i="5"/>
  <c r="BN585" i="5"/>
  <c r="BQ585" i="5"/>
  <c r="CE585" i="5"/>
  <c r="BP584" i="5"/>
  <c r="CD584" i="5"/>
  <c r="BQ584" i="5"/>
  <c r="CE584" i="5"/>
  <c r="BT584" i="5"/>
  <c r="CH584" i="5"/>
  <c r="BU584" i="5"/>
  <c r="CI584" i="5"/>
  <c r="BH583" i="5"/>
  <c r="AL583" i="5"/>
  <c r="BM580" i="5"/>
  <c r="CA580" i="5"/>
  <c r="BN580" i="5"/>
  <c r="CB580" i="5"/>
  <c r="BO580" i="5"/>
  <c r="CC580" i="5"/>
  <c r="BR580" i="5"/>
  <c r="CF580" i="5"/>
  <c r="BS580" i="5"/>
  <c r="CG580" i="5"/>
  <c r="BS578" i="5"/>
  <c r="CG578" i="5"/>
  <c r="BT578" i="5"/>
  <c r="CH578" i="5"/>
  <c r="BU578" i="5"/>
  <c r="CI578" i="5"/>
  <c r="BX578" i="5"/>
  <c r="BK578" i="5"/>
  <c r="BY578" i="5"/>
  <c r="BI575" i="5"/>
  <c r="AK575" i="5"/>
  <c r="AW571" i="5"/>
  <c r="AJ571" i="5"/>
  <c r="AX571" i="5"/>
  <c r="AK571" i="5"/>
  <c r="AY571" i="5"/>
  <c r="AL571" i="5"/>
  <c r="AZ571" i="5"/>
  <c r="AO571" i="5"/>
  <c r="BC571" i="5"/>
  <c r="AP571" i="5"/>
  <c r="BD571" i="5"/>
  <c r="BR564" i="5"/>
  <c r="CF564" i="5"/>
  <c r="BS564" i="5"/>
  <c r="CG564" i="5"/>
  <c r="BT564" i="5"/>
  <c r="CH564" i="5"/>
  <c r="BU564" i="5"/>
  <c r="CI564" i="5"/>
  <c r="BX564" i="5"/>
  <c r="BK564" i="5"/>
  <c r="BY564" i="5"/>
  <c r="BL564" i="5"/>
  <c r="BZ564" i="5"/>
  <c r="BM564" i="5"/>
  <c r="CA564" i="5"/>
  <c r="BN564" i="5"/>
  <c r="CB564" i="5"/>
  <c r="AR546" i="5"/>
  <c r="BG546" i="5"/>
  <c r="AS546" i="5"/>
  <c r="BH546" i="5"/>
  <c r="AO546" i="5"/>
  <c r="AU546" i="5"/>
  <c r="AY546" i="5"/>
  <c r="AZ546" i="5"/>
  <c r="AK585" i="5"/>
  <c r="AY585" i="5"/>
  <c r="AL585" i="5"/>
  <c r="AZ585" i="5"/>
  <c r="AO585" i="5"/>
  <c r="BC585" i="5"/>
  <c r="AP585" i="5"/>
  <c r="AM584" i="5"/>
  <c r="AN584" i="5"/>
  <c r="BB584" i="5"/>
  <c r="AO584" i="5"/>
  <c r="BC584" i="5"/>
  <c r="AR584" i="5"/>
  <c r="BF584" i="5"/>
  <c r="AS584" i="5"/>
  <c r="BG584" i="5"/>
  <c r="BG583" i="5"/>
  <c r="AK583" i="5"/>
  <c r="AK580" i="5"/>
  <c r="AY580" i="5"/>
  <c r="AL580" i="5"/>
  <c r="AZ580" i="5"/>
  <c r="AM580" i="5"/>
  <c r="BA580" i="5"/>
  <c r="AP580" i="5"/>
  <c r="BD580" i="5"/>
  <c r="AQ580" i="5"/>
  <c r="BE580" i="5"/>
  <c r="BP579" i="5"/>
  <c r="CD579" i="5"/>
  <c r="BQ579" i="5"/>
  <c r="CE579" i="5"/>
  <c r="BR579" i="5"/>
  <c r="CF579" i="5"/>
  <c r="BU579" i="5"/>
  <c r="CI579" i="5"/>
  <c r="BV579" i="5"/>
  <c r="CJ579" i="5"/>
  <c r="AQ578" i="5"/>
  <c r="BE578" i="5"/>
  <c r="AR578" i="5"/>
  <c r="BF578" i="5"/>
  <c r="AS578" i="5"/>
  <c r="BG578" i="5"/>
  <c r="AV578" i="5"/>
  <c r="BJ578" i="5"/>
  <c r="AW578" i="5"/>
  <c r="BH575" i="5"/>
  <c r="AJ575" i="5"/>
  <c r="BO561" i="5"/>
  <c r="CC561" i="5"/>
  <c r="BQ561" i="5"/>
  <c r="CE561" i="5"/>
  <c r="BP561" i="5"/>
  <c r="CG561" i="5"/>
  <c r="BR561" i="5"/>
  <c r="CH561" i="5"/>
  <c r="BS561" i="5"/>
  <c r="CI561" i="5"/>
  <c r="BT561" i="5"/>
  <c r="CJ561" i="5"/>
  <c r="BU561" i="5"/>
  <c r="CK561" i="5"/>
  <c r="BV561" i="5"/>
  <c r="BW561" i="5"/>
  <c r="BX561" i="5"/>
  <c r="BY561" i="5"/>
  <c r="BZ561" i="5"/>
  <c r="BK561" i="5"/>
  <c r="CA561" i="5"/>
  <c r="BX540" i="5"/>
  <c r="BS540" i="5"/>
  <c r="CH540" i="5"/>
  <c r="BL540" i="5"/>
  <c r="CB540" i="5"/>
  <c r="BN540" i="5"/>
  <c r="CD540" i="5"/>
  <c r="BO540" i="5"/>
  <c r="CE540" i="5"/>
  <c r="BP540" i="5"/>
  <c r="CF540" i="5"/>
  <c r="BQ540" i="5"/>
  <c r="CG540" i="5"/>
  <c r="BT540" i="5"/>
  <c r="CJ540" i="5"/>
  <c r="BU540" i="5"/>
  <c r="CK540" i="5"/>
  <c r="BV540" i="5"/>
  <c r="BY540" i="5"/>
  <c r="BZ540" i="5"/>
  <c r="CA540" i="5"/>
  <c r="CC540" i="5"/>
  <c r="CI540" i="5"/>
  <c r="BK540" i="5"/>
  <c r="BC583" i="5"/>
  <c r="AJ583" i="5"/>
  <c r="BG575" i="5"/>
  <c r="CH594" i="5"/>
  <c r="BT594" i="5"/>
  <c r="BH587" i="5"/>
  <c r="AQ587" i="5"/>
  <c r="CF585" i="5"/>
  <c r="BO585" i="5"/>
  <c r="AV585" i="5"/>
  <c r="CK584" i="5"/>
  <c r="BO584" i="5"/>
  <c r="AW584" i="5"/>
  <c r="BB583" i="5"/>
  <c r="BX581" i="5"/>
  <c r="BK581" i="5"/>
  <c r="BY581" i="5"/>
  <c r="BL581" i="5"/>
  <c r="BZ581" i="5"/>
  <c r="BO581" i="5"/>
  <c r="CC581" i="5"/>
  <c r="BP581" i="5"/>
  <c r="CD581" i="5"/>
  <c r="BU580" i="5"/>
  <c r="AW580" i="5"/>
  <c r="CK579" i="5"/>
  <c r="BM579" i="5"/>
  <c r="BP578" i="5"/>
  <c r="AU578" i="5"/>
  <c r="BD575" i="5"/>
  <c r="AV571" i="5"/>
  <c r="AO569" i="5"/>
  <c r="BC569" i="5"/>
  <c r="AP569" i="5"/>
  <c r="BD569" i="5"/>
  <c r="AQ569" i="5"/>
  <c r="BE569" i="5"/>
  <c r="AR569" i="5"/>
  <c r="BF569" i="5"/>
  <c r="AU569" i="5"/>
  <c r="BI569" i="5"/>
  <c r="AV569" i="5"/>
  <c r="BJ569" i="5"/>
  <c r="AW569" i="5"/>
  <c r="AJ569" i="5"/>
  <c r="AX569" i="5"/>
  <c r="BL561" i="5"/>
  <c r="BM540" i="5"/>
  <c r="BG598" i="5"/>
  <c r="AS598" i="5"/>
  <c r="CG594" i="5"/>
  <c r="BS594" i="5"/>
  <c r="BF587" i="5"/>
  <c r="AP587" i="5"/>
  <c r="CD585" i="5"/>
  <c r="BL585" i="5"/>
  <c r="AU585" i="5"/>
  <c r="CJ584" i="5"/>
  <c r="BN584" i="5"/>
  <c r="AV584" i="5"/>
  <c r="AV581" i="5"/>
  <c r="BJ581" i="5"/>
  <c r="AW581" i="5"/>
  <c r="AJ581" i="5"/>
  <c r="AX581" i="5"/>
  <c r="AM581" i="5"/>
  <c r="BA581" i="5"/>
  <c r="AN581" i="5"/>
  <c r="BB581" i="5"/>
  <c r="BT580" i="5"/>
  <c r="AV580" i="5"/>
  <c r="CH579" i="5"/>
  <c r="BL579" i="5"/>
  <c r="CK578" i="5"/>
  <c r="BO578" i="5"/>
  <c r="AT578" i="5"/>
  <c r="BN575" i="5"/>
  <c r="CB575" i="5"/>
  <c r="BO575" i="5"/>
  <c r="CC575" i="5"/>
  <c r="BP575" i="5"/>
  <c r="CD575" i="5"/>
  <c r="BS575" i="5"/>
  <c r="CG575" i="5"/>
  <c r="BT575" i="5"/>
  <c r="CH575" i="5"/>
  <c r="AU571" i="5"/>
  <c r="BB569" i="5"/>
  <c r="AL575" i="5"/>
  <c r="AZ575" i="5"/>
  <c r="AM575" i="5"/>
  <c r="BA575" i="5"/>
  <c r="AN575" i="5"/>
  <c r="BB575" i="5"/>
  <c r="AQ575" i="5"/>
  <c r="BE575" i="5"/>
  <c r="AR575" i="5"/>
  <c r="BF575" i="5"/>
  <c r="AP583" i="5"/>
  <c r="BD583" i="5"/>
  <c r="AQ583" i="5"/>
  <c r="BE583" i="5"/>
  <c r="AR583" i="5"/>
  <c r="BF583" i="5"/>
  <c r="AU583" i="5"/>
  <c r="BI583" i="5"/>
  <c r="AV583" i="5"/>
  <c r="BJ583" i="5"/>
  <c r="BS581" i="5"/>
  <c r="AU581" i="5"/>
  <c r="CK580" i="5"/>
  <c r="BP580" i="5"/>
  <c r="AT580" i="5"/>
  <c r="CC579" i="5"/>
  <c r="CF578" i="5"/>
  <c r="BM578" i="5"/>
  <c r="AO578" i="5"/>
  <c r="BV575" i="5"/>
  <c r="AX575" i="5"/>
  <c r="AS571" i="5"/>
  <c r="AZ569" i="5"/>
  <c r="CK564" i="5"/>
  <c r="CH602" i="5"/>
  <c r="BD598" i="5"/>
  <c r="CD594" i="5"/>
  <c r="CG593" i="5"/>
  <c r="BE593" i="5"/>
  <c r="CH588" i="5"/>
  <c r="BF588" i="5"/>
  <c r="AR588" i="5"/>
  <c r="BC587" i="5"/>
  <c r="AM587" i="5"/>
  <c r="BZ585" i="5"/>
  <c r="BI585" i="5"/>
  <c r="AR585" i="5"/>
  <c r="CC584" i="5"/>
  <c r="BK584" i="5"/>
  <c r="AQ584" i="5"/>
  <c r="AX583" i="5"/>
  <c r="CK581" i="5"/>
  <c r="BR581" i="5"/>
  <c r="AT581" i="5"/>
  <c r="CJ580" i="5"/>
  <c r="BL580" i="5"/>
  <c r="AS580" i="5"/>
  <c r="CB579" i="5"/>
  <c r="CE578" i="5"/>
  <c r="BL578" i="5"/>
  <c r="AN578" i="5"/>
  <c r="BK576" i="5"/>
  <c r="BY576" i="5"/>
  <c r="BL576" i="5"/>
  <c r="BZ576" i="5"/>
  <c r="BM576" i="5"/>
  <c r="CA576" i="5"/>
  <c r="BP576" i="5"/>
  <c r="CD576" i="5"/>
  <c r="BQ576" i="5"/>
  <c r="CE576" i="5"/>
  <c r="BU575" i="5"/>
  <c r="AW575" i="5"/>
  <c r="AR571" i="5"/>
  <c r="AY569" i="5"/>
  <c r="CJ564" i="5"/>
  <c r="BQ558" i="5"/>
  <c r="CE558" i="5"/>
  <c r="BT558" i="5"/>
  <c r="CH558" i="5"/>
  <c r="BX558" i="5"/>
  <c r="BL558" i="5"/>
  <c r="BZ558" i="5"/>
  <c r="BU558" i="5"/>
  <c r="BV558" i="5"/>
  <c r="BW558" i="5"/>
  <c r="BY558" i="5"/>
  <c r="CA558" i="5"/>
  <c r="CB558" i="5"/>
  <c r="CC558" i="5"/>
  <c r="BK558" i="5"/>
  <c r="CD558" i="5"/>
  <c r="BM558" i="5"/>
  <c r="CF558" i="5"/>
  <c r="BN558" i="5"/>
  <c r="CG558" i="5"/>
  <c r="BO558" i="5"/>
  <c r="CI558" i="5"/>
  <c r="CG550" i="5"/>
  <c r="AZ564" i="5"/>
  <c r="AL564" i="5"/>
  <c r="BB560" i="5"/>
  <c r="AK560" i="5"/>
  <c r="BL548" i="5"/>
  <c r="BZ548" i="5"/>
  <c r="BU548" i="5"/>
  <c r="CJ548" i="5"/>
  <c r="BW548" i="5"/>
  <c r="BX548" i="5"/>
  <c r="BY548" i="5"/>
  <c r="BN548" i="5"/>
  <c r="CC548" i="5"/>
  <c r="BO548" i="5"/>
  <c r="CD548" i="5"/>
  <c r="BP548" i="5"/>
  <c r="CE548" i="5"/>
  <c r="BL544" i="5"/>
  <c r="BZ544" i="5"/>
  <c r="BW544" i="5"/>
  <c r="BR544" i="5"/>
  <c r="CH544" i="5"/>
  <c r="BT544" i="5"/>
  <c r="CJ544" i="5"/>
  <c r="BU544" i="5"/>
  <c r="CK544" i="5"/>
  <c r="BV544" i="5"/>
  <c r="BX544" i="5"/>
  <c r="CA544" i="5"/>
  <c r="BK544" i="5"/>
  <c r="CB544" i="5"/>
  <c r="BM544" i="5"/>
  <c r="CC544" i="5"/>
  <c r="AY534" i="5"/>
  <c r="BR513" i="5"/>
  <c r="CF513" i="5"/>
  <c r="BT513" i="5"/>
  <c r="CH513" i="5"/>
  <c r="BU513" i="5"/>
  <c r="CI513" i="5"/>
  <c r="BX513" i="5"/>
  <c r="BY513" i="5"/>
  <c r="BZ513" i="5"/>
  <c r="CA513" i="5"/>
  <c r="BK513" i="5"/>
  <c r="CB513" i="5"/>
  <c r="BL513" i="5"/>
  <c r="CC513" i="5"/>
  <c r="BM513" i="5"/>
  <c r="CD513" i="5"/>
  <c r="BN513" i="5"/>
  <c r="CE513" i="5"/>
  <c r="BP513" i="5"/>
  <c r="CJ513" i="5"/>
  <c r="BO513" i="5"/>
  <c r="BS513" i="5"/>
  <c r="BV513" i="5"/>
  <c r="BW513" i="5"/>
  <c r="CG513" i="5"/>
  <c r="BG566" i="5"/>
  <c r="AS566" i="5"/>
  <c r="AY564" i="5"/>
  <c r="AK564" i="5"/>
  <c r="BA560" i="5"/>
  <c r="AJ560" i="5"/>
  <c r="CG548" i="5"/>
  <c r="AQ537" i="5"/>
  <c r="BE537" i="5"/>
  <c r="AW537" i="5"/>
  <c r="AY537" i="5"/>
  <c r="AT537" i="5"/>
  <c r="AV537" i="5"/>
  <c r="AX537" i="5"/>
  <c r="AZ537" i="5"/>
  <c r="AJ537" i="5"/>
  <c r="BA537" i="5"/>
  <c r="AK537" i="5"/>
  <c r="BB537" i="5"/>
  <c r="AL537" i="5"/>
  <c r="BC537" i="5"/>
  <c r="AM537" i="5"/>
  <c r="BD537" i="5"/>
  <c r="AN537" i="5"/>
  <c r="BF537" i="5"/>
  <c r="BX526" i="5"/>
  <c r="BK526" i="5"/>
  <c r="BY526" i="5"/>
  <c r="BL526" i="5"/>
  <c r="BZ526" i="5"/>
  <c r="BM526" i="5"/>
  <c r="CA526" i="5"/>
  <c r="BN526" i="5"/>
  <c r="CB526" i="5"/>
  <c r="BO526" i="5"/>
  <c r="CC526" i="5"/>
  <c r="BP526" i="5"/>
  <c r="CD526" i="5"/>
  <c r="BQ526" i="5"/>
  <c r="CE526" i="5"/>
  <c r="CH526" i="5"/>
  <c r="CJ526" i="5"/>
  <c r="BV526" i="5"/>
  <c r="CF526" i="5"/>
  <c r="CG526" i="5"/>
  <c r="CI526" i="5"/>
  <c r="CK526" i="5"/>
  <c r="BQ513" i="5"/>
  <c r="BF566" i="5"/>
  <c r="AR566" i="5"/>
  <c r="AX564" i="5"/>
  <c r="AJ564" i="5"/>
  <c r="AZ560" i="5"/>
  <c r="CF548" i="5"/>
  <c r="CI544" i="5"/>
  <c r="BK535" i="5"/>
  <c r="BY535" i="5"/>
  <c r="BQ535" i="5"/>
  <c r="CE535" i="5"/>
  <c r="BZ535" i="5"/>
  <c r="BS535" i="5"/>
  <c r="CJ535" i="5"/>
  <c r="BU535" i="5"/>
  <c r="BV535" i="5"/>
  <c r="BW535" i="5"/>
  <c r="BX535" i="5"/>
  <c r="CA535" i="5"/>
  <c r="CB535" i="5"/>
  <c r="BL535" i="5"/>
  <c r="CC535" i="5"/>
  <c r="BM535" i="5"/>
  <c r="CD535" i="5"/>
  <c r="AU531" i="5"/>
  <c r="BI531" i="5"/>
  <c r="AW531" i="5"/>
  <c r="AJ531" i="5"/>
  <c r="AX531" i="5"/>
  <c r="AM531" i="5"/>
  <c r="BA531" i="5"/>
  <c r="BC531" i="5"/>
  <c r="AL531" i="5"/>
  <c r="BE531" i="5"/>
  <c r="AY531" i="5"/>
  <c r="BB531" i="5"/>
  <c r="BD531" i="5"/>
  <c r="BF531" i="5"/>
  <c r="AK531" i="5"/>
  <c r="BG531" i="5"/>
  <c r="AN531" i="5"/>
  <c r="BH531" i="5"/>
  <c r="AO531" i="5"/>
  <c r="BJ531" i="5"/>
  <c r="AP531" i="5"/>
  <c r="AQ531" i="5"/>
  <c r="BR526" i="5"/>
  <c r="AZ577" i="5"/>
  <c r="AL577" i="5"/>
  <c r="BA572" i="5"/>
  <c r="AM572" i="5"/>
  <c r="CI570" i="5"/>
  <c r="BU570" i="5"/>
  <c r="BG570" i="5"/>
  <c r="AS570" i="5"/>
  <c r="BE566" i="5"/>
  <c r="AQ566" i="5"/>
  <c r="CJ565" i="5"/>
  <c r="BV565" i="5"/>
  <c r="AW564" i="5"/>
  <c r="BL562" i="5"/>
  <c r="BZ562" i="5"/>
  <c r="BN562" i="5"/>
  <c r="AY560" i="5"/>
  <c r="BR553" i="5"/>
  <c r="CF553" i="5"/>
  <c r="BT553" i="5"/>
  <c r="CH553" i="5"/>
  <c r="BU553" i="5"/>
  <c r="CI553" i="5"/>
  <c r="BK553" i="5"/>
  <c r="BY553" i="5"/>
  <c r="BL553" i="5"/>
  <c r="BZ553" i="5"/>
  <c r="BM553" i="5"/>
  <c r="CA553" i="5"/>
  <c r="CB548" i="5"/>
  <c r="BO547" i="5"/>
  <c r="CC547" i="5"/>
  <c r="BT547" i="5"/>
  <c r="CI547" i="5"/>
  <c r="BV547" i="5"/>
  <c r="CK547" i="5"/>
  <c r="BW547" i="5"/>
  <c r="BX547" i="5"/>
  <c r="BL547" i="5"/>
  <c r="CA547" i="5"/>
  <c r="BM547" i="5"/>
  <c r="CB547" i="5"/>
  <c r="BN547" i="5"/>
  <c r="CD547" i="5"/>
  <c r="CG544" i="5"/>
  <c r="BU541" i="5"/>
  <c r="CI541" i="5"/>
  <c r="BS541" i="5"/>
  <c r="CH541" i="5"/>
  <c r="BP541" i="5"/>
  <c r="CF541" i="5"/>
  <c r="BR541" i="5"/>
  <c r="CJ541" i="5"/>
  <c r="BT541" i="5"/>
  <c r="CK541" i="5"/>
  <c r="BV541" i="5"/>
  <c r="BW541" i="5"/>
  <c r="BY541" i="5"/>
  <c r="BZ541" i="5"/>
  <c r="BK541" i="5"/>
  <c r="CA541" i="5"/>
  <c r="BJ537" i="5"/>
  <c r="BP535" i="5"/>
  <c r="BZ582" i="5"/>
  <c r="BL582" i="5"/>
  <c r="BG579" i="5"/>
  <c r="AY577" i="5"/>
  <c r="AK577" i="5"/>
  <c r="CJ574" i="5"/>
  <c r="BV574" i="5"/>
  <c r="AW573" i="5"/>
  <c r="AZ572" i="5"/>
  <c r="AL572" i="5"/>
  <c r="CH570" i="5"/>
  <c r="BT570" i="5"/>
  <c r="BF570" i="5"/>
  <c r="AR570" i="5"/>
  <c r="BZ568" i="5"/>
  <c r="BL568" i="5"/>
  <c r="BD566" i="5"/>
  <c r="AP566" i="5"/>
  <c r="CI565" i="5"/>
  <c r="BU565" i="5"/>
  <c r="BJ564" i="5"/>
  <c r="AV564" i="5"/>
  <c r="CC562" i="5"/>
  <c r="BM562" i="5"/>
  <c r="AJ562" i="5"/>
  <c r="AX562" i="5"/>
  <c r="AL562" i="5"/>
  <c r="AZ562" i="5"/>
  <c r="CB553" i="5"/>
  <c r="CA548" i="5"/>
  <c r="CH547" i="5"/>
  <c r="CF544" i="5"/>
  <c r="CD543" i="5"/>
  <c r="BS542" i="5"/>
  <c r="BN541" i="5"/>
  <c r="AJ541" i="5"/>
  <c r="BJ541" i="5"/>
  <c r="AU541" i="5"/>
  <c r="BI537" i="5"/>
  <c r="BO535" i="5"/>
  <c r="BN534" i="5"/>
  <c r="CB534" i="5"/>
  <c r="BT534" i="5"/>
  <c r="CH534" i="5"/>
  <c r="BU534" i="5"/>
  <c r="CK534" i="5"/>
  <c r="BW534" i="5"/>
  <c r="BZ534" i="5"/>
  <c r="CC534" i="5"/>
  <c r="BK534" i="5"/>
  <c r="CD534" i="5"/>
  <c r="BL534" i="5"/>
  <c r="CE534" i="5"/>
  <c r="BM534" i="5"/>
  <c r="CF534" i="5"/>
  <c r="BO534" i="5"/>
  <c r="CG534" i="5"/>
  <c r="BP534" i="5"/>
  <c r="CI534" i="5"/>
  <c r="BQ534" i="5"/>
  <c r="CJ534" i="5"/>
  <c r="BR534" i="5"/>
  <c r="AO518" i="5"/>
  <c r="BC518" i="5"/>
  <c r="AL518" i="5"/>
  <c r="BA518" i="5"/>
  <c r="AM518" i="5"/>
  <c r="BB518" i="5"/>
  <c r="AN518" i="5"/>
  <c r="BD518" i="5"/>
  <c r="AP518" i="5"/>
  <c r="BE518" i="5"/>
  <c r="AQ518" i="5"/>
  <c r="BF518" i="5"/>
  <c r="AR518" i="5"/>
  <c r="BG518" i="5"/>
  <c r="AS518" i="5"/>
  <c r="BH518" i="5"/>
  <c r="AT518" i="5"/>
  <c r="BI518" i="5"/>
  <c r="BJ518" i="5"/>
  <c r="AJ518" i="5"/>
  <c r="AK518" i="5"/>
  <c r="AU518" i="5"/>
  <c r="AV518" i="5"/>
  <c r="AW518" i="5"/>
  <c r="AX518" i="5"/>
  <c r="AY518" i="5"/>
  <c r="AZ518" i="5"/>
  <c r="AW560" i="5"/>
  <c r="AP560" i="5"/>
  <c r="BD560" i="5"/>
  <c r="AR560" i="5"/>
  <c r="BF560" i="5"/>
  <c r="CG555" i="5"/>
  <c r="BU555" i="5"/>
  <c r="CI555" i="5"/>
  <c r="BV548" i="5"/>
  <c r="CE544" i="5"/>
  <c r="BH537" i="5"/>
  <c r="AL534" i="5"/>
  <c r="AZ534" i="5"/>
  <c r="AN534" i="5"/>
  <c r="BB534" i="5"/>
  <c r="AR534" i="5"/>
  <c r="BF534" i="5"/>
  <c r="AK534" i="5"/>
  <c r="BD534" i="5"/>
  <c r="AO534" i="5"/>
  <c r="BG534" i="5"/>
  <c r="AJ534" i="5"/>
  <c r="BH534" i="5"/>
  <c r="AP534" i="5"/>
  <c r="BJ534" i="5"/>
  <c r="AQ534" i="5"/>
  <c r="AS534" i="5"/>
  <c r="AT534" i="5"/>
  <c r="AU534" i="5"/>
  <c r="AV534" i="5"/>
  <c r="AW534" i="5"/>
  <c r="AX534" i="5"/>
  <c r="BO529" i="5"/>
  <c r="CC529" i="5"/>
  <c r="BQ529" i="5"/>
  <c r="CE529" i="5"/>
  <c r="BR529" i="5"/>
  <c r="CF529" i="5"/>
  <c r="BU529" i="5"/>
  <c r="CI529" i="5"/>
  <c r="BY529" i="5"/>
  <c r="CA529" i="5"/>
  <c r="CD529" i="5"/>
  <c r="BK529" i="5"/>
  <c r="CH529" i="5"/>
  <c r="BL529" i="5"/>
  <c r="CJ529" i="5"/>
  <c r="BM529" i="5"/>
  <c r="CK529" i="5"/>
  <c r="BN529" i="5"/>
  <c r="BP529" i="5"/>
  <c r="BS529" i="5"/>
  <c r="BT529" i="5"/>
  <c r="BV529" i="5"/>
  <c r="AU560" i="5"/>
  <c r="AJ555" i="5"/>
  <c r="AX555" i="5"/>
  <c r="AL555" i="5"/>
  <c r="AZ555" i="5"/>
  <c r="AM555" i="5"/>
  <c r="BA555" i="5"/>
  <c r="AQ555" i="5"/>
  <c r="BE555" i="5"/>
  <c r="AS555" i="5"/>
  <c r="BG555" i="5"/>
  <c r="BW553" i="5"/>
  <c r="BQ551" i="5"/>
  <c r="CE551" i="5"/>
  <c r="BV551" i="5"/>
  <c r="CK551" i="5"/>
  <c r="BX551" i="5"/>
  <c r="BY551" i="5"/>
  <c r="BN551" i="5"/>
  <c r="CC551" i="5"/>
  <c r="BO551" i="5"/>
  <c r="CD551" i="5"/>
  <c r="BP551" i="5"/>
  <c r="CF551" i="5"/>
  <c r="BT548" i="5"/>
  <c r="CF547" i="5"/>
  <c r="CD544" i="5"/>
  <c r="BL541" i="5"/>
  <c r="BG537" i="5"/>
  <c r="BY534" i="5"/>
  <c r="CG529" i="5"/>
  <c r="AM529" i="5"/>
  <c r="BA529" i="5"/>
  <c r="AO529" i="5"/>
  <c r="BC529" i="5"/>
  <c r="AP529" i="5"/>
  <c r="BD529" i="5"/>
  <c r="AS529" i="5"/>
  <c r="BG529" i="5"/>
  <c r="AK529" i="5"/>
  <c r="BF529" i="5"/>
  <c r="AN529" i="5"/>
  <c r="BI529" i="5"/>
  <c r="BH529" i="5"/>
  <c r="AL529" i="5"/>
  <c r="AQ529" i="5"/>
  <c r="AR529" i="5"/>
  <c r="AT529" i="5"/>
  <c r="AU529" i="5"/>
  <c r="AV529" i="5"/>
  <c r="AW529" i="5"/>
  <c r="AX529" i="5"/>
  <c r="BJ577" i="5"/>
  <c r="AV577" i="5"/>
  <c r="CG574" i="5"/>
  <c r="BS574" i="5"/>
  <c r="CE570" i="5"/>
  <c r="BQ570" i="5"/>
  <c r="BC570" i="5"/>
  <c r="AO570" i="5"/>
  <c r="BA566" i="5"/>
  <c r="AM566" i="5"/>
  <c r="CF565" i="5"/>
  <c r="BR565" i="5"/>
  <c r="BG564" i="5"/>
  <c r="AS564" i="5"/>
  <c r="BY562" i="5"/>
  <c r="AT560" i="5"/>
  <c r="AY555" i="5"/>
  <c r="BV553" i="5"/>
  <c r="BS548" i="5"/>
  <c r="CE547" i="5"/>
  <c r="BY544" i="5"/>
  <c r="BR542" i="5"/>
  <c r="CF542" i="5"/>
  <c r="BU542" i="5"/>
  <c r="CJ542" i="5"/>
  <c r="BW542" i="5"/>
  <c r="BY542" i="5"/>
  <c r="BZ542" i="5"/>
  <c r="BK542" i="5"/>
  <c r="CA542" i="5"/>
  <c r="BL542" i="5"/>
  <c r="CB542" i="5"/>
  <c r="BN542" i="5"/>
  <c r="CD542" i="5"/>
  <c r="BO542" i="5"/>
  <c r="CE542" i="5"/>
  <c r="BP542" i="5"/>
  <c r="CG542" i="5"/>
  <c r="AU537" i="5"/>
  <c r="BX534" i="5"/>
  <c r="CB529" i="5"/>
  <c r="CG583" i="5"/>
  <c r="CJ582" i="5"/>
  <c r="BC579" i="5"/>
  <c r="BI577" i="5"/>
  <c r="CF574" i="5"/>
  <c r="BR574" i="5"/>
  <c r="BD574" i="5"/>
  <c r="AP574" i="5"/>
  <c r="BG573" i="5"/>
  <c r="AS573" i="5"/>
  <c r="BJ572" i="5"/>
  <c r="AV572" i="5"/>
  <c r="CD570" i="5"/>
  <c r="BP570" i="5"/>
  <c r="BB570" i="5"/>
  <c r="AN570" i="5"/>
  <c r="CG569" i="5"/>
  <c r="BS569" i="5"/>
  <c r="CJ568" i="5"/>
  <c r="BV568" i="5"/>
  <c r="AZ566" i="5"/>
  <c r="AL566" i="5"/>
  <c r="CE565" i="5"/>
  <c r="BQ565" i="5"/>
  <c r="BF564" i="5"/>
  <c r="AR564" i="5"/>
  <c r="BX562" i="5"/>
  <c r="BH562" i="5"/>
  <c r="AR562" i="5"/>
  <c r="BJ560" i="5"/>
  <c r="AS560" i="5"/>
  <c r="BT555" i="5"/>
  <c r="AW555" i="5"/>
  <c r="BS553" i="5"/>
  <c r="BR548" i="5"/>
  <c r="BZ547" i="5"/>
  <c r="BS544" i="5"/>
  <c r="BO543" i="5"/>
  <c r="CC543" i="5"/>
  <c r="BV543" i="5"/>
  <c r="CK543" i="5"/>
  <c r="BL543" i="5"/>
  <c r="CB543" i="5"/>
  <c r="BN543" i="5"/>
  <c r="CE543" i="5"/>
  <c r="BP543" i="5"/>
  <c r="CF543" i="5"/>
  <c r="BQ543" i="5"/>
  <c r="CG543" i="5"/>
  <c r="BR543" i="5"/>
  <c r="CH543" i="5"/>
  <c r="BT543" i="5"/>
  <c r="CJ543" i="5"/>
  <c r="BU543" i="5"/>
  <c r="BW543" i="5"/>
  <c r="AS537" i="5"/>
  <c r="BV534" i="5"/>
  <c r="AZ531" i="5"/>
  <c r="BZ529" i="5"/>
  <c r="CE574" i="5"/>
  <c r="BC574" i="5"/>
  <c r="BF573" i="5"/>
  <c r="BI572" i="5"/>
  <c r="CC570" i="5"/>
  <c r="BO570" i="5"/>
  <c r="BA570" i="5"/>
  <c r="AM570" i="5"/>
  <c r="CF569" i="5"/>
  <c r="BR569" i="5"/>
  <c r="CI568" i="5"/>
  <c r="BU568" i="5"/>
  <c r="BG568" i="5"/>
  <c r="AS568" i="5"/>
  <c r="AY566" i="5"/>
  <c r="AK566" i="5"/>
  <c r="CD565" i="5"/>
  <c r="BP565" i="5"/>
  <c r="BE564" i="5"/>
  <c r="AQ564" i="5"/>
  <c r="BH563" i="5"/>
  <c r="AS563" i="5"/>
  <c r="BW562" i="5"/>
  <c r="BG562" i="5"/>
  <c r="AQ562" i="5"/>
  <c r="CA560" i="5"/>
  <c r="BI560" i="5"/>
  <c r="AQ560" i="5"/>
  <c r="AU556" i="5"/>
  <c r="BI556" i="5"/>
  <c r="AW556" i="5"/>
  <c r="AJ556" i="5"/>
  <c r="AX556" i="5"/>
  <c r="AN556" i="5"/>
  <c r="BB556" i="5"/>
  <c r="AP556" i="5"/>
  <c r="BD556" i="5"/>
  <c r="BR555" i="5"/>
  <c r="AV555" i="5"/>
  <c r="BQ553" i="5"/>
  <c r="BR551" i="5"/>
  <c r="BQ548" i="5"/>
  <c r="BY547" i="5"/>
  <c r="BQ544" i="5"/>
  <c r="BS543" i="5"/>
  <c r="AR537" i="5"/>
  <c r="BS534" i="5"/>
  <c r="AV531" i="5"/>
  <c r="BX529" i="5"/>
  <c r="CB570" i="5"/>
  <c r="AZ570" i="5"/>
  <c r="CE569" i="5"/>
  <c r="CH568" i="5"/>
  <c r="BF568" i="5"/>
  <c r="AX566" i="5"/>
  <c r="CC565" i="5"/>
  <c r="BD564" i="5"/>
  <c r="BG563" i="5"/>
  <c r="AR563" i="5"/>
  <c r="CK562" i="5"/>
  <c r="BV562" i="5"/>
  <c r="BF562" i="5"/>
  <c r="AP562" i="5"/>
  <c r="BH560" i="5"/>
  <c r="AO560" i="5"/>
  <c r="AL559" i="5"/>
  <c r="AS559" i="5"/>
  <c r="BI559" i="5"/>
  <c r="AY556" i="5"/>
  <c r="AU555" i="5"/>
  <c r="BP553" i="5"/>
  <c r="BM551" i="5"/>
  <c r="BM548" i="5"/>
  <c r="BU547" i="5"/>
  <c r="BP544" i="5"/>
  <c r="BM543" i="5"/>
  <c r="CG541" i="5"/>
  <c r="AP537" i="5"/>
  <c r="CK535" i="5"/>
  <c r="BI534" i="5"/>
  <c r="AT531" i="5"/>
  <c r="BW529" i="5"/>
  <c r="BC561" i="5"/>
  <c r="AO561" i="5"/>
  <c r="CC557" i="5"/>
  <c r="BO557" i="5"/>
  <c r="BA557" i="5"/>
  <c r="AM557" i="5"/>
  <c r="BX554" i="5"/>
  <c r="AZ550" i="5"/>
  <c r="AK550" i="5"/>
  <c r="BA548" i="5"/>
  <c r="AL548" i="5"/>
  <c r="AY547" i="5"/>
  <c r="AJ547" i="5"/>
  <c r="AY545" i="5"/>
  <c r="AJ545" i="5"/>
  <c r="AJ544" i="5"/>
  <c r="AX544" i="5"/>
  <c r="AS544" i="5"/>
  <c r="BH544" i="5"/>
  <c r="AZ542" i="5"/>
  <c r="AJ542" i="5"/>
  <c r="CG539" i="5"/>
  <c r="BQ539" i="5"/>
  <c r="BA539" i="5"/>
  <c r="AJ539" i="5"/>
  <c r="AU516" i="5"/>
  <c r="BI516" i="5"/>
  <c r="AJ516" i="5"/>
  <c r="AX516" i="5"/>
  <c r="AK516" i="5"/>
  <c r="BA516" i="5"/>
  <c r="AL516" i="5"/>
  <c r="BB516" i="5"/>
  <c r="AM516" i="5"/>
  <c r="BC516" i="5"/>
  <c r="AN516" i="5"/>
  <c r="BD516" i="5"/>
  <c r="AO516" i="5"/>
  <c r="BE516" i="5"/>
  <c r="AP516" i="5"/>
  <c r="BF516" i="5"/>
  <c r="AQ516" i="5"/>
  <c r="BG516" i="5"/>
  <c r="AR516" i="5"/>
  <c r="BH516" i="5"/>
  <c r="AT516" i="5"/>
  <c r="AV516" i="5"/>
  <c r="AW516" i="5"/>
  <c r="AZ516" i="5"/>
  <c r="BJ516" i="5"/>
  <c r="AY550" i="5"/>
  <c r="AJ550" i="5"/>
  <c r="AZ548" i="5"/>
  <c r="AK548" i="5"/>
  <c r="AX547" i="5"/>
  <c r="AX545" i="5"/>
  <c r="AY542" i="5"/>
  <c r="CF539" i="5"/>
  <c r="BP539" i="5"/>
  <c r="AS512" i="5"/>
  <c r="BG512" i="5"/>
  <c r="AU512" i="5"/>
  <c r="BI512" i="5"/>
  <c r="AV512" i="5"/>
  <c r="BJ512" i="5"/>
  <c r="AX512" i="5"/>
  <c r="AY512" i="5"/>
  <c r="AZ512" i="5"/>
  <c r="AJ512" i="5"/>
  <c r="BA512" i="5"/>
  <c r="AK512" i="5"/>
  <c r="BB512" i="5"/>
  <c r="AL512" i="5"/>
  <c r="BC512" i="5"/>
  <c r="AM512" i="5"/>
  <c r="BD512" i="5"/>
  <c r="AN512" i="5"/>
  <c r="BE512" i="5"/>
  <c r="AP512" i="5"/>
  <c r="BH512" i="5"/>
  <c r="AR512" i="5"/>
  <c r="AT512" i="5"/>
  <c r="BF512" i="5"/>
  <c r="BA561" i="5"/>
  <c r="CI559" i="5"/>
  <c r="BU559" i="5"/>
  <c r="CA557" i="5"/>
  <c r="BM557" i="5"/>
  <c r="AY557" i="5"/>
  <c r="AK557" i="5"/>
  <c r="CJ554" i="5"/>
  <c r="BV554" i="5"/>
  <c r="CB552" i="5"/>
  <c r="BN552" i="5"/>
  <c r="AZ552" i="5"/>
  <c r="AK552" i="5"/>
  <c r="AY551" i="5"/>
  <c r="BR546" i="5"/>
  <c r="CF546" i="5"/>
  <c r="BJ544" i="5"/>
  <c r="AT544" i="5"/>
  <c r="CE539" i="5"/>
  <c r="BL530" i="5"/>
  <c r="BZ530" i="5"/>
  <c r="BN530" i="5"/>
  <c r="CB530" i="5"/>
  <c r="BO530" i="5"/>
  <c r="CC530" i="5"/>
  <c r="BR530" i="5"/>
  <c r="CF530" i="5"/>
  <c r="BX530" i="5"/>
  <c r="CA530" i="5"/>
  <c r="BZ525" i="5"/>
  <c r="BM539" i="5"/>
  <c r="CA539" i="5"/>
  <c r="BS539" i="5"/>
  <c r="CH539" i="5"/>
  <c r="CK537" i="5"/>
  <c r="BT537" i="5"/>
  <c r="CC536" i="5"/>
  <c r="BY530" i="5"/>
  <c r="AJ530" i="5"/>
  <c r="AX530" i="5"/>
  <c r="AL530" i="5"/>
  <c r="AZ530" i="5"/>
  <c r="AM530" i="5"/>
  <c r="BA530" i="5"/>
  <c r="AP530" i="5"/>
  <c r="BD530" i="5"/>
  <c r="AK530" i="5"/>
  <c r="BF530" i="5"/>
  <c r="AO530" i="5"/>
  <c r="BH530" i="5"/>
  <c r="BY525" i="5"/>
  <c r="AW514" i="5"/>
  <c r="AM547" i="5"/>
  <c r="BA547" i="5"/>
  <c r="AS545" i="5"/>
  <c r="BG545" i="5"/>
  <c r="AP542" i="5"/>
  <c r="BD542" i="5"/>
  <c r="AQ542" i="5"/>
  <c r="BF542" i="5"/>
  <c r="CC539" i="5"/>
  <c r="BL539" i="5"/>
  <c r="AK539" i="5"/>
  <c r="AY539" i="5"/>
  <c r="AO539" i="5"/>
  <c r="BD539" i="5"/>
  <c r="AL520" i="5"/>
  <c r="AZ520" i="5"/>
  <c r="AM520" i="5"/>
  <c r="BA520" i="5"/>
  <c r="AN520" i="5"/>
  <c r="BB520" i="5"/>
  <c r="AO520" i="5"/>
  <c r="BC520" i="5"/>
  <c r="AP520" i="5"/>
  <c r="BD520" i="5"/>
  <c r="AQ520" i="5"/>
  <c r="BE520" i="5"/>
  <c r="AR520" i="5"/>
  <c r="BF520" i="5"/>
  <c r="AS520" i="5"/>
  <c r="BG520" i="5"/>
  <c r="AJ520" i="5"/>
  <c r="AT520" i="5"/>
  <c r="BX511" i="5"/>
  <c r="BL511" i="5"/>
  <c r="BZ511" i="5"/>
  <c r="BM511" i="5"/>
  <c r="CA511" i="5"/>
  <c r="BW511" i="5"/>
  <c r="BY511" i="5"/>
  <c r="CB511" i="5"/>
  <c r="CC511" i="5"/>
  <c r="BK511" i="5"/>
  <c r="CD511" i="5"/>
  <c r="BN511" i="5"/>
  <c r="CE511" i="5"/>
  <c r="BO511" i="5"/>
  <c r="CF511" i="5"/>
  <c r="BP511" i="5"/>
  <c r="CG511" i="5"/>
  <c r="BR511" i="5"/>
  <c r="CI511" i="5"/>
  <c r="BS511" i="5"/>
  <c r="BT511" i="5"/>
  <c r="BV511" i="5"/>
  <c r="CH511" i="5"/>
  <c r="CJ511" i="5"/>
  <c r="CK511" i="5"/>
  <c r="AR550" i="5"/>
  <c r="BF550" i="5"/>
  <c r="AJ548" i="5"/>
  <c r="AX548" i="5"/>
  <c r="BI547" i="5"/>
  <c r="AT547" i="5"/>
  <c r="BW546" i="5"/>
  <c r="BI545" i="5"/>
  <c r="AT545" i="5"/>
  <c r="BF544" i="5"/>
  <c r="AP544" i="5"/>
  <c r="AU542" i="5"/>
  <c r="CB539" i="5"/>
  <c r="BK539" i="5"/>
  <c r="AU539" i="5"/>
  <c r="BV536" i="5"/>
  <c r="CJ536" i="5"/>
  <c r="BN536" i="5"/>
  <c r="CB536" i="5"/>
  <c r="BZ536" i="5"/>
  <c r="BV530" i="5"/>
  <c r="AY530" i="5"/>
  <c r="BI557" i="5"/>
  <c r="AU557" i="5"/>
  <c r="CF554" i="5"/>
  <c r="BR554" i="5"/>
  <c r="AO551" i="5"/>
  <c r="BC551" i="5"/>
  <c r="BI550" i="5"/>
  <c r="AT550" i="5"/>
  <c r="AU549" i="5"/>
  <c r="BI549" i="5"/>
  <c r="BI548" i="5"/>
  <c r="AT548" i="5"/>
  <c r="BH547" i="5"/>
  <c r="AS547" i="5"/>
  <c r="CK546" i="5"/>
  <c r="BV546" i="5"/>
  <c r="BH545" i="5"/>
  <c r="AR545" i="5"/>
  <c r="BE544" i="5"/>
  <c r="AO544" i="5"/>
  <c r="BJ542" i="5"/>
  <c r="AT542" i="5"/>
  <c r="BZ539" i="5"/>
  <c r="BJ539" i="5"/>
  <c r="AT539" i="5"/>
  <c r="CH537" i="5"/>
  <c r="BX536" i="5"/>
  <c r="BU530" i="5"/>
  <c r="BM525" i="5"/>
  <c r="CA525" i="5"/>
  <c r="BN525" i="5"/>
  <c r="CB525" i="5"/>
  <c r="BO525" i="5"/>
  <c r="CC525" i="5"/>
  <c r="BP525" i="5"/>
  <c r="CD525" i="5"/>
  <c r="BQ525" i="5"/>
  <c r="CE525" i="5"/>
  <c r="BR525" i="5"/>
  <c r="CF525" i="5"/>
  <c r="BS525" i="5"/>
  <c r="CG525" i="5"/>
  <c r="BT525" i="5"/>
  <c r="CH525" i="5"/>
  <c r="CI525" i="5"/>
  <c r="CK525" i="5"/>
  <c r="BJ520" i="5"/>
  <c r="AU497" i="5"/>
  <c r="BI497" i="5"/>
  <c r="AW497" i="5"/>
  <c r="AL497" i="5"/>
  <c r="AZ497" i="5"/>
  <c r="AM497" i="5"/>
  <c r="BA497" i="5"/>
  <c r="AP497" i="5"/>
  <c r="BD497" i="5"/>
  <c r="BE497" i="5"/>
  <c r="AK497" i="5"/>
  <c r="BG497" i="5"/>
  <c r="AN497" i="5"/>
  <c r="BH497" i="5"/>
  <c r="AQ497" i="5"/>
  <c r="AR497" i="5"/>
  <c r="AS497" i="5"/>
  <c r="AV497" i="5"/>
  <c r="AJ497" i="5"/>
  <c r="AO497" i="5"/>
  <c r="AT497" i="5"/>
  <c r="AX497" i="5"/>
  <c r="AY497" i="5"/>
  <c r="BC497" i="5"/>
  <c r="BF497" i="5"/>
  <c r="BJ497" i="5"/>
  <c r="CE554" i="5"/>
  <c r="BQ554" i="5"/>
  <c r="BC554" i="5"/>
  <c r="AO554" i="5"/>
  <c r="CK552" i="5"/>
  <c r="BW552" i="5"/>
  <c r="BI551" i="5"/>
  <c r="AT551" i="5"/>
  <c r="BH550" i="5"/>
  <c r="AS550" i="5"/>
  <c r="BH549" i="5"/>
  <c r="AS549" i="5"/>
  <c r="BH548" i="5"/>
  <c r="AS548" i="5"/>
  <c r="BG547" i="5"/>
  <c r="AR547" i="5"/>
  <c r="CJ546" i="5"/>
  <c r="BU546" i="5"/>
  <c r="BF545" i="5"/>
  <c r="AQ545" i="5"/>
  <c r="BD544" i="5"/>
  <c r="AN544" i="5"/>
  <c r="BI542" i="5"/>
  <c r="AS542" i="5"/>
  <c r="BY539" i="5"/>
  <c r="BI539" i="5"/>
  <c r="AS539" i="5"/>
  <c r="BS537" i="5"/>
  <c r="CG537" i="5"/>
  <c r="BK537" i="5"/>
  <c r="BY537" i="5"/>
  <c r="BO537" i="5"/>
  <c r="CE537" i="5"/>
  <c r="BW536" i="5"/>
  <c r="BT530" i="5"/>
  <c r="BU525" i="5"/>
  <c r="AK525" i="5"/>
  <c r="AY525" i="5"/>
  <c r="AL525" i="5"/>
  <c r="AZ525" i="5"/>
  <c r="AM525" i="5"/>
  <c r="BA525" i="5"/>
  <c r="AN525" i="5"/>
  <c r="BB525" i="5"/>
  <c r="AO525" i="5"/>
  <c r="BC525" i="5"/>
  <c r="AP525" i="5"/>
  <c r="BD525" i="5"/>
  <c r="AQ525" i="5"/>
  <c r="BE525" i="5"/>
  <c r="AR525" i="5"/>
  <c r="BF525" i="5"/>
  <c r="AW525" i="5"/>
  <c r="BG525" i="5"/>
  <c r="BI525" i="5"/>
  <c r="BI520" i="5"/>
  <c r="BO514" i="5"/>
  <c r="CC514" i="5"/>
  <c r="BQ514" i="5"/>
  <c r="CE514" i="5"/>
  <c r="BR514" i="5"/>
  <c r="CF514" i="5"/>
  <c r="BS514" i="5"/>
  <c r="CJ514" i="5"/>
  <c r="BT514" i="5"/>
  <c r="CK514" i="5"/>
  <c r="BU514" i="5"/>
  <c r="BV514" i="5"/>
  <c r="BW514" i="5"/>
  <c r="BX514" i="5"/>
  <c r="BY514" i="5"/>
  <c r="BZ514" i="5"/>
  <c r="BK514" i="5"/>
  <c r="CB514" i="5"/>
  <c r="BL514" i="5"/>
  <c r="BM514" i="5"/>
  <c r="AM514" i="5"/>
  <c r="BA514" i="5"/>
  <c r="AO514" i="5"/>
  <c r="BC514" i="5"/>
  <c r="AP514" i="5"/>
  <c r="BD514" i="5"/>
  <c r="AY514" i="5"/>
  <c r="AZ514" i="5"/>
  <c r="AJ514" i="5"/>
  <c r="BB514" i="5"/>
  <c r="AK514" i="5"/>
  <c r="BE514" i="5"/>
  <c r="AL514" i="5"/>
  <c r="BF514" i="5"/>
  <c r="AN514" i="5"/>
  <c r="BG514" i="5"/>
  <c r="AQ514" i="5"/>
  <c r="BH514" i="5"/>
  <c r="AR514" i="5"/>
  <c r="BI514" i="5"/>
  <c r="AT514" i="5"/>
  <c r="AU514" i="5"/>
  <c r="AV514" i="5"/>
  <c r="AX514" i="5"/>
  <c r="BJ514" i="5"/>
  <c r="CB559" i="5"/>
  <c r="CH557" i="5"/>
  <c r="BF557" i="5"/>
  <c r="CC554" i="5"/>
  <c r="BA554" i="5"/>
  <c r="CI552" i="5"/>
  <c r="BG552" i="5"/>
  <c r="AS552" i="5"/>
  <c r="BG551" i="5"/>
  <c r="AR551" i="5"/>
  <c r="BE550" i="5"/>
  <c r="AP550" i="5"/>
  <c r="BF549" i="5"/>
  <c r="AQ549" i="5"/>
  <c r="BF548" i="5"/>
  <c r="AQ548" i="5"/>
  <c r="BE547" i="5"/>
  <c r="AP547" i="5"/>
  <c r="CH546" i="5"/>
  <c r="BS546" i="5"/>
  <c r="BD545" i="5"/>
  <c r="AO545" i="5"/>
  <c r="BB544" i="5"/>
  <c r="AL544" i="5"/>
  <c r="AM543" i="5"/>
  <c r="BA543" i="5"/>
  <c r="AR543" i="5"/>
  <c r="BG543" i="5"/>
  <c r="BG542" i="5"/>
  <c r="AO542" i="5"/>
  <c r="AV540" i="5"/>
  <c r="BJ540" i="5"/>
  <c r="AO540" i="5"/>
  <c r="BD540" i="5"/>
  <c r="BW539" i="5"/>
  <c r="BG539" i="5"/>
  <c r="AQ539" i="5"/>
  <c r="CC537" i="5"/>
  <c r="BL537" i="5"/>
  <c r="BT536" i="5"/>
  <c r="BQ530" i="5"/>
  <c r="AT530" i="5"/>
  <c r="BK525" i="5"/>
  <c r="BK521" i="5"/>
  <c r="BY521" i="5"/>
  <c r="BL521" i="5"/>
  <c r="BZ521" i="5"/>
  <c r="BM521" i="5"/>
  <c r="CA521" i="5"/>
  <c r="BN521" i="5"/>
  <c r="CB521" i="5"/>
  <c r="BO521" i="5"/>
  <c r="CC521" i="5"/>
  <c r="BP521" i="5"/>
  <c r="CD521" i="5"/>
  <c r="BQ521" i="5"/>
  <c r="CE521" i="5"/>
  <c r="BR521" i="5"/>
  <c r="CF521" i="5"/>
  <c r="BT521" i="5"/>
  <c r="BV521" i="5"/>
  <c r="BX521" i="5"/>
  <c r="AY520" i="5"/>
  <c r="AY516" i="5"/>
  <c r="AW512" i="5"/>
  <c r="AQ512" i="5"/>
  <c r="BV507" i="5"/>
  <c r="CJ507" i="5"/>
  <c r="BX507" i="5"/>
  <c r="BK507" i="5"/>
  <c r="BY507" i="5"/>
  <c r="BN507" i="5"/>
  <c r="CB507" i="5"/>
  <c r="BM507" i="5"/>
  <c r="CF507" i="5"/>
  <c r="BO507" i="5"/>
  <c r="CG507" i="5"/>
  <c r="BP507" i="5"/>
  <c r="CH507" i="5"/>
  <c r="BQ507" i="5"/>
  <c r="CI507" i="5"/>
  <c r="BR507" i="5"/>
  <c r="CK507" i="5"/>
  <c r="BS507" i="5"/>
  <c r="BT507" i="5"/>
  <c r="BU507" i="5"/>
  <c r="BZ507" i="5"/>
  <c r="BL507" i="5"/>
  <c r="BW507" i="5"/>
  <c r="CC507" i="5"/>
  <c r="CD507" i="5"/>
  <c r="CE507" i="5"/>
  <c r="CD509" i="5"/>
  <c r="BR509" i="5"/>
  <c r="BL509" i="5"/>
  <c r="CC509" i="5"/>
  <c r="AO504" i="5"/>
  <c r="BC504" i="5"/>
  <c r="AQ504" i="5"/>
  <c r="BE504" i="5"/>
  <c r="AR504" i="5"/>
  <c r="BF504" i="5"/>
  <c r="AU504" i="5"/>
  <c r="BI504" i="5"/>
  <c r="AJ504" i="5"/>
  <c r="AX504" i="5"/>
  <c r="AM504" i="5"/>
  <c r="BJ504" i="5"/>
  <c r="AN504" i="5"/>
  <c r="AP504" i="5"/>
  <c r="AS504" i="5"/>
  <c r="AT504" i="5"/>
  <c r="AV504" i="5"/>
  <c r="AW504" i="5"/>
  <c r="AY504" i="5"/>
  <c r="BA504" i="5"/>
  <c r="BH483" i="5"/>
  <c r="AW506" i="5"/>
  <c r="AK506" i="5"/>
  <c r="AY506" i="5"/>
  <c r="AL506" i="5"/>
  <c r="AZ506" i="5"/>
  <c r="AO506" i="5"/>
  <c r="BC506" i="5"/>
  <c r="AN506" i="5"/>
  <c r="BG506" i="5"/>
  <c r="AP506" i="5"/>
  <c r="BH506" i="5"/>
  <c r="AQ506" i="5"/>
  <c r="BI506" i="5"/>
  <c r="AR506" i="5"/>
  <c r="BJ506" i="5"/>
  <c r="AS506" i="5"/>
  <c r="AT506" i="5"/>
  <c r="AU506" i="5"/>
  <c r="AV506" i="5"/>
  <c r="BA506" i="5"/>
  <c r="AV526" i="5"/>
  <c r="BJ526" i="5"/>
  <c r="AW526" i="5"/>
  <c r="AJ526" i="5"/>
  <c r="AX526" i="5"/>
  <c r="AK526" i="5"/>
  <c r="AY526" i="5"/>
  <c r="AL526" i="5"/>
  <c r="AZ526" i="5"/>
  <c r="AM526" i="5"/>
  <c r="BA526" i="5"/>
  <c r="AN526" i="5"/>
  <c r="BB526" i="5"/>
  <c r="AO526" i="5"/>
  <c r="BC526" i="5"/>
  <c r="BX520" i="5"/>
  <c r="BR487" i="5"/>
  <c r="CK487" i="5"/>
  <c r="BF526" i="5"/>
  <c r="BV520" i="5"/>
  <c r="BN519" i="5"/>
  <c r="BH504" i="5"/>
  <c r="BV488" i="5"/>
  <c r="CJ488" i="5"/>
  <c r="BX488" i="5"/>
  <c r="BM488" i="5"/>
  <c r="CA488" i="5"/>
  <c r="BN488" i="5"/>
  <c r="CB488" i="5"/>
  <c r="BO488" i="5"/>
  <c r="CC488" i="5"/>
  <c r="BP488" i="5"/>
  <c r="CD488" i="5"/>
  <c r="BQ488" i="5"/>
  <c r="CE488" i="5"/>
  <c r="BT488" i="5"/>
  <c r="BU488" i="5"/>
  <c r="BW488" i="5"/>
  <c r="BY488" i="5"/>
  <c r="BZ488" i="5"/>
  <c r="CF488" i="5"/>
  <c r="CG488" i="5"/>
  <c r="CH488" i="5"/>
  <c r="CK488" i="5"/>
  <c r="CI488" i="5"/>
  <c r="AU483" i="5"/>
  <c r="BI483" i="5"/>
  <c r="AW483" i="5"/>
  <c r="AJ483" i="5"/>
  <c r="AX483" i="5"/>
  <c r="AL483" i="5"/>
  <c r="AZ483" i="5"/>
  <c r="AM483" i="5"/>
  <c r="BA483" i="5"/>
  <c r="AN483" i="5"/>
  <c r="BB483" i="5"/>
  <c r="AO483" i="5"/>
  <c r="BC483" i="5"/>
  <c r="AP483" i="5"/>
  <c r="BD483" i="5"/>
  <c r="AK483" i="5"/>
  <c r="AQ483" i="5"/>
  <c r="AR483" i="5"/>
  <c r="AS483" i="5"/>
  <c r="AT483" i="5"/>
  <c r="AV483" i="5"/>
  <c r="AY483" i="5"/>
  <c r="BE483" i="5"/>
  <c r="BG483" i="5"/>
  <c r="BJ483" i="5"/>
  <c r="AO533" i="5"/>
  <c r="BC533" i="5"/>
  <c r="AQ533" i="5"/>
  <c r="BE533" i="5"/>
  <c r="AU533" i="5"/>
  <c r="BI533" i="5"/>
  <c r="BD526" i="5"/>
  <c r="BE506" i="5"/>
  <c r="BD504" i="5"/>
  <c r="BL488" i="5"/>
  <c r="BN520" i="5"/>
  <c r="CB520" i="5"/>
  <c r="BO520" i="5"/>
  <c r="CC520" i="5"/>
  <c r="BP520" i="5"/>
  <c r="CD520" i="5"/>
  <c r="BQ520" i="5"/>
  <c r="CE520" i="5"/>
  <c r="BR520" i="5"/>
  <c r="CF520" i="5"/>
  <c r="BS520" i="5"/>
  <c r="CG520" i="5"/>
  <c r="BT520" i="5"/>
  <c r="CH520" i="5"/>
  <c r="BU520" i="5"/>
  <c r="CI520" i="5"/>
  <c r="BQ519" i="5"/>
  <c r="CE519" i="5"/>
  <c r="BR519" i="5"/>
  <c r="CF519" i="5"/>
  <c r="BS519" i="5"/>
  <c r="CG519" i="5"/>
  <c r="BT519" i="5"/>
  <c r="CH519" i="5"/>
  <c r="BU519" i="5"/>
  <c r="CI519" i="5"/>
  <c r="BV519" i="5"/>
  <c r="CJ519" i="5"/>
  <c r="BW519" i="5"/>
  <c r="CK519" i="5"/>
  <c r="BX519" i="5"/>
  <c r="BD506" i="5"/>
  <c r="BB504" i="5"/>
  <c r="BK488" i="5"/>
  <c r="BQ518" i="5"/>
  <c r="CE518" i="5"/>
  <c r="AR517" i="5"/>
  <c r="BF517" i="5"/>
  <c r="BK506" i="5"/>
  <c r="BY506" i="5"/>
  <c r="BM506" i="5"/>
  <c r="CA506" i="5"/>
  <c r="BN506" i="5"/>
  <c r="CB506" i="5"/>
  <c r="BQ506" i="5"/>
  <c r="CE506" i="5"/>
  <c r="BN502" i="5"/>
  <c r="CB502" i="5"/>
  <c r="BV502" i="5"/>
  <c r="CK502" i="5"/>
  <c r="BX502" i="5"/>
  <c r="BY502" i="5"/>
  <c r="BM502" i="5"/>
  <c r="CC502" i="5"/>
  <c r="BQ502" i="5"/>
  <c r="CF502" i="5"/>
  <c r="AL519" i="5"/>
  <c r="AZ519" i="5"/>
  <c r="BX518" i="5"/>
  <c r="BH517" i="5"/>
  <c r="AS517" i="5"/>
  <c r="AP513" i="5"/>
  <c r="BD513" i="5"/>
  <c r="AR513" i="5"/>
  <c r="BF513" i="5"/>
  <c r="AS513" i="5"/>
  <c r="BG513" i="5"/>
  <c r="AV511" i="5"/>
  <c r="BJ511" i="5"/>
  <c r="AJ511" i="5"/>
  <c r="AX511" i="5"/>
  <c r="AK511" i="5"/>
  <c r="AY511" i="5"/>
  <c r="BS508" i="5"/>
  <c r="CG508" i="5"/>
  <c r="BU508" i="5"/>
  <c r="CI508" i="5"/>
  <c r="BV508" i="5"/>
  <c r="CJ508" i="5"/>
  <c r="BK508" i="5"/>
  <c r="BY508" i="5"/>
  <c r="CJ506" i="5"/>
  <c r="BR506" i="5"/>
  <c r="AL505" i="5"/>
  <c r="AZ505" i="5"/>
  <c r="AN505" i="5"/>
  <c r="BB505" i="5"/>
  <c r="AO505" i="5"/>
  <c r="BC505" i="5"/>
  <c r="AR505" i="5"/>
  <c r="BF505" i="5"/>
  <c r="CH502" i="5"/>
  <c r="BK502" i="5"/>
  <c r="AN500" i="5"/>
  <c r="BZ532" i="5"/>
  <c r="BL532" i="5"/>
  <c r="AX532" i="5"/>
  <c r="AJ532" i="5"/>
  <c r="BX528" i="5"/>
  <c r="BJ528" i="5"/>
  <c r="AV528" i="5"/>
  <c r="CA527" i="5"/>
  <c r="BM527" i="5"/>
  <c r="AY527" i="5"/>
  <c r="AK527" i="5"/>
  <c r="CJ524" i="5"/>
  <c r="BV524" i="5"/>
  <c r="BY523" i="5"/>
  <c r="BK523" i="5"/>
  <c r="AW523" i="5"/>
  <c r="CB522" i="5"/>
  <c r="BN522" i="5"/>
  <c r="BI519" i="5"/>
  <c r="AT519" i="5"/>
  <c r="BW518" i="5"/>
  <c r="BG517" i="5"/>
  <c r="AQ517" i="5"/>
  <c r="CI515" i="5"/>
  <c r="AV513" i="5"/>
  <c r="AU511" i="5"/>
  <c r="BD510" i="5"/>
  <c r="AJ510" i="5"/>
  <c r="CE508" i="5"/>
  <c r="BM508" i="5"/>
  <c r="CI506" i="5"/>
  <c r="BP506" i="5"/>
  <c r="CG502" i="5"/>
  <c r="BX492" i="5"/>
  <c r="BL492" i="5"/>
  <c r="BZ492" i="5"/>
  <c r="BO492" i="5"/>
  <c r="CC492" i="5"/>
  <c r="CD492" i="5"/>
  <c r="BQ492" i="5"/>
  <c r="CE492" i="5"/>
  <c r="CK492" i="5"/>
  <c r="BK492" i="5"/>
  <c r="BM492" i="5"/>
  <c r="BN492" i="5"/>
  <c r="BU492" i="5"/>
  <c r="BV492" i="5"/>
  <c r="CA492" i="5"/>
  <c r="AX527" i="5"/>
  <c r="AJ527" i="5"/>
  <c r="CI524" i="5"/>
  <c r="BU524" i="5"/>
  <c r="BX523" i="5"/>
  <c r="BH519" i="5"/>
  <c r="AS519" i="5"/>
  <c r="CK518" i="5"/>
  <c r="BV518" i="5"/>
  <c r="BE517" i="5"/>
  <c r="AP517" i="5"/>
  <c r="AU513" i="5"/>
  <c r="CH506" i="5"/>
  <c r="BO506" i="5"/>
  <c r="AV492" i="5"/>
  <c r="BJ492" i="5"/>
  <c r="AJ492" i="5"/>
  <c r="AX492" i="5"/>
  <c r="AM492" i="5"/>
  <c r="BA492" i="5"/>
  <c r="AN492" i="5"/>
  <c r="BB492" i="5"/>
  <c r="AO492" i="5"/>
  <c r="BC492" i="5"/>
  <c r="AP492" i="5"/>
  <c r="BD492" i="5"/>
  <c r="AQ492" i="5"/>
  <c r="BE492" i="5"/>
  <c r="BI492" i="5"/>
  <c r="AK492" i="5"/>
  <c r="AL492" i="5"/>
  <c r="AS492" i="5"/>
  <c r="AT492" i="5"/>
  <c r="AU492" i="5"/>
  <c r="AY492" i="5"/>
  <c r="AW527" i="5"/>
  <c r="CH524" i="5"/>
  <c r="BT524" i="5"/>
  <c r="BZ522" i="5"/>
  <c r="BL522" i="5"/>
  <c r="BG519" i="5"/>
  <c r="AR519" i="5"/>
  <c r="CJ518" i="5"/>
  <c r="BU518" i="5"/>
  <c r="BD517" i="5"/>
  <c r="AO517" i="5"/>
  <c r="AT513" i="5"/>
  <c r="AS511" i="5"/>
  <c r="AZ510" i="5"/>
  <c r="CC508" i="5"/>
  <c r="CG506" i="5"/>
  <c r="BL506" i="5"/>
  <c r="AU505" i="5"/>
  <c r="CD502" i="5"/>
  <c r="CH501" i="5"/>
  <c r="CH492" i="5"/>
  <c r="CI528" i="5"/>
  <c r="BU528" i="5"/>
  <c r="BG528" i="5"/>
  <c r="AS528" i="5"/>
  <c r="BJ527" i="5"/>
  <c r="AV527" i="5"/>
  <c r="CG524" i="5"/>
  <c r="BS524" i="5"/>
  <c r="CJ523" i="5"/>
  <c r="BV523" i="5"/>
  <c r="BY522" i="5"/>
  <c r="BK522" i="5"/>
  <c r="BF519" i="5"/>
  <c r="AQ519" i="5"/>
  <c r="CI518" i="5"/>
  <c r="BT518" i="5"/>
  <c r="BC517" i="5"/>
  <c r="AN517" i="5"/>
  <c r="BP515" i="5"/>
  <c r="AJ515" i="5"/>
  <c r="AX515" i="5"/>
  <c r="AL515" i="5"/>
  <c r="AZ515" i="5"/>
  <c r="AM515" i="5"/>
  <c r="BA515" i="5"/>
  <c r="BJ513" i="5"/>
  <c r="AQ513" i="5"/>
  <c r="BI511" i="5"/>
  <c r="AR511" i="5"/>
  <c r="BM510" i="5"/>
  <c r="CA510" i="5"/>
  <c r="BO510" i="5"/>
  <c r="CC510" i="5"/>
  <c r="BP510" i="5"/>
  <c r="CD510" i="5"/>
  <c r="CB508" i="5"/>
  <c r="CF506" i="5"/>
  <c r="AT505" i="5"/>
  <c r="CA502" i="5"/>
  <c r="CG501" i="5"/>
  <c r="CB492" i="5"/>
  <c r="BS489" i="5"/>
  <c r="CG489" i="5"/>
  <c r="BU489" i="5"/>
  <c r="CI489" i="5"/>
  <c r="BX489" i="5"/>
  <c r="BK489" i="5"/>
  <c r="BY489" i="5"/>
  <c r="BL489" i="5"/>
  <c r="BZ489" i="5"/>
  <c r="BM489" i="5"/>
  <c r="CA489" i="5"/>
  <c r="BN489" i="5"/>
  <c r="CB489" i="5"/>
  <c r="CK489" i="5"/>
  <c r="BO489" i="5"/>
  <c r="BP489" i="5"/>
  <c r="BQ489" i="5"/>
  <c r="BR489" i="5"/>
  <c r="BT489" i="5"/>
  <c r="BV489" i="5"/>
  <c r="BW489" i="5"/>
  <c r="CD489" i="5"/>
  <c r="CJ532" i="5"/>
  <c r="BV532" i="5"/>
  <c r="CH528" i="5"/>
  <c r="BT528" i="5"/>
  <c r="BF528" i="5"/>
  <c r="AR528" i="5"/>
  <c r="BI527" i="5"/>
  <c r="AU527" i="5"/>
  <c r="CF524" i="5"/>
  <c r="BR524" i="5"/>
  <c r="BD524" i="5"/>
  <c r="AP524" i="5"/>
  <c r="CI523" i="5"/>
  <c r="BU523" i="5"/>
  <c r="BG523" i="5"/>
  <c r="AS523" i="5"/>
  <c r="BX522" i="5"/>
  <c r="BE519" i="5"/>
  <c r="AP519" i="5"/>
  <c r="CH518" i="5"/>
  <c r="BS518" i="5"/>
  <c r="BB517" i="5"/>
  <c r="AM517" i="5"/>
  <c r="AV515" i="5"/>
  <c r="BI513" i="5"/>
  <c r="AO513" i="5"/>
  <c r="BH511" i="5"/>
  <c r="AQ511" i="5"/>
  <c r="AK510" i="5"/>
  <c r="AY510" i="5"/>
  <c r="AM510" i="5"/>
  <c r="BA510" i="5"/>
  <c r="AN510" i="5"/>
  <c r="BB510" i="5"/>
  <c r="CA508" i="5"/>
  <c r="CD506" i="5"/>
  <c r="AS505" i="5"/>
  <c r="BZ502" i="5"/>
  <c r="AL500" i="5"/>
  <c r="AZ500" i="5"/>
  <c r="AR500" i="5"/>
  <c r="BF500" i="5"/>
  <c r="AX500" i="5"/>
  <c r="AJ500" i="5"/>
  <c r="BA500" i="5"/>
  <c r="AK500" i="5"/>
  <c r="BB500" i="5"/>
  <c r="AO500" i="5"/>
  <c r="BE500" i="5"/>
  <c r="AP500" i="5"/>
  <c r="BG500" i="5"/>
  <c r="AS500" i="5"/>
  <c r="BI500" i="5"/>
  <c r="BY492" i="5"/>
  <c r="AQ489" i="5"/>
  <c r="BE489" i="5"/>
  <c r="AS489" i="5"/>
  <c r="BG489" i="5"/>
  <c r="AV489" i="5"/>
  <c r="BJ489" i="5"/>
  <c r="AW489" i="5"/>
  <c r="AJ489" i="5"/>
  <c r="AX489" i="5"/>
  <c r="AK489" i="5"/>
  <c r="AY489" i="5"/>
  <c r="AL489" i="5"/>
  <c r="AZ489" i="5"/>
  <c r="BI489" i="5"/>
  <c r="AM489" i="5"/>
  <c r="AN489" i="5"/>
  <c r="AO489" i="5"/>
  <c r="AP489" i="5"/>
  <c r="AR489" i="5"/>
  <c r="AT489" i="5"/>
  <c r="AU489" i="5"/>
  <c r="BB489" i="5"/>
  <c r="CE524" i="5"/>
  <c r="BQ524" i="5"/>
  <c r="CH523" i="5"/>
  <c r="BT523" i="5"/>
  <c r="BD519" i="5"/>
  <c r="AO519" i="5"/>
  <c r="CG518" i="5"/>
  <c r="BR518" i="5"/>
  <c r="BA517" i="5"/>
  <c r="AL517" i="5"/>
  <c r="BH513" i="5"/>
  <c r="AN513" i="5"/>
  <c r="BG511" i="5"/>
  <c r="AP511" i="5"/>
  <c r="CC506" i="5"/>
  <c r="BW502" i="5"/>
  <c r="BW501" i="5"/>
  <c r="CD501" i="5"/>
  <c r="CE533" i="5"/>
  <c r="CH532" i="5"/>
  <c r="BF532" i="5"/>
  <c r="CF528" i="5"/>
  <c r="BD528" i="5"/>
  <c r="CI527" i="5"/>
  <c r="BG527" i="5"/>
  <c r="CD524" i="5"/>
  <c r="BB524" i="5"/>
  <c r="CG523" i="5"/>
  <c r="BE523" i="5"/>
  <c r="CJ522" i="5"/>
  <c r="BC519" i="5"/>
  <c r="AN519" i="5"/>
  <c r="CF518" i="5"/>
  <c r="BP518" i="5"/>
  <c r="AZ517" i="5"/>
  <c r="AK517" i="5"/>
  <c r="CB515" i="5"/>
  <c r="BK515" i="5"/>
  <c r="AT515" i="5"/>
  <c r="BE513" i="5"/>
  <c r="AM513" i="5"/>
  <c r="BF511" i="5"/>
  <c r="AO511" i="5"/>
  <c r="CF510" i="5"/>
  <c r="BL510" i="5"/>
  <c r="AU510" i="5"/>
  <c r="BX508" i="5"/>
  <c r="BZ506" i="5"/>
  <c r="BI505" i="5"/>
  <c r="AP505" i="5"/>
  <c r="BU502" i="5"/>
  <c r="BC500" i="5"/>
  <c r="BH492" i="5"/>
  <c r="CH489" i="5"/>
  <c r="BZ504" i="5"/>
  <c r="BL504" i="5"/>
  <c r="CK496" i="5"/>
  <c r="BO496" i="5"/>
  <c r="CE491" i="5"/>
  <c r="CH496" i="5"/>
  <c r="BK496" i="5"/>
  <c r="AP494" i="5"/>
  <c r="BD494" i="5"/>
  <c r="AR494" i="5"/>
  <c r="BF494" i="5"/>
  <c r="AU494" i="5"/>
  <c r="BI494" i="5"/>
  <c r="AV494" i="5"/>
  <c r="BJ494" i="5"/>
  <c r="AW494" i="5"/>
  <c r="AJ494" i="5"/>
  <c r="AX494" i="5"/>
  <c r="AK494" i="5"/>
  <c r="AY494" i="5"/>
  <c r="CB491" i="5"/>
  <c r="AW487" i="5"/>
  <c r="AK487" i="5"/>
  <c r="AY487" i="5"/>
  <c r="AN487" i="5"/>
  <c r="BB487" i="5"/>
  <c r="AO487" i="5"/>
  <c r="BC487" i="5"/>
  <c r="AP487" i="5"/>
  <c r="BF487" i="5"/>
  <c r="CH505" i="5"/>
  <c r="BT505" i="5"/>
  <c r="CG496" i="5"/>
  <c r="BB494" i="5"/>
  <c r="BZ491" i="5"/>
  <c r="BA487" i="5"/>
  <c r="CD496" i="5"/>
  <c r="AZ487" i="5"/>
  <c r="BM491" i="5"/>
  <c r="CA491" i="5"/>
  <c r="BO491" i="5"/>
  <c r="CC491" i="5"/>
  <c r="BR491" i="5"/>
  <c r="CF491" i="5"/>
  <c r="BS491" i="5"/>
  <c r="CG491" i="5"/>
  <c r="BT491" i="5"/>
  <c r="CH491" i="5"/>
  <c r="BU491" i="5"/>
  <c r="CI491" i="5"/>
  <c r="BV491" i="5"/>
  <c r="CJ491" i="5"/>
  <c r="AX487" i="5"/>
  <c r="BX512" i="5"/>
  <c r="BE509" i="5"/>
  <c r="AQ509" i="5"/>
  <c r="CE505" i="5"/>
  <c r="BQ505" i="5"/>
  <c r="CH504" i="5"/>
  <c r="BT504" i="5"/>
  <c r="BI503" i="5"/>
  <c r="AU503" i="5"/>
  <c r="AL502" i="5"/>
  <c r="AZ502" i="5"/>
  <c r="CA496" i="5"/>
  <c r="AT494" i="5"/>
  <c r="BW491" i="5"/>
  <c r="BD509" i="5"/>
  <c r="AP509" i="5"/>
  <c r="BG508" i="5"/>
  <c r="AS508" i="5"/>
  <c r="CD505" i="5"/>
  <c r="BP505" i="5"/>
  <c r="CG504" i="5"/>
  <c r="BS504" i="5"/>
  <c r="BT498" i="5"/>
  <c r="CH498" i="5"/>
  <c r="BK498" i="5"/>
  <c r="BY498" i="5"/>
  <c r="BL498" i="5"/>
  <c r="BZ498" i="5"/>
  <c r="BO498" i="5"/>
  <c r="CC498" i="5"/>
  <c r="AS494" i="5"/>
  <c r="AS493" i="5"/>
  <c r="BG493" i="5"/>
  <c r="AU493" i="5"/>
  <c r="BI493" i="5"/>
  <c r="AJ493" i="5"/>
  <c r="AX493" i="5"/>
  <c r="AK493" i="5"/>
  <c r="AY493" i="5"/>
  <c r="AL493" i="5"/>
  <c r="AZ493" i="5"/>
  <c r="AM493" i="5"/>
  <c r="BA493" i="5"/>
  <c r="AN493" i="5"/>
  <c r="BB493" i="5"/>
  <c r="BQ491" i="5"/>
  <c r="AU487" i="5"/>
  <c r="BL496" i="5"/>
  <c r="BZ496" i="5"/>
  <c r="BN496" i="5"/>
  <c r="CB496" i="5"/>
  <c r="BQ496" i="5"/>
  <c r="CE496" i="5"/>
  <c r="BR496" i="5"/>
  <c r="CF496" i="5"/>
  <c r="BU496" i="5"/>
  <c r="CI496" i="5"/>
  <c r="AQ494" i="5"/>
  <c r="BP491" i="5"/>
  <c r="AT487" i="5"/>
  <c r="CH517" i="5"/>
  <c r="CI512" i="5"/>
  <c r="BB509" i="5"/>
  <c r="BE508" i="5"/>
  <c r="CB505" i="5"/>
  <c r="CE504" i="5"/>
  <c r="CH503" i="5"/>
  <c r="BF503" i="5"/>
  <c r="BG502" i="5"/>
  <c r="AR502" i="5"/>
  <c r="AM501" i="5"/>
  <c r="CJ498" i="5"/>
  <c r="BQ498" i="5"/>
  <c r="BW496" i="5"/>
  <c r="AJ496" i="5"/>
  <c r="AX496" i="5"/>
  <c r="AL496" i="5"/>
  <c r="AZ496" i="5"/>
  <c r="AO496" i="5"/>
  <c r="BC496" i="5"/>
  <c r="AP496" i="5"/>
  <c r="BD496" i="5"/>
  <c r="AS496" i="5"/>
  <c r="BG496" i="5"/>
  <c r="AO494" i="5"/>
  <c r="BD493" i="5"/>
  <c r="BN491" i="5"/>
  <c r="AS487" i="5"/>
  <c r="BA498" i="5"/>
  <c r="AM498" i="5"/>
  <c r="CF497" i="5"/>
  <c r="BR497" i="5"/>
  <c r="BX495" i="5"/>
  <c r="BJ495" i="5"/>
  <c r="AV495" i="5"/>
  <c r="CA494" i="5"/>
  <c r="BM494" i="5"/>
  <c r="CD493" i="5"/>
  <c r="BP493" i="5"/>
  <c r="BC488" i="5"/>
  <c r="AO488" i="5"/>
  <c r="BI486" i="5"/>
  <c r="AU486" i="5"/>
  <c r="BZ485" i="5"/>
  <c r="BL485" i="5"/>
  <c r="AX485" i="5"/>
  <c r="AJ485" i="5"/>
  <c r="CC484" i="5"/>
  <c r="BO484" i="5"/>
  <c r="BA484" i="5"/>
  <c r="AM484" i="5"/>
  <c r="CF483" i="5"/>
  <c r="BR483" i="5"/>
  <c r="BX481" i="5"/>
  <c r="BJ481" i="5"/>
  <c r="AV481" i="5"/>
  <c r="CA480" i="5"/>
  <c r="BM480" i="5"/>
  <c r="AY480" i="5"/>
  <c r="AK480" i="5"/>
  <c r="CD479" i="5"/>
  <c r="BP479" i="5"/>
  <c r="BB479" i="5"/>
  <c r="AN479" i="5"/>
  <c r="BZ494" i="5"/>
  <c r="BL494" i="5"/>
  <c r="CC493" i="5"/>
  <c r="BO493" i="5"/>
  <c r="AW485" i="5"/>
  <c r="CB484" i="5"/>
  <c r="BN484" i="5"/>
  <c r="AZ484" i="5"/>
  <c r="AL484" i="5"/>
  <c r="BZ480" i="5"/>
  <c r="BL480" i="5"/>
  <c r="AX480" i="5"/>
  <c r="AJ480" i="5"/>
  <c r="CC479" i="5"/>
  <c r="BO479" i="5"/>
  <c r="BA479" i="5"/>
  <c r="AM479" i="5"/>
  <c r="BY494" i="5"/>
  <c r="BK494" i="5"/>
  <c r="CB493" i="5"/>
  <c r="BN493" i="5"/>
  <c r="BG486" i="5"/>
  <c r="AS486" i="5"/>
  <c r="BJ485" i="5"/>
  <c r="AV485" i="5"/>
  <c r="CA484" i="5"/>
  <c r="BM484" i="5"/>
  <c r="AY484" i="5"/>
  <c r="AK484" i="5"/>
  <c r="BY480" i="5"/>
  <c r="BK480" i="5"/>
  <c r="AW480" i="5"/>
  <c r="CB479" i="5"/>
  <c r="BN479" i="5"/>
  <c r="AZ479" i="5"/>
  <c r="AL479" i="5"/>
  <c r="CH500" i="5"/>
  <c r="BT500" i="5"/>
  <c r="BI499" i="5"/>
  <c r="AU499" i="5"/>
  <c r="AX498" i="5"/>
  <c r="AJ498" i="5"/>
  <c r="CC497" i="5"/>
  <c r="CI495" i="5"/>
  <c r="BU495" i="5"/>
  <c r="BG495" i="5"/>
  <c r="AS495" i="5"/>
  <c r="BX494" i="5"/>
  <c r="CA493" i="5"/>
  <c r="BM493" i="5"/>
  <c r="BE491" i="5"/>
  <c r="AQ491" i="5"/>
  <c r="AZ488" i="5"/>
  <c r="BF486" i="5"/>
  <c r="AR486" i="5"/>
  <c r="BI485" i="5"/>
  <c r="AU485" i="5"/>
  <c r="BZ484" i="5"/>
  <c r="BL484" i="5"/>
  <c r="AX484" i="5"/>
  <c r="AJ484" i="5"/>
  <c r="CC483" i="5"/>
  <c r="CI481" i="5"/>
  <c r="BU481" i="5"/>
  <c r="BG481" i="5"/>
  <c r="AS481" i="5"/>
  <c r="BX480" i="5"/>
  <c r="BJ480" i="5"/>
  <c r="AV480" i="5"/>
  <c r="CA479" i="5"/>
  <c r="BM479" i="5"/>
  <c r="AY479" i="5"/>
  <c r="AK479" i="5"/>
  <c r="AW498" i="5"/>
  <c r="CH495" i="5"/>
  <c r="BT495" i="5"/>
  <c r="BF495" i="5"/>
  <c r="AR495" i="5"/>
  <c r="BZ493" i="5"/>
  <c r="BL493" i="5"/>
  <c r="BD491" i="5"/>
  <c r="AP491" i="5"/>
  <c r="AS490" i="5"/>
  <c r="BE486" i="5"/>
  <c r="AQ486" i="5"/>
  <c r="BY484" i="5"/>
  <c r="BK484" i="5"/>
  <c r="AW484" i="5"/>
  <c r="CH481" i="5"/>
  <c r="BT481" i="5"/>
  <c r="BF481" i="5"/>
  <c r="AR481" i="5"/>
  <c r="BI480" i="5"/>
  <c r="AU480" i="5"/>
  <c r="BZ479" i="5"/>
  <c r="BL479" i="5"/>
  <c r="AX479" i="5"/>
  <c r="AJ479" i="5"/>
  <c r="BY479" i="5"/>
  <c r="BK479" i="5"/>
  <c r="AW479" i="5"/>
  <c r="CF481" i="5"/>
  <c r="BR481" i="5"/>
  <c r="BD481" i="5"/>
  <c r="AP481" i="5"/>
  <c r="CI480" i="5"/>
  <c r="BU480" i="5"/>
  <c r="BG480" i="5"/>
  <c r="AS480" i="5"/>
  <c r="BX479" i="5"/>
  <c r="BJ479" i="5"/>
  <c r="AV479" i="5"/>
  <c r="CE495" i="5"/>
  <c r="BQ495" i="5"/>
  <c r="BC495" i="5"/>
  <c r="AO495" i="5"/>
  <c r="BA491" i="5"/>
  <c r="AM491" i="5"/>
  <c r="BB486" i="5"/>
  <c r="AN486" i="5"/>
  <c r="CJ484" i="5"/>
  <c r="BV484" i="5"/>
  <c r="CE481" i="5"/>
  <c r="BQ481" i="5"/>
  <c r="BC481" i="5"/>
  <c r="AO481" i="5"/>
  <c r="BF480" i="5"/>
  <c r="AR480" i="5"/>
  <c r="BI479" i="5"/>
  <c r="AU479" i="5"/>
  <c r="BE480" i="5"/>
  <c r="AQ480" i="5"/>
  <c r="CB500" i="5"/>
  <c r="BF498" i="5"/>
  <c r="CC495" i="5"/>
  <c r="BA495" i="5"/>
  <c r="CF494" i="5"/>
  <c r="CI493" i="5"/>
  <c r="AY491" i="5"/>
  <c r="CB486" i="5"/>
  <c r="AZ486" i="5"/>
  <c r="CE485" i="5"/>
  <c r="BC485" i="5"/>
  <c r="CH484" i="5"/>
  <c r="BF484" i="5"/>
  <c r="CC481" i="5"/>
  <c r="BA481" i="5"/>
  <c r="CF480" i="5"/>
  <c r="BD480" i="5"/>
  <c r="CI479" i="5"/>
  <c r="BG479" i="5"/>
  <c r="BV712" i="5" l="1"/>
  <c r="BL712" i="5"/>
  <c r="CF712" i="5"/>
  <c r="BK712" i="5"/>
  <c r="BN712" i="5"/>
  <c r="BQ712" i="5"/>
  <c r="CA712" i="5"/>
  <c r="CB712" i="5"/>
  <c r="CC712" i="5"/>
  <c r="BP712" i="5"/>
  <c r="BM712" i="5"/>
  <c r="BD830" i="5"/>
  <c r="AW830" i="5"/>
  <c r="AR872" i="5"/>
  <c r="AV872" i="5"/>
  <c r="BP671" i="5"/>
  <c r="CJ712" i="5"/>
  <c r="BY874" i="5"/>
  <c r="CF874" i="5"/>
  <c r="BU874" i="5"/>
  <c r="BE878" i="5"/>
  <c r="BG878" i="5"/>
  <c r="AV878" i="5"/>
  <c r="AY878" i="5"/>
  <c r="AM878" i="5"/>
  <c r="AZ878" i="5"/>
  <c r="AX878" i="5"/>
  <c r="AJ878" i="5"/>
  <c r="BD878" i="5"/>
  <c r="AS878" i="5"/>
  <c r="AK878" i="5"/>
  <c r="BA878" i="5"/>
  <c r="BR784" i="5"/>
  <c r="CK784" i="5"/>
  <c r="BT784" i="5"/>
  <c r="BU784" i="5"/>
  <c r="BQ784" i="5"/>
  <c r="CB784" i="5"/>
  <c r="BX572" i="5"/>
  <c r="CC572" i="5"/>
  <c r="BM572" i="5"/>
  <c r="BO572" i="5"/>
  <c r="BR572" i="5"/>
  <c r="CD722" i="5"/>
  <c r="CI722" i="5"/>
  <c r="CJ722" i="5"/>
  <c r="BU722" i="5"/>
  <c r="BK722" i="5"/>
  <c r="BV722" i="5"/>
  <c r="BM722" i="5"/>
  <c r="BO722" i="5"/>
  <c r="BN722" i="5"/>
  <c r="BZ722" i="5"/>
  <c r="BT722" i="5"/>
  <c r="CA722" i="5"/>
  <c r="BE546" i="5"/>
  <c r="BA546" i="5"/>
  <c r="BB546" i="5"/>
  <c r="AT657" i="5"/>
  <c r="AU657" i="5"/>
  <c r="AV657" i="5"/>
  <c r="AW657" i="5"/>
  <c r="BF657" i="5"/>
  <c r="BJ657" i="5"/>
  <c r="BP670" i="5"/>
  <c r="BN670" i="5"/>
  <c r="BL670" i="5"/>
  <c r="BX670" i="5"/>
  <c r="BK670" i="5"/>
  <c r="CE670" i="5"/>
  <c r="CG670" i="5"/>
  <c r="CH670" i="5"/>
  <c r="BR670" i="5"/>
  <c r="CK670" i="5"/>
  <c r="BQ670" i="5"/>
  <c r="BJ830" i="5"/>
  <c r="BN671" i="5"/>
  <c r="CD712" i="5"/>
  <c r="AM872" i="5"/>
  <c r="CC601" i="5"/>
  <c r="BN785" i="5"/>
  <c r="CD785" i="5"/>
  <c r="BK600" i="5"/>
  <c r="BU600" i="5"/>
  <c r="AK823" i="5"/>
  <c r="AL823" i="5"/>
  <c r="AX823" i="5"/>
  <c r="AZ823" i="5"/>
  <c r="AM823" i="5"/>
  <c r="AN823" i="5"/>
  <c r="BA823" i="5"/>
  <c r="AJ823" i="5"/>
  <c r="AM538" i="5"/>
  <c r="AS538" i="5"/>
  <c r="BP625" i="5"/>
  <c r="BW625" i="5"/>
  <c r="BL625" i="5"/>
  <c r="CH625" i="5"/>
  <c r="CA625" i="5"/>
  <c r="CD724" i="5"/>
  <c r="BX724" i="5"/>
  <c r="CI724" i="5"/>
  <c r="BQ724" i="5"/>
  <c r="CJ724" i="5"/>
  <c r="CA724" i="5"/>
  <c r="CK724" i="5"/>
  <c r="BV724" i="5"/>
  <c r="BS724" i="5"/>
  <c r="CH724" i="5"/>
  <c r="CF724" i="5"/>
  <c r="BR684" i="5"/>
  <c r="CH684" i="5"/>
  <c r="CI684" i="5"/>
  <c r="BL684" i="5"/>
  <c r="BS684" i="5"/>
  <c r="BK684" i="5"/>
  <c r="BT684" i="5"/>
  <c r="CA684" i="5"/>
  <c r="BU684" i="5"/>
  <c r="CD684" i="5"/>
  <c r="BY684" i="5"/>
  <c r="BP684" i="5"/>
  <c r="BQ684" i="5"/>
  <c r="BX684" i="5"/>
  <c r="AK559" i="5"/>
  <c r="AQ559" i="5"/>
  <c r="BJ559" i="5"/>
  <c r="BB559" i="5"/>
  <c r="AM559" i="5"/>
  <c r="BE559" i="5"/>
  <c r="BD559" i="5"/>
  <c r="AP559" i="5"/>
  <c r="BA559" i="5"/>
  <c r="AT559" i="5"/>
  <c r="BB669" i="5"/>
  <c r="BD669" i="5"/>
  <c r="AU669" i="5"/>
  <c r="AY669" i="5"/>
  <c r="BA669" i="5"/>
  <c r="BI761" i="5"/>
  <c r="AQ761" i="5"/>
  <c r="AR761" i="5"/>
  <c r="AP761" i="5"/>
  <c r="AY869" i="5"/>
  <c r="BG869" i="5"/>
  <c r="AK869" i="5"/>
  <c r="AS869" i="5"/>
  <c r="AZ869" i="5"/>
  <c r="BI869" i="5"/>
  <c r="BJ869" i="5"/>
  <c r="BB869" i="5"/>
  <c r="AL869" i="5"/>
  <c r="BA869" i="5"/>
  <c r="AW869" i="5"/>
  <c r="AO869" i="5"/>
  <c r="BD869" i="5"/>
  <c r="BH869" i="5"/>
  <c r="AU872" i="5"/>
  <c r="BC830" i="5"/>
  <c r="BN572" i="5"/>
  <c r="CA670" i="5"/>
  <c r="BB878" i="5"/>
  <c r="BR712" i="5"/>
  <c r="AU600" i="5"/>
  <c r="AK600" i="5"/>
  <c r="BF600" i="5"/>
  <c r="AQ600" i="5"/>
  <c r="AP600" i="5"/>
  <c r="AW600" i="5"/>
  <c r="AR600" i="5"/>
  <c r="BR540" i="5"/>
  <c r="BW540" i="5"/>
  <c r="AO868" i="5"/>
  <c r="BB868" i="5"/>
  <c r="AW868" i="5"/>
  <c r="AP868" i="5"/>
  <c r="BL623" i="5"/>
  <c r="BQ623" i="5"/>
  <c r="BX760" i="5"/>
  <c r="BK760" i="5"/>
  <c r="BR760" i="5"/>
  <c r="CJ760" i="5"/>
  <c r="CK760" i="5"/>
  <c r="BM760" i="5"/>
  <c r="BP762" i="5"/>
  <c r="BU762" i="5"/>
  <c r="BV762" i="5"/>
  <c r="BY762" i="5"/>
  <c r="BZ762" i="5"/>
  <c r="CC762" i="5"/>
  <c r="BM762" i="5"/>
  <c r="CA504" i="5"/>
  <c r="BQ504" i="5"/>
  <c r="CD504" i="5"/>
  <c r="BX504" i="5"/>
  <c r="BK504" i="5"/>
  <c r="CF504" i="5"/>
  <c r="BO504" i="5"/>
  <c r="BM504" i="5"/>
  <c r="CJ504" i="5"/>
  <c r="CK504" i="5"/>
  <c r="BR504" i="5"/>
  <c r="BX671" i="5"/>
  <c r="BY671" i="5"/>
  <c r="BZ671" i="5"/>
  <c r="CH671" i="5"/>
  <c r="BM671" i="5"/>
  <c r="CK671" i="5"/>
  <c r="BY818" i="5"/>
  <c r="AV830" i="5"/>
  <c r="BG490" i="5"/>
  <c r="AW490" i="5"/>
  <c r="AM546" i="5"/>
  <c r="BF546" i="5"/>
  <c r="AN657" i="5"/>
  <c r="BS671" i="5"/>
  <c r="CE671" i="5"/>
  <c r="CB722" i="5"/>
  <c r="BS722" i="5"/>
  <c r="BK784" i="5"/>
  <c r="BF823" i="5"/>
  <c r="BA761" i="5"/>
  <c r="AO830" i="5"/>
  <c r="AK821" i="5"/>
  <c r="AW878" i="5"/>
  <c r="CD572" i="5"/>
  <c r="AV565" i="5"/>
  <c r="BZ670" i="5"/>
  <c r="AR559" i="5"/>
  <c r="BF596" i="5"/>
  <c r="AT565" i="5"/>
  <c r="BH823" i="5"/>
  <c r="AY508" i="5"/>
  <c r="BC508" i="5"/>
  <c r="AU508" i="5"/>
  <c r="AQ508" i="5"/>
  <c r="AN508" i="5"/>
  <c r="AZ508" i="5"/>
  <c r="AW761" i="5"/>
  <c r="CF744" i="5"/>
  <c r="CA744" i="5"/>
  <c r="BT744" i="5"/>
  <c r="BU744" i="5"/>
  <c r="BV744" i="5"/>
  <c r="BX744" i="5"/>
  <c r="BQ744" i="5"/>
  <c r="CB744" i="5"/>
  <c r="BP744" i="5"/>
  <c r="CE744" i="5"/>
  <c r="CG744" i="5"/>
  <c r="CD744" i="5"/>
  <c r="BF539" i="5"/>
  <c r="AN539" i="5"/>
  <c r="BC539" i="5"/>
  <c r="AR539" i="5"/>
  <c r="AW539" i="5"/>
  <c r="AU735" i="5"/>
  <c r="AL735" i="5"/>
  <c r="AT787" i="5"/>
  <c r="AM787" i="5"/>
  <c r="BJ592" i="5"/>
  <c r="AP592" i="5"/>
  <c r="AV592" i="5"/>
  <c r="BH592" i="5"/>
  <c r="BF592" i="5"/>
  <c r="AW592" i="5"/>
  <c r="BD592" i="5"/>
  <c r="BC592" i="5"/>
  <c r="BE592" i="5"/>
  <c r="AK592" i="5"/>
  <c r="AM592" i="5"/>
  <c r="AO592" i="5"/>
  <c r="AU664" i="5"/>
  <c r="AT664" i="5"/>
  <c r="BA664" i="5"/>
  <c r="BC664" i="5"/>
  <c r="AK664" i="5"/>
  <c r="AM664" i="5"/>
  <c r="AW664" i="5"/>
  <c r="AN664" i="5"/>
  <c r="AP664" i="5"/>
  <c r="AZ664" i="5"/>
  <c r="BF664" i="5"/>
  <c r="AV664" i="5"/>
  <c r="BG664" i="5"/>
  <c r="BY552" i="5"/>
  <c r="BT552" i="5"/>
  <c r="BX552" i="5"/>
  <c r="CD552" i="5"/>
  <c r="CG552" i="5"/>
  <c r="BU552" i="5"/>
  <c r="CH552" i="5"/>
  <c r="BM552" i="5"/>
  <c r="CJ552" i="5"/>
  <c r="BV552" i="5"/>
  <c r="BP552" i="5"/>
  <c r="AT623" i="5"/>
  <c r="BC623" i="5"/>
  <c r="AU623" i="5"/>
  <c r="AR623" i="5"/>
  <c r="BE623" i="5"/>
  <c r="AO623" i="5"/>
  <c r="AV623" i="5"/>
  <c r="CD853" i="5"/>
  <c r="CC853" i="5"/>
  <c r="BQ798" i="5"/>
  <c r="BS798" i="5"/>
  <c r="BT798" i="5"/>
  <c r="CJ798" i="5"/>
  <c r="BB830" i="5"/>
  <c r="CJ874" i="5"/>
  <c r="AT878" i="5"/>
  <c r="BF878" i="5"/>
  <c r="AM565" i="5"/>
  <c r="BW572" i="5"/>
  <c r="BY670" i="5"/>
  <c r="AJ559" i="5"/>
  <c r="AQ830" i="5"/>
  <c r="AO823" i="5"/>
  <c r="BF565" i="5"/>
  <c r="AT686" i="5"/>
  <c r="AP686" i="5"/>
  <c r="BF686" i="5"/>
  <c r="AQ686" i="5"/>
  <c r="AR686" i="5"/>
  <c r="BH686" i="5"/>
  <c r="AX686" i="5"/>
  <c r="BC686" i="5"/>
  <c r="BJ686" i="5"/>
  <c r="BD686" i="5"/>
  <c r="BE686" i="5"/>
  <c r="AV744" i="5"/>
  <c r="AR744" i="5"/>
  <c r="AS744" i="5"/>
  <c r="BD744" i="5"/>
  <c r="AT744" i="5"/>
  <c r="AM744" i="5"/>
  <c r="AW744" i="5"/>
  <c r="AJ744" i="5"/>
  <c r="BD572" i="5"/>
  <c r="BH572" i="5"/>
  <c r="AN572" i="5"/>
  <c r="AP572" i="5"/>
  <c r="CK566" i="5"/>
  <c r="BK566" i="5"/>
  <c r="BO728" i="5"/>
  <c r="BQ728" i="5"/>
  <c r="BK728" i="5"/>
  <c r="BL728" i="5"/>
  <c r="BP728" i="5"/>
  <c r="CC728" i="5"/>
  <c r="AX552" i="5"/>
  <c r="BH552" i="5"/>
  <c r="AN552" i="5"/>
  <c r="AT552" i="5"/>
  <c r="BF552" i="5"/>
  <c r="AU552" i="5"/>
  <c r="AQ552" i="5"/>
  <c r="AO552" i="5"/>
  <c r="BB552" i="5"/>
  <c r="BS847" i="5"/>
  <c r="BW847" i="5"/>
  <c r="BL847" i="5"/>
  <c r="BK847" i="5"/>
  <c r="BU847" i="5"/>
  <c r="BZ847" i="5"/>
  <c r="CH847" i="5"/>
  <c r="BV847" i="5"/>
  <c r="CE847" i="5"/>
  <c r="CB847" i="5"/>
  <c r="BT847" i="5"/>
  <c r="BC798" i="5"/>
  <c r="AV798" i="5"/>
  <c r="AZ798" i="5"/>
  <c r="BB798" i="5"/>
  <c r="AL798" i="5"/>
  <c r="AP565" i="5"/>
  <c r="AL546" i="5"/>
  <c r="AQ546" i="5"/>
  <c r="CA606" i="5"/>
  <c r="BT670" i="5"/>
  <c r="BI657" i="5"/>
  <c r="BA657" i="5"/>
  <c r="CF671" i="5"/>
  <c r="CG784" i="5"/>
  <c r="AP823" i="5"/>
  <c r="CH818" i="5"/>
  <c r="CI490" i="5"/>
  <c r="BY490" i="5"/>
  <c r="AO565" i="5"/>
  <c r="BD565" i="5"/>
  <c r="AK546" i="5"/>
  <c r="BC546" i="5"/>
  <c r="AM657" i="5"/>
  <c r="BR671" i="5"/>
  <c r="AR669" i="5"/>
  <c r="BT671" i="5"/>
  <c r="CC684" i="5"/>
  <c r="BW712" i="5"/>
  <c r="BX712" i="5"/>
  <c r="CC724" i="5"/>
  <c r="BL724" i="5"/>
  <c r="AP707" i="5"/>
  <c r="BS784" i="5"/>
  <c r="BD823" i="5"/>
  <c r="BG798" i="5"/>
  <c r="AU761" i="5"/>
  <c r="CE784" i="5"/>
  <c r="AX798" i="5"/>
  <c r="AN830" i="5"/>
  <c r="AJ821" i="5"/>
  <c r="AR878" i="5"/>
  <c r="BO670" i="5"/>
  <c r="BT728" i="5"/>
  <c r="BE830" i="5"/>
  <c r="BE565" i="5"/>
  <c r="BY847" i="5"/>
  <c r="BU747" i="5"/>
  <c r="CI747" i="5"/>
  <c r="CK747" i="5"/>
  <c r="AW644" i="5"/>
  <c r="AP644" i="5"/>
  <c r="AO644" i="5"/>
  <c r="AQ644" i="5"/>
  <c r="BB644" i="5"/>
  <c r="BT623" i="5"/>
  <c r="AU701" i="5"/>
  <c r="AW701" i="5"/>
  <c r="BA701" i="5"/>
  <c r="AJ552" i="5"/>
  <c r="BO565" i="5"/>
  <c r="BW565" i="5"/>
  <c r="BM565" i="5"/>
  <c r="CA578" i="5"/>
  <c r="BZ578" i="5"/>
  <c r="BW578" i="5"/>
  <c r="BI781" i="5"/>
  <c r="AW781" i="5"/>
  <c r="BC781" i="5"/>
  <c r="AN781" i="5"/>
  <c r="AQ781" i="5"/>
  <c r="BD781" i="5"/>
  <c r="BT823" i="5"/>
  <c r="BL823" i="5"/>
  <c r="CC823" i="5"/>
  <c r="CF823" i="5"/>
  <c r="BW714" i="5"/>
  <c r="CI714" i="5"/>
  <c r="BQ714" i="5"/>
  <c r="BR714" i="5"/>
  <c r="CK714" i="5"/>
  <c r="CJ714" i="5"/>
  <c r="BS714" i="5"/>
  <c r="BP714" i="5"/>
  <c r="BP582" i="5"/>
  <c r="CK582" i="5"/>
  <c r="BX582" i="5"/>
  <c r="BN582" i="5"/>
  <c r="BS582" i="5"/>
  <c r="BO582" i="5"/>
  <c r="BT582" i="5"/>
  <c r="CB582" i="5"/>
  <c r="CC582" i="5"/>
  <c r="CE582" i="5"/>
  <c r="CG582" i="5"/>
  <c r="CH582" i="5"/>
  <c r="CI582" i="5"/>
  <c r="BC869" i="5"/>
  <c r="CJ671" i="5"/>
  <c r="BA830" i="5"/>
  <c r="BC878" i="5"/>
  <c r="BN490" i="5"/>
  <c r="AT830" i="5"/>
  <c r="AT600" i="5"/>
  <c r="BY705" i="5"/>
  <c r="BL705" i="5"/>
  <c r="BK705" i="5"/>
  <c r="BV601" i="5"/>
  <c r="CK722" i="5"/>
  <c r="AW714" i="5"/>
  <c r="BI714" i="5"/>
  <c r="AX714" i="5"/>
  <c r="BC714" i="5"/>
  <c r="CC596" i="5"/>
  <c r="BS596" i="5"/>
  <c r="CJ596" i="5"/>
  <c r="CD596" i="5"/>
  <c r="BT596" i="5"/>
  <c r="BK596" i="5"/>
  <c r="BY596" i="5"/>
  <c r="AN869" i="5"/>
  <c r="BR874" i="5"/>
  <c r="BM600" i="5"/>
  <c r="CF670" i="5"/>
  <c r="BR490" i="5"/>
  <c r="AU559" i="5"/>
  <c r="BB565" i="5"/>
  <c r="BJ546" i="5"/>
  <c r="BD546" i="5"/>
  <c r="BZ600" i="5"/>
  <c r="CA671" i="5"/>
  <c r="BF669" i="5"/>
  <c r="AL657" i="5"/>
  <c r="CJ670" i="5"/>
  <c r="AJ669" i="5"/>
  <c r="CI712" i="5"/>
  <c r="CF722" i="5"/>
  <c r="BK724" i="5"/>
  <c r="AJ707" i="5"/>
  <c r="AQ823" i="5"/>
  <c r="CH705" i="5"/>
  <c r="BX784" i="5"/>
  <c r="AO761" i="5"/>
  <c r="AW798" i="5"/>
  <c r="AM830" i="5"/>
  <c r="AS821" i="5"/>
  <c r="BJ821" i="5"/>
  <c r="BR847" i="5"/>
  <c r="AO878" i="5"/>
  <c r="BM490" i="5"/>
  <c r="AK565" i="5"/>
  <c r="AO572" i="5"/>
  <c r="BB572" i="5"/>
  <c r="BF869" i="5"/>
  <c r="BG744" i="5"/>
  <c r="AS872" i="5"/>
  <c r="AR830" i="5"/>
  <c r="BH878" i="5"/>
  <c r="BO784" i="5"/>
  <c r="BR596" i="5"/>
  <c r="AS600" i="5"/>
  <c r="BZ490" i="5"/>
  <c r="AJ686" i="5"/>
  <c r="BO712" i="5"/>
  <c r="CG601" i="5"/>
  <c r="BK582" i="5"/>
  <c r="AP878" i="5"/>
  <c r="BT724" i="5"/>
  <c r="AL532" i="5"/>
  <c r="AY532" i="5"/>
  <c r="AO532" i="5"/>
  <c r="BA532" i="5"/>
  <c r="BE532" i="5"/>
  <c r="AP532" i="5"/>
  <c r="BJ532" i="5"/>
  <c r="AW532" i="5"/>
  <c r="BK607" i="5"/>
  <c r="BO607" i="5"/>
  <c r="CB671" i="5"/>
  <c r="AZ657" i="5"/>
  <c r="CF490" i="5"/>
  <c r="BV490" i="5"/>
  <c r="BG559" i="5"/>
  <c r="AX546" i="5"/>
  <c r="AP546" i="5"/>
  <c r="BL600" i="5"/>
  <c r="BW670" i="5"/>
  <c r="AY657" i="5"/>
  <c r="BV670" i="5"/>
  <c r="AS657" i="5"/>
  <c r="AZ669" i="5"/>
  <c r="BU712" i="5"/>
  <c r="BR722" i="5"/>
  <c r="BF707" i="5"/>
  <c r="BE823" i="5"/>
  <c r="CF705" i="5"/>
  <c r="BN705" i="5"/>
  <c r="AX761" i="5"/>
  <c r="AR821" i="5"/>
  <c r="AV821" i="5"/>
  <c r="CD847" i="5"/>
  <c r="AQ878" i="5"/>
  <c r="BT874" i="5"/>
  <c r="BS490" i="5"/>
  <c r="AT572" i="5"/>
  <c r="CJ572" i="5"/>
  <c r="BY722" i="5"/>
  <c r="BM684" i="5"/>
  <c r="CJ784" i="5"/>
  <c r="BM601" i="5"/>
  <c r="BJ600" i="5"/>
  <c r="BW490" i="5"/>
  <c r="BR724" i="5"/>
  <c r="AQ869" i="5"/>
  <c r="BE600" i="5"/>
  <c r="BL601" i="5"/>
  <c r="BO724" i="5"/>
  <c r="AO490" i="5"/>
  <c r="BZ572" i="5"/>
  <c r="AY565" i="5"/>
  <c r="AX565" i="5"/>
  <c r="AW565" i="5"/>
  <c r="BH565" i="5"/>
  <c r="AU565" i="5"/>
  <c r="AL565" i="5"/>
  <c r="BI565" i="5"/>
  <c r="BJ565" i="5"/>
  <c r="AS830" i="5"/>
  <c r="BH830" i="5"/>
  <c r="BG830" i="5"/>
  <c r="BF830" i="5"/>
  <c r="BI830" i="5"/>
  <c r="CI818" i="5"/>
  <c r="BK818" i="5"/>
  <c r="BO671" i="5"/>
  <c r="BU490" i="5"/>
  <c r="CJ490" i="5"/>
  <c r="CI625" i="5"/>
  <c r="AK657" i="5"/>
  <c r="CI670" i="5"/>
  <c r="CH712" i="5"/>
  <c r="CK712" i="5"/>
  <c r="CE722" i="5"/>
  <c r="AU823" i="5"/>
  <c r="AZ761" i="5"/>
  <c r="AV823" i="5"/>
  <c r="AW823" i="5"/>
  <c r="AL830" i="5"/>
  <c r="BJ878" i="5"/>
  <c r="AU878" i="5"/>
  <c r="BA872" i="5"/>
  <c r="BQ572" i="5"/>
  <c r="BB823" i="5"/>
  <c r="BX722" i="5"/>
  <c r="CG684" i="5"/>
  <c r="CI784" i="5"/>
  <c r="BP724" i="5"/>
  <c r="AL878" i="5"/>
  <c r="BE869" i="5"/>
  <c r="AU490" i="5"/>
  <c r="AZ600" i="5"/>
  <c r="CD601" i="5"/>
  <c r="BU724" i="5"/>
  <c r="BA565" i="5"/>
  <c r="BC559" i="5"/>
  <c r="AV546" i="5"/>
  <c r="BE657" i="5"/>
  <c r="AX657" i="5"/>
  <c r="BU670" i="5"/>
  <c r="BE666" i="5"/>
  <c r="BT712" i="5"/>
  <c r="BQ722" i="5"/>
  <c r="CG722" i="5"/>
  <c r="BH707" i="5"/>
  <c r="AO707" i="5"/>
  <c r="CB705" i="5"/>
  <c r="BM705" i="5"/>
  <c r="BH798" i="5"/>
  <c r="BI823" i="5"/>
  <c r="BG761" i="5"/>
  <c r="AL761" i="5"/>
  <c r="BJ823" i="5"/>
  <c r="AY830" i="5"/>
  <c r="BD821" i="5"/>
  <c r="AU821" i="5"/>
  <c r="CC847" i="5"/>
  <c r="AT872" i="5"/>
  <c r="AJ872" i="5"/>
  <c r="CG572" i="5"/>
  <c r="BG572" i="5"/>
  <c r="CG644" i="5"/>
  <c r="AN559" i="5"/>
  <c r="BW722" i="5"/>
  <c r="AK669" i="5"/>
  <c r="AY744" i="5"/>
  <c r="CF684" i="5"/>
  <c r="CF784" i="5"/>
  <c r="CI504" i="5"/>
  <c r="CG724" i="5"/>
  <c r="CJ847" i="5"/>
  <c r="AP869" i="5"/>
  <c r="AN490" i="5"/>
  <c r="AO493" i="5"/>
  <c r="AQ493" i="5"/>
  <c r="BE493" i="5"/>
  <c r="AW552" i="5"/>
  <c r="AY552" i="5"/>
  <c r="CG827" i="5"/>
  <c r="BK827" i="5"/>
  <c r="BT827" i="5"/>
  <c r="BW827" i="5"/>
  <c r="BX827" i="5"/>
  <c r="BQ827" i="5"/>
  <c r="CK827" i="5"/>
  <c r="CF827" i="5"/>
  <c r="CD827" i="5"/>
  <c r="BT490" i="5"/>
  <c r="BL490" i="5"/>
  <c r="BQ490" i="5"/>
  <c r="CA490" i="5"/>
  <c r="BE872" i="5"/>
  <c r="AQ872" i="5"/>
  <c r="AO872" i="5"/>
  <c r="BJ872" i="5"/>
  <c r="AK872" i="5"/>
  <c r="BR601" i="5"/>
  <c r="BK601" i="5"/>
  <c r="CJ601" i="5"/>
  <c r="BQ601" i="5"/>
  <c r="CK601" i="5"/>
  <c r="BW601" i="5"/>
  <c r="BN601" i="5"/>
  <c r="BX601" i="5"/>
  <c r="BU601" i="5"/>
  <c r="BZ601" i="5"/>
  <c r="BP601" i="5"/>
  <c r="CE601" i="5"/>
  <c r="CF601" i="5"/>
  <c r="CH601" i="5"/>
  <c r="BY601" i="5"/>
  <c r="BS601" i="5"/>
  <c r="BO601" i="5"/>
  <c r="CI601" i="5"/>
  <c r="BQ671" i="5"/>
  <c r="BB490" i="5"/>
  <c r="AO559" i="5"/>
  <c r="AS565" i="5"/>
  <c r="BI546" i="5"/>
  <c r="BH657" i="5"/>
  <c r="AQ657" i="5"/>
  <c r="AJ657" i="5"/>
  <c r="CD671" i="5"/>
  <c r="BN684" i="5"/>
  <c r="CG712" i="5"/>
  <c r="BD707" i="5"/>
  <c r="AM798" i="5"/>
  <c r="CA705" i="5"/>
  <c r="BZ705" i="5"/>
  <c r="AN761" i="5"/>
  <c r="AY761" i="5"/>
  <c r="AK830" i="5"/>
  <c r="AP821" i="5"/>
  <c r="BO847" i="5"/>
  <c r="AX872" i="5"/>
  <c r="AY579" i="5"/>
  <c r="BH559" i="5"/>
  <c r="CC722" i="5"/>
  <c r="CC671" i="5"/>
  <c r="AT669" i="5"/>
  <c r="AK744" i="5"/>
  <c r="CE712" i="5"/>
  <c r="CE684" i="5"/>
  <c r="BV784" i="5"/>
  <c r="BI878" i="5"/>
  <c r="BP596" i="5"/>
  <c r="BI552" i="5"/>
  <c r="AQ579" i="5"/>
  <c r="CF600" i="5"/>
  <c r="BN724" i="5"/>
  <c r="BI744" i="5"/>
  <c r="BN847" i="5"/>
  <c r="AT869" i="5"/>
  <c r="BC552" i="5"/>
  <c r="CA601" i="5"/>
  <c r="BL499" i="5"/>
  <c r="BP499" i="5"/>
  <c r="BT499" i="5"/>
  <c r="BX499" i="5"/>
  <c r="AP577" i="5"/>
  <c r="BD577" i="5"/>
  <c r="BH577" i="5"/>
  <c r="AO577" i="5"/>
  <c r="BF577" i="5"/>
  <c r="AJ577" i="5"/>
  <c r="AY781" i="5"/>
  <c r="BQ563" i="5"/>
  <c r="CJ563" i="5"/>
  <c r="BZ563" i="5"/>
  <c r="CA563" i="5"/>
  <c r="BL563" i="5"/>
  <c r="CB563" i="5"/>
  <c r="BP563" i="5"/>
  <c r="AT846" i="5"/>
  <c r="AV846" i="5"/>
  <c r="BC846" i="5"/>
  <c r="AY846" i="5"/>
  <c r="AP846" i="5"/>
  <c r="AW846" i="5"/>
  <c r="AP830" i="5"/>
  <c r="CG671" i="5"/>
  <c r="BK490" i="5"/>
  <c r="AN565" i="5"/>
  <c r="BC565" i="5"/>
  <c r="AJ546" i="5"/>
  <c r="AN546" i="5"/>
  <c r="BO600" i="5"/>
  <c r="BK671" i="5"/>
  <c r="AW546" i="5"/>
  <c r="CD490" i="5"/>
  <c r="AZ559" i="5"/>
  <c r="BG565" i="5"/>
  <c r="AT546" i="5"/>
  <c r="BD657" i="5"/>
  <c r="CB670" i="5"/>
  <c r="CB684" i="5"/>
  <c r="BS712" i="5"/>
  <c r="CA784" i="5"/>
  <c r="BD798" i="5"/>
  <c r="CF818" i="5"/>
  <c r="BS705" i="5"/>
  <c r="BX705" i="5"/>
  <c r="BF761" i="5"/>
  <c r="AK761" i="5"/>
  <c r="AU830" i="5"/>
  <c r="AX830" i="5"/>
  <c r="BC821" i="5"/>
  <c r="AW872" i="5"/>
  <c r="AR565" i="5"/>
  <c r="BA579" i="5"/>
  <c r="BF559" i="5"/>
  <c r="AO744" i="5"/>
  <c r="BW671" i="5"/>
  <c r="AN669" i="5"/>
  <c r="AX744" i="5"/>
  <c r="BZ712" i="5"/>
  <c r="BZ684" i="5"/>
  <c r="BD552" i="5"/>
  <c r="BQ582" i="5"/>
  <c r="CE600" i="5"/>
  <c r="CE724" i="5"/>
  <c r="CF728" i="5"/>
  <c r="AL744" i="5"/>
  <c r="CI847" i="5"/>
  <c r="CD728" i="5"/>
  <c r="AM869" i="5"/>
  <c r="BJ552" i="5"/>
  <c r="BT601" i="5"/>
  <c r="CG847" i="5"/>
  <c r="CD577" i="5"/>
  <c r="CF577" i="5"/>
  <c r="CC867" i="5"/>
  <c r="BH828" i="5"/>
  <c r="AS828" i="5"/>
  <c r="AK836" i="5"/>
  <c r="AO828" i="5"/>
  <c r="CJ867" i="5"/>
  <c r="AT836" i="5"/>
  <c r="BD503" i="5"/>
  <c r="BU780" i="5"/>
  <c r="AU815" i="5"/>
  <c r="CJ880" i="5"/>
  <c r="AV616" i="5"/>
  <c r="AL574" i="5"/>
  <c r="BD800" i="5"/>
  <c r="AT749" i="5"/>
  <c r="BP838" i="5"/>
  <c r="BJ593" i="5"/>
  <c r="BF533" i="5"/>
  <c r="BY570" i="5"/>
  <c r="BP780" i="5"/>
  <c r="BP880" i="5"/>
  <c r="BE563" i="5"/>
  <c r="AL815" i="5"/>
  <c r="BD533" i="5"/>
  <c r="BZ879" i="5"/>
  <c r="BF828" i="5"/>
  <c r="AQ828" i="5"/>
  <c r="CG867" i="5"/>
  <c r="AX828" i="5"/>
  <c r="BA828" i="5"/>
  <c r="BC503" i="5"/>
  <c r="AT533" i="5"/>
  <c r="CE502" i="5"/>
  <c r="CJ570" i="5"/>
  <c r="CC780" i="5"/>
  <c r="AT831" i="5"/>
  <c r="BH831" i="5"/>
  <c r="BI831" i="5"/>
  <c r="AQ593" i="5"/>
  <c r="CF637" i="5"/>
  <c r="BV500" i="5"/>
  <c r="BS780" i="5"/>
  <c r="AZ563" i="5"/>
  <c r="BC593" i="5"/>
  <c r="AY800" i="5"/>
  <c r="AM749" i="5"/>
  <c r="CK803" i="5"/>
  <c r="AU748" i="5"/>
  <c r="CG803" i="5"/>
  <c r="AW533" i="5"/>
  <c r="BK790" i="5"/>
  <c r="BM790" i="5"/>
  <c r="BN790" i="5"/>
  <c r="AL828" i="5"/>
  <c r="BM867" i="5"/>
  <c r="BD828" i="5"/>
  <c r="AK503" i="5"/>
  <c r="AS533" i="5"/>
  <c r="BT502" i="5"/>
  <c r="BW570" i="5"/>
  <c r="AN563" i="5"/>
  <c r="BL675" i="5"/>
  <c r="BM879" i="5"/>
  <c r="BC563" i="5"/>
  <c r="BV652" i="5"/>
  <c r="BR780" i="5"/>
  <c r="BC828" i="5"/>
  <c r="AX836" i="5"/>
  <c r="AZ828" i="5"/>
  <c r="BB836" i="5"/>
  <c r="AY533" i="5"/>
  <c r="BB503" i="5"/>
  <c r="AR533" i="5"/>
  <c r="BS502" i="5"/>
  <c r="BS570" i="5"/>
  <c r="AY563" i="5"/>
  <c r="AV563" i="5"/>
  <c r="AP831" i="5"/>
  <c r="AR831" i="5"/>
  <c r="CI640" i="5"/>
  <c r="AT775" i="5"/>
  <c r="BO725" i="5"/>
  <c r="AM748" i="5"/>
  <c r="BX675" i="5"/>
  <c r="AO788" i="5"/>
  <c r="BK616" i="5"/>
  <c r="BX616" i="5"/>
  <c r="BL879" i="5"/>
  <c r="CH780" i="5"/>
  <c r="BB828" i="5"/>
  <c r="BD836" i="5"/>
  <c r="BE836" i="5"/>
  <c r="AJ503" i="5"/>
  <c r="BM780" i="5"/>
  <c r="BE831" i="5"/>
  <c r="CA652" i="5"/>
  <c r="BN780" i="5"/>
  <c r="BG503" i="5"/>
  <c r="BY543" i="5"/>
  <c r="BB563" i="5"/>
  <c r="AX831" i="5"/>
  <c r="BY725" i="5"/>
  <c r="BG748" i="5"/>
  <c r="BH788" i="5"/>
  <c r="BG533" i="5"/>
  <c r="BH533" i="5"/>
  <c r="BB831" i="5"/>
  <c r="AU770" i="5"/>
  <c r="CF780" i="5"/>
  <c r="AV770" i="5"/>
  <c r="AP815" i="5"/>
  <c r="AT828" i="5"/>
  <c r="AO836" i="5"/>
  <c r="AZ836" i="5"/>
  <c r="AR503" i="5"/>
  <c r="CA586" i="5"/>
  <c r="CG780" i="5"/>
  <c r="AJ831" i="5"/>
  <c r="AP873" i="5"/>
  <c r="CH880" i="5"/>
  <c r="AP563" i="5"/>
  <c r="AM503" i="5"/>
  <c r="AM800" i="5"/>
  <c r="BF574" i="5"/>
  <c r="BJ533" i="5"/>
  <c r="AT563" i="5"/>
  <c r="AU563" i="5"/>
  <c r="CC675" i="5"/>
  <c r="BO780" i="5"/>
  <c r="AZ770" i="5"/>
  <c r="AM815" i="5"/>
  <c r="AR828" i="5"/>
  <c r="AU760" i="5"/>
  <c r="CK838" i="5"/>
  <c r="AZ498" i="5"/>
  <c r="AQ831" i="5"/>
  <c r="BW780" i="5"/>
  <c r="AS831" i="5"/>
  <c r="BA503" i="5"/>
  <c r="BE574" i="5"/>
  <c r="AO612" i="5"/>
  <c r="CA869" i="5"/>
  <c r="AX503" i="5"/>
  <c r="BA770" i="5"/>
  <c r="AV533" i="5"/>
  <c r="BI770" i="5"/>
  <c r="BW533" i="5"/>
  <c r="CK723" i="5"/>
  <c r="AP642" i="5"/>
  <c r="AK642" i="5"/>
  <c r="AO642" i="5"/>
  <c r="AV697" i="5"/>
  <c r="AQ697" i="5"/>
  <c r="AS697" i="5"/>
  <c r="AX697" i="5"/>
  <c r="CA675" i="5"/>
  <c r="BY780" i="5"/>
  <c r="AJ770" i="5"/>
  <c r="BJ828" i="5"/>
  <c r="AS503" i="5"/>
  <c r="BG593" i="5"/>
  <c r="BV503" i="5"/>
  <c r="AP533" i="5"/>
  <c r="CD723" i="5"/>
  <c r="BK642" i="5"/>
  <c r="BO642" i="5"/>
  <c r="BT642" i="5"/>
  <c r="BU642" i="5"/>
  <c r="BW642" i="5"/>
  <c r="BC776" i="5"/>
  <c r="BD776" i="5"/>
  <c r="BU801" i="5"/>
  <c r="CK801" i="5"/>
  <c r="CB801" i="5"/>
  <c r="BS801" i="5"/>
  <c r="BX801" i="5"/>
  <c r="CC801" i="5"/>
  <c r="BY801" i="5"/>
  <c r="CI801" i="5"/>
  <c r="CD538" i="5"/>
  <c r="BC541" i="5"/>
  <c r="AJ666" i="5"/>
  <c r="AQ541" i="5"/>
  <c r="BV801" i="5"/>
  <c r="AZ538" i="5"/>
  <c r="CF644" i="5"/>
  <c r="BR625" i="5"/>
  <c r="CI538" i="5"/>
  <c r="BU572" i="5"/>
  <c r="BU816" i="5"/>
  <c r="BM816" i="5"/>
  <c r="BR816" i="5"/>
  <c r="BS816" i="5"/>
  <c r="BT816" i="5"/>
  <c r="BK816" i="5"/>
  <c r="AY763" i="5"/>
  <c r="AV763" i="5"/>
  <c r="BC763" i="5"/>
  <c r="AP763" i="5"/>
  <c r="AW763" i="5"/>
  <c r="BU511" i="5"/>
  <c r="BQ511" i="5"/>
  <c r="BG666" i="5"/>
  <c r="BD787" i="5"/>
  <c r="AJ787" i="5"/>
  <c r="CF801" i="5"/>
  <c r="AY538" i="5"/>
  <c r="BT801" i="5"/>
  <c r="AX538" i="5"/>
  <c r="CC644" i="5"/>
  <c r="CF868" i="5"/>
  <c r="CB538" i="5"/>
  <c r="AQ868" i="5"/>
  <c r="CF527" i="5"/>
  <c r="CK527" i="5"/>
  <c r="BK527" i="5"/>
  <c r="CG527" i="5"/>
  <c r="BT542" i="5"/>
  <c r="CH542" i="5"/>
  <c r="BX542" i="5"/>
  <c r="CC542" i="5"/>
  <c r="CK880" i="5"/>
  <c r="BZ880" i="5"/>
  <c r="BS880" i="5"/>
  <c r="CD880" i="5"/>
  <c r="BR880" i="5"/>
  <c r="CI880" i="5"/>
  <c r="BU880" i="5"/>
  <c r="BS867" i="5"/>
  <c r="BX867" i="5"/>
  <c r="BU867" i="5"/>
  <c r="BV867" i="5"/>
  <c r="BO867" i="5"/>
  <c r="BW867" i="5"/>
  <c r="CA867" i="5"/>
  <c r="BR637" i="5"/>
  <c r="BO637" i="5"/>
  <c r="BS637" i="5"/>
  <c r="CK637" i="5"/>
  <c r="CJ637" i="5"/>
  <c r="BN637" i="5"/>
  <c r="BK637" i="5"/>
  <c r="CC637" i="5"/>
  <c r="BP637" i="5"/>
  <c r="BY637" i="5"/>
  <c r="BE770" i="5"/>
  <c r="AT770" i="5"/>
  <c r="BG770" i="5"/>
  <c r="AR770" i="5"/>
  <c r="BH770" i="5"/>
  <c r="AN770" i="5"/>
  <c r="AK770" i="5"/>
  <c r="AO770" i="5"/>
  <c r="AP770" i="5"/>
  <c r="BD770" i="5"/>
  <c r="AQ770" i="5"/>
  <c r="BZ570" i="5"/>
  <c r="CK570" i="5"/>
  <c r="BK570" i="5"/>
  <c r="BM570" i="5"/>
  <c r="CF570" i="5"/>
  <c r="CA570" i="5"/>
  <c r="AR498" i="5"/>
  <c r="AN498" i="5"/>
  <c r="AY498" i="5"/>
  <c r="BB498" i="5"/>
  <c r="AR760" i="5"/>
  <c r="AV760" i="5"/>
  <c r="BB606" i="5"/>
  <c r="BK644" i="5"/>
  <c r="BQ625" i="5"/>
  <c r="BP569" i="5"/>
  <c r="BO880" i="5"/>
  <c r="CJ527" i="5"/>
  <c r="BN538" i="5"/>
  <c r="BK538" i="5"/>
  <c r="CC538" i="5"/>
  <c r="BM538" i="5"/>
  <c r="BO538" i="5"/>
  <c r="CA538" i="5"/>
  <c r="BP538" i="5"/>
  <c r="AM541" i="5"/>
  <c r="BU538" i="5"/>
  <c r="BX538" i="5"/>
  <c r="BH541" i="5"/>
  <c r="BB541" i="5"/>
  <c r="BY644" i="5"/>
  <c r="CD644" i="5"/>
  <c r="BD666" i="5"/>
  <c r="AP787" i="5"/>
  <c r="BE787" i="5"/>
  <c r="BR801" i="5"/>
  <c r="BK868" i="5"/>
  <c r="AW538" i="5"/>
  <c r="BH644" i="5"/>
  <c r="BN801" i="5"/>
  <c r="AV538" i="5"/>
  <c r="BW492" i="5"/>
  <c r="BP492" i="5"/>
  <c r="CK538" i="5"/>
  <c r="AL541" i="5"/>
  <c r="BF666" i="5"/>
  <c r="BC787" i="5"/>
  <c r="CE801" i="5"/>
  <c r="BD538" i="5"/>
  <c r="AU538" i="5"/>
  <c r="BF543" i="5"/>
  <c r="AM644" i="5"/>
  <c r="BG644" i="5"/>
  <c r="BA666" i="5"/>
  <c r="CJ801" i="5"/>
  <c r="CK644" i="5"/>
  <c r="CG625" i="5"/>
  <c r="BS760" i="5"/>
  <c r="BZ538" i="5"/>
  <c r="BT563" i="5"/>
  <c r="BL538" i="5"/>
  <c r="CJ539" i="5"/>
  <c r="BO539" i="5"/>
  <c r="BY600" i="5"/>
  <c r="CJ600" i="5"/>
  <c r="BF579" i="5"/>
  <c r="AV579" i="5"/>
  <c r="AW579" i="5"/>
  <c r="BX807" i="5"/>
  <c r="BR807" i="5"/>
  <c r="CC807" i="5"/>
  <c r="CF807" i="5"/>
  <c r="CG807" i="5"/>
  <c r="BK590" i="5"/>
  <c r="BL590" i="5"/>
  <c r="BS868" i="5"/>
  <c r="CD868" i="5"/>
  <c r="BO868" i="5"/>
  <c r="BR868" i="5"/>
  <c r="CI868" i="5"/>
  <c r="CE868" i="5"/>
  <c r="BN868" i="5"/>
  <c r="CB868" i="5"/>
  <c r="AY541" i="5"/>
  <c r="BO644" i="5"/>
  <c r="BY538" i="5"/>
  <c r="AX541" i="5"/>
  <c r="AZ541" i="5"/>
  <c r="AT644" i="5"/>
  <c r="CH644" i="5"/>
  <c r="AV666" i="5"/>
  <c r="AR666" i="5"/>
  <c r="AO787" i="5"/>
  <c r="AK787" i="5"/>
  <c r="BQ801" i="5"/>
  <c r="BI538" i="5"/>
  <c r="BD644" i="5"/>
  <c r="AW666" i="5"/>
  <c r="BG787" i="5"/>
  <c r="BO801" i="5"/>
  <c r="BL868" i="5"/>
  <c r="CJ644" i="5"/>
  <c r="BO760" i="5"/>
  <c r="BS538" i="5"/>
  <c r="AQ787" i="5"/>
  <c r="BZ868" i="5"/>
  <c r="BC701" i="5"/>
  <c r="AS701" i="5"/>
  <c r="BD701" i="5"/>
  <c r="BT565" i="5"/>
  <c r="CA565" i="5"/>
  <c r="CG565" i="5"/>
  <c r="CK565" i="5"/>
  <c r="CB625" i="5"/>
  <c r="CD625" i="5"/>
  <c r="BK625" i="5"/>
  <c r="CE625" i="5"/>
  <c r="CC625" i="5"/>
  <c r="BO625" i="5"/>
  <c r="BM625" i="5"/>
  <c r="BN625" i="5"/>
  <c r="CH563" i="5"/>
  <c r="BO563" i="5"/>
  <c r="CE563" i="5"/>
  <c r="CD563" i="5"/>
  <c r="BU563" i="5"/>
  <c r="BS563" i="5"/>
  <c r="CI563" i="5"/>
  <c r="CC563" i="5"/>
  <c r="BV563" i="5"/>
  <c r="BM563" i="5"/>
  <c r="BN563" i="5"/>
  <c r="BW563" i="5"/>
  <c r="CG563" i="5"/>
  <c r="CF563" i="5"/>
  <c r="AR572" i="5"/>
  <c r="BF572" i="5"/>
  <c r="AX572" i="5"/>
  <c r="BE572" i="5"/>
  <c r="AU572" i="5"/>
  <c r="AS572" i="5"/>
  <c r="AX868" i="5"/>
  <c r="AY868" i="5"/>
  <c r="AU868" i="5"/>
  <c r="AN868" i="5"/>
  <c r="AL868" i="5"/>
  <c r="AT868" i="5"/>
  <c r="AM868" i="5"/>
  <c r="BF868" i="5"/>
  <c r="BD868" i="5"/>
  <c r="AJ868" i="5"/>
  <c r="AZ868" i="5"/>
  <c r="BC868" i="5"/>
  <c r="AV868" i="5"/>
  <c r="BI868" i="5"/>
  <c r="BA868" i="5"/>
  <c r="BS623" i="5"/>
  <c r="BV623" i="5"/>
  <c r="BU623" i="5"/>
  <c r="CG623" i="5"/>
  <c r="CK623" i="5"/>
  <c r="BT760" i="5"/>
  <c r="BV760" i="5"/>
  <c r="CC760" i="5"/>
  <c r="CI760" i="5"/>
  <c r="CH760" i="5"/>
  <c r="BZ760" i="5"/>
  <c r="BW760" i="5"/>
  <c r="CG760" i="5"/>
  <c r="BU760" i="5"/>
  <c r="AP649" i="5"/>
  <c r="AO649" i="5"/>
  <c r="AS649" i="5"/>
  <c r="AT649" i="5"/>
  <c r="AU649" i="5"/>
  <c r="BJ649" i="5"/>
  <c r="CH784" i="5"/>
  <c r="BW784" i="5"/>
  <c r="BN784" i="5"/>
  <c r="BP784" i="5"/>
  <c r="CE572" i="5"/>
  <c r="CF572" i="5"/>
  <c r="CH572" i="5"/>
  <c r="BT572" i="5"/>
  <c r="BL572" i="5"/>
  <c r="BS572" i="5"/>
  <c r="AQ666" i="5"/>
  <c r="AT541" i="5"/>
  <c r="AO541" i="5"/>
  <c r="AX644" i="5"/>
  <c r="AS666" i="5"/>
  <c r="BC666" i="5"/>
  <c r="BJ787" i="5"/>
  <c r="AP538" i="5"/>
  <c r="BQ644" i="5"/>
  <c r="AN644" i="5"/>
  <c r="CK868" i="5"/>
  <c r="BZ625" i="5"/>
  <c r="BL760" i="5"/>
  <c r="CG868" i="5"/>
  <c r="BM868" i="5"/>
  <c r="AP493" i="5"/>
  <c r="AR493" i="5"/>
  <c r="BV556" i="5"/>
  <c r="BQ867" i="5"/>
  <c r="CG490" i="5"/>
  <c r="BO490" i="5"/>
  <c r="CB823" i="5"/>
  <c r="CH823" i="5"/>
  <c r="CJ823" i="5"/>
  <c r="BR823" i="5"/>
  <c r="BW823" i="5"/>
  <c r="BU823" i="5"/>
  <c r="BA787" i="5"/>
  <c r="AO666" i="5"/>
  <c r="AV787" i="5"/>
  <c r="BA538" i="5"/>
  <c r="BS644" i="5"/>
  <c r="AY644" i="5"/>
  <c r="BT868" i="5"/>
  <c r="BX625" i="5"/>
  <c r="CH868" i="5"/>
  <c r="AJ487" i="5"/>
  <c r="AM487" i="5"/>
  <c r="BW556" i="5"/>
  <c r="BP868" i="5"/>
  <c r="AR879" i="5"/>
  <c r="AX879" i="5"/>
  <c r="BA490" i="5"/>
  <c r="BH490" i="5"/>
  <c r="BX868" i="5"/>
  <c r="CF538" i="5"/>
  <c r="BK608" i="5"/>
  <c r="CA608" i="5"/>
  <c r="BR608" i="5"/>
  <c r="BZ608" i="5"/>
  <c r="BY608" i="5"/>
  <c r="BS608" i="5"/>
  <c r="BN569" i="5"/>
  <c r="CK569" i="5"/>
  <c r="CI569" i="5"/>
  <c r="BO569" i="5"/>
  <c r="CJ569" i="5"/>
  <c r="AV605" i="5"/>
  <c r="AS605" i="5"/>
  <c r="BD541" i="5"/>
  <c r="BG821" i="5"/>
  <c r="AM821" i="5"/>
  <c r="AT558" i="5"/>
  <c r="BA558" i="5"/>
  <c r="BD502" i="5"/>
  <c r="AN538" i="5"/>
  <c r="CA572" i="5"/>
  <c r="BT625" i="5"/>
  <c r="AT605" i="5"/>
  <c r="BL644" i="5"/>
  <c r="AV644" i="5"/>
  <c r="AS644" i="5"/>
  <c r="CK824" i="5"/>
  <c r="AS868" i="5"/>
  <c r="BV816" i="5"/>
  <c r="BR867" i="5"/>
  <c r="BH538" i="5"/>
  <c r="BY563" i="5"/>
  <c r="BF770" i="5"/>
  <c r="CA801" i="5"/>
  <c r="BY625" i="5"/>
  <c r="BQ868" i="5"/>
  <c r="BY569" i="5"/>
  <c r="AJ701" i="5"/>
  <c r="BY793" i="5"/>
  <c r="CG880" i="5"/>
  <c r="BS556" i="5"/>
  <c r="BI649" i="5"/>
  <c r="CK500" i="5"/>
  <c r="BX500" i="5"/>
  <c r="BY500" i="5"/>
  <c r="BS500" i="5"/>
  <c r="BU500" i="5"/>
  <c r="BI498" i="5"/>
  <c r="AR540" i="5"/>
  <c r="BI540" i="5"/>
  <c r="BC540" i="5"/>
  <c r="AW540" i="5"/>
  <c r="AY540" i="5"/>
  <c r="BF540" i="5"/>
  <c r="BQ538" i="5"/>
  <c r="BI541" i="5"/>
  <c r="BM644" i="5"/>
  <c r="AR541" i="5"/>
  <c r="CB644" i="5"/>
  <c r="BJ666" i="5"/>
  <c r="AU644" i="5"/>
  <c r="CA623" i="5"/>
  <c r="CA644" i="5"/>
  <c r="BA644" i="5"/>
  <c r="AN649" i="5"/>
  <c r="BI666" i="5"/>
  <c r="AY666" i="5"/>
  <c r="BN760" i="5"/>
  <c r="BM801" i="5"/>
  <c r="CD784" i="5"/>
  <c r="BF821" i="5"/>
  <c r="AZ821" i="5"/>
  <c r="AS558" i="5"/>
  <c r="AX558" i="5"/>
  <c r="AM502" i="5"/>
  <c r="BE538" i="5"/>
  <c r="BG538" i="5"/>
  <c r="AK572" i="5"/>
  <c r="BP572" i="5"/>
  <c r="BY572" i="5"/>
  <c r="BU625" i="5"/>
  <c r="AN605" i="5"/>
  <c r="BN824" i="5"/>
  <c r="BG868" i="5"/>
  <c r="BL816" i="5"/>
  <c r="BC538" i="5"/>
  <c r="CK563" i="5"/>
  <c r="BV625" i="5"/>
  <c r="CG570" i="5"/>
  <c r="BX569" i="5"/>
  <c r="BI701" i="5"/>
  <c r="BW793" i="5"/>
  <c r="BQ500" i="5"/>
  <c r="AK868" i="5"/>
  <c r="BG649" i="5"/>
  <c r="BK629" i="5"/>
  <c r="BU629" i="5"/>
  <c r="CF629" i="5"/>
  <c r="CD801" i="5"/>
  <c r="AT666" i="5"/>
  <c r="AN787" i="5"/>
  <c r="BP801" i="5"/>
  <c r="BZ644" i="5"/>
  <c r="BL801" i="5"/>
  <c r="BW868" i="5"/>
  <c r="CA868" i="5"/>
  <c r="AL787" i="5"/>
  <c r="BJ644" i="5"/>
  <c r="BC644" i="5"/>
  <c r="BE644" i="5"/>
  <c r="AJ644" i="5"/>
  <c r="BB538" i="5"/>
  <c r="BH543" i="5"/>
  <c r="AW543" i="5"/>
  <c r="AK543" i="5"/>
  <c r="CB556" i="5"/>
  <c r="CD556" i="5"/>
  <c r="AY535" i="5"/>
  <c r="AL535" i="5"/>
  <c r="AX535" i="5"/>
  <c r="AR487" i="5"/>
  <c r="BT492" i="5"/>
  <c r="BZ515" i="5"/>
  <c r="CG492" i="5"/>
  <c r="BF541" i="5"/>
  <c r="AL644" i="5"/>
  <c r="AM666" i="5"/>
  <c r="AN666" i="5"/>
  <c r="BE487" i="5"/>
  <c r="BL515" i="5"/>
  <c r="BS492" i="5"/>
  <c r="BW538" i="5"/>
  <c r="BA541" i="5"/>
  <c r="AW572" i="5"/>
  <c r="AP541" i="5"/>
  <c r="AQ487" i="5"/>
  <c r="CF492" i="5"/>
  <c r="CG538" i="5"/>
  <c r="BE541" i="5"/>
  <c r="BM623" i="5"/>
  <c r="BZ623" i="5"/>
  <c r="BB649" i="5"/>
  <c r="AL666" i="5"/>
  <c r="AK666" i="5"/>
  <c r="BY760" i="5"/>
  <c r="CG801" i="5"/>
  <c r="BE821" i="5"/>
  <c r="AL821" i="5"/>
  <c r="AQ558" i="5"/>
  <c r="AJ558" i="5"/>
  <c r="AW502" i="5"/>
  <c r="AK538" i="5"/>
  <c r="CB572" i="5"/>
  <c r="BE543" i="5"/>
  <c r="AX543" i="5"/>
  <c r="BK572" i="5"/>
  <c r="BG605" i="5"/>
  <c r="AR868" i="5"/>
  <c r="AR538" i="5"/>
  <c r="BR563" i="5"/>
  <c r="AK707" i="5"/>
  <c r="BA707" i="5"/>
  <c r="BS625" i="5"/>
  <c r="BK569" i="5"/>
  <c r="BZ565" i="5"/>
  <c r="BC572" i="5"/>
  <c r="BU807" i="5"/>
  <c r="AO538" i="5"/>
  <c r="BH868" i="5"/>
  <c r="AR649" i="5"/>
  <c r="AS770" i="5"/>
  <c r="CI572" i="5"/>
  <c r="CJ686" i="5"/>
  <c r="BT686" i="5"/>
  <c r="BK801" i="5"/>
  <c r="AX513" i="5"/>
  <c r="AW513" i="5"/>
  <c r="AY513" i="5"/>
  <c r="BC513" i="5"/>
  <c r="CK700" i="5"/>
  <c r="BN700" i="5"/>
  <c r="BO700" i="5"/>
  <c r="BQ700" i="5"/>
  <c r="BP700" i="5"/>
  <c r="BZ700" i="5"/>
  <c r="BW801" i="5"/>
  <c r="CH801" i="5"/>
  <c r="CC868" i="5"/>
  <c r="BU868" i="5"/>
  <c r="BW644" i="5"/>
  <c r="BV644" i="5"/>
  <c r="BN644" i="5"/>
  <c r="BU644" i="5"/>
  <c r="CI644" i="5"/>
  <c r="AS787" i="5"/>
  <c r="BH787" i="5"/>
  <c r="BI787" i="5"/>
  <c r="AU787" i="5"/>
  <c r="AR787" i="5"/>
  <c r="AW787" i="5"/>
  <c r="AZ787" i="5"/>
  <c r="AY787" i="5"/>
  <c r="BX644" i="5"/>
  <c r="BF538" i="5"/>
  <c r="AX666" i="5"/>
  <c r="BV538" i="5"/>
  <c r="BG541" i="5"/>
  <c r="AP666" i="5"/>
  <c r="CH538" i="5"/>
  <c r="BT538" i="5"/>
  <c r="AS541" i="5"/>
  <c r="BB666" i="5"/>
  <c r="AL538" i="5"/>
  <c r="BR644" i="5"/>
  <c r="AX787" i="5"/>
  <c r="BV868" i="5"/>
  <c r="CJ538" i="5"/>
  <c r="AV487" i="5"/>
  <c r="BD487" i="5"/>
  <c r="BR538" i="5"/>
  <c r="AN541" i="5"/>
  <c r="CE623" i="5"/>
  <c r="AK644" i="5"/>
  <c r="CE644" i="5"/>
  <c r="BH649" i="5"/>
  <c r="AM649" i="5"/>
  <c r="CE760" i="5"/>
  <c r="CC824" i="5"/>
  <c r="BP705" i="5"/>
  <c r="CG824" i="5"/>
  <c r="AT821" i="5"/>
  <c r="BI558" i="5"/>
  <c r="AW541" i="5"/>
  <c r="BJ538" i="5"/>
  <c r="AT538" i="5"/>
  <c r="AP543" i="5"/>
  <c r="CK572" i="5"/>
  <c r="BA605" i="5"/>
  <c r="CE867" i="5"/>
  <c r="BE868" i="5"/>
  <c r="BR539" i="5"/>
  <c r="AJ538" i="5"/>
  <c r="BX563" i="5"/>
  <c r="CK625" i="5"/>
  <c r="BX570" i="5"/>
  <c r="BW569" i="5"/>
  <c r="CH565" i="5"/>
  <c r="AY572" i="5"/>
  <c r="AQ538" i="5"/>
  <c r="BV572" i="5"/>
  <c r="BZ801" i="5"/>
  <c r="BF862" i="5"/>
  <c r="AW862" i="5"/>
  <c r="AZ862" i="5"/>
  <c r="AQ867" i="5"/>
  <c r="AN867" i="5"/>
  <c r="AV503" i="5"/>
  <c r="AJ637" i="5"/>
  <c r="AL637" i="5"/>
  <c r="AN637" i="5"/>
  <c r="BA637" i="5"/>
  <c r="AJ837" i="5"/>
  <c r="AZ837" i="5"/>
  <c r="BH837" i="5"/>
  <c r="AO503" i="5"/>
  <c r="AR867" i="5"/>
  <c r="CD774" i="5"/>
  <c r="CG774" i="5"/>
  <c r="AP867" i="5"/>
  <c r="BU770" i="5"/>
  <c r="CK770" i="5"/>
  <c r="AN503" i="5"/>
  <c r="BN503" i="5"/>
  <c r="CE498" i="5"/>
  <c r="BI689" i="5"/>
  <c r="BW503" i="5"/>
  <c r="CD498" i="5"/>
  <c r="BL735" i="5"/>
  <c r="BA508" i="5"/>
  <c r="BE689" i="5"/>
  <c r="BD551" i="5"/>
  <c r="AK698" i="5"/>
  <c r="AM698" i="5"/>
  <c r="CF785" i="5"/>
  <c r="BV557" i="5"/>
  <c r="AJ565" i="5"/>
  <c r="AP749" i="5"/>
  <c r="AL539" i="5"/>
  <c r="BF867" i="5"/>
  <c r="AK749" i="5"/>
  <c r="BH873" i="5"/>
  <c r="BT774" i="5"/>
  <c r="CB578" i="5"/>
  <c r="BI749" i="5"/>
  <c r="CD738" i="5"/>
  <c r="CJ738" i="5"/>
  <c r="BE852" i="5"/>
  <c r="BF852" i="5"/>
  <c r="AJ593" i="5"/>
  <c r="AK593" i="5"/>
  <c r="AY593" i="5"/>
  <c r="AR593" i="5"/>
  <c r="AZ593" i="5"/>
  <c r="AM593" i="5"/>
  <c r="AP593" i="5"/>
  <c r="AT508" i="5"/>
  <c r="AJ508" i="5"/>
  <c r="AY806" i="5"/>
  <c r="AZ551" i="5"/>
  <c r="BI698" i="5"/>
  <c r="BR785" i="5"/>
  <c r="CF498" i="5"/>
  <c r="BJ491" i="5"/>
  <c r="AM590" i="5"/>
  <c r="AT823" i="5"/>
  <c r="AT867" i="5"/>
  <c r="BZ714" i="5"/>
  <c r="AV525" i="5"/>
  <c r="AM519" i="5"/>
  <c r="BQ541" i="5"/>
  <c r="BJ749" i="5"/>
  <c r="BZ781" i="5"/>
  <c r="BF873" i="5"/>
  <c r="AX528" i="5"/>
  <c r="CC636" i="5"/>
  <c r="BY772" i="5"/>
  <c r="CA772" i="5"/>
  <c r="CH772" i="5"/>
  <c r="CI772" i="5"/>
  <c r="BZ772" i="5"/>
  <c r="BA505" i="5"/>
  <c r="AQ505" i="5"/>
  <c r="AW505" i="5"/>
  <c r="BE505" i="5"/>
  <c r="BG505" i="5"/>
  <c r="AV639" i="5"/>
  <c r="AU639" i="5"/>
  <c r="AW551" i="5"/>
  <c r="BG698" i="5"/>
  <c r="CA498" i="5"/>
  <c r="BT714" i="5"/>
  <c r="AX525" i="5"/>
  <c r="BY811" i="5"/>
  <c r="BM541" i="5"/>
  <c r="BC749" i="5"/>
  <c r="BY781" i="5"/>
  <c r="BC873" i="5"/>
  <c r="AO528" i="5"/>
  <c r="AZ565" i="5"/>
  <c r="CB636" i="5"/>
  <c r="BH814" i="5"/>
  <c r="CH593" i="5"/>
  <c r="BZ593" i="5"/>
  <c r="CK593" i="5"/>
  <c r="BX593" i="5"/>
  <c r="BW593" i="5"/>
  <c r="BM593" i="5"/>
  <c r="BV593" i="5"/>
  <c r="AK582" i="5"/>
  <c r="AX582" i="5"/>
  <c r="AN582" i="5"/>
  <c r="AU582" i="5"/>
  <c r="AV582" i="5"/>
  <c r="AY823" i="5"/>
  <c r="AZ503" i="5"/>
  <c r="AS569" i="5"/>
  <c r="AV749" i="5"/>
  <c r="AU551" i="5"/>
  <c r="BR770" i="5"/>
  <c r="AN878" i="5"/>
  <c r="BY716" i="5"/>
  <c r="BX811" i="5"/>
  <c r="CA847" i="5"/>
  <c r="AO593" i="5"/>
  <c r="AS837" i="5"/>
  <c r="BB749" i="5"/>
  <c r="AJ814" i="5"/>
  <c r="BY661" i="5"/>
  <c r="CA661" i="5"/>
  <c r="CK661" i="5"/>
  <c r="AJ817" i="5"/>
  <c r="BE817" i="5"/>
  <c r="CE541" i="5"/>
  <c r="CB541" i="5"/>
  <c r="CD541" i="5"/>
  <c r="BP555" i="5"/>
  <c r="BM560" i="5"/>
  <c r="CC785" i="5"/>
  <c r="AV824" i="5"/>
  <c r="AP824" i="5"/>
  <c r="CG499" i="5"/>
  <c r="AN746" i="5"/>
  <c r="BP629" i="5"/>
  <c r="BC726" i="5"/>
  <c r="BB726" i="5"/>
  <c r="BZ499" i="5"/>
  <c r="CB487" i="5"/>
  <c r="CD487" i="5"/>
  <c r="CB560" i="5"/>
  <c r="BS555" i="5"/>
  <c r="CE555" i="5"/>
  <c r="AU650" i="5"/>
  <c r="AK650" i="5"/>
  <c r="CH747" i="5"/>
  <c r="BV818" i="5"/>
  <c r="CC873" i="5"/>
  <c r="BX865" i="5"/>
  <c r="BI502" i="5"/>
  <c r="CD499" i="5"/>
  <c r="AV502" i="5"/>
  <c r="AT577" i="5"/>
  <c r="AW577" i="5"/>
  <c r="CD578" i="5"/>
  <c r="AN577" i="5"/>
  <c r="CE629" i="5"/>
  <c r="AT579" i="5"/>
  <c r="CG698" i="5"/>
  <c r="CA656" i="5"/>
  <c r="AV656" i="5"/>
  <c r="BB656" i="5"/>
  <c r="AW700" i="5"/>
  <c r="AL700" i="5"/>
  <c r="AZ726" i="5"/>
  <c r="BK823" i="5"/>
  <c r="CJ865" i="5"/>
  <c r="BC872" i="5"/>
  <c r="BD872" i="5"/>
  <c r="AN872" i="5"/>
  <c r="AJ540" i="5"/>
  <c r="BJ575" i="5"/>
  <c r="CB600" i="5"/>
  <c r="BM698" i="5"/>
  <c r="CD747" i="5"/>
  <c r="AM781" i="5"/>
  <c r="AK781" i="5"/>
  <c r="AU817" i="5"/>
  <c r="BQ823" i="5"/>
  <c r="AU824" i="5"/>
  <c r="BS499" i="5"/>
  <c r="BS736" i="5"/>
  <c r="BU736" i="5"/>
  <c r="AV539" i="5"/>
  <c r="BQ575" i="5"/>
  <c r="AK490" i="5"/>
  <c r="AM490" i="5"/>
  <c r="AQ490" i="5"/>
  <c r="AR490" i="5"/>
  <c r="BD490" i="5"/>
  <c r="BE490" i="5"/>
  <c r="BF490" i="5"/>
  <c r="AJ490" i="5"/>
  <c r="AL490" i="5"/>
  <c r="AT490" i="5"/>
  <c r="AV490" i="5"/>
  <c r="AX490" i="5"/>
  <c r="AY490" i="5"/>
  <c r="BJ490" i="5"/>
  <c r="BC490" i="5"/>
  <c r="BI490" i="5"/>
  <c r="BZ487" i="5"/>
  <c r="BP487" i="5"/>
  <c r="BQ555" i="5"/>
  <c r="CC555" i="5"/>
  <c r="BN600" i="5"/>
  <c r="AT650" i="5"/>
  <c r="AY650" i="5"/>
  <c r="BR747" i="5"/>
  <c r="BU818" i="5"/>
  <c r="CJ818" i="5"/>
  <c r="CH865" i="5"/>
  <c r="AK502" i="5"/>
  <c r="CA499" i="5"/>
  <c r="BQ560" i="5"/>
  <c r="BE577" i="5"/>
  <c r="BH579" i="5"/>
  <c r="BO629" i="5"/>
  <c r="AX579" i="5"/>
  <c r="BL747" i="5"/>
  <c r="AQ656" i="5"/>
  <c r="AK656" i="5"/>
  <c r="BX656" i="5"/>
  <c r="AX817" i="5"/>
  <c r="AQ817" i="5"/>
  <c r="AV700" i="5"/>
  <c r="BA700" i="5"/>
  <c r="AY726" i="5"/>
  <c r="CE823" i="5"/>
  <c r="BW865" i="5"/>
  <c r="CI865" i="5"/>
  <c r="BZ823" i="5"/>
  <c r="BB872" i="5"/>
  <c r="BH872" i="5"/>
  <c r="AY575" i="5"/>
  <c r="AV541" i="5"/>
  <c r="CA600" i="5"/>
  <c r="BX747" i="5"/>
  <c r="AZ781" i="5"/>
  <c r="BP823" i="5"/>
  <c r="AT824" i="5"/>
  <c r="CH499" i="5"/>
  <c r="BV578" i="5"/>
  <c r="BL491" i="5"/>
  <c r="BX491" i="5"/>
  <c r="AS650" i="5"/>
  <c r="AJ650" i="5"/>
  <c r="AT746" i="5"/>
  <c r="BL560" i="5"/>
  <c r="BK555" i="5"/>
  <c r="CD629" i="5"/>
  <c r="CJ747" i="5"/>
  <c r="AX726" i="5"/>
  <c r="BU865" i="5"/>
  <c r="AL872" i="5"/>
  <c r="AO575" i="5"/>
  <c r="AZ579" i="5"/>
  <c r="BV600" i="5"/>
  <c r="CA686" i="5"/>
  <c r="BY747" i="5"/>
  <c r="AX781" i="5"/>
  <c r="AJ781" i="5"/>
  <c r="AL781" i="5"/>
  <c r="CE785" i="5"/>
  <c r="BX823" i="5"/>
  <c r="AN824" i="5"/>
  <c r="BE540" i="5"/>
  <c r="BJ726" i="5"/>
  <c r="BR578" i="5"/>
  <c r="AZ873" i="5"/>
  <c r="BE873" i="5"/>
  <c r="BJ824" i="5"/>
  <c r="BG726" i="5"/>
  <c r="BR865" i="5"/>
  <c r="CC499" i="5"/>
  <c r="BY555" i="5"/>
  <c r="CB629" i="5"/>
  <c r="CI686" i="5"/>
  <c r="AY615" i="5"/>
  <c r="CK746" i="5"/>
  <c r="BH824" i="5"/>
  <c r="AS726" i="5"/>
  <c r="CK865" i="5"/>
  <c r="CG629" i="5"/>
  <c r="CE490" i="5"/>
  <c r="AL579" i="5"/>
  <c r="BS600" i="5"/>
  <c r="BX490" i="5"/>
  <c r="BK686" i="5"/>
  <c r="AR781" i="5"/>
  <c r="BX785" i="5"/>
  <c r="BN823" i="5"/>
  <c r="BA824" i="5"/>
  <c r="BO686" i="5"/>
  <c r="BH540" i="5"/>
  <c r="AO726" i="5"/>
  <c r="BI872" i="5"/>
  <c r="CC736" i="5"/>
  <c r="CC578" i="5"/>
  <c r="BT861" i="5"/>
  <c r="BV861" i="5"/>
  <c r="CA861" i="5"/>
  <c r="BL861" i="5"/>
  <c r="CB861" i="5"/>
  <c r="BH600" i="5"/>
  <c r="BG600" i="5"/>
  <c r="BI600" i="5"/>
  <c r="AL600" i="5"/>
  <c r="BC600" i="5"/>
  <c r="BD600" i="5"/>
  <c r="AY600" i="5"/>
  <c r="CH560" i="5"/>
  <c r="BX600" i="5"/>
  <c r="BE650" i="5"/>
  <c r="BB650" i="5"/>
  <c r="BF726" i="5"/>
  <c r="CH746" i="5"/>
  <c r="BM747" i="5"/>
  <c r="CE865" i="5"/>
  <c r="BM873" i="5"/>
  <c r="CK873" i="5"/>
  <c r="BB502" i="5"/>
  <c r="BN499" i="5"/>
  <c r="BN629" i="5"/>
  <c r="BI579" i="5"/>
  <c r="AM579" i="5"/>
  <c r="AK615" i="5"/>
  <c r="BH656" i="5"/>
  <c r="CG747" i="5"/>
  <c r="AU656" i="5"/>
  <c r="BY656" i="5"/>
  <c r="AS824" i="5"/>
  <c r="AQ700" i="5"/>
  <c r="AV726" i="5"/>
  <c r="AR579" i="5"/>
  <c r="CI600" i="5"/>
  <c r="CB686" i="5"/>
  <c r="BJ502" i="5"/>
  <c r="BY698" i="5"/>
  <c r="BA781" i="5"/>
  <c r="AV781" i="5"/>
  <c r="CK785" i="5"/>
  <c r="CI823" i="5"/>
  <c r="AL824" i="5"/>
  <c r="BL686" i="5"/>
  <c r="BP785" i="5"/>
  <c r="BK736" i="5"/>
  <c r="CI736" i="5"/>
  <c r="BY736" i="5"/>
  <c r="CB736" i="5"/>
  <c r="CG736" i="5"/>
  <c r="CK736" i="5"/>
  <c r="BL713" i="5"/>
  <c r="CB713" i="5"/>
  <c r="CK713" i="5"/>
  <c r="BK487" i="5"/>
  <c r="BZ555" i="5"/>
  <c r="CH487" i="5"/>
  <c r="BL555" i="5"/>
  <c r="BT560" i="5"/>
  <c r="CH600" i="5"/>
  <c r="AS615" i="5"/>
  <c r="AP650" i="5"/>
  <c r="AN650" i="5"/>
  <c r="AR726" i="5"/>
  <c r="BR746" i="5"/>
  <c r="BQ865" i="5"/>
  <c r="CF873" i="5"/>
  <c r="BT873" i="5"/>
  <c r="BP873" i="5"/>
  <c r="BF502" i="5"/>
  <c r="CB499" i="5"/>
  <c r="AP575" i="5"/>
  <c r="CD560" i="5"/>
  <c r="BX575" i="5"/>
  <c r="AU577" i="5"/>
  <c r="BZ629" i="5"/>
  <c r="AK579" i="5"/>
  <c r="BQ698" i="5"/>
  <c r="BI656" i="5"/>
  <c r="BZ746" i="5"/>
  <c r="AT656" i="5"/>
  <c r="BG824" i="5"/>
  <c r="AS817" i="5"/>
  <c r="AP700" i="5"/>
  <c r="AX735" i="5"/>
  <c r="AU726" i="5"/>
  <c r="BS823" i="5"/>
  <c r="CD865" i="5"/>
  <c r="BU499" i="5"/>
  <c r="AP539" i="5"/>
  <c r="CI629" i="5"/>
  <c r="CK490" i="5"/>
  <c r="BA502" i="5"/>
  <c r="BM785" i="5"/>
  <c r="AU781" i="5"/>
  <c r="BT785" i="5"/>
  <c r="BW785" i="5"/>
  <c r="BY823" i="5"/>
  <c r="BE824" i="5"/>
  <c r="BU686" i="5"/>
  <c r="BK543" i="5"/>
  <c r="BF872" i="5"/>
  <c r="AZ513" i="5"/>
  <c r="BF700" i="5"/>
  <c r="CH490" i="5"/>
  <c r="CD539" i="5"/>
  <c r="BU560" i="5"/>
  <c r="BQ487" i="5"/>
  <c r="AZ650" i="5"/>
  <c r="BX487" i="5"/>
  <c r="BU487" i="5"/>
  <c r="BW555" i="5"/>
  <c r="BT487" i="5"/>
  <c r="CF560" i="5"/>
  <c r="BI615" i="5"/>
  <c r="BD650" i="5"/>
  <c r="BE726" i="5"/>
  <c r="AZ746" i="5"/>
  <c r="CA746" i="5"/>
  <c r="BF824" i="5"/>
  <c r="CB873" i="5"/>
  <c r="CH873" i="5"/>
  <c r="CJ873" i="5"/>
  <c r="BS873" i="5"/>
  <c r="BW873" i="5"/>
  <c r="AP502" i="5"/>
  <c r="BM499" i="5"/>
  <c r="BO560" i="5"/>
  <c r="BT600" i="5"/>
  <c r="BL575" i="5"/>
  <c r="BL629" i="5"/>
  <c r="AJ579" i="5"/>
  <c r="CH698" i="5"/>
  <c r="BV747" i="5"/>
  <c r="AS656" i="5"/>
  <c r="AQ824" i="5"/>
  <c r="BH700" i="5"/>
  <c r="BA726" i="5"/>
  <c r="AT726" i="5"/>
  <c r="CK823" i="5"/>
  <c r="CA873" i="5"/>
  <c r="BB539" i="5"/>
  <c r="CC490" i="5"/>
  <c r="AY502" i="5"/>
  <c r="BF656" i="5"/>
  <c r="BB781" i="5"/>
  <c r="BJ781" i="5"/>
  <c r="BH781" i="5"/>
  <c r="CJ785" i="5"/>
  <c r="AK824" i="5"/>
  <c r="CD686" i="5"/>
  <c r="CA543" i="5"/>
  <c r="CA736" i="5"/>
  <c r="BS785" i="5"/>
  <c r="CB490" i="5"/>
  <c r="BX539" i="5"/>
  <c r="CB652" i="5"/>
  <c r="BM652" i="5"/>
  <c r="BZ652" i="5"/>
  <c r="BK652" i="5"/>
  <c r="CJ780" i="5"/>
  <c r="BK780" i="5"/>
  <c r="BL780" i="5"/>
  <c r="CE487" i="5"/>
  <c r="AW650" i="5"/>
  <c r="CG746" i="5"/>
  <c r="AP579" i="5"/>
  <c r="BR560" i="5"/>
  <c r="CD555" i="5"/>
  <c r="CD600" i="5"/>
  <c r="AO650" i="5"/>
  <c r="AQ726" i="5"/>
  <c r="AJ746" i="5"/>
  <c r="BK746" i="5"/>
  <c r="CG865" i="5"/>
  <c r="BR873" i="5"/>
  <c r="BE502" i="5"/>
  <c r="BY499" i="5"/>
  <c r="AU575" i="5"/>
  <c r="BR600" i="5"/>
  <c r="AV575" i="5"/>
  <c r="BK575" i="5"/>
  <c r="BJ579" i="5"/>
  <c r="BS747" i="5"/>
  <c r="BJ656" i="5"/>
  <c r="BD824" i="5"/>
  <c r="BI824" i="5"/>
  <c r="AR700" i="5"/>
  <c r="AM726" i="5"/>
  <c r="BH726" i="5"/>
  <c r="BZ873" i="5"/>
  <c r="BY865" i="5"/>
  <c r="BU539" i="5"/>
  <c r="AX502" i="5"/>
  <c r="BG656" i="5"/>
  <c r="BI817" i="5"/>
  <c r="AP781" i="5"/>
  <c r="BF846" i="5"/>
  <c r="BV785" i="5"/>
  <c r="BC824" i="5"/>
  <c r="BZ785" i="5"/>
  <c r="CG785" i="5"/>
  <c r="BQ785" i="5"/>
  <c r="CI539" i="5"/>
  <c r="CI487" i="5"/>
  <c r="AV650" i="5"/>
  <c r="CA487" i="5"/>
  <c r="BV555" i="5"/>
  <c r="BO555" i="5"/>
  <c r="BJ615" i="5"/>
  <c r="BM487" i="5"/>
  <c r="CB555" i="5"/>
  <c r="CK560" i="5"/>
  <c r="BX555" i="5"/>
  <c r="BE615" i="5"/>
  <c r="AW726" i="5"/>
  <c r="BY487" i="5"/>
  <c r="BN555" i="5"/>
  <c r="AQ650" i="5"/>
  <c r="CG818" i="5"/>
  <c r="BQ600" i="5"/>
  <c r="BD579" i="5"/>
  <c r="BY560" i="5"/>
  <c r="BP600" i="5"/>
  <c r="BI650" i="5"/>
  <c r="BC650" i="5"/>
  <c r="AU746" i="5"/>
  <c r="CE746" i="5"/>
  <c r="AK746" i="5"/>
  <c r="BL818" i="5"/>
  <c r="BN865" i="5"/>
  <c r="CG873" i="5"/>
  <c r="AO502" i="5"/>
  <c r="AS502" i="5"/>
  <c r="AT575" i="5"/>
  <c r="CJ575" i="5"/>
  <c r="BA577" i="5"/>
  <c r="BW629" i="5"/>
  <c r="AN579" i="5"/>
  <c r="CE698" i="5"/>
  <c r="BV686" i="5"/>
  <c r="AR656" i="5"/>
  <c r="AO824" i="5"/>
  <c r="BB817" i="5"/>
  <c r="BE700" i="5"/>
  <c r="AL726" i="5"/>
  <c r="AP726" i="5"/>
  <c r="BO818" i="5"/>
  <c r="BN873" i="5"/>
  <c r="BN539" i="5"/>
  <c r="BR686" i="5"/>
  <c r="BW600" i="5"/>
  <c r="BZ686" i="5"/>
  <c r="CD698" i="5"/>
  <c r="AN502" i="5"/>
  <c r="BD656" i="5"/>
  <c r="AT781" i="5"/>
  <c r="BF817" i="5"/>
  <c r="BE781" i="5"/>
  <c r="BS865" i="5"/>
  <c r="BY785" i="5"/>
  <c r="CI785" i="5"/>
  <c r="AJ824" i="5"/>
  <c r="BY686" i="5"/>
  <c r="BW713" i="5"/>
  <c r="BT713" i="5"/>
  <c r="BG872" i="5"/>
  <c r="BX736" i="5"/>
  <c r="BS807" i="5"/>
  <c r="CB807" i="5"/>
  <c r="CC487" i="5"/>
  <c r="BZ560" i="5"/>
  <c r="AU615" i="5"/>
  <c r="BW487" i="5"/>
  <c r="AR650" i="5"/>
  <c r="AX650" i="5"/>
  <c r="BM629" i="5"/>
  <c r="BV487" i="5"/>
  <c r="CJ487" i="5"/>
  <c r="CG487" i="5"/>
  <c r="BN487" i="5"/>
  <c r="BS487" i="5"/>
  <c r="BL487" i="5"/>
  <c r="CF487" i="5"/>
  <c r="BK560" i="5"/>
  <c r="AS579" i="5"/>
  <c r="CC600" i="5"/>
  <c r="BH650" i="5"/>
  <c r="AM650" i="5"/>
  <c r="BC746" i="5"/>
  <c r="BQ746" i="5"/>
  <c r="BE746" i="5"/>
  <c r="AL746" i="5"/>
  <c r="BT818" i="5"/>
  <c r="BX818" i="5"/>
  <c r="BT795" i="5"/>
  <c r="BZ818" i="5"/>
  <c r="BQ873" i="5"/>
  <c r="BC502" i="5"/>
  <c r="CI575" i="5"/>
  <c r="CH629" i="5"/>
  <c r="BB579" i="5"/>
  <c r="BA746" i="5"/>
  <c r="BE656" i="5"/>
  <c r="AR824" i="5"/>
  <c r="AO700" i="5"/>
  <c r="AK726" i="5"/>
  <c r="BR818" i="5"/>
  <c r="BO823" i="5"/>
  <c r="BV823" i="5"/>
  <c r="AZ872" i="5"/>
  <c r="AU540" i="5"/>
  <c r="AT817" i="5"/>
  <c r="CD873" i="5"/>
  <c r="AO781" i="5"/>
  <c r="BU785" i="5"/>
  <c r="BB824" i="5"/>
  <c r="CK600" i="5"/>
  <c r="BV736" i="5"/>
  <c r="BU713" i="5"/>
  <c r="BK873" i="5"/>
  <c r="BG540" i="5"/>
  <c r="BX541" i="5"/>
  <c r="AM689" i="5"/>
  <c r="BA689" i="5"/>
  <c r="AR689" i="5"/>
  <c r="AX689" i="5"/>
  <c r="BD689" i="5"/>
  <c r="CB606" i="5"/>
  <c r="BW606" i="5"/>
  <c r="BX606" i="5"/>
  <c r="CC606" i="5"/>
  <c r="AW499" i="5"/>
  <c r="AY499" i="5"/>
  <c r="AZ499" i="5"/>
  <c r="BN687" i="5"/>
  <c r="BG499" i="5"/>
  <c r="AU606" i="5"/>
  <c r="AJ606" i="5"/>
  <c r="AZ606" i="5"/>
  <c r="AT606" i="5"/>
  <c r="AX606" i="5"/>
  <c r="AL685" i="5"/>
  <c r="BA685" i="5"/>
  <c r="BC685" i="5"/>
  <c r="AN685" i="5"/>
  <c r="BU687" i="5"/>
  <c r="BL708" i="5"/>
  <c r="CE577" i="5"/>
  <c r="AM535" i="5"/>
  <c r="BN501" i="5"/>
  <c r="BO501" i="5"/>
  <c r="AS567" i="5"/>
  <c r="AJ567" i="5"/>
  <c r="BK606" i="5"/>
  <c r="BJ667" i="5"/>
  <c r="BW708" i="5"/>
  <c r="BR687" i="5"/>
  <c r="CA687" i="5"/>
  <c r="AL499" i="5"/>
  <c r="CE606" i="5"/>
  <c r="AJ615" i="5"/>
  <c r="BN708" i="5"/>
  <c r="BM874" i="5"/>
  <c r="AP856" i="5"/>
  <c r="BR685" i="5"/>
  <c r="BO685" i="5"/>
  <c r="BG567" i="5"/>
  <c r="BN577" i="5"/>
  <c r="BH535" i="5"/>
  <c r="AQ532" i="5"/>
  <c r="BF606" i="5"/>
  <c r="BI685" i="5"/>
  <c r="BW836" i="5"/>
  <c r="CC747" i="5"/>
  <c r="BO747" i="5"/>
  <c r="BP747" i="5"/>
  <c r="BQ747" i="5"/>
  <c r="BT747" i="5"/>
  <c r="BZ747" i="5"/>
  <c r="CA865" i="5"/>
  <c r="BM865" i="5"/>
  <c r="BO865" i="5"/>
  <c r="CE499" i="5"/>
  <c r="BO499" i="5"/>
  <c r="CF499" i="5"/>
  <c r="CI499" i="5"/>
  <c r="CJ499" i="5"/>
  <c r="CK499" i="5"/>
  <c r="BK499" i="5"/>
  <c r="BQ499" i="5"/>
  <c r="BR499" i="5"/>
  <c r="BQ686" i="5"/>
  <c r="BS686" i="5"/>
  <c r="BN686" i="5"/>
  <c r="BP686" i="5"/>
  <c r="CF686" i="5"/>
  <c r="CG686" i="5"/>
  <c r="BH567" i="5"/>
  <c r="CA501" i="5"/>
  <c r="AR567" i="5"/>
  <c r="AW567" i="5"/>
  <c r="CJ606" i="5"/>
  <c r="AM667" i="5"/>
  <c r="BV708" i="5"/>
  <c r="BL687" i="5"/>
  <c r="BM687" i="5"/>
  <c r="BN874" i="5"/>
  <c r="BF499" i="5"/>
  <c r="BZ501" i="5"/>
  <c r="CI606" i="5"/>
  <c r="BG615" i="5"/>
  <c r="BF667" i="5"/>
  <c r="BD856" i="5"/>
  <c r="CE685" i="5"/>
  <c r="CF685" i="5"/>
  <c r="BE567" i="5"/>
  <c r="AK535" i="5"/>
  <c r="BP519" i="5"/>
  <c r="BG532" i="5"/>
  <c r="AK606" i="5"/>
  <c r="AK685" i="5"/>
  <c r="AZ686" i="5"/>
  <c r="BC744" i="5"/>
  <c r="BA619" i="5"/>
  <c r="BJ619" i="5"/>
  <c r="BI619" i="5"/>
  <c r="AZ619" i="5"/>
  <c r="AN698" i="5"/>
  <c r="BH698" i="5"/>
  <c r="AV535" i="5"/>
  <c r="BY777" i="5"/>
  <c r="CK777" i="5"/>
  <c r="CI744" i="5"/>
  <c r="CK744" i="5"/>
  <c r="CJ744" i="5"/>
  <c r="CH744" i="5"/>
  <c r="BN744" i="5"/>
  <c r="BO744" i="5"/>
  <c r="BT577" i="5"/>
  <c r="BS577" i="5"/>
  <c r="BZ577" i="5"/>
  <c r="CI577" i="5"/>
  <c r="CJ577" i="5"/>
  <c r="AY567" i="5"/>
  <c r="BG667" i="5"/>
  <c r="CK708" i="5"/>
  <c r="BV501" i="5"/>
  <c r="CF687" i="5"/>
  <c r="BE499" i="5"/>
  <c r="AN499" i="5"/>
  <c r="AR535" i="5"/>
  <c r="AQ499" i="5"/>
  <c r="AS499" i="5"/>
  <c r="AW615" i="5"/>
  <c r="BE667" i="5"/>
  <c r="CC685" i="5"/>
  <c r="BS685" i="5"/>
  <c r="BE535" i="5"/>
  <c r="BX577" i="5"/>
  <c r="AJ535" i="5"/>
  <c r="AR606" i="5"/>
  <c r="BD535" i="5"/>
  <c r="AV777" i="5"/>
  <c r="AU777" i="5"/>
  <c r="AW777" i="5"/>
  <c r="AT777" i="5"/>
  <c r="AO777" i="5"/>
  <c r="CH836" i="5"/>
  <c r="BY836" i="5"/>
  <c r="AQ744" i="5"/>
  <c r="AZ744" i="5"/>
  <c r="AN744" i="5"/>
  <c r="BJ744" i="5"/>
  <c r="BA744" i="5"/>
  <c r="BJ567" i="5"/>
  <c r="AK499" i="5"/>
  <c r="BL577" i="5"/>
  <c r="AV567" i="5"/>
  <c r="BM606" i="5"/>
  <c r="BK708" i="5"/>
  <c r="CJ501" i="5"/>
  <c r="AK553" i="5"/>
  <c r="AK567" i="5"/>
  <c r="BI567" i="5"/>
  <c r="CK606" i="5"/>
  <c r="BN606" i="5"/>
  <c r="CG708" i="5"/>
  <c r="CA708" i="5"/>
  <c r="BY687" i="5"/>
  <c r="CH687" i="5"/>
  <c r="BL874" i="5"/>
  <c r="BF856" i="5"/>
  <c r="BG856" i="5"/>
  <c r="BH856" i="5"/>
  <c r="BD499" i="5"/>
  <c r="BU501" i="5"/>
  <c r="BG606" i="5"/>
  <c r="AV615" i="5"/>
  <c r="BA667" i="5"/>
  <c r="AL856" i="5"/>
  <c r="CB685" i="5"/>
  <c r="BV577" i="5"/>
  <c r="AU535" i="5"/>
  <c r="AP606" i="5"/>
  <c r="BJ685" i="5"/>
  <c r="AO686" i="5"/>
  <c r="CH577" i="5"/>
  <c r="BF535" i="5"/>
  <c r="CA785" i="5"/>
  <c r="BL785" i="5"/>
  <c r="AL545" i="5"/>
  <c r="BB545" i="5"/>
  <c r="BO577" i="5"/>
  <c r="AX567" i="5"/>
  <c r="AR667" i="5"/>
  <c r="BO708" i="5"/>
  <c r="AL567" i="5"/>
  <c r="BU708" i="5"/>
  <c r="AQ667" i="5"/>
  <c r="BC667" i="5"/>
  <c r="CB708" i="5"/>
  <c r="BM708" i="5"/>
  <c r="BQ708" i="5"/>
  <c r="BX687" i="5"/>
  <c r="BT687" i="5"/>
  <c r="CE874" i="5"/>
  <c r="AT856" i="5"/>
  <c r="BB499" i="5"/>
  <c r="AV499" i="5"/>
  <c r="BP501" i="5"/>
  <c r="AS606" i="5"/>
  <c r="AR615" i="5"/>
  <c r="AX667" i="5"/>
  <c r="CA685" i="5"/>
  <c r="AT535" i="5"/>
  <c r="AM532" i="5"/>
  <c r="BH606" i="5"/>
  <c r="BH685" i="5"/>
  <c r="BA656" i="5"/>
  <c r="AL686" i="5"/>
  <c r="BH615" i="5"/>
  <c r="BO785" i="5"/>
  <c r="CD606" i="5"/>
  <c r="BW577" i="5"/>
  <c r="CE686" i="5"/>
  <c r="AN535" i="5"/>
  <c r="BK785" i="5"/>
  <c r="BK500" i="5"/>
  <c r="CI500" i="5"/>
  <c r="CG500" i="5"/>
  <c r="CC500" i="5"/>
  <c r="CA500" i="5"/>
  <c r="BM500" i="5"/>
  <c r="BL501" i="5"/>
  <c r="CB501" i="5"/>
  <c r="BT501" i="5"/>
  <c r="BC535" i="5"/>
  <c r="AX553" i="5"/>
  <c r="BD567" i="5"/>
  <c r="AU567" i="5"/>
  <c r="CH606" i="5"/>
  <c r="AJ499" i="5"/>
  <c r="CE501" i="5"/>
  <c r="BM501" i="5"/>
  <c r="AO535" i="5"/>
  <c r="AP567" i="5"/>
  <c r="BS606" i="5"/>
  <c r="BO606" i="5"/>
  <c r="BI667" i="5"/>
  <c r="AO667" i="5"/>
  <c r="BZ708" i="5"/>
  <c r="CH708" i="5"/>
  <c r="BX708" i="5"/>
  <c r="BZ687" i="5"/>
  <c r="CG687" i="5"/>
  <c r="BE856" i="5"/>
  <c r="AT499" i="5"/>
  <c r="CF501" i="5"/>
  <c r="BE606" i="5"/>
  <c r="AP615" i="5"/>
  <c r="CF708" i="5"/>
  <c r="BO836" i="5"/>
  <c r="CG874" i="5"/>
  <c r="AR856" i="5"/>
  <c r="BX685" i="5"/>
  <c r="AQ535" i="5"/>
  <c r="AV606" i="5"/>
  <c r="BD532" i="5"/>
  <c r="AO606" i="5"/>
  <c r="BG685" i="5"/>
  <c r="AK686" i="5"/>
  <c r="BH744" i="5"/>
  <c r="BK836" i="5"/>
  <c r="AR577" i="5"/>
  <c r="CE747" i="5"/>
  <c r="BU577" i="5"/>
  <c r="CC686" i="5"/>
  <c r="AP535" i="5"/>
  <c r="CH785" i="5"/>
  <c r="CA556" i="5"/>
  <c r="BL556" i="5"/>
  <c r="CI556" i="5"/>
  <c r="BO556" i="5"/>
  <c r="CK556" i="5"/>
  <c r="BP556" i="5"/>
  <c r="BQ556" i="5"/>
  <c r="BY556" i="5"/>
  <c r="CF556" i="5"/>
  <c r="BK556" i="5"/>
  <c r="BM556" i="5"/>
  <c r="BR556" i="5"/>
  <c r="BT556" i="5"/>
  <c r="BU556" i="5"/>
  <c r="BX556" i="5"/>
  <c r="CJ556" i="5"/>
  <c r="CC556" i="5"/>
  <c r="CG556" i="5"/>
  <c r="CE556" i="5"/>
  <c r="BI607" i="5"/>
  <c r="BJ607" i="5"/>
  <c r="AT607" i="5"/>
  <c r="AZ607" i="5"/>
  <c r="BD489" i="5"/>
  <c r="BA489" i="5"/>
  <c r="AT567" i="5"/>
  <c r="BZ606" i="5"/>
  <c r="AQ567" i="5"/>
  <c r="CH874" i="5"/>
  <c r="BJ535" i="5"/>
  <c r="BS501" i="5"/>
  <c r="AZ615" i="5"/>
  <c r="AX499" i="5"/>
  <c r="BC567" i="5"/>
  <c r="CG606" i="5"/>
  <c r="BB667" i="5"/>
  <c r="BY708" i="5"/>
  <c r="BT708" i="5"/>
  <c r="BO687" i="5"/>
  <c r="BS687" i="5"/>
  <c r="BZ874" i="5"/>
  <c r="AK501" i="5"/>
  <c r="BJ499" i="5"/>
  <c r="AU501" i="5"/>
  <c r="AV501" i="5"/>
  <c r="AL615" i="5"/>
  <c r="CD874" i="5"/>
  <c r="AM856" i="5"/>
  <c r="BI856" i="5"/>
  <c r="BM685" i="5"/>
  <c r="AZ535" i="5"/>
  <c r="AV532" i="5"/>
  <c r="AW606" i="5"/>
  <c r="BD685" i="5"/>
  <c r="BA686" i="5"/>
  <c r="BE744" i="5"/>
  <c r="CF836" i="5"/>
  <c r="CB874" i="5"/>
  <c r="BQ577" i="5"/>
  <c r="BJ777" i="5"/>
  <c r="CA824" i="5"/>
  <c r="BX824" i="5"/>
  <c r="BL824" i="5"/>
  <c r="BY824" i="5"/>
  <c r="BK824" i="5"/>
  <c r="AM567" i="5"/>
  <c r="BC499" i="5"/>
  <c r="AT501" i="5"/>
  <c r="BQ501" i="5"/>
  <c r="CK501" i="5"/>
  <c r="AS535" i="5"/>
  <c r="AW535" i="5"/>
  <c r="BY501" i="5"/>
  <c r="BI535" i="5"/>
  <c r="AO567" i="5"/>
  <c r="BR606" i="5"/>
  <c r="BB615" i="5"/>
  <c r="AU667" i="5"/>
  <c r="AN667" i="5"/>
  <c r="BS708" i="5"/>
  <c r="CK687" i="5"/>
  <c r="CE687" i="5"/>
  <c r="BP874" i="5"/>
  <c r="BX874" i="5"/>
  <c r="AR499" i="5"/>
  <c r="BC532" i="5"/>
  <c r="AZ532" i="5"/>
  <c r="BA534" i="5"/>
  <c r="CA577" i="5"/>
  <c r="AQ615" i="5"/>
  <c r="BQ874" i="5"/>
  <c r="BV685" i="5"/>
  <c r="BB535" i="5"/>
  <c r="CC577" i="5"/>
  <c r="AT532" i="5"/>
  <c r="BC606" i="5"/>
  <c r="CI777" i="5"/>
  <c r="AZ685" i="5"/>
  <c r="BZ836" i="5"/>
  <c r="AY686" i="5"/>
  <c r="BB744" i="5"/>
  <c r="BX836" i="5"/>
  <c r="CA874" i="5"/>
  <c r="BY606" i="5"/>
  <c r="CK577" i="5"/>
  <c r="BQ777" i="5"/>
  <c r="BM686" i="5"/>
  <c r="CI836" i="5"/>
  <c r="CB785" i="5"/>
  <c r="CK555" i="5"/>
  <c r="BM555" i="5"/>
  <c r="CF555" i="5"/>
  <c r="CJ555" i="5"/>
  <c r="CH555" i="5"/>
  <c r="CK629" i="5"/>
  <c r="BX629" i="5"/>
  <c r="BQ629" i="5"/>
  <c r="BS629" i="5"/>
  <c r="BT629" i="5"/>
  <c r="BV629" i="5"/>
  <c r="CA629" i="5"/>
  <c r="BY629" i="5"/>
  <c r="CC629" i="5"/>
  <c r="CJ629" i="5"/>
  <c r="BB567" i="5"/>
  <c r="CF606" i="5"/>
  <c r="AN615" i="5"/>
  <c r="AP667" i="5"/>
  <c r="AZ667" i="5"/>
  <c r="BR708" i="5"/>
  <c r="CI687" i="5"/>
  <c r="BQ687" i="5"/>
  <c r="CK874" i="5"/>
  <c r="BW874" i="5"/>
  <c r="BS874" i="5"/>
  <c r="AO499" i="5"/>
  <c r="BM577" i="5"/>
  <c r="AO615" i="5"/>
  <c r="AM553" i="5"/>
  <c r="CK685" i="5"/>
  <c r="BR577" i="5"/>
  <c r="CG577" i="5"/>
  <c r="BA535" i="5"/>
  <c r="AN532" i="5"/>
  <c r="AY606" i="5"/>
  <c r="BD606" i="5"/>
  <c r="AN606" i="5"/>
  <c r="AY685" i="5"/>
  <c r="AV686" i="5"/>
  <c r="AU744" i="5"/>
  <c r="BL836" i="5"/>
  <c r="CC874" i="5"/>
  <c r="BV499" i="5"/>
  <c r="BU606" i="5"/>
  <c r="BX686" i="5"/>
  <c r="CB577" i="5"/>
  <c r="CH686" i="5"/>
  <c r="BL698" i="5"/>
  <c r="BK698" i="5"/>
  <c r="BP698" i="5"/>
  <c r="BW698" i="5"/>
  <c r="BV606" i="5"/>
  <c r="CJ687" i="5"/>
  <c r="BG535" i="5"/>
  <c r="BK501" i="5"/>
  <c r="BR501" i="5"/>
  <c r="BF567" i="5"/>
  <c r="BQ606" i="5"/>
  <c r="AT615" i="5"/>
  <c r="BA615" i="5"/>
  <c r="BT606" i="5"/>
  <c r="BH667" i="5"/>
  <c r="AL667" i="5"/>
  <c r="CJ708" i="5"/>
  <c r="CC687" i="5"/>
  <c r="CD687" i="5"/>
  <c r="BO874" i="5"/>
  <c r="CI874" i="5"/>
  <c r="AP499" i="5"/>
  <c r="BY577" i="5"/>
  <c r="AX615" i="5"/>
  <c r="BI553" i="5"/>
  <c r="BD705" i="5"/>
  <c r="BJ856" i="5"/>
  <c r="BH499" i="5"/>
  <c r="BP577" i="5"/>
  <c r="BH532" i="5"/>
  <c r="BJ606" i="5"/>
  <c r="AS685" i="5"/>
  <c r="AW667" i="5"/>
  <c r="BP606" i="5"/>
  <c r="CA836" i="5"/>
  <c r="AM577" i="5"/>
  <c r="BG577" i="5"/>
  <c r="BB577" i="5"/>
  <c r="AU553" i="5"/>
  <c r="AZ705" i="5"/>
  <c r="AM509" i="5"/>
  <c r="AZ509" i="5"/>
  <c r="BH509" i="5"/>
  <c r="BI509" i="5"/>
  <c r="AV509" i="5"/>
  <c r="BF509" i="5"/>
  <c r="BG509" i="5"/>
  <c r="AJ509" i="5"/>
  <c r="AK509" i="5"/>
  <c r="AL509" i="5"/>
  <c r="BC509" i="5"/>
  <c r="AO509" i="5"/>
  <c r="AR509" i="5"/>
  <c r="BA509" i="5"/>
  <c r="AJ553" i="5"/>
  <c r="BZ509" i="5"/>
  <c r="AW553" i="5"/>
  <c r="BE712" i="5"/>
  <c r="BD712" i="5"/>
  <c r="BL795" i="5"/>
  <c r="CE795" i="5"/>
  <c r="BY515" i="5"/>
  <c r="AL705" i="5"/>
  <c r="AK705" i="5"/>
  <c r="BQ795" i="5"/>
  <c r="BV874" i="5"/>
  <c r="AR712" i="5"/>
  <c r="AM712" i="5"/>
  <c r="BY509" i="5"/>
  <c r="AT553" i="5"/>
  <c r="BG553" i="5"/>
  <c r="AQ712" i="5"/>
  <c r="CC795" i="5"/>
  <c r="BI712" i="5"/>
  <c r="AV553" i="5"/>
  <c r="BJ705" i="5"/>
  <c r="AY705" i="5"/>
  <c r="BP795" i="5"/>
  <c r="BK874" i="5"/>
  <c r="BJ553" i="5"/>
  <c r="BF705" i="5"/>
  <c r="AX705" i="5"/>
  <c r="BM795" i="5"/>
  <c r="CA509" i="5"/>
  <c r="BK509" i="5"/>
  <c r="AR553" i="5"/>
  <c r="AJ712" i="5"/>
  <c r="AZ707" i="5"/>
  <c r="BH553" i="5"/>
  <c r="BE705" i="5"/>
  <c r="AW705" i="5"/>
  <c r="BN795" i="5"/>
  <c r="CC818" i="5"/>
  <c r="BQ818" i="5"/>
  <c r="BC615" i="5"/>
  <c r="CE515" i="5"/>
  <c r="CC515" i="5"/>
  <c r="BU509" i="5"/>
  <c r="BD553" i="5"/>
  <c r="BA712" i="5"/>
  <c r="AN712" i="5"/>
  <c r="CI509" i="5"/>
  <c r="AX707" i="5"/>
  <c r="CJ799" i="5"/>
  <c r="BE553" i="5"/>
  <c r="BC705" i="5"/>
  <c r="AM705" i="5"/>
  <c r="BK795" i="5"/>
  <c r="BW818" i="5"/>
  <c r="BF615" i="5"/>
  <c r="BO509" i="5"/>
  <c r="BN515" i="5"/>
  <c r="CF515" i="5"/>
  <c r="BV509" i="5"/>
  <c r="BO515" i="5"/>
  <c r="CK509" i="5"/>
  <c r="AP553" i="5"/>
  <c r="BA705" i="5"/>
  <c r="BH712" i="5"/>
  <c r="CJ795" i="5"/>
  <c r="CE509" i="5"/>
  <c r="BB712" i="5"/>
  <c r="BG746" i="5"/>
  <c r="CC746" i="5"/>
  <c r="BC553" i="5"/>
  <c r="BB705" i="5"/>
  <c r="BP818" i="5"/>
  <c r="CB818" i="5"/>
  <c r="BW509" i="5"/>
  <c r="BF553" i="5"/>
  <c r="BM509" i="5"/>
  <c r="BT509" i="5"/>
  <c r="AL712" i="5"/>
  <c r="BV795" i="5"/>
  <c r="BQ509" i="5"/>
  <c r="BB553" i="5"/>
  <c r="CK795" i="5"/>
  <c r="AT705" i="5"/>
  <c r="CG509" i="5"/>
  <c r="AZ712" i="5"/>
  <c r="CI795" i="5"/>
  <c r="CH509" i="5"/>
  <c r="BI746" i="5"/>
  <c r="AL553" i="5"/>
  <c r="AS705" i="5"/>
  <c r="BN818" i="5"/>
  <c r="BW560" i="5"/>
  <c r="BV560" i="5"/>
  <c r="CG560" i="5"/>
  <c r="BN560" i="5"/>
  <c r="BX560" i="5"/>
  <c r="CE560" i="5"/>
  <c r="CC560" i="5"/>
  <c r="CI560" i="5"/>
  <c r="CJ560" i="5"/>
  <c r="BI508" i="5"/>
  <c r="AX508" i="5"/>
  <c r="AW508" i="5"/>
  <c r="BB508" i="5"/>
  <c r="BH508" i="5"/>
  <c r="BJ508" i="5"/>
  <c r="AK508" i="5"/>
  <c r="AL508" i="5"/>
  <c r="AM508" i="5"/>
  <c r="AO508" i="5"/>
  <c r="BO827" i="5"/>
  <c r="CJ827" i="5"/>
  <c r="CH827" i="5"/>
  <c r="CI827" i="5"/>
  <c r="AO705" i="5"/>
  <c r="BP509" i="5"/>
  <c r="BX509" i="5"/>
  <c r="AQ553" i="5"/>
  <c r="AY712" i="5"/>
  <c r="CG795" i="5"/>
  <c r="BN509" i="5"/>
  <c r="BC712" i="5"/>
  <c r="BM515" i="5"/>
  <c r="BS509" i="5"/>
  <c r="BU795" i="5"/>
  <c r="BA553" i="5"/>
  <c r="AR705" i="5"/>
  <c r="BR795" i="5"/>
  <c r="CK818" i="5"/>
  <c r="CA818" i="5"/>
  <c r="CE818" i="5"/>
  <c r="AZ553" i="5"/>
  <c r="AS553" i="5"/>
  <c r="AN553" i="5"/>
  <c r="BG705" i="5"/>
  <c r="AJ705" i="5"/>
  <c r="CF509" i="5"/>
  <c r="AY553" i="5"/>
  <c r="CD818" i="5"/>
  <c r="BH746" i="5"/>
  <c r="AM746" i="5"/>
  <c r="AP746" i="5"/>
  <c r="AQ746" i="5"/>
  <c r="BJ746" i="5"/>
  <c r="AS746" i="5"/>
  <c r="AR746" i="5"/>
  <c r="AV746" i="5"/>
  <c r="AX746" i="5"/>
  <c r="CC501" i="5"/>
  <c r="CI501" i="5"/>
  <c r="BB501" i="5"/>
  <c r="AR707" i="5"/>
  <c r="AW707" i="5"/>
  <c r="AY707" i="5"/>
  <c r="BU746" i="5"/>
  <c r="BN746" i="5"/>
  <c r="BT746" i="5"/>
  <c r="BY746" i="5"/>
  <c r="CB746" i="5"/>
  <c r="CF746" i="5"/>
  <c r="BL746" i="5"/>
  <c r="BO746" i="5"/>
  <c r="BS746" i="5"/>
  <c r="CI746" i="5"/>
  <c r="BJ501" i="5"/>
  <c r="BE501" i="5"/>
  <c r="BA501" i="5"/>
  <c r="BH501" i="5"/>
  <c r="AZ501" i="5"/>
  <c r="AS501" i="5"/>
  <c r="BC501" i="5"/>
  <c r="AO501" i="5"/>
  <c r="AR501" i="5"/>
  <c r="CI492" i="5"/>
  <c r="CJ492" i="5"/>
  <c r="AW501" i="5"/>
  <c r="AL501" i="5"/>
  <c r="AP501" i="5"/>
  <c r="AQ501" i="5"/>
  <c r="AX501" i="5"/>
  <c r="AR492" i="5"/>
  <c r="AZ492" i="5"/>
  <c r="AW492" i="5"/>
  <c r="BF492" i="5"/>
  <c r="BG492" i="5"/>
  <c r="BG501" i="5"/>
  <c r="AP705" i="5"/>
  <c r="BI705" i="5"/>
  <c r="AN705" i="5"/>
  <c r="AU705" i="5"/>
  <c r="AV705" i="5"/>
  <c r="BH705" i="5"/>
  <c r="AX712" i="5"/>
  <c r="AK712" i="5"/>
  <c r="AO712" i="5"/>
  <c r="AP712" i="5"/>
  <c r="AT712" i="5"/>
  <c r="AV712" i="5"/>
  <c r="AW712" i="5"/>
  <c r="BJ712" i="5"/>
  <c r="AU712" i="5"/>
  <c r="BX795" i="5"/>
  <c r="BO795" i="5"/>
  <c r="BY795" i="5"/>
  <c r="CB795" i="5"/>
  <c r="CD795" i="5"/>
  <c r="CF795" i="5"/>
  <c r="CA795" i="5"/>
  <c r="BZ795" i="5"/>
  <c r="BS795" i="5"/>
  <c r="BW795" i="5"/>
  <c r="BI501" i="5"/>
  <c r="AJ501" i="5"/>
  <c r="AY501" i="5"/>
  <c r="AN501" i="5"/>
  <c r="BD501" i="5"/>
  <c r="BS515" i="5"/>
  <c r="BX515" i="5"/>
  <c r="BQ515" i="5"/>
  <c r="BR515" i="5"/>
  <c r="BT515" i="5"/>
  <c r="BU515" i="5"/>
  <c r="BW515" i="5"/>
  <c r="BV515" i="5"/>
  <c r="CK515" i="5"/>
  <c r="CA515" i="5"/>
  <c r="CJ515" i="5"/>
  <c r="CG515" i="5"/>
  <c r="BV799" i="5"/>
  <c r="BW799" i="5"/>
  <c r="BK799" i="5"/>
  <c r="CA799" i="5"/>
  <c r="BN799" i="5"/>
  <c r="CD799" i="5"/>
  <c r="BO799" i="5"/>
  <c r="CE799" i="5"/>
  <c r="BP799" i="5"/>
  <c r="CF799" i="5"/>
  <c r="BQ799" i="5"/>
  <c r="CG799" i="5"/>
  <c r="BZ799" i="5"/>
  <c r="CB799" i="5"/>
  <c r="BL799" i="5"/>
  <c r="BM799" i="5"/>
  <c r="BS799" i="5"/>
  <c r="BR799" i="5"/>
  <c r="BU799" i="5"/>
  <c r="CH799" i="5"/>
  <c r="CI799" i="5"/>
  <c r="BY799" i="5"/>
  <c r="CC799" i="5"/>
  <c r="BT799" i="5"/>
  <c r="CK799" i="5"/>
  <c r="AV711" i="5"/>
  <c r="AR711" i="5"/>
  <c r="BG711" i="5"/>
  <c r="AT711" i="5"/>
  <c r="BI711" i="5"/>
  <c r="AW711" i="5"/>
  <c r="AX711" i="5"/>
  <c r="AJ711" i="5"/>
  <c r="AY711" i="5"/>
  <c r="AK711" i="5"/>
  <c r="AZ711" i="5"/>
  <c r="AL711" i="5"/>
  <c r="BH711" i="5"/>
  <c r="AO711" i="5"/>
  <c r="AS711" i="5"/>
  <c r="AU711" i="5"/>
  <c r="BA711" i="5"/>
  <c r="BB711" i="5"/>
  <c r="AM711" i="5"/>
  <c r="AN711" i="5"/>
  <c r="AP711" i="5"/>
  <c r="AQ711" i="5"/>
  <c r="BE711" i="5"/>
  <c r="BF711" i="5"/>
  <c r="BC711" i="5"/>
  <c r="BD711" i="5"/>
  <c r="E11" i="15" l="1"/>
  <c r="E10" i="15"/>
  <c r="E9" i="15"/>
  <c r="D11" i="15"/>
  <c r="D10" i="15"/>
  <c r="D9" i="15"/>
  <c r="C11" i="15"/>
  <c r="C10" i="15"/>
  <c r="C9" i="15"/>
  <c r="H594" i="7"/>
  <c r="G594" i="7"/>
  <c r="H600" i="7"/>
  <c r="G600" i="7"/>
  <c r="G599" i="7"/>
  <c r="H599" i="7" s="1"/>
  <c r="H598" i="7"/>
  <c r="G598" i="7"/>
  <c r="H597" i="7"/>
  <c r="G597" i="7"/>
  <c r="G596" i="7"/>
  <c r="H596" i="7" s="1"/>
  <c r="G595" i="7"/>
  <c r="H595" i="7" s="1"/>
  <c r="G593" i="7"/>
  <c r="H593" i="7" s="1"/>
  <c r="H592" i="7"/>
  <c r="G592" i="7"/>
  <c r="C431" i="5"/>
  <c r="AE431" i="5"/>
  <c r="AH431" i="5"/>
  <c r="AI431" i="5"/>
  <c r="C428" i="5"/>
  <c r="AF428" i="5" s="1"/>
  <c r="AE428" i="5"/>
  <c r="AH428" i="5"/>
  <c r="AI428" i="5"/>
  <c r="C426" i="5"/>
  <c r="AE426" i="5"/>
  <c r="AH426" i="5"/>
  <c r="AI426" i="5"/>
  <c r="AE412" i="5"/>
  <c r="AH412" i="5"/>
  <c r="AI412" i="5"/>
  <c r="AE413" i="5"/>
  <c r="AH413" i="5"/>
  <c r="AI413" i="5"/>
  <c r="AE414" i="5"/>
  <c r="AH414" i="5"/>
  <c r="AI414" i="5"/>
  <c r="AE415" i="5"/>
  <c r="AH415" i="5"/>
  <c r="AI415" i="5"/>
  <c r="AE416" i="5"/>
  <c r="AH416" i="5"/>
  <c r="AI416" i="5"/>
  <c r="AE417" i="5"/>
  <c r="AH417" i="5"/>
  <c r="AI417" i="5"/>
  <c r="AE418" i="5"/>
  <c r="AH418" i="5"/>
  <c r="AI418" i="5"/>
  <c r="AE419" i="5"/>
  <c r="AH419" i="5"/>
  <c r="AI419" i="5"/>
  <c r="AE420" i="5"/>
  <c r="AH420" i="5"/>
  <c r="AI420" i="5"/>
  <c r="AE421" i="5"/>
  <c r="AH421" i="5"/>
  <c r="AI421" i="5"/>
  <c r="AE422" i="5"/>
  <c r="AH422" i="5"/>
  <c r="AI422" i="5"/>
  <c r="AE423" i="5"/>
  <c r="AH423" i="5"/>
  <c r="AI423" i="5"/>
  <c r="AE424" i="5"/>
  <c r="AH424" i="5"/>
  <c r="AI424" i="5"/>
  <c r="AE425" i="5"/>
  <c r="AH425" i="5"/>
  <c r="AI425" i="5"/>
  <c r="AE427" i="5"/>
  <c r="AH427" i="5"/>
  <c r="AI427" i="5"/>
  <c r="AE429" i="5"/>
  <c r="AH429" i="5"/>
  <c r="AI429" i="5"/>
  <c r="AE430" i="5"/>
  <c r="AH430" i="5"/>
  <c r="AI430" i="5"/>
  <c r="AE432" i="5"/>
  <c r="AH432" i="5"/>
  <c r="AI432" i="5"/>
  <c r="AE433" i="5"/>
  <c r="AH433" i="5"/>
  <c r="AI433" i="5"/>
  <c r="AE434" i="5"/>
  <c r="AH434" i="5"/>
  <c r="AI434" i="5"/>
  <c r="AE435" i="5"/>
  <c r="AH435" i="5"/>
  <c r="AI435" i="5"/>
  <c r="AE436" i="5"/>
  <c r="AH436" i="5"/>
  <c r="AI436" i="5"/>
  <c r="AE437" i="5"/>
  <c r="AH437" i="5"/>
  <c r="AI437" i="5"/>
  <c r="AE438" i="5"/>
  <c r="AH438" i="5"/>
  <c r="AI438" i="5"/>
  <c r="AE439" i="5"/>
  <c r="AH439" i="5"/>
  <c r="AI439" i="5"/>
  <c r="AE440" i="5"/>
  <c r="AH440" i="5"/>
  <c r="AI440" i="5"/>
  <c r="AE441" i="5"/>
  <c r="AH441" i="5"/>
  <c r="AI441" i="5"/>
  <c r="AE442" i="5"/>
  <c r="AH442" i="5"/>
  <c r="AI442" i="5"/>
  <c r="AE443" i="5"/>
  <c r="AH443" i="5"/>
  <c r="AI443" i="5"/>
  <c r="AE444" i="5"/>
  <c r="AH444" i="5"/>
  <c r="AI444" i="5"/>
  <c r="AE445" i="5"/>
  <c r="AH445" i="5"/>
  <c r="AI445" i="5"/>
  <c r="AE446" i="5"/>
  <c r="AH446" i="5"/>
  <c r="AI446" i="5"/>
  <c r="AE447" i="5"/>
  <c r="AH447" i="5"/>
  <c r="AI447" i="5"/>
  <c r="AE448" i="5"/>
  <c r="AH448" i="5"/>
  <c r="AI448" i="5"/>
  <c r="AE449" i="5"/>
  <c r="AH449" i="5"/>
  <c r="AI449" i="5"/>
  <c r="AE450" i="5"/>
  <c r="AH450" i="5"/>
  <c r="AI450" i="5"/>
  <c r="AE451" i="5"/>
  <c r="AH451" i="5"/>
  <c r="AI451" i="5"/>
  <c r="AE452" i="5"/>
  <c r="AH452" i="5"/>
  <c r="AI452" i="5"/>
  <c r="AE453" i="5"/>
  <c r="AH453" i="5"/>
  <c r="AI453" i="5"/>
  <c r="AE454" i="5"/>
  <c r="AH454" i="5"/>
  <c r="AI454" i="5"/>
  <c r="AE455" i="5"/>
  <c r="AH455" i="5"/>
  <c r="AI455" i="5"/>
  <c r="AE456" i="5"/>
  <c r="AH456" i="5"/>
  <c r="AI456" i="5"/>
  <c r="AE457" i="5"/>
  <c r="AH457" i="5"/>
  <c r="AI457" i="5"/>
  <c r="AE458" i="5"/>
  <c r="AH458" i="5"/>
  <c r="AI458" i="5"/>
  <c r="AE459" i="5"/>
  <c r="AH459" i="5"/>
  <c r="AI459" i="5"/>
  <c r="AE460" i="5"/>
  <c r="AH460" i="5"/>
  <c r="AI460" i="5"/>
  <c r="AE461" i="5"/>
  <c r="AH461" i="5"/>
  <c r="AI461" i="5"/>
  <c r="AE462" i="5"/>
  <c r="AH462" i="5"/>
  <c r="AI462" i="5"/>
  <c r="AE463" i="5"/>
  <c r="AH463" i="5"/>
  <c r="AI463" i="5"/>
  <c r="AE464" i="5"/>
  <c r="AH464" i="5"/>
  <c r="AI464" i="5"/>
  <c r="AE465" i="5"/>
  <c r="AH465" i="5"/>
  <c r="AI465" i="5"/>
  <c r="AE466" i="5"/>
  <c r="AH466" i="5"/>
  <c r="AI466" i="5"/>
  <c r="AE467" i="5"/>
  <c r="AH467" i="5"/>
  <c r="AI467" i="5"/>
  <c r="AE468" i="5"/>
  <c r="AH468" i="5"/>
  <c r="AI468" i="5"/>
  <c r="AE469" i="5"/>
  <c r="AH469" i="5"/>
  <c r="AI469" i="5"/>
  <c r="AE470" i="5"/>
  <c r="AH470" i="5"/>
  <c r="AI470" i="5"/>
  <c r="AE471" i="5"/>
  <c r="AH471" i="5"/>
  <c r="AI471" i="5"/>
  <c r="AE472" i="5"/>
  <c r="AH472" i="5"/>
  <c r="AI472" i="5"/>
  <c r="AE473" i="5"/>
  <c r="AH473" i="5"/>
  <c r="AI473" i="5"/>
  <c r="AE474" i="5"/>
  <c r="AH474" i="5"/>
  <c r="AI474" i="5"/>
  <c r="AE475" i="5"/>
  <c r="AH475" i="5"/>
  <c r="AI475" i="5"/>
  <c r="AE476" i="5"/>
  <c r="AH476" i="5"/>
  <c r="AI476" i="5"/>
  <c r="AE477" i="5"/>
  <c r="AH477" i="5"/>
  <c r="AI477" i="5"/>
  <c r="AE478" i="5"/>
  <c r="AH478" i="5"/>
  <c r="AI478" i="5"/>
  <c r="C478" i="5"/>
  <c r="A478" i="5" s="1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7" i="5"/>
  <c r="C429" i="5"/>
  <c r="C430" i="5"/>
  <c r="C432" i="5"/>
  <c r="C433" i="5"/>
  <c r="C434" i="5"/>
  <c r="C435" i="5"/>
  <c r="C436" i="5"/>
  <c r="C437" i="5"/>
  <c r="C438" i="5"/>
  <c r="C439" i="5"/>
  <c r="C440" i="5"/>
  <c r="C441" i="5"/>
  <c r="C442" i="5"/>
  <c r="A442" i="5" s="1"/>
  <c r="C443" i="5"/>
  <c r="C444" i="5"/>
  <c r="C445" i="5"/>
  <c r="A445" i="5" s="1"/>
  <c r="C446" i="5"/>
  <c r="A446" i="5" s="1"/>
  <c r="C447" i="5"/>
  <c r="C448" i="5"/>
  <c r="C449" i="5"/>
  <c r="A449" i="5" s="1"/>
  <c r="C450" i="5"/>
  <c r="C451" i="5"/>
  <c r="C452" i="5"/>
  <c r="C453" i="5"/>
  <c r="C454" i="5"/>
  <c r="A454" i="5" s="1"/>
  <c r="C455" i="5"/>
  <c r="C456" i="5"/>
  <c r="C457" i="5"/>
  <c r="C458" i="5"/>
  <c r="C459" i="5"/>
  <c r="A459" i="5" s="1"/>
  <c r="C460" i="5"/>
  <c r="C461" i="5"/>
  <c r="C462" i="5"/>
  <c r="A462" i="5" s="1"/>
  <c r="C463" i="5"/>
  <c r="C464" i="5"/>
  <c r="B464" i="5" s="1"/>
  <c r="C465" i="5"/>
  <c r="C466" i="5"/>
  <c r="A466" i="5" s="1"/>
  <c r="C467" i="5"/>
  <c r="AG467" i="5" s="1"/>
  <c r="C468" i="5"/>
  <c r="C469" i="5"/>
  <c r="C470" i="5"/>
  <c r="A470" i="5" s="1"/>
  <c r="C471" i="5"/>
  <c r="AF471" i="5" s="1"/>
  <c r="C472" i="5"/>
  <c r="C473" i="5"/>
  <c r="B473" i="5" s="1"/>
  <c r="C474" i="5"/>
  <c r="A474" i="5" s="1"/>
  <c r="C475" i="5"/>
  <c r="C476" i="5"/>
  <c r="AF476" i="5" s="1"/>
  <c r="C477" i="5"/>
  <c r="D13" i="15" l="1"/>
  <c r="C12" i="15"/>
  <c r="C13" i="15"/>
  <c r="E13" i="15"/>
  <c r="E12" i="15"/>
  <c r="D12" i="15"/>
  <c r="AF426" i="5"/>
  <c r="AR426" i="5" s="1"/>
  <c r="A426" i="5"/>
  <c r="B426" i="5"/>
  <c r="AG426" i="5"/>
  <c r="BX426" i="5" s="1"/>
  <c r="AT428" i="5"/>
  <c r="BF428" i="5"/>
  <c r="AN428" i="5"/>
  <c r="AZ428" i="5"/>
  <c r="AO428" i="5"/>
  <c r="BA428" i="5"/>
  <c r="AQ428" i="5"/>
  <c r="BC428" i="5"/>
  <c r="AK428" i="5"/>
  <c r="BD428" i="5"/>
  <c r="AL428" i="5"/>
  <c r="BE428" i="5"/>
  <c r="AP428" i="5"/>
  <c r="BH428" i="5"/>
  <c r="AR428" i="5"/>
  <c r="BI428" i="5"/>
  <c r="AW428" i="5"/>
  <c r="AJ428" i="5"/>
  <c r="AM428" i="5"/>
  <c r="AS428" i="5"/>
  <c r="AU428" i="5"/>
  <c r="AV428" i="5"/>
  <c r="AX428" i="5"/>
  <c r="AY428" i="5"/>
  <c r="BB428" i="5"/>
  <c r="BG428" i="5"/>
  <c r="BJ428" i="5"/>
  <c r="A428" i="5"/>
  <c r="B428" i="5"/>
  <c r="AG428" i="5"/>
  <c r="AG431" i="5"/>
  <c r="A431" i="5"/>
  <c r="AF431" i="5"/>
  <c r="B431" i="5"/>
  <c r="A476" i="5"/>
  <c r="B471" i="5"/>
  <c r="A471" i="5"/>
  <c r="B476" i="5"/>
  <c r="BU467" i="5"/>
  <c r="CD467" i="5"/>
  <c r="CE467" i="5"/>
  <c r="BL467" i="5"/>
  <c r="CF467" i="5"/>
  <c r="BP467" i="5"/>
  <c r="CH467" i="5"/>
  <c r="BQ467" i="5"/>
  <c r="CJ467" i="5"/>
  <c r="BR467" i="5"/>
  <c r="BS467" i="5"/>
  <c r="BT467" i="5"/>
  <c r="BV467" i="5"/>
  <c r="BX467" i="5"/>
  <c r="CB467" i="5"/>
  <c r="CC467" i="5"/>
  <c r="AO471" i="5"/>
  <c r="AN471" i="5"/>
  <c r="AZ471" i="5"/>
  <c r="AT476" i="5"/>
  <c r="AR476" i="5"/>
  <c r="AS476" i="5"/>
  <c r="BD476" i="5"/>
  <c r="BE476" i="5"/>
  <c r="AF448" i="5"/>
  <c r="AK448" i="5" s="1"/>
  <c r="AG448" i="5"/>
  <c r="CJ448" i="5" s="1"/>
  <c r="B470" i="5"/>
  <c r="AF470" i="5"/>
  <c r="AZ470" i="5" s="1"/>
  <c r="AG470" i="5"/>
  <c r="A463" i="5"/>
  <c r="AF463" i="5"/>
  <c r="AJ463" i="5" s="1"/>
  <c r="AG463" i="5"/>
  <c r="CK463" i="5" s="1"/>
  <c r="B448" i="5"/>
  <c r="A443" i="5"/>
  <c r="AF443" i="5"/>
  <c r="BI443" i="5" s="1"/>
  <c r="AG443" i="5"/>
  <c r="BO443" i="5" s="1"/>
  <c r="B435" i="5"/>
  <c r="AF435" i="5"/>
  <c r="BB435" i="5" s="1"/>
  <c r="AG435" i="5"/>
  <c r="B462" i="5"/>
  <c r="AF462" i="5"/>
  <c r="AZ462" i="5" s="1"/>
  <c r="AG462" i="5"/>
  <c r="CD462" i="5" s="1"/>
  <c r="A448" i="5"/>
  <c r="B442" i="5"/>
  <c r="AF442" i="5"/>
  <c r="BB442" i="5" s="1"/>
  <c r="AG442" i="5"/>
  <c r="BZ442" i="5" s="1"/>
  <c r="A429" i="5"/>
  <c r="AF429" i="5"/>
  <c r="AW429" i="5" s="1"/>
  <c r="AG429" i="5"/>
  <c r="BY429" i="5" s="1"/>
  <c r="AG476" i="5"/>
  <c r="BR476" i="5" s="1"/>
  <c r="B457" i="5"/>
  <c r="AF457" i="5"/>
  <c r="AX457" i="5" s="1"/>
  <c r="AG457" i="5"/>
  <c r="A441" i="5"/>
  <c r="AF441" i="5"/>
  <c r="AO441" i="5" s="1"/>
  <c r="AG441" i="5"/>
  <c r="A440" i="5"/>
  <c r="AG440" i="5"/>
  <c r="BW440" i="5" s="1"/>
  <c r="AF440" i="5"/>
  <c r="BG440" i="5" s="1"/>
  <c r="A438" i="5"/>
  <c r="AF438" i="5"/>
  <c r="AQ438" i="5" s="1"/>
  <c r="AG438" i="5"/>
  <c r="CG438" i="5" s="1"/>
  <c r="B452" i="5"/>
  <c r="AF452" i="5"/>
  <c r="AS452" i="5" s="1"/>
  <c r="AG452" i="5"/>
  <c r="BW452" i="5" s="1"/>
  <c r="B441" i="5"/>
  <c r="B440" i="5"/>
  <c r="A437" i="5"/>
  <c r="AF437" i="5"/>
  <c r="AG437" i="5"/>
  <c r="BX437" i="5" s="1"/>
  <c r="A434" i="5"/>
  <c r="AG434" i="5"/>
  <c r="BR434" i="5" s="1"/>
  <c r="AF434" i="5"/>
  <c r="A464" i="5"/>
  <c r="AF464" i="5"/>
  <c r="AM464" i="5" s="1"/>
  <c r="AG464" i="5"/>
  <c r="A477" i="5"/>
  <c r="AF477" i="5"/>
  <c r="AQ477" i="5" s="1"/>
  <c r="AG477" i="5"/>
  <c r="BY477" i="5" s="1"/>
  <c r="B453" i="5"/>
  <c r="AF453" i="5"/>
  <c r="AZ453" i="5" s="1"/>
  <c r="AG453" i="5"/>
  <c r="A461" i="5"/>
  <c r="AF461" i="5"/>
  <c r="BE461" i="5" s="1"/>
  <c r="AG461" i="5"/>
  <c r="CI461" i="5" s="1"/>
  <c r="B434" i="5"/>
  <c r="AG471" i="5"/>
  <c r="B458" i="5"/>
  <c r="AF458" i="5"/>
  <c r="AG458" i="5"/>
  <c r="BV458" i="5" s="1"/>
  <c r="AG430" i="5"/>
  <c r="BM430" i="5" s="1"/>
  <c r="AF430" i="5"/>
  <c r="AU430" i="5" s="1"/>
  <c r="A465" i="5"/>
  <c r="AF465" i="5"/>
  <c r="AX465" i="5" s="1"/>
  <c r="AG465" i="5"/>
  <c r="A453" i="5"/>
  <c r="B456" i="5"/>
  <c r="AF456" i="5"/>
  <c r="AG456" i="5"/>
  <c r="BP456" i="5" s="1"/>
  <c r="AF460" i="5"/>
  <c r="AK460" i="5" s="1"/>
  <c r="AG460" i="5"/>
  <c r="AF433" i="5"/>
  <c r="AW433" i="5" s="1"/>
  <c r="AG433" i="5"/>
  <c r="CA433" i="5" s="1"/>
  <c r="B454" i="5"/>
  <c r="AF454" i="5"/>
  <c r="AS454" i="5" s="1"/>
  <c r="AG454" i="5"/>
  <c r="A435" i="5"/>
  <c r="A447" i="5"/>
  <c r="AF447" i="5"/>
  <c r="AT447" i="5" s="1"/>
  <c r="AG447" i="5"/>
  <c r="CI447" i="5" s="1"/>
  <c r="B475" i="5"/>
  <c r="AF475" i="5"/>
  <c r="AS475" i="5" s="1"/>
  <c r="AG475" i="5"/>
  <c r="BW475" i="5" s="1"/>
  <c r="AF468" i="5"/>
  <c r="AG468" i="5"/>
  <c r="B468" i="5"/>
  <c r="B445" i="5"/>
  <c r="AF445" i="5"/>
  <c r="AP445" i="5" s="1"/>
  <c r="AG445" i="5"/>
  <c r="BT445" i="5" s="1"/>
  <c r="B450" i="5"/>
  <c r="AF450" i="5"/>
  <c r="BE450" i="5" s="1"/>
  <c r="AG450" i="5"/>
  <c r="BM450" i="5" s="1"/>
  <c r="A444" i="5"/>
  <c r="AF444" i="5"/>
  <c r="AJ444" i="5" s="1"/>
  <c r="AG444" i="5"/>
  <c r="CE444" i="5" s="1"/>
  <c r="AF432" i="5"/>
  <c r="BB432" i="5" s="1"/>
  <c r="AG432" i="5"/>
  <c r="BT432" i="5" s="1"/>
  <c r="AF425" i="5"/>
  <c r="BE425" i="5" s="1"/>
  <c r="AG425" i="5"/>
  <c r="AF422" i="5"/>
  <c r="AY422" i="5" s="1"/>
  <c r="AG422" i="5"/>
  <c r="CF422" i="5" s="1"/>
  <c r="AF420" i="5"/>
  <c r="BE420" i="5" s="1"/>
  <c r="AG420" i="5"/>
  <c r="CI420" i="5" s="1"/>
  <c r="A452" i="5"/>
  <c r="A473" i="5"/>
  <c r="AF473" i="5"/>
  <c r="AW473" i="5" s="1"/>
  <c r="AG473" i="5"/>
  <c r="BS473" i="5" s="1"/>
  <c r="A468" i="5"/>
  <c r="A456" i="5"/>
  <c r="B467" i="5"/>
  <c r="AF467" i="5"/>
  <c r="AF455" i="5"/>
  <c r="AQ455" i="5" s="1"/>
  <c r="AG455" i="5"/>
  <c r="BO455" i="5" s="1"/>
  <c r="AF436" i="5"/>
  <c r="BA436" i="5" s="1"/>
  <c r="AG436" i="5"/>
  <c r="CA436" i="5" s="1"/>
  <c r="A472" i="5"/>
  <c r="AF472" i="5"/>
  <c r="BG472" i="5" s="1"/>
  <c r="AG472" i="5"/>
  <c r="BL472" i="5" s="1"/>
  <c r="A467" i="5"/>
  <c r="A460" i="5"/>
  <c r="B455" i="5"/>
  <c r="A450" i="5"/>
  <c r="B444" i="5"/>
  <c r="B439" i="5"/>
  <c r="AF439" i="5"/>
  <c r="BH439" i="5" s="1"/>
  <c r="AG439" i="5"/>
  <c r="BS439" i="5" s="1"/>
  <c r="B436" i="5"/>
  <c r="B438" i="5"/>
  <c r="B469" i="5"/>
  <c r="AF469" i="5"/>
  <c r="AG469" i="5"/>
  <c r="A469" i="5"/>
  <c r="B474" i="5"/>
  <c r="AF474" i="5"/>
  <c r="AL474" i="5" s="1"/>
  <c r="AG474" i="5"/>
  <c r="CH474" i="5" s="1"/>
  <c r="A457" i="5"/>
  <c r="B446" i="5"/>
  <c r="AG446" i="5"/>
  <c r="CG446" i="5" s="1"/>
  <c r="AF446" i="5"/>
  <c r="BJ446" i="5" s="1"/>
  <c r="A451" i="5"/>
  <c r="AF451" i="5"/>
  <c r="BJ451" i="5" s="1"/>
  <c r="AG451" i="5"/>
  <c r="CK451" i="5" s="1"/>
  <c r="B460" i="5"/>
  <c r="B466" i="5"/>
  <c r="AF466" i="5"/>
  <c r="AZ466" i="5" s="1"/>
  <c r="AG466" i="5"/>
  <c r="CJ466" i="5" s="1"/>
  <c r="B459" i="5"/>
  <c r="AF459" i="5"/>
  <c r="BD459" i="5" s="1"/>
  <c r="AG459" i="5"/>
  <c r="CK459" i="5" s="1"/>
  <c r="A455" i="5"/>
  <c r="B449" i="5"/>
  <c r="AF449" i="5"/>
  <c r="AG449" i="5"/>
  <c r="CJ449" i="5" s="1"/>
  <c r="A439" i="5"/>
  <c r="A436" i="5"/>
  <c r="AF427" i="5"/>
  <c r="AG427" i="5"/>
  <c r="CF427" i="5" s="1"/>
  <c r="AF421" i="5"/>
  <c r="AJ421" i="5" s="1"/>
  <c r="AG421" i="5"/>
  <c r="AF418" i="5"/>
  <c r="AP418" i="5" s="1"/>
  <c r="AG418" i="5"/>
  <c r="CF418" i="5" s="1"/>
  <c r="AF423" i="5"/>
  <c r="BH423" i="5" s="1"/>
  <c r="AG423" i="5"/>
  <c r="BR423" i="5" s="1"/>
  <c r="AG424" i="5"/>
  <c r="BZ424" i="5" s="1"/>
  <c r="AF424" i="5"/>
  <c r="BA424" i="5" s="1"/>
  <c r="AF417" i="5"/>
  <c r="AV417" i="5" s="1"/>
  <c r="AG417" i="5"/>
  <c r="CA417" i="5" s="1"/>
  <c r="AF416" i="5"/>
  <c r="BF416" i="5" s="1"/>
  <c r="AG416" i="5"/>
  <c r="BL416" i="5" s="1"/>
  <c r="AF413" i="5"/>
  <c r="AQ413" i="5" s="1"/>
  <c r="AG413" i="5"/>
  <c r="BS413" i="5" s="1"/>
  <c r="AG478" i="5"/>
  <c r="AF419" i="5"/>
  <c r="BF419" i="5" s="1"/>
  <c r="AG419" i="5"/>
  <c r="CK419" i="5" s="1"/>
  <c r="AF412" i="5"/>
  <c r="AK412" i="5" s="1"/>
  <c r="AG412" i="5"/>
  <c r="BS412" i="5" s="1"/>
  <c r="AF478" i="5"/>
  <c r="AG415" i="5"/>
  <c r="BR415" i="5" s="1"/>
  <c r="AF415" i="5"/>
  <c r="AO415" i="5" s="1"/>
  <c r="AF414" i="5"/>
  <c r="AL414" i="5" s="1"/>
  <c r="AG414" i="5"/>
  <c r="CH414" i="5" s="1"/>
  <c r="AY471" i="5"/>
  <c r="AM471" i="5"/>
  <c r="BC476" i="5"/>
  <c r="AQ476" i="5"/>
  <c r="BJ471" i="5"/>
  <c r="AX471" i="5"/>
  <c r="AL471" i="5"/>
  <c r="AK471" i="5"/>
  <c r="AR443" i="5"/>
  <c r="BA465" i="5"/>
  <c r="BI471" i="5"/>
  <c r="BA476" i="5"/>
  <c r="AV471" i="5"/>
  <c r="AZ476" i="5"/>
  <c r="AN476" i="5"/>
  <c r="BG471" i="5"/>
  <c r="AU471" i="5"/>
  <c r="CA467" i="5"/>
  <c r="BO467" i="5"/>
  <c r="AZ454" i="5"/>
  <c r="AT443" i="5"/>
  <c r="BB476" i="5"/>
  <c r="AO476" i="5"/>
  <c r="BH471" i="5"/>
  <c r="AY476" i="5"/>
  <c r="AM476" i="5"/>
  <c r="BF471" i="5"/>
  <c r="AT471" i="5"/>
  <c r="BZ467" i="5"/>
  <c r="BN467" i="5"/>
  <c r="AP476" i="5"/>
  <c r="AW471" i="5"/>
  <c r="AJ471" i="5"/>
  <c r="BJ476" i="5"/>
  <c r="AX476" i="5"/>
  <c r="AL476" i="5"/>
  <c r="BE471" i="5"/>
  <c r="AS471" i="5"/>
  <c r="CK467" i="5"/>
  <c r="BY467" i="5"/>
  <c r="BM467" i="5"/>
  <c r="BI476" i="5"/>
  <c r="AK476" i="5"/>
  <c r="BF463" i="5"/>
  <c r="AW476" i="5"/>
  <c r="BD471" i="5"/>
  <c r="AR471" i="5"/>
  <c r="BH476" i="5"/>
  <c r="AV476" i="5"/>
  <c r="AJ476" i="5"/>
  <c r="BC471" i="5"/>
  <c r="AQ471" i="5"/>
  <c r="CI467" i="5"/>
  <c r="BW467" i="5"/>
  <c r="BK467" i="5"/>
  <c r="AU476" i="5"/>
  <c r="BG476" i="5"/>
  <c r="BB471" i="5"/>
  <c r="AP471" i="5"/>
  <c r="BF476" i="5"/>
  <c r="BA471" i="5"/>
  <c r="CG467" i="5"/>
  <c r="CJ440" i="5"/>
  <c r="BO440" i="5"/>
  <c r="AP442" i="5"/>
  <c r="AJ442" i="5"/>
  <c r="AV442" i="5"/>
  <c r="BH442" i="5"/>
  <c r="CE440" i="5"/>
  <c r="CG440" i="5"/>
  <c r="BL440" i="5"/>
  <c r="BM440" i="5"/>
  <c r="BY440" i="5"/>
  <c r="CK440" i="5"/>
  <c r="BZ440" i="5"/>
  <c r="BJ440" i="5"/>
  <c r="CD437" i="5"/>
  <c r="BR437" i="5"/>
  <c r="CB437" i="5"/>
  <c r="BP437" i="5"/>
  <c r="CJ437" i="5"/>
  <c r="BO430" i="5"/>
  <c r="AX422" i="5"/>
  <c r="B478" i="5"/>
  <c r="B447" i="5"/>
  <c r="A475" i="5"/>
  <c r="B443" i="5"/>
  <c r="B461" i="5"/>
  <c r="A458" i="5"/>
  <c r="B451" i="5"/>
  <c r="A433" i="5"/>
  <c r="B433" i="5"/>
  <c r="A432" i="5"/>
  <c r="B432" i="5"/>
  <c r="B429" i="5"/>
  <c r="B477" i="5"/>
  <c r="B465" i="5"/>
  <c r="A425" i="5"/>
  <c r="B425" i="5"/>
  <c r="B472" i="5"/>
  <c r="B463" i="5"/>
  <c r="B437" i="5"/>
  <c r="A427" i="5"/>
  <c r="B427" i="5"/>
  <c r="A430" i="5"/>
  <c r="B430" i="5"/>
  <c r="A421" i="5"/>
  <c r="B421" i="5"/>
  <c r="A418" i="5"/>
  <c r="B418" i="5"/>
  <c r="A423" i="5"/>
  <c r="B423" i="5"/>
  <c r="A424" i="5"/>
  <c r="B424" i="5"/>
  <c r="A417" i="5"/>
  <c r="B417" i="5"/>
  <c r="A416" i="5"/>
  <c r="B416" i="5"/>
  <c r="A413" i="5"/>
  <c r="B413" i="5"/>
  <c r="A419" i="5"/>
  <c r="B419" i="5"/>
  <c r="A412" i="5"/>
  <c r="B412" i="5"/>
  <c r="A415" i="5"/>
  <c r="B415" i="5"/>
  <c r="A414" i="5"/>
  <c r="B414" i="5"/>
  <c r="A422" i="5"/>
  <c r="B422" i="5"/>
  <c r="A420" i="5"/>
  <c r="B420" i="5"/>
  <c r="AZ422" i="5" l="1"/>
  <c r="BJ422" i="5"/>
  <c r="BN437" i="5"/>
  <c r="CA437" i="5"/>
  <c r="BC422" i="5"/>
  <c r="BR442" i="5"/>
  <c r="AP422" i="5"/>
  <c r="BH422" i="5"/>
  <c r="AJ422" i="5"/>
  <c r="BY442" i="5"/>
  <c r="BT442" i="5"/>
  <c r="AT422" i="5"/>
  <c r="BZ445" i="5"/>
  <c r="AM443" i="5"/>
  <c r="BH454" i="5"/>
  <c r="BB454" i="5"/>
  <c r="AO443" i="5"/>
  <c r="AJ443" i="5"/>
  <c r="BW422" i="5"/>
  <c r="BM476" i="5"/>
  <c r="BI430" i="5"/>
  <c r="CI440" i="5"/>
  <c r="BK440" i="5"/>
  <c r="CH440" i="5"/>
  <c r="BV440" i="5"/>
  <c r="AZ465" i="5"/>
  <c r="BB430" i="5"/>
  <c r="BI440" i="5"/>
  <c r="BE430" i="5"/>
  <c r="AS442" i="5"/>
  <c r="AS430" i="5"/>
  <c r="AN442" i="5"/>
  <c r="BD442" i="5"/>
  <c r="BB445" i="5"/>
  <c r="BW476" i="5"/>
  <c r="AO430" i="5"/>
  <c r="BG430" i="5"/>
  <c r="AJ430" i="5"/>
  <c r="AL422" i="5"/>
  <c r="AW430" i="5"/>
  <c r="AX445" i="5"/>
  <c r="CF440" i="5"/>
  <c r="CJ445" i="5"/>
  <c r="AN465" i="5"/>
  <c r="AT465" i="5"/>
  <c r="CC450" i="5"/>
  <c r="AV443" i="5"/>
  <c r="AK455" i="5"/>
  <c r="CB445" i="5"/>
  <c r="CJ422" i="5"/>
  <c r="BO445" i="5"/>
  <c r="BH443" i="5"/>
  <c r="AW443" i="5"/>
  <c r="BF443" i="5"/>
  <c r="BD443" i="5"/>
  <c r="AK443" i="5"/>
  <c r="BG443" i="5"/>
  <c r="AN440" i="5"/>
  <c r="AL440" i="5"/>
  <c r="AL443" i="5"/>
  <c r="BQ445" i="5"/>
  <c r="AV455" i="5"/>
  <c r="BW456" i="5"/>
  <c r="BN476" i="5"/>
  <c r="CA476" i="5"/>
  <c r="BO476" i="5"/>
  <c r="BZ476" i="5"/>
  <c r="BZ447" i="5"/>
  <c r="CF476" i="5"/>
  <c r="CB456" i="5"/>
  <c r="BO456" i="5"/>
  <c r="BS438" i="5"/>
  <c r="BN456" i="5"/>
  <c r="CG456" i="5"/>
  <c r="CI450" i="5"/>
  <c r="BX450" i="5"/>
  <c r="BQ456" i="5"/>
  <c r="BK456" i="5"/>
  <c r="BS476" i="5"/>
  <c r="CE438" i="5"/>
  <c r="CD476" i="5"/>
  <c r="CJ456" i="5"/>
  <c r="BB464" i="5"/>
  <c r="CG450" i="5"/>
  <c r="CE456" i="5"/>
  <c r="BU456" i="5"/>
  <c r="BE464" i="5"/>
  <c r="BS447" i="5"/>
  <c r="BK476" i="5"/>
  <c r="CJ450" i="5"/>
  <c r="BP439" i="5"/>
  <c r="BV450" i="5"/>
  <c r="CK476" i="5"/>
  <c r="CF450" i="5"/>
  <c r="BO450" i="5"/>
  <c r="BM447" i="5"/>
  <c r="CF447" i="5"/>
  <c r="CF439" i="5"/>
  <c r="CC476" i="5"/>
  <c r="BU476" i="5"/>
  <c r="CA438" i="5"/>
  <c r="BW450" i="5"/>
  <c r="CG476" i="5"/>
  <c r="BV476" i="5"/>
  <c r="BQ476" i="5"/>
  <c r="BX476" i="5"/>
  <c r="BY476" i="5"/>
  <c r="BN450" i="5"/>
  <c r="CB476" i="5"/>
  <c r="CE476" i="5"/>
  <c r="BK450" i="5"/>
  <c r="BU438" i="5"/>
  <c r="BU447" i="5"/>
  <c r="CD450" i="5"/>
  <c r="BP450" i="5"/>
  <c r="CH447" i="5"/>
  <c r="AO420" i="5"/>
  <c r="BY447" i="5"/>
  <c r="BZ450" i="5"/>
  <c r="BP476" i="5"/>
  <c r="CH476" i="5"/>
  <c r="CK450" i="5"/>
  <c r="CI476" i="5"/>
  <c r="BO447" i="5"/>
  <c r="BS450" i="5"/>
  <c r="BK447" i="5"/>
  <c r="AX420" i="5"/>
  <c r="BI420" i="5"/>
  <c r="BL476" i="5"/>
  <c r="CB447" i="5"/>
  <c r="BL450" i="5"/>
  <c r="BY450" i="5"/>
  <c r="BI464" i="5"/>
  <c r="AO464" i="5"/>
  <c r="AY464" i="5"/>
  <c r="BO452" i="5"/>
  <c r="BX459" i="5"/>
  <c r="BU474" i="5"/>
  <c r="CB417" i="5"/>
  <c r="CH475" i="5"/>
  <c r="CI475" i="5"/>
  <c r="AX451" i="5"/>
  <c r="CI452" i="5"/>
  <c r="BB459" i="5"/>
  <c r="AT432" i="5"/>
  <c r="AK464" i="5"/>
  <c r="CA456" i="5"/>
  <c r="AW464" i="5"/>
  <c r="AR464" i="5"/>
  <c r="BL456" i="5"/>
  <c r="AJ426" i="5"/>
  <c r="BC426" i="5"/>
  <c r="AQ426" i="5"/>
  <c r="AV464" i="5"/>
  <c r="AJ472" i="5"/>
  <c r="CC456" i="5"/>
  <c r="CH456" i="5"/>
  <c r="AJ464" i="5"/>
  <c r="AU472" i="5"/>
  <c r="AV472" i="5"/>
  <c r="BZ456" i="5"/>
  <c r="BV456" i="5"/>
  <c r="BF472" i="5"/>
  <c r="AU464" i="5"/>
  <c r="AQ464" i="5"/>
  <c r="AX464" i="5"/>
  <c r="CF456" i="5"/>
  <c r="BX456" i="5"/>
  <c r="BT456" i="5"/>
  <c r="AN464" i="5"/>
  <c r="BY456" i="5"/>
  <c r="BB472" i="5"/>
  <c r="CI456" i="5"/>
  <c r="AL464" i="5"/>
  <c r="BD464" i="5"/>
  <c r="BB420" i="5"/>
  <c r="CF426" i="5"/>
  <c r="CF434" i="5"/>
  <c r="BS426" i="5"/>
  <c r="BK426" i="5"/>
  <c r="CB434" i="5"/>
  <c r="CA443" i="5"/>
  <c r="BP434" i="5"/>
  <c r="AK459" i="5"/>
  <c r="BC420" i="5"/>
  <c r="BH420" i="5"/>
  <c r="BA420" i="5"/>
  <c r="AQ461" i="5"/>
  <c r="AS461" i="5"/>
  <c r="BB413" i="5"/>
  <c r="CJ426" i="5"/>
  <c r="BW426" i="5"/>
  <c r="BF426" i="5"/>
  <c r="CA426" i="5"/>
  <c r="AK426" i="5"/>
  <c r="BO426" i="5"/>
  <c r="BJ426" i="5"/>
  <c r="AZ426" i="5"/>
  <c r="AW426" i="5"/>
  <c r="CE473" i="5"/>
  <c r="BT473" i="5"/>
  <c r="AS426" i="5"/>
  <c r="CD426" i="5"/>
  <c r="BD426" i="5"/>
  <c r="BQ426" i="5"/>
  <c r="AN426" i="5"/>
  <c r="AP426" i="5"/>
  <c r="CK426" i="5"/>
  <c r="BH426" i="5"/>
  <c r="AX426" i="5"/>
  <c r="CF473" i="5"/>
  <c r="CA473" i="5"/>
  <c r="BE452" i="5"/>
  <c r="AL473" i="5"/>
  <c r="BJ457" i="5"/>
  <c r="AT470" i="5"/>
  <c r="BI457" i="5"/>
  <c r="AW457" i="5"/>
  <c r="BF424" i="5"/>
  <c r="AL424" i="5"/>
  <c r="BH424" i="5"/>
  <c r="BU473" i="5"/>
  <c r="BG441" i="5"/>
  <c r="BU477" i="5"/>
  <c r="AV420" i="5"/>
  <c r="AK473" i="5"/>
  <c r="AZ420" i="5"/>
  <c r="BY430" i="5"/>
  <c r="BU443" i="5"/>
  <c r="BJ443" i="5"/>
  <c r="AK420" i="5"/>
  <c r="CH434" i="5"/>
  <c r="AO440" i="5"/>
  <c r="CE443" i="5"/>
  <c r="CG439" i="5"/>
  <c r="BX445" i="5"/>
  <c r="AY457" i="5"/>
  <c r="BJ473" i="5"/>
  <c r="AW460" i="5"/>
  <c r="CG473" i="5"/>
  <c r="AY443" i="5"/>
  <c r="BC443" i="5"/>
  <c r="CI430" i="5"/>
  <c r="AL420" i="5"/>
  <c r="CG443" i="5"/>
  <c r="BC461" i="5"/>
  <c r="BC460" i="5"/>
  <c r="AJ420" i="5"/>
  <c r="BO439" i="5"/>
  <c r="BV439" i="5"/>
  <c r="AP460" i="5"/>
  <c r="AU443" i="5"/>
  <c r="BG420" i="5"/>
  <c r="AY420" i="5"/>
  <c r="AU420" i="5"/>
  <c r="BG429" i="5"/>
  <c r="BV434" i="5"/>
  <c r="AZ440" i="5"/>
  <c r="BS443" i="5"/>
  <c r="BU439" i="5"/>
  <c r="BD447" i="5"/>
  <c r="CH477" i="5"/>
  <c r="CB477" i="5"/>
  <c r="AM457" i="5"/>
  <c r="BK475" i="5"/>
  <c r="AZ443" i="5"/>
  <c r="AX443" i="5"/>
  <c r="AQ443" i="5"/>
  <c r="AW420" i="5"/>
  <c r="AP420" i="5"/>
  <c r="CA430" i="5"/>
  <c r="BT434" i="5"/>
  <c r="AY452" i="5"/>
  <c r="BT439" i="5"/>
  <c r="AR473" i="5"/>
  <c r="AL457" i="5"/>
  <c r="BS434" i="5"/>
  <c r="CD439" i="5"/>
  <c r="BE413" i="5"/>
  <c r="AV422" i="5"/>
  <c r="BF420" i="5"/>
  <c r="CD434" i="5"/>
  <c r="AW440" i="5"/>
  <c r="BS440" i="5"/>
  <c r="AQ452" i="5"/>
  <c r="BR439" i="5"/>
  <c r="BN442" i="5"/>
  <c r="BT477" i="5"/>
  <c r="CC445" i="5"/>
  <c r="BW445" i="5"/>
  <c r="AS443" i="5"/>
  <c r="AK457" i="5"/>
  <c r="AP443" i="5"/>
  <c r="AU448" i="5"/>
  <c r="BJ420" i="5"/>
  <c r="CE434" i="5"/>
  <c r="CE439" i="5"/>
  <c r="BV477" i="5"/>
  <c r="AS420" i="5"/>
  <c r="AY461" i="5"/>
  <c r="AQ420" i="5"/>
  <c r="AU440" i="5"/>
  <c r="AK438" i="5"/>
  <c r="AY441" i="5"/>
  <c r="BC452" i="5"/>
  <c r="CB439" i="5"/>
  <c r="CF445" i="5"/>
  <c r="AS457" i="5"/>
  <c r="BM477" i="5"/>
  <c r="BP432" i="5"/>
  <c r="CD417" i="5"/>
  <c r="AL466" i="5"/>
  <c r="AV439" i="5"/>
  <c r="BF466" i="5"/>
  <c r="BT417" i="5"/>
  <c r="BK417" i="5"/>
  <c r="BV416" i="5"/>
  <c r="CD432" i="5"/>
  <c r="BZ432" i="5"/>
  <c r="CF432" i="5"/>
  <c r="CJ416" i="5"/>
  <c r="BE414" i="5"/>
  <c r="BC473" i="5"/>
  <c r="BC459" i="5"/>
  <c r="BT414" i="5"/>
  <c r="BY417" i="5"/>
  <c r="BG424" i="5"/>
  <c r="BK459" i="5"/>
  <c r="BP417" i="5"/>
  <c r="BR424" i="5"/>
  <c r="CD459" i="5"/>
  <c r="BM424" i="5"/>
  <c r="CJ417" i="5"/>
  <c r="CG424" i="5"/>
  <c r="AR416" i="5"/>
  <c r="BK424" i="5"/>
  <c r="AU433" i="5"/>
  <c r="BW451" i="5"/>
  <c r="CG459" i="5"/>
  <c r="BL417" i="5"/>
  <c r="BI416" i="5"/>
  <c r="BN424" i="5"/>
  <c r="BZ459" i="5"/>
  <c r="AY426" i="5"/>
  <c r="AV426" i="5"/>
  <c r="BB426" i="5"/>
  <c r="BG426" i="5"/>
  <c r="BI426" i="5"/>
  <c r="AM426" i="5"/>
  <c r="AO426" i="5"/>
  <c r="AT426" i="5"/>
  <c r="AU426" i="5"/>
  <c r="BA426" i="5"/>
  <c r="BE426" i="5"/>
  <c r="AL426" i="5"/>
  <c r="CD424" i="5"/>
  <c r="AQ424" i="5"/>
  <c r="BH438" i="5"/>
  <c r="AP447" i="5"/>
  <c r="AL448" i="5"/>
  <c r="CH416" i="5"/>
  <c r="BP424" i="5"/>
  <c r="AV438" i="5"/>
  <c r="AW448" i="5"/>
  <c r="BG447" i="5"/>
  <c r="AR447" i="5"/>
  <c r="BE448" i="5"/>
  <c r="AU447" i="5"/>
  <c r="AQ448" i="5"/>
  <c r="AR448" i="5"/>
  <c r="BX416" i="5"/>
  <c r="BX417" i="5"/>
  <c r="CB424" i="5"/>
  <c r="AJ438" i="5"/>
  <c r="BO461" i="5"/>
  <c r="AX448" i="5"/>
  <c r="BI447" i="5"/>
  <c r="AP448" i="5"/>
  <c r="AZ447" i="5"/>
  <c r="BH448" i="5"/>
  <c r="BI448" i="5"/>
  <c r="AS448" i="5"/>
  <c r="BG438" i="5"/>
  <c r="BJ448" i="5"/>
  <c r="AU438" i="5"/>
  <c r="AL438" i="5"/>
  <c r="BA448" i="5"/>
  <c r="BD448" i="5"/>
  <c r="AY447" i="5"/>
  <c r="AX446" i="5"/>
  <c r="BB448" i="5"/>
  <c r="BJ438" i="5"/>
  <c r="AO448" i="5"/>
  <c r="CA461" i="5"/>
  <c r="AN447" i="5"/>
  <c r="BF438" i="5"/>
  <c r="CK449" i="5"/>
  <c r="BF448" i="5"/>
  <c r="BO420" i="5"/>
  <c r="AM447" i="5"/>
  <c r="CG420" i="5"/>
  <c r="AM424" i="5"/>
  <c r="CE424" i="5"/>
  <c r="BW461" i="5"/>
  <c r="AT438" i="5"/>
  <c r="AJ448" i="5"/>
  <c r="AZ448" i="5"/>
  <c r="BJ447" i="5"/>
  <c r="BB447" i="5"/>
  <c r="BR420" i="5"/>
  <c r="AK424" i="5"/>
  <c r="BS424" i="5"/>
  <c r="BE438" i="5"/>
  <c r="BC448" i="5"/>
  <c r="AN448" i="5"/>
  <c r="AX447" i="5"/>
  <c r="BB412" i="5"/>
  <c r="CK420" i="5"/>
  <c r="AP424" i="5"/>
  <c r="AJ424" i="5"/>
  <c r="AS438" i="5"/>
  <c r="AP459" i="5"/>
  <c r="AY448" i="5"/>
  <c r="AL447" i="5"/>
  <c r="AT448" i="5"/>
  <c r="BI438" i="5"/>
  <c r="BC438" i="5"/>
  <c r="AM438" i="5"/>
  <c r="AM448" i="5"/>
  <c r="BF447" i="5"/>
  <c r="BU426" i="5"/>
  <c r="BZ426" i="5"/>
  <c r="CC426" i="5"/>
  <c r="CE426" i="5"/>
  <c r="BM426" i="5"/>
  <c r="CH426" i="5"/>
  <c r="BP426" i="5"/>
  <c r="BR426" i="5"/>
  <c r="BT426" i="5"/>
  <c r="BL426" i="5"/>
  <c r="BN426" i="5"/>
  <c r="BV426" i="5"/>
  <c r="BY426" i="5"/>
  <c r="CB426" i="5"/>
  <c r="CG426" i="5"/>
  <c r="CI426" i="5"/>
  <c r="AY438" i="5"/>
  <c r="AW438" i="5"/>
  <c r="AK447" i="5"/>
  <c r="AV448" i="5"/>
  <c r="BG448" i="5"/>
  <c r="AS447" i="5"/>
  <c r="BB418" i="5"/>
  <c r="BD422" i="5"/>
  <c r="BA454" i="5"/>
  <c r="BI475" i="5"/>
  <c r="AQ475" i="5"/>
  <c r="AV475" i="5"/>
  <c r="AV459" i="5"/>
  <c r="BG475" i="5"/>
  <c r="CF417" i="5"/>
  <c r="AR454" i="5"/>
  <c r="AJ459" i="5"/>
  <c r="AN475" i="5"/>
  <c r="AO413" i="5"/>
  <c r="BR417" i="5"/>
  <c r="BA421" i="5"/>
  <c r="AW422" i="5"/>
  <c r="AT475" i="5"/>
  <c r="CF474" i="5"/>
  <c r="AJ473" i="5"/>
  <c r="BW474" i="5"/>
  <c r="AK454" i="5"/>
  <c r="AO465" i="5"/>
  <c r="AV413" i="5"/>
  <c r="AL418" i="5"/>
  <c r="BO417" i="5"/>
  <c r="BQ417" i="5"/>
  <c r="BZ437" i="5"/>
  <c r="BF475" i="5"/>
  <c r="AL465" i="5"/>
  <c r="BF455" i="5"/>
  <c r="AK475" i="5"/>
  <c r="BH473" i="5"/>
  <c r="AY465" i="5"/>
  <c r="AM475" i="5"/>
  <c r="AZ475" i="5"/>
  <c r="AK465" i="5"/>
  <c r="BD475" i="5"/>
  <c r="AJ413" i="5"/>
  <c r="BM417" i="5"/>
  <c r="AQ422" i="5"/>
  <c r="AU424" i="5"/>
  <c r="BE424" i="5"/>
  <c r="CK430" i="5"/>
  <c r="BF430" i="5"/>
  <c r="BO437" i="5"/>
  <c r="BE441" i="5"/>
  <c r="BU440" i="5"/>
  <c r="CH439" i="5"/>
  <c r="BN440" i="5"/>
  <c r="BB441" i="5"/>
  <c r="CE459" i="5"/>
  <c r="BT476" i="5"/>
  <c r="BF465" i="5"/>
  <c r="AW475" i="5"/>
  <c r="BA475" i="5"/>
  <c r="BE457" i="5"/>
  <c r="CE450" i="5"/>
  <c r="AY475" i="5"/>
  <c r="CA450" i="5"/>
  <c r="BB465" i="5"/>
  <c r="AQ463" i="5"/>
  <c r="BR428" i="5"/>
  <c r="CD428" i="5"/>
  <c r="BL428" i="5"/>
  <c r="BX428" i="5"/>
  <c r="CJ428" i="5"/>
  <c r="BM428" i="5"/>
  <c r="BY428" i="5"/>
  <c r="CK428" i="5"/>
  <c r="BO428" i="5"/>
  <c r="CA428" i="5"/>
  <c r="BU428" i="5"/>
  <c r="BV428" i="5"/>
  <c r="BZ428" i="5"/>
  <c r="CB428" i="5"/>
  <c r="BP428" i="5"/>
  <c r="CG428" i="5"/>
  <c r="BQ428" i="5"/>
  <c r="BS428" i="5"/>
  <c r="BT428" i="5"/>
  <c r="BW428" i="5"/>
  <c r="CC428" i="5"/>
  <c r="CE428" i="5"/>
  <c r="CF428" i="5"/>
  <c r="CH428" i="5"/>
  <c r="CI428" i="5"/>
  <c r="BK428" i="5"/>
  <c r="BN428" i="5"/>
  <c r="AM431" i="5"/>
  <c r="AY431" i="5"/>
  <c r="AO431" i="5"/>
  <c r="BA431" i="5"/>
  <c r="AS431" i="5"/>
  <c r="BE431" i="5"/>
  <c r="AT431" i="5"/>
  <c r="BF431" i="5"/>
  <c r="AK431" i="5"/>
  <c r="BC431" i="5"/>
  <c r="AL431" i="5"/>
  <c r="BD431" i="5"/>
  <c r="AN431" i="5"/>
  <c r="BG431" i="5"/>
  <c r="AP431" i="5"/>
  <c r="BH431" i="5"/>
  <c r="AQ431" i="5"/>
  <c r="BI431" i="5"/>
  <c r="AR431" i="5"/>
  <c r="BJ431" i="5"/>
  <c r="AU431" i="5"/>
  <c r="AV431" i="5"/>
  <c r="AW431" i="5"/>
  <c r="AX431" i="5"/>
  <c r="AZ431" i="5"/>
  <c r="AJ431" i="5"/>
  <c r="BB431" i="5"/>
  <c r="BA459" i="5"/>
  <c r="BB475" i="5"/>
  <c r="BC475" i="5"/>
  <c r="AL475" i="5"/>
  <c r="BE475" i="5"/>
  <c r="AX475" i="5"/>
  <c r="AO475" i="5"/>
  <c r="CK417" i="5"/>
  <c r="CH417" i="5"/>
  <c r="BJ442" i="5"/>
  <c r="BF442" i="5"/>
  <c r="BA455" i="5"/>
  <c r="AO459" i="5"/>
  <c r="AS473" i="5"/>
  <c r="AJ475" i="5"/>
  <c r="BG454" i="5"/>
  <c r="BJ475" i="5"/>
  <c r="AP475" i="5"/>
  <c r="AR475" i="5"/>
  <c r="BU417" i="5"/>
  <c r="BV417" i="5"/>
  <c r="AM422" i="5"/>
  <c r="BF422" i="5"/>
  <c r="AJ425" i="5"/>
  <c r="AT442" i="5"/>
  <c r="AZ459" i="5"/>
  <c r="BE473" i="5"/>
  <c r="BH475" i="5"/>
  <c r="BF454" i="5"/>
  <c r="AO460" i="5"/>
  <c r="AM454" i="5"/>
  <c r="AN454" i="5"/>
  <c r="AL413" i="5"/>
  <c r="BO416" i="5"/>
  <c r="CI417" i="5"/>
  <c r="AM420" i="5"/>
  <c r="AT424" i="5"/>
  <c r="BY424" i="5"/>
  <c r="AV425" i="5"/>
  <c r="BR432" i="5"/>
  <c r="BH459" i="5"/>
  <c r="AU475" i="5"/>
  <c r="AT454" i="5"/>
  <c r="BL459" i="5"/>
  <c r="AU473" i="5"/>
  <c r="BM445" i="5"/>
  <c r="BI460" i="5"/>
  <c r="BH472" i="5"/>
  <c r="CJ476" i="5"/>
  <c r="BW447" i="5"/>
  <c r="BU450" i="5"/>
  <c r="BD454" i="5"/>
  <c r="BK431" i="5"/>
  <c r="BW431" i="5"/>
  <c r="CI431" i="5"/>
  <c r="BM431" i="5"/>
  <c r="BY431" i="5"/>
  <c r="CK431" i="5"/>
  <c r="BQ431" i="5"/>
  <c r="CC431" i="5"/>
  <c r="BR431" i="5"/>
  <c r="CD431" i="5"/>
  <c r="BU431" i="5"/>
  <c r="BV431" i="5"/>
  <c r="BX431" i="5"/>
  <c r="BZ431" i="5"/>
  <c r="CA431" i="5"/>
  <c r="CB431" i="5"/>
  <c r="BL431" i="5"/>
  <c r="CE431" i="5"/>
  <c r="BN431" i="5"/>
  <c r="CF431" i="5"/>
  <c r="BO431" i="5"/>
  <c r="CG431" i="5"/>
  <c r="BP431" i="5"/>
  <c r="CH431" i="5"/>
  <c r="BS431" i="5"/>
  <c r="CJ431" i="5"/>
  <c r="BT431" i="5"/>
  <c r="BN418" i="5"/>
  <c r="AP417" i="5"/>
  <c r="CC417" i="5"/>
  <c r="AT459" i="5"/>
  <c r="AN459" i="5"/>
  <c r="CA423" i="5"/>
  <c r="CJ423" i="5"/>
  <c r="BY423" i="5"/>
  <c r="BM423" i="5"/>
  <c r="CF423" i="5"/>
  <c r="AY417" i="5"/>
  <c r="BD412" i="5"/>
  <c r="AS417" i="5"/>
  <c r="CJ414" i="5"/>
  <c r="AW417" i="5"/>
  <c r="BL423" i="5"/>
  <c r="CK423" i="5"/>
  <c r="BG417" i="5"/>
  <c r="BV423" i="5"/>
  <c r="AM417" i="5"/>
  <c r="BF417" i="5"/>
  <c r="AK417" i="5"/>
  <c r="CG414" i="5"/>
  <c r="BJ417" i="5"/>
  <c r="CH423" i="5"/>
  <c r="AX417" i="5"/>
  <c r="AL417" i="5"/>
  <c r="BP423" i="5"/>
  <c r="BN423" i="5"/>
  <c r="BO423" i="5"/>
  <c r="BR414" i="5"/>
  <c r="AZ418" i="5"/>
  <c r="AX416" i="5"/>
  <c r="AJ414" i="5"/>
  <c r="AQ418" i="5"/>
  <c r="CE423" i="5"/>
  <c r="BZ423" i="5"/>
  <c r="AK433" i="5"/>
  <c r="CE458" i="5"/>
  <c r="BB477" i="5"/>
  <c r="CG458" i="5"/>
  <c r="AP477" i="5"/>
  <c r="AY414" i="5"/>
  <c r="AL416" i="5"/>
  <c r="BA414" i="5"/>
  <c r="BG433" i="5"/>
  <c r="BS458" i="5"/>
  <c r="CB458" i="5"/>
  <c r="AW416" i="5"/>
  <c r="AQ414" i="5"/>
  <c r="BF432" i="5"/>
  <c r="BA433" i="5"/>
  <c r="BF433" i="5"/>
  <c r="BX462" i="5"/>
  <c r="BP462" i="5"/>
  <c r="BR462" i="5"/>
  <c r="AJ477" i="5"/>
  <c r="BR458" i="5"/>
  <c r="BU458" i="5"/>
  <c r="CK458" i="5"/>
  <c r="BN458" i="5"/>
  <c r="BO458" i="5"/>
  <c r="AU416" i="5"/>
  <c r="AK416" i="5"/>
  <c r="BC414" i="5"/>
  <c r="AO433" i="5"/>
  <c r="AT433" i="5"/>
  <c r="CJ462" i="5"/>
  <c r="CB462" i="5"/>
  <c r="BH477" i="5"/>
  <c r="BY458" i="5"/>
  <c r="AN477" i="5"/>
  <c r="CD458" i="5"/>
  <c r="CF458" i="5"/>
  <c r="BE416" i="5"/>
  <c r="AO414" i="5"/>
  <c r="AZ433" i="5"/>
  <c r="BE433" i="5"/>
  <c r="BQ458" i="5"/>
  <c r="BM458" i="5"/>
  <c r="BP458" i="5"/>
  <c r="BZ458" i="5"/>
  <c r="AZ477" i="5"/>
  <c r="AO477" i="5"/>
  <c r="BC477" i="5"/>
  <c r="AS416" i="5"/>
  <c r="BB416" i="5"/>
  <c r="BI414" i="5"/>
  <c r="AN433" i="5"/>
  <c r="AS433" i="5"/>
  <c r="CH458" i="5"/>
  <c r="CJ458" i="5"/>
  <c r="AM477" i="5"/>
  <c r="BA477" i="5"/>
  <c r="BJ433" i="5"/>
  <c r="BC433" i="5"/>
  <c r="BG477" i="5"/>
  <c r="BT458" i="5"/>
  <c r="BX458" i="5"/>
  <c r="AY477" i="5"/>
  <c r="AW414" i="5"/>
  <c r="AX414" i="5"/>
  <c r="AQ416" i="5"/>
  <c r="AV414" i="5"/>
  <c r="AN414" i="5"/>
  <c r="AX433" i="5"/>
  <c r="AQ433" i="5"/>
  <c r="AV477" i="5"/>
  <c r="BL458" i="5"/>
  <c r="AU414" i="5"/>
  <c r="BS414" i="5"/>
  <c r="AP416" i="5"/>
  <c r="AZ416" i="5"/>
  <c r="AS414" i="5"/>
  <c r="BD416" i="5"/>
  <c r="AL433" i="5"/>
  <c r="AP433" i="5"/>
  <c r="AK477" i="5"/>
  <c r="CI458" i="5"/>
  <c r="AN416" i="5"/>
  <c r="AJ416" i="5"/>
  <c r="AW477" i="5"/>
  <c r="CC458" i="5"/>
  <c r="BC416" i="5"/>
  <c r="BJ414" i="5"/>
  <c r="BI433" i="5"/>
  <c r="BW458" i="5"/>
  <c r="BX414" i="5"/>
  <c r="BJ416" i="5"/>
  <c r="BT423" i="5"/>
  <c r="BW423" i="5"/>
  <c r="BI477" i="5"/>
  <c r="BK458" i="5"/>
  <c r="CA458" i="5"/>
  <c r="CJ415" i="5"/>
  <c r="AY413" i="5"/>
  <c r="CI415" i="5"/>
  <c r="BV413" i="5"/>
  <c r="AW413" i="5"/>
  <c r="BL414" i="5"/>
  <c r="CA416" i="5"/>
  <c r="AN419" i="5"/>
  <c r="BB421" i="5"/>
  <c r="AY430" i="5"/>
  <c r="CB432" i="5"/>
  <c r="BS433" i="5"/>
  <c r="BH430" i="5"/>
  <c r="AZ463" i="5"/>
  <c r="CA477" i="5"/>
  <c r="BN413" i="5"/>
  <c r="BC419" i="5"/>
  <c r="CD413" i="5"/>
  <c r="AP419" i="5"/>
  <c r="BH425" i="5"/>
  <c r="AV430" i="5"/>
  <c r="CK413" i="5"/>
  <c r="BH413" i="5"/>
  <c r="CF414" i="5"/>
  <c r="AX419" i="5"/>
  <c r="AP421" i="5"/>
  <c r="BW430" i="5"/>
  <c r="AP430" i="5"/>
  <c r="CE433" i="5"/>
  <c r="AK430" i="5"/>
  <c r="BW477" i="5"/>
  <c r="CJ477" i="5"/>
  <c r="BZ413" i="5"/>
  <c r="BW413" i="5"/>
  <c r="AJ419" i="5"/>
  <c r="AL421" i="5"/>
  <c r="BG419" i="5"/>
  <c r="AO421" i="5"/>
  <c r="BJ413" i="5"/>
  <c r="BG413" i="5"/>
  <c r="BC421" i="5"/>
  <c r="AT419" i="5"/>
  <c r="BH421" i="5"/>
  <c r="AQ430" i="5"/>
  <c r="CG477" i="5"/>
  <c r="CK477" i="5"/>
  <c r="CF413" i="5"/>
  <c r="AU413" i="5"/>
  <c r="CG416" i="5"/>
  <c r="BI419" i="5"/>
  <c r="AV421" i="5"/>
  <c r="BC430" i="5"/>
  <c r="AT430" i="5"/>
  <c r="BA441" i="5"/>
  <c r="AQ419" i="5"/>
  <c r="AR419" i="5"/>
  <c r="BT413" i="5"/>
  <c r="AW419" i="5"/>
  <c r="CE413" i="5"/>
  <c r="BF413" i="5"/>
  <c r="AP413" i="5"/>
  <c r="AK419" i="5"/>
  <c r="BA430" i="5"/>
  <c r="BZ477" i="5"/>
  <c r="CE414" i="5"/>
  <c r="BD419" i="5"/>
  <c r="AY463" i="5"/>
  <c r="AV415" i="5"/>
  <c r="BS418" i="5"/>
  <c r="CK421" i="5"/>
  <c r="BY421" i="5"/>
  <c r="CA459" i="5"/>
  <c r="BW459" i="5"/>
  <c r="BM459" i="5"/>
  <c r="BO459" i="5"/>
  <c r="BN459" i="5"/>
  <c r="BT459" i="5"/>
  <c r="CI459" i="5"/>
  <c r="CF459" i="5"/>
  <c r="BL477" i="5"/>
  <c r="AL441" i="5"/>
  <c r="CE477" i="5"/>
  <c r="AO444" i="5"/>
  <c r="BN445" i="5"/>
  <c r="BG473" i="5"/>
  <c r="BX477" i="5"/>
  <c r="BS423" i="5"/>
  <c r="BQ423" i="5"/>
  <c r="AU441" i="5"/>
  <c r="CF442" i="5"/>
  <c r="AY466" i="5"/>
  <c r="CH445" i="5"/>
  <c r="BK477" i="5"/>
  <c r="BO477" i="5"/>
  <c r="AS441" i="5"/>
  <c r="CD442" i="5"/>
  <c r="CF477" i="5"/>
  <c r="CI477" i="5"/>
  <c r="BP477" i="5"/>
  <c r="BN477" i="5"/>
  <c r="BA419" i="5"/>
  <c r="AO419" i="5"/>
  <c r="BS449" i="5"/>
  <c r="BL449" i="5"/>
  <c r="AK478" i="5"/>
  <c r="AN478" i="5"/>
  <c r="BI478" i="5"/>
  <c r="BS417" i="5"/>
  <c r="BZ417" i="5"/>
  <c r="CE417" i="5"/>
  <c r="AP414" i="5"/>
  <c r="BH414" i="5"/>
  <c r="AN417" i="5"/>
  <c r="AO417" i="5"/>
  <c r="CI423" i="5"/>
  <c r="CG423" i="5"/>
  <c r="CB423" i="5"/>
  <c r="AV466" i="5"/>
  <c r="AJ466" i="5"/>
  <c r="BH466" i="5"/>
  <c r="BG466" i="5"/>
  <c r="BC466" i="5"/>
  <c r="AT472" i="5"/>
  <c r="CD419" i="5"/>
  <c r="BQ419" i="5"/>
  <c r="BU419" i="5"/>
  <c r="CG419" i="5"/>
  <c r="CF478" i="5"/>
  <c r="CI478" i="5"/>
  <c r="CG478" i="5"/>
  <c r="CK478" i="5"/>
  <c r="BO478" i="5"/>
  <c r="CA478" i="5"/>
  <c r="CH478" i="5"/>
  <c r="BP478" i="5"/>
  <c r="BN478" i="5"/>
  <c r="BV478" i="5"/>
  <c r="CC478" i="5"/>
  <c r="BU478" i="5"/>
  <c r="BX478" i="5"/>
  <c r="BM478" i="5"/>
  <c r="BW478" i="5"/>
  <c r="BD418" i="5"/>
  <c r="AO418" i="5"/>
  <c r="BE418" i="5"/>
  <c r="AN418" i="5"/>
  <c r="CE455" i="5"/>
  <c r="BT455" i="5"/>
  <c r="BU455" i="5"/>
  <c r="BK455" i="5"/>
  <c r="BY455" i="5"/>
  <c r="CK455" i="5"/>
  <c r="CF455" i="5"/>
  <c r="BZ455" i="5"/>
  <c r="CG455" i="5"/>
  <c r="CB455" i="5"/>
  <c r="BR455" i="5"/>
  <c r="BW455" i="5"/>
  <c r="CA455" i="5"/>
  <c r="CE420" i="5"/>
  <c r="BW420" i="5"/>
  <c r="CH420" i="5"/>
  <c r="BT420" i="5"/>
  <c r="BQ420" i="5"/>
  <c r="CF420" i="5"/>
  <c r="BY420" i="5"/>
  <c r="BP420" i="5"/>
  <c r="CC420" i="5"/>
  <c r="BN420" i="5"/>
  <c r="BZ420" i="5"/>
  <c r="CD420" i="5"/>
  <c r="BS420" i="5"/>
  <c r="BV420" i="5"/>
  <c r="CH468" i="5"/>
  <c r="CB468" i="5"/>
  <c r="BP468" i="5"/>
  <c r="BO468" i="5"/>
  <c r="BN468" i="5"/>
  <c r="BL468" i="5"/>
  <c r="BZ468" i="5"/>
  <c r="CJ468" i="5"/>
  <c r="BX468" i="5"/>
  <c r="CA468" i="5"/>
  <c r="CE471" i="5"/>
  <c r="CD471" i="5"/>
  <c r="BY471" i="5"/>
  <c r="BR471" i="5"/>
  <c r="BS471" i="5"/>
  <c r="CK471" i="5"/>
  <c r="AX429" i="5"/>
  <c r="AO429" i="5"/>
  <c r="AJ429" i="5"/>
  <c r="BI429" i="5"/>
  <c r="BA429" i="5"/>
  <c r="BF429" i="5"/>
  <c r="BE429" i="5"/>
  <c r="AM429" i="5"/>
  <c r="AV429" i="5"/>
  <c r="AS429" i="5"/>
  <c r="AP429" i="5"/>
  <c r="BD429" i="5"/>
  <c r="AN429" i="5"/>
  <c r="AK429" i="5"/>
  <c r="AQ429" i="5"/>
  <c r="BJ429" i="5"/>
  <c r="BB429" i="5"/>
  <c r="BC429" i="5"/>
  <c r="AY429" i="5"/>
  <c r="AR429" i="5"/>
  <c r="BZ435" i="5"/>
  <c r="CJ435" i="5"/>
  <c r="BN435" i="5"/>
  <c r="BX435" i="5"/>
  <c r="CD435" i="5"/>
  <c r="BR435" i="5"/>
  <c r="CB435" i="5"/>
  <c r="CA435" i="5"/>
  <c r="BP435" i="5"/>
  <c r="BO435" i="5"/>
  <c r="BP419" i="5"/>
  <c r="BY415" i="5"/>
  <c r="BZ415" i="5"/>
  <c r="CK415" i="5"/>
  <c r="CB415" i="5"/>
  <c r="BO415" i="5"/>
  <c r="CC415" i="5"/>
  <c r="CA415" i="5"/>
  <c r="BK415" i="5"/>
  <c r="CE415" i="5"/>
  <c r="BW415" i="5"/>
  <c r="BT415" i="5"/>
  <c r="BX415" i="5"/>
  <c r="CF415" i="5"/>
  <c r="BV415" i="5"/>
  <c r="BP415" i="5"/>
  <c r="CC419" i="5"/>
  <c r="BS455" i="5"/>
  <c r="BQ415" i="5"/>
  <c r="CI448" i="5"/>
  <c r="BL448" i="5"/>
  <c r="BY448" i="5"/>
  <c r="BZ448" i="5"/>
  <c r="BS448" i="5"/>
  <c r="CE448" i="5"/>
  <c r="BK448" i="5"/>
  <c r="BW448" i="5"/>
  <c r="BX448" i="5"/>
  <c r="BM448" i="5"/>
  <c r="CK448" i="5"/>
  <c r="BN415" i="5"/>
  <c r="BC467" i="5"/>
  <c r="BA467" i="5"/>
  <c r="BC450" i="5"/>
  <c r="BI450" i="5"/>
  <c r="AN450" i="5"/>
  <c r="BB450" i="5"/>
  <c r="AP458" i="5"/>
  <c r="BH458" i="5"/>
  <c r="AY458" i="5"/>
  <c r="BG458" i="5"/>
  <c r="AN458" i="5"/>
  <c r="AX458" i="5"/>
  <c r="BE458" i="5"/>
  <c r="BH434" i="5"/>
  <c r="AV434" i="5"/>
  <c r="BM415" i="5"/>
  <c r="BH449" i="5"/>
  <c r="AM449" i="5"/>
  <c r="AV449" i="5"/>
  <c r="AN449" i="5"/>
  <c r="AJ449" i="5"/>
  <c r="AT449" i="5"/>
  <c r="BP422" i="5"/>
  <c r="BU422" i="5"/>
  <c r="CC422" i="5"/>
  <c r="BR422" i="5"/>
  <c r="BQ422" i="5"/>
  <c r="CD422" i="5"/>
  <c r="BM422" i="5"/>
  <c r="BT422" i="5"/>
  <c r="BL422" i="5"/>
  <c r="BS454" i="5"/>
  <c r="CD454" i="5"/>
  <c r="CA454" i="5"/>
  <c r="CF454" i="5"/>
  <c r="CH465" i="5"/>
  <c r="BX465" i="5"/>
  <c r="CJ465" i="5"/>
  <c r="BW465" i="5"/>
  <c r="CH415" i="5"/>
  <c r="BZ422" i="5"/>
  <c r="CA460" i="5"/>
  <c r="CF460" i="5"/>
  <c r="BL460" i="5"/>
  <c r="BZ460" i="5"/>
  <c r="BO460" i="5"/>
  <c r="BN464" i="5"/>
  <c r="BR464" i="5"/>
  <c r="BT464" i="5"/>
  <c r="BV464" i="5"/>
  <c r="BX419" i="5"/>
  <c r="BS415" i="5"/>
  <c r="BY422" i="5"/>
  <c r="AY440" i="5"/>
  <c r="CE466" i="5"/>
  <c r="AV454" i="5"/>
  <c r="BF464" i="5"/>
  <c r="AS470" i="5"/>
  <c r="AQ460" i="5"/>
  <c r="AM465" i="5"/>
  <c r="BD465" i="5"/>
  <c r="AM440" i="5"/>
  <c r="AZ464" i="5"/>
  <c r="AJ454" i="5"/>
  <c r="AT464" i="5"/>
  <c r="BE470" i="5"/>
  <c r="BB460" i="5"/>
  <c r="AJ465" i="5"/>
  <c r="AL454" i="5"/>
  <c r="BC465" i="5"/>
  <c r="AX440" i="5"/>
  <c r="AU454" i="5"/>
  <c r="BA464" i="5"/>
  <c r="AP464" i="5"/>
  <c r="AY454" i="5"/>
  <c r="AW465" i="5"/>
  <c r="BA460" i="5"/>
  <c r="BF470" i="5"/>
  <c r="BG464" i="5"/>
  <c r="BJ464" i="5"/>
  <c r="BE454" i="5"/>
  <c r="AK440" i="5"/>
  <c r="AQ454" i="5"/>
  <c r="AQ465" i="5"/>
  <c r="CB451" i="5"/>
  <c r="AR465" i="5"/>
  <c r="AS465" i="5"/>
  <c r="AP454" i="5"/>
  <c r="BJ465" i="5"/>
  <c r="BC464" i="5"/>
  <c r="BU472" i="5"/>
  <c r="AS464" i="5"/>
  <c r="BA440" i="5"/>
  <c r="BJ454" i="5"/>
  <c r="BG465" i="5"/>
  <c r="BH465" i="5"/>
  <c r="BI465" i="5"/>
  <c r="BH464" i="5"/>
  <c r="CE472" i="5"/>
  <c r="BM421" i="5"/>
  <c r="BJ449" i="5"/>
  <c r="AM455" i="5"/>
  <c r="BY449" i="5"/>
  <c r="BR454" i="5"/>
  <c r="CI449" i="5"/>
  <c r="AP467" i="5"/>
  <c r="BY460" i="5"/>
  <c r="BI455" i="5"/>
  <c r="BZ466" i="5"/>
  <c r="CF421" i="5"/>
  <c r="CB446" i="5"/>
  <c r="CC449" i="5"/>
  <c r="BD455" i="5"/>
  <c r="BM449" i="5"/>
  <c r="AO455" i="5"/>
  <c r="BT474" i="5"/>
  <c r="CI474" i="5"/>
  <c r="BM451" i="5"/>
  <c r="AW455" i="5"/>
  <c r="BT421" i="5"/>
  <c r="CA472" i="5"/>
  <c r="CB472" i="5"/>
  <c r="CF451" i="5"/>
  <c r="BE436" i="5"/>
  <c r="BZ472" i="5"/>
  <c r="BX449" i="5"/>
  <c r="BH455" i="5"/>
  <c r="BY463" i="5"/>
  <c r="CA451" i="5"/>
  <c r="BR474" i="5"/>
  <c r="CF449" i="5"/>
  <c r="AP455" i="5"/>
  <c r="CG474" i="5"/>
  <c r="AR455" i="5"/>
  <c r="AJ455" i="5"/>
  <c r="BK421" i="5"/>
  <c r="CB474" i="5"/>
  <c r="BO451" i="5"/>
  <c r="CD474" i="5"/>
  <c r="BT449" i="5"/>
  <c r="CD465" i="5"/>
  <c r="BJ455" i="5"/>
  <c r="BO465" i="5"/>
  <c r="BG455" i="5"/>
  <c r="CD412" i="5"/>
  <c r="CB421" i="5"/>
  <c r="BI467" i="5"/>
  <c r="BZ451" i="5"/>
  <c r="AX478" i="5"/>
  <c r="BJ450" i="5"/>
  <c r="BR465" i="5"/>
  <c r="BV474" i="5"/>
  <c r="CJ451" i="5"/>
  <c r="AU455" i="5"/>
  <c r="BR412" i="5"/>
  <c r="BZ421" i="5"/>
  <c r="CH451" i="5"/>
  <c r="BJ478" i="5"/>
  <c r="CD472" i="5"/>
  <c r="BK474" i="5"/>
  <c r="BC455" i="5"/>
  <c r="BM412" i="5"/>
  <c r="BR421" i="5"/>
  <c r="BN421" i="5"/>
  <c r="BZ449" i="5"/>
  <c r="BK451" i="5"/>
  <c r="CI472" i="5"/>
  <c r="CH421" i="5"/>
  <c r="BN449" i="5"/>
  <c r="BC436" i="5"/>
  <c r="BG436" i="5"/>
  <c r="AU436" i="5"/>
  <c r="AQ436" i="5"/>
  <c r="CC444" i="5"/>
  <c r="CA444" i="5"/>
  <c r="CJ444" i="5"/>
  <c r="CH444" i="5"/>
  <c r="BY444" i="5"/>
  <c r="CF444" i="5"/>
  <c r="BQ444" i="5"/>
  <c r="BL444" i="5"/>
  <c r="BK444" i="5"/>
  <c r="BU444" i="5"/>
  <c r="BS444" i="5"/>
  <c r="BX444" i="5"/>
  <c r="BM444" i="5"/>
  <c r="CK444" i="5"/>
  <c r="CB453" i="5"/>
  <c r="CD453" i="5"/>
  <c r="CJ453" i="5"/>
  <c r="CK412" i="5"/>
  <c r="AK414" i="5"/>
  <c r="AT414" i="5"/>
  <c r="AR417" i="5"/>
  <c r="AQ423" i="5"/>
  <c r="BR444" i="5"/>
  <c r="BU466" i="5"/>
  <c r="CF466" i="5"/>
  <c r="BU446" i="5"/>
  <c r="CF446" i="5"/>
  <c r="BY412" i="5"/>
  <c r="BF414" i="5"/>
  <c r="BG414" i="5"/>
  <c r="AU417" i="5"/>
  <c r="BD417" i="5"/>
  <c r="BC423" i="5"/>
  <c r="AQ417" i="5"/>
  <c r="BR453" i="5"/>
  <c r="CB444" i="5"/>
  <c r="BB414" i="5"/>
  <c r="AZ414" i="5"/>
  <c r="BA417" i="5"/>
  <c r="AJ417" i="5"/>
  <c r="BT427" i="5"/>
  <c r="CB427" i="5"/>
  <c r="AQ449" i="5"/>
  <c r="BG449" i="5"/>
  <c r="BF449" i="5"/>
  <c r="AU449" i="5"/>
  <c r="AO449" i="5"/>
  <c r="AL449" i="5"/>
  <c r="BC449" i="5"/>
  <c r="AP449" i="5"/>
  <c r="BD449" i="5"/>
  <c r="BA449" i="5"/>
  <c r="BB449" i="5"/>
  <c r="AS449" i="5"/>
  <c r="AY449" i="5"/>
  <c r="AK449" i="5"/>
  <c r="AX474" i="5"/>
  <c r="AW474" i="5"/>
  <c r="BJ474" i="5"/>
  <c r="BI474" i="5"/>
  <c r="AS436" i="5"/>
  <c r="BT446" i="5"/>
  <c r="BO444" i="5"/>
  <c r="BZ444" i="5"/>
  <c r="BB424" i="5"/>
  <c r="AS424" i="5"/>
  <c r="AW424" i="5"/>
  <c r="BJ424" i="5"/>
  <c r="AY424" i="5"/>
  <c r="AV424" i="5"/>
  <c r="AO424" i="5"/>
  <c r="BD424" i="5"/>
  <c r="AR414" i="5"/>
  <c r="BD414" i="5"/>
  <c r="AV423" i="5"/>
  <c r="AZ417" i="5"/>
  <c r="BX453" i="5"/>
  <c r="BV446" i="5"/>
  <c r="BN444" i="5"/>
  <c r="CE412" i="5"/>
  <c r="AM414" i="5"/>
  <c r="CH446" i="5"/>
  <c r="BV444" i="5"/>
  <c r="BP453" i="5"/>
  <c r="CG444" i="5"/>
  <c r="BN466" i="5"/>
  <c r="BV466" i="5"/>
  <c r="CH466" i="5"/>
  <c r="BT466" i="5"/>
  <c r="CC466" i="5"/>
  <c r="CI466" i="5"/>
  <c r="BS466" i="5"/>
  <c r="BO466" i="5"/>
  <c r="BQ454" i="5"/>
  <c r="CD447" i="5"/>
  <c r="CK447" i="5"/>
  <c r="AU458" i="5"/>
  <c r="BZ464" i="5"/>
  <c r="BV445" i="5"/>
  <c r="CE454" i="5"/>
  <c r="BK460" i="5"/>
  <c r="BL465" i="5"/>
  <c r="CG445" i="5"/>
  <c r="CE447" i="5"/>
  <c r="BR447" i="5"/>
  <c r="AZ450" i="5"/>
  <c r="AV478" i="5"/>
  <c r="CD460" i="5"/>
  <c r="AO467" i="5"/>
  <c r="AQ467" i="5"/>
  <c r="AY467" i="5"/>
  <c r="AJ467" i="5"/>
  <c r="AV467" i="5"/>
  <c r="AW467" i="5"/>
  <c r="AK450" i="5"/>
  <c r="AT450" i="5"/>
  <c r="AP450" i="5"/>
  <c r="AU450" i="5"/>
  <c r="AQ450" i="5"/>
  <c r="BZ454" i="5"/>
  <c r="BT454" i="5"/>
  <c r="CJ454" i="5"/>
  <c r="CK460" i="5"/>
  <c r="CE460" i="5"/>
  <c r="CG460" i="5"/>
  <c r="CE465" i="5"/>
  <c r="BV465" i="5"/>
  <c r="CC465" i="5"/>
  <c r="AM458" i="5"/>
  <c r="BF458" i="5"/>
  <c r="AJ458" i="5"/>
  <c r="BA458" i="5"/>
  <c r="AQ458" i="5"/>
  <c r="AL458" i="5"/>
  <c r="CD464" i="5"/>
  <c r="CK464" i="5"/>
  <c r="CF464" i="5"/>
  <c r="BA450" i="5"/>
  <c r="AZ478" i="5"/>
  <c r="AL478" i="5"/>
  <c r="BC478" i="5"/>
  <c r="BS451" i="5"/>
  <c r="BV451" i="5"/>
  <c r="CD451" i="5"/>
  <c r="BN451" i="5"/>
  <c r="BL451" i="5"/>
  <c r="BW472" i="5"/>
  <c r="BV472" i="5"/>
  <c r="CF472" i="5"/>
  <c r="BS472" i="5"/>
  <c r="BX472" i="5"/>
  <c r="BR472" i="5"/>
  <c r="CG472" i="5"/>
  <c r="CH472" i="5"/>
  <c r="BW460" i="5"/>
  <c r="BC458" i="5"/>
  <c r="CB460" i="5"/>
  <c r="BN454" i="5"/>
  <c r="BP460" i="5"/>
  <c r="AO450" i="5"/>
  <c r="BN460" i="5"/>
  <c r="AK467" i="5"/>
  <c r="BU459" i="5"/>
  <c r="BP459" i="5"/>
  <c r="BV459" i="5"/>
  <c r="CJ459" i="5"/>
  <c r="CB459" i="5"/>
  <c r="BY459" i="5"/>
  <c r="BS459" i="5"/>
  <c r="BG450" i="5"/>
  <c r="AL467" i="5"/>
  <c r="CA445" i="5"/>
  <c r="CJ464" i="5"/>
  <c r="AO478" i="5"/>
  <c r="AW450" i="5"/>
  <c r="BM460" i="5"/>
  <c r="BX447" i="5"/>
  <c r="BS445" i="5"/>
  <c r="AO458" i="5"/>
  <c r="AL450" i="5"/>
  <c r="AS450" i="5"/>
  <c r="AN467" i="5"/>
  <c r="CI454" i="5"/>
  <c r="BB467" i="5"/>
  <c r="BU460" i="5"/>
  <c r="AZ458" i="5"/>
  <c r="AX473" i="5"/>
  <c r="BD473" i="5"/>
  <c r="BI473" i="5"/>
  <c r="AV473" i="5"/>
  <c r="BP445" i="5"/>
  <c r="BL445" i="5"/>
  <c r="BK445" i="5"/>
  <c r="BY445" i="5"/>
  <c r="CI445" i="5"/>
  <c r="BV447" i="5"/>
  <c r="BN447" i="5"/>
  <c r="BL447" i="5"/>
  <c r="CC447" i="5"/>
  <c r="CJ447" i="5"/>
  <c r="BY478" i="5"/>
  <c r="BZ478" i="5"/>
  <c r="CB478" i="5"/>
  <c r="BQ478" i="5"/>
  <c r="AO466" i="5"/>
  <c r="BL478" i="5"/>
  <c r="AR466" i="5"/>
  <c r="BK478" i="5"/>
  <c r="CJ478" i="5"/>
  <c r="AQ466" i="5"/>
  <c r="AN466" i="5"/>
  <c r="AL412" i="5"/>
  <c r="BE412" i="5"/>
  <c r="CJ418" i="5"/>
  <c r="AJ415" i="5"/>
  <c r="CG418" i="5"/>
  <c r="BJ444" i="5"/>
  <c r="AT463" i="5"/>
  <c r="AM463" i="5"/>
  <c r="AN463" i="5"/>
  <c r="BJ463" i="5"/>
  <c r="BL415" i="5"/>
  <c r="BU415" i="5"/>
  <c r="CG415" i="5"/>
  <c r="CD415" i="5"/>
  <c r="BK419" i="5"/>
  <c r="BS419" i="5"/>
  <c r="CJ419" i="5"/>
  <c r="BT419" i="5"/>
  <c r="BV419" i="5"/>
  <c r="BL419" i="5"/>
  <c r="CB419" i="5"/>
  <c r="CE419" i="5"/>
  <c r="CF419" i="5"/>
  <c r="CH419" i="5"/>
  <c r="CI419" i="5"/>
  <c r="BM419" i="5"/>
  <c r="BN419" i="5"/>
  <c r="BO419" i="5"/>
  <c r="BR419" i="5"/>
  <c r="BW419" i="5"/>
  <c r="BY419" i="5"/>
  <c r="BZ419" i="5"/>
  <c r="CA419" i="5"/>
  <c r="BT478" i="5"/>
  <c r="BR478" i="5"/>
  <c r="BS478" i="5"/>
  <c r="CD478" i="5"/>
  <c r="CE478" i="5"/>
  <c r="AW418" i="5"/>
  <c r="AM418" i="5"/>
  <c r="BH418" i="5"/>
  <c r="AR418" i="5"/>
  <c r="BI418" i="5"/>
  <c r="AS418" i="5"/>
  <c r="BJ418" i="5"/>
  <c r="AX418" i="5"/>
  <c r="BA418" i="5"/>
  <c r="BC418" i="5"/>
  <c r="BF418" i="5"/>
  <c r="AK418" i="5"/>
  <c r="AU418" i="5"/>
  <c r="AV418" i="5"/>
  <c r="AY418" i="5"/>
  <c r="BG418" i="5"/>
  <c r="AJ418" i="5"/>
  <c r="AT418" i="5"/>
  <c r="BX455" i="5"/>
  <c r="CC455" i="5"/>
  <c r="CD455" i="5"/>
  <c r="CH455" i="5"/>
  <c r="CI455" i="5"/>
  <c r="CJ455" i="5"/>
  <c r="BL455" i="5"/>
  <c r="BM455" i="5"/>
  <c r="BN455" i="5"/>
  <c r="BP455" i="5"/>
  <c r="BQ455" i="5"/>
  <c r="BV455" i="5"/>
  <c r="BM420" i="5"/>
  <c r="BK420" i="5"/>
  <c r="BL420" i="5"/>
  <c r="BU420" i="5"/>
  <c r="BX420" i="5"/>
  <c r="CA420" i="5"/>
  <c r="CB420" i="5"/>
  <c r="CJ420" i="5"/>
  <c r="BV468" i="5"/>
  <c r="CE468" i="5"/>
  <c r="BK468" i="5"/>
  <c r="CF468" i="5"/>
  <c r="BM468" i="5"/>
  <c r="CG468" i="5"/>
  <c r="BQ468" i="5"/>
  <c r="CI468" i="5"/>
  <c r="BR468" i="5"/>
  <c r="CK468" i="5"/>
  <c r="BS468" i="5"/>
  <c r="BT468" i="5"/>
  <c r="BU468" i="5"/>
  <c r="BW468" i="5"/>
  <c r="BY468" i="5"/>
  <c r="CC468" i="5"/>
  <c r="CD468" i="5"/>
  <c r="BM471" i="5"/>
  <c r="BV471" i="5"/>
  <c r="BW471" i="5"/>
  <c r="BX471" i="5"/>
  <c r="BZ471" i="5"/>
  <c r="BK471" i="5"/>
  <c r="CA471" i="5"/>
  <c r="BL471" i="5"/>
  <c r="CB471" i="5"/>
  <c r="BN471" i="5"/>
  <c r="CC471" i="5"/>
  <c r="BO471" i="5"/>
  <c r="CF471" i="5"/>
  <c r="BP471" i="5"/>
  <c r="CG471" i="5"/>
  <c r="BQ471" i="5"/>
  <c r="CH471" i="5"/>
  <c r="BT471" i="5"/>
  <c r="BU471" i="5"/>
  <c r="CI471" i="5"/>
  <c r="CJ471" i="5"/>
  <c r="BT457" i="5"/>
  <c r="CF457" i="5"/>
  <c r="BU457" i="5"/>
  <c r="CG457" i="5"/>
  <c r="BV457" i="5"/>
  <c r="CH457" i="5"/>
  <c r="BK457" i="5"/>
  <c r="BW457" i="5"/>
  <c r="CI457" i="5"/>
  <c r="BL457" i="5"/>
  <c r="BX457" i="5"/>
  <c r="CJ457" i="5"/>
  <c r="BM457" i="5"/>
  <c r="BY457" i="5"/>
  <c r="CK457" i="5"/>
  <c r="BN457" i="5"/>
  <c r="BZ457" i="5"/>
  <c r="BO457" i="5"/>
  <c r="CA457" i="5"/>
  <c r="BP457" i="5"/>
  <c r="CB457" i="5"/>
  <c r="BQ457" i="5"/>
  <c r="CC457" i="5"/>
  <c r="CE457" i="5"/>
  <c r="BR457" i="5"/>
  <c r="BS457" i="5"/>
  <c r="CD457" i="5"/>
  <c r="AU429" i="5"/>
  <c r="AT429" i="5"/>
  <c r="AZ429" i="5"/>
  <c r="BH429" i="5"/>
  <c r="AL429" i="5"/>
  <c r="BL435" i="5"/>
  <c r="BW435" i="5"/>
  <c r="BY435" i="5"/>
  <c r="CC435" i="5"/>
  <c r="CE435" i="5"/>
  <c r="CF435" i="5"/>
  <c r="BK435" i="5"/>
  <c r="CG435" i="5"/>
  <c r="BM435" i="5"/>
  <c r="CH435" i="5"/>
  <c r="BQ435" i="5"/>
  <c r="CI435" i="5"/>
  <c r="BS435" i="5"/>
  <c r="CK435" i="5"/>
  <c r="BT435" i="5"/>
  <c r="BU435" i="5"/>
  <c r="BV435" i="5"/>
  <c r="AV412" i="5"/>
  <c r="BX418" i="5"/>
  <c r="BG415" i="5"/>
  <c r="BO472" i="5"/>
  <c r="AX444" i="5"/>
  <c r="BQ466" i="5"/>
  <c r="BP472" i="5"/>
  <c r="BE463" i="5"/>
  <c r="BE466" i="5"/>
  <c r="CE451" i="5"/>
  <c r="BD463" i="5"/>
  <c r="BH463" i="5"/>
  <c r="BB466" i="5"/>
  <c r="BK472" i="5"/>
  <c r="CJ472" i="5"/>
  <c r="BE419" i="5"/>
  <c r="AU419" i="5"/>
  <c r="AV419" i="5"/>
  <c r="AY419" i="5"/>
  <c r="AZ419" i="5"/>
  <c r="BB419" i="5"/>
  <c r="BH419" i="5"/>
  <c r="BJ419" i="5"/>
  <c r="AL419" i="5"/>
  <c r="AM419" i="5"/>
  <c r="AS419" i="5"/>
  <c r="BR449" i="5"/>
  <c r="BO449" i="5"/>
  <c r="BP449" i="5"/>
  <c r="BQ449" i="5"/>
  <c r="BU449" i="5"/>
  <c r="BV449" i="5"/>
  <c r="BW449" i="5"/>
  <c r="CA449" i="5"/>
  <c r="CB449" i="5"/>
  <c r="CD449" i="5"/>
  <c r="CE449" i="5"/>
  <c r="CG449" i="5"/>
  <c r="BK449" i="5"/>
  <c r="CH449" i="5"/>
  <c r="BP474" i="5"/>
  <c r="BZ474" i="5"/>
  <c r="CA474" i="5"/>
  <c r="CC474" i="5"/>
  <c r="CE474" i="5"/>
  <c r="BL474" i="5"/>
  <c r="CJ474" i="5"/>
  <c r="BM474" i="5"/>
  <c r="CK474" i="5"/>
  <c r="BN474" i="5"/>
  <c r="BO474" i="5"/>
  <c r="BQ474" i="5"/>
  <c r="BS474" i="5"/>
  <c r="BX474" i="5"/>
  <c r="BY474" i="5"/>
  <c r="AY455" i="5"/>
  <c r="AS455" i="5"/>
  <c r="AT455" i="5"/>
  <c r="AX455" i="5"/>
  <c r="AZ455" i="5"/>
  <c r="BB455" i="5"/>
  <c r="BE455" i="5"/>
  <c r="AL455" i="5"/>
  <c r="AN455" i="5"/>
  <c r="BD420" i="5"/>
  <c r="AN420" i="5"/>
  <c r="AR420" i="5"/>
  <c r="AT420" i="5"/>
  <c r="BR450" i="5"/>
  <c r="BQ450" i="5"/>
  <c r="BT450" i="5"/>
  <c r="CB450" i="5"/>
  <c r="CH450" i="5"/>
  <c r="AL468" i="5"/>
  <c r="AX468" i="5"/>
  <c r="BJ468" i="5"/>
  <c r="AM468" i="5"/>
  <c r="AY468" i="5"/>
  <c r="AN468" i="5"/>
  <c r="AZ468" i="5"/>
  <c r="AO468" i="5"/>
  <c r="BA468" i="5"/>
  <c r="AP468" i="5"/>
  <c r="BB468" i="5"/>
  <c r="AQ468" i="5"/>
  <c r="BC468" i="5"/>
  <c r="AR468" i="5"/>
  <c r="BD468" i="5"/>
  <c r="AS468" i="5"/>
  <c r="BE468" i="5"/>
  <c r="AT468" i="5"/>
  <c r="BF468" i="5"/>
  <c r="AU468" i="5"/>
  <c r="BG468" i="5"/>
  <c r="BI468" i="5"/>
  <c r="AJ468" i="5"/>
  <c r="AK468" i="5"/>
  <c r="AV468" i="5"/>
  <c r="AW468" i="5"/>
  <c r="BH468" i="5"/>
  <c r="AZ457" i="5"/>
  <c r="AN457" i="5"/>
  <c r="BF457" i="5"/>
  <c r="AO457" i="5"/>
  <c r="BG457" i="5"/>
  <c r="AP457" i="5"/>
  <c r="BH457" i="5"/>
  <c r="AQ457" i="5"/>
  <c r="AR457" i="5"/>
  <c r="AT457" i="5"/>
  <c r="AU457" i="5"/>
  <c r="AV457" i="5"/>
  <c r="BA457" i="5"/>
  <c r="BB457" i="5"/>
  <c r="AJ457" i="5"/>
  <c r="BD457" i="5"/>
  <c r="BC457" i="5"/>
  <c r="AP435" i="5"/>
  <c r="AS435" i="5"/>
  <c r="BF435" i="5"/>
  <c r="AT435" i="5"/>
  <c r="BG435" i="5"/>
  <c r="AU435" i="5"/>
  <c r="BH435" i="5"/>
  <c r="AV435" i="5"/>
  <c r="BI435" i="5"/>
  <c r="AJ435" i="5"/>
  <c r="AW435" i="5"/>
  <c r="BJ435" i="5"/>
  <c r="AK435" i="5"/>
  <c r="AX435" i="5"/>
  <c r="AL435" i="5"/>
  <c r="AY435" i="5"/>
  <c r="AM435" i="5"/>
  <c r="AZ435" i="5"/>
  <c r="AN435" i="5"/>
  <c r="BA435" i="5"/>
  <c r="AO435" i="5"/>
  <c r="BC435" i="5"/>
  <c r="AQ435" i="5"/>
  <c r="AR435" i="5"/>
  <c r="BD435" i="5"/>
  <c r="BE435" i="5"/>
  <c r="BE444" i="5"/>
  <c r="AS444" i="5"/>
  <c r="AT444" i="5"/>
  <c r="AU444" i="5"/>
  <c r="AV444" i="5"/>
  <c r="AY444" i="5"/>
  <c r="AZ444" i="5"/>
  <c r="BD444" i="5"/>
  <c r="BG444" i="5"/>
  <c r="BH444" i="5"/>
  <c r="AM444" i="5"/>
  <c r="AN444" i="5"/>
  <c r="AR444" i="5"/>
  <c r="BI412" i="5"/>
  <c r="BL418" i="5"/>
  <c r="AU415" i="5"/>
  <c r="AL444" i="5"/>
  <c r="AS463" i="5"/>
  <c r="BF444" i="5"/>
  <c r="BT472" i="5"/>
  <c r="AP466" i="5"/>
  <c r="BP427" i="5"/>
  <c r="BO427" i="5"/>
  <c r="CD427" i="5"/>
  <c r="BQ427" i="5"/>
  <c r="CE427" i="5"/>
  <c r="BR427" i="5"/>
  <c r="CG427" i="5"/>
  <c r="BS427" i="5"/>
  <c r="CH427" i="5"/>
  <c r="BU427" i="5"/>
  <c r="CI427" i="5"/>
  <c r="BV427" i="5"/>
  <c r="CJ427" i="5"/>
  <c r="BW427" i="5"/>
  <c r="CK427" i="5"/>
  <c r="BX427" i="5"/>
  <c r="BK427" i="5"/>
  <c r="BY427" i="5"/>
  <c r="BL427" i="5"/>
  <c r="BZ427" i="5"/>
  <c r="CA427" i="5"/>
  <c r="CC427" i="5"/>
  <c r="BM427" i="5"/>
  <c r="BN427" i="5"/>
  <c r="AX449" i="5"/>
  <c r="AR449" i="5"/>
  <c r="AW449" i="5"/>
  <c r="BI449" i="5"/>
  <c r="AK474" i="5"/>
  <c r="AQ474" i="5"/>
  <c r="BE474" i="5"/>
  <c r="AR474" i="5"/>
  <c r="BF474" i="5"/>
  <c r="AS474" i="5"/>
  <c r="BG474" i="5"/>
  <c r="AT474" i="5"/>
  <c r="BH474" i="5"/>
  <c r="AU474" i="5"/>
  <c r="AV474" i="5"/>
  <c r="AY474" i="5"/>
  <c r="AJ474" i="5"/>
  <c r="AZ474" i="5"/>
  <c r="AM474" i="5"/>
  <c r="BA474" i="5"/>
  <c r="AN474" i="5"/>
  <c r="BB474" i="5"/>
  <c r="AO474" i="5"/>
  <c r="AP474" i="5"/>
  <c r="BC474" i="5"/>
  <c r="BD474" i="5"/>
  <c r="BH467" i="5"/>
  <c r="AM467" i="5"/>
  <c r="BJ467" i="5"/>
  <c r="AR467" i="5"/>
  <c r="AS467" i="5"/>
  <c r="AT467" i="5"/>
  <c r="AU467" i="5"/>
  <c r="AX467" i="5"/>
  <c r="AZ467" i="5"/>
  <c r="BD467" i="5"/>
  <c r="BE467" i="5"/>
  <c r="BG467" i="5"/>
  <c r="BF467" i="5"/>
  <c r="CB422" i="5"/>
  <c r="BN422" i="5"/>
  <c r="BO422" i="5"/>
  <c r="BS422" i="5"/>
  <c r="CE422" i="5"/>
  <c r="CG422" i="5"/>
  <c r="CH422" i="5"/>
  <c r="BK422" i="5"/>
  <c r="BV422" i="5"/>
  <c r="BX422" i="5"/>
  <c r="CA422" i="5"/>
  <c r="CI422" i="5"/>
  <c r="CK422" i="5"/>
  <c r="BQ425" i="5"/>
  <c r="CC425" i="5"/>
  <c r="BU425" i="5"/>
  <c r="CG425" i="5"/>
  <c r="BV425" i="5"/>
  <c r="CH425" i="5"/>
  <c r="BK425" i="5"/>
  <c r="BW425" i="5"/>
  <c r="CI425" i="5"/>
  <c r="BR425" i="5"/>
  <c r="CK425" i="5"/>
  <c r="BS425" i="5"/>
  <c r="BT425" i="5"/>
  <c r="BX425" i="5"/>
  <c r="BY425" i="5"/>
  <c r="BZ425" i="5"/>
  <c r="CA425" i="5"/>
  <c r="BL425" i="5"/>
  <c r="CB425" i="5"/>
  <c r="BM425" i="5"/>
  <c r="CD425" i="5"/>
  <c r="BN425" i="5"/>
  <c r="CE425" i="5"/>
  <c r="BO425" i="5"/>
  <c r="BP425" i="5"/>
  <c r="CF425" i="5"/>
  <c r="CJ425" i="5"/>
  <c r="AY450" i="5"/>
  <c r="BH450" i="5"/>
  <c r="AJ450" i="5"/>
  <c r="AM450" i="5"/>
  <c r="AR450" i="5"/>
  <c r="AV450" i="5"/>
  <c r="AX450" i="5"/>
  <c r="BD450" i="5"/>
  <c r="BF450" i="5"/>
  <c r="BP454" i="5"/>
  <c r="CB454" i="5"/>
  <c r="CC454" i="5"/>
  <c r="CG454" i="5"/>
  <c r="BK454" i="5"/>
  <c r="CH454" i="5"/>
  <c r="BL454" i="5"/>
  <c r="CK454" i="5"/>
  <c r="BM454" i="5"/>
  <c r="BO454" i="5"/>
  <c r="BU454" i="5"/>
  <c r="BV454" i="5"/>
  <c r="BW454" i="5"/>
  <c r="BX454" i="5"/>
  <c r="BY454" i="5"/>
  <c r="BQ460" i="5"/>
  <c r="BR460" i="5"/>
  <c r="BS460" i="5"/>
  <c r="BT460" i="5"/>
  <c r="BV460" i="5"/>
  <c r="BX460" i="5"/>
  <c r="CC460" i="5"/>
  <c r="CH460" i="5"/>
  <c r="CI460" i="5"/>
  <c r="CJ460" i="5"/>
  <c r="BN465" i="5"/>
  <c r="BT465" i="5"/>
  <c r="BU465" i="5"/>
  <c r="BY465" i="5"/>
  <c r="BZ465" i="5"/>
  <c r="CA465" i="5"/>
  <c r="CB465" i="5"/>
  <c r="CF465" i="5"/>
  <c r="BK465" i="5"/>
  <c r="CG465" i="5"/>
  <c r="BM465" i="5"/>
  <c r="CI465" i="5"/>
  <c r="BP465" i="5"/>
  <c r="CK465" i="5"/>
  <c r="BQ465" i="5"/>
  <c r="BS465" i="5"/>
  <c r="AW458" i="5"/>
  <c r="BB458" i="5"/>
  <c r="BD458" i="5"/>
  <c r="BI458" i="5"/>
  <c r="BJ458" i="5"/>
  <c r="AK458" i="5"/>
  <c r="AR458" i="5"/>
  <c r="AS458" i="5"/>
  <c r="AT458" i="5"/>
  <c r="AV458" i="5"/>
  <c r="BU464" i="5"/>
  <c r="BW464" i="5"/>
  <c r="BX464" i="5"/>
  <c r="BY464" i="5"/>
  <c r="CA464" i="5"/>
  <c r="CB464" i="5"/>
  <c r="BK464" i="5"/>
  <c r="CC464" i="5"/>
  <c r="BL464" i="5"/>
  <c r="CE464" i="5"/>
  <c r="BM464" i="5"/>
  <c r="CG464" i="5"/>
  <c r="BO464" i="5"/>
  <c r="CH464" i="5"/>
  <c r="BP464" i="5"/>
  <c r="CI464" i="5"/>
  <c r="BS464" i="5"/>
  <c r="BQ464" i="5"/>
  <c r="AJ434" i="5"/>
  <c r="AT434" i="5"/>
  <c r="BG434" i="5"/>
  <c r="AU434" i="5"/>
  <c r="BI434" i="5"/>
  <c r="AW434" i="5"/>
  <c r="BJ434" i="5"/>
  <c r="AK434" i="5"/>
  <c r="AX434" i="5"/>
  <c r="AL434" i="5"/>
  <c r="AY434" i="5"/>
  <c r="AM434" i="5"/>
  <c r="AZ434" i="5"/>
  <c r="AN434" i="5"/>
  <c r="BA434" i="5"/>
  <c r="AP434" i="5"/>
  <c r="BC434" i="5"/>
  <c r="AO434" i="5"/>
  <c r="AQ434" i="5"/>
  <c r="AR434" i="5"/>
  <c r="AS434" i="5"/>
  <c r="BB434" i="5"/>
  <c r="BD434" i="5"/>
  <c r="BE434" i="5"/>
  <c r="BF434" i="5"/>
  <c r="BQ470" i="5"/>
  <c r="CC470" i="5"/>
  <c r="BR470" i="5"/>
  <c r="CD470" i="5"/>
  <c r="BS470" i="5"/>
  <c r="CE470" i="5"/>
  <c r="BT470" i="5"/>
  <c r="CF470" i="5"/>
  <c r="BU470" i="5"/>
  <c r="CG470" i="5"/>
  <c r="BV470" i="5"/>
  <c r="CH470" i="5"/>
  <c r="BK470" i="5"/>
  <c r="BW470" i="5"/>
  <c r="CI470" i="5"/>
  <c r="BL470" i="5"/>
  <c r="BX470" i="5"/>
  <c r="CJ470" i="5"/>
  <c r="BM470" i="5"/>
  <c r="BY470" i="5"/>
  <c r="CK470" i="5"/>
  <c r="BN470" i="5"/>
  <c r="BZ470" i="5"/>
  <c r="CA470" i="5"/>
  <c r="BP470" i="5"/>
  <c r="CB470" i="5"/>
  <c r="BO470" i="5"/>
  <c r="BV448" i="5"/>
  <c r="CF448" i="5"/>
  <c r="BN448" i="5"/>
  <c r="CG448" i="5"/>
  <c r="BO448" i="5"/>
  <c r="CH448" i="5"/>
  <c r="BP448" i="5"/>
  <c r="BQ448" i="5"/>
  <c r="BR448" i="5"/>
  <c r="BT448" i="5"/>
  <c r="BU448" i="5"/>
  <c r="CA448" i="5"/>
  <c r="CB448" i="5"/>
  <c r="CC448" i="5"/>
  <c r="CD448" i="5"/>
  <c r="AZ412" i="5"/>
  <c r="AY412" i="5"/>
  <c r="AS412" i="5"/>
  <c r="AN412" i="5"/>
  <c r="AP412" i="5"/>
  <c r="AR412" i="5"/>
  <c r="BJ412" i="5"/>
  <c r="BC415" i="5"/>
  <c r="BP418" i="5"/>
  <c r="BU429" i="5"/>
  <c r="CA429" i="5"/>
  <c r="BI444" i="5"/>
  <c r="BA463" i="5"/>
  <c r="AK463" i="5"/>
  <c r="AJ478" i="5"/>
  <c r="BF478" i="5"/>
  <c r="BG478" i="5"/>
  <c r="AM478" i="5"/>
  <c r="AR478" i="5"/>
  <c r="AS478" i="5"/>
  <c r="AT478" i="5"/>
  <c r="AU478" i="5"/>
  <c r="AY478" i="5"/>
  <c r="BE478" i="5"/>
  <c r="BW421" i="5"/>
  <c r="BX421" i="5"/>
  <c r="CA421" i="5"/>
  <c r="CC421" i="5"/>
  <c r="CD421" i="5"/>
  <c r="BL421" i="5"/>
  <c r="CE421" i="5"/>
  <c r="BO421" i="5"/>
  <c r="CG421" i="5"/>
  <c r="BP421" i="5"/>
  <c r="CI421" i="5"/>
  <c r="BQ421" i="5"/>
  <c r="CJ421" i="5"/>
  <c r="BS421" i="5"/>
  <c r="BU421" i="5"/>
  <c r="BV421" i="5"/>
  <c r="AQ427" i="5"/>
  <c r="BC427" i="5"/>
  <c r="AR427" i="5"/>
  <c r="BD427" i="5"/>
  <c r="AS427" i="5"/>
  <c r="BE427" i="5"/>
  <c r="AT427" i="5"/>
  <c r="BF427" i="5"/>
  <c r="AU427" i="5"/>
  <c r="BG427" i="5"/>
  <c r="AJ427" i="5"/>
  <c r="AV427" i="5"/>
  <c r="BH427" i="5"/>
  <c r="AK427" i="5"/>
  <c r="AW427" i="5"/>
  <c r="BI427" i="5"/>
  <c r="AL427" i="5"/>
  <c r="AX427" i="5"/>
  <c r="BJ427" i="5"/>
  <c r="AM427" i="5"/>
  <c r="AY427" i="5"/>
  <c r="AN427" i="5"/>
  <c r="AZ427" i="5"/>
  <c r="AO427" i="5"/>
  <c r="AP427" i="5"/>
  <c r="BA427" i="5"/>
  <c r="BB427" i="5"/>
  <c r="BY451" i="5"/>
  <c r="BU451" i="5"/>
  <c r="BX451" i="5"/>
  <c r="CC451" i="5"/>
  <c r="CG451" i="5"/>
  <c r="CI451" i="5"/>
  <c r="BQ451" i="5"/>
  <c r="BR451" i="5"/>
  <c r="BN472" i="5"/>
  <c r="BQ472" i="5"/>
  <c r="BY472" i="5"/>
  <c r="CC472" i="5"/>
  <c r="CK472" i="5"/>
  <c r="BM472" i="5"/>
  <c r="BB422" i="5"/>
  <c r="AK422" i="5"/>
  <c r="AN422" i="5"/>
  <c r="AU422" i="5"/>
  <c r="BA422" i="5"/>
  <c r="BE422" i="5"/>
  <c r="AO422" i="5"/>
  <c r="AR422" i="5"/>
  <c r="AS422" i="5"/>
  <c r="BG422" i="5"/>
  <c r="BI422" i="5"/>
  <c r="AS425" i="5"/>
  <c r="AO425" i="5"/>
  <c r="BC425" i="5"/>
  <c r="AT425" i="5"/>
  <c r="BI425" i="5"/>
  <c r="AU425" i="5"/>
  <c r="BJ425" i="5"/>
  <c r="AW425" i="5"/>
  <c r="AY425" i="5"/>
  <c r="AZ425" i="5"/>
  <c r="BA425" i="5"/>
  <c r="BB425" i="5"/>
  <c r="AK425" i="5"/>
  <c r="BD425" i="5"/>
  <c r="AL425" i="5"/>
  <c r="BF425" i="5"/>
  <c r="AM425" i="5"/>
  <c r="BG425" i="5"/>
  <c r="AN425" i="5"/>
  <c r="AP425" i="5"/>
  <c r="AQ425" i="5"/>
  <c r="AR425" i="5"/>
  <c r="AX425" i="5"/>
  <c r="AX454" i="5"/>
  <c r="AW454" i="5"/>
  <c r="BC454" i="5"/>
  <c r="BI454" i="5"/>
  <c r="AO454" i="5"/>
  <c r="AS460" i="5"/>
  <c r="BJ460" i="5"/>
  <c r="AT460" i="5"/>
  <c r="AU460" i="5"/>
  <c r="AV460" i="5"/>
  <c r="AX460" i="5"/>
  <c r="AY460" i="5"/>
  <c r="AZ460" i="5"/>
  <c r="AJ460" i="5"/>
  <c r="BD460" i="5"/>
  <c r="AL460" i="5"/>
  <c r="BE460" i="5"/>
  <c r="AM460" i="5"/>
  <c r="BF460" i="5"/>
  <c r="AN460" i="5"/>
  <c r="AR460" i="5"/>
  <c r="BG460" i="5"/>
  <c r="BH460" i="5"/>
  <c r="AV465" i="5"/>
  <c r="AP465" i="5"/>
  <c r="AU465" i="5"/>
  <c r="BE465" i="5"/>
  <c r="CA434" i="5"/>
  <c r="BY434" i="5"/>
  <c r="BZ434" i="5"/>
  <c r="CC434" i="5"/>
  <c r="BK434" i="5"/>
  <c r="CG434" i="5"/>
  <c r="BL434" i="5"/>
  <c r="CI434" i="5"/>
  <c r="BM434" i="5"/>
  <c r="CJ434" i="5"/>
  <c r="BN434" i="5"/>
  <c r="CK434" i="5"/>
  <c r="BQ434" i="5"/>
  <c r="BU434" i="5"/>
  <c r="BW434" i="5"/>
  <c r="BX434" i="5"/>
  <c r="BO434" i="5"/>
  <c r="AQ440" i="5"/>
  <c r="BE440" i="5"/>
  <c r="BF440" i="5"/>
  <c r="BH440" i="5"/>
  <c r="AJ440" i="5"/>
  <c r="AP440" i="5"/>
  <c r="AR440" i="5"/>
  <c r="AS440" i="5"/>
  <c r="AT440" i="5"/>
  <c r="AV440" i="5"/>
  <c r="BB440" i="5"/>
  <c r="BC440" i="5"/>
  <c r="BD440" i="5"/>
  <c r="AN470" i="5"/>
  <c r="AM470" i="5"/>
  <c r="BC470" i="5"/>
  <c r="AO470" i="5"/>
  <c r="BD470" i="5"/>
  <c r="AP470" i="5"/>
  <c r="BG470" i="5"/>
  <c r="AQ470" i="5"/>
  <c r="BH470" i="5"/>
  <c r="AR470" i="5"/>
  <c r="BI470" i="5"/>
  <c r="AU470" i="5"/>
  <c r="BJ470" i="5"/>
  <c r="AV470" i="5"/>
  <c r="AW470" i="5"/>
  <c r="AX470" i="5"/>
  <c r="AJ470" i="5"/>
  <c r="AY470" i="5"/>
  <c r="AK470" i="5"/>
  <c r="AL470" i="5"/>
  <c r="BA470" i="5"/>
  <c r="BB470" i="5"/>
  <c r="BG412" i="5"/>
  <c r="AQ415" i="5"/>
  <c r="CD418" i="5"/>
  <c r="BQ429" i="5"/>
  <c r="CI429" i="5"/>
  <c r="BO429" i="5"/>
  <c r="AV463" i="5"/>
  <c r="AW444" i="5"/>
  <c r="AO463" i="5"/>
  <c r="BB463" i="5"/>
  <c r="AT421" i="5"/>
  <c r="AK421" i="5"/>
  <c r="BE421" i="5"/>
  <c r="AM421" i="5"/>
  <c r="BF421" i="5"/>
  <c r="AN421" i="5"/>
  <c r="BG421" i="5"/>
  <c r="AQ421" i="5"/>
  <c r="BI421" i="5"/>
  <c r="AR421" i="5"/>
  <c r="BJ421" i="5"/>
  <c r="AS421" i="5"/>
  <c r="AU421" i="5"/>
  <c r="AW421" i="5"/>
  <c r="AX421" i="5"/>
  <c r="AY421" i="5"/>
  <c r="AZ421" i="5"/>
  <c r="BD421" i="5"/>
  <c r="AL451" i="5"/>
  <c r="AM451" i="5"/>
  <c r="AZ451" i="5"/>
  <c r="AN451" i="5"/>
  <c r="BA451" i="5"/>
  <c r="AO451" i="5"/>
  <c r="BB451" i="5"/>
  <c r="AP451" i="5"/>
  <c r="BC451" i="5"/>
  <c r="AQ451" i="5"/>
  <c r="BD451" i="5"/>
  <c r="AR451" i="5"/>
  <c r="BE451" i="5"/>
  <c r="AS451" i="5"/>
  <c r="BF451" i="5"/>
  <c r="AT451" i="5"/>
  <c r="BG451" i="5"/>
  <c r="AU451" i="5"/>
  <c r="BH451" i="5"/>
  <c r="AV451" i="5"/>
  <c r="BI451" i="5"/>
  <c r="AJ451" i="5"/>
  <c r="AW451" i="5"/>
  <c r="AK451" i="5"/>
  <c r="AY451" i="5"/>
  <c r="AP472" i="5"/>
  <c r="AS472" i="5"/>
  <c r="AW472" i="5"/>
  <c r="AX472" i="5"/>
  <c r="AY472" i="5"/>
  <c r="AZ472" i="5"/>
  <c r="AK472" i="5"/>
  <c r="BA472" i="5"/>
  <c r="AL472" i="5"/>
  <c r="BC472" i="5"/>
  <c r="AM472" i="5"/>
  <c r="BD472" i="5"/>
  <c r="AN472" i="5"/>
  <c r="BE472" i="5"/>
  <c r="AO472" i="5"/>
  <c r="BI472" i="5"/>
  <c r="AQ472" i="5"/>
  <c r="AR472" i="5"/>
  <c r="BJ472" i="5"/>
  <c r="CD440" i="5"/>
  <c r="BP440" i="5"/>
  <c r="BQ440" i="5"/>
  <c r="BR440" i="5"/>
  <c r="BT440" i="5"/>
  <c r="BX440" i="5"/>
  <c r="CA440" i="5"/>
  <c r="CB440" i="5"/>
  <c r="CC440" i="5"/>
  <c r="AQ412" i="5"/>
  <c r="AU412" i="5"/>
  <c r="BA415" i="5"/>
  <c r="CE429" i="5"/>
  <c r="BS429" i="5"/>
  <c r="CK429" i="5"/>
  <c r="AK444" i="5"/>
  <c r="AL463" i="5"/>
  <c r="BA478" i="5"/>
  <c r="AQ478" i="5"/>
  <c r="AP478" i="5"/>
  <c r="BU416" i="5"/>
  <c r="BS416" i="5"/>
  <c r="BZ416" i="5"/>
  <c r="BT416" i="5"/>
  <c r="BW416" i="5"/>
  <c r="BY416" i="5"/>
  <c r="BK416" i="5"/>
  <c r="CE416" i="5"/>
  <c r="BQ416" i="5"/>
  <c r="BR416" i="5"/>
  <c r="CB416" i="5"/>
  <c r="CC416" i="5"/>
  <c r="CD416" i="5"/>
  <c r="CF416" i="5"/>
  <c r="CI416" i="5"/>
  <c r="CK416" i="5"/>
  <c r="BM416" i="5"/>
  <c r="BN416" i="5"/>
  <c r="BP416" i="5"/>
  <c r="AZ424" i="5"/>
  <c r="BI424" i="5"/>
  <c r="AN424" i="5"/>
  <c r="AR424" i="5"/>
  <c r="AX424" i="5"/>
  <c r="BC424" i="5"/>
  <c r="BR459" i="5"/>
  <c r="CC459" i="5"/>
  <c r="CH459" i="5"/>
  <c r="BQ459" i="5"/>
  <c r="BV475" i="5"/>
  <c r="BM475" i="5"/>
  <c r="CA475" i="5"/>
  <c r="BN475" i="5"/>
  <c r="CB475" i="5"/>
  <c r="BO475" i="5"/>
  <c r="CC475" i="5"/>
  <c r="BP475" i="5"/>
  <c r="CD475" i="5"/>
  <c r="BQ475" i="5"/>
  <c r="CE475" i="5"/>
  <c r="BR475" i="5"/>
  <c r="CF475" i="5"/>
  <c r="BS475" i="5"/>
  <c r="CG475" i="5"/>
  <c r="BT475" i="5"/>
  <c r="CJ475" i="5"/>
  <c r="BU475" i="5"/>
  <c r="CK475" i="5"/>
  <c r="BX475" i="5"/>
  <c r="BL475" i="5"/>
  <c r="BY475" i="5"/>
  <c r="BZ475" i="5"/>
  <c r="BO438" i="5"/>
  <c r="BX438" i="5"/>
  <c r="BY438" i="5"/>
  <c r="BK438" i="5"/>
  <c r="BZ438" i="5"/>
  <c r="BL438" i="5"/>
  <c r="CB438" i="5"/>
  <c r="BM438" i="5"/>
  <c r="CC438" i="5"/>
  <c r="BN438" i="5"/>
  <c r="CD438" i="5"/>
  <c r="BP438" i="5"/>
  <c r="CF438" i="5"/>
  <c r="BQ438" i="5"/>
  <c r="CH438" i="5"/>
  <c r="BR438" i="5"/>
  <c r="CI438" i="5"/>
  <c r="BT438" i="5"/>
  <c r="CJ438" i="5"/>
  <c r="BV438" i="5"/>
  <c r="BW438" i="5"/>
  <c r="CK438" i="5"/>
  <c r="BL462" i="5"/>
  <c r="BM462" i="5"/>
  <c r="CC462" i="5"/>
  <c r="BN462" i="5"/>
  <c r="CE462" i="5"/>
  <c r="BO462" i="5"/>
  <c r="CF462" i="5"/>
  <c r="BQ462" i="5"/>
  <c r="CG462" i="5"/>
  <c r="BS462" i="5"/>
  <c r="CH462" i="5"/>
  <c r="BT462" i="5"/>
  <c r="CI462" i="5"/>
  <c r="BU462" i="5"/>
  <c r="CK462" i="5"/>
  <c r="BV462" i="5"/>
  <c r="BW462" i="5"/>
  <c r="BY462" i="5"/>
  <c r="CA462" i="5"/>
  <c r="BK462" i="5"/>
  <c r="BZ462" i="5"/>
  <c r="BF412" i="5"/>
  <c r="AJ412" i="5"/>
  <c r="CA418" i="5"/>
  <c r="CG429" i="5"/>
  <c r="BH478" i="5"/>
  <c r="BP451" i="5"/>
  <c r="AW478" i="5"/>
  <c r="BC444" i="5"/>
  <c r="AZ449" i="5"/>
  <c r="BD478" i="5"/>
  <c r="BC463" i="5"/>
  <c r="BB478" i="5"/>
  <c r="AS466" i="5"/>
  <c r="BE449" i="5"/>
  <c r="BT451" i="5"/>
  <c r="BA416" i="5"/>
  <c r="AO416" i="5"/>
  <c r="BG416" i="5"/>
  <c r="AM416" i="5"/>
  <c r="AT416" i="5"/>
  <c r="AV416" i="5"/>
  <c r="AY416" i="5"/>
  <c r="BH416" i="5"/>
  <c r="BU424" i="5"/>
  <c r="BV424" i="5"/>
  <c r="BW424" i="5"/>
  <c r="CH424" i="5"/>
  <c r="BX424" i="5"/>
  <c r="CA424" i="5"/>
  <c r="CC424" i="5"/>
  <c r="CF424" i="5"/>
  <c r="CI424" i="5"/>
  <c r="CJ424" i="5"/>
  <c r="CK424" i="5"/>
  <c r="BL424" i="5"/>
  <c r="BO424" i="5"/>
  <c r="BQ424" i="5"/>
  <c r="BT424" i="5"/>
  <c r="AY459" i="5"/>
  <c r="AQ459" i="5"/>
  <c r="AR459" i="5"/>
  <c r="AS459" i="5"/>
  <c r="AU459" i="5"/>
  <c r="AW459" i="5"/>
  <c r="AX459" i="5"/>
  <c r="BE459" i="5"/>
  <c r="BF459" i="5"/>
  <c r="BG459" i="5"/>
  <c r="BI459" i="5"/>
  <c r="AL459" i="5"/>
  <c r="AM459" i="5"/>
  <c r="BJ459" i="5"/>
  <c r="CA439" i="5"/>
  <c r="BZ439" i="5"/>
  <c r="CC439" i="5"/>
  <c r="CI439" i="5"/>
  <c r="CJ439" i="5"/>
  <c r="BK439" i="5"/>
  <c r="CK439" i="5"/>
  <c r="BL439" i="5"/>
  <c r="BM439" i="5"/>
  <c r="BN439" i="5"/>
  <c r="BQ439" i="5"/>
  <c r="BW439" i="5"/>
  <c r="BX439" i="5"/>
  <c r="BY439" i="5"/>
  <c r="BO473" i="5"/>
  <c r="BQ473" i="5"/>
  <c r="CJ473" i="5"/>
  <c r="BR473" i="5"/>
  <c r="CK473" i="5"/>
  <c r="BV473" i="5"/>
  <c r="BW473" i="5"/>
  <c r="BX473" i="5"/>
  <c r="BY473" i="5"/>
  <c r="BZ473" i="5"/>
  <c r="BK473" i="5"/>
  <c r="CB473" i="5"/>
  <c r="BL473" i="5"/>
  <c r="CC473" i="5"/>
  <c r="BM473" i="5"/>
  <c r="CD473" i="5"/>
  <c r="BP473" i="5"/>
  <c r="CH473" i="5"/>
  <c r="BN473" i="5"/>
  <c r="CI473" i="5"/>
  <c r="BS477" i="5"/>
  <c r="BQ477" i="5"/>
  <c r="BR477" i="5"/>
  <c r="CC477" i="5"/>
  <c r="CD477" i="5"/>
  <c r="BD438" i="5"/>
  <c r="BA438" i="5"/>
  <c r="BB438" i="5"/>
  <c r="AN438" i="5"/>
  <c r="AO438" i="5"/>
  <c r="AP438" i="5"/>
  <c r="AR438" i="5"/>
  <c r="AX438" i="5"/>
  <c r="AZ438" i="5"/>
  <c r="BM441" i="5"/>
  <c r="BY441" i="5"/>
  <c r="CK441" i="5"/>
  <c r="BN441" i="5"/>
  <c r="BZ441" i="5"/>
  <c r="BO441" i="5"/>
  <c r="CA441" i="5"/>
  <c r="BP441" i="5"/>
  <c r="CB441" i="5"/>
  <c r="BQ441" i="5"/>
  <c r="CC441" i="5"/>
  <c r="BR441" i="5"/>
  <c r="CD441" i="5"/>
  <c r="BS441" i="5"/>
  <c r="CE441" i="5"/>
  <c r="BT441" i="5"/>
  <c r="CF441" i="5"/>
  <c r="BU441" i="5"/>
  <c r="CG441" i="5"/>
  <c r="BV441" i="5"/>
  <c r="CH441" i="5"/>
  <c r="BK441" i="5"/>
  <c r="BL441" i="5"/>
  <c r="BW441" i="5"/>
  <c r="BX441" i="5"/>
  <c r="CI441" i="5"/>
  <c r="CJ441" i="5"/>
  <c r="AN462" i="5"/>
  <c r="AL462" i="5"/>
  <c r="AY462" i="5"/>
  <c r="AM462" i="5"/>
  <c r="BA462" i="5"/>
  <c r="AO462" i="5"/>
  <c r="BB462" i="5"/>
  <c r="AP462" i="5"/>
  <c r="BC462" i="5"/>
  <c r="AQ462" i="5"/>
  <c r="BD462" i="5"/>
  <c r="AR462" i="5"/>
  <c r="BE462" i="5"/>
  <c r="AS462" i="5"/>
  <c r="BF462" i="5"/>
  <c r="AT462" i="5"/>
  <c r="BG462" i="5"/>
  <c r="AU462" i="5"/>
  <c r="BH462" i="5"/>
  <c r="AV462" i="5"/>
  <c r="BI462" i="5"/>
  <c r="AJ462" i="5"/>
  <c r="AK462" i="5"/>
  <c r="AW462" i="5"/>
  <c r="AX462" i="5"/>
  <c r="BJ462" i="5"/>
  <c r="BY443" i="5"/>
  <c r="BK443" i="5"/>
  <c r="BZ443" i="5"/>
  <c r="BL443" i="5"/>
  <c r="CB443" i="5"/>
  <c r="BM443" i="5"/>
  <c r="CC443" i="5"/>
  <c r="BN443" i="5"/>
  <c r="CD443" i="5"/>
  <c r="BP443" i="5"/>
  <c r="CF443" i="5"/>
  <c r="BQ443" i="5"/>
  <c r="CH443" i="5"/>
  <c r="BR443" i="5"/>
  <c r="CI443" i="5"/>
  <c r="BT443" i="5"/>
  <c r="CJ443" i="5"/>
  <c r="BV443" i="5"/>
  <c r="CK443" i="5"/>
  <c r="BW443" i="5"/>
  <c r="BX443" i="5"/>
  <c r="AN415" i="5"/>
  <c r="BB415" i="5"/>
  <c r="AM415" i="5"/>
  <c r="AP415" i="5"/>
  <c r="AS415" i="5"/>
  <c r="AK415" i="5"/>
  <c r="AY415" i="5"/>
  <c r="AR415" i="5"/>
  <c r="AT415" i="5"/>
  <c r="AW415" i="5"/>
  <c r="AZ415" i="5"/>
  <c r="BD415" i="5"/>
  <c r="BE415" i="5"/>
  <c r="BF415" i="5"/>
  <c r="AN453" i="5"/>
  <c r="AK453" i="5"/>
  <c r="AX453" i="5"/>
  <c r="AL453" i="5"/>
  <c r="AY453" i="5"/>
  <c r="AM453" i="5"/>
  <c r="BA453" i="5"/>
  <c r="AO453" i="5"/>
  <c r="BB453" i="5"/>
  <c r="AP453" i="5"/>
  <c r="BC453" i="5"/>
  <c r="AQ453" i="5"/>
  <c r="BD453" i="5"/>
  <c r="AR453" i="5"/>
  <c r="BE453" i="5"/>
  <c r="AS453" i="5"/>
  <c r="BF453" i="5"/>
  <c r="AT453" i="5"/>
  <c r="BG453" i="5"/>
  <c r="AU453" i="5"/>
  <c r="BH453" i="5"/>
  <c r="AV453" i="5"/>
  <c r="BI453" i="5"/>
  <c r="AJ453" i="5"/>
  <c r="AW453" i="5"/>
  <c r="BJ453" i="5"/>
  <c r="BZ429" i="5"/>
  <c r="CB429" i="5"/>
  <c r="CC429" i="5"/>
  <c r="BK429" i="5"/>
  <c r="CD429" i="5"/>
  <c r="BL429" i="5"/>
  <c r="CF429" i="5"/>
  <c r="BN429" i="5"/>
  <c r="CH429" i="5"/>
  <c r="BP429" i="5"/>
  <c r="CJ429" i="5"/>
  <c r="BR429" i="5"/>
  <c r="BT429" i="5"/>
  <c r="BV429" i="5"/>
  <c r="BW429" i="5"/>
  <c r="BX429" i="5"/>
  <c r="AT412" i="5"/>
  <c r="BH412" i="5"/>
  <c r="BV418" i="5"/>
  <c r="BJ415" i="5"/>
  <c r="BR418" i="5"/>
  <c r="BM429" i="5"/>
  <c r="AQ444" i="5"/>
  <c r="BQ414" i="5"/>
  <c r="CA414" i="5"/>
  <c r="BK414" i="5"/>
  <c r="CC414" i="5"/>
  <c r="BV414" i="5"/>
  <c r="BY414" i="5"/>
  <c r="BZ414" i="5"/>
  <c r="CB414" i="5"/>
  <c r="CD414" i="5"/>
  <c r="CI414" i="5"/>
  <c r="BM414" i="5"/>
  <c r="CK414" i="5"/>
  <c r="BN414" i="5"/>
  <c r="BO414" i="5"/>
  <c r="BP414" i="5"/>
  <c r="BU414" i="5"/>
  <c r="BW414" i="5"/>
  <c r="BO413" i="5"/>
  <c r="CB413" i="5"/>
  <c r="CC413" i="5"/>
  <c r="BK413" i="5"/>
  <c r="CG413" i="5"/>
  <c r="BL413" i="5"/>
  <c r="CH413" i="5"/>
  <c r="BM413" i="5"/>
  <c r="CI413" i="5"/>
  <c r="BP413" i="5"/>
  <c r="CJ413" i="5"/>
  <c r="BQ413" i="5"/>
  <c r="BR413" i="5"/>
  <c r="BU413" i="5"/>
  <c r="BX413" i="5"/>
  <c r="BY413" i="5"/>
  <c r="CA413" i="5"/>
  <c r="BN417" i="5"/>
  <c r="CG417" i="5"/>
  <c r="BW417" i="5"/>
  <c r="AJ439" i="5"/>
  <c r="AS439" i="5"/>
  <c r="BF439" i="5"/>
  <c r="AT439" i="5"/>
  <c r="BG439" i="5"/>
  <c r="AU439" i="5"/>
  <c r="BI439" i="5"/>
  <c r="AW439" i="5"/>
  <c r="BJ439" i="5"/>
  <c r="AK439" i="5"/>
  <c r="AX439" i="5"/>
  <c r="AL439" i="5"/>
  <c r="AY439" i="5"/>
  <c r="AM439" i="5"/>
  <c r="AZ439" i="5"/>
  <c r="AN439" i="5"/>
  <c r="BA439" i="5"/>
  <c r="AO439" i="5"/>
  <c r="BB439" i="5"/>
  <c r="AP439" i="5"/>
  <c r="BC439" i="5"/>
  <c r="AQ439" i="5"/>
  <c r="AR439" i="5"/>
  <c r="BD439" i="5"/>
  <c r="BE439" i="5"/>
  <c r="AQ473" i="5"/>
  <c r="AP473" i="5"/>
  <c r="AT473" i="5"/>
  <c r="AY473" i="5"/>
  <c r="AZ473" i="5"/>
  <c r="BA473" i="5"/>
  <c r="BB473" i="5"/>
  <c r="BF473" i="5"/>
  <c r="AM473" i="5"/>
  <c r="AO473" i="5"/>
  <c r="AN473" i="5"/>
  <c r="BO433" i="5"/>
  <c r="BL433" i="5"/>
  <c r="BZ433" i="5"/>
  <c r="BM433" i="5"/>
  <c r="CB433" i="5"/>
  <c r="BN433" i="5"/>
  <c r="CC433" i="5"/>
  <c r="BP433" i="5"/>
  <c r="CD433" i="5"/>
  <c r="BQ433" i="5"/>
  <c r="CF433" i="5"/>
  <c r="BR433" i="5"/>
  <c r="CG433" i="5"/>
  <c r="BT433" i="5"/>
  <c r="CH433" i="5"/>
  <c r="BV433" i="5"/>
  <c r="CJ433" i="5"/>
  <c r="BK433" i="5"/>
  <c r="BU433" i="5"/>
  <c r="BW433" i="5"/>
  <c r="BX433" i="5"/>
  <c r="BY433" i="5"/>
  <c r="CI433" i="5"/>
  <c r="CK433" i="5"/>
  <c r="BS456" i="5"/>
  <c r="BM456" i="5"/>
  <c r="BR456" i="5"/>
  <c r="CD456" i="5"/>
  <c r="CK456" i="5"/>
  <c r="AM430" i="5"/>
  <c r="AL430" i="5"/>
  <c r="AN430" i="5"/>
  <c r="AR430" i="5"/>
  <c r="AX430" i="5"/>
  <c r="AZ430" i="5"/>
  <c r="BD430" i="5"/>
  <c r="BJ430" i="5"/>
  <c r="BK461" i="5"/>
  <c r="BR461" i="5"/>
  <c r="CF461" i="5"/>
  <c r="BS461" i="5"/>
  <c r="CG461" i="5"/>
  <c r="BT461" i="5"/>
  <c r="CH461" i="5"/>
  <c r="BU461" i="5"/>
  <c r="CJ461" i="5"/>
  <c r="BV461" i="5"/>
  <c r="CK461" i="5"/>
  <c r="BX461" i="5"/>
  <c r="BY461" i="5"/>
  <c r="BL461" i="5"/>
  <c r="BZ461" i="5"/>
  <c r="BM461" i="5"/>
  <c r="CB461" i="5"/>
  <c r="BN461" i="5"/>
  <c r="CC461" i="5"/>
  <c r="CE461" i="5"/>
  <c r="BP461" i="5"/>
  <c r="BQ461" i="5"/>
  <c r="CD461" i="5"/>
  <c r="AU477" i="5"/>
  <c r="AR477" i="5"/>
  <c r="AS477" i="5"/>
  <c r="AT477" i="5"/>
  <c r="AX477" i="5"/>
  <c r="BD477" i="5"/>
  <c r="BE477" i="5"/>
  <c r="BF477" i="5"/>
  <c r="BJ477" i="5"/>
  <c r="AL477" i="5"/>
  <c r="AJ441" i="5"/>
  <c r="AV441" i="5"/>
  <c r="AW441" i="5"/>
  <c r="AX441" i="5"/>
  <c r="AZ441" i="5"/>
  <c r="BC441" i="5"/>
  <c r="AK441" i="5"/>
  <c r="BD441" i="5"/>
  <c r="AM441" i="5"/>
  <c r="BF441" i="5"/>
  <c r="AN441" i="5"/>
  <c r="BH441" i="5"/>
  <c r="AP441" i="5"/>
  <c r="BI441" i="5"/>
  <c r="AQ441" i="5"/>
  <c r="BJ441" i="5"/>
  <c r="AR441" i="5"/>
  <c r="AT441" i="5"/>
  <c r="BO442" i="5"/>
  <c r="CG442" i="5"/>
  <c r="BP442" i="5"/>
  <c r="CH442" i="5"/>
  <c r="BQ442" i="5"/>
  <c r="CI442" i="5"/>
  <c r="BS442" i="5"/>
  <c r="CJ442" i="5"/>
  <c r="BU442" i="5"/>
  <c r="CK442" i="5"/>
  <c r="BV442" i="5"/>
  <c r="BW442" i="5"/>
  <c r="BX442" i="5"/>
  <c r="CA442" i="5"/>
  <c r="BK442" i="5"/>
  <c r="CB442" i="5"/>
  <c r="BL442" i="5"/>
  <c r="BM442" i="5"/>
  <c r="CC442" i="5"/>
  <c r="CE442" i="5"/>
  <c r="BB443" i="5"/>
  <c r="BE443" i="5"/>
  <c r="AN443" i="5"/>
  <c r="BA443" i="5"/>
  <c r="AX412" i="5"/>
  <c r="BA412" i="5"/>
  <c r="CK418" i="5"/>
  <c r="AX415" i="5"/>
  <c r="AW463" i="5"/>
  <c r="BB444" i="5"/>
  <c r="AP463" i="5"/>
  <c r="BD413" i="5"/>
  <c r="BI413" i="5"/>
  <c r="AK413" i="5"/>
  <c r="AM413" i="5"/>
  <c r="AN413" i="5"/>
  <c r="AR413" i="5"/>
  <c r="AS413" i="5"/>
  <c r="AT413" i="5"/>
  <c r="BA413" i="5"/>
  <c r="BC413" i="5"/>
  <c r="AX413" i="5"/>
  <c r="AZ413" i="5"/>
  <c r="BI417" i="5"/>
  <c r="AT417" i="5"/>
  <c r="BB417" i="5"/>
  <c r="BC417" i="5"/>
  <c r="BE417" i="5"/>
  <c r="BH417" i="5"/>
  <c r="BW466" i="5"/>
  <c r="BX466" i="5"/>
  <c r="BY466" i="5"/>
  <c r="CA466" i="5"/>
  <c r="CB466" i="5"/>
  <c r="CD466" i="5"/>
  <c r="CG466" i="5"/>
  <c r="BK466" i="5"/>
  <c r="CK466" i="5"/>
  <c r="BL466" i="5"/>
  <c r="BM466" i="5"/>
  <c r="BP466" i="5"/>
  <c r="BR466" i="5"/>
  <c r="BV469" i="5"/>
  <c r="CH469" i="5"/>
  <c r="BK469" i="5"/>
  <c r="BW469" i="5"/>
  <c r="CI469" i="5"/>
  <c r="BL469" i="5"/>
  <c r="BX469" i="5"/>
  <c r="CJ469" i="5"/>
  <c r="BM469" i="5"/>
  <c r="BY469" i="5"/>
  <c r="CK469" i="5"/>
  <c r="BN469" i="5"/>
  <c r="BZ469" i="5"/>
  <c r="BO469" i="5"/>
  <c r="CA469" i="5"/>
  <c r="BP469" i="5"/>
  <c r="CB469" i="5"/>
  <c r="BQ469" i="5"/>
  <c r="CC469" i="5"/>
  <c r="BR469" i="5"/>
  <c r="CD469" i="5"/>
  <c r="BS469" i="5"/>
  <c r="CE469" i="5"/>
  <c r="BU469" i="5"/>
  <c r="CF469" i="5"/>
  <c r="CG469" i="5"/>
  <c r="BT469" i="5"/>
  <c r="BN432" i="5"/>
  <c r="BW432" i="5"/>
  <c r="BX432" i="5"/>
  <c r="BY432" i="5"/>
  <c r="CA432" i="5"/>
  <c r="BK432" i="5"/>
  <c r="CC432" i="5"/>
  <c r="BL432" i="5"/>
  <c r="CE432" i="5"/>
  <c r="BM432" i="5"/>
  <c r="CG432" i="5"/>
  <c r="BO432" i="5"/>
  <c r="BQ432" i="5"/>
  <c r="CI432" i="5"/>
  <c r="BS432" i="5"/>
  <c r="BU432" i="5"/>
  <c r="BV432" i="5"/>
  <c r="CH432" i="5"/>
  <c r="CJ432" i="5"/>
  <c r="CK432" i="5"/>
  <c r="CE445" i="5"/>
  <c r="BR445" i="5"/>
  <c r="BU445" i="5"/>
  <c r="CD445" i="5"/>
  <c r="CK445" i="5"/>
  <c r="BQ447" i="5"/>
  <c r="BP447" i="5"/>
  <c r="BT447" i="5"/>
  <c r="CA447" i="5"/>
  <c r="CG447" i="5"/>
  <c r="AJ433" i="5"/>
  <c r="AM433" i="5"/>
  <c r="AR433" i="5"/>
  <c r="AV433" i="5"/>
  <c r="BB433" i="5"/>
  <c r="AY433" i="5"/>
  <c r="BD433" i="5"/>
  <c r="BH433" i="5"/>
  <c r="AK456" i="5"/>
  <c r="AW456" i="5"/>
  <c r="BI456" i="5"/>
  <c r="AL456" i="5"/>
  <c r="AX456" i="5"/>
  <c r="BJ456" i="5"/>
  <c r="AM456" i="5"/>
  <c r="AY456" i="5"/>
  <c r="AN456" i="5"/>
  <c r="AZ456" i="5"/>
  <c r="AO456" i="5"/>
  <c r="BA456" i="5"/>
  <c r="AP456" i="5"/>
  <c r="BB456" i="5"/>
  <c r="AQ456" i="5"/>
  <c r="BC456" i="5"/>
  <c r="AR456" i="5"/>
  <c r="BD456" i="5"/>
  <c r="AS456" i="5"/>
  <c r="BE456" i="5"/>
  <c r="AT456" i="5"/>
  <c r="BF456" i="5"/>
  <c r="AJ456" i="5"/>
  <c r="AV456" i="5"/>
  <c r="BH456" i="5"/>
  <c r="AU456" i="5"/>
  <c r="BG456" i="5"/>
  <c r="BK430" i="5"/>
  <c r="BP430" i="5"/>
  <c r="CE430" i="5"/>
  <c r="BQ430" i="5"/>
  <c r="CF430" i="5"/>
  <c r="BR430" i="5"/>
  <c r="CG430" i="5"/>
  <c r="BS430" i="5"/>
  <c r="CH430" i="5"/>
  <c r="BT430" i="5"/>
  <c r="CJ430" i="5"/>
  <c r="BU430" i="5"/>
  <c r="BV430" i="5"/>
  <c r="BX430" i="5"/>
  <c r="BZ430" i="5"/>
  <c r="CB430" i="5"/>
  <c r="CC430" i="5"/>
  <c r="CD430" i="5"/>
  <c r="BL430" i="5"/>
  <c r="BN430" i="5"/>
  <c r="AM461" i="5"/>
  <c r="AL461" i="5"/>
  <c r="BB461" i="5"/>
  <c r="AN461" i="5"/>
  <c r="BD461" i="5"/>
  <c r="AO461" i="5"/>
  <c r="BF461" i="5"/>
  <c r="AP461" i="5"/>
  <c r="BG461" i="5"/>
  <c r="AR461" i="5"/>
  <c r="BH461" i="5"/>
  <c r="AT461" i="5"/>
  <c r="BI461" i="5"/>
  <c r="AU461" i="5"/>
  <c r="BJ461" i="5"/>
  <c r="AV461" i="5"/>
  <c r="AW461" i="5"/>
  <c r="AX461" i="5"/>
  <c r="AJ461" i="5"/>
  <c r="AK461" i="5"/>
  <c r="AZ461" i="5"/>
  <c r="BA461" i="5"/>
  <c r="BK452" i="5"/>
  <c r="BR452" i="5"/>
  <c r="CE452" i="5"/>
  <c r="BS452" i="5"/>
  <c r="CF452" i="5"/>
  <c r="BT452" i="5"/>
  <c r="CG452" i="5"/>
  <c r="BU452" i="5"/>
  <c r="CH452" i="5"/>
  <c r="BV452" i="5"/>
  <c r="CJ452" i="5"/>
  <c r="BX452" i="5"/>
  <c r="CK452" i="5"/>
  <c r="BY452" i="5"/>
  <c r="BL452" i="5"/>
  <c r="BZ452" i="5"/>
  <c r="BM452" i="5"/>
  <c r="CA452" i="5"/>
  <c r="BN452" i="5"/>
  <c r="CB452" i="5"/>
  <c r="BP452" i="5"/>
  <c r="CC452" i="5"/>
  <c r="BQ452" i="5"/>
  <c r="CD452" i="5"/>
  <c r="AW442" i="5"/>
  <c r="AU442" i="5"/>
  <c r="AX442" i="5"/>
  <c r="AY442" i="5"/>
  <c r="AZ442" i="5"/>
  <c r="BA442" i="5"/>
  <c r="BC442" i="5"/>
  <c r="AK442" i="5"/>
  <c r="BE442" i="5"/>
  <c r="AL442" i="5"/>
  <c r="BG442" i="5"/>
  <c r="AM442" i="5"/>
  <c r="BI442" i="5"/>
  <c r="AO442" i="5"/>
  <c r="AR442" i="5"/>
  <c r="AQ442" i="5"/>
  <c r="BK418" i="5"/>
  <c r="CE418" i="5"/>
  <c r="CH418" i="5"/>
  <c r="CI418" i="5"/>
  <c r="BT418" i="5"/>
  <c r="BU418" i="5"/>
  <c r="BM418" i="5"/>
  <c r="BO418" i="5"/>
  <c r="BQ418" i="5"/>
  <c r="BW418" i="5"/>
  <c r="BY418" i="5"/>
  <c r="CB418" i="5"/>
  <c r="CC418" i="5"/>
  <c r="AW412" i="5"/>
  <c r="BC412" i="5"/>
  <c r="AO412" i="5"/>
  <c r="AL415" i="5"/>
  <c r="BI415" i="5"/>
  <c r="AX463" i="5"/>
  <c r="AP444" i="5"/>
  <c r="BG463" i="5"/>
  <c r="BI463" i="5"/>
  <c r="AR463" i="5"/>
  <c r="BK423" i="5"/>
  <c r="BU423" i="5"/>
  <c r="BX423" i="5"/>
  <c r="CC423" i="5"/>
  <c r="CD423" i="5"/>
  <c r="AU466" i="5"/>
  <c r="AW466" i="5"/>
  <c r="AX466" i="5"/>
  <c r="BA466" i="5"/>
  <c r="BD466" i="5"/>
  <c r="BI466" i="5"/>
  <c r="BJ466" i="5"/>
  <c r="AK466" i="5"/>
  <c r="AM466" i="5"/>
  <c r="AT466" i="5"/>
  <c r="AL446" i="5"/>
  <c r="AT446" i="5"/>
  <c r="BG446" i="5"/>
  <c r="AU446" i="5"/>
  <c r="BH446" i="5"/>
  <c r="AV446" i="5"/>
  <c r="BI446" i="5"/>
  <c r="AJ446" i="5"/>
  <c r="AW446" i="5"/>
  <c r="AK446" i="5"/>
  <c r="AY446" i="5"/>
  <c r="AM446" i="5"/>
  <c r="AZ446" i="5"/>
  <c r="AN446" i="5"/>
  <c r="BA446" i="5"/>
  <c r="AO446" i="5"/>
  <c r="BB446" i="5"/>
  <c r="AP446" i="5"/>
  <c r="BC446" i="5"/>
  <c r="AQ446" i="5"/>
  <c r="BD446" i="5"/>
  <c r="AR446" i="5"/>
  <c r="BE446" i="5"/>
  <c r="AS446" i="5"/>
  <c r="BF446" i="5"/>
  <c r="AL469" i="5"/>
  <c r="AX469" i="5"/>
  <c r="BJ469" i="5"/>
  <c r="AM469" i="5"/>
  <c r="AY469" i="5"/>
  <c r="AN469" i="5"/>
  <c r="AZ469" i="5"/>
  <c r="AO469" i="5"/>
  <c r="BA469" i="5"/>
  <c r="AP469" i="5"/>
  <c r="BB469" i="5"/>
  <c r="AQ469" i="5"/>
  <c r="BC469" i="5"/>
  <c r="AR469" i="5"/>
  <c r="BD469" i="5"/>
  <c r="AS469" i="5"/>
  <c r="BE469" i="5"/>
  <c r="AT469" i="5"/>
  <c r="BF469" i="5"/>
  <c r="AU469" i="5"/>
  <c r="BG469" i="5"/>
  <c r="AJ469" i="5"/>
  <c r="AK469" i="5"/>
  <c r="AV469" i="5"/>
  <c r="AW469" i="5"/>
  <c r="BH469" i="5"/>
  <c r="BI469" i="5"/>
  <c r="BO436" i="5"/>
  <c r="BN436" i="5"/>
  <c r="CB436" i="5"/>
  <c r="BP436" i="5"/>
  <c r="CC436" i="5"/>
  <c r="BQ436" i="5"/>
  <c r="CD436" i="5"/>
  <c r="BR436" i="5"/>
  <c r="CE436" i="5"/>
  <c r="BS436" i="5"/>
  <c r="CF436" i="5"/>
  <c r="BT436" i="5"/>
  <c r="CG436" i="5"/>
  <c r="BU436" i="5"/>
  <c r="CH436" i="5"/>
  <c r="BV436" i="5"/>
  <c r="CI436" i="5"/>
  <c r="BW436" i="5"/>
  <c r="CJ436" i="5"/>
  <c r="BK436" i="5"/>
  <c r="BX436" i="5"/>
  <c r="CK436" i="5"/>
  <c r="BL436" i="5"/>
  <c r="BM436" i="5"/>
  <c r="BY436" i="5"/>
  <c r="BZ436" i="5"/>
  <c r="AP432" i="5"/>
  <c r="AR432" i="5"/>
  <c r="BG432" i="5"/>
  <c r="AS432" i="5"/>
  <c r="BH432" i="5"/>
  <c r="AU432" i="5"/>
  <c r="BI432" i="5"/>
  <c r="AV432" i="5"/>
  <c r="BJ432" i="5"/>
  <c r="AW432" i="5"/>
  <c r="AJ432" i="5"/>
  <c r="AX432" i="5"/>
  <c r="AK432" i="5"/>
  <c r="AY432" i="5"/>
  <c r="AL432" i="5"/>
  <c r="AZ432" i="5"/>
  <c r="AM432" i="5"/>
  <c r="BA432" i="5"/>
  <c r="AQ432" i="5"/>
  <c r="BC432" i="5"/>
  <c r="BD432" i="5"/>
  <c r="BE432" i="5"/>
  <c r="AN432" i="5"/>
  <c r="AO432" i="5"/>
  <c r="AL445" i="5"/>
  <c r="AR445" i="5"/>
  <c r="BF445" i="5"/>
  <c r="AS445" i="5"/>
  <c r="BG445" i="5"/>
  <c r="AT445" i="5"/>
  <c r="BH445" i="5"/>
  <c r="AV445" i="5"/>
  <c r="BJ445" i="5"/>
  <c r="AW445" i="5"/>
  <c r="AJ445" i="5"/>
  <c r="AY445" i="5"/>
  <c r="AK445" i="5"/>
  <c r="AZ445" i="5"/>
  <c r="AM445" i="5"/>
  <c r="BA445" i="5"/>
  <c r="AN445" i="5"/>
  <c r="BC445" i="5"/>
  <c r="BE445" i="5"/>
  <c r="BI445" i="5"/>
  <c r="AO445" i="5"/>
  <c r="AQ445" i="5"/>
  <c r="AU445" i="5"/>
  <c r="BD445" i="5"/>
  <c r="BA447" i="5"/>
  <c r="AW447" i="5"/>
  <c r="BC447" i="5"/>
  <c r="BE447" i="5"/>
  <c r="BH447" i="5"/>
  <c r="AJ447" i="5"/>
  <c r="AO447" i="5"/>
  <c r="AQ447" i="5"/>
  <c r="AV447" i="5"/>
  <c r="BL437" i="5"/>
  <c r="BW437" i="5"/>
  <c r="BY437" i="5"/>
  <c r="BV437" i="5"/>
  <c r="CC437" i="5"/>
  <c r="CE437" i="5"/>
  <c r="CF437" i="5"/>
  <c r="CG437" i="5"/>
  <c r="CH437" i="5"/>
  <c r="BK437" i="5"/>
  <c r="CI437" i="5"/>
  <c r="BM437" i="5"/>
  <c r="CK437" i="5"/>
  <c r="BQ437" i="5"/>
  <c r="BS437" i="5"/>
  <c r="BT437" i="5"/>
  <c r="BU437" i="5"/>
  <c r="AM452" i="5"/>
  <c r="AL452" i="5"/>
  <c r="BB452" i="5"/>
  <c r="AN452" i="5"/>
  <c r="BD452" i="5"/>
  <c r="AO452" i="5"/>
  <c r="BF452" i="5"/>
  <c r="AP452" i="5"/>
  <c r="BG452" i="5"/>
  <c r="AR452" i="5"/>
  <c r="BH452" i="5"/>
  <c r="AT452" i="5"/>
  <c r="BI452" i="5"/>
  <c r="AU452" i="5"/>
  <c r="BJ452" i="5"/>
  <c r="AV452" i="5"/>
  <c r="AW452" i="5"/>
  <c r="AX452" i="5"/>
  <c r="AJ452" i="5"/>
  <c r="AZ452" i="5"/>
  <c r="AK452" i="5"/>
  <c r="BA452" i="5"/>
  <c r="AM412" i="5"/>
  <c r="BZ418" i="5"/>
  <c r="BH415" i="5"/>
  <c r="BA444" i="5"/>
  <c r="AU463" i="5"/>
  <c r="BZ412" i="5"/>
  <c r="BK412" i="5"/>
  <c r="CA412" i="5"/>
  <c r="BL412" i="5"/>
  <c r="CB412" i="5"/>
  <c r="BN412" i="5"/>
  <c r="CC412" i="5"/>
  <c r="BO412" i="5"/>
  <c r="CF412" i="5"/>
  <c r="BP412" i="5"/>
  <c r="CG412" i="5"/>
  <c r="BQ412" i="5"/>
  <c r="CH412" i="5"/>
  <c r="BT412" i="5"/>
  <c r="CI412" i="5"/>
  <c r="BU412" i="5"/>
  <c r="BV412" i="5"/>
  <c r="BW412" i="5"/>
  <c r="BX412" i="5"/>
  <c r="CJ412" i="5"/>
  <c r="AJ423" i="5"/>
  <c r="AM423" i="5"/>
  <c r="BA423" i="5"/>
  <c r="AN423" i="5"/>
  <c r="BB423" i="5"/>
  <c r="AO423" i="5"/>
  <c r="BD423" i="5"/>
  <c r="AU423" i="5"/>
  <c r="BJ423" i="5"/>
  <c r="AW423" i="5"/>
  <c r="AZ423" i="5"/>
  <c r="BE423" i="5"/>
  <c r="BF423" i="5"/>
  <c r="BG423" i="5"/>
  <c r="AK423" i="5"/>
  <c r="BI423" i="5"/>
  <c r="AL423" i="5"/>
  <c r="AP423" i="5"/>
  <c r="AR423" i="5"/>
  <c r="AS423" i="5"/>
  <c r="AY423" i="5"/>
  <c r="AT423" i="5"/>
  <c r="AX423" i="5"/>
  <c r="BP446" i="5"/>
  <c r="BX446" i="5"/>
  <c r="BY446" i="5"/>
  <c r="BZ446" i="5"/>
  <c r="BK446" i="5"/>
  <c r="CA446" i="5"/>
  <c r="BL446" i="5"/>
  <c r="CC446" i="5"/>
  <c r="BM446" i="5"/>
  <c r="CD446" i="5"/>
  <c r="BN446" i="5"/>
  <c r="CE446" i="5"/>
  <c r="BO446" i="5"/>
  <c r="CI446" i="5"/>
  <c r="BQ446" i="5"/>
  <c r="CJ446" i="5"/>
  <c r="BR446" i="5"/>
  <c r="CK446" i="5"/>
  <c r="BS446" i="5"/>
  <c r="BW446" i="5"/>
  <c r="AO436" i="5"/>
  <c r="AX436" i="5"/>
  <c r="AY436" i="5"/>
  <c r="AJ436" i="5"/>
  <c r="AZ436" i="5"/>
  <c r="AK436" i="5"/>
  <c r="BB436" i="5"/>
  <c r="AL436" i="5"/>
  <c r="BD436" i="5"/>
  <c r="AM436" i="5"/>
  <c r="BF436" i="5"/>
  <c r="AN436" i="5"/>
  <c r="BH436" i="5"/>
  <c r="AP436" i="5"/>
  <c r="BI436" i="5"/>
  <c r="AR436" i="5"/>
  <c r="BJ436" i="5"/>
  <c r="AT436" i="5"/>
  <c r="AW436" i="5"/>
  <c r="AV436" i="5"/>
  <c r="BW444" i="5"/>
  <c r="CI444" i="5"/>
  <c r="BP444" i="5"/>
  <c r="BT444" i="5"/>
  <c r="CD444" i="5"/>
  <c r="BL453" i="5"/>
  <c r="BK453" i="5"/>
  <c r="CA453" i="5"/>
  <c r="BM453" i="5"/>
  <c r="CC453" i="5"/>
  <c r="BN453" i="5"/>
  <c r="CE453" i="5"/>
  <c r="BO453" i="5"/>
  <c r="CF453" i="5"/>
  <c r="BQ453" i="5"/>
  <c r="CG453" i="5"/>
  <c r="BS453" i="5"/>
  <c r="CH453" i="5"/>
  <c r="BT453" i="5"/>
  <c r="CI453" i="5"/>
  <c r="BU453" i="5"/>
  <c r="CK453" i="5"/>
  <c r="BV453" i="5"/>
  <c r="BW453" i="5"/>
  <c r="BY453" i="5"/>
  <c r="BZ453" i="5"/>
  <c r="AN437" i="5"/>
  <c r="AZ437" i="5"/>
  <c r="AR437" i="5"/>
  <c r="AT437" i="5"/>
  <c r="BF437" i="5"/>
  <c r="AU437" i="5"/>
  <c r="BG437" i="5"/>
  <c r="AL437" i="5"/>
  <c r="BC437" i="5"/>
  <c r="AM437" i="5"/>
  <c r="BD437" i="5"/>
  <c r="AO437" i="5"/>
  <c r="BE437" i="5"/>
  <c r="AP437" i="5"/>
  <c r="BH437" i="5"/>
  <c r="AQ437" i="5"/>
  <c r="BI437" i="5"/>
  <c r="AS437" i="5"/>
  <c r="BJ437" i="5"/>
  <c r="AV437" i="5"/>
  <c r="AW437" i="5"/>
  <c r="AX437" i="5"/>
  <c r="AY437" i="5"/>
  <c r="AJ437" i="5"/>
  <c r="AK437" i="5"/>
  <c r="BA437" i="5"/>
  <c r="BB437" i="5"/>
  <c r="BM463" i="5"/>
  <c r="BK463" i="5"/>
  <c r="BX463" i="5"/>
  <c r="BL463" i="5"/>
  <c r="BZ463" i="5"/>
  <c r="BN463" i="5"/>
  <c r="CA463" i="5"/>
  <c r="BO463" i="5"/>
  <c r="CB463" i="5"/>
  <c r="BP463" i="5"/>
  <c r="CC463" i="5"/>
  <c r="BQ463" i="5"/>
  <c r="CD463" i="5"/>
  <c r="BR463" i="5"/>
  <c r="CE463" i="5"/>
  <c r="BS463" i="5"/>
  <c r="CF463" i="5"/>
  <c r="BT463" i="5"/>
  <c r="CG463" i="5"/>
  <c r="BU463" i="5"/>
  <c r="CH463" i="5"/>
  <c r="BV463" i="5"/>
  <c r="BW463" i="5"/>
  <c r="CI463" i="5"/>
  <c r="CJ463" i="5"/>
  <c r="H6" i="14" l="1"/>
  <c r="G6" i="14"/>
  <c r="G4" i="14"/>
  <c r="H5" i="14"/>
  <c r="G5" i="14"/>
  <c r="H4" i="14"/>
  <c r="C57" i="8"/>
  <c r="C60" i="8"/>
  <c r="E59" i="8"/>
  <c r="E61" i="8" s="1"/>
  <c r="D59" i="8"/>
  <c r="D61" i="8" s="1"/>
  <c r="C59" i="8"/>
  <c r="C61" i="8" s="1"/>
  <c r="E58" i="8"/>
  <c r="E60" i="8" s="1"/>
  <c r="D58" i="8"/>
  <c r="D60" i="8" s="1"/>
  <c r="C58" i="8"/>
  <c r="E57" i="8"/>
  <c r="D57" i="8"/>
  <c r="S28" i="9"/>
  <c r="R47" i="12" l="1"/>
  <c r="Q47" i="12"/>
  <c r="P47" i="12"/>
  <c r="O47" i="12"/>
  <c r="N47" i="12"/>
  <c r="M47" i="12"/>
  <c r="K47" i="12"/>
  <c r="J47" i="12"/>
  <c r="I47" i="12"/>
  <c r="H47" i="12"/>
  <c r="G47" i="12"/>
  <c r="F47" i="12"/>
  <c r="E47" i="12"/>
  <c r="D47" i="12"/>
  <c r="C47" i="12"/>
  <c r="R46" i="12"/>
  <c r="Q46" i="12"/>
  <c r="P46" i="12"/>
  <c r="O46" i="12"/>
  <c r="N46" i="12"/>
  <c r="M46" i="12"/>
  <c r="K46" i="12"/>
  <c r="J46" i="12"/>
  <c r="I46" i="12"/>
  <c r="H46" i="12"/>
  <c r="G46" i="12"/>
  <c r="F46" i="12"/>
  <c r="E46" i="12"/>
  <c r="D46" i="12"/>
  <c r="C46" i="12"/>
  <c r="R43" i="12"/>
  <c r="Q43" i="12"/>
  <c r="P43" i="12"/>
  <c r="O43" i="12"/>
  <c r="N43" i="12"/>
  <c r="M43" i="12"/>
  <c r="R42" i="12"/>
  <c r="Q42" i="12"/>
  <c r="P42" i="12"/>
  <c r="O42" i="12"/>
  <c r="N42" i="12"/>
  <c r="M42" i="12"/>
  <c r="R41" i="12"/>
  <c r="Q41" i="12"/>
  <c r="P41" i="12"/>
  <c r="O41" i="12"/>
  <c r="N41" i="12"/>
  <c r="M41" i="12"/>
  <c r="R40" i="12"/>
  <c r="Q40" i="12"/>
  <c r="P40" i="12"/>
  <c r="O40" i="12"/>
  <c r="N40" i="12"/>
  <c r="M40" i="12"/>
  <c r="R39" i="12"/>
  <c r="Q39" i="12"/>
  <c r="P39" i="12"/>
  <c r="O39" i="12"/>
  <c r="N39" i="12"/>
  <c r="M39" i="12"/>
  <c r="R38" i="12"/>
  <c r="Q38" i="12"/>
  <c r="P38" i="12"/>
  <c r="O38" i="12"/>
  <c r="N38" i="12"/>
  <c r="M38" i="12"/>
  <c r="R37" i="12"/>
  <c r="Q37" i="12"/>
  <c r="P37" i="12"/>
  <c r="O37" i="12"/>
  <c r="N37" i="12"/>
  <c r="M37" i="12"/>
  <c r="R36" i="12"/>
  <c r="Q36" i="12"/>
  <c r="P36" i="12"/>
  <c r="O36" i="12"/>
  <c r="N36" i="12"/>
  <c r="M36" i="12"/>
  <c r="R35" i="12"/>
  <c r="Q35" i="12"/>
  <c r="P35" i="12"/>
  <c r="O35" i="12"/>
  <c r="N35" i="12"/>
  <c r="M35" i="12"/>
  <c r="R34" i="12"/>
  <c r="Q34" i="12"/>
  <c r="P34" i="12"/>
  <c r="O34" i="12"/>
  <c r="N34" i="12"/>
  <c r="M34" i="12"/>
  <c r="R33" i="12"/>
  <c r="Q33" i="12"/>
  <c r="P33" i="12"/>
  <c r="O33" i="12"/>
  <c r="N33" i="12"/>
  <c r="M33" i="12"/>
  <c r="R32" i="12"/>
  <c r="Q32" i="12"/>
  <c r="P32" i="12"/>
  <c r="O32" i="12"/>
  <c r="N32" i="12"/>
  <c r="M32" i="12"/>
  <c r="R31" i="12"/>
  <c r="Q31" i="12"/>
  <c r="P31" i="12"/>
  <c r="O31" i="12"/>
  <c r="N31" i="12"/>
  <c r="M31" i="12"/>
  <c r="R30" i="12"/>
  <c r="Q30" i="12"/>
  <c r="P30" i="12"/>
  <c r="O30" i="12"/>
  <c r="N30" i="12"/>
  <c r="M30" i="12"/>
  <c r="R29" i="12"/>
  <c r="Q29" i="12"/>
  <c r="P29" i="12"/>
  <c r="O29" i="12"/>
  <c r="N29" i="12"/>
  <c r="M29" i="12"/>
  <c r="R28" i="12"/>
  <c r="Q28" i="12"/>
  <c r="P28" i="12"/>
  <c r="O28" i="12"/>
  <c r="N28" i="12"/>
  <c r="M28" i="12"/>
  <c r="R27" i="12"/>
  <c r="Q27" i="12"/>
  <c r="P27" i="12"/>
  <c r="O27" i="12"/>
  <c r="N27" i="12"/>
  <c r="M27" i="12"/>
  <c r="R26" i="12"/>
  <c r="Q26" i="12"/>
  <c r="P26" i="12"/>
  <c r="O26" i="12"/>
  <c r="N26" i="12"/>
  <c r="M26" i="12"/>
  <c r="R25" i="12"/>
  <c r="Q25" i="12"/>
  <c r="P25" i="12"/>
  <c r="O25" i="12"/>
  <c r="N25" i="12"/>
  <c r="M25" i="12"/>
  <c r="R24" i="12"/>
  <c r="Q24" i="12"/>
  <c r="P24" i="12"/>
  <c r="O24" i="12"/>
  <c r="N24" i="12"/>
  <c r="M24" i="12"/>
  <c r="R23" i="12"/>
  <c r="Q23" i="12"/>
  <c r="P23" i="12"/>
  <c r="O23" i="12"/>
  <c r="N23" i="12"/>
  <c r="M23" i="12"/>
  <c r="R22" i="12"/>
  <c r="Q22" i="12"/>
  <c r="P22" i="12"/>
  <c r="O22" i="12"/>
  <c r="N22" i="12"/>
  <c r="M22" i="12"/>
  <c r="R21" i="12"/>
  <c r="Q21" i="12"/>
  <c r="P21" i="12"/>
  <c r="O21" i="12"/>
  <c r="N21" i="12"/>
  <c r="M21" i="12"/>
  <c r="R20" i="12"/>
  <c r="Q20" i="12"/>
  <c r="P20" i="12"/>
  <c r="O20" i="12"/>
  <c r="N20" i="12"/>
  <c r="M20" i="12"/>
  <c r="R19" i="12"/>
  <c r="Q19" i="12"/>
  <c r="P19" i="12"/>
  <c r="O19" i="12"/>
  <c r="N19" i="12"/>
  <c r="M19" i="12"/>
  <c r="R18" i="12"/>
  <c r="Q18" i="12"/>
  <c r="P18" i="12"/>
  <c r="O18" i="12"/>
  <c r="N18" i="12"/>
  <c r="M18" i="12"/>
  <c r="R17" i="12"/>
  <c r="Q17" i="12"/>
  <c r="P17" i="12"/>
  <c r="O17" i="12"/>
  <c r="N17" i="12"/>
  <c r="M17" i="12"/>
  <c r="R16" i="12"/>
  <c r="Q16" i="12"/>
  <c r="P16" i="12"/>
  <c r="O16" i="12"/>
  <c r="N16" i="12"/>
  <c r="M16" i="12"/>
  <c r="R15" i="12"/>
  <c r="Q15" i="12"/>
  <c r="P15" i="12"/>
  <c r="O15" i="12"/>
  <c r="N15" i="12"/>
  <c r="M15" i="12"/>
  <c r="R14" i="12"/>
  <c r="Q14" i="12"/>
  <c r="P14" i="12"/>
  <c r="O14" i="12"/>
  <c r="N14" i="12"/>
  <c r="M14" i="12"/>
  <c r="R13" i="12"/>
  <c r="Q13" i="12"/>
  <c r="P13" i="12"/>
  <c r="O13" i="12"/>
  <c r="N13" i="12"/>
  <c r="M13" i="12"/>
  <c r="R12" i="12"/>
  <c r="Q12" i="12"/>
  <c r="P12" i="12"/>
  <c r="O12" i="12"/>
  <c r="N12" i="12"/>
  <c r="M12" i="12"/>
  <c r="R11" i="12"/>
  <c r="Q11" i="12"/>
  <c r="P11" i="12"/>
  <c r="O11" i="12"/>
  <c r="N11" i="12"/>
  <c r="M11" i="12"/>
  <c r="R10" i="12"/>
  <c r="Q10" i="12"/>
  <c r="P10" i="12"/>
  <c r="O10" i="12"/>
  <c r="N10" i="12"/>
  <c r="M10" i="12"/>
  <c r="R9" i="12"/>
  <c r="Q9" i="12"/>
  <c r="P9" i="12"/>
  <c r="O9" i="12"/>
  <c r="N9" i="12"/>
  <c r="M9" i="12"/>
  <c r="R8" i="12"/>
  <c r="Q8" i="12"/>
  <c r="P8" i="12"/>
  <c r="O8" i="12"/>
  <c r="N8" i="12"/>
  <c r="M8" i="12"/>
  <c r="R7" i="12"/>
  <c r="Q7" i="12"/>
  <c r="P7" i="12"/>
  <c r="O7" i="12"/>
  <c r="N7" i="12"/>
  <c r="M7" i="12"/>
  <c r="R6" i="12"/>
  <c r="Q6" i="12"/>
  <c r="P6" i="12"/>
  <c r="O6" i="12"/>
  <c r="N6" i="12"/>
  <c r="M6" i="12"/>
  <c r="R5" i="12"/>
  <c r="Q5" i="12"/>
  <c r="P5" i="12"/>
  <c r="O5" i="12"/>
  <c r="N5" i="12"/>
  <c r="M5" i="12"/>
  <c r="R4" i="12"/>
  <c r="Q4" i="12"/>
  <c r="P4" i="12"/>
  <c r="O4" i="12"/>
  <c r="N4" i="12"/>
  <c r="M4" i="12"/>
  <c r="H591" i="7"/>
  <c r="K180" i="7"/>
  <c r="L180" i="7" s="1"/>
  <c r="H588" i="7"/>
  <c r="G590" i="7"/>
  <c r="H590" i="7" s="1"/>
  <c r="H589" i="7"/>
  <c r="AE373" i="5"/>
  <c r="AH373" i="5"/>
  <c r="AI373" i="5"/>
  <c r="AE374" i="5"/>
  <c r="AH374" i="5"/>
  <c r="AI374" i="5"/>
  <c r="AE375" i="5"/>
  <c r="AH375" i="5"/>
  <c r="AI375" i="5"/>
  <c r="AE376" i="5"/>
  <c r="AH376" i="5"/>
  <c r="AI376" i="5"/>
  <c r="AE377" i="5"/>
  <c r="AH377" i="5"/>
  <c r="AI377" i="5"/>
  <c r="AE378" i="5"/>
  <c r="AH378" i="5"/>
  <c r="AI378" i="5"/>
  <c r="AE379" i="5"/>
  <c r="AH379" i="5"/>
  <c r="AI379" i="5"/>
  <c r="AE380" i="5"/>
  <c r="AH380" i="5"/>
  <c r="AI380" i="5"/>
  <c r="AE381" i="5"/>
  <c r="AH381" i="5"/>
  <c r="AI381" i="5"/>
  <c r="AE382" i="5"/>
  <c r="AH382" i="5"/>
  <c r="AI382" i="5"/>
  <c r="AE383" i="5"/>
  <c r="AH383" i="5"/>
  <c r="AI383" i="5"/>
  <c r="AE384" i="5"/>
  <c r="AH384" i="5"/>
  <c r="AI384" i="5"/>
  <c r="AE385" i="5"/>
  <c r="AH385" i="5"/>
  <c r="AI385" i="5"/>
  <c r="AE386" i="5"/>
  <c r="AH386" i="5"/>
  <c r="AI386" i="5"/>
  <c r="AE387" i="5"/>
  <c r="AH387" i="5"/>
  <c r="AI387" i="5"/>
  <c r="AE388" i="5"/>
  <c r="AH388" i="5"/>
  <c r="AI388" i="5"/>
  <c r="AE389" i="5"/>
  <c r="AH389" i="5"/>
  <c r="AI389" i="5"/>
  <c r="AE390" i="5"/>
  <c r="AH390" i="5"/>
  <c r="AI390" i="5"/>
  <c r="AE391" i="5"/>
  <c r="AH391" i="5"/>
  <c r="AI391" i="5"/>
  <c r="AE392" i="5"/>
  <c r="AH392" i="5"/>
  <c r="AI392" i="5"/>
  <c r="AE393" i="5"/>
  <c r="AH393" i="5"/>
  <c r="AI393" i="5"/>
  <c r="AE394" i="5"/>
  <c r="AH394" i="5"/>
  <c r="AI394" i="5"/>
  <c r="AE395" i="5"/>
  <c r="AH395" i="5"/>
  <c r="AI395" i="5"/>
  <c r="AE396" i="5"/>
  <c r="AH396" i="5"/>
  <c r="AI396" i="5"/>
  <c r="AE397" i="5"/>
  <c r="AH397" i="5"/>
  <c r="AI397" i="5"/>
  <c r="AE398" i="5"/>
  <c r="AH398" i="5"/>
  <c r="AI398" i="5"/>
  <c r="AE399" i="5"/>
  <c r="AH399" i="5"/>
  <c r="AI399" i="5"/>
  <c r="AE400" i="5"/>
  <c r="AH400" i="5"/>
  <c r="AI400" i="5"/>
  <c r="AE401" i="5"/>
  <c r="AH401" i="5"/>
  <c r="AI401" i="5"/>
  <c r="AE402" i="5"/>
  <c r="AH402" i="5"/>
  <c r="AI402" i="5"/>
  <c r="AE403" i="5"/>
  <c r="AH403" i="5"/>
  <c r="AI403" i="5"/>
  <c r="AE404" i="5"/>
  <c r="AH404" i="5"/>
  <c r="AI404" i="5"/>
  <c r="AE405" i="5"/>
  <c r="AH405" i="5"/>
  <c r="AI405" i="5"/>
  <c r="AE406" i="5"/>
  <c r="AH406" i="5"/>
  <c r="AI406" i="5"/>
  <c r="AE407" i="5"/>
  <c r="AH407" i="5"/>
  <c r="AI407" i="5"/>
  <c r="AE408" i="5"/>
  <c r="AH408" i="5"/>
  <c r="AI408" i="5"/>
  <c r="AE409" i="5"/>
  <c r="AH409" i="5"/>
  <c r="AI409" i="5"/>
  <c r="AE410" i="5"/>
  <c r="AH410" i="5"/>
  <c r="AI410" i="5"/>
  <c r="AE411" i="5"/>
  <c r="AH411" i="5"/>
  <c r="AI411" i="5"/>
  <c r="C373" i="5"/>
  <c r="A373" i="5" s="1"/>
  <c r="C374" i="5"/>
  <c r="A374" i="5" s="1"/>
  <c r="C375" i="5"/>
  <c r="A375" i="5" s="1"/>
  <c r="C376" i="5"/>
  <c r="A376" i="5" s="1"/>
  <c r="C377" i="5"/>
  <c r="A377" i="5" s="1"/>
  <c r="C378" i="5"/>
  <c r="A378" i="5" s="1"/>
  <c r="C379" i="5"/>
  <c r="A379" i="5" s="1"/>
  <c r="C380" i="5"/>
  <c r="A380" i="5" s="1"/>
  <c r="C381" i="5"/>
  <c r="A381" i="5" s="1"/>
  <c r="C382" i="5"/>
  <c r="A382" i="5" s="1"/>
  <c r="C383" i="5"/>
  <c r="A383" i="5" s="1"/>
  <c r="C384" i="5"/>
  <c r="A384" i="5" s="1"/>
  <c r="C385" i="5"/>
  <c r="A385" i="5" s="1"/>
  <c r="C386" i="5"/>
  <c r="A386" i="5" s="1"/>
  <c r="C387" i="5"/>
  <c r="A387" i="5" s="1"/>
  <c r="C388" i="5"/>
  <c r="A388" i="5" s="1"/>
  <c r="C389" i="5"/>
  <c r="A389" i="5" s="1"/>
  <c r="C390" i="5"/>
  <c r="A390" i="5" s="1"/>
  <c r="C391" i="5"/>
  <c r="A391" i="5" s="1"/>
  <c r="C392" i="5"/>
  <c r="A392" i="5" s="1"/>
  <c r="C393" i="5"/>
  <c r="C394" i="5"/>
  <c r="A394" i="5" s="1"/>
  <c r="C395" i="5"/>
  <c r="A395" i="5" s="1"/>
  <c r="C396" i="5"/>
  <c r="A396" i="5" s="1"/>
  <c r="C397" i="5"/>
  <c r="A397" i="5" s="1"/>
  <c r="C398" i="5"/>
  <c r="A398" i="5" s="1"/>
  <c r="C399" i="5"/>
  <c r="A399" i="5" s="1"/>
  <c r="C400" i="5"/>
  <c r="A400" i="5" s="1"/>
  <c r="C401" i="5"/>
  <c r="A401" i="5" s="1"/>
  <c r="C402" i="5"/>
  <c r="A402" i="5" s="1"/>
  <c r="C403" i="5"/>
  <c r="A403" i="5" s="1"/>
  <c r="C404" i="5"/>
  <c r="A404" i="5" s="1"/>
  <c r="C405" i="5"/>
  <c r="A405" i="5" s="1"/>
  <c r="C406" i="5"/>
  <c r="A406" i="5" s="1"/>
  <c r="C407" i="5"/>
  <c r="A407" i="5" s="1"/>
  <c r="C408" i="5"/>
  <c r="A408" i="5" s="1"/>
  <c r="C409" i="5"/>
  <c r="A409" i="5" s="1"/>
  <c r="C410" i="5"/>
  <c r="A410" i="5" s="1"/>
  <c r="C411" i="5"/>
  <c r="AG393" i="5" l="1"/>
  <c r="CJ393" i="5" s="1"/>
  <c r="A393" i="5"/>
  <c r="AG411" i="5"/>
  <c r="BL411" i="5" s="1"/>
  <c r="A411" i="5"/>
  <c r="B385" i="5"/>
  <c r="AF385" i="5"/>
  <c r="AR385" i="5" s="1"/>
  <c r="AG385" i="5"/>
  <c r="BK385" i="5" s="1"/>
  <c r="B402" i="5"/>
  <c r="AF402" i="5"/>
  <c r="AW402" i="5" s="1"/>
  <c r="AG402" i="5"/>
  <c r="BK402" i="5" s="1"/>
  <c r="B396" i="5"/>
  <c r="AF396" i="5"/>
  <c r="AZ396" i="5" s="1"/>
  <c r="AG396" i="5"/>
  <c r="BN396" i="5" s="1"/>
  <c r="B397" i="5"/>
  <c r="AG397" i="5"/>
  <c r="BY397" i="5" s="1"/>
  <c r="AF397" i="5"/>
  <c r="BA397" i="5" s="1"/>
  <c r="B377" i="5"/>
  <c r="AG377" i="5"/>
  <c r="BV377" i="5" s="1"/>
  <c r="AF377" i="5"/>
  <c r="BC377" i="5" s="1"/>
  <c r="B374" i="5"/>
  <c r="AF374" i="5"/>
  <c r="BI374" i="5" s="1"/>
  <c r="AG374" i="5"/>
  <c r="BU374" i="5" s="1"/>
  <c r="B394" i="5"/>
  <c r="AG394" i="5"/>
  <c r="CA394" i="5" s="1"/>
  <c r="AF394" i="5"/>
  <c r="AZ394" i="5" s="1"/>
  <c r="B392" i="5"/>
  <c r="AG392" i="5"/>
  <c r="BL392" i="5" s="1"/>
  <c r="AF392" i="5"/>
  <c r="BC392" i="5" s="1"/>
  <c r="B382" i="5"/>
  <c r="AF382" i="5"/>
  <c r="BJ382" i="5" s="1"/>
  <c r="AG382" i="5"/>
  <c r="CE382" i="5" s="1"/>
  <c r="B410" i="5"/>
  <c r="AF410" i="5"/>
  <c r="BI410" i="5" s="1"/>
  <c r="AG410" i="5"/>
  <c r="CB410" i="5" s="1"/>
  <c r="B386" i="5"/>
  <c r="AF386" i="5"/>
  <c r="AP386" i="5" s="1"/>
  <c r="AG386" i="5"/>
  <c r="CJ386" i="5" s="1"/>
  <c r="B409" i="5"/>
  <c r="AF409" i="5"/>
  <c r="AG409" i="5"/>
  <c r="CK409" i="5" s="1"/>
  <c r="B400" i="5"/>
  <c r="AG400" i="5"/>
  <c r="BV400" i="5" s="1"/>
  <c r="AF400" i="5"/>
  <c r="BG400" i="5" s="1"/>
  <c r="B408" i="5"/>
  <c r="AF408" i="5"/>
  <c r="AG408" i="5"/>
  <c r="BT408" i="5" s="1"/>
  <c r="B399" i="5"/>
  <c r="AF399" i="5"/>
  <c r="BH399" i="5" s="1"/>
  <c r="AG399" i="5"/>
  <c r="CD399" i="5" s="1"/>
  <c r="B407" i="5"/>
  <c r="AF407" i="5"/>
  <c r="AJ407" i="5" s="1"/>
  <c r="AG407" i="5"/>
  <c r="BP407" i="5" s="1"/>
  <c r="B388" i="5"/>
  <c r="AG388" i="5"/>
  <c r="BP388" i="5" s="1"/>
  <c r="AF388" i="5"/>
  <c r="BG388" i="5" s="1"/>
  <c r="B378" i="5"/>
  <c r="AG378" i="5"/>
  <c r="CJ378" i="5" s="1"/>
  <c r="AF378" i="5"/>
  <c r="BF378" i="5" s="1"/>
  <c r="B406" i="5"/>
  <c r="AF406" i="5"/>
  <c r="BF406" i="5" s="1"/>
  <c r="AG406" i="5"/>
  <c r="BQ406" i="5" s="1"/>
  <c r="B398" i="5"/>
  <c r="AG398" i="5"/>
  <c r="CH398" i="5" s="1"/>
  <c r="AF398" i="5"/>
  <c r="AU398" i="5" s="1"/>
  <c r="B391" i="5"/>
  <c r="AG391" i="5"/>
  <c r="BQ391" i="5" s="1"/>
  <c r="AF391" i="5"/>
  <c r="BJ391" i="5" s="1"/>
  <c r="B383" i="5"/>
  <c r="AF383" i="5"/>
  <c r="BJ383" i="5" s="1"/>
  <c r="AG383" i="5"/>
  <c r="CF383" i="5" s="1"/>
  <c r="B380" i="5"/>
  <c r="AF380" i="5"/>
  <c r="BG380" i="5" s="1"/>
  <c r="AG380" i="5"/>
  <c r="CE380" i="5" s="1"/>
  <c r="B405" i="5"/>
  <c r="AG405" i="5"/>
  <c r="CD405" i="5" s="1"/>
  <c r="AF405" i="5"/>
  <c r="BA405" i="5" s="1"/>
  <c r="B376" i="5"/>
  <c r="AF376" i="5"/>
  <c r="BA376" i="5" s="1"/>
  <c r="AG376" i="5"/>
  <c r="BS376" i="5" s="1"/>
  <c r="B387" i="5"/>
  <c r="AF387" i="5"/>
  <c r="AR387" i="5" s="1"/>
  <c r="AG387" i="5"/>
  <c r="BN387" i="5" s="1"/>
  <c r="B395" i="5"/>
  <c r="AG395" i="5"/>
  <c r="AF395" i="5"/>
  <c r="AM395" i="5" s="1"/>
  <c r="B404" i="5"/>
  <c r="AF404" i="5"/>
  <c r="AG404" i="5"/>
  <c r="CB404" i="5" s="1"/>
  <c r="B393" i="5"/>
  <c r="AF393" i="5"/>
  <c r="BA393" i="5" s="1"/>
  <c r="B403" i="5"/>
  <c r="AG403" i="5"/>
  <c r="CA403" i="5" s="1"/>
  <c r="AF403" i="5"/>
  <c r="AL403" i="5" s="1"/>
  <c r="B401" i="5"/>
  <c r="AG401" i="5"/>
  <c r="BX401" i="5" s="1"/>
  <c r="AF401" i="5"/>
  <c r="AV401" i="5" s="1"/>
  <c r="B389" i="5"/>
  <c r="AF389" i="5"/>
  <c r="AQ389" i="5" s="1"/>
  <c r="AG389" i="5"/>
  <c r="BZ389" i="5" s="1"/>
  <c r="B411" i="5"/>
  <c r="AF411" i="5"/>
  <c r="BC411" i="5" s="1"/>
  <c r="B390" i="5"/>
  <c r="AF390" i="5"/>
  <c r="BA390" i="5" s="1"/>
  <c r="AG390" i="5"/>
  <c r="BO390" i="5" s="1"/>
  <c r="B381" i="5"/>
  <c r="AF381" i="5"/>
  <c r="AZ381" i="5" s="1"/>
  <c r="AG381" i="5"/>
  <c r="B379" i="5"/>
  <c r="AF379" i="5"/>
  <c r="AU379" i="5" s="1"/>
  <c r="AG379" i="5"/>
  <c r="B373" i="5"/>
  <c r="AF373" i="5"/>
  <c r="AQ373" i="5" s="1"/>
  <c r="AG373" i="5"/>
  <c r="CC373" i="5" s="1"/>
  <c r="B375" i="5"/>
  <c r="AF375" i="5"/>
  <c r="AO375" i="5" s="1"/>
  <c r="AG375" i="5"/>
  <c r="BO375" i="5" s="1"/>
  <c r="B384" i="5"/>
  <c r="AG384" i="5"/>
  <c r="CK384" i="5" s="1"/>
  <c r="AF384" i="5"/>
  <c r="BA384" i="5" s="1"/>
  <c r="BW393" i="5"/>
  <c r="CC393" i="5" l="1"/>
  <c r="BM393" i="5"/>
  <c r="BV393" i="5"/>
  <c r="CF393" i="5"/>
  <c r="CH393" i="5"/>
  <c r="CI393" i="5"/>
  <c r="BQ393" i="5"/>
  <c r="CD393" i="5"/>
  <c r="CE393" i="5"/>
  <c r="BU393" i="5"/>
  <c r="BX393" i="5"/>
  <c r="BZ393" i="5"/>
  <c r="BT393" i="5"/>
  <c r="BK393" i="5"/>
  <c r="BO393" i="5"/>
  <c r="CA393" i="5"/>
  <c r="BP393" i="5"/>
  <c r="BS393" i="5"/>
  <c r="BY393" i="5"/>
  <c r="BN393" i="5"/>
  <c r="CB393" i="5"/>
  <c r="BL393" i="5"/>
  <c r="CG393" i="5"/>
  <c r="CK393" i="5"/>
  <c r="BR393" i="5"/>
  <c r="BX386" i="5"/>
  <c r="BW386" i="5"/>
  <c r="CJ382" i="5"/>
  <c r="BX382" i="5"/>
  <c r="AX385" i="5"/>
  <c r="BG385" i="5"/>
  <c r="AY385" i="5"/>
  <c r="AK385" i="5"/>
  <c r="AM385" i="5"/>
  <c r="BS374" i="5"/>
  <c r="BJ385" i="5"/>
  <c r="BZ374" i="5"/>
  <c r="BM374" i="5"/>
  <c r="BX374" i="5"/>
  <c r="BY374" i="5"/>
  <c r="BH410" i="5"/>
  <c r="BL374" i="5"/>
  <c r="CI374" i="5"/>
  <c r="AR410" i="5"/>
  <c r="CJ374" i="5"/>
  <c r="BW374" i="5"/>
  <c r="CD374" i="5"/>
  <c r="BV374" i="5"/>
  <c r="BQ374" i="5"/>
  <c r="AZ374" i="5"/>
  <c r="BP374" i="5"/>
  <c r="CF374" i="5"/>
  <c r="BT374" i="5"/>
  <c r="BR374" i="5"/>
  <c r="CE374" i="5"/>
  <c r="CD392" i="5"/>
  <c r="CJ392" i="5"/>
  <c r="CK392" i="5"/>
  <c r="BR392" i="5"/>
  <c r="CH392" i="5"/>
  <c r="BV392" i="5"/>
  <c r="CE392" i="5"/>
  <c r="BF374" i="5"/>
  <c r="CC392" i="5"/>
  <c r="CB392" i="5"/>
  <c r="BE410" i="5"/>
  <c r="CF392" i="5"/>
  <c r="AP410" i="5"/>
  <c r="CG392" i="5"/>
  <c r="BP392" i="5"/>
  <c r="AJ374" i="5"/>
  <c r="BC410" i="5"/>
  <c r="CA392" i="5"/>
  <c r="BL386" i="5"/>
  <c r="AY410" i="5"/>
  <c r="BK392" i="5"/>
  <c r="BO392" i="5"/>
  <c r="CI386" i="5"/>
  <c r="AM410" i="5"/>
  <c r="BZ392" i="5"/>
  <c r="CH411" i="5"/>
  <c r="BK411" i="5"/>
  <c r="AL385" i="5"/>
  <c r="BT407" i="5"/>
  <c r="CG411" i="5"/>
  <c r="CK411" i="5"/>
  <c r="AJ385" i="5"/>
  <c r="CB407" i="5"/>
  <c r="BZ408" i="5"/>
  <c r="BU411" i="5"/>
  <c r="BY411" i="5"/>
  <c r="CK382" i="5"/>
  <c r="BA385" i="5"/>
  <c r="BS408" i="5"/>
  <c r="CF411" i="5"/>
  <c r="BM411" i="5"/>
  <c r="CI411" i="5"/>
  <c r="BW411" i="5"/>
  <c r="BO397" i="5"/>
  <c r="BO411" i="5"/>
  <c r="CC411" i="5"/>
  <c r="BZ411" i="5"/>
  <c r="BN411" i="5"/>
  <c r="BV411" i="5"/>
  <c r="CD411" i="5"/>
  <c r="BT411" i="5"/>
  <c r="BC385" i="5"/>
  <c r="AN392" i="5"/>
  <c r="CJ411" i="5"/>
  <c r="CE411" i="5"/>
  <c r="BU382" i="5"/>
  <c r="AN385" i="5"/>
  <c r="BS411" i="5"/>
  <c r="BB385" i="5"/>
  <c r="BD385" i="5"/>
  <c r="CB411" i="5"/>
  <c r="BR411" i="5"/>
  <c r="AP385" i="5"/>
  <c r="BM409" i="5"/>
  <c r="BN392" i="5"/>
  <c r="BP411" i="5"/>
  <c r="BN410" i="5"/>
  <c r="BQ411" i="5"/>
  <c r="BX411" i="5"/>
  <c r="CA411" i="5"/>
  <c r="BS410" i="5"/>
  <c r="CI382" i="5"/>
  <c r="BV386" i="5"/>
  <c r="CC386" i="5"/>
  <c r="BS382" i="5"/>
  <c r="BK386" i="5"/>
  <c r="BP382" i="5"/>
  <c r="BO382" i="5"/>
  <c r="BN382" i="5"/>
  <c r="CC382" i="5"/>
  <c r="CB382" i="5"/>
  <c r="BY382" i="5"/>
  <c r="BP386" i="5"/>
  <c r="BW382" i="5"/>
  <c r="CA386" i="5"/>
  <c r="BT382" i="5"/>
  <c r="BN386" i="5"/>
  <c r="CI397" i="5"/>
  <c r="CA397" i="5"/>
  <c r="BR385" i="5"/>
  <c r="AU402" i="5"/>
  <c r="CF385" i="5"/>
  <c r="BQ385" i="5"/>
  <c r="CD385" i="5"/>
  <c r="CK397" i="5"/>
  <c r="BV398" i="5"/>
  <c r="BU398" i="5"/>
  <c r="CH385" i="5"/>
  <c r="BV385" i="5"/>
  <c r="BS398" i="5"/>
  <c r="CF382" i="5"/>
  <c r="CA382" i="5"/>
  <c r="BS386" i="5"/>
  <c r="BO385" i="5"/>
  <c r="BT398" i="5"/>
  <c r="BW397" i="5"/>
  <c r="BP409" i="5"/>
  <c r="AT394" i="5"/>
  <c r="AQ394" i="5"/>
  <c r="BC378" i="5"/>
  <c r="BC394" i="5"/>
  <c r="BF394" i="5"/>
  <c r="BY396" i="5"/>
  <c r="AL378" i="5"/>
  <c r="AS394" i="5"/>
  <c r="BE394" i="5"/>
  <c r="AP394" i="5"/>
  <c r="BB394" i="5"/>
  <c r="AK377" i="5"/>
  <c r="BD378" i="5"/>
  <c r="BR373" i="5"/>
  <c r="BQ399" i="5"/>
  <c r="CC385" i="5"/>
  <c r="CA374" i="5"/>
  <c r="BK374" i="5"/>
  <c r="CK385" i="5"/>
  <c r="BZ385" i="5"/>
  <c r="BQ392" i="5"/>
  <c r="BY392" i="5"/>
  <c r="BO374" i="5"/>
  <c r="CH374" i="5"/>
  <c r="BX385" i="5"/>
  <c r="BN385" i="5"/>
  <c r="BN397" i="5"/>
  <c r="BP397" i="5"/>
  <c r="BM392" i="5"/>
  <c r="BU392" i="5"/>
  <c r="BI388" i="5"/>
  <c r="CB385" i="5"/>
  <c r="BL385" i="5"/>
  <c r="CJ385" i="5"/>
  <c r="BZ397" i="5"/>
  <c r="CB397" i="5"/>
  <c r="AZ400" i="5"/>
  <c r="CE385" i="5"/>
  <c r="CI385" i="5"/>
  <c r="BN374" i="5"/>
  <c r="CG374" i="5"/>
  <c r="BS385" i="5"/>
  <c r="BW385" i="5"/>
  <c r="BM397" i="5"/>
  <c r="CI392" i="5"/>
  <c r="AV410" i="5"/>
  <c r="BX392" i="5"/>
  <c r="CD373" i="5"/>
  <c r="CK374" i="5"/>
  <c r="CG385" i="5"/>
  <c r="AT400" i="5"/>
  <c r="AO378" i="5"/>
  <c r="BC397" i="5"/>
  <c r="AT378" i="5"/>
  <c r="BB397" i="5"/>
  <c r="AY386" i="5"/>
  <c r="BA382" i="5"/>
  <c r="AT382" i="5"/>
  <c r="BP399" i="5"/>
  <c r="AN400" i="5"/>
  <c r="BB388" i="5"/>
  <c r="BN402" i="5"/>
  <c r="AV400" i="5"/>
  <c r="AU400" i="5"/>
  <c r="BQ382" i="5"/>
  <c r="BR382" i="5"/>
  <c r="CB386" i="5"/>
  <c r="CH386" i="5"/>
  <c r="CG402" i="5"/>
  <c r="BR398" i="5"/>
  <c r="BZ402" i="5"/>
  <c r="BU402" i="5"/>
  <c r="CJ373" i="5"/>
  <c r="CD382" i="5"/>
  <c r="BL382" i="5"/>
  <c r="BO386" i="5"/>
  <c r="CD386" i="5"/>
  <c r="AN388" i="5"/>
  <c r="BQ398" i="5"/>
  <c r="BX373" i="5"/>
  <c r="BM382" i="5"/>
  <c r="CG382" i="5"/>
  <c r="BZ386" i="5"/>
  <c r="CE386" i="5"/>
  <c r="CK398" i="5"/>
  <c r="AS400" i="5"/>
  <c r="AP388" i="5"/>
  <c r="CI399" i="5"/>
  <c r="BR399" i="5"/>
  <c r="BL373" i="5"/>
  <c r="CB399" i="5"/>
  <c r="BO398" i="5"/>
  <c r="BS373" i="5"/>
  <c r="BK382" i="5"/>
  <c r="AW388" i="5"/>
  <c r="AP400" i="5"/>
  <c r="BA402" i="5"/>
  <c r="AZ402" i="5"/>
  <c r="AK402" i="5"/>
  <c r="AV402" i="5"/>
  <c r="AP402" i="5"/>
  <c r="CI373" i="5"/>
  <c r="AZ388" i="5"/>
  <c r="BH400" i="5"/>
  <c r="BM399" i="5"/>
  <c r="CK402" i="5"/>
  <c r="AY400" i="5"/>
  <c r="BW399" i="5"/>
  <c r="BW373" i="5"/>
  <c r="AL388" i="5"/>
  <c r="AQ388" i="5"/>
  <c r="BL399" i="5"/>
  <c r="CE399" i="5"/>
  <c r="BY402" i="5"/>
  <c r="AM400" i="5"/>
  <c r="BK399" i="5"/>
  <c r="AR400" i="5"/>
  <c r="BS402" i="5"/>
  <c r="BJ400" i="5"/>
  <c r="BJ388" i="5"/>
  <c r="CJ402" i="5"/>
  <c r="AX400" i="5"/>
  <c r="BV399" i="5"/>
  <c r="BC388" i="5"/>
  <c r="CC391" i="5"/>
  <c r="BM402" i="5"/>
  <c r="CH399" i="5"/>
  <c r="BV373" i="5"/>
  <c r="CA405" i="5"/>
  <c r="AQ400" i="5"/>
  <c r="BZ373" i="5"/>
  <c r="CG373" i="5"/>
  <c r="AO388" i="5"/>
  <c r="CA399" i="5"/>
  <c r="BR402" i="5"/>
  <c r="BX402" i="5"/>
  <c r="AL400" i="5"/>
  <c r="CG399" i="5"/>
  <c r="CH373" i="5"/>
  <c r="AX388" i="5"/>
  <c r="BN373" i="5"/>
  <c r="BU373" i="5"/>
  <c r="BA388" i="5"/>
  <c r="AO400" i="5"/>
  <c r="BQ402" i="5"/>
  <c r="BL402" i="5"/>
  <c r="BI400" i="5"/>
  <c r="BU399" i="5"/>
  <c r="CC399" i="5"/>
  <c r="CK373" i="5"/>
  <c r="CF373" i="5"/>
  <c r="AM388" i="5"/>
  <c r="BF400" i="5"/>
  <c r="CI402" i="5"/>
  <c r="AW400" i="5"/>
  <c r="CF399" i="5"/>
  <c r="BY373" i="5"/>
  <c r="BT373" i="5"/>
  <c r="AY388" i="5"/>
  <c r="AU388" i="5"/>
  <c r="BO402" i="5"/>
  <c r="BN399" i="5"/>
  <c r="BO399" i="5"/>
  <c r="BW402" i="5"/>
  <c r="AK400" i="5"/>
  <c r="BT399" i="5"/>
  <c r="BM373" i="5"/>
  <c r="CE373" i="5"/>
  <c r="CF402" i="5"/>
  <c r="AP405" i="5"/>
  <c r="CJ399" i="5"/>
  <c r="CK399" i="5"/>
  <c r="AQ386" i="5"/>
  <c r="BI378" i="5"/>
  <c r="AZ405" i="5"/>
  <c r="BN375" i="5"/>
  <c r="BB402" i="5"/>
  <c r="AO402" i="5"/>
  <c r="CB388" i="5"/>
  <c r="AN402" i="5"/>
  <c r="AY402" i="5"/>
  <c r="AS402" i="5"/>
  <c r="AM402" i="5"/>
  <c r="AR399" i="5"/>
  <c r="BI402" i="5"/>
  <c r="AV399" i="5"/>
  <c r="AO373" i="5"/>
  <c r="CG400" i="5"/>
  <c r="AX405" i="5"/>
  <c r="BL391" i="5"/>
  <c r="CJ391" i="5"/>
  <c r="CH391" i="5"/>
  <c r="BF405" i="5"/>
  <c r="AO405" i="5"/>
  <c r="BV391" i="5"/>
  <c r="BC405" i="5"/>
  <c r="BU391" i="5"/>
  <c r="BS403" i="5"/>
  <c r="BO391" i="5"/>
  <c r="AQ405" i="5"/>
  <c r="CF391" i="5"/>
  <c r="CG391" i="5"/>
  <c r="BT391" i="5"/>
  <c r="BS391" i="5"/>
  <c r="BD405" i="5"/>
  <c r="CD391" i="5"/>
  <c r="AK405" i="5"/>
  <c r="AQ401" i="5"/>
  <c r="BU376" i="5"/>
  <c r="CB378" i="5"/>
  <c r="AP387" i="5"/>
  <c r="BK373" i="5"/>
  <c r="BE373" i="5"/>
  <c r="AV373" i="5"/>
  <c r="BG405" i="5"/>
  <c r="BR391" i="5"/>
  <c r="AT405" i="5"/>
  <c r="CB391" i="5"/>
  <c r="AR405" i="5"/>
  <c r="BE405" i="5"/>
  <c r="AN405" i="5"/>
  <c r="BP391" i="5"/>
  <c r="BI405" i="5"/>
  <c r="AS405" i="5"/>
  <c r="AW405" i="5"/>
  <c r="AJ405" i="5"/>
  <c r="AL405" i="5"/>
  <c r="BF379" i="5"/>
  <c r="BH405" i="5"/>
  <c r="CE391" i="5"/>
  <c r="AY405" i="5"/>
  <c r="AX383" i="5"/>
  <c r="BC390" i="5"/>
  <c r="BN389" i="5"/>
  <c r="CJ389" i="5"/>
  <c r="BI379" i="5"/>
  <c r="BO389" i="5"/>
  <c r="BE383" i="5"/>
  <c r="BP384" i="5"/>
  <c r="BD379" i="5"/>
  <c r="CA389" i="5"/>
  <c r="AQ379" i="5"/>
  <c r="AW387" i="5"/>
  <c r="BX394" i="5"/>
  <c r="AR379" i="5"/>
  <c r="BA379" i="5"/>
  <c r="BJ379" i="5"/>
  <c r="AL391" i="5"/>
  <c r="BH387" i="5"/>
  <c r="BX389" i="5"/>
  <c r="AS387" i="5"/>
  <c r="BG387" i="5"/>
  <c r="BC387" i="5"/>
  <c r="BI391" i="5"/>
  <c r="BN388" i="5"/>
  <c r="BR388" i="5"/>
  <c r="CJ394" i="5"/>
  <c r="BN394" i="5"/>
  <c r="BO394" i="5"/>
  <c r="AO399" i="5"/>
  <c r="BN400" i="5"/>
  <c r="AJ399" i="5"/>
  <c r="BU400" i="5"/>
  <c r="AT395" i="5"/>
  <c r="BZ388" i="5"/>
  <c r="CD388" i="5"/>
  <c r="BZ394" i="5"/>
  <c r="BC395" i="5"/>
  <c r="BG399" i="5"/>
  <c r="CF400" i="5"/>
  <c r="AQ395" i="5"/>
  <c r="BF399" i="5"/>
  <c r="CE400" i="5"/>
  <c r="AN399" i="5"/>
  <c r="BM400" i="5"/>
  <c r="AU399" i="5"/>
  <c r="AY399" i="5"/>
  <c r="AT399" i="5"/>
  <c r="BS400" i="5"/>
  <c r="BE399" i="5"/>
  <c r="CD400" i="5"/>
  <c r="BO400" i="5"/>
  <c r="AM399" i="5"/>
  <c r="CJ400" i="5"/>
  <c r="AU395" i="5"/>
  <c r="AY373" i="5"/>
  <c r="BF373" i="5"/>
  <c r="BJ373" i="5"/>
  <c r="AT373" i="5"/>
  <c r="BM388" i="5"/>
  <c r="CK400" i="5"/>
  <c r="BJ399" i="5"/>
  <c r="BX400" i="5"/>
  <c r="BC399" i="5"/>
  <c r="AZ373" i="5"/>
  <c r="BG373" i="5"/>
  <c r="AM373" i="5"/>
  <c r="AX373" i="5"/>
  <c r="BY388" i="5"/>
  <c r="BG398" i="5"/>
  <c r="CC400" i="5"/>
  <c r="BY403" i="5"/>
  <c r="BI395" i="5"/>
  <c r="BQ400" i="5"/>
  <c r="AX399" i="5"/>
  <c r="BL400" i="5"/>
  <c r="BZ400" i="5"/>
  <c r="AJ373" i="5"/>
  <c r="BV388" i="5"/>
  <c r="AL373" i="5"/>
  <c r="AR373" i="5"/>
  <c r="CG388" i="5"/>
  <c r="BL388" i="5"/>
  <c r="CK388" i="5"/>
  <c r="BO388" i="5"/>
  <c r="BS388" i="5"/>
  <c r="BB395" i="5"/>
  <c r="AS399" i="5"/>
  <c r="AL399" i="5"/>
  <c r="CI400" i="5"/>
  <c r="BI373" i="5"/>
  <c r="BX388" i="5"/>
  <c r="CA388" i="5"/>
  <c r="CE388" i="5"/>
  <c r="CB400" i="5"/>
  <c r="BA395" i="5"/>
  <c r="BI399" i="5"/>
  <c r="BW400" i="5"/>
  <c r="AN373" i="5"/>
  <c r="AU373" i="5"/>
  <c r="CH388" i="5"/>
  <c r="BB373" i="5"/>
  <c r="AW373" i="5"/>
  <c r="BC373" i="5"/>
  <c r="BK388" i="5"/>
  <c r="CJ388" i="5"/>
  <c r="BJ395" i="5"/>
  <c r="AQ399" i="5"/>
  <c r="AZ399" i="5"/>
  <c r="AW399" i="5"/>
  <c r="BK400" i="5"/>
  <c r="AX395" i="5"/>
  <c r="AK399" i="5"/>
  <c r="CH400" i="5"/>
  <c r="AP373" i="5"/>
  <c r="AK373" i="5"/>
  <c r="BD373" i="5"/>
  <c r="BW388" i="5"/>
  <c r="BA373" i="5"/>
  <c r="BH373" i="5"/>
  <c r="AS373" i="5"/>
  <c r="CI388" i="5"/>
  <c r="AV395" i="5"/>
  <c r="AP399" i="5"/>
  <c r="BP400" i="5"/>
  <c r="BR400" i="5"/>
  <c r="BF390" i="5"/>
  <c r="AJ379" i="5"/>
  <c r="BP403" i="5"/>
  <c r="AN395" i="5"/>
  <c r="AV403" i="5"/>
  <c r="AK379" i="5"/>
  <c r="BG379" i="5"/>
  <c r="AY395" i="5"/>
  <c r="AR395" i="5"/>
  <c r="AS379" i="5"/>
  <c r="CC406" i="5"/>
  <c r="BC389" i="5"/>
  <c r="AO379" i="5"/>
  <c r="AU390" i="5"/>
  <c r="AY407" i="5"/>
  <c r="AM379" i="5"/>
  <c r="BM384" i="5"/>
  <c r="BO403" i="5"/>
  <c r="CB384" i="5"/>
  <c r="AN379" i="5"/>
  <c r="AX379" i="5"/>
  <c r="BR384" i="5"/>
  <c r="BI387" i="5"/>
  <c r="AL395" i="5"/>
  <c r="BA401" i="5"/>
  <c r="CH401" i="5"/>
  <c r="BE379" i="5"/>
  <c r="AL379" i="5"/>
  <c r="CD384" i="5"/>
  <c r="BH395" i="5"/>
  <c r="BW403" i="5"/>
  <c r="BC379" i="5"/>
  <c r="AW379" i="5"/>
  <c r="AJ383" i="5"/>
  <c r="AU387" i="5"/>
  <c r="AQ390" i="5"/>
  <c r="AT390" i="5"/>
  <c r="BG390" i="5"/>
  <c r="AP395" i="5"/>
  <c r="AJ395" i="5"/>
  <c r="BN403" i="5"/>
  <c r="BX384" i="5"/>
  <c r="AP389" i="5"/>
  <c r="BB379" i="5"/>
  <c r="BH379" i="5"/>
  <c r="CJ384" i="5"/>
  <c r="AN387" i="5"/>
  <c r="AQ387" i="5"/>
  <c r="AZ389" i="5"/>
  <c r="BB389" i="5"/>
  <c r="BF391" i="5"/>
  <c r="BF398" i="5"/>
  <c r="AK391" i="5"/>
  <c r="AX391" i="5"/>
  <c r="AO395" i="5"/>
  <c r="BR403" i="5"/>
  <c r="CJ403" i="5"/>
  <c r="AP379" i="5"/>
  <c r="AV379" i="5"/>
  <c r="BE387" i="5"/>
  <c r="BB387" i="5"/>
  <c r="AW391" i="5"/>
  <c r="AZ395" i="5"/>
  <c r="BF395" i="5"/>
  <c r="BG395" i="5"/>
  <c r="BV403" i="5"/>
  <c r="AK395" i="5"/>
  <c r="BY384" i="5"/>
  <c r="CF376" i="5"/>
  <c r="AY379" i="5"/>
  <c r="CF401" i="5"/>
  <c r="CG376" i="5"/>
  <c r="BA378" i="5"/>
  <c r="AQ378" i="5"/>
  <c r="AV383" i="5"/>
  <c r="AZ392" i="5"/>
  <c r="BX410" i="5"/>
  <c r="AP375" i="5"/>
  <c r="AM378" i="5"/>
  <c r="BH383" i="5"/>
  <c r="AY397" i="5"/>
  <c r="AR407" i="5"/>
  <c r="CJ410" i="5"/>
  <c r="BB375" i="5"/>
  <c r="AZ378" i="5"/>
  <c r="AS378" i="5"/>
  <c r="AL383" i="5"/>
  <c r="CK387" i="5"/>
  <c r="AP397" i="5"/>
  <c r="AQ397" i="5"/>
  <c r="BV410" i="5"/>
  <c r="AY378" i="5"/>
  <c r="AU378" i="5"/>
  <c r="BG407" i="5"/>
  <c r="BP410" i="5"/>
  <c r="BC403" i="5"/>
  <c r="AY396" i="5"/>
  <c r="CI410" i="5"/>
  <c r="BJ378" i="5"/>
  <c r="BZ376" i="5"/>
  <c r="BG378" i="5"/>
  <c r="AX378" i="5"/>
  <c r="AO392" i="5"/>
  <c r="AQ403" i="5"/>
  <c r="AM396" i="5"/>
  <c r="BW410" i="5"/>
  <c r="AK378" i="5"/>
  <c r="BO376" i="5"/>
  <c r="AR378" i="5"/>
  <c r="AJ378" i="5"/>
  <c r="CH387" i="5"/>
  <c r="BA392" i="5"/>
  <c r="AT396" i="5"/>
  <c r="BB403" i="5"/>
  <c r="AV378" i="5"/>
  <c r="CE376" i="5"/>
  <c r="BE378" i="5"/>
  <c r="AW378" i="5"/>
  <c r="AO397" i="5"/>
  <c r="AR396" i="5"/>
  <c r="AZ403" i="5"/>
  <c r="BN376" i="5"/>
  <c r="AP378" i="5"/>
  <c r="CA390" i="5"/>
  <c r="CE390" i="5"/>
  <c r="BO406" i="5"/>
  <c r="AL407" i="5"/>
  <c r="BM408" i="5"/>
  <c r="BA375" i="5"/>
  <c r="BZ375" i="5"/>
  <c r="CA377" i="5"/>
  <c r="CH377" i="5"/>
  <c r="AS382" i="5"/>
  <c r="AM386" i="5"/>
  <c r="BB386" i="5"/>
  <c r="CG401" i="5"/>
  <c r="CF406" i="5"/>
  <c r="BZ407" i="5"/>
  <c r="BO407" i="5"/>
  <c r="AJ401" i="5"/>
  <c r="CC407" i="5"/>
  <c r="AN396" i="5"/>
  <c r="BW401" i="5"/>
  <c r="CK396" i="5"/>
  <c r="CF407" i="5"/>
  <c r="BN408" i="5"/>
  <c r="CF408" i="5"/>
  <c r="CK410" i="5"/>
  <c r="CC410" i="5"/>
  <c r="BI401" i="5"/>
  <c r="BY375" i="5"/>
  <c r="AW407" i="5"/>
  <c r="AS396" i="5"/>
  <c r="AU401" i="5"/>
  <c r="BI396" i="5"/>
  <c r="BR408" i="5"/>
  <c r="AZ401" i="5"/>
  <c r="BY408" i="5"/>
  <c r="BC375" i="5"/>
  <c r="BM375" i="5"/>
  <c r="CA376" i="5"/>
  <c r="BU377" i="5"/>
  <c r="AY377" i="5"/>
  <c r="BI382" i="5"/>
  <c r="AZ386" i="5"/>
  <c r="AL396" i="5"/>
  <c r="BJ407" i="5"/>
  <c r="AX407" i="5"/>
  <c r="BQ396" i="5"/>
  <c r="BY407" i="5"/>
  <c r="AP403" i="5"/>
  <c r="BQ401" i="5"/>
  <c r="AW401" i="5"/>
  <c r="AN401" i="5"/>
  <c r="AW396" i="5"/>
  <c r="BX396" i="5"/>
  <c r="BG396" i="5"/>
  <c r="BV409" i="5"/>
  <c r="BL408" i="5"/>
  <c r="CD408" i="5"/>
  <c r="CH410" i="5"/>
  <c r="BK410" i="5"/>
  <c r="AO401" i="5"/>
  <c r="CH409" i="5"/>
  <c r="AJ375" i="5"/>
  <c r="CJ375" i="5"/>
  <c r="BP376" i="5"/>
  <c r="CG377" i="5"/>
  <c r="BK377" i="5"/>
  <c r="AM382" i="5"/>
  <c r="AW382" i="5"/>
  <c r="AU406" i="5"/>
  <c r="BR390" i="5"/>
  <c r="BJ396" i="5"/>
  <c r="BW407" i="5"/>
  <c r="BK407" i="5"/>
  <c r="BL409" i="5"/>
  <c r="BA403" i="5"/>
  <c r="AY401" i="5"/>
  <c r="BC396" i="5"/>
  <c r="AK396" i="5"/>
  <c r="AQ407" i="5"/>
  <c r="BL396" i="5"/>
  <c r="CE396" i="5"/>
  <c r="CK408" i="5"/>
  <c r="BQ408" i="5"/>
  <c r="CH408" i="5"/>
  <c r="BU410" i="5"/>
  <c r="CK375" i="5"/>
  <c r="AJ382" i="5"/>
  <c r="BZ409" i="5"/>
  <c r="BO409" i="5"/>
  <c r="CC409" i="5"/>
  <c r="CE408" i="5"/>
  <c r="BB382" i="5"/>
  <c r="BA411" i="5"/>
  <c r="CB409" i="5"/>
  <c r="BE407" i="5"/>
  <c r="AV375" i="5"/>
  <c r="BX375" i="5"/>
  <c r="CB376" i="5"/>
  <c r="BT376" i="5"/>
  <c r="BW377" i="5"/>
  <c r="BE382" i="5"/>
  <c r="AK382" i="5"/>
  <c r="BG406" i="5"/>
  <c r="CH396" i="5"/>
  <c r="AT403" i="5"/>
  <c r="CJ407" i="5"/>
  <c r="BX407" i="5"/>
  <c r="BY409" i="5"/>
  <c r="AO403" i="5"/>
  <c r="AU396" i="5"/>
  <c r="AM401" i="5"/>
  <c r="CE406" i="5"/>
  <c r="AQ396" i="5"/>
  <c r="CB396" i="5"/>
  <c r="BD407" i="5"/>
  <c r="CI396" i="5"/>
  <c r="BX408" i="5"/>
  <c r="CC408" i="5"/>
  <c r="CA410" i="5"/>
  <c r="CF410" i="5"/>
  <c r="AW377" i="5"/>
  <c r="BM396" i="5"/>
  <c r="BI377" i="5"/>
  <c r="BL407" i="5"/>
  <c r="CI377" i="5"/>
  <c r="AO382" i="5"/>
  <c r="BT406" i="5"/>
  <c r="BJ401" i="5"/>
  <c r="BQ409" i="5"/>
  <c r="BP408" i="5"/>
  <c r="CB408" i="5"/>
  <c r="CF375" i="5"/>
  <c r="BF377" i="5"/>
  <c r="AL377" i="5"/>
  <c r="BF382" i="5"/>
  <c r="AU382" i="5"/>
  <c r="CK390" i="5"/>
  <c r="CJ409" i="5"/>
  <c r="BK409" i="5"/>
  <c r="AN403" i="5"/>
  <c r="CG406" i="5"/>
  <c r="BV406" i="5"/>
  <c r="BV396" i="5"/>
  <c r="AX401" i="5"/>
  <c r="BR406" i="5"/>
  <c r="AP396" i="5"/>
  <c r="CD409" i="5"/>
  <c r="CA396" i="5"/>
  <c r="BK396" i="5"/>
  <c r="CB401" i="5"/>
  <c r="CJ408" i="5"/>
  <c r="CG408" i="5"/>
  <c r="CG410" i="5"/>
  <c r="BZ410" i="5"/>
  <c r="CE410" i="5"/>
  <c r="AZ382" i="5"/>
  <c r="AM377" i="5"/>
  <c r="AN382" i="5"/>
  <c r="AN386" i="5"/>
  <c r="AK407" i="5"/>
  <c r="AT377" i="5"/>
  <c r="BW409" i="5"/>
  <c r="BS406" i="5"/>
  <c r="BT375" i="5"/>
  <c r="BY376" i="5"/>
  <c r="BR377" i="5"/>
  <c r="AX377" i="5"/>
  <c r="BC382" i="5"/>
  <c r="AX386" i="5"/>
  <c r="AX392" i="5"/>
  <c r="AQ392" i="5"/>
  <c r="BX409" i="5"/>
  <c r="AQ411" i="5"/>
  <c r="BJ403" i="5"/>
  <c r="AM407" i="5"/>
  <c r="AV396" i="5"/>
  <c r="CI406" i="5"/>
  <c r="AL401" i="5"/>
  <c r="AP407" i="5"/>
  <c r="BA396" i="5"/>
  <c r="BO396" i="5"/>
  <c r="CG396" i="5"/>
  <c r="BH407" i="5"/>
  <c r="BW408" i="5"/>
  <c r="BU408" i="5"/>
  <c r="BO410" i="5"/>
  <c r="BM410" i="5"/>
  <c r="BR410" i="5"/>
  <c r="BC386" i="5"/>
  <c r="AQ375" i="5"/>
  <c r="CJ396" i="5"/>
  <c r="BH375" i="5"/>
  <c r="BS396" i="5"/>
  <c r="AX396" i="5"/>
  <c r="BB396" i="5"/>
  <c r="BW396" i="5"/>
  <c r="BK408" i="5"/>
  <c r="AZ375" i="5"/>
  <c r="CA375" i="5"/>
  <c r="CK376" i="5"/>
  <c r="CD377" i="5"/>
  <c r="BJ377" i="5"/>
  <c r="AR382" i="5"/>
  <c r="AQ382" i="5"/>
  <c r="BJ386" i="5"/>
  <c r="BO387" i="5"/>
  <c r="BJ392" i="5"/>
  <c r="CB390" i="5"/>
  <c r="CE401" i="5"/>
  <c r="AT401" i="5"/>
  <c r="AX403" i="5"/>
  <c r="AZ407" i="5"/>
  <c r="BT396" i="5"/>
  <c r="AO407" i="5"/>
  <c r="BH401" i="5"/>
  <c r="BC407" i="5"/>
  <c r="AO396" i="5"/>
  <c r="CJ401" i="5"/>
  <c r="BZ396" i="5"/>
  <c r="BU396" i="5"/>
  <c r="AV407" i="5"/>
  <c r="CI408" i="5"/>
  <c r="BO408" i="5"/>
  <c r="BY410" i="5"/>
  <c r="CD410" i="5"/>
  <c r="BP396" i="5"/>
  <c r="BR396" i="5"/>
  <c r="BL375" i="5"/>
  <c r="BG382" i="5"/>
  <c r="CK407" i="5"/>
  <c r="AS401" i="5"/>
  <c r="BM407" i="5"/>
  <c r="BB407" i="5"/>
  <c r="BL401" i="5"/>
  <c r="CA408" i="5"/>
  <c r="BV408" i="5"/>
  <c r="BT410" i="5"/>
  <c r="BL410" i="5"/>
  <c r="BQ410" i="5"/>
  <c r="BY381" i="5"/>
  <c r="BK381" i="5"/>
  <c r="BM381" i="5"/>
  <c r="BQ381" i="5"/>
  <c r="BV381" i="5"/>
  <c r="BW381" i="5"/>
  <c r="CC381" i="5"/>
  <c r="CE381" i="5"/>
  <c r="CI381" i="5"/>
  <c r="CA381" i="5"/>
  <c r="CG381" i="5"/>
  <c r="CH381" i="5"/>
  <c r="CF381" i="5"/>
  <c r="BO381" i="5"/>
  <c r="BN381" i="5"/>
  <c r="BL381" i="5"/>
  <c r="BX381" i="5"/>
  <c r="CJ381" i="5"/>
  <c r="BT381" i="5"/>
  <c r="CK381" i="5"/>
  <c r="BP381" i="5"/>
  <c r="BS381" i="5"/>
  <c r="CB381" i="5"/>
  <c r="BR381" i="5"/>
  <c r="CD381" i="5"/>
  <c r="CE395" i="5"/>
  <c r="BQ395" i="5"/>
  <c r="BU395" i="5"/>
  <c r="CD395" i="5"/>
  <c r="BP395" i="5"/>
  <c r="BS395" i="5"/>
  <c r="BR395" i="5"/>
  <c r="CB395" i="5"/>
  <c r="CC395" i="5"/>
  <c r="CJ395" i="5"/>
  <c r="BM395" i="5"/>
  <c r="BY395" i="5"/>
  <c r="BO395" i="5"/>
  <c r="BT395" i="5"/>
  <c r="CK395" i="5"/>
  <c r="CF395" i="5"/>
  <c r="BN395" i="5"/>
  <c r="CA395" i="5"/>
  <c r="BV395" i="5"/>
  <c r="BZ395" i="5"/>
  <c r="CH395" i="5"/>
  <c r="BK395" i="5"/>
  <c r="CG395" i="5"/>
  <c r="BW395" i="5"/>
  <c r="CI395" i="5"/>
  <c r="BL395" i="5"/>
  <c r="BP380" i="5"/>
  <c r="BN380" i="5"/>
  <c r="CD380" i="5"/>
  <c r="BO380" i="5"/>
  <c r="CG380" i="5"/>
  <c r="BR380" i="5"/>
  <c r="CI380" i="5"/>
  <c r="BU380" i="5"/>
  <c r="CJ380" i="5"/>
  <c r="BV380" i="5"/>
  <c r="CK380" i="5"/>
  <c r="BY380" i="5"/>
  <c r="BK380" i="5"/>
  <c r="BZ380" i="5"/>
  <c r="BW380" i="5"/>
  <c r="BX380" i="5"/>
  <c r="CC380" i="5"/>
  <c r="CH380" i="5"/>
  <c r="BL380" i="5"/>
  <c r="CA380" i="5"/>
  <c r="BQ380" i="5"/>
  <c r="BM380" i="5"/>
  <c r="BS380" i="5"/>
  <c r="CF380" i="5"/>
  <c r="BT380" i="5"/>
  <c r="CB380" i="5"/>
  <c r="BW378" i="5"/>
  <c r="BQ378" i="5"/>
  <c r="BV378" i="5"/>
  <c r="BN378" i="5"/>
  <c r="CC378" i="5"/>
  <c r="CK378" i="5"/>
  <c r="CF378" i="5"/>
  <c r="BO378" i="5"/>
  <c r="BP378" i="5"/>
  <c r="CA378" i="5"/>
  <c r="CE378" i="5"/>
  <c r="BR378" i="5"/>
  <c r="BS378" i="5"/>
  <c r="CD378" i="5"/>
  <c r="CG378" i="5"/>
  <c r="BK378" i="5"/>
  <c r="BT378" i="5"/>
  <c r="BY378" i="5"/>
  <c r="CH378" i="5"/>
  <c r="BL378" i="5"/>
  <c r="BU378" i="5"/>
  <c r="BX378" i="5"/>
  <c r="BZ378" i="5"/>
  <c r="CI378" i="5"/>
  <c r="BM378" i="5"/>
  <c r="AU408" i="5"/>
  <c r="AS408" i="5"/>
  <c r="AL408" i="5"/>
  <c r="BB408" i="5"/>
  <c r="AY408" i="5"/>
  <c r="AZ408" i="5"/>
  <c r="BA408" i="5"/>
  <c r="BD408" i="5"/>
  <c r="AJ408" i="5"/>
  <c r="BF408" i="5"/>
  <c r="AM408" i="5"/>
  <c r="BG408" i="5"/>
  <c r="AO408" i="5"/>
  <c r="AQ408" i="5"/>
  <c r="AT408" i="5"/>
  <c r="AV408" i="5"/>
  <c r="AX408" i="5"/>
  <c r="BJ408" i="5"/>
  <c r="AN408" i="5"/>
  <c r="BC408" i="5"/>
  <c r="AK408" i="5"/>
  <c r="AP408" i="5"/>
  <c r="AW408" i="5"/>
  <c r="BE408" i="5"/>
  <c r="BI408" i="5"/>
  <c r="AR408" i="5"/>
  <c r="BH408" i="5"/>
  <c r="AT409" i="5"/>
  <c r="AU409" i="5"/>
  <c r="AN409" i="5"/>
  <c r="AS409" i="5"/>
  <c r="BA409" i="5"/>
  <c r="BF409" i="5"/>
  <c r="BH409" i="5"/>
  <c r="BC409" i="5"/>
  <c r="AZ409" i="5"/>
  <c r="AV409" i="5"/>
  <c r="AP409" i="5"/>
  <c r="AM409" i="5"/>
  <c r="AY409" i="5"/>
  <c r="AK409" i="5"/>
  <c r="BG409" i="5"/>
  <c r="BB409" i="5"/>
  <c r="AW409" i="5"/>
  <c r="AL409" i="5"/>
  <c r="AO409" i="5"/>
  <c r="AJ409" i="5"/>
  <c r="AX409" i="5"/>
  <c r="BJ409" i="5"/>
  <c r="BD409" i="5"/>
  <c r="BE409" i="5"/>
  <c r="AQ409" i="5"/>
  <c r="BU381" i="5"/>
  <c r="BX395" i="5"/>
  <c r="BZ381" i="5"/>
  <c r="BI409" i="5"/>
  <c r="AR409" i="5"/>
  <c r="AN374" i="5"/>
  <c r="BG374" i="5"/>
  <c r="BZ387" i="5"/>
  <c r="BR405" i="5"/>
  <c r="CD390" i="5"/>
  <c r="CD401" i="5"/>
  <c r="BX403" i="5"/>
  <c r="BX398" i="5"/>
  <c r="CK401" i="5"/>
  <c r="BT401" i="5"/>
  <c r="CB398" i="5"/>
  <c r="AN381" i="5"/>
  <c r="AL381" i="5"/>
  <c r="AY381" i="5"/>
  <c r="AR381" i="5"/>
  <c r="AT381" i="5"/>
  <c r="BH381" i="5"/>
  <c r="AU381" i="5"/>
  <c r="BI381" i="5"/>
  <c r="AW381" i="5"/>
  <c r="AX381" i="5"/>
  <c r="AJ381" i="5"/>
  <c r="BA381" i="5"/>
  <c r="AK381" i="5"/>
  <c r="BB381" i="5"/>
  <c r="AM381" i="5"/>
  <c r="BC381" i="5"/>
  <c r="AO381" i="5"/>
  <c r="BD381" i="5"/>
  <c r="BG381" i="5"/>
  <c r="BJ381" i="5"/>
  <c r="AP381" i="5"/>
  <c r="AQ381" i="5"/>
  <c r="BF381" i="5"/>
  <c r="AV381" i="5"/>
  <c r="BE381" i="5"/>
  <c r="AS381" i="5"/>
  <c r="AU380" i="5"/>
  <c r="AN380" i="5"/>
  <c r="BA380" i="5"/>
  <c r="AO380" i="5"/>
  <c r="BB380" i="5"/>
  <c r="AQ380" i="5"/>
  <c r="BD380" i="5"/>
  <c r="AR380" i="5"/>
  <c r="BE380" i="5"/>
  <c r="AS380" i="5"/>
  <c r="BF380" i="5"/>
  <c r="AJ380" i="5"/>
  <c r="AW380" i="5"/>
  <c r="BJ380" i="5"/>
  <c r="AK380" i="5"/>
  <c r="AX380" i="5"/>
  <c r="AM380" i="5"/>
  <c r="AP380" i="5"/>
  <c r="AV380" i="5"/>
  <c r="AY380" i="5"/>
  <c r="AZ380" i="5"/>
  <c r="BC380" i="5"/>
  <c r="BH380" i="5"/>
  <c r="BI380" i="5"/>
  <c r="AL380" i="5"/>
  <c r="AT380" i="5"/>
  <c r="AY374" i="5"/>
  <c r="AU374" i="5"/>
  <c r="BP404" i="5"/>
  <c r="BL398" i="5"/>
  <c r="BP401" i="5"/>
  <c r="BL403" i="5"/>
  <c r="BY401" i="5"/>
  <c r="BP398" i="5"/>
  <c r="AO411" i="5"/>
  <c r="AW411" i="5"/>
  <c r="AJ411" i="5"/>
  <c r="AX411" i="5"/>
  <c r="AK411" i="5"/>
  <c r="AY411" i="5"/>
  <c r="AL411" i="5"/>
  <c r="AZ411" i="5"/>
  <c r="AN411" i="5"/>
  <c r="BD411" i="5"/>
  <c r="AS411" i="5"/>
  <c r="AT411" i="5"/>
  <c r="AU411" i="5"/>
  <c r="AV411" i="5"/>
  <c r="BB411" i="5"/>
  <c r="BE411" i="5"/>
  <c r="BG411" i="5"/>
  <c r="BH411" i="5"/>
  <c r="AP411" i="5"/>
  <c r="BJ411" i="5"/>
  <c r="BI411" i="5"/>
  <c r="AM411" i="5"/>
  <c r="AR411" i="5"/>
  <c r="BF411" i="5"/>
  <c r="BL389" i="5"/>
  <c r="BU389" i="5"/>
  <c r="CK389" i="5"/>
  <c r="BW389" i="5"/>
  <c r="BY389" i="5"/>
  <c r="BP389" i="5"/>
  <c r="CE389" i="5"/>
  <c r="BV389" i="5"/>
  <c r="CB389" i="5"/>
  <c r="CC389" i="5"/>
  <c r="CD389" i="5"/>
  <c r="CF389" i="5"/>
  <c r="BK389" i="5"/>
  <c r="CH389" i="5"/>
  <c r="BM389" i="5"/>
  <c r="CI389" i="5"/>
  <c r="BR389" i="5"/>
  <c r="BS389" i="5"/>
  <c r="BT389" i="5"/>
  <c r="CG389" i="5"/>
  <c r="BQ389" i="5"/>
  <c r="AQ377" i="5"/>
  <c r="AP377" i="5"/>
  <c r="BA377" i="5"/>
  <c r="BB377" i="5"/>
  <c r="BD377" i="5"/>
  <c r="AJ377" i="5"/>
  <c r="BG377" i="5"/>
  <c r="AN377" i="5"/>
  <c r="BH377" i="5"/>
  <c r="AO377" i="5"/>
  <c r="AR377" i="5"/>
  <c r="AU377" i="5"/>
  <c r="AS377" i="5"/>
  <c r="AV377" i="5"/>
  <c r="AZ377" i="5"/>
  <c r="BE377" i="5"/>
  <c r="AM397" i="5"/>
  <c r="AT397" i="5"/>
  <c r="BJ397" i="5"/>
  <c r="AW397" i="5"/>
  <c r="AJ397" i="5"/>
  <c r="BD397" i="5"/>
  <c r="BF397" i="5"/>
  <c r="AL397" i="5"/>
  <c r="BI397" i="5"/>
  <c r="AU397" i="5"/>
  <c r="AK397" i="5"/>
  <c r="AN397" i="5"/>
  <c r="AR397" i="5"/>
  <c r="AS397" i="5"/>
  <c r="AV397" i="5"/>
  <c r="AX397" i="5"/>
  <c r="AZ397" i="5"/>
  <c r="BG397" i="5"/>
  <c r="BH397" i="5"/>
  <c r="BE397" i="5"/>
  <c r="CD396" i="5"/>
  <c r="CC396" i="5"/>
  <c r="CF396" i="5"/>
  <c r="AM374" i="5"/>
  <c r="BP390" i="5"/>
  <c r="CJ398" i="5"/>
  <c r="BN401" i="5"/>
  <c r="BN398" i="5"/>
  <c r="CH403" i="5"/>
  <c r="BR401" i="5"/>
  <c r="BM401" i="5"/>
  <c r="CB375" i="5"/>
  <c r="BS375" i="5"/>
  <c r="BU375" i="5"/>
  <c r="BV375" i="5"/>
  <c r="CE375" i="5"/>
  <c r="CG375" i="5"/>
  <c r="BK375" i="5"/>
  <c r="CH375" i="5"/>
  <c r="CI375" i="5"/>
  <c r="BP375" i="5"/>
  <c r="BQ375" i="5"/>
  <c r="BR375" i="5"/>
  <c r="BW375" i="5"/>
  <c r="CD375" i="5"/>
  <c r="CC375" i="5"/>
  <c r="AN389" i="5"/>
  <c r="AO389" i="5"/>
  <c r="BF389" i="5"/>
  <c r="AS389" i="5"/>
  <c r="BH389" i="5"/>
  <c r="AT389" i="5"/>
  <c r="BI389" i="5"/>
  <c r="AX389" i="5"/>
  <c r="AY389" i="5"/>
  <c r="BA389" i="5"/>
  <c r="BD389" i="5"/>
  <c r="BE389" i="5"/>
  <c r="AJ389" i="5"/>
  <c r="BG389" i="5"/>
  <c r="AL389" i="5"/>
  <c r="AM389" i="5"/>
  <c r="AW389" i="5"/>
  <c r="BJ389" i="5"/>
  <c r="AK389" i="5"/>
  <c r="AR389" i="5"/>
  <c r="AU389" i="5"/>
  <c r="AV389" i="5"/>
  <c r="AV405" i="5"/>
  <c r="AM405" i="5"/>
  <c r="AU405" i="5"/>
  <c r="BB405" i="5"/>
  <c r="BJ405" i="5"/>
  <c r="BT383" i="5"/>
  <c r="BU383" i="5"/>
  <c r="CH383" i="5"/>
  <c r="BV383" i="5"/>
  <c r="CI383" i="5"/>
  <c r="BY383" i="5"/>
  <c r="BL383" i="5"/>
  <c r="CA383" i="5"/>
  <c r="BM383" i="5"/>
  <c r="CB383" i="5"/>
  <c r="CD383" i="5"/>
  <c r="BK383" i="5"/>
  <c r="CE383" i="5"/>
  <c r="BN383" i="5"/>
  <c r="CG383" i="5"/>
  <c r="BO383" i="5"/>
  <c r="CJ383" i="5"/>
  <c r="BP383" i="5"/>
  <c r="CK383" i="5"/>
  <c r="BQ383" i="5"/>
  <c r="BS383" i="5"/>
  <c r="BR383" i="5"/>
  <c r="BW383" i="5"/>
  <c r="BX383" i="5"/>
  <c r="BZ383" i="5"/>
  <c r="CC383" i="5"/>
  <c r="AT398" i="5"/>
  <c r="AK398" i="5"/>
  <c r="AY398" i="5"/>
  <c r="AN398" i="5"/>
  <c r="BB398" i="5"/>
  <c r="AR398" i="5"/>
  <c r="BH398" i="5"/>
  <c r="AQ398" i="5"/>
  <c r="AS398" i="5"/>
  <c r="AV398" i="5"/>
  <c r="AW398" i="5"/>
  <c r="AX398" i="5"/>
  <c r="AZ398" i="5"/>
  <c r="BA398" i="5"/>
  <c r="BC398" i="5"/>
  <c r="BD398" i="5"/>
  <c r="BE398" i="5"/>
  <c r="BI398" i="5"/>
  <c r="BJ398" i="5"/>
  <c r="AJ398" i="5"/>
  <c r="AL398" i="5"/>
  <c r="AO398" i="5"/>
  <c r="AM398" i="5"/>
  <c r="AP398" i="5"/>
  <c r="BO377" i="5"/>
  <c r="BT377" i="5"/>
  <c r="BX377" i="5"/>
  <c r="BY377" i="5"/>
  <c r="CB377" i="5"/>
  <c r="CC377" i="5"/>
  <c r="BL377" i="5"/>
  <c r="CE377" i="5"/>
  <c r="BM377" i="5"/>
  <c r="CF377" i="5"/>
  <c r="BP377" i="5"/>
  <c r="CK377" i="5"/>
  <c r="CJ377" i="5"/>
  <c r="BN377" i="5"/>
  <c r="BQ377" i="5"/>
  <c r="BS377" i="5"/>
  <c r="BZ377" i="5"/>
  <c r="BK397" i="5"/>
  <c r="CF397" i="5"/>
  <c r="BR397" i="5"/>
  <c r="CJ397" i="5"/>
  <c r="BU397" i="5"/>
  <c r="CE397" i="5"/>
  <c r="BT397" i="5"/>
  <c r="BL397" i="5"/>
  <c r="BQ397" i="5"/>
  <c r="BS397" i="5"/>
  <c r="BV397" i="5"/>
  <c r="BX397" i="5"/>
  <c r="CC397" i="5"/>
  <c r="CD397" i="5"/>
  <c r="CH397" i="5"/>
  <c r="CG397" i="5"/>
  <c r="BF396" i="5"/>
  <c r="AJ396" i="5"/>
  <c r="BH396" i="5"/>
  <c r="BD396" i="5"/>
  <c r="BE396" i="5"/>
  <c r="BM385" i="5"/>
  <c r="BT385" i="5"/>
  <c r="BU385" i="5"/>
  <c r="BY385" i="5"/>
  <c r="BP385" i="5"/>
  <c r="CA385" i="5"/>
  <c r="AN375" i="5"/>
  <c r="AX375" i="5"/>
  <c r="AY375" i="5"/>
  <c r="BD375" i="5"/>
  <c r="AM375" i="5"/>
  <c r="BI375" i="5"/>
  <c r="AR375" i="5"/>
  <c r="BJ375" i="5"/>
  <c r="AS375" i="5"/>
  <c r="AT375" i="5"/>
  <c r="AU375" i="5"/>
  <c r="AW375" i="5"/>
  <c r="BE375" i="5"/>
  <c r="BF375" i="5"/>
  <c r="BG375" i="5"/>
  <c r="AK375" i="5"/>
  <c r="AL375" i="5"/>
  <c r="BN404" i="5"/>
  <c r="BM404" i="5"/>
  <c r="CA404" i="5"/>
  <c r="BR404" i="5"/>
  <c r="CE404" i="5"/>
  <c r="BV404" i="5"/>
  <c r="CI404" i="5"/>
  <c r="BZ404" i="5"/>
  <c r="CC404" i="5"/>
  <c r="BK404" i="5"/>
  <c r="CD404" i="5"/>
  <c r="BL404" i="5"/>
  <c r="CF404" i="5"/>
  <c r="BO404" i="5"/>
  <c r="CG404" i="5"/>
  <c r="BQ404" i="5"/>
  <c r="CH404" i="5"/>
  <c r="BS404" i="5"/>
  <c r="CJ404" i="5"/>
  <c r="BT404" i="5"/>
  <c r="BU404" i="5"/>
  <c r="BW404" i="5"/>
  <c r="BY404" i="5"/>
  <c r="CK404" i="5"/>
  <c r="BX404" i="5"/>
  <c r="BL387" i="5"/>
  <c r="CC387" i="5"/>
  <c r="BU387" i="5"/>
  <c r="BQ387" i="5"/>
  <c r="BR387" i="5"/>
  <c r="BV387" i="5"/>
  <c r="BX387" i="5"/>
  <c r="BY387" i="5"/>
  <c r="BP387" i="5"/>
  <c r="CJ387" i="5"/>
  <c r="BK387" i="5"/>
  <c r="BM387" i="5"/>
  <c r="CF387" i="5"/>
  <c r="BS387" i="5"/>
  <c r="CD387" i="5"/>
  <c r="CE387" i="5"/>
  <c r="CG387" i="5"/>
  <c r="CI387" i="5"/>
  <c r="BM376" i="5"/>
  <c r="CI376" i="5"/>
  <c r="CJ376" i="5"/>
  <c r="BV376" i="5"/>
  <c r="BX376" i="5"/>
  <c r="BL376" i="5"/>
  <c r="BQ376" i="5"/>
  <c r="BR376" i="5"/>
  <c r="CC376" i="5"/>
  <c r="CD376" i="5"/>
  <c r="CH376" i="5"/>
  <c r="BW376" i="5"/>
  <c r="BK376" i="5"/>
  <c r="BO405" i="5"/>
  <c r="BQ405" i="5"/>
  <c r="CF405" i="5"/>
  <c r="BU405" i="5"/>
  <c r="CI405" i="5"/>
  <c r="BK405" i="5"/>
  <c r="BY405" i="5"/>
  <c r="BZ405" i="5"/>
  <c r="CB405" i="5"/>
  <c r="CC405" i="5"/>
  <c r="BL405" i="5"/>
  <c r="CE405" i="5"/>
  <c r="BM405" i="5"/>
  <c r="CG405" i="5"/>
  <c r="BN405" i="5"/>
  <c r="CH405" i="5"/>
  <c r="BP405" i="5"/>
  <c r="CJ405" i="5"/>
  <c r="BS405" i="5"/>
  <c r="BT405" i="5"/>
  <c r="BV405" i="5"/>
  <c r="BW405" i="5"/>
  <c r="BX405" i="5"/>
  <c r="CK405" i="5"/>
  <c r="AS383" i="5"/>
  <c r="AP383" i="5"/>
  <c r="BF383" i="5"/>
  <c r="AQ383" i="5"/>
  <c r="BG383" i="5"/>
  <c r="AN383" i="5"/>
  <c r="BI383" i="5"/>
  <c r="AR383" i="5"/>
  <c r="AT383" i="5"/>
  <c r="BD383" i="5"/>
  <c r="AK383" i="5"/>
  <c r="AM383" i="5"/>
  <c r="AO383" i="5"/>
  <c r="AU383" i="5"/>
  <c r="AY383" i="5"/>
  <c r="BA383" i="5"/>
  <c r="BB383" i="5"/>
  <c r="BC383" i="5"/>
  <c r="AZ383" i="5"/>
  <c r="AW383" i="5"/>
  <c r="CC398" i="5"/>
  <c r="CA398" i="5"/>
  <c r="BK398" i="5"/>
  <c r="BZ398" i="5"/>
  <c r="CI398" i="5"/>
  <c r="BZ382" i="5"/>
  <c r="CH382" i="5"/>
  <c r="BV382" i="5"/>
  <c r="AW385" i="5"/>
  <c r="AO385" i="5"/>
  <c r="AQ385" i="5"/>
  <c r="AS385" i="5"/>
  <c r="AZ385" i="5"/>
  <c r="BE385" i="5"/>
  <c r="BF385" i="5"/>
  <c r="BH385" i="5"/>
  <c r="BI385" i="5"/>
  <c r="AV385" i="5"/>
  <c r="AT385" i="5"/>
  <c r="AU385" i="5"/>
  <c r="BJ374" i="5"/>
  <c r="AX374" i="5"/>
  <c r="CG398" i="5"/>
  <c r="BE401" i="5"/>
  <c r="AP401" i="5"/>
  <c r="AK401" i="5"/>
  <c r="AR401" i="5"/>
  <c r="BF401" i="5"/>
  <c r="BG401" i="5"/>
  <c r="BC401" i="5"/>
  <c r="BB401" i="5"/>
  <c r="BD401" i="5"/>
  <c r="BD403" i="5"/>
  <c r="BG403" i="5"/>
  <c r="AK403" i="5"/>
  <c r="AU403" i="5"/>
  <c r="BI403" i="5"/>
  <c r="AJ403" i="5"/>
  <c r="AM403" i="5"/>
  <c r="AR403" i="5"/>
  <c r="AS403" i="5"/>
  <c r="AW403" i="5"/>
  <c r="BE403" i="5"/>
  <c r="BF403" i="5"/>
  <c r="AY403" i="5"/>
  <c r="BH403" i="5"/>
  <c r="AO404" i="5"/>
  <c r="BA404" i="5"/>
  <c r="AR404" i="5"/>
  <c r="BD404" i="5"/>
  <c r="AJ404" i="5"/>
  <c r="AV404" i="5"/>
  <c r="BH404" i="5"/>
  <c r="AS404" i="5"/>
  <c r="BI404" i="5"/>
  <c r="AT404" i="5"/>
  <c r="BJ404" i="5"/>
  <c r="AU404" i="5"/>
  <c r="AW404" i="5"/>
  <c r="AX404" i="5"/>
  <c r="AY404" i="5"/>
  <c r="AK404" i="5"/>
  <c r="AZ404" i="5"/>
  <c r="BE404" i="5"/>
  <c r="BF404" i="5"/>
  <c r="BG404" i="5"/>
  <c r="AL404" i="5"/>
  <c r="AN404" i="5"/>
  <c r="AP404" i="5"/>
  <c r="BB404" i="5"/>
  <c r="AM404" i="5"/>
  <c r="AQ404" i="5"/>
  <c r="BC404" i="5"/>
  <c r="AV387" i="5"/>
  <c r="BF387" i="5"/>
  <c r="AY387" i="5"/>
  <c r="AL387" i="5"/>
  <c r="AM387" i="5"/>
  <c r="AT387" i="5"/>
  <c r="AX387" i="5"/>
  <c r="AZ387" i="5"/>
  <c r="AK387" i="5"/>
  <c r="BD387" i="5"/>
  <c r="BJ387" i="5"/>
  <c r="AO387" i="5"/>
  <c r="BA387" i="5"/>
  <c r="AJ387" i="5"/>
  <c r="AO376" i="5"/>
  <c r="AV376" i="5"/>
  <c r="BI376" i="5"/>
  <c r="AJ376" i="5"/>
  <c r="AW376" i="5"/>
  <c r="BJ376" i="5"/>
  <c r="AP376" i="5"/>
  <c r="BC376" i="5"/>
  <c r="AQ376" i="5"/>
  <c r="BD376" i="5"/>
  <c r="AR376" i="5"/>
  <c r="BE376" i="5"/>
  <c r="AN376" i="5"/>
  <c r="AS376" i="5"/>
  <c r="AT376" i="5"/>
  <c r="AX376" i="5"/>
  <c r="AY376" i="5"/>
  <c r="AZ376" i="5"/>
  <c r="BB376" i="5"/>
  <c r="AK376" i="5"/>
  <c r="BG376" i="5"/>
  <c r="AL376" i="5"/>
  <c r="AM376" i="5"/>
  <c r="AU376" i="5"/>
  <c r="BF376" i="5"/>
  <c r="BH376" i="5"/>
  <c r="AK388" i="5"/>
  <c r="AT388" i="5"/>
  <c r="AV388" i="5"/>
  <c r="BD388" i="5"/>
  <c r="BE388" i="5"/>
  <c r="AJ388" i="5"/>
  <c r="AS388" i="5"/>
  <c r="AR388" i="5"/>
  <c r="BF388" i="5"/>
  <c r="BH388" i="5"/>
  <c r="BD382" i="5"/>
  <c r="BH382" i="5"/>
  <c r="AL382" i="5"/>
  <c r="AP382" i="5"/>
  <c r="AV382" i="5"/>
  <c r="AX382" i="5"/>
  <c r="AY382" i="5"/>
  <c r="AN394" i="5"/>
  <c r="BA394" i="5"/>
  <c r="AL394" i="5"/>
  <c r="BH394" i="5"/>
  <c r="AR394" i="5"/>
  <c r="AK394" i="5"/>
  <c r="AM394" i="5"/>
  <c r="AU394" i="5"/>
  <c r="AV394" i="5"/>
  <c r="AW394" i="5"/>
  <c r="AX394" i="5"/>
  <c r="BD394" i="5"/>
  <c r="AJ394" i="5"/>
  <c r="AO394" i="5"/>
  <c r="AY394" i="5"/>
  <c r="BG394" i="5"/>
  <c r="BJ394" i="5"/>
  <c r="BI394" i="5"/>
  <c r="AL374" i="5"/>
  <c r="AO384" i="5"/>
  <c r="AM384" i="5"/>
  <c r="AZ384" i="5"/>
  <c r="AN384" i="5"/>
  <c r="BB384" i="5"/>
  <c r="AP384" i="5"/>
  <c r="BC384" i="5"/>
  <c r="AT384" i="5"/>
  <c r="BG384" i="5"/>
  <c r="AU384" i="5"/>
  <c r="AV384" i="5"/>
  <c r="AW384" i="5"/>
  <c r="AX384" i="5"/>
  <c r="AY384" i="5"/>
  <c r="BD384" i="5"/>
  <c r="AK384" i="5"/>
  <c r="BF384" i="5"/>
  <c r="AL384" i="5"/>
  <c r="BH384" i="5"/>
  <c r="BI384" i="5"/>
  <c r="BJ384" i="5"/>
  <c r="AQ384" i="5"/>
  <c r="AR384" i="5"/>
  <c r="AJ384" i="5"/>
  <c r="AS384" i="5"/>
  <c r="BE384" i="5"/>
  <c r="BU379" i="5"/>
  <c r="CG379" i="5"/>
  <c r="BV379" i="5"/>
  <c r="CH379" i="5"/>
  <c r="BN379" i="5"/>
  <c r="BZ379" i="5"/>
  <c r="BO379" i="5"/>
  <c r="CA379" i="5"/>
  <c r="BQ379" i="5"/>
  <c r="CC379" i="5"/>
  <c r="CD379" i="5"/>
  <c r="BK379" i="5"/>
  <c r="CE379" i="5"/>
  <c r="BM379" i="5"/>
  <c r="CI379" i="5"/>
  <c r="BP379" i="5"/>
  <c r="CJ379" i="5"/>
  <c r="BR379" i="5"/>
  <c r="CK379" i="5"/>
  <c r="BS379" i="5"/>
  <c r="BW379" i="5"/>
  <c r="BX379" i="5"/>
  <c r="BL379" i="5"/>
  <c r="BT379" i="5"/>
  <c r="BY379" i="5"/>
  <c r="CB379" i="5"/>
  <c r="CF379" i="5"/>
  <c r="CA401" i="5"/>
  <c r="BU401" i="5"/>
  <c r="BZ401" i="5"/>
  <c r="CC401" i="5"/>
  <c r="BU403" i="5"/>
  <c r="BK403" i="5"/>
  <c r="CC403" i="5"/>
  <c r="BQ403" i="5"/>
  <c r="BT403" i="5"/>
  <c r="CB403" i="5"/>
  <c r="CD403" i="5"/>
  <c r="CE403" i="5"/>
  <c r="CF403" i="5"/>
  <c r="CI403" i="5"/>
  <c r="AT391" i="5"/>
  <c r="AR391" i="5"/>
  <c r="BH391" i="5"/>
  <c r="AY391" i="5"/>
  <c r="AP391" i="5"/>
  <c r="AU391" i="5"/>
  <c r="BA391" i="5"/>
  <c r="BC391" i="5"/>
  <c r="BD391" i="5"/>
  <c r="AJ391" i="5"/>
  <c r="BG391" i="5"/>
  <c r="AM391" i="5"/>
  <c r="AN391" i="5"/>
  <c r="AO391" i="5"/>
  <c r="AS391" i="5"/>
  <c r="AQ391" i="5"/>
  <c r="AV391" i="5"/>
  <c r="AZ391" i="5"/>
  <c r="BB391" i="5"/>
  <c r="BE391" i="5"/>
  <c r="BM406" i="5"/>
  <c r="CJ406" i="5"/>
  <c r="BU406" i="5"/>
  <c r="BZ406" i="5"/>
  <c r="CA406" i="5"/>
  <c r="CB406" i="5"/>
  <c r="CD406" i="5"/>
  <c r="CH406" i="5"/>
  <c r="CK406" i="5"/>
  <c r="BK406" i="5"/>
  <c r="BL406" i="5"/>
  <c r="BN406" i="5"/>
  <c r="BP406" i="5"/>
  <c r="BX406" i="5"/>
  <c r="BY406" i="5"/>
  <c r="BW406" i="5"/>
  <c r="BU388" i="5"/>
  <c r="BT388" i="5"/>
  <c r="CF388" i="5"/>
  <c r="BQ388" i="5"/>
  <c r="CC388" i="5"/>
  <c r="BL394" i="5"/>
  <c r="BT394" i="5"/>
  <c r="CI394" i="5"/>
  <c r="BW394" i="5"/>
  <c r="BK394" i="5"/>
  <c r="CC394" i="5"/>
  <c r="BM394" i="5"/>
  <c r="CG394" i="5"/>
  <c r="BP394" i="5"/>
  <c r="CH394" i="5"/>
  <c r="BR394" i="5"/>
  <c r="BS394" i="5"/>
  <c r="BV394" i="5"/>
  <c r="CB394" i="5"/>
  <c r="BY394" i="5"/>
  <c r="CD394" i="5"/>
  <c r="CE394" i="5"/>
  <c r="CF394" i="5"/>
  <c r="CK394" i="5"/>
  <c r="BU394" i="5"/>
  <c r="BQ394" i="5"/>
  <c r="BC374" i="5"/>
  <c r="AQ374" i="5"/>
  <c r="CB387" i="5"/>
  <c r="CG403" i="5"/>
  <c r="BM398" i="5"/>
  <c r="BZ403" i="5"/>
  <c r="BW398" i="5"/>
  <c r="BS401" i="5"/>
  <c r="CI401" i="5"/>
  <c r="CF398" i="5"/>
  <c r="BL384" i="5"/>
  <c r="BO384" i="5"/>
  <c r="CG384" i="5"/>
  <c r="BQ384" i="5"/>
  <c r="CH384" i="5"/>
  <c r="BS384" i="5"/>
  <c r="CI384" i="5"/>
  <c r="BW384" i="5"/>
  <c r="BN384" i="5"/>
  <c r="BT384" i="5"/>
  <c r="BU384" i="5"/>
  <c r="BV384" i="5"/>
  <c r="BZ384" i="5"/>
  <c r="CA384" i="5"/>
  <c r="CE384" i="5"/>
  <c r="CF384" i="5"/>
  <c r="BK384" i="5"/>
  <c r="CC384" i="5"/>
  <c r="AT379" i="5"/>
  <c r="AZ379" i="5"/>
  <c r="BN391" i="5"/>
  <c r="BX391" i="5"/>
  <c r="BK391" i="5"/>
  <c r="BY391" i="5"/>
  <c r="CI391" i="5"/>
  <c r="BM391" i="5"/>
  <c r="BW391" i="5"/>
  <c r="BZ391" i="5"/>
  <c r="CK391" i="5"/>
  <c r="CA391" i="5"/>
  <c r="AT406" i="5"/>
  <c r="AK406" i="5"/>
  <c r="AY406" i="5"/>
  <c r="AN406" i="5"/>
  <c r="BB406" i="5"/>
  <c r="AR406" i="5"/>
  <c r="BH406" i="5"/>
  <c r="AJ406" i="5"/>
  <c r="BC406" i="5"/>
  <c r="AL406" i="5"/>
  <c r="BD406" i="5"/>
  <c r="AM406" i="5"/>
  <c r="BE406" i="5"/>
  <c r="AO406" i="5"/>
  <c r="BI406" i="5"/>
  <c r="AP406" i="5"/>
  <c r="BJ406" i="5"/>
  <c r="AQ406" i="5"/>
  <c r="AS406" i="5"/>
  <c r="AW406" i="5"/>
  <c r="AX406" i="5"/>
  <c r="AZ406" i="5"/>
  <c r="BA406" i="5"/>
  <c r="AV406" i="5"/>
  <c r="BY386" i="5"/>
  <c r="BM386" i="5"/>
  <c r="BR386" i="5"/>
  <c r="CK386" i="5"/>
  <c r="BQ386" i="5"/>
  <c r="BT386" i="5"/>
  <c r="BU386" i="5"/>
  <c r="CF386" i="5"/>
  <c r="CG386" i="5"/>
  <c r="AR374" i="5"/>
  <c r="AS374" i="5"/>
  <c r="AT374" i="5"/>
  <c r="BD374" i="5"/>
  <c r="BE374" i="5"/>
  <c r="BB374" i="5"/>
  <c r="BM390" i="5"/>
  <c r="CC390" i="5"/>
  <c r="CF390" i="5"/>
  <c r="BQ390" i="5"/>
  <c r="CJ390" i="5"/>
  <c r="BN390" i="5"/>
  <c r="BV390" i="5"/>
  <c r="BZ390" i="5"/>
  <c r="BK390" i="5"/>
  <c r="BT390" i="5"/>
  <c r="BU390" i="5"/>
  <c r="BW390" i="5"/>
  <c r="BX390" i="5"/>
  <c r="CH390" i="5"/>
  <c r="BL390" i="5"/>
  <c r="CG390" i="5"/>
  <c r="CI390" i="5"/>
  <c r="AO393" i="5"/>
  <c r="AS393" i="5"/>
  <c r="BF393" i="5"/>
  <c r="AV393" i="5"/>
  <c r="BI393" i="5"/>
  <c r="AL393" i="5"/>
  <c r="AY393" i="5"/>
  <c r="AJ393" i="5"/>
  <c r="BB393" i="5"/>
  <c r="AK393" i="5"/>
  <c r="BC393" i="5"/>
  <c r="AN393" i="5"/>
  <c r="BE393" i="5"/>
  <c r="AP393" i="5"/>
  <c r="BG393" i="5"/>
  <c r="AQ393" i="5"/>
  <c r="BH393" i="5"/>
  <c r="AR393" i="5"/>
  <c r="BJ393" i="5"/>
  <c r="AU393" i="5"/>
  <c r="AM393" i="5"/>
  <c r="AT393" i="5"/>
  <c r="AW393" i="5"/>
  <c r="AX393" i="5"/>
  <c r="AZ393" i="5"/>
  <c r="BD393" i="5"/>
  <c r="CI407" i="5"/>
  <c r="CA407" i="5"/>
  <c r="BN407" i="5"/>
  <c r="BQ407" i="5"/>
  <c r="BR407" i="5"/>
  <c r="BS407" i="5"/>
  <c r="BU407" i="5"/>
  <c r="BV407" i="5"/>
  <c r="CD407" i="5"/>
  <c r="CE407" i="5"/>
  <c r="CH407" i="5"/>
  <c r="CG407" i="5"/>
  <c r="BY399" i="5"/>
  <c r="BZ399" i="5"/>
  <c r="BS399" i="5"/>
  <c r="BX399" i="5"/>
  <c r="BD400" i="5"/>
  <c r="BA400" i="5"/>
  <c r="AJ400" i="5"/>
  <c r="BB400" i="5"/>
  <c r="BC400" i="5"/>
  <c r="BE400" i="5"/>
  <c r="AL386" i="5"/>
  <c r="AS386" i="5"/>
  <c r="AU386" i="5"/>
  <c r="BE386" i="5"/>
  <c r="AJ386" i="5"/>
  <c r="BF386" i="5"/>
  <c r="BA386" i="5"/>
  <c r="BD386" i="5"/>
  <c r="BG386" i="5"/>
  <c r="BH386" i="5"/>
  <c r="BI386" i="5"/>
  <c r="AW386" i="5"/>
  <c r="AK386" i="5"/>
  <c r="AO386" i="5"/>
  <c r="AT386" i="5"/>
  <c r="AR386" i="5"/>
  <c r="AV386" i="5"/>
  <c r="AU410" i="5"/>
  <c r="AZ410" i="5"/>
  <c r="AQ410" i="5"/>
  <c r="AT410" i="5"/>
  <c r="AW410" i="5"/>
  <c r="AX410" i="5"/>
  <c r="BA410" i="5"/>
  <c r="BB410" i="5"/>
  <c r="BD410" i="5"/>
  <c r="AO410" i="5"/>
  <c r="AS410" i="5"/>
  <c r="BF410" i="5"/>
  <c r="BG410" i="5"/>
  <c r="BJ410" i="5"/>
  <c r="AJ410" i="5"/>
  <c r="AL410" i="5"/>
  <c r="AN410" i="5"/>
  <c r="AK410" i="5"/>
  <c r="BP402" i="5"/>
  <c r="CA402" i="5"/>
  <c r="CE402" i="5"/>
  <c r="BT402" i="5"/>
  <c r="BV402" i="5"/>
  <c r="CB402" i="5"/>
  <c r="CH402" i="5"/>
  <c r="CC402" i="5"/>
  <c r="CD402" i="5"/>
  <c r="AP374" i="5"/>
  <c r="AK374" i="5"/>
  <c r="BT387" i="5"/>
  <c r="BY390" i="5"/>
  <c r="CK403" i="5"/>
  <c r="BY398" i="5"/>
  <c r="BK401" i="5"/>
  <c r="CE398" i="5"/>
  <c r="CB373" i="5"/>
  <c r="BQ373" i="5"/>
  <c r="BO373" i="5"/>
  <c r="BP373" i="5"/>
  <c r="CA373" i="5"/>
  <c r="AO390" i="5"/>
  <c r="AP390" i="5"/>
  <c r="BI390" i="5"/>
  <c r="AR390" i="5"/>
  <c r="BJ390" i="5"/>
  <c r="AX390" i="5"/>
  <c r="AN390" i="5"/>
  <c r="AW390" i="5"/>
  <c r="BB390" i="5"/>
  <c r="BH390" i="5"/>
  <c r="AK390" i="5"/>
  <c r="AL390" i="5"/>
  <c r="AM390" i="5"/>
  <c r="AS390" i="5"/>
  <c r="AY390" i="5"/>
  <c r="BD390" i="5"/>
  <c r="BE390" i="5"/>
  <c r="AV390" i="5"/>
  <c r="AZ390" i="5"/>
  <c r="AJ390" i="5"/>
  <c r="AT407" i="5"/>
  <c r="BI407" i="5"/>
  <c r="AN407" i="5"/>
  <c r="BA407" i="5"/>
  <c r="BF407" i="5"/>
  <c r="AS407" i="5"/>
  <c r="AU407" i="5"/>
  <c r="BB399" i="5"/>
  <c r="BA399" i="5"/>
  <c r="BD399" i="5"/>
  <c r="BY400" i="5"/>
  <c r="CA400" i="5"/>
  <c r="BT400" i="5"/>
  <c r="AL402" i="5"/>
  <c r="AT402" i="5"/>
  <c r="BE402" i="5"/>
  <c r="BF402" i="5"/>
  <c r="BG402" i="5"/>
  <c r="BH402" i="5"/>
  <c r="BJ402" i="5"/>
  <c r="AJ402" i="5"/>
  <c r="AQ402" i="5"/>
  <c r="AX402" i="5"/>
  <c r="BC402" i="5"/>
  <c r="AR402" i="5"/>
  <c r="BD402" i="5"/>
  <c r="BA374" i="5"/>
  <c r="AL392" i="5"/>
  <c r="AW392" i="5"/>
  <c r="AJ392" i="5"/>
  <c r="BD392" i="5"/>
  <c r="AP392" i="5"/>
  <c r="BG392" i="5"/>
  <c r="AY392" i="5"/>
  <c r="BB392" i="5"/>
  <c r="BF392" i="5"/>
  <c r="BH392" i="5"/>
  <c r="AK392" i="5"/>
  <c r="BI392" i="5"/>
  <c r="AM392" i="5"/>
  <c r="AS392" i="5"/>
  <c r="AR392" i="5"/>
  <c r="AT392" i="5"/>
  <c r="AU392" i="5"/>
  <c r="AV392" i="5"/>
  <c r="BE392" i="5"/>
  <c r="AW374" i="5"/>
  <c r="BH374" i="5"/>
  <c r="AO374" i="5"/>
  <c r="AV374" i="5"/>
  <c r="BW387" i="5"/>
  <c r="CA387" i="5"/>
  <c r="BS390" i="5"/>
  <c r="BO401" i="5"/>
  <c r="BM403" i="5"/>
  <c r="BV401" i="5"/>
  <c r="CD398" i="5"/>
  <c r="BE395" i="5"/>
  <c r="AS395" i="5"/>
  <c r="AW395" i="5"/>
  <c r="BD395" i="5"/>
  <c r="AN378" i="5"/>
  <c r="BH378" i="5"/>
  <c r="BB378" i="5"/>
  <c r="BR409" i="5"/>
  <c r="CG409" i="5"/>
  <c r="CI409" i="5"/>
  <c r="BN409" i="5"/>
  <c r="BT409" i="5"/>
  <c r="BU409" i="5"/>
  <c r="CA409" i="5"/>
  <c r="CE409" i="5"/>
  <c r="CF409" i="5"/>
  <c r="BS409" i="5"/>
  <c r="BT392" i="5"/>
  <c r="BS392" i="5"/>
  <c r="BW392" i="5"/>
  <c r="CC374" i="5"/>
  <c r="CB374" i="5"/>
  <c r="E12" i="8" l="1"/>
  <c r="G294" i="7"/>
  <c r="C4" i="5"/>
  <c r="A4" i="5" s="1"/>
  <c r="C5" i="5"/>
  <c r="A5" i="5" s="1"/>
  <c r="C6" i="5"/>
  <c r="A6" i="5" s="1"/>
  <c r="C7" i="5"/>
  <c r="A7" i="5" s="1"/>
  <c r="C8" i="5"/>
  <c r="A8" i="5" s="1"/>
  <c r="C9" i="5"/>
  <c r="A9" i="5" s="1"/>
  <c r="C10" i="5"/>
  <c r="A10" i="5" s="1"/>
  <c r="C11" i="5"/>
  <c r="A11" i="5" s="1"/>
  <c r="C12" i="5"/>
  <c r="A12" i="5" s="1"/>
  <c r="C13" i="5"/>
  <c r="A13" i="5" s="1"/>
  <c r="C14" i="5"/>
  <c r="A14" i="5" s="1"/>
  <c r="C15" i="5"/>
  <c r="A15" i="5" s="1"/>
  <c r="C16" i="5"/>
  <c r="A16" i="5" s="1"/>
  <c r="C17" i="5"/>
  <c r="A17" i="5" s="1"/>
  <c r="C18" i="5"/>
  <c r="A18" i="5" s="1"/>
  <c r="C19" i="5"/>
  <c r="A19" i="5" s="1"/>
  <c r="C20" i="5"/>
  <c r="A20" i="5" s="1"/>
  <c r="C21" i="5"/>
  <c r="A21" i="5" s="1"/>
  <c r="C22" i="5"/>
  <c r="A22" i="5" s="1"/>
  <c r="C23" i="5"/>
  <c r="A23" i="5" s="1"/>
  <c r="C24" i="5"/>
  <c r="A24" i="5" s="1"/>
  <c r="C25" i="5"/>
  <c r="A25" i="5" s="1"/>
  <c r="C26" i="5"/>
  <c r="A26" i="5" s="1"/>
  <c r="C27" i="5"/>
  <c r="A27" i="5" s="1"/>
  <c r="C28" i="5"/>
  <c r="A28" i="5" s="1"/>
  <c r="C29" i="5"/>
  <c r="A29" i="5" s="1"/>
  <c r="C30" i="5"/>
  <c r="A30" i="5" s="1"/>
  <c r="C31" i="5"/>
  <c r="A31" i="5" s="1"/>
  <c r="C32" i="5"/>
  <c r="A32" i="5" s="1"/>
  <c r="C33" i="5"/>
  <c r="A33" i="5" s="1"/>
  <c r="C34" i="5"/>
  <c r="A34" i="5" s="1"/>
  <c r="C35" i="5"/>
  <c r="A35" i="5" s="1"/>
  <c r="C36" i="5"/>
  <c r="A36" i="5" s="1"/>
  <c r="C37" i="5"/>
  <c r="A37" i="5" s="1"/>
  <c r="C38" i="5"/>
  <c r="A38" i="5" s="1"/>
  <c r="C39" i="5"/>
  <c r="A39" i="5" s="1"/>
  <c r="C40" i="5"/>
  <c r="A40" i="5" s="1"/>
  <c r="C41" i="5"/>
  <c r="A41" i="5" s="1"/>
  <c r="C42" i="5"/>
  <c r="A42" i="5" s="1"/>
  <c r="C43" i="5"/>
  <c r="A43" i="5" s="1"/>
  <c r="C44" i="5"/>
  <c r="A44" i="5" s="1"/>
  <c r="C45" i="5"/>
  <c r="A45" i="5" s="1"/>
  <c r="C46" i="5"/>
  <c r="A46" i="5" s="1"/>
  <c r="C47" i="5"/>
  <c r="A47" i="5" s="1"/>
  <c r="C48" i="5"/>
  <c r="A48" i="5" s="1"/>
  <c r="C49" i="5"/>
  <c r="A49" i="5" s="1"/>
  <c r="C50" i="5"/>
  <c r="A50" i="5" s="1"/>
  <c r="C51" i="5"/>
  <c r="A51" i="5" s="1"/>
  <c r="C52" i="5"/>
  <c r="A52" i="5" s="1"/>
  <c r="C53" i="5"/>
  <c r="A53" i="5" s="1"/>
  <c r="C54" i="5"/>
  <c r="A54" i="5" s="1"/>
  <c r="C55" i="5"/>
  <c r="A55" i="5" s="1"/>
  <c r="C56" i="5"/>
  <c r="A56" i="5" s="1"/>
  <c r="C57" i="5"/>
  <c r="A57" i="5" s="1"/>
  <c r="C58" i="5"/>
  <c r="A58" i="5" s="1"/>
  <c r="C59" i="5"/>
  <c r="A59" i="5" s="1"/>
  <c r="C60" i="5"/>
  <c r="A60" i="5" s="1"/>
  <c r="C61" i="5"/>
  <c r="A61" i="5" s="1"/>
  <c r="C62" i="5"/>
  <c r="A62" i="5" s="1"/>
  <c r="C63" i="5"/>
  <c r="A63" i="5" s="1"/>
  <c r="C64" i="5"/>
  <c r="A64" i="5" s="1"/>
  <c r="C65" i="5"/>
  <c r="A65" i="5" s="1"/>
  <c r="C66" i="5"/>
  <c r="A66" i="5" s="1"/>
  <c r="C67" i="5"/>
  <c r="A67" i="5" s="1"/>
  <c r="C68" i="5"/>
  <c r="A68" i="5" s="1"/>
  <c r="C69" i="5"/>
  <c r="A69" i="5" s="1"/>
  <c r="C70" i="5"/>
  <c r="A70" i="5" s="1"/>
  <c r="C71" i="5"/>
  <c r="A71" i="5" s="1"/>
  <c r="C72" i="5"/>
  <c r="A72" i="5" s="1"/>
  <c r="C73" i="5"/>
  <c r="A73" i="5" s="1"/>
  <c r="C74" i="5"/>
  <c r="A74" i="5" s="1"/>
  <c r="C75" i="5"/>
  <c r="A75" i="5" s="1"/>
  <c r="C76" i="5"/>
  <c r="A76" i="5" s="1"/>
  <c r="C77" i="5"/>
  <c r="A77" i="5" s="1"/>
  <c r="C78" i="5"/>
  <c r="A78" i="5" s="1"/>
  <c r="C79" i="5"/>
  <c r="A79" i="5" s="1"/>
  <c r="C80" i="5"/>
  <c r="A80" i="5" s="1"/>
  <c r="C81" i="5"/>
  <c r="A81" i="5" s="1"/>
  <c r="C82" i="5"/>
  <c r="A82" i="5" s="1"/>
  <c r="C83" i="5"/>
  <c r="A83" i="5" s="1"/>
  <c r="C84" i="5"/>
  <c r="A84" i="5" s="1"/>
  <c r="C85" i="5"/>
  <c r="A85" i="5" s="1"/>
  <c r="C86" i="5"/>
  <c r="A86" i="5" s="1"/>
  <c r="C87" i="5"/>
  <c r="A87" i="5" s="1"/>
  <c r="C88" i="5"/>
  <c r="A88" i="5" s="1"/>
  <c r="C89" i="5"/>
  <c r="A89" i="5" s="1"/>
  <c r="C90" i="5"/>
  <c r="A90" i="5" s="1"/>
  <c r="C91" i="5"/>
  <c r="A91" i="5" s="1"/>
  <c r="C92" i="5"/>
  <c r="A92" i="5" s="1"/>
  <c r="C93" i="5"/>
  <c r="A93" i="5" s="1"/>
  <c r="C94" i="5"/>
  <c r="A94" i="5" s="1"/>
  <c r="C95" i="5"/>
  <c r="A95" i="5" s="1"/>
  <c r="C96" i="5"/>
  <c r="A96" i="5" s="1"/>
  <c r="C97" i="5"/>
  <c r="A97" i="5" s="1"/>
  <c r="C98" i="5"/>
  <c r="A98" i="5" s="1"/>
  <c r="C99" i="5"/>
  <c r="A99" i="5" s="1"/>
  <c r="C100" i="5"/>
  <c r="A100" i="5" s="1"/>
  <c r="C101" i="5"/>
  <c r="A101" i="5" s="1"/>
  <c r="C102" i="5"/>
  <c r="A102" i="5" s="1"/>
  <c r="C103" i="5"/>
  <c r="A103" i="5" s="1"/>
  <c r="C104" i="5"/>
  <c r="A104" i="5" s="1"/>
  <c r="C105" i="5"/>
  <c r="A105" i="5" s="1"/>
  <c r="C106" i="5"/>
  <c r="A106" i="5" s="1"/>
  <c r="C107" i="5"/>
  <c r="A107" i="5" s="1"/>
  <c r="C108" i="5"/>
  <c r="A108" i="5" s="1"/>
  <c r="C109" i="5"/>
  <c r="A109" i="5" s="1"/>
  <c r="C110" i="5"/>
  <c r="A110" i="5" s="1"/>
  <c r="C111" i="5"/>
  <c r="A111" i="5" s="1"/>
  <c r="C112" i="5"/>
  <c r="A112" i="5" s="1"/>
  <c r="C113" i="5"/>
  <c r="A113" i="5" s="1"/>
  <c r="C114" i="5"/>
  <c r="A114" i="5" s="1"/>
  <c r="C115" i="5"/>
  <c r="A115" i="5" s="1"/>
  <c r="C116" i="5"/>
  <c r="A116" i="5" s="1"/>
  <c r="C117" i="5"/>
  <c r="A117" i="5" s="1"/>
  <c r="C118" i="5"/>
  <c r="A118" i="5" s="1"/>
  <c r="C119" i="5"/>
  <c r="A119" i="5" s="1"/>
  <c r="C120" i="5"/>
  <c r="A120" i="5" s="1"/>
  <c r="C121" i="5"/>
  <c r="A121" i="5" s="1"/>
  <c r="C122" i="5"/>
  <c r="A122" i="5" s="1"/>
  <c r="C123" i="5"/>
  <c r="A123" i="5" s="1"/>
  <c r="C124" i="5"/>
  <c r="A124" i="5" s="1"/>
  <c r="C125" i="5"/>
  <c r="A125" i="5" s="1"/>
  <c r="C126" i="5"/>
  <c r="A126" i="5" s="1"/>
  <c r="C127" i="5"/>
  <c r="A127" i="5" s="1"/>
  <c r="C128" i="5"/>
  <c r="A128" i="5" s="1"/>
  <c r="C129" i="5"/>
  <c r="A129" i="5" s="1"/>
  <c r="C130" i="5"/>
  <c r="A130" i="5" s="1"/>
  <c r="C131" i="5"/>
  <c r="A131" i="5" s="1"/>
  <c r="C132" i="5"/>
  <c r="A132" i="5" s="1"/>
  <c r="C133" i="5"/>
  <c r="A133" i="5" s="1"/>
  <c r="C134" i="5"/>
  <c r="A134" i="5" s="1"/>
  <c r="C135" i="5"/>
  <c r="A135" i="5" s="1"/>
  <c r="C136" i="5"/>
  <c r="A136" i="5" s="1"/>
  <c r="C137" i="5"/>
  <c r="A137" i="5" s="1"/>
  <c r="C138" i="5"/>
  <c r="A138" i="5" s="1"/>
  <c r="C139" i="5"/>
  <c r="A139" i="5" s="1"/>
  <c r="C140" i="5"/>
  <c r="A140" i="5" s="1"/>
  <c r="C141" i="5"/>
  <c r="A141" i="5" s="1"/>
  <c r="C142" i="5"/>
  <c r="A142" i="5" s="1"/>
  <c r="C143" i="5"/>
  <c r="A143" i="5" s="1"/>
  <c r="C144" i="5"/>
  <c r="A144" i="5" s="1"/>
  <c r="C145" i="5"/>
  <c r="A145" i="5" s="1"/>
  <c r="C146" i="5"/>
  <c r="A146" i="5" s="1"/>
  <c r="C147" i="5"/>
  <c r="A147" i="5" s="1"/>
  <c r="C148" i="5"/>
  <c r="A148" i="5" s="1"/>
  <c r="C149" i="5"/>
  <c r="A149" i="5" s="1"/>
  <c r="C150" i="5"/>
  <c r="A150" i="5" s="1"/>
  <c r="C151" i="5"/>
  <c r="A151" i="5" s="1"/>
  <c r="C152" i="5"/>
  <c r="A152" i="5" s="1"/>
  <c r="C153" i="5"/>
  <c r="A153" i="5" s="1"/>
  <c r="C154" i="5"/>
  <c r="A154" i="5" s="1"/>
  <c r="C155" i="5"/>
  <c r="A155" i="5" s="1"/>
  <c r="C156" i="5"/>
  <c r="A156" i="5" s="1"/>
  <c r="C157" i="5"/>
  <c r="A157" i="5" s="1"/>
  <c r="C158" i="5"/>
  <c r="A158" i="5" s="1"/>
  <c r="C159" i="5"/>
  <c r="A159" i="5" s="1"/>
  <c r="C160" i="5"/>
  <c r="A160" i="5" s="1"/>
  <c r="C161" i="5"/>
  <c r="A161" i="5" s="1"/>
  <c r="C162" i="5"/>
  <c r="A162" i="5" s="1"/>
  <c r="C163" i="5"/>
  <c r="A163" i="5" s="1"/>
  <c r="C164" i="5"/>
  <c r="A164" i="5" s="1"/>
  <c r="C165" i="5"/>
  <c r="A165" i="5" s="1"/>
  <c r="C166" i="5"/>
  <c r="A166" i="5" s="1"/>
  <c r="C167" i="5"/>
  <c r="A167" i="5" s="1"/>
  <c r="C168" i="5"/>
  <c r="A168" i="5" s="1"/>
  <c r="C169" i="5"/>
  <c r="A169" i="5" s="1"/>
  <c r="C170" i="5"/>
  <c r="A170" i="5" s="1"/>
  <c r="C171" i="5"/>
  <c r="A171" i="5" s="1"/>
  <c r="C172" i="5"/>
  <c r="A172" i="5" s="1"/>
  <c r="C173" i="5"/>
  <c r="A173" i="5" s="1"/>
  <c r="C174" i="5"/>
  <c r="A174" i="5" s="1"/>
  <c r="C175" i="5"/>
  <c r="A175" i="5" s="1"/>
  <c r="C176" i="5"/>
  <c r="A176" i="5" s="1"/>
  <c r="C177" i="5"/>
  <c r="A177" i="5" s="1"/>
  <c r="C178" i="5"/>
  <c r="A178" i="5" s="1"/>
  <c r="C179" i="5"/>
  <c r="A179" i="5" s="1"/>
  <c r="C180" i="5"/>
  <c r="A180" i="5" s="1"/>
  <c r="C181" i="5"/>
  <c r="A181" i="5" s="1"/>
  <c r="C182" i="5"/>
  <c r="A182" i="5" s="1"/>
  <c r="C183" i="5"/>
  <c r="A183" i="5" s="1"/>
  <c r="C184" i="5"/>
  <c r="A184" i="5" s="1"/>
  <c r="C185" i="5"/>
  <c r="A185" i="5" s="1"/>
  <c r="C186" i="5"/>
  <c r="A186" i="5" s="1"/>
  <c r="C187" i="5"/>
  <c r="A187" i="5" s="1"/>
  <c r="C188" i="5"/>
  <c r="A188" i="5" s="1"/>
  <c r="C189" i="5"/>
  <c r="A189" i="5" s="1"/>
  <c r="C190" i="5"/>
  <c r="A190" i="5" s="1"/>
  <c r="C191" i="5"/>
  <c r="A191" i="5" s="1"/>
  <c r="C192" i="5"/>
  <c r="A192" i="5" s="1"/>
  <c r="C193" i="5"/>
  <c r="A193" i="5" s="1"/>
  <c r="C194" i="5"/>
  <c r="A194" i="5" s="1"/>
  <c r="C195" i="5"/>
  <c r="A195" i="5" s="1"/>
  <c r="C196" i="5"/>
  <c r="A196" i="5" s="1"/>
  <c r="C197" i="5"/>
  <c r="A197" i="5" s="1"/>
  <c r="C198" i="5"/>
  <c r="A198" i="5" s="1"/>
  <c r="C199" i="5"/>
  <c r="A199" i="5" s="1"/>
  <c r="C200" i="5"/>
  <c r="A200" i="5" s="1"/>
  <c r="C201" i="5"/>
  <c r="A201" i="5" s="1"/>
  <c r="C202" i="5"/>
  <c r="A202" i="5" s="1"/>
  <c r="C203" i="5"/>
  <c r="A203" i="5" s="1"/>
  <c r="C204" i="5"/>
  <c r="A204" i="5" s="1"/>
  <c r="C205" i="5"/>
  <c r="A205" i="5" s="1"/>
  <c r="C206" i="5"/>
  <c r="A206" i="5" s="1"/>
  <c r="C207" i="5"/>
  <c r="A207" i="5" s="1"/>
  <c r="C208" i="5"/>
  <c r="A208" i="5" s="1"/>
  <c r="C209" i="5"/>
  <c r="A209" i="5" s="1"/>
  <c r="C210" i="5"/>
  <c r="A210" i="5" s="1"/>
  <c r="C211" i="5"/>
  <c r="A211" i="5" s="1"/>
  <c r="C212" i="5"/>
  <c r="A212" i="5" s="1"/>
  <c r="C213" i="5"/>
  <c r="A213" i="5" s="1"/>
  <c r="C214" i="5"/>
  <c r="A214" i="5" s="1"/>
  <c r="C215" i="5"/>
  <c r="A215" i="5" s="1"/>
  <c r="C216" i="5"/>
  <c r="A216" i="5" s="1"/>
  <c r="C217" i="5"/>
  <c r="A217" i="5" s="1"/>
  <c r="C218" i="5"/>
  <c r="A218" i="5" s="1"/>
  <c r="C219" i="5"/>
  <c r="A219" i="5" s="1"/>
  <c r="C220" i="5"/>
  <c r="A220" i="5" s="1"/>
  <c r="C221" i="5"/>
  <c r="A221" i="5" s="1"/>
  <c r="C222" i="5"/>
  <c r="A222" i="5" s="1"/>
  <c r="C223" i="5"/>
  <c r="A223" i="5" s="1"/>
  <c r="C224" i="5"/>
  <c r="A224" i="5" s="1"/>
  <c r="C225" i="5"/>
  <c r="A225" i="5" s="1"/>
  <c r="C226" i="5"/>
  <c r="A226" i="5" s="1"/>
  <c r="C227" i="5"/>
  <c r="A227" i="5" s="1"/>
  <c r="C228" i="5"/>
  <c r="A228" i="5" s="1"/>
  <c r="C229" i="5"/>
  <c r="A229" i="5" s="1"/>
  <c r="C230" i="5"/>
  <c r="A230" i="5" s="1"/>
  <c r="C231" i="5"/>
  <c r="A231" i="5" s="1"/>
  <c r="C232" i="5"/>
  <c r="A232" i="5" s="1"/>
  <c r="C233" i="5"/>
  <c r="A233" i="5" s="1"/>
  <c r="C234" i="5"/>
  <c r="A234" i="5" s="1"/>
  <c r="C235" i="5"/>
  <c r="A235" i="5" s="1"/>
  <c r="C236" i="5"/>
  <c r="A236" i="5" s="1"/>
  <c r="C237" i="5"/>
  <c r="A237" i="5" s="1"/>
  <c r="C238" i="5"/>
  <c r="A238" i="5" s="1"/>
  <c r="C239" i="5"/>
  <c r="A239" i="5" s="1"/>
  <c r="C240" i="5"/>
  <c r="A240" i="5" s="1"/>
  <c r="C241" i="5"/>
  <c r="A241" i="5" s="1"/>
  <c r="C242" i="5"/>
  <c r="A242" i="5" s="1"/>
  <c r="C243" i="5"/>
  <c r="A243" i="5" s="1"/>
  <c r="C244" i="5"/>
  <c r="A244" i="5" s="1"/>
  <c r="C245" i="5"/>
  <c r="A245" i="5" s="1"/>
  <c r="C246" i="5"/>
  <c r="A246" i="5" s="1"/>
  <c r="C247" i="5"/>
  <c r="A247" i="5" s="1"/>
  <c r="C248" i="5"/>
  <c r="A248" i="5" s="1"/>
  <c r="C249" i="5"/>
  <c r="A249" i="5" s="1"/>
  <c r="C250" i="5"/>
  <c r="A250" i="5" s="1"/>
  <c r="C251" i="5"/>
  <c r="A251" i="5" s="1"/>
  <c r="C252" i="5"/>
  <c r="A252" i="5" s="1"/>
  <c r="C253" i="5"/>
  <c r="A253" i="5" s="1"/>
  <c r="C254" i="5"/>
  <c r="A254" i="5" s="1"/>
  <c r="C255" i="5"/>
  <c r="A255" i="5" s="1"/>
  <c r="C256" i="5"/>
  <c r="A256" i="5" s="1"/>
  <c r="C257" i="5"/>
  <c r="A257" i="5" s="1"/>
  <c r="C258" i="5"/>
  <c r="A258" i="5" s="1"/>
  <c r="C259" i="5"/>
  <c r="A259" i="5" s="1"/>
  <c r="C260" i="5"/>
  <c r="A260" i="5" s="1"/>
  <c r="C261" i="5"/>
  <c r="A261" i="5" s="1"/>
  <c r="C262" i="5"/>
  <c r="A262" i="5" s="1"/>
  <c r="C263" i="5"/>
  <c r="A263" i="5" s="1"/>
  <c r="C264" i="5"/>
  <c r="A264" i="5" s="1"/>
  <c r="C265" i="5"/>
  <c r="A265" i="5" s="1"/>
  <c r="C266" i="5"/>
  <c r="A266" i="5" s="1"/>
  <c r="C267" i="5"/>
  <c r="A267" i="5" s="1"/>
  <c r="C268" i="5"/>
  <c r="A268" i="5" s="1"/>
  <c r="C269" i="5"/>
  <c r="A269" i="5" s="1"/>
  <c r="C270" i="5"/>
  <c r="A270" i="5" s="1"/>
  <c r="C271" i="5"/>
  <c r="A271" i="5" s="1"/>
  <c r="C272" i="5"/>
  <c r="A272" i="5" s="1"/>
  <c r="C273" i="5"/>
  <c r="A273" i="5" s="1"/>
  <c r="C274" i="5"/>
  <c r="A274" i="5" s="1"/>
  <c r="C275" i="5"/>
  <c r="A275" i="5" s="1"/>
  <c r="C276" i="5"/>
  <c r="A276" i="5" s="1"/>
  <c r="C277" i="5"/>
  <c r="A277" i="5" s="1"/>
  <c r="C278" i="5"/>
  <c r="A278" i="5" s="1"/>
  <c r="C279" i="5"/>
  <c r="A279" i="5" s="1"/>
  <c r="C280" i="5"/>
  <c r="A280" i="5" s="1"/>
  <c r="C281" i="5"/>
  <c r="A281" i="5" s="1"/>
  <c r="C282" i="5"/>
  <c r="A282" i="5" s="1"/>
  <c r="C283" i="5"/>
  <c r="A283" i="5" s="1"/>
  <c r="C284" i="5"/>
  <c r="A284" i="5" s="1"/>
  <c r="C285" i="5"/>
  <c r="A285" i="5" s="1"/>
  <c r="C286" i="5"/>
  <c r="A286" i="5" s="1"/>
  <c r="C287" i="5"/>
  <c r="A287" i="5" s="1"/>
  <c r="C288" i="5"/>
  <c r="A288" i="5" s="1"/>
  <c r="C289" i="5"/>
  <c r="A289" i="5" s="1"/>
  <c r="C290" i="5"/>
  <c r="A290" i="5" s="1"/>
  <c r="C291" i="5"/>
  <c r="A291" i="5" s="1"/>
  <c r="C292" i="5"/>
  <c r="A292" i="5" s="1"/>
  <c r="C293" i="5"/>
  <c r="A293" i="5" s="1"/>
  <c r="C294" i="5"/>
  <c r="A294" i="5" s="1"/>
  <c r="C295" i="5"/>
  <c r="A295" i="5" s="1"/>
  <c r="C296" i="5"/>
  <c r="A296" i="5" s="1"/>
  <c r="C297" i="5"/>
  <c r="A297" i="5" s="1"/>
  <c r="C298" i="5"/>
  <c r="A298" i="5" s="1"/>
  <c r="C299" i="5"/>
  <c r="A299" i="5" s="1"/>
  <c r="C300" i="5"/>
  <c r="A300" i="5" s="1"/>
  <c r="C301" i="5"/>
  <c r="A301" i="5" s="1"/>
  <c r="C302" i="5"/>
  <c r="A302" i="5" s="1"/>
  <c r="C303" i="5"/>
  <c r="A303" i="5" s="1"/>
  <c r="C304" i="5"/>
  <c r="A304" i="5" s="1"/>
  <c r="C305" i="5"/>
  <c r="A305" i="5" s="1"/>
  <c r="C306" i="5"/>
  <c r="A306" i="5" s="1"/>
  <c r="C307" i="5"/>
  <c r="A307" i="5" s="1"/>
  <c r="C308" i="5"/>
  <c r="A308" i="5" s="1"/>
  <c r="C309" i="5"/>
  <c r="A309" i="5" s="1"/>
  <c r="C310" i="5"/>
  <c r="A310" i="5" s="1"/>
  <c r="C311" i="5"/>
  <c r="A311" i="5" s="1"/>
  <c r="C312" i="5"/>
  <c r="A312" i="5" s="1"/>
  <c r="C313" i="5"/>
  <c r="A313" i="5" s="1"/>
  <c r="C314" i="5"/>
  <c r="A314" i="5" s="1"/>
  <c r="C315" i="5"/>
  <c r="A315" i="5" s="1"/>
  <c r="C316" i="5"/>
  <c r="A316" i="5" s="1"/>
  <c r="C317" i="5"/>
  <c r="A317" i="5" s="1"/>
  <c r="C318" i="5"/>
  <c r="A318" i="5" s="1"/>
  <c r="C319" i="5"/>
  <c r="A319" i="5" s="1"/>
  <c r="C320" i="5"/>
  <c r="A320" i="5" s="1"/>
  <c r="C321" i="5"/>
  <c r="A321" i="5" s="1"/>
  <c r="C322" i="5"/>
  <c r="A322" i="5" s="1"/>
  <c r="C323" i="5"/>
  <c r="A323" i="5" s="1"/>
  <c r="C324" i="5"/>
  <c r="A324" i="5" s="1"/>
  <c r="C325" i="5"/>
  <c r="A325" i="5" s="1"/>
  <c r="C326" i="5"/>
  <c r="A326" i="5" s="1"/>
  <c r="C327" i="5"/>
  <c r="A327" i="5" s="1"/>
  <c r="C328" i="5"/>
  <c r="A328" i="5" s="1"/>
  <c r="C329" i="5"/>
  <c r="A329" i="5" s="1"/>
  <c r="C330" i="5"/>
  <c r="A330" i="5" s="1"/>
  <c r="C331" i="5"/>
  <c r="A331" i="5" s="1"/>
  <c r="C332" i="5"/>
  <c r="A332" i="5" s="1"/>
  <c r="C333" i="5"/>
  <c r="A333" i="5" s="1"/>
  <c r="C334" i="5"/>
  <c r="A334" i="5" s="1"/>
  <c r="C335" i="5"/>
  <c r="A335" i="5" s="1"/>
  <c r="C336" i="5"/>
  <c r="A336" i="5" s="1"/>
  <c r="C337" i="5"/>
  <c r="A337" i="5" s="1"/>
  <c r="C338" i="5"/>
  <c r="A338" i="5" s="1"/>
  <c r="C339" i="5"/>
  <c r="A339" i="5" s="1"/>
  <c r="C340" i="5"/>
  <c r="A340" i="5" s="1"/>
  <c r="C341" i="5"/>
  <c r="A341" i="5" s="1"/>
  <c r="C342" i="5"/>
  <c r="A342" i="5" s="1"/>
  <c r="C343" i="5"/>
  <c r="A343" i="5" s="1"/>
  <c r="C344" i="5"/>
  <c r="A344" i="5" s="1"/>
  <c r="C345" i="5"/>
  <c r="A345" i="5" s="1"/>
  <c r="C346" i="5"/>
  <c r="A346" i="5" s="1"/>
  <c r="C347" i="5"/>
  <c r="A347" i="5" s="1"/>
  <c r="C348" i="5"/>
  <c r="A348" i="5" s="1"/>
  <c r="C349" i="5"/>
  <c r="A349" i="5" s="1"/>
  <c r="C350" i="5"/>
  <c r="A350" i="5" s="1"/>
  <c r="C351" i="5"/>
  <c r="A351" i="5" s="1"/>
  <c r="C352" i="5"/>
  <c r="A352" i="5" s="1"/>
  <c r="C353" i="5"/>
  <c r="A353" i="5" s="1"/>
  <c r="C354" i="5"/>
  <c r="A354" i="5" s="1"/>
  <c r="C355" i="5"/>
  <c r="A355" i="5" s="1"/>
  <c r="C356" i="5"/>
  <c r="A356" i="5" s="1"/>
  <c r="C357" i="5"/>
  <c r="A357" i="5" s="1"/>
  <c r="C358" i="5"/>
  <c r="A358" i="5" s="1"/>
  <c r="C359" i="5"/>
  <c r="A359" i="5" s="1"/>
  <c r="C360" i="5"/>
  <c r="A360" i="5" s="1"/>
  <c r="C361" i="5"/>
  <c r="A361" i="5" s="1"/>
  <c r="C362" i="5"/>
  <c r="A362" i="5" s="1"/>
  <c r="C363" i="5"/>
  <c r="A363" i="5" s="1"/>
  <c r="C364" i="5"/>
  <c r="A364" i="5" s="1"/>
  <c r="C365" i="5"/>
  <c r="A365" i="5" s="1"/>
  <c r="C366" i="5"/>
  <c r="A366" i="5" s="1"/>
  <c r="C367" i="5"/>
  <c r="A367" i="5" s="1"/>
  <c r="C368" i="5"/>
  <c r="A368" i="5" s="1"/>
  <c r="C369" i="5"/>
  <c r="A369" i="5" s="1"/>
  <c r="C370" i="5"/>
  <c r="A370" i="5" s="1"/>
  <c r="C371" i="5"/>
  <c r="A371" i="5" s="1"/>
  <c r="C372" i="5"/>
  <c r="A372" i="5" s="1"/>
  <c r="C3" i="5"/>
  <c r="A3" i="5" s="1"/>
  <c r="D10" i="8"/>
  <c r="U12" i="9"/>
  <c r="U11" i="9"/>
  <c r="U10" i="9"/>
  <c r="S13" i="9"/>
  <c r="S12" i="9"/>
  <c r="S11" i="9"/>
  <c r="S24" i="9"/>
  <c r="M26" i="8"/>
  <c r="L26" i="8"/>
  <c r="K26" i="8"/>
  <c r="J26" i="8"/>
  <c r="I26" i="8"/>
  <c r="H26" i="8"/>
  <c r="H24" i="8" s="1"/>
  <c r="G26" i="8"/>
  <c r="F26" i="8"/>
  <c r="F24" i="8" s="1"/>
  <c r="E26" i="8"/>
  <c r="D26" i="8"/>
  <c r="C26" i="8"/>
  <c r="B26" i="8"/>
  <c r="M25" i="8"/>
  <c r="L25" i="8"/>
  <c r="K25" i="8"/>
  <c r="J25" i="8"/>
  <c r="I25" i="8"/>
  <c r="H25" i="8"/>
  <c r="G25" i="8"/>
  <c r="F25" i="8"/>
  <c r="E25" i="8"/>
  <c r="D25" i="8"/>
  <c r="C25" i="8"/>
  <c r="B25" i="8"/>
  <c r="B24" i="8" l="1"/>
  <c r="E24" i="8"/>
  <c r="G24" i="8"/>
  <c r="I24" i="8"/>
  <c r="J24" i="8"/>
  <c r="K24" i="8"/>
  <c r="L24" i="8"/>
  <c r="M24" i="8"/>
  <c r="B28" i="8"/>
  <c r="C24" i="8"/>
  <c r="D24" i="8"/>
  <c r="B368" i="5"/>
  <c r="AI3" i="5"/>
  <c r="AH4" i="5"/>
  <c r="AH5" i="5"/>
  <c r="AH6" i="5"/>
  <c r="AH7" i="5"/>
  <c r="AH8" i="5"/>
  <c r="AH9" i="5"/>
  <c r="AH10" i="5"/>
  <c r="AH11" i="5"/>
  <c r="AH12" i="5"/>
  <c r="AH13" i="5"/>
  <c r="AH14" i="5"/>
  <c r="AH15" i="5"/>
  <c r="AH16" i="5"/>
  <c r="AH17" i="5"/>
  <c r="AH18" i="5"/>
  <c r="AH19" i="5"/>
  <c r="AH20" i="5"/>
  <c r="AH21" i="5"/>
  <c r="AH22" i="5"/>
  <c r="AH23" i="5"/>
  <c r="AH24" i="5"/>
  <c r="AH25" i="5"/>
  <c r="AH26" i="5"/>
  <c r="AH27" i="5"/>
  <c r="AH28" i="5"/>
  <c r="AH29" i="5"/>
  <c r="AH30" i="5"/>
  <c r="AH31" i="5"/>
  <c r="AH32" i="5"/>
  <c r="AH33" i="5"/>
  <c r="AH34" i="5"/>
  <c r="AH35" i="5"/>
  <c r="AH36" i="5"/>
  <c r="AH37" i="5"/>
  <c r="AH38" i="5"/>
  <c r="AH39" i="5"/>
  <c r="AH40" i="5"/>
  <c r="AH41" i="5"/>
  <c r="AH42" i="5"/>
  <c r="AH43" i="5"/>
  <c r="AH44" i="5"/>
  <c r="AH45" i="5"/>
  <c r="AH46" i="5"/>
  <c r="AH47" i="5"/>
  <c r="AH48" i="5"/>
  <c r="AH49" i="5"/>
  <c r="AH50" i="5"/>
  <c r="AH51" i="5"/>
  <c r="AH52" i="5"/>
  <c r="AH53" i="5"/>
  <c r="AH54" i="5"/>
  <c r="AH55" i="5"/>
  <c r="AH56" i="5"/>
  <c r="AH57" i="5"/>
  <c r="AH58" i="5"/>
  <c r="AH59" i="5"/>
  <c r="AH60" i="5"/>
  <c r="AH61" i="5"/>
  <c r="AH62" i="5"/>
  <c r="AH63" i="5"/>
  <c r="AH64" i="5"/>
  <c r="AH65" i="5"/>
  <c r="AH66" i="5"/>
  <c r="AH67" i="5"/>
  <c r="AH68" i="5"/>
  <c r="AH69" i="5"/>
  <c r="AH70" i="5"/>
  <c r="AH71" i="5"/>
  <c r="AH72" i="5"/>
  <c r="AH73" i="5"/>
  <c r="AH74" i="5"/>
  <c r="AH75" i="5"/>
  <c r="AH76" i="5"/>
  <c r="AH77" i="5"/>
  <c r="AH78" i="5"/>
  <c r="AH79" i="5"/>
  <c r="AH80" i="5"/>
  <c r="AH81" i="5"/>
  <c r="AH82" i="5"/>
  <c r="AH83" i="5"/>
  <c r="AH84" i="5"/>
  <c r="AH85" i="5"/>
  <c r="AH86" i="5"/>
  <c r="AH87" i="5"/>
  <c r="AH88" i="5"/>
  <c r="AH89" i="5"/>
  <c r="AH90" i="5"/>
  <c r="AH91" i="5"/>
  <c r="AH92" i="5"/>
  <c r="AH93" i="5"/>
  <c r="AH94" i="5"/>
  <c r="AH95" i="5"/>
  <c r="AH96" i="5"/>
  <c r="AH97" i="5"/>
  <c r="AH98" i="5"/>
  <c r="AH99" i="5"/>
  <c r="AH100" i="5"/>
  <c r="AH101" i="5"/>
  <c r="AH102" i="5"/>
  <c r="AH103" i="5"/>
  <c r="AH104" i="5"/>
  <c r="AH105" i="5"/>
  <c r="AH106" i="5"/>
  <c r="AH107" i="5"/>
  <c r="AH108" i="5"/>
  <c r="AH109" i="5"/>
  <c r="AH110" i="5"/>
  <c r="AH111" i="5"/>
  <c r="AH112" i="5"/>
  <c r="AH113" i="5"/>
  <c r="AH114" i="5"/>
  <c r="AH115" i="5"/>
  <c r="AH116" i="5"/>
  <c r="AH117" i="5"/>
  <c r="AH118" i="5"/>
  <c r="AH119" i="5"/>
  <c r="AH120" i="5"/>
  <c r="AH121" i="5"/>
  <c r="AH122" i="5"/>
  <c r="AH123" i="5"/>
  <c r="AH124" i="5"/>
  <c r="AH125" i="5"/>
  <c r="AH126" i="5"/>
  <c r="AH127" i="5"/>
  <c r="AH128" i="5"/>
  <c r="AH129" i="5"/>
  <c r="AH130" i="5"/>
  <c r="AH131" i="5"/>
  <c r="AH132" i="5"/>
  <c r="AH133" i="5"/>
  <c r="AH134" i="5"/>
  <c r="AH135" i="5"/>
  <c r="AH136" i="5"/>
  <c r="AH137" i="5"/>
  <c r="AH138" i="5"/>
  <c r="AH139" i="5"/>
  <c r="AH140" i="5"/>
  <c r="AH141" i="5"/>
  <c r="AH142" i="5"/>
  <c r="AH143" i="5"/>
  <c r="AH144" i="5"/>
  <c r="AH145" i="5"/>
  <c r="AH146" i="5"/>
  <c r="AH147" i="5"/>
  <c r="AH148" i="5"/>
  <c r="AH149" i="5"/>
  <c r="AH150" i="5"/>
  <c r="AH151" i="5"/>
  <c r="AH152" i="5"/>
  <c r="AH153" i="5"/>
  <c r="AH154" i="5"/>
  <c r="AH155" i="5"/>
  <c r="AH156" i="5"/>
  <c r="AH157" i="5"/>
  <c r="AH158" i="5"/>
  <c r="AH159" i="5"/>
  <c r="AH160" i="5"/>
  <c r="AH161" i="5"/>
  <c r="AH162" i="5"/>
  <c r="AH163" i="5"/>
  <c r="AH164" i="5"/>
  <c r="AH165" i="5"/>
  <c r="AH166" i="5"/>
  <c r="AH167" i="5"/>
  <c r="AH168" i="5"/>
  <c r="AH169" i="5"/>
  <c r="AH170" i="5"/>
  <c r="AH171" i="5"/>
  <c r="AH172" i="5"/>
  <c r="AH173" i="5"/>
  <c r="AH174" i="5"/>
  <c r="AH175" i="5"/>
  <c r="AH176" i="5"/>
  <c r="AH177" i="5"/>
  <c r="AH178" i="5"/>
  <c r="AH179" i="5"/>
  <c r="AH180" i="5"/>
  <c r="AH181" i="5"/>
  <c r="AH182" i="5"/>
  <c r="AH183" i="5"/>
  <c r="AH184" i="5"/>
  <c r="AH185" i="5"/>
  <c r="AH186" i="5"/>
  <c r="AH187" i="5"/>
  <c r="AH188" i="5"/>
  <c r="AH189" i="5"/>
  <c r="AH190" i="5"/>
  <c r="AH191" i="5"/>
  <c r="AH192" i="5"/>
  <c r="AH193" i="5"/>
  <c r="AH194" i="5"/>
  <c r="AH195" i="5"/>
  <c r="AH196" i="5"/>
  <c r="AH197" i="5"/>
  <c r="AH198" i="5"/>
  <c r="AH199" i="5"/>
  <c r="AH200" i="5"/>
  <c r="AH201" i="5"/>
  <c r="AH202" i="5"/>
  <c r="AH203" i="5"/>
  <c r="AH204" i="5"/>
  <c r="AH205" i="5"/>
  <c r="AH206" i="5"/>
  <c r="AH207" i="5"/>
  <c r="AH208" i="5"/>
  <c r="AH209" i="5"/>
  <c r="AH210" i="5"/>
  <c r="AH211" i="5"/>
  <c r="AH212" i="5"/>
  <c r="AH213" i="5"/>
  <c r="AH214" i="5"/>
  <c r="AH215" i="5"/>
  <c r="AH216" i="5"/>
  <c r="AH217" i="5"/>
  <c r="AH218" i="5"/>
  <c r="AH219" i="5"/>
  <c r="AH220" i="5"/>
  <c r="AH221" i="5"/>
  <c r="AH222" i="5"/>
  <c r="AH223" i="5"/>
  <c r="AH224" i="5"/>
  <c r="AH225" i="5"/>
  <c r="AH226" i="5"/>
  <c r="AH227" i="5"/>
  <c r="AH228" i="5"/>
  <c r="AH229" i="5"/>
  <c r="AH230" i="5"/>
  <c r="AH231" i="5"/>
  <c r="AH232" i="5"/>
  <c r="AH233" i="5"/>
  <c r="AH234" i="5"/>
  <c r="AH235" i="5"/>
  <c r="AH236" i="5"/>
  <c r="AH237" i="5"/>
  <c r="AH238" i="5"/>
  <c r="AH239" i="5"/>
  <c r="AH240" i="5"/>
  <c r="AH241" i="5"/>
  <c r="AH242" i="5"/>
  <c r="AH243" i="5"/>
  <c r="AH244" i="5"/>
  <c r="AH245" i="5"/>
  <c r="AH246" i="5"/>
  <c r="AH247" i="5"/>
  <c r="AH248" i="5"/>
  <c r="AH249" i="5"/>
  <c r="AH250" i="5"/>
  <c r="AH251" i="5"/>
  <c r="AH252" i="5"/>
  <c r="AH253" i="5"/>
  <c r="AH254" i="5"/>
  <c r="AH255" i="5"/>
  <c r="AH256" i="5"/>
  <c r="AH257" i="5"/>
  <c r="AH258" i="5"/>
  <c r="AH259" i="5"/>
  <c r="AH260" i="5"/>
  <c r="AH261" i="5"/>
  <c r="AH262" i="5"/>
  <c r="AH263" i="5"/>
  <c r="AH264" i="5"/>
  <c r="AH265" i="5"/>
  <c r="AH266" i="5"/>
  <c r="AH267" i="5"/>
  <c r="AH268" i="5"/>
  <c r="AH269" i="5"/>
  <c r="AH270" i="5"/>
  <c r="AH271" i="5"/>
  <c r="AH272" i="5"/>
  <c r="AH273" i="5"/>
  <c r="AH274" i="5"/>
  <c r="AH275" i="5"/>
  <c r="AH276" i="5"/>
  <c r="AH277" i="5"/>
  <c r="AH278" i="5"/>
  <c r="AH279" i="5"/>
  <c r="AH280" i="5"/>
  <c r="AH281" i="5"/>
  <c r="AH282" i="5"/>
  <c r="AH283" i="5"/>
  <c r="AH284" i="5"/>
  <c r="AH285" i="5"/>
  <c r="AH286" i="5"/>
  <c r="AH287" i="5"/>
  <c r="AH288" i="5"/>
  <c r="AH289" i="5"/>
  <c r="AH290" i="5"/>
  <c r="AH291" i="5"/>
  <c r="AH292" i="5"/>
  <c r="AH293" i="5"/>
  <c r="AH294" i="5"/>
  <c r="AH295" i="5"/>
  <c r="AH296" i="5"/>
  <c r="AH297" i="5"/>
  <c r="AH298" i="5"/>
  <c r="AH299" i="5"/>
  <c r="AH300" i="5"/>
  <c r="AH301" i="5"/>
  <c r="AH302" i="5"/>
  <c r="AH303" i="5"/>
  <c r="AH304" i="5"/>
  <c r="AH305" i="5"/>
  <c r="AH306" i="5"/>
  <c r="AH307" i="5"/>
  <c r="AH308" i="5"/>
  <c r="AH309" i="5"/>
  <c r="AH310" i="5"/>
  <c r="AH311" i="5"/>
  <c r="AH312" i="5"/>
  <c r="AH313" i="5"/>
  <c r="AH314" i="5"/>
  <c r="AH315" i="5"/>
  <c r="AH316" i="5"/>
  <c r="AH317" i="5"/>
  <c r="AH318" i="5"/>
  <c r="AH319" i="5"/>
  <c r="AH320" i="5"/>
  <c r="AH321" i="5"/>
  <c r="AH322" i="5"/>
  <c r="AH323" i="5"/>
  <c r="AH324" i="5"/>
  <c r="AH325" i="5"/>
  <c r="AH326" i="5"/>
  <c r="AH327" i="5"/>
  <c r="AH328" i="5"/>
  <c r="AH329" i="5"/>
  <c r="AH330" i="5"/>
  <c r="AH331" i="5"/>
  <c r="AH332" i="5"/>
  <c r="AH333" i="5"/>
  <c r="AH334" i="5"/>
  <c r="AH335" i="5"/>
  <c r="AH336" i="5"/>
  <c r="AH337" i="5"/>
  <c r="AH338" i="5"/>
  <c r="AH339" i="5"/>
  <c r="AH340" i="5"/>
  <c r="AH341" i="5"/>
  <c r="AH342" i="5"/>
  <c r="AH343" i="5"/>
  <c r="AH344" i="5"/>
  <c r="AH345" i="5"/>
  <c r="AH346" i="5"/>
  <c r="AH347" i="5"/>
  <c r="AH348" i="5"/>
  <c r="AH349" i="5"/>
  <c r="AH350" i="5"/>
  <c r="AH351" i="5"/>
  <c r="AH352" i="5"/>
  <c r="AH353" i="5"/>
  <c r="AH354" i="5"/>
  <c r="AH355" i="5"/>
  <c r="AH356" i="5"/>
  <c r="AH357" i="5"/>
  <c r="AH358" i="5"/>
  <c r="AH359" i="5"/>
  <c r="AH360" i="5"/>
  <c r="AH361" i="5"/>
  <c r="AH362" i="5"/>
  <c r="AH363" i="5"/>
  <c r="AH364" i="5"/>
  <c r="AH365" i="5"/>
  <c r="AH366" i="5"/>
  <c r="AH367" i="5"/>
  <c r="AH368" i="5"/>
  <c r="AH369" i="5"/>
  <c r="AH370" i="5"/>
  <c r="AH371" i="5"/>
  <c r="AH372" i="5"/>
  <c r="AH3" i="5"/>
  <c r="E11" i="8"/>
  <c r="E10" i="8"/>
  <c r="D12" i="8"/>
  <c r="D11" i="8"/>
  <c r="C12" i="8"/>
  <c r="C11" i="8"/>
  <c r="C10" i="8"/>
  <c r="AI37" i="5"/>
  <c r="AI10" i="5"/>
  <c r="AI17" i="5"/>
  <c r="AI9" i="5"/>
  <c r="AI21" i="5"/>
  <c r="AI23" i="5"/>
  <c r="AI4" i="5"/>
  <c r="AI13" i="5"/>
  <c r="AI26" i="5"/>
  <c r="AI5" i="5"/>
  <c r="AI6" i="5"/>
  <c r="AI7" i="5"/>
  <c r="AI31" i="5"/>
  <c r="AI35" i="5"/>
  <c r="AI8" i="5"/>
  <c r="AI136" i="5"/>
  <c r="AI34" i="5"/>
  <c r="AI27" i="5"/>
  <c r="AI22" i="5"/>
  <c r="AI38" i="5"/>
  <c r="AI43" i="5"/>
  <c r="AI71" i="5"/>
  <c r="AI11" i="5"/>
  <c r="AI40" i="5"/>
  <c r="AI12" i="5"/>
  <c r="AI72" i="5"/>
  <c r="AI44" i="5"/>
  <c r="AI28" i="5"/>
  <c r="AI45" i="5"/>
  <c r="AI51" i="5"/>
  <c r="AI14" i="5"/>
  <c r="AI47" i="5"/>
  <c r="AI76" i="5"/>
  <c r="AI68" i="5"/>
  <c r="AI15" i="5"/>
  <c r="AI16" i="5"/>
  <c r="AI18" i="5"/>
  <c r="AI59" i="5"/>
  <c r="AI19" i="5"/>
  <c r="AI20" i="5"/>
  <c r="AI60" i="5"/>
  <c r="AI61" i="5"/>
  <c r="AI24" i="5"/>
  <c r="AI65" i="5"/>
  <c r="AI48" i="5"/>
  <c r="AI84" i="5"/>
  <c r="AI25" i="5"/>
  <c r="AI96" i="5"/>
  <c r="AI167" i="5"/>
  <c r="AI29" i="5"/>
  <c r="AI66" i="5"/>
  <c r="AI64" i="5"/>
  <c r="AI30" i="5"/>
  <c r="AI74" i="5"/>
  <c r="AI32" i="5"/>
  <c r="AI69" i="5"/>
  <c r="AI87" i="5"/>
  <c r="AI79" i="5"/>
  <c r="AI80" i="5"/>
  <c r="AI89" i="5"/>
  <c r="AI36" i="5"/>
  <c r="AI85" i="5"/>
  <c r="AI88" i="5"/>
  <c r="AI94" i="5"/>
  <c r="AI77" i="5"/>
  <c r="AI283" i="5"/>
  <c r="AI82" i="5"/>
  <c r="AI91" i="5"/>
  <c r="AI134" i="5"/>
  <c r="AI92" i="5"/>
  <c r="AI137" i="5"/>
  <c r="AI113" i="5"/>
  <c r="AI123" i="5"/>
  <c r="AI86" i="5"/>
  <c r="AI102" i="5"/>
  <c r="AI41" i="5"/>
  <c r="AI42" i="5"/>
  <c r="AI83" i="5"/>
  <c r="AI95" i="5"/>
  <c r="AI90" i="5"/>
  <c r="AI122" i="5"/>
  <c r="AI46" i="5"/>
  <c r="AI33" i="5"/>
  <c r="AI97" i="5"/>
  <c r="AI108" i="5"/>
  <c r="AI117" i="5"/>
  <c r="AI100" i="5"/>
  <c r="AI49" i="5"/>
  <c r="AI50" i="5"/>
  <c r="AI52" i="5"/>
  <c r="AI109" i="5"/>
  <c r="AI101" i="5"/>
  <c r="AI104" i="5"/>
  <c r="AI105" i="5"/>
  <c r="AI53" i="5"/>
  <c r="AI125" i="5"/>
  <c r="AI55" i="5"/>
  <c r="AI57" i="5"/>
  <c r="AI103" i="5"/>
  <c r="AI39" i="5"/>
  <c r="AI106" i="5"/>
  <c r="AI56" i="5"/>
  <c r="AI197" i="5"/>
  <c r="AI112" i="5"/>
  <c r="AI62" i="5"/>
  <c r="AI58" i="5"/>
  <c r="AI115" i="5"/>
  <c r="AI186" i="5"/>
  <c r="AI346" i="5"/>
  <c r="AI121" i="5"/>
  <c r="AI114" i="5"/>
  <c r="AI54" i="5"/>
  <c r="AI119" i="5"/>
  <c r="AI135" i="5"/>
  <c r="AI176" i="5"/>
  <c r="AI63" i="5"/>
  <c r="AI120" i="5"/>
  <c r="AI116" i="5"/>
  <c r="AI182" i="5"/>
  <c r="AI118" i="5"/>
  <c r="AI152" i="5"/>
  <c r="AI124" i="5"/>
  <c r="AI235" i="5"/>
  <c r="AI70" i="5"/>
  <c r="AI131" i="5"/>
  <c r="AI75" i="5"/>
  <c r="AI140" i="5"/>
  <c r="AI128" i="5"/>
  <c r="AI130" i="5"/>
  <c r="AI129" i="5"/>
  <c r="AI73" i="5"/>
  <c r="AI127" i="5"/>
  <c r="AI133" i="5"/>
  <c r="AI78" i="5"/>
  <c r="AI208" i="5"/>
  <c r="AI244" i="5"/>
  <c r="AI141" i="5"/>
  <c r="AI81" i="5"/>
  <c r="AI172" i="5"/>
  <c r="AI142" i="5"/>
  <c r="AI67" i="5"/>
  <c r="AI190" i="5"/>
  <c r="AI145" i="5"/>
  <c r="AI150" i="5"/>
  <c r="AI146" i="5"/>
  <c r="AI154" i="5"/>
  <c r="AI139" i="5"/>
  <c r="AI147" i="5"/>
  <c r="AI168" i="5"/>
  <c r="AI173" i="5"/>
  <c r="AI144" i="5"/>
  <c r="AI153" i="5"/>
  <c r="AI311" i="5"/>
  <c r="AI148" i="5"/>
  <c r="AI174" i="5"/>
  <c r="AI164" i="5"/>
  <c r="AI151" i="5"/>
  <c r="AI143" i="5"/>
  <c r="AI156" i="5"/>
  <c r="AI353" i="5"/>
  <c r="AI132" i="5"/>
  <c r="AI372" i="5"/>
  <c r="AI162" i="5"/>
  <c r="AI158" i="5"/>
  <c r="AI99" i="5"/>
  <c r="AI212" i="5"/>
  <c r="AI160" i="5"/>
  <c r="AI166" i="5"/>
  <c r="AI163" i="5"/>
  <c r="AI213" i="5"/>
  <c r="AI157" i="5"/>
  <c r="AI138" i="5"/>
  <c r="AI171" i="5"/>
  <c r="AI251" i="5"/>
  <c r="AI161" i="5"/>
  <c r="AI169" i="5"/>
  <c r="AI202" i="5"/>
  <c r="AI170" i="5"/>
  <c r="AI175" i="5"/>
  <c r="AI201" i="5"/>
  <c r="AI111" i="5"/>
  <c r="AI107" i="5"/>
  <c r="AI177" i="5"/>
  <c r="AI194" i="5"/>
  <c r="AI98" i="5"/>
  <c r="AI149" i="5"/>
  <c r="AI354" i="5"/>
  <c r="AI253" i="5"/>
  <c r="AI226" i="5"/>
  <c r="AI270" i="5"/>
  <c r="AI294" i="5"/>
  <c r="AI290" i="5"/>
  <c r="AI205" i="5"/>
  <c r="AI180" i="5"/>
  <c r="AI93" i="5"/>
  <c r="AI243" i="5"/>
  <c r="AI110" i="5"/>
  <c r="AI295" i="5"/>
  <c r="AI165" i="5"/>
  <c r="AI189" i="5"/>
  <c r="AI231" i="5"/>
  <c r="AI193" i="5"/>
  <c r="AI302" i="5"/>
  <c r="AI200" i="5"/>
  <c r="AI214" i="5"/>
  <c r="AI203" i="5"/>
  <c r="AI256" i="5"/>
  <c r="AI224" i="5"/>
  <c r="AI188" i="5"/>
  <c r="AI126" i="5"/>
  <c r="AI178" i="5"/>
  <c r="AI216" i="5"/>
  <c r="AI307" i="5"/>
  <c r="AI242" i="5"/>
  <c r="AI370" i="5"/>
  <c r="AI223" i="5"/>
  <c r="AI356" i="5"/>
  <c r="AI196" i="5"/>
  <c r="AI349" i="5"/>
  <c r="AI234" i="5"/>
  <c r="AI233" i="5"/>
  <c r="AI179" i="5"/>
  <c r="AI184" i="5"/>
  <c r="AI211" i="5"/>
  <c r="AI198" i="5"/>
  <c r="AI218" i="5"/>
  <c r="AI187" i="5"/>
  <c r="AI206" i="5"/>
  <c r="AI355" i="5"/>
  <c r="AI327" i="5"/>
  <c r="AI280" i="5"/>
  <c r="AI209" i="5"/>
  <c r="AI159" i="5"/>
  <c r="AI185" i="5"/>
  <c r="AI221" i="5"/>
  <c r="AI232" i="5"/>
  <c r="AI219" i="5"/>
  <c r="AI299" i="5"/>
  <c r="AI210" i="5"/>
  <c r="AI328" i="5"/>
  <c r="AI237" i="5"/>
  <c r="AI303" i="5"/>
  <c r="AI220" i="5"/>
  <c r="AI199" i="5"/>
  <c r="AI229" i="5"/>
  <c r="AI241" i="5"/>
  <c r="AI357" i="5"/>
  <c r="AI245" i="5"/>
  <c r="AI204" i="5"/>
  <c r="AI222" i="5"/>
  <c r="AI289" i="5"/>
  <c r="AI262" i="5"/>
  <c r="AI306" i="5"/>
  <c r="AI284" i="5"/>
  <c r="AI263" i="5"/>
  <c r="AI225" i="5"/>
  <c r="AI250" i="5"/>
  <c r="AI247" i="5"/>
  <c r="AI239" i="5"/>
  <c r="AI183" i="5"/>
  <c r="AI259" i="5"/>
  <c r="AI322" i="5"/>
  <c r="AI255" i="5"/>
  <c r="AI271" i="5"/>
  <c r="AI258" i="5"/>
  <c r="AI330" i="5"/>
  <c r="AI297" i="5"/>
  <c r="AI215" i="5"/>
  <c r="AI228" i="5"/>
  <c r="AI318" i="5"/>
  <c r="AI227" i="5"/>
  <c r="AI192" i="5"/>
  <c r="AI238" i="5"/>
  <c r="AI278" i="5"/>
  <c r="AI348" i="5"/>
  <c r="AI275" i="5"/>
  <c r="AI329" i="5"/>
  <c r="AI273" i="5"/>
  <c r="AI248" i="5"/>
  <c r="AI324" i="5"/>
  <c r="AI252" i="5"/>
  <c r="AI195" i="5"/>
  <c r="AI207" i="5"/>
  <c r="AI276" i="5"/>
  <c r="AI364" i="5"/>
  <c r="AI217" i="5"/>
  <c r="AI285" i="5"/>
  <c r="AI305" i="5"/>
  <c r="AI321" i="5"/>
  <c r="AI249" i="5"/>
  <c r="AI191" i="5"/>
  <c r="AI272" i="5"/>
  <c r="AI266" i="5"/>
  <c r="AI340" i="5"/>
  <c r="AI337" i="5"/>
  <c r="AI333" i="5"/>
  <c r="AI293" i="5"/>
  <c r="AI316" i="5"/>
  <c r="AI230" i="5"/>
  <c r="AI331" i="5"/>
  <c r="AI265" i="5"/>
  <c r="AI236" i="5"/>
  <c r="AI298" i="5"/>
  <c r="AI286" i="5"/>
  <c r="AI300" i="5"/>
  <c r="AI358" i="5"/>
  <c r="AI274" i="5"/>
  <c r="AI350" i="5"/>
  <c r="AI261" i="5"/>
  <c r="AI296" i="5"/>
  <c r="AI240" i="5"/>
  <c r="AI345" i="5"/>
  <c r="AI246" i="5"/>
  <c r="AI338" i="5"/>
  <c r="AI352" i="5"/>
  <c r="AI336" i="5"/>
  <c r="AI254" i="5"/>
  <c r="AI309" i="5"/>
  <c r="AI287" i="5"/>
  <c r="AI282" i="5"/>
  <c r="AI317" i="5"/>
  <c r="AI369" i="5"/>
  <c r="AI257" i="5"/>
  <c r="AI313" i="5"/>
  <c r="AI269" i="5"/>
  <c r="AI260" i="5"/>
  <c r="AI332" i="5"/>
  <c r="AI351" i="5"/>
  <c r="AI267" i="5"/>
  <c r="AI264" i="5"/>
  <c r="AI368" i="5"/>
  <c r="AI361" i="5"/>
  <c r="AI277" i="5"/>
  <c r="AI279" i="5"/>
  <c r="AI281" i="5"/>
  <c r="AI288" i="5"/>
  <c r="AI315" i="5"/>
  <c r="AI292" i="5"/>
  <c r="AI362" i="5"/>
  <c r="AI291" i="5"/>
  <c r="AI301" i="5"/>
  <c r="AI335" i="5"/>
  <c r="AI268" i="5"/>
  <c r="AI308" i="5"/>
  <c r="AI304" i="5"/>
  <c r="AI363" i="5"/>
  <c r="AI365" i="5"/>
  <c r="AI312" i="5"/>
  <c r="AI310" i="5"/>
  <c r="AI367" i="5"/>
  <c r="AI314" i="5"/>
  <c r="AI325" i="5"/>
  <c r="AI319" i="5"/>
  <c r="AI323" i="5"/>
  <c r="AI360" i="5"/>
  <c r="AI344" i="5"/>
  <c r="AI320" i="5"/>
  <c r="AI339" i="5"/>
  <c r="AI342" i="5"/>
  <c r="AI155" i="5"/>
  <c r="AI341" i="5"/>
  <c r="AI334" i="5"/>
  <c r="AI181" i="5"/>
  <c r="AI371" i="5"/>
  <c r="AI326" i="5"/>
  <c r="AI347" i="5"/>
  <c r="AI366" i="5"/>
  <c r="AI343" i="5"/>
  <c r="AI359" i="5"/>
  <c r="AE364" i="5"/>
  <c r="AE321" i="5"/>
  <c r="AE368" i="5"/>
  <c r="AE354" i="5"/>
  <c r="AE356" i="5"/>
  <c r="AE353" i="5"/>
  <c r="AE355" i="5"/>
  <c r="AE349" i="5"/>
  <c r="AE346" i="5"/>
  <c r="AE258" i="5"/>
  <c r="AE329" i="5"/>
  <c r="AE297" i="5"/>
  <c r="AE360" i="5"/>
  <c r="AE265" i="5"/>
  <c r="AE248" i="5"/>
  <c r="AE357" i="5"/>
  <c r="AE220" i="5"/>
  <c r="AE183" i="5"/>
  <c r="AE266" i="5"/>
  <c r="AE363" i="5"/>
  <c r="AE361" i="5"/>
  <c r="AE370" i="5"/>
  <c r="AE143" i="5"/>
  <c r="AE341" i="5"/>
  <c r="AE371" i="5"/>
  <c r="B364" i="5"/>
  <c r="B321" i="5"/>
  <c r="B354" i="5"/>
  <c r="B356" i="5"/>
  <c r="B353" i="5"/>
  <c r="B355" i="5"/>
  <c r="B349" i="5"/>
  <c r="B346" i="5"/>
  <c r="B258" i="5"/>
  <c r="B329" i="5"/>
  <c r="B365" i="5"/>
  <c r="B297" i="5"/>
  <c r="B360" i="5"/>
  <c r="B265" i="5"/>
  <c r="B248" i="5"/>
  <c r="B357" i="5"/>
  <c r="B220" i="5"/>
  <c r="B183" i="5"/>
  <c r="B266" i="5"/>
  <c r="B363" i="5"/>
  <c r="B361" i="5"/>
  <c r="B370" i="5"/>
  <c r="B143" i="5"/>
  <c r="B341" i="5"/>
  <c r="B371" i="5"/>
  <c r="AE3" i="5"/>
  <c r="AE17" i="5"/>
  <c r="AE9" i="5"/>
  <c r="AE13" i="5"/>
  <c r="AE23" i="5"/>
  <c r="AE26" i="5"/>
  <c r="AE4" i="5"/>
  <c r="AE5" i="5"/>
  <c r="AE21" i="5"/>
  <c r="AE76" i="5"/>
  <c r="AE16" i="5"/>
  <c r="AE6" i="5"/>
  <c r="AE7" i="5"/>
  <c r="AE31" i="5"/>
  <c r="AE10" i="5"/>
  <c r="AE37" i="5"/>
  <c r="AE35" i="5"/>
  <c r="AE38" i="5"/>
  <c r="AE22" i="5"/>
  <c r="AE12" i="5"/>
  <c r="AE72" i="5"/>
  <c r="AE11" i="5"/>
  <c r="AE43" i="5"/>
  <c r="AE71" i="5"/>
  <c r="AE27" i="5"/>
  <c r="AE34" i="5"/>
  <c r="AE40" i="5"/>
  <c r="AE47" i="5"/>
  <c r="AE45" i="5"/>
  <c r="AE14" i="5"/>
  <c r="AE51" i="5"/>
  <c r="AE28" i="5"/>
  <c r="AE15" i="5"/>
  <c r="AE64" i="5"/>
  <c r="AE24" i="5"/>
  <c r="AE44" i="5"/>
  <c r="AE89" i="5"/>
  <c r="AE18" i="5"/>
  <c r="AE68" i="5"/>
  <c r="AE61" i="5"/>
  <c r="AE19" i="5"/>
  <c r="AE252" i="5"/>
  <c r="AE83" i="5"/>
  <c r="AE33" i="5"/>
  <c r="AE65" i="5"/>
  <c r="AE8" i="5"/>
  <c r="AE84" i="5"/>
  <c r="AE20" i="5"/>
  <c r="AE108" i="5"/>
  <c r="AE30" i="5"/>
  <c r="AE29" i="5"/>
  <c r="AE79" i="5"/>
  <c r="AE80" i="5"/>
  <c r="AE48" i="5"/>
  <c r="AE193" i="5"/>
  <c r="AE372" i="5"/>
  <c r="AE74" i="5"/>
  <c r="AE87" i="5"/>
  <c r="AE136" i="5"/>
  <c r="AE32" i="5"/>
  <c r="AE69" i="5"/>
  <c r="AE88" i="5"/>
  <c r="AE85" i="5"/>
  <c r="AE86" i="5"/>
  <c r="AE137" i="5"/>
  <c r="AE77" i="5"/>
  <c r="AE92" i="5"/>
  <c r="AE60" i="5"/>
  <c r="AE113" i="5"/>
  <c r="AE134" i="5"/>
  <c r="AE283" i="5"/>
  <c r="AE90" i="5"/>
  <c r="AE91" i="5"/>
  <c r="AE167" i="5"/>
  <c r="AE197" i="5"/>
  <c r="AE96" i="5"/>
  <c r="AE66" i="5"/>
  <c r="AE59" i="5"/>
  <c r="AE41" i="5"/>
  <c r="AE82" i="5"/>
  <c r="AE207" i="5"/>
  <c r="AE295" i="5"/>
  <c r="AE105" i="5"/>
  <c r="AE123" i="5"/>
  <c r="AE50" i="5"/>
  <c r="AE278" i="5"/>
  <c r="AE156" i="5"/>
  <c r="AE166" i="5"/>
  <c r="AE98" i="5"/>
  <c r="AE102" i="5"/>
  <c r="AE94" i="5"/>
  <c r="AE184" i="5"/>
  <c r="AE179" i="5"/>
  <c r="AE164" i="5"/>
  <c r="AE39" i="5"/>
  <c r="AE25" i="5"/>
  <c r="AE186" i="5"/>
  <c r="AE270" i="5"/>
  <c r="AE290" i="5"/>
  <c r="AE151" i="5"/>
  <c r="AE36" i="5"/>
  <c r="AE95" i="5"/>
  <c r="AE132" i="5"/>
  <c r="AE55" i="5"/>
  <c r="AE322" i="5"/>
  <c r="AE218" i="5"/>
  <c r="AE111" i="5"/>
  <c r="AE46" i="5"/>
  <c r="AE256" i="5"/>
  <c r="AE97" i="5"/>
  <c r="AE42" i="5"/>
  <c r="AE109" i="5"/>
  <c r="AE104" i="5"/>
  <c r="AE121" i="5"/>
  <c r="AE224" i="5"/>
  <c r="AE52" i="5"/>
  <c r="AE115" i="5"/>
  <c r="AE141" i="5"/>
  <c r="AE307" i="5"/>
  <c r="AE176" i="5"/>
  <c r="AE149" i="5"/>
  <c r="AE100" i="5"/>
  <c r="AE302" i="5"/>
  <c r="AE138" i="5"/>
  <c r="AE103" i="5"/>
  <c r="AE173" i="5"/>
  <c r="AE101" i="5"/>
  <c r="AE49" i="5"/>
  <c r="AE300" i="5"/>
  <c r="AE53" i="5"/>
  <c r="AE135" i="5"/>
  <c r="AE118" i="5"/>
  <c r="AE294" i="5"/>
  <c r="AE336" i="5"/>
  <c r="AE213" i="5"/>
  <c r="AE106" i="5"/>
  <c r="AE54" i="5"/>
  <c r="AE117" i="5"/>
  <c r="AE305" i="5"/>
  <c r="AE139" i="5"/>
  <c r="AE147" i="5"/>
  <c r="AE168" i="5"/>
  <c r="AE125" i="5"/>
  <c r="AE332" i="5"/>
  <c r="AE208" i="5"/>
  <c r="AE58" i="5"/>
  <c r="AE119" i="5"/>
  <c r="AE212" i="5"/>
  <c r="AE182" i="5"/>
  <c r="AE244" i="5"/>
  <c r="AE63" i="5"/>
  <c r="AE114" i="5"/>
  <c r="AE70" i="5"/>
  <c r="AE242" i="5"/>
  <c r="AE195" i="5"/>
  <c r="AE56" i="5"/>
  <c r="AE251" i="5"/>
  <c r="AE201" i="5"/>
  <c r="AE235" i="5"/>
  <c r="AE73" i="5"/>
  <c r="AE171" i="5"/>
  <c r="AE219" i="5"/>
  <c r="AE124" i="5"/>
  <c r="AE75" i="5"/>
  <c r="AE116" i="5"/>
  <c r="AE170" i="5"/>
  <c r="AE318" i="5"/>
  <c r="AE188" i="5"/>
  <c r="AE245" i="5"/>
  <c r="AE62" i="5"/>
  <c r="AE233" i="5"/>
  <c r="AE315" i="5"/>
  <c r="AE142" i="5"/>
  <c r="AE127" i="5"/>
  <c r="AE130" i="5"/>
  <c r="AE120" i="5"/>
  <c r="AE163" i="5"/>
  <c r="AE67" i="5"/>
  <c r="AE328" i="5"/>
  <c r="AE133" i="5"/>
  <c r="AE131" i="5"/>
  <c r="AE231" i="5"/>
  <c r="AE345" i="5"/>
  <c r="AE299" i="5"/>
  <c r="AE259" i="5"/>
  <c r="AE306" i="5"/>
  <c r="AE187" i="5"/>
  <c r="AE150" i="5"/>
  <c r="AE311" i="5"/>
  <c r="AE81" i="5"/>
  <c r="AE174" i="5"/>
  <c r="AE110" i="5"/>
  <c r="AE158" i="5"/>
  <c r="AE144" i="5"/>
  <c r="AE140" i="5"/>
  <c r="AE286" i="5"/>
  <c r="AE189" i="5"/>
  <c r="AE128" i="5"/>
  <c r="AE78" i="5"/>
  <c r="AE253" i="5"/>
  <c r="AE145" i="5"/>
  <c r="AE268" i="5"/>
  <c r="AE153" i="5"/>
  <c r="AE217" i="5"/>
  <c r="AE129" i="5"/>
  <c r="AE161" i="5"/>
  <c r="AE229" i="5"/>
  <c r="AE338" i="5"/>
  <c r="AE214" i="5"/>
  <c r="AE160" i="5"/>
  <c r="AE205" i="5"/>
  <c r="AE232" i="5"/>
  <c r="AE313" i="5"/>
  <c r="AE157" i="5"/>
  <c r="AE162" i="5"/>
  <c r="AE112" i="5"/>
  <c r="AE185" i="5"/>
  <c r="AE226" i="5"/>
  <c r="AE203" i="5"/>
  <c r="AE148" i="5"/>
  <c r="AE202" i="5"/>
  <c r="AE169" i="5"/>
  <c r="AE216" i="5"/>
  <c r="AE250" i="5"/>
  <c r="AE344" i="5"/>
  <c r="AE215" i="5"/>
  <c r="AE190" i="5"/>
  <c r="AE303" i="5"/>
  <c r="AE280" i="5"/>
  <c r="AE165" i="5"/>
  <c r="AE327" i="5"/>
  <c r="AE175" i="5"/>
  <c r="AE275" i="5"/>
  <c r="AE152" i="5"/>
  <c r="AE304" i="5"/>
  <c r="AE284" i="5"/>
  <c r="AE146" i="5"/>
  <c r="AE196" i="5"/>
  <c r="AE194" i="5"/>
  <c r="AE263" i="5"/>
  <c r="AE350" i="5"/>
  <c r="AE209" i="5"/>
  <c r="AE199" i="5"/>
  <c r="AE225" i="5"/>
  <c r="AE326" i="5"/>
  <c r="AE93" i="5"/>
  <c r="AE181" i="5"/>
  <c r="AE237" i="5"/>
  <c r="AE223" i="5"/>
  <c r="AE273" i="5"/>
  <c r="AE200" i="5"/>
  <c r="AE320" i="5"/>
  <c r="AE180" i="5"/>
  <c r="AE107" i="5"/>
  <c r="AE159" i="5"/>
  <c r="AE177" i="5"/>
  <c r="AE222" i="5"/>
  <c r="AE221" i="5"/>
  <c r="AE330" i="5"/>
  <c r="AE319" i="5"/>
  <c r="AE241" i="5"/>
  <c r="AE211" i="5"/>
  <c r="AE255" i="5"/>
  <c r="AE282" i="5"/>
  <c r="AE277" i="5"/>
  <c r="AE228" i="5"/>
  <c r="AE276" i="5"/>
  <c r="AE261" i="5"/>
  <c r="AE335" i="5"/>
  <c r="AE234" i="5"/>
  <c r="AE362" i="5"/>
  <c r="AE289" i="5"/>
  <c r="AE333" i="5"/>
  <c r="AE249" i="5"/>
  <c r="AE239" i="5"/>
  <c r="AE262" i="5"/>
  <c r="AE155" i="5"/>
  <c r="AE191" i="5"/>
  <c r="AE257" i="5"/>
  <c r="AE267" i="5"/>
  <c r="AE312" i="5"/>
  <c r="AE260" i="5"/>
  <c r="AE247" i="5"/>
  <c r="AE298" i="5"/>
  <c r="AE198" i="5"/>
  <c r="AE281" i="5"/>
  <c r="AE227" i="5"/>
  <c r="AE309" i="5"/>
  <c r="AE317" i="5"/>
  <c r="AE342" i="5"/>
  <c r="AE314" i="5"/>
  <c r="AE310" i="5"/>
  <c r="AE192" i="5"/>
  <c r="AE334" i="5"/>
  <c r="AE323" i="5"/>
  <c r="AE279" i="5"/>
  <c r="AE316" i="5"/>
  <c r="AE210" i="5"/>
  <c r="AE366" i="5"/>
  <c r="AE358" i="5"/>
  <c r="AE359" i="5"/>
  <c r="AE367" i="5"/>
  <c r="AE347" i="5"/>
  <c r="AE264" i="5"/>
  <c r="AE246" i="5"/>
  <c r="AE238" i="5"/>
  <c r="AE351" i="5"/>
  <c r="AE293" i="5"/>
  <c r="AE287" i="5"/>
  <c r="AE236" i="5"/>
  <c r="AE296" i="5"/>
  <c r="AE339" i="5"/>
  <c r="AE343" i="5"/>
  <c r="AE240" i="5"/>
  <c r="AE291" i="5"/>
  <c r="AE325" i="5"/>
  <c r="AE292" i="5"/>
  <c r="AE272" i="5"/>
  <c r="AE126" i="5"/>
  <c r="AE324" i="5"/>
  <c r="AE340" i="5"/>
  <c r="AE243" i="5"/>
  <c r="AE154" i="5"/>
  <c r="AE99" i="5"/>
  <c r="AE178" i="5"/>
  <c r="AE122" i="5"/>
  <c r="AE348" i="5"/>
  <c r="AE230" i="5"/>
  <c r="AE285" i="5"/>
  <c r="AE288" i="5"/>
  <c r="AE331" i="5"/>
  <c r="AE369" i="5"/>
  <c r="AE271" i="5"/>
  <c r="AE206" i="5"/>
  <c r="AE352" i="5"/>
  <c r="AE269" i="5"/>
  <c r="AE204" i="5"/>
  <c r="AE274" i="5"/>
  <c r="AE337" i="5"/>
  <c r="AE172" i="5"/>
  <c r="AE254" i="5"/>
  <c r="AE301" i="5"/>
  <c r="AE308" i="5"/>
  <c r="AE57" i="5"/>
  <c r="B240" i="5"/>
  <c r="B291" i="5"/>
  <c r="B325" i="5"/>
  <c r="B292" i="5"/>
  <c r="B272" i="5"/>
  <c r="B126" i="5"/>
  <c r="B324" i="5"/>
  <c r="B340" i="5"/>
  <c r="B243" i="5"/>
  <c r="B154" i="5"/>
  <c r="B99" i="5"/>
  <c r="B178" i="5"/>
  <c r="AF122" i="5"/>
  <c r="B348" i="5"/>
  <c r="B230" i="5"/>
  <c r="B285" i="5"/>
  <c r="AG288" i="5"/>
  <c r="BP288" i="5" s="1"/>
  <c r="B331" i="5"/>
  <c r="B369" i="5"/>
  <c r="B271" i="5"/>
  <c r="B206" i="5"/>
  <c r="AF352" i="5"/>
  <c r="AG269" i="5"/>
  <c r="AF204" i="5"/>
  <c r="AF274" i="5"/>
  <c r="B337" i="5"/>
  <c r="B172" i="5"/>
  <c r="AG254" i="5"/>
  <c r="BR254" i="5" s="1"/>
  <c r="AF301" i="5"/>
  <c r="AK301" i="5" s="1"/>
  <c r="B308" i="5"/>
  <c r="AF57" i="5"/>
  <c r="BE57" i="5" s="1"/>
  <c r="B301" i="5" l="1"/>
  <c r="B204" i="5"/>
  <c r="B254" i="5"/>
  <c r="B122" i="5"/>
  <c r="B274" i="5"/>
  <c r="B57" i="5"/>
  <c r="B288" i="5"/>
  <c r="B269" i="5"/>
  <c r="B352" i="5"/>
  <c r="C14" i="8"/>
  <c r="E13" i="8"/>
  <c r="C13" i="8"/>
  <c r="D13" i="8"/>
  <c r="D14" i="8"/>
  <c r="E14" i="8"/>
  <c r="AF354" i="5"/>
  <c r="AZ354" i="5" s="1"/>
  <c r="AG354" i="5"/>
  <c r="BW354" i="5" s="1"/>
  <c r="AF266" i="5"/>
  <c r="AK266" i="5" s="1"/>
  <c r="AG266" i="5"/>
  <c r="CJ266" i="5" s="1"/>
  <c r="AF258" i="5"/>
  <c r="AT258" i="5" s="1"/>
  <c r="AG258" i="5"/>
  <c r="BL258" i="5" s="1"/>
  <c r="AF183" i="5"/>
  <c r="AY183" i="5" s="1"/>
  <c r="AG183" i="5"/>
  <c r="CH183" i="5" s="1"/>
  <c r="AF365" i="5"/>
  <c r="AT365" i="5" s="1"/>
  <c r="AG365" i="5"/>
  <c r="AF220" i="5"/>
  <c r="AZ220" i="5" s="1"/>
  <c r="AG220" i="5"/>
  <c r="CH220" i="5" s="1"/>
  <c r="AF329" i="5"/>
  <c r="AV329" i="5" s="1"/>
  <c r="AG329" i="5"/>
  <c r="BN329" i="5" s="1"/>
  <c r="AF143" i="5"/>
  <c r="BH143" i="5" s="1"/>
  <c r="AG143" i="5"/>
  <c r="AG357" i="5"/>
  <c r="BK357" i="5" s="1"/>
  <c r="AF357" i="5"/>
  <c r="AP357" i="5" s="1"/>
  <c r="AF370" i="5"/>
  <c r="AM370" i="5" s="1"/>
  <c r="AG370" i="5"/>
  <c r="CF370" i="5" s="1"/>
  <c r="AG248" i="5"/>
  <c r="CH248" i="5" s="1"/>
  <c r="AF248" i="5"/>
  <c r="AF341" i="5"/>
  <c r="AP341" i="5" s="1"/>
  <c r="AG341" i="5"/>
  <c r="CI341" i="5" s="1"/>
  <c r="AF361" i="5"/>
  <c r="BB361" i="5" s="1"/>
  <c r="AG361" i="5"/>
  <c r="BT361" i="5" s="1"/>
  <c r="AF265" i="5"/>
  <c r="BF265" i="5" s="1"/>
  <c r="AG265" i="5"/>
  <c r="BQ265" i="5" s="1"/>
  <c r="AF346" i="5"/>
  <c r="AQ346" i="5" s="1"/>
  <c r="AG346" i="5"/>
  <c r="CB346" i="5" s="1"/>
  <c r="AF368" i="5"/>
  <c r="BG368" i="5" s="1"/>
  <c r="AG368" i="5"/>
  <c r="AF349" i="5"/>
  <c r="AM349" i="5" s="1"/>
  <c r="AG349" i="5"/>
  <c r="BQ349" i="5" s="1"/>
  <c r="AF360" i="5"/>
  <c r="AS360" i="5" s="1"/>
  <c r="AG360" i="5"/>
  <c r="BR360" i="5" s="1"/>
  <c r="AF321" i="5"/>
  <c r="AS321" i="5" s="1"/>
  <c r="AG321" i="5"/>
  <c r="BL321" i="5" s="1"/>
  <c r="AF297" i="5"/>
  <c r="AP297" i="5" s="1"/>
  <c r="AG297" i="5"/>
  <c r="BN297" i="5" s="1"/>
  <c r="AF355" i="5"/>
  <c r="AG355" i="5"/>
  <c r="AF353" i="5"/>
  <c r="AG353" i="5"/>
  <c r="AF364" i="5"/>
  <c r="AJ364" i="5" s="1"/>
  <c r="AG364" i="5"/>
  <c r="AF371" i="5"/>
  <c r="AG371" i="5"/>
  <c r="BU371" i="5" s="1"/>
  <c r="AF363" i="5"/>
  <c r="BD363" i="5" s="1"/>
  <c r="AG363" i="5"/>
  <c r="CB363" i="5" s="1"/>
  <c r="AF356" i="5"/>
  <c r="BF356" i="5" s="1"/>
  <c r="AG356" i="5"/>
  <c r="BX356" i="5" s="1"/>
  <c r="AW301" i="5"/>
  <c r="BI57" i="5"/>
  <c r="AM301" i="5"/>
  <c r="BH57" i="5"/>
  <c r="AF288" i="5"/>
  <c r="AO288" i="5" s="1"/>
  <c r="AF240" i="5"/>
  <c r="AG240" i="5"/>
  <c r="BR240" i="5" s="1"/>
  <c r="AG301" i="5"/>
  <c r="BU301" i="5" s="1"/>
  <c r="AG178" i="5"/>
  <c r="BQ178" i="5" s="1"/>
  <c r="AF178" i="5"/>
  <c r="AK178" i="5" s="1"/>
  <c r="AU57" i="5"/>
  <c r="AQ57" i="5"/>
  <c r="BJ57" i="5"/>
  <c r="AR57" i="5"/>
  <c r="AS57" i="5"/>
  <c r="AV57" i="5"/>
  <c r="AW57" i="5"/>
  <c r="BA57" i="5"/>
  <c r="BB57" i="5"/>
  <c r="BD57" i="5"/>
  <c r="AJ57" i="5"/>
  <c r="BF57" i="5"/>
  <c r="AF99" i="5"/>
  <c r="AZ99" i="5" s="1"/>
  <c r="AG99" i="5"/>
  <c r="CI99" i="5" s="1"/>
  <c r="AF243" i="5"/>
  <c r="BB243" i="5" s="1"/>
  <c r="AG243" i="5"/>
  <c r="CF243" i="5" s="1"/>
  <c r="AO57" i="5"/>
  <c r="BW254" i="5"/>
  <c r="AM57" i="5"/>
  <c r="BV254" i="5"/>
  <c r="AG57" i="5"/>
  <c r="BP57" i="5" s="1"/>
  <c r="AF269" i="5"/>
  <c r="AJ269" i="5" s="1"/>
  <c r="AG274" i="5"/>
  <c r="BZ274" i="5" s="1"/>
  <c r="AG122" i="5"/>
  <c r="AF369" i="5"/>
  <c r="AS369" i="5" s="1"/>
  <c r="AG369" i="5"/>
  <c r="CI369" i="5" s="1"/>
  <c r="AG325" i="5"/>
  <c r="BR325" i="5" s="1"/>
  <c r="AF325" i="5"/>
  <c r="BG325" i="5" s="1"/>
  <c r="AF331" i="5"/>
  <c r="BF331" i="5" s="1"/>
  <c r="AG331" i="5"/>
  <c r="BK331" i="5" s="1"/>
  <c r="AF324" i="5"/>
  <c r="AN324" i="5" s="1"/>
  <c r="AG324" i="5"/>
  <c r="BI274" i="5"/>
  <c r="AO274" i="5"/>
  <c r="BA274" i="5"/>
  <c r="AF308" i="5"/>
  <c r="AG308" i="5"/>
  <c r="AF340" i="5"/>
  <c r="BD340" i="5" s="1"/>
  <c r="AG340" i="5"/>
  <c r="CB340" i="5" s="1"/>
  <c r="AF272" i="5"/>
  <c r="AG272" i="5"/>
  <c r="BT272" i="5" s="1"/>
  <c r="AL352" i="5"/>
  <c r="AS352" i="5"/>
  <c r="BG352" i="5"/>
  <c r="AT352" i="5"/>
  <c r="BH352" i="5"/>
  <c r="AJ352" i="5"/>
  <c r="AX352" i="5"/>
  <c r="AK352" i="5"/>
  <c r="BC352" i="5"/>
  <c r="AM352" i="5"/>
  <c r="BE352" i="5"/>
  <c r="AN352" i="5"/>
  <c r="BF352" i="5"/>
  <c r="AO352" i="5"/>
  <c r="BI352" i="5"/>
  <c r="AP352" i="5"/>
  <c r="BJ352" i="5"/>
  <c r="AQ352" i="5"/>
  <c r="AU352" i="5"/>
  <c r="AV352" i="5"/>
  <c r="AZ352" i="5"/>
  <c r="BA352" i="5"/>
  <c r="BM254" i="5"/>
  <c r="BZ254" i="5"/>
  <c r="CA254" i="5"/>
  <c r="CB254" i="5"/>
  <c r="CD254" i="5"/>
  <c r="CF254" i="5"/>
  <c r="BN254" i="5"/>
  <c r="CI254" i="5"/>
  <c r="BO254" i="5"/>
  <c r="CK254" i="5"/>
  <c r="BQ254" i="5"/>
  <c r="BS254" i="5"/>
  <c r="AF206" i="5"/>
  <c r="BH206" i="5" s="1"/>
  <c r="AG206" i="5"/>
  <c r="BL206" i="5" s="1"/>
  <c r="AF230" i="5"/>
  <c r="BE230" i="5" s="1"/>
  <c r="AG230" i="5"/>
  <c r="BS230" i="5" s="1"/>
  <c r="AF172" i="5"/>
  <c r="AV172" i="5" s="1"/>
  <c r="AG172" i="5"/>
  <c r="BO172" i="5" s="1"/>
  <c r="AF337" i="5"/>
  <c r="AL337" i="5" s="1"/>
  <c r="AG337" i="5"/>
  <c r="BL337" i="5" s="1"/>
  <c r="AJ122" i="5"/>
  <c r="AT122" i="5"/>
  <c r="AX122" i="5"/>
  <c r="AY122" i="5"/>
  <c r="BB122" i="5"/>
  <c r="BC122" i="5"/>
  <c r="AL122" i="5"/>
  <c r="BF122" i="5"/>
  <c r="AM122" i="5"/>
  <c r="AP122" i="5"/>
  <c r="AQ122" i="5"/>
  <c r="AR122" i="5"/>
  <c r="AU122" i="5"/>
  <c r="BD122" i="5"/>
  <c r="BG122" i="5"/>
  <c r="BJ122" i="5"/>
  <c r="AF126" i="5"/>
  <c r="BA126" i="5" s="1"/>
  <c r="AG126" i="5"/>
  <c r="BT126" i="5" s="1"/>
  <c r="AF285" i="5"/>
  <c r="AG285" i="5"/>
  <c r="CI285" i="5" s="1"/>
  <c r="BJ204" i="5"/>
  <c r="BA204" i="5"/>
  <c r="BD204" i="5"/>
  <c r="AL204" i="5"/>
  <c r="AR204" i="5"/>
  <c r="AW204" i="5"/>
  <c r="BE204" i="5"/>
  <c r="AF154" i="5"/>
  <c r="BJ154" i="5" s="1"/>
  <c r="AG154" i="5"/>
  <c r="CC154" i="5" s="1"/>
  <c r="BK269" i="5"/>
  <c r="BU269" i="5"/>
  <c r="BY269" i="5"/>
  <c r="CJ269" i="5"/>
  <c r="CK269" i="5"/>
  <c r="AN301" i="5"/>
  <c r="BB301" i="5"/>
  <c r="AO301" i="5"/>
  <c r="BC301" i="5"/>
  <c r="AP301" i="5"/>
  <c r="BE301" i="5"/>
  <c r="AQ301" i="5"/>
  <c r="BF301" i="5"/>
  <c r="AS301" i="5"/>
  <c r="BG301" i="5"/>
  <c r="AT301" i="5"/>
  <c r="BH301" i="5"/>
  <c r="AU301" i="5"/>
  <c r="BI301" i="5"/>
  <c r="AV301" i="5"/>
  <c r="BJ301" i="5"/>
  <c r="AJ301" i="5"/>
  <c r="AX301" i="5"/>
  <c r="AF291" i="5"/>
  <c r="BA291" i="5" s="1"/>
  <c r="AG291" i="5"/>
  <c r="BW291" i="5" s="1"/>
  <c r="AF271" i="5"/>
  <c r="AW271" i="5" s="1"/>
  <c r="AG271" i="5"/>
  <c r="BT271" i="5" s="1"/>
  <c r="AG348" i="5"/>
  <c r="CG348" i="5" s="1"/>
  <c r="AF348" i="5"/>
  <c r="AK348" i="5" s="1"/>
  <c r="AF292" i="5"/>
  <c r="AG292" i="5"/>
  <c r="AG204" i="5"/>
  <c r="BB352" i="5"/>
  <c r="BA301" i="5"/>
  <c r="AF254" i="5"/>
  <c r="AX254" i="5" s="1"/>
  <c r="AW352" i="5"/>
  <c r="AZ301" i="5"/>
  <c r="AG352" i="5"/>
  <c r="BY352" i="5" s="1"/>
  <c r="CH288" i="5"/>
  <c r="AS274" i="5"/>
  <c r="BT269" i="5"/>
  <c r="CF269" i="5"/>
  <c r="BM269" i="5"/>
  <c r="BZ269" i="5"/>
  <c r="CA269" i="5"/>
  <c r="BN269" i="5"/>
  <c r="BQ269" i="5"/>
  <c r="CD269" i="5"/>
  <c r="BR269" i="5"/>
  <c r="CE269" i="5"/>
  <c r="CG269" i="5"/>
  <c r="BS269" i="5"/>
  <c r="BV269" i="5"/>
  <c r="CI269" i="5"/>
  <c r="AM274" i="5"/>
  <c r="AQ204" i="5"/>
  <c r="CH269" i="5"/>
  <c r="CE254" i="5"/>
  <c r="BJ274" i="5"/>
  <c r="AJ274" i="5"/>
  <c r="AN204" i="5"/>
  <c r="CC269" i="5"/>
  <c r="AM204" i="5"/>
  <c r="CB269" i="5"/>
  <c r="AN274" i="5"/>
  <c r="AZ274" i="5"/>
  <c r="AK274" i="5"/>
  <c r="AX274" i="5"/>
  <c r="AY274" i="5"/>
  <c r="AL274" i="5"/>
  <c r="AP274" i="5"/>
  <c r="BC274" i="5"/>
  <c r="AQ274" i="5"/>
  <c r="BD274" i="5"/>
  <c r="AR274" i="5"/>
  <c r="BE274" i="5"/>
  <c r="AT274" i="5"/>
  <c r="BG274" i="5"/>
  <c r="BF274" i="5"/>
  <c r="BX269" i="5"/>
  <c r="BH274" i="5"/>
  <c r="BB274" i="5"/>
  <c r="AJ204" i="5"/>
  <c r="AV204" i="5"/>
  <c r="BH204" i="5"/>
  <c r="AO204" i="5"/>
  <c r="BB204" i="5"/>
  <c r="BC204" i="5"/>
  <c r="AP204" i="5"/>
  <c r="AS204" i="5"/>
  <c r="BF204" i="5"/>
  <c r="AT204" i="5"/>
  <c r="BG204" i="5"/>
  <c r="AU204" i="5"/>
  <c r="BI204" i="5"/>
  <c r="AK204" i="5"/>
  <c r="AX204" i="5"/>
  <c r="BW269" i="5"/>
  <c r="BT288" i="5"/>
  <c r="CF288" i="5"/>
  <c r="BU288" i="5"/>
  <c r="CG288" i="5"/>
  <c r="BL288" i="5"/>
  <c r="BX288" i="5"/>
  <c r="CJ288" i="5"/>
  <c r="BM288" i="5"/>
  <c r="BY288" i="5"/>
  <c r="CK288" i="5"/>
  <c r="BW288" i="5"/>
  <c r="BZ288" i="5"/>
  <c r="CB288" i="5"/>
  <c r="BK288" i="5"/>
  <c r="CC288" i="5"/>
  <c r="BN288" i="5"/>
  <c r="CD288" i="5"/>
  <c r="BO288" i="5"/>
  <c r="CE288" i="5"/>
  <c r="BQ288" i="5"/>
  <c r="CI288" i="5"/>
  <c r="BS288" i="5"/>
  <c r="BP269" i="5"/>
  <c r="CA288" i="5"/>
  <c r="AV274" i="5"/>
  <c r="AZ204" i="5"/>
  <c r="BO269" i="5"/>
  <c r="BV288" i="5"/>
  <c r="AW274" i="5"/>
  <c r="AN57" i="5"/>
  <c r="AZ57" i="5"/>
  <c r="AT57" i="5"/>
  <c r="BG57" i="5"/>
  <c r="AK57" i="5"/>
  <c r="AX57" i="5"/>
  <c r="AY57" i="5"/>
  <c r="AL57" i="5"/>
  <c r="AP57" i="5"/>
  <c r="BC57" i="5"/>
  <c r="BL254" i="5"/>
  <c r="BX254" i="5"/>
  <c r="CJ254" i="5"/>
  <c r="BP254" i="5"/>
  <c r="CC254" i="5"/>
  <c r="BT254" i="5"/>
  <c r="CG254" i="5"/>
  <c r="BU254" i="5"/>
  <c r="CH254" i="5"/>
  <c r="BK254" i="5"/>
  <c r="BY254" i="5"/>
  <c r="AU274" i="5"/>
  <c r="AY204" i="5"/>
  <c r="BL269" i="5"/>
  <c r="BR288" i="5"/>
  <c r="AR301" i="5"/>
  <c r="BD301" i="5"/>
  <c r="AY352" i="5"/>
  <c r="AR352" i="5"/>
  <c r="BD352" i="5"/>
  <c r="AY301" i="5"/>
  <c r="AL301" i="5"/>
  <c r="BE122" i="5"/>
  <c r="AS122" i="5"/>
  <c r="BA122" i="5"/>
  <c r="AO122" i="5"/>
  <c r="AZ122" i="5"/>
  <c r="AN122" i="5"/>
  <c r="BI122" i="5"/>
  <c r="AW122" i="5"/>
  <c r="AK122" i="5"/>
  <c r="BH122" i="5"/>
  <c r="AV122" i="5"/>
  <c r="CJ248" i="5" l="1"/>
  <c r="CF266" i="5"/>
  <c r="BQ266" i="5"/>
  <c r="BS266" i="5"/>
  <c r="BZ266" i="5"/>
  <c r="CD266" i="5"/>
  <c r="AJ266" i="5"/>
  <c r="AJ354" i="5"/>
  <c r="BF354" i="5"/>
  <c r="BM357" i="5"/>
  <c r="AN354" i="5"/>
  <c r="AQ354" i="5"/>
  <c r="BN266" i="5"/>
  <c r="AJ329" i="5"/>
  <c r="BW329" i="5"/>
  <c r="CF248" i="5"/>
  <c r="CB248" i="5"/>
  <c r="CC248" i="5"/>
  <c r="BK248" i="5"/>
  <c r="BX248" i="5"/>
  <c r="BN248" i="5"/>
  <c r="CE248" i="5"/>
  <c r="CG248" i="5"/>
  <c r="AM183" i="5"/>
  <c r="BP248" i="5"/>
  <c r="CI248" i="5"/>
  <c r="BW248" i="5"/>
  <c r="CA248" i="5"/>
  <c r="CD357" i="5"/>
  <c r="BL248" i="5"/>
  <c r="CD354" i="5"/>
  <c r="AP354" i="5"/>
  <c r="BZ357" i="5"/>
  <c r="AM354" i="5"/>
  <c r="BY357" i="5"/>
  <c r="BM258" i="5"/>
  <c r="CD248" i="5"/>
  <c r="BN357" i="5"/>
  <c r="AS354" i="5"/>
  <c r="BB357" i="5"/>
  <c r="CK354" i="5"/>
  <c r="BX354" i="5"/>
  <c r="BT354" i="5"/>
  <c r="BR354" i="5"/>
  <c r="BQ248" i="5"/>
  <c r="BZ354" i="5"/>
  <c r="BF357" i="5"/>
  <c r="BR258" i="5"/>
  <c r="BL354" i="5"/>
  <c r="CC354" i="5"/>
  <c r="AX266" i="5"/>
  <c r="BF266" i="5"/>
  <c r="AO266" i="5"/>
  <c r="BB266" i="5"/>
  <c r="AS357" i="5"/>
  <c r="BD357" i="5"/>
  <c r="BO349" i="5"/>
  <c r="CI258" i="5"/>
  <c r="CK258" i="5"/>
  <c r="BX258" i="5"/>
  <c r="BE266" i="5"/>
  <c r="BP258" i="5"/>
  <c r="BY258" i="5"/>
  <c r="BC266" i="5"/>
  <c r="CE258" i="5"/>
  <c r="AW143" i="5"/>
  <c r="CC258" i="5"/>
  <c r="BN258" i="5"/>
  <c r="BQ258" i="5"/>
  <c r="CA258" i="5"/>
  <c r="CF258" i="5"/>
  <c r="CG258" i="5"/>
  <c r="BM265" i="5"/>
  <c r="BZ220" i="5"/>
  <c r="BU220" i="5"/>
  <c r="CG220" i="5"/>
  <c r="BP220" i="5"/>
  <c r="BM220" i="5"/>
  <c r="CB220" i="5"/>
  <c r="BT220" i="5"/>
  <c r="CI370" i="5"/>
  <c r="BK220" i="5"/>
  <c r="CD220" i="5"/>
  <c r="BJ370" i="5"/>
  <c r="CF220" i="5"/>
  <c r="BY220" i="5"/>
  <c r="CE220" i="5"/>
  <c r="BR220" i="5"/>
  <c r="BX220" i="5"/>
  <c r="CI220" i="5"/>
  <c r="BM354" i="5"/>
  <c r="BY354" i="5"/>
  <c r="BK354" i="5"/>
  <c r="BQ354" i="5"/>
  <c r="BK258" i="5"/>
  <c r="CG354" i="5"/>
  <c r="BU258" i="5"/>
  <c r="CD258" i="5"/>
  <c r="AW357" i="5"/>
  <c r="BO361" i="5"/>
  <c r="CE354" i="5"/>
  <c r="BZ258" i="5"/>
  <c r="BV361" i="5"/>
  <c r="CB354" i="5"/>
  <c r="BN361" i="5"/>
  <c r="BP354" i="5"/>
  <c r="BZ361" i="5"/>
  <c r="BY248" i="5"/>
  <c r="CK248" i="5"/>
  <c r="BS329" i="5"/>
  <c r="BA361" i="5"/>
  <c r="CG321" i="5"/>
  <c r="BT248" i="5"/>
  <c r="BS248" i="5"/>
  <c r="BZ248" i="5"/>
  <c r="BM248" i="5"/>
  <c r="BO248" i="5"/>
  <c r="BX349" i="5"/>
  <c r="AP266" i="5"/>
  <c r="AJ220" i="5"/>
  <c r="BJ266" i="5"/>
  <c r="AT143" i="5"/>
  <c r="AQ297" i="5"/>
  <c r="BE370" i="5"/>
  <c r="BJ354" i="5"/>
  <c r="BF297" i="5"/>
  <c r="AP258" i="5"/>
  <c r="AL361" i="5"/>
  <c r="BA266" i="5"/>
  <c r="AV354" i="5"/>
  <c r="BE143" i="5"/>
  <c r="AR143" i="5"/>
  <c r="AM266" i="5"/>
  <c r="AY357" i="5"/>
  <c r="AV368" i="5"/>
  <c r="BB143" i="5"/>
  <c r="BC143" i="5"/>
  <c r="AR354" i="5"/>
  <c r="BB297" i="5"/>
  <c r="AY354" i="5"/>
  <c r="AT266" i="5"/>
  <c r="BE360" i="5"/>
  <c r="BF368" i="5"/>
  <c r="AX258" i="5"/>
  <c r="AZ266" i="5"/>
  <c r="BF143" i="5"/>
  <c r="AW266" i="5"/>
  <c r="BB220" i="5"/>
  <c r="BE258" i="5"/>
  <c r="BD266" i="5"/>
  <c r="AO354" i="5"/>
  <c r="BG143" i="5"/>
  <c r="AW354" i="5"/>
  <c r="BH266" i="5"/>
  <c r="AK354" i="5"/>
  <c r="BH329" i="5"/>
  <c r="BA354" i="5"/>
  <c r="BB354" i="5"/>
  <c r="AY143" i="5"/>
  <c r="AJ357" i="5"/>
  <c r="AL354" i="5"/>
  <c r="AV361" i="5"/>
  <c r="BG329" i="5"/>
  <c r="BC258" i="5"/>
  <c r="AW220" i="5"/>
  <c r="BG266" i="5"/>
  <c r="AM220" i="5"/>
  <c r="AX357" i="5"/>
  <c r="AM258" i="5"/>
  <c r="AQ220" i="5"/>
  <c r="AZ370" i="5"/>
  <c r="AR361" i="5"/>
  <c r="AO357" i="5"/>
  <c r="BA220" i="5"/>
  <c r="AJ368" i="5"/>
  <c r="AS258" i="5"/>
  <c r="AT349" i="5"/>
  <c r="AT354" i="5"/>
  <c r="AQ266" i="5"/>
  <c r="AX361" i="5"/>
  <c r="AQ357" i="5"/>
  <c r="AU143" i="5"/>
  <c r="AR266" i="5"/>
  <c r="AV266" i="5"/>
  <c r="BC354" i="5"/>
  <c r="AT329" i="5"/>
  <c r="BI266" i="5"/>
  <c r="AU354" i="5"/>
  <c r="AX341" i="5"/>
  <c r="AO220" i="5"/>
  <c r="AU266" i="5"/>
  <c r="AX354" i="5"/>
  <c r="BE354" i="5"/>
  <c r="AO370" i="5"/>
  <c r="BJ349" i="5"/>
  <c r="BJ341" i="5"/>
  <c r="AY266" i="5"/>
  <c r="BA370" i="5"/>
  <c r="BG349" i="5"/>
  <c r="AS370" i="5"/>
  <c r="AV220" i="5"/>
  <c r="AM143" i="5"/>
  <c r="BF361" i="5"/>
  <c r="BG354" i="5"/>
  <c r="BF329" i="5"/>
  <c r="BI354" i="5"/>
  <c r="AQ143" i="5"/>
  <c r="BH354" i="5"/>
  <c r="BD143" i="5"/>
  <c r="AL266" i="5"/>
  <c r="AN266" i="5"/>
  <c r="AJ143" i="5"/>
  <c r="AK143" i="5"/>
  <c r="BD354" i="5"/>
  <c r="AT368" i="5"/>
  <c r="AM361" i="5"/>
  <c r="BD297" i="5"/>
  <c r="BI143" i="5"/>
  <c r="BH368" i="5"/>
  <c r="AZ258" i="5"/>
  <c r="BC357" i="5"/>
  <c r="BH361" i="5"/>
  <c r="AS266" i="5"/>
  <c r="BC370" i="5"/>
  <c r="AV297" i="5"/>
  <c r="AO361" i="5"/>
  <c r="AQ361" i="5"/>
  <c r="AV357" i="5"/>
  <c r="AL357" i="5"/>
  <c r="BG321" i="5"/>
  <c r="BA346" i="5"/>
  <c r="AP370" i="5"/>
  <c r="AV143" i="5"/>
  <c r="AN220" i="5"/>
  <c r="AZ321" i="5"/>
  <c r="AS143" i="5"/>
  <c r="BF370" i="5"/>
  <c r="BH220" i="5"/>
  <c r="AT265" i="5"/>
  <c r="AR357" i="5"/>
  <c r="BL357" i="5"/>
  <c r="AN361" i="5"/>
  <c r="BO220" i="5"/>
  <c r="BE357" i="5"/>
  <c r="BQ220" i="5"/>
  <c r="AS361" i="5"/>
  <c r="BX357" i="5"/>
  <c r="AK361" i="5"/>
  <c r="AZ361" i="5"/>
  <c r="CA220" i="5"/>
  <c r="AZ357" i="5"/>
  <c r="BE361" i="5"/>
  <c r="CG329" i="5"/>
  <c r="BS361" i="5"/>
  <c r="AR349" i="5"/>
  <c r="BH346" i="5"/>
  <c r="CE361" i="5"/>
  <c r="BQ361" i="5"/>
  <c r="BN349" i="5"/>
  <c r="AJ346" i="5"/>
  <c r="AK370" i="5"/>
  <c r="AL370" i="5"/>
  <c r="BS349" i="5"/>
  <c r="CC361" i="5"/>
  <c r="AY321" i="5"/>
  <c r="BG220" i="5"/>
  <c r="CI349" i="5"/>
  <c r="BU361" i="5"/>
  <c r="BG357" i="5"/>
  <c r="BI370" i="5"/>
  <c r="AX370" i="5"/>
  <c r="BH357" i="5"/>
  <c r="BM361" i="5"/>
  <c r="AJ370" i="5"/>
  <c r="BL265" i="5"/>
  <c r="AW346" i="5"/>
  <c r="AN370" i="5"/>
  <c r="CI361" i="5"/>
  <c r="CK361" i="5"/>
  <c r="AT370" i="5"/>
  <c r="BW321" i="5"/>
  <c r="BH370" i="5"/>
  <c r="AW361" i="5"/>
  <c r="AT361" i="5"/>
  <c r="BD361" i="5"/>
  <c r="AP321" i="5"/>
  <c r="CJ357" i="5"/>
  <c r="BC321" i="5"/>
  <c r="BW357" i="5"/>
  <c r="AP361" i="5"/>
  <c r="AL321" i="5"/>
  <c r="AT321" i="5"/>
  <c r="BC349" i="5"/>
  <c r="CJ361" i="5"/>
  <c r="AM321" i="5"/>
  <c r="BA357" i="5"/>
  <c r="AU364" i="5"/>
  <c r="BU183" i="5"/>
  <c r="BL329" i="5"/>
  <c r="BD364" i="5"/>
  <c r="CI329" i="5"/>
  <c r="BQ329" i="5"/>
  <c r="AR364" i="5"/>
  <c r="CH329" i="5"/>
  <c r="AX364" i="5"/>
  <c r="CE329" i="5"/>
  <c r="AL364" i="5"/>
  <c r="CK183" i="5"/>
  <c r="BX329" i="5"/>
  <c r="AK364" i="5"/>
  <c r="BH364" i="5"/>
  <c r="BG364" i="5"/>
  <c r="BK183" i="5"/>
  <c r="AZ364" i="5"/>
  <c r="AS297" i="5"/>
  <c r="AN364" i="5"/>
  <c r="BJ297" i="5"/>
  <c r="BE297" i="5"/>
  <c r="BA297" i="5"/>
  <c r="AY364" i="5"/>
  <c r="BD360" i="5"/>
  <c r="AJ349" i="5"/>
  <c r="AR297" i="5"/>
  <c r="AV364" i="5"/>
  <c r="AO297" i="5"/>
  <c r="BB346" i="5"/>
  <c r="CK220" i="5"/>
  <c r="BT240" i="5"/>
  <c r="BY240" i="5"/>
  <c r="BN220" i="5"/>
  <c r="BL220" i="5"/>
  <c r="BO331" i="5"/>
  <c r="BC206" i="5"/>
  <c r="BQ331" i="5"/>
  <c r="CK240" i="5"/>
  <c r="BS272" i="5"/>
  <c r="BV240" i="5"/>
  <c r="BV331" i="5"/>
  <c r="CD240" i="5"/>
  <c r="CJ240" i="5"/>
  <c r="BX240" i="5"/>
  <c r="CC331" i="5"/>
  <c r="AK337" i="5"/>
  <c r="BL240" i="5"/>
  <c r="CK272" i="5"/>
  <c r="BQ360" i="5"/>
  <c r="CH265" i="5"/>
  <c r="AX360" i="5"/>
  <c r="BS240" i="5"/>
  <c r="AO291" i="5"/>
  <c r="BU240" i="5"/>
  <c r="BH356" i="5"/>
  <c r="AR325" i="5"/>
  <c r="AV331" i="5"/>
  <c r="AM360" i="5"/>
  <c r="CH356" i="5"/>
  <c r="CF356" i="5"/>
  <c r="AZ325" i="5"/>
  <c r="BX272" i="5"/>
  <c r="AK258" i="5"/>
  <c r="BY329" i="5"/>
  <c r="AV360" i="5"/>
  <c r="BU329" i="5"/>
  <c r="CI183" i="5"/>
  <c r="AY258" i="5"/>
  <c r="CF329" i="5"/>
  <c r="CB329" i="5"/>
  <c r="BW183" i="5"/>
  <c r="AJ265" i="5"/>
  <c r="AL258" i="5"/>
  <c r="BI258" i="5"/>
  <c r="CC301" i="5"/>
  <c r="BY178" i="5"/>
  <c r="BB99" i="5"/>
  <c r="BM178" i="5"/>
  <c r="AP99" i="5"/>
  <c r="CG178" i="5"/>
  <c r="AN99" i="5"/>
  <c r="BN272" i="5"/>
  <c r="CF272" i="5"/>
  <c r="BU178" i="5"/>
  <c r="AL99" i="5"/>
  <c r="BP240" i="5"/>
  <c r="CA272" i="5"/>
  <c r="BB324" i="5"/>
  <c r="CI178" i="5"/>
  <c r="CF178" i="5"/>
  <c r="BV178" i="5"/>
  <c r="CB331" i="5"/>
  <c r="BP301" i="5"/>
  <c r="CC240" i="5"/>
  <c r="AM269" i="5"/>
  <c r="CB178" i="5"/>
  <c r="CK331" i="5"/>
  <c r="AU331" i="5"/>
  <c r="BO240" i="5"/>
  <c r="AW324" i="5"/>
  <c r="BR178" i="5"/>
  <c r="BV99" i="5"/>
  <c r="BL331" i="5"/>
  <c r="BI331" i="5"/>
  <c r="CB240" i="5"/>
  <c r="BJ324" i="5"/>
  <c r="BW178" i="5"/>
  <c r="BN240" i="5"/>
  <c r="CB272" i="5"/>
  <c r="CA331" i="5"/>
  <c r="BO230" i="5"/>
  <c r="BR361" i="5"/>
  <c r="BY360" i="5"/>
  <c r="BM349" i="5"/>
  <c r="CD321" i="5"/>
  <c r="BP178" i="5"/>
  <c r="BS178" i="5"/>
  <c r="CE274" i="5"/>
  <c r="CA178" i="5"/>
  <c r="AK99" i="5"/>
  <c r="AK206" i="5"/>
  <c r="CD274" i="5"/>
  <c r="BV329" i="5"/>
  <c r="AV346" i="5"/>
  <c r="CE321" i="5"/>
  <c r="BI349" i="5"/>
  <c r="AV370" i="5"/>
  <c r="BT243" i="5"/>
  <c r="CC243" i="5"/>
  <c r="BV243" i="5"/>
  <c r="BO178" i="5"/>
  <c r="BE99" i="5"/>
  <c r="AY206" i="5"/>
  <c r="BU274" i="5"/>
  <c r="BQ274" i="5"/>
  <c r="BZ178" i="5"/>
  <c r="AS99" i="5"/>
  <c r="BU99" i="5"/>
  <c r="CE178" i="5"/>
  <c r="CC274" i="5"/>
  <c r="BN178" i="5"/>
  <c r="BD99" i="5"/>
  <c r="BL99" i="5"/>
  <c r="AO324" i="5"/>
  <c r="CK178" i="5"/>
  <c r="BH99" i="5"/>
  <c r="AR99" i="5"/>
  <c r="BK99" i="5"/>
  <c r="BT329" i="5"/>
  <c r="CK329" i="5"/>
  <c r="BZ329" i="5"/>
  <c r="AP331" i="5"/>
  <c r="CH340" i="5"/>
  <c r="BP204" i="5"/>
  <c r="CK204" i="5"/>
  <c r="CA308" i="5"/>
  <c r="BX308" i="5"/>
  <c r="BR308" i="5"/>
  <c r="AX331" i="5"/>
  <c r="AO331" i="5"/>
  <c r="BA331" i="5"/>
  <c r="AR331" i="5"/>
  <c r="BD331" i="5"/>
  <c r="BG331" i="5"/>
  <c r="AS331" i="5"/>
  <c r="BE331" i="5"/>
  <c r="AY292" i="5"/>
  <c r="AZ292" i="5"/>
  <c r="AW308" i="5"/>
  <c r="BG308" i="5"/>
  <c r="AV308" i="5"/>
  <c r="AM308" i="5"/>
  <c r="AM325" i="5"/>
  <c r="AS325" i="5"/>
  <c r="BH325" i="5"/>
  <c r="AN325" i="5"/>
  <c r="BQ340" i="5"/>
  <c r="CC340" i="5"/>
  <c r="BW340" i="5"/>
  <c r="AW331" i="5"/>
  <c r="BH331" i="5"/>
  <c r="AT356" i="5"/>
  <c r="AX321" i="5"/>
  <c r="BG356" i="5"/>
  <c r="AQ321" i="5"/>
  <c r="BE321" i="5"/>
  <c r="BY243" i="5"/>
  <c r="BP274" i="5"/>
  <c r="CA243" i="5"/>
  <c r="CC99" i="5"/>
  <c r="BR243" i="5"/>
  <c r="BO99" i="5"/>
  <c r="AY99" i="5"/>
  <c r="BN99" i="5"/>
  <c r="BP243" i="5"/>
  <c r="CD243" i="5"/>
  <c r="AQ324" i="5"/>
  <c r="AV99" i="5"/>
  <c r="BG99" i="5"/>
  <c r="AM99" i="5"/>
  <c r="CK99" i="5"/>
  <c r="CB243" i="5"/>
  <c r="BI99" i="5"/>
  <c r="BJ99" i="5"/>
  <c r="BY99" i="5"/>
  <c r="BZ57" i="5"/>
  <c r="CG272" i="5"/>
  <c r="BU243" i="5"/>
  <c r="BG206" i="5"/>
  <c r="AN206" i="5"/>
  <c r="AW99" i="5"/>
  <c r="AX99" i="5"/>
  <c r="BM99" i="5"/>
  <c r="AT99" i="5"/>
  <c r="CG57" i="5"/>
  <c r="CH57" i="5"/>
  <c r="BD321" i="5"/>
  <c r="BJ346" i="5"/>
  <c r="AR178" i="5"/>
  <c r="CK325" i="5"/>
  <c r="BA178" i="5"/>
  <c r="AP324" i="5"/>
  <c r="CE240" i="5"/>
  <c r="BV325" i="5"/>
  <c r="AS178" i="5"/>
  <c r="BY325" i="5"/>
  <c r="AJ178" i="5"/>
  <c r="AW178" i="5"/>
  <c r="CE325" i="5"/>
  <c r="BU331" i="5"/>
  <c r="CJ178" i="5"/>
  <c r="BA348" i="5"/>
  <c r="AN254" i="5"/>
  <c r="BA99" i="5"/>
  <c r="CJ99" i="5"/>
  <c r="CH301" i="5"/>
  <c r="CJ274" i="5"/>
  <c r="BN274" i="5"/>
  <c r="AJ356" i="5"/>
  <c r="AU346" i="5"/>
  <c r="AY370" i="5"/>
  <c r="AZ346" i="5"/>
  <c r="CB321" i="5"/>
  <c r="CF265" i="5"/>
  <c r="BP356" i="5"/>
  <c r="BB370" i="5"/>
  <c r="CF346" i="5"/>
  <c r="CB370" i="5"/>
  <c r="BF346" i="5"/>
  <c r="AU370" i="5"/>
  <c r="CF321" i="5"/>
  <c r="BB341" i="5"/>
  <c r="AW370" i="5"/>
  <c r="BX325" i="5"/>
  <c r="AM346" i="5"/>
  <c r="BO321" i="5"/>
  <c r="BT265" i="5"/>
  <c r="CK265" i="5"/>
  <c r="AM341" i="5"/>
  <c r="BG370" i="5"/>
  <c r="BW356" i="5"/>
  <c r="AL346" i="5"/>
  <c r="AT357" i="5"/>
  <c r="BS325" i="5"/>
  <c r="CC325" i="5"/>
  <c r="CG271" i="5"/>
  <c r="AQ178" i="5"/>
  <c r="AS324" i="5"/>
  <c r="CF325" i="5"/>
  <c r="AX206" i="5"/>
  <c r="BU325" i="5"/>
  <c r="CI325" i="5"/>
  <c r="BE178" i="5"/>
  <c r="AV178" i="5"/>
  <c r="BI178" i="5"/>
  <c r="BM272" i="5"/>
  <c r="AV369" i="5"/>
  <c r="CB230" i="5"/>
  <c r="AN348" i="5"/>
  <c r="CE301" i="5"/>
  <c r="CG274" i="5"/>
  <c r="BX274" i="5"/>
  <c r="BI337" i="5"/>
  <c r="CH325" i="5"/>
  <c r="AK324" i="5"/>
  <c r="AN292" i="5"/>
  <c r="BH178" i="5"/>
  <c r="BZ272" i="5"/>
  <c r="CD369" i="5"/>
  <c r="BY230" i="5"/>
  <c r="BY204" i="5"/>
  <c r="BR301" i="5"/>
  <c r="BT274" i="5"/>
  <c r="BL274" i="5"/>
  <c r="BE346" i="5"/>
  <c r="BZ321" i="5"/>
  <c r="BW341" i="5"/>
  <c r="BR349" i="5"/>
  <c r="BG346" i="5"/>
  <c r="BP325" i="5"/>
  <c r="BZ325" i="5"/>
  <c r="BU172" i="5"/>
  <c r="BC178" i="5"/>
  <c r="BO272" i="5"/>
  <c r="AZ324" i="5"/>
  <c r="AS206" i="5"/>
  <c r="CD230" i="5"/>
  <c r="CD331" i="5"/>
  <c r="BQ301" i="5"/>
  <c r="BR274" i="5"/>
  <c r="BE341" i="5"/>
  <c r="AR346" i="5"/>
  <c r="AQ370" i="5"/>
  <c r="CK321" i="5"/>
  <c r="BY321" i="5"/>
  <c r="AN357" i="5"/>
  <c r="BP363" i="5"/>
  <c r="AL341" i="5"/>
  <c r="BW349" i="5"/>
  <c r="BJ357" i="5"/>
  <c r="CG356" i="5"/>
  <c r="BX321" i="5"/>
  <c r="CC321" i="5"/>
  <c r="BO356" i="5"/>
  <c r="CH321" i="5"/>
  <c r="BQ321" i="5"/>
  <c r="BL356" i="5"/>
  <c r="BV356" i="5"/>
  <c r="BT321" i="5"/>
  <c r="AO178" i="5"/>
  <c r="CJ356" i="5"/>
  <c r="CB265" i="5"/>
  <c r="BU356" i="5"/>
  <c r="BR321" i="5"/>
  <c r="BV265" i="5"/>
  <c r="BK361" i="5"/>
  <c r="BL361" i="5"/>
  <c r="BY361" i="5"/>
  <c r="BD178" i="5"/>
  <c r="CA325" i="5"/>
  <c r="AQ243" i="5"/>
  <c r="BM274" i="5"/>
  <c r="BI324" i="5"/>
  <c r="CF172" i="5"/>
  <c r="BY274" i="5"/>
  <c r="BB178" i="5"/>
  <c r="BL325" i="5"/>
  <c r="AZ254" i="5"/>
  <c r="BK274" i="5"/>
  <c r="AV356" i="5"/>
  <c r="CH349" i="5"/>
  <c r="CF361" i="5"/>
  <c r="BT356" i="5"/>
  <c r="BP361" i="5"/>
  <c r="BP321" i="5"/>
  <c r="BU265" i="5"/>
  <c r="BV349" i="5"/>
  <c r="AR370" i="5"/>
  <c r="AK346" i="5"/>
  <c r="CB361" i="5"/>
  <c r="BW265" i="5"/>
  <c r="CJ321" i="5"/>
  <c r="BC243" i="5"/>
  <c r="CF369" i="5"/>
  <c r="BK368" i="5"/>
  <c r="CD368" i="5"/>
  <c r="BO368" i="5"/>
  <c r="CB368" i="5"/>
  <c r="CE368" i="5"/>
  <c r="BT368" i="5"/>
  <c r="BP368" i="5"/>
  <c r="CF368" i="5"/>
  <c r="CC368" i="5"/>
  <c r="CA368" i="5"/>
  <c r="BU368" i="5"/>
  <c r="BS368" i="5"/>
  <c r="CK368" i="5"/>
  <c r="CH368" i="5"/>
  <c r="CG368" i="5"/>
  <c r="BV368" i="5"/>
  <c r="CI368" i="5"/>
  <c r="BL368" i="5"/>
  <c r="BM368" i="5"/>
  <c r="BN368" i="5"/>
  <c r="BC248" i="5"/>
  <c r="AQ248" i="5"/>
  <c r="BD248" i="5"/>
  <c r="AO248" i="5"/>
  <c r="BB248" i="5"/>
  <c r="AY248" i="5"/>
  <c r="BM355" i="5"/>
  <c r="BO355" i="5"/>
  <c r="CH355" i="5"/>
  <c r="BK355" i="5"/>
  <c r="BX355" i="5"/>
  <c r="CK355" i="5"/>
  <c r="CG355" i="5"/>
  <c r="BL355" i="5"/>
  <c r="CD355" i="5"/>
  <c r="BY355" i="5"/>
  <c r="BQ355" i="5"/>
  <c r="CE355" i="5"/>
  <c r="BV355" i="5"/>
  <c r="BP355" i="5"/>
  <c r="BU355" i="5"/>
  <c r="CC355" i="5"/>
  <c r="BS355" i="5"/>
  <c r="CB355" i="5"/>
  <c r="CF355" i="5"/>
  <c r="CA355" i="5"/>
  <c r="BN355" i="5"/>
  <c r="CJ355" i="5"/>
  <c r="CC369" i="5"/>
  <c r="BL353" i="5"/>
  <c r="CE353" i="5"/>
  <c r="BO353" i="5"/>
  <c r="CB353" i="5"/>
  <c r="BV353" i="5"/>
  <c r="BK353" i="5"/>
  <c r="BW353" i="5"/>
  <c r="CH353" i="5"/>
  <c r="CC353" i="5"/>
  <c r="BQ353" i="5"/>
  <c r="BX353" i="5"/>
  <c r="BQ369" i="5"/>
  <c r="BZ368" i="5"/>
  <c r="CI355" i="5"/>
  <c r="CA371" i="5"/>
  <c r="BN353" i="5"/>
  <c r="CC365" i="5"/>
  <c r="BQ365" i="5"/>
  <c r="CD365" i="5"/>
  <c r="BT365" i="5"/>
  <c r="CG365" i="5"/>
  <c r="BO365" i="5"/>
  <c r="CB365" i="5"/>
  <c r="BK365" i="5"/>
  <c r="CI365" i="5"/>
  <c r="CJ364" i="5"/>
  <c r="CH364" i="5"/>
  <c r="CK353" i="5"/>
  <c r="BW355" i="5"/>
  <c r="BY368" i="5"/>
  <c r="CD297" i="5"/>
  <c r="CE297" i="5"/>
  <c r="BR297" i="5"/>
  <c r="BZ297" i="5"/>
  <c r="BS297" i="5"/>
  <c r="CG353" i="5"/>
  <c r="BZ355" i="5"/>
  <c r="BT369" i="5"/>
  <c r="BD230" i="5"/>
  <c r="BQ368" i="5"/>
  <c r="BX369" i="5"/>
  <c r="CE369" i="5"/>
  <c r="CF297" i="5"/>
  <c r="BU369" i="5"/>
  <c r="AR243" i="5"/>
  <c r="BS369" i="5"/>
  <c r="BP365" i="5"/>
  <c r="AP248" i="5"/>
  <c r="BR371" i="5"/>
  <c r="BO371" i="5"/>
  <c r="CK371" i="5"/>
  <c r="CI371" i="5"/>
  <c r="BW371" i="5"/>
  <c r="BX371" i="5"/>
  <c r="CD371" i="5"/>
  <c r="CJ371" i="5"/>
  <c r="BL371" i="5"/>
  <c r="CH371" i="5"/>
  <c r="BQ371" i="5"/>
  <c r="BV371" i="5"/>
  <c r="CG371" i="5"/>
  <c r="BD243" i="5"/>
  <c r="AZ337" i="5"/>
  <c r="BG337" i="5"/>
  <c r="BR355" i="5"/>
  <c r="BW365" i="5"/>
  <c r="AM248" i="5"/>
  <c r="CJ369" i="5"/>
  <c r="BM369" i="5"/>
  <c r="BM325" i="5"/>
  <c r="BN325" i="5"/>
  <c r="CK357" i="5"/>
  <c r="BW370" i="5"/>
  <c r="CC265" i="5"/>
  <c r="BI361" i="5"/>
  <c r="BS356" i="5"/>
  <c r="AO346" i="5"/>
  <c r="BX361" i="5"/>
  <c r="AU357" i="5"/>
  <c r="BK321" i="5"/>
  <c r="BM321" i="5"/>
  <c r="CK349" i="5"/>
  <c r="BJ361" i="5"/>
  <c r="AY346" i="5"/>
  <c r="AY361" i="5"/>
  <c r="BD349" i="5"/>
  <c r="BD346" i="5"/>
  <c r="AT360" i="5"/>
  <c r="BD370" i="5"/>
  <c r="AY341" i="5"/>
  <c r="BL341" i="5"/>
  <c r="BK360" i="5"/>
  <c r="BC361" i="5"/>
  <c r="CH360" i="5"/>
  <c r="AK357" i="5"/>
  <c r="CH243" i="5"/>
  <c r="BM243" i="5"/>
  <c r="BH265" i="5"/>
  <c r="AM357" i="5"/>
  <c r="CG361" i="5"/>
  <c r="BY356" i="5"/>
  <c r="AN346" i="5"/>
  <c r="BU321" i="5"/>
  <c r="CG265" i="5"/>
  <c r="CH361" i="5"/>
  <c r="BW361" i="5"/>
  <c r="AW349" i="5"/>
  <c r="BI357" i="5"/>
  <c r="CC360" i="5"/>
  <c r="CE349" i="5"/>
  <c r="CA361" i="5"/>
  <c r="CD361" i="5"/>
  <c r="BS360" i="5"/>
  <c r="CF360" i="5"/>
  <c r="BL370" i="5"/>
  <c r="BM370" i="5"/>
  <c r="CA360" i="5"/>
  <c r="CJ370" i="5"/>
  <c r="CE341" i="5"/>
  <c r="BN370" i="5"/>
  <c r="CH341" i="5"/>
  <c r="BQ370" i="5"/>
  <c r="CE346" i="5"/>
  <c r="BR370" i="5"/>
  <c r="BS370" i="5"/>
  <c r="BR341" i="5"/>
  <c r="CF341" i="5"/>
  <c r="BO346" i="5"/>
  <c r="BV360" i="5"/>
  <c r="CD341" i="5"/>
  <c r="CA370" i="5"/>
  <c r="CA346" i="5"/>
  <c r="BN360" i="5"/>
  <c r="CC356" i="5"/>
  <c r="AR285" i="5"/>
  <c r="BE285" i="5"/>
  <c r="AK285" i="5"/>
  <c r="AO365" i="5"/>
  <c r="BI365" i="5"/>
  <c r="BE365" i="5"/>
  <c r="BB365" i="5"/>
  <c r="AN365" i="5"/>
  <c r="AJ365" i="5"/>
  <c r="AV365" i="5"/>
  <c r="AX365" i="5"/>
  <c r="AM365" i="5"/>
  <c r="BF365" i="5"/>
  <c r="BA365" i="5"/>
  <c r="AY365" i="5"/>
  <c r="AK365" i="5"/>
  <c r="AP365" i="5"/>
  <c r="BC365" i="5"/>
  <c r="AQ365" i="5"/>
  <c r="BD365" i="5"/>
  <c r="BG365" i="5"/>
  <c r="AU365" i="5"/>
  <c r="BA230" i="5"/>
  <c r="BK271" i="5"/>
  <c r="BU271" i="5"/>
  <c r="AM206" i="5"/>
  <c r="AO206" i="5"/>
  <c r="BA206" i="5"/>
  <c r="AV269" i="5"/>
  <c r="BH269" i="5"/>
  <c r="CC178" i="5"/>
  <c r="BX178" i="5"/>
  <c r="BT178" i="5"/>
  <c r="BM126" i="5"/>
  <c r="AO230" i="5"/>
  <c r="BY271" i="5"/>
  <c r="CF271" i="5"/>
  <c r="BF337" i="5"/>
  <c r="BP272" i="5"/>
  <c r="CC272" i="5"/>
  <c r="BH230" i="5"/>
  <c r="CJ206" i="5"/>
  <c r="BE337" i="5"/>
  <c r="BP331" i="5"/>
  <c r="CJ331" i="5"/>
  <c r="BY331" i="5"/>
  <c r="BU122" i="5"/>
  <c r="BQ122" i="5"/>
  <c r="CJ122" i="5"/>
  <c r="BX122" i="5"/>
  <c r="CG122" i="5"/>
  <c r="BX206" i="5"/>
  <c r="AM337" i="5"/>
  <c r="BL122" i="5"/>
  <c r="CC122" i="5"/>
  <c r="AT337" i="5"/>
  <c r="AX337" i="5"/>
  <c r="CF126" i="5"/>
  <c r="BQ126" i="5"/>
  <c r="AX371" i="5"/>
  <c r="BC371" i="5"/>
  <c r="AQ371" i="5"/>
  <c r="AV371" i="5"/>
  <c r="BI371" i="5"/>
  <c r="BJ371" i="5"/>
  <c r="BM122" i="5"/>
  <c r="BI285" i="5"/>
  <c r="BG353" i="5"/>
  <c r="BJ353" i="5"/>
  <c r="AW353" i="5"/>
  <c r="BC353" i="5"/>
  <c r="AM353" i="5"/>
  <c r="AP353" i="5"/>
  <c r="BB353" i="5"/>
  <c r="AY353" i="5"/>
  <c r="CF122" i="5"/>
  <c r="BY122" i="5"/>
  <c r="BG230" i="5"/>
  <c r="BA285" i="5"/>
  <c r="BA337" i="5"/>
  <c r="AN337" i="5"/>
  <c r="AR230" i="5"/>
  <c r="AK355" i="5"/>
  <c r="AL355" i="5"/>
  <c r="BD355" i="5"/>
  <c r="AY355" i="5"/>
  <c r="AO355" i="5"/>
  <c r="BE355" i="5"/>
  <c r="AT355" i="5"/>
  <c r="AZ355" i="5"/>
  <c r="AS355" i="5"/>
  <c r="BF355" i="5"/>
  <c r="AQ355" i="5"/>
  <c r="AJ355" i="5"/>
  <c r="BA355" i="5"/>
  <c r="BI355" i="5"/>
  <c r="BH355" i="5"/>
  <c r="AW355" i="5"/>
  <c r="AN355" i="5"/>
  <c r="AM355" i="5"/>
  <c r="BJ355" i="5"/>
  <c r="AU355" i="5"/>
  <c r="BB355" i="5"/>
  <c r="AR355" i="5"/>
  <c r="CK122" i="5"/>
  <c r="AW230" i="5"/>
  <c r="AZ285" i="5"/>
  <c r="CG172" i="5"/>
  <c r="BL172" i="5"/>
  <c r="AP355" i="5"/>
  <c r="AN285" i="5"/>
  <c r="BP369" i="5"/>
  <c r="CB369" i="5"/>
  <c r="BB371" i="5"/>
  <c r="AZ230" i="5"/>
  <c r="AU230" i="5"/>
  <c r="AN230" i="5"/>
  <c r="AS230" i="5"/>
  <c r="BM285" i="5"/>
  <c r="BP285" i="5"/>
  <c r="BX99" i="5"/>
  <c r="BZ99" i="5"/>
  <c r="CB99" i="5"/>
  <c r="AV265" i="5"/>
  <c r="BS341" i="5"/>
  <c r="CB356" i="5"/>
  <c r="BW360" i="5"/>
  <c r="BZ370" i="5"/>
  <c r="BR356" i="5"/>
  <c r="BF349" i="5"/>
  <c r="BN346" i="5"/>
  <c r="CC370" i="5"/>
  <c r="CD370" i="5"/>
  <c r="CE370" i="5"/>
  <c r="CJ349" i="5"/>
  <c r="AN349" i="5"/>
  <c r="BG265" i="5"/>
  <c r="BK356" i="5"/>
  <c r="BZ356" i="5"/>
  <c r="CB360" i="5"/>
  <c r="BE349" i="5"/>
  <c r="BT346" i="5"/>
  <c r="CE360" i="5"/>
  <c r="CK360" i="5"/>
  <c r="CG349" i="5"/>
  <c r="CA349" i="5"/>
  <c r="AK360" i="5"/>
  <c r="BN341" i="5"/>
  <c r="CK356" i="5"/>
  <c r="BM356" i="5"/>
  <c r="BO370" i="5"/>
  <c r="CG360" i="5"/>
  <c r="BP349" i="5"/>
  <c r="BT341" i="5"/>
  <c r="AS349" i="5"/>
  <c r="BV341" i="5"/>
  <c r="BX360" i="5"/>
  <c r="BT349" i="5"/>
  <c r="AZ360" i="5"/>
  <c r="BZ341" i="5"/>
  <c r="AO99" i="5"/>
  <c r="BL301" i="5"/>
  <c r="BJ331" i="5"/>
  <c r="AZ331" i="5"/>
  <c r="BW301" i="5"/>
  <c r="CG325" i="5"/>
  <c r="BT325" i="5"/>
  <c r="CB301" i="5"/>
  <c r="AT331" i="5"/>
  <c r="BY370" i="5"/>
  <c r="AQ349" i="5"/>
  <c r="BZ346" i="5"/>
  <c r="BJ360" i="5"/>
  <c r="BX341" i="5"/>
  <c r="BZ360" i="5"/>
  <c r="CC349" i="5"/>
  <c r="CD346" i="5"/>
  <c r="AY360" i="5"/>
  <c r="AN360" i="5"/>
  <c r="BX370" i="5"/>
  <c r="CI356" i="5"/>
  <c r="CK370" i="5"/>
  <c r="BM346" i="5"/>
  <c r="CD360" i="5"/>
  <c r="BK341" i="5"/>
  <c r="CJ341" i="5"/>
  <c r="BM360" i="5"/>
  <c r="AL360" i="5"/>
  <c r="BU360" i="5"/>
  <c r="CC341" i="5"/>
  <c r="BR346" i="5"/>
  <c r="BP370" i="5"/>
  <c r="BP360" i="5"/>
  <c r="BL360" i="5"/>
  <c r="BT370" i="5"/>
  <c r="CB292" i="5"/>
  <c r="BQ292" i="5"/>
  <c r="BL292" i="5"/>
  <c r="BG272" i="5"/>
  <c r="AX272" i="5"/>
  <c r="AT272" i="5"/>
  <c r="BB272" i="5"/>
  <c r="BF272" i="5"/>
  <c r="AR272" i="5"/>
  <c r="AS272" i="5"/>
  <c r="BA272" i="5"/>
  <c r="AZ272" i="5"/>
  <c r="AP272" i="5"/>
  <c r="AM272" i="5"/>
  <c r="AN272" i="5"/>
  <c r="CA337" i="5"/>
  <c r="BA271" i="5"/>
  <c r="CA324" i="5"/>
  <c r="BL324" i="5"/>
  <c r="BX324" i="5"/>
  <c r="CJ324" i="5"/>
  <c r="AS348" i="5"/>
  <c r="AW348" i="5"/>
  <c r="BI348" i="5"/>
  <c r="AZ348" i="5"/>
  <c r="AO348" i="5"/>
  <c r="AJ348" i="5"/>
  <c r="AV348" i="5"/>
  <c r="BH348" i="5"/>
  <c r="AU348" i="5"/>
  <c r="BI272" i="5"/>
  <c r="AK272" i="5"/>
  <c r="AK271" i="5"/>
  <c r="BI271" i="5"/>
  <c r="AN271" i="5"/>
  <c r="AZ271" i="5"/>
  <c r="AP271" i="5"/>
  <c r="CG285" i="5"/>
  <c r="BX285" i="5"/>
  <c r="CJ285" i="5"/>
  <c r="BW285" i="5"/>
  <c r="BY285" i="5"/>
  <c r="BK285" i="5"/>
  <c r="CK285" i="5"/>
  <c r="BV285" i="5"/>
  <c r="BQ285" i="5"/>
  <c r="BO285" i="5"/>
  <c r="CC285" i="5"/>
  <c r="BU285" i="5"/>
  <c r="BN337" i="5"/>
  <c r="BX337" i="5"/>
  <c r="CJ337" i="5"/>
  <c r="CK230" i="5"/>
  <c r="CI230" i="5"/>
  <c r="CE230" i="5"/>
  <c r="BP230" i="5"/>
  <c r="CF230" i="5"/>
  <c r="BQ230" i="5"/>
  <c r="BK230" i="5"/>
  <c r="CC230" i="5"/>
  <c r="BL230" i="5"/>
  <c r="BX230" i="5"/>
  <c r="CJ230" i="5"/>
  <c r="BM230" i="5"/>
  <c r="BV230" i="5"/>
  <c r="BB369" i="5"/>
  <c r="BE369" i="5"/>
  <c r="AJ369" i="5"/>
  <c r="BH369" i="5"/>
  <c r="BI369" i="5"/>
  <c r="AQ369" i="5"/>
  <c r="AR369" i="5"/>
  <c r="BD369" i="5"/>
  <c r="BC271" i="5"/>
  <c r="BD272" i="5"/>
  <c r="CG230" i="5"/>
  <c r="BU230" i="5"/>
  <c r="AO272" i="5"/>
  <c r="BC272" i="5"/>
  <c r="CB285" i="5"/>
  <c r="BE308" i="5"/>
  <c r="BT57" i="5"/>
  <c r="BN172" i="5"/>
  <c r="BQ297" i="5"/>
  <c r="BK297" i="5"/>
  <c r="CB297" i="5"/>
  <c r="BL297" i="5"/>
  <c r="CC297" i="5"/>
  <c r="BM297" i="5"/>
  <c r="CG297" i="5"/>
  <c r="BO297" i="5"/>
  <c r="CH297" i="5"/>
  <c r="BP297" i="5"/>
  <c r="CI297" i="5"/>
  <c r="BT297" i="5"/>
  <c r="CJ297" i="5"/>
  <c r="BU297" i="5"/>
  <c r="CK297" i="5"/>
  <c r="BV297" i="5"/>
  <c r="BW297" i="5"/>
  <c r="BX297" i="5"/>
  <c r="BY297" i="5"/>
  <c r="CA297" i="5"/>
  <c r="BL143" i="5"/>
  <c r="BX143" i="5"/>
  <c r="CJ143" i="5"/>
  <c r="BM143" i="5"/>
  <c r="BY143" i="5"/>
  <c r="CK143" i="5"/>
  <c r="BN143" i="5"/>
  <c r="BZ143" i="5"/>
  <c r="BO143" i="5"/>
  <c r="CA143" i="5"/>
  <c r="BP143" i="5"/>
  <c r="CB143" i="5"/>
  <c r="BQ143" i="5"/>
  <c r="CC143" i="5"/>
  <c r="BR143" i="5"/>
  <c r="CD143" i="5"/>
  <c r="BS143" i="5"/>
  <c r="CE143" i="5"/>
  <c r="BT143" i="5"/>
  <c r="CF143" i="5"/>
  <c r="BU143" i="5"/>
  <c r="CG143" i="5"/>
  <c r="BV143" i="5"/>
  <c r="CH143" i="5"/>
  <c r="BK143" i="5"/>
  <c r="BW143" i="5"/>
  <c r="CI143" i="5"/>
  <c r="BP329" i="5"/>
  <c r="BK329" i="5"/>
  <c r="BM329" i="5"/>
  <c r="BO329" i="5"/>
  <c r="BR329" i="5"/>
  <c r="CA329" i="5"/>
  <c r="CC329" i="5"/>
  <c r="CD329" i="5"/>
  <c r="CJ329" i="5"/>
  <c r="BW258" i="5"/>
  <c r="BV258" i="5"/>
  <c r="CB258" i="5"/>
  <c r="CH258" i="5"/>
  <c r="CJ258" i="5"/>
  <c r="BO258" i="5"/>
  <c r="BS258" i="5"/>
  <c r="BT258" i="5"/>
  <c r="CI340" i="5"/>
  <c r="BL340" i="5"/>
  <c r="BM340" i="5"/>
  <c r="CD126" i="5"/>
  <c r="AL325" i="5"/>
  <c r="AP325" i="5"/>
  <c r="BZ243" i="5"/>
  <c r="BX340" i="5"/>
  <c r="BY340" i="5"/>
  <c r="AT292" i="5"/>
  <c r="AM324" i="5"/>
  <c r="AY325" i="5"/>
  <c r="CG243" i="5"/>
  <c r="BC325" i="5"/>
  <c r="CK243" i="5"/>
  <c r="BI230" i="5"/>
  <c r="AT206" i="5"/>
  <c r="AZ206" i="5"/>
  <c r="AS285" i="5"/>
  <c r="BQ99" i="5"/>
  <c r="BW99" i="5"/>
  <c r="CF331" i="5"/>
  <c r="BM331" i="5"/>
  <c r="BD337" i="5"/>
  <c r="CD301" i="5"/>
  <c r="AR308" i="5"/>
  <c r="CJ57" i="5"/>
  <c r="BP172" i="5"/>
  <c r="AL331" i="5"/>
  <c r="AV337" i="5"/>
  <c r="BB331" i="5"/>
  <c r="AO353" i="5"/>
  <c r="AN371" i="5"/>
  <c r="AS371" i="5"/>
  <c r="AJ297" i="5"/>
  <c r="AM297" i="5"/>
  <c r="AN297" i="5"/>
  <c r="AT297" i="5"/>
  <c r="AU297" i="5"/>
  <c r="AW297" i="5"/>
  <c r="AX297" i="5"/>
  <c r="AY297" i="5"/>
  <c r="AZ297" i="5"/>
  <c r="BC297" i="5"/>
  <c r="BG297" i="5"/>
  <c r="AK297" i="5"/>
  <c r="BH297" i="5"/>
  <c r="AL297" i="5"/>
  <c r="BI297" i="5"/>
  <c r="AP143" i="5"/>
  <c r="AL143" i="5"/>
  <c r="AN143" i="5"/>
  <c r="AO143" i="5"/>
  <c r="AX143" i="5"/>
  <c r="AZ143" i="5"/>
  <c r="BA143" i="5"/>
  <c r="BJ143" i="5"/>
  <c r="AS329" i="5"/>
  <c r="AP329" i="5"/>
  <c r="BE329" i="5"/>
  <c r="AQ329" i="5"/>
  <c r="BI329" i="5"/>
  <c r="AR329" i="5"/>
  <c r="BJ329" i="5"/>
  <c r="AU329" i="5"/>
  <c r="AW329" i="5"/>
  <c r="AX329" i="5"/>
  <c r="AY329" i="5"/>
  <c r="AK329" i="5"/>
  <c r="AZ329" i="5"/>
  <c r="AL329" i="5"/>
  <c r="BA329" i="5"/>
  <c r="AM329" i="5"/>
  <c r="BB329" i="5"/>
  <c r="AN329" i="5"/>
  <c r="BC329" i="5"/>
  <c r="AO329" i="5"/>
  <c r="BD329" i="5"/>
  <c r="AQ258" i="5"/>
  <c r="AV258" i="5"/>
  <c r="AW258" i="5"/>
  <c r="BA258" i="5"/>
  <c r="BB258" i="5"/>
  <c r="BD258" i="5"/>
  <c r="BF258" i="5"/>
  <c r="BG258" i="5"/>
  <c r="AJ258" i="5"/>
  <c r="BH258" i="5"/>
  <c r="AN258" i="5"/>
  <c r="BJ258" i="5"/>
  <c r="AO258" i="5"/>
  <c r="AR258" i="5"/>
  <c r="AU258" i="5"/>
  <c r="BD292" i="5"/>
  <c r="BR172" i="5"/>
  <c r="BV172" i="5"/>
  <c r="AZ308" i="5"/>
  <c r="BX57" i="5"/>
  <c r="AZ371" i="5"/>
  <c r="AP371" i="5"/>
  <c r="BE371" i="5"/>
  <c r="BV364" i="5"/>
  <c r="BU364" i="5"/>
  <c r="CK364" i="5"/>
  <c r="BY364" i="5"/>
  <c r="BO364" i="5"/>
  <c r="CC364" i="5"/>
  <c r="BS364" i="5"/>
  <c r="BW364" i="5"/>
  <c r="BK364" i="5"/>
  <c r="CD364" i="5"/>
  <c r="BM364" i="5"/>
  <c r="CE364" i="5"/>
  <c r="BP364" i="5"/>
  <c r="CG364" i="5"/>
  <c r="BT364" i="5"/>
  <c r="BZ364" i="5"/>
  <c r="CA364" i="5"/>
  <c r="CB364" i="5"/>
  <c r="CF364" i="5"/>
  <c r="CI364" i="5"/>
  <c r="BN364" i="5"/>
  <c r="BR364" i="5"/>
  <c r="BQ364" i="5"/>
  <c r="BY349" i="5"/>
  <c r="BZ349" i="5"/>
  <c r="CB349" i="5"/>
  <c r="CD349" i="5"/>
  <c r="BK349" i="5"/>
  <c r="BL349" i="5"/>
  <c r="BU349" i="5"/>
  <c r="BW368" i="5"/>
  <c r="BR368" i="5"/>
  <c r="BX368" i="5"/>
  <c r="CJ368" i="5"/>
  <c r="BQ341" i="5"/>
  <c r="BO341" i="5"/>
  <c r="BP341" i="5"/>
  <c r="BU341" i="5"/>
  <c r="BY341" i="5"/>
  <c r="CA341" i="5"/>
  <c r="CB341" i="5"/>
  <c r="CG341" i="5"/>
  <c r="CK341" i="5"/>
  <c r="BM341" i="5"/>
  <c r="CC220" i="5"/>
  <c r="CJ220" i="5"/>
  <c r="BS220" i="5"/>
  <c r="BV220" i="5"/>
  <c r="BW220" i="5"/>
  <c r="BU266" i="5"/>
  <c r="BW266" i="5"/>
  <c r="BX266" i="5"/>
  <c r="BY266" i="5"/>
  <c r="CA266" i="5"/>
  <c r="BK266" i="5"/>
  <c r="CB266" i="5"/>
  <c r="BL266" i="5"/>
  <c r="CC266" i="5"/>
  <c r="BM266" i="5"/>
  <c r="CE266" i="5"/>
  <c r="BO266" i="5"/>
  <c r="CG266" i="5"/>
  <c r="BP266" i="5"/>
  <c r="CH266" i="5"/>
  <c r="BR266" i="5"/>
  <c r="CI266" i="5"/>
  <c r="BT266" i="5"/>
  <c r="CK266" i="5"/>
  <c r="BV266" i="5"/>
  <c r="BU354" i="5"/>
  <c r="CI354" i="5"/>
  <c r="CJ354" i="5"/>
  <c r="BN354" i="5"/>
  <c r="BO354" i="5"/>
  <c r="BS354" i="5"/>
  <c r="BV354" i="5"/>
  <c r="CA354" i="5"/>
  <c r="CF354" i="5"/>
  <c r="CH354" i="5"/>
  <c r="BN126" i="5"/>
  <c r="CJ340" i="5"/>
  <c r="CK340" i="5"/>
  <c r="BG292" i="5"/>
  <c r="BA324" i="5"/>
  <c r="AV324" i="5"/>
  <c r="AJ324" i="5"/>
  <c r="BO243" i="5"/>
  <c r="BQ243" i="5"/>
  <c r="AK230" i="5"/>
  <c r="AM230" i="5"/>
  <c r="AO285" i="5"/>
  <c r="AJ206" i="5"/>
  <c r="BP99" i="5"/>
  <c r="CH99" i="5"/>
  <c r="CD99" i="5"/>
  <c r="BX331" i="5"/>
  <c r="CK172" i="5"/>
  <c r="BY301" i="5"/>
  <c r="AN308" i="5"/>
  <c r="BL57" i="5"/>
  <c r="AW337" i="5"/>
  <c r="AQ308" i="5"/>
  <c r="BO57" i="5"/>
  <c r="AS337" i="5"/>
  <c r="BC364" i="5"/>
  <c r="BF364" i="5"/>
  <c r="AP364" i="5"/>
  <c r="AQ364" i="5"/>
  <c r="AT364" i="5"/>
  <c r="BA364" i="5"/>
  <c r="AO364" i="5"/>
  <c r="AS364" i="5"/>
  <c r="BB364" i="5"/>
  <c r="BE364" i="5"/>
  <c r="AK349" i="5"/>
  <c r="AP349" i="5"/>
  <c r="AU349" i="5"/>
  <c r="AV349" i="5"/>
  <c r="AX349" i="5"/>
  <c r="AY349" i="5"/>
  <c r="AZ349" i="5"/>
  <c r="BA349" i="5"/>
  <c r="BB349" i="5"/>
  <c r="BH349" i="5"/>
  <c r="AL349" i="5"/>
  <c r="AO349" i="5"/>
  <c r="AS368" i="5"/>
  <c r="AL368" i="5"/>
  <c r="BA368" i="5"/>
  <c r="AM368" i="5"/>
  <c r="BB368" i="5"/>
  <c r="AN368" i="5"/>
  <c r="BC368" i="5"/>
  <c r="AO368" i="5"/>
  <c r="BD368" i="5"/>
  <c r="AP368" i="5"/>
  <c r="BE368" i="5"/>
  <c r="AQ368" i="5"/>
  <c r="BI368" i="5"/>
  <c r="AR368" i="5"/>
  <c r="BJ368" i="5"/>
  <c r="AU368" i="5"/>
  <c r="AW368" i="5"/>
  <c r="AX368" i="5"/>
  <c r="AY368" i="5"/>
  <c r="AK368" i="5"/>
  <c r="AZ368" i="5"/>
  <c r="AS341" i="5"/>
  <c r="AU341" i="5"/>
  <c r="AV341" i="5"/>
  <c r="AW341" i="5"/>
  <c r="AZ341" i="5"/>
  <c r="BA341" i="5"/>
  <c r="AJ341" i="5"/>
  <c r="BC341" i="5"/>
  <c r="AK341" i="5"/>
  <c r="BD341" i="5"/>
  <c r="AN341" i="5"/>
  <c r="BF341" i="5"/>
  <c r="AO341" i="5"/>
  <c r="BG341" i="5"/>
  <c r="AQ341" i="5"/>
  <c r="BH341" i="5"/>
  <c r="AR341" i="5"/>
  <c r="BI341" i="5"/>
  <c r="AT341" i="5"/>
  <c r="AU220" i="5"/>
  <c r="AX220" i="5"/>
  <c r="AY220" i="5"/>
  <c r="BC220" i="5"/>
  <c r="BD220" i="5"/>
  <c r="BE220" i="5"/>
  <c r="AK220" i="5"/>
  <c r="BF220" i="5"/>
  <c r="AL220" i="5"/>
  <c r="BI220" i="5"/>
  <c r="AP220" i="5"/>
  <c r="BJ220" i="5"/>
  <c r="AR220" i="5"/>
  <c r="AS220" i="5"/>
  <c r="AT220" i="5"/>
  <c r="BL364" i="5"/>
  <c r="AM364" i="5"/>
  <c r="AQ353" i="5"/>
  <c r="AT353" i="5"/>
  <c r="BH371" i="5"/>
  <c r="BT353" i="5"/>
  <c r="BN371" i="5"/>
  <c r="BC355" i="5"/>
  <c r="CF349" i="5"/>
  <c r="BY265" i="5"/>
  <c r="CC371" i="5"/>
  <c r="BN356" i="5"/>
  <c r="BQ356" i="5"/>
  <c r="CA356" i="5"/>
  <c r="CD356" i="5"/>
  <c r="CE356" i="5"/>
  <c r="BY346" i="5"/>
  <c r="BL346" i="5"/>
  <c r="CJ346" i="5"/>
  <c r="BP346" i="5"/>
  <c r="CK346" i="5"/>
  <c r="BQ346" i="5"/>
  <c r="BS346" i="5"/>
  <c r="BU346" i="5"/>
  <c r="BV346" i="5"/>
  <c r="BW346" i="5"/>
  <c r="BX346" i="5"/>
  <c r="CC346" i="5"/>
  <c r="CG346" i="5"/>
  <c r="CH346" i="5"/>
  <c r="BK346" i="5"/>
  <c r="CI346" i="5"/>
  <c r="AZ248" i="5"/>
  <c r="AJ248" i="5"/>
  <c r="BA248" i="5"/>
  <c r="AK248" i="5"/>
  <c r="BE248" i="5"/>
  <c r="AL248" i="5"/>
  <c r="BF248" i="5"/>
  <c r="AN248" i="5"/>
  <c r="BG248" i="5"/>
  <c r="AR248" i="5"/>
  <c r="BH248" i="5"/>
  <c r="AS248" i="5"/>
  <c r="BI248" i="5"/>
  <c r="AT248" i="5"/>
  <c r="BJ248" i="5"/>
  <c r="AU248" i="5"/>
  <c r="AV248" i="5"/>
  <c r="AW248" i="5"/>
  <c r="AX248" i="5"/>
  <c r="BY365" i="5"/>
  <c r="BS365" i="5"/>
  <c r="BU365" i="5"/>
  <c r="BV365" i="5"/>
  <c r="BX365" i="5"/>
  <c r="BZ365" i="5"/>
  <c r="CA365" i="5"/>
  <c r="CE365" i="5"/>
  <c r="CF365" i="5"/>
  <c r="BL365" i="5"/>
  <c r="CH365" i="5"/>
  <c r="BM365" i="5"/>
  <c r="CJ365" i="5"/>
  <c r="BN365" i="5"/>
  <c r="CK365" i="5"/>
  <c r="BR365" i="5"/>
  <c r="BX364" i="5"/>
  <c r="BJ364" i="5"/>
  <c r="BD353" i="5"/>
  <c r="CF371" i="5"/>
  <c r="CD353" i="5"/>
  <c r="BZ371" i="5"/>
  <c r="AS356" i="5"/>
  <c r="AR356" i="5"/>
  <c r="BJ356" i="5"/>
  <c r="AU356" i="5"/>
  <c r="AW356" i="5"/>
  <c r="AX356" i="5"/>
  <c r="AY356" i="5"/>
  <c r="AK356" i="5"/>
  <c r="AZ356" i="5"/>
  <c r="AL356" i="5"/>
  <c r="BA356" i="5"/>
  <c r="AM356" i="5"/>
  <c r="BB356" i="5"/>
  <c r="AN356" i="5"/>
  <c r="BC356" i="5"/>
  <c r="AO356" i="5"/>
  <c r="BD356" i="5"/>
  <c r="AP356" i="5"/>
  <c r="BE356" i="5"/>
  <c r="AQ356" i="5"/>
  <c r="BI356" i="5"/>
  <c r="AX346" i="5"/>
  <c r="AP346" i="5"/>
  <c r="AS346" i="5"/>
  <c r="AT346" i="5"/>
  <c r="BC346" i="5"/>
  <c r="BI346" i="5"/>
  <c r="BR248" i="5"/>
  <c r="BU248" i="5"/>
  <c r="BV248" i="5"/>
  <c r="AW365" i="5"/>
  <c r="AL365" i="5"/>
  <c r="AR365" i="5"/>
  <c r="AS365" i="5"/>
  <c r="AZ365" i="5"/>
  <c r="BH365" i="5"/>
  <c r="BJ365" i="5"/>
  <c r="BF325" i="5"/>
  <c r="BN340" i="5"/>
  <c r="BF324" i="5"/>
  <c r="BE325" i="5"/>
  <c r="CC57" i="5"/>
  <c r="BY172" i="5"/>
  <c r="BZ172" i="5"/>
  <c r="BQ172" i="5"/>
  <c r="AO371" i="5"/>
  <c r="BO265" i="5"/>
  <c r="BK265" i="5"/>
  <c r="BN265" i="5"/>
  <c r="BP265" i="5"/>
  <c r="BX265" i="5"/>
  <c r="BZ265" i="5"/>
  <c r="CA265" i="5"/>
  <c r="CD265" i="5"/>
  <c r="CJ265" i="5"/>
  <c r="BK370" i="5"/>
  <c r="CH370" i="5"/>
  <c r="BU370" i="5"/>
  <c r="BV370" i="5"/>
  <c r="CG370" i="5"/>
  <c r="BX183" i="5"/>
  <c r="BS183" i="5"/>
  <c r="CJ183" i="5"/>
  <c r="BT183" i="5"/>
  <c r="BV183" i="5"/>
  <c r="BY183" i="5"/>
  <c r="BZ183" i="5"/>
  <c r="BL183" i="5"/>
  <c r="CA183" i="5"/>
  <c r="BM183" i="5"/>
  <c r="CB183" i="5"/>
  <c r="BN183" i="5"/>
  <c r="CC183" i="5"/>
  <c r="BO183" i="5"/>
  <c r="CD183" i="5"/>
  <c r="BP183" i="5"/>
  <c r="CE183" i="5"/>
  <c r="BQ183" i="5"/>
  <c r="CF183" i="5"/>
  <c r="BR183" i="5"/>
  <c r="CG183" i="5"/>
  <c r="BZ340" i="5"/>
  <c r="BP340" i="5"/>
  <c r="AY308" i="5"/>
  <c r="BA308" i="5"/>
  <c r="BM57" i="5"/>
  <c r="CI172" i="5"/>
  <c r="AR371" i="5"/>
  <c r="BF371" i="5"/>
  <c r="AM371" i="5"/>
  <c r="BA371" i="5"/>
  <c r="AS265" i="5"/>
  <c r="AQ265" i="5"/>
  <c r="BI265" i="5"/>
  <c r="AR265" i="5"/>
  <c r="BJ265" i="5"/>
  <c r="AU265" i="5"/>
  <c r="AW265" i="5"/>
  <c r="AX265" i="5"/>
  <c r="AY265" i="5"/>
  <c r="AK265" i="5"/>
  <c r="AZ265" i="5"/>
  <c r="AL265" i="5"/>
  <c r="BA265" i="5"/>
  <c r="AM265" i="5"/>
  <c r="BB265" i="5"/>
  <c r="AN265" i="5"/>
  <c r="BC265" i="5"/>
  <c r="AO265" i="5"/>
  <c r="BD265" i="5"/>
  <c r="AP265" i="5"/>
  <c r="BE265" i="5"/>
  <c r="AS183" i="5"/>
  <c r="BF183" i="5"/>
  <c r="AT183" i="5"/>
  <c r="BG183" i="5"/>
  <c r="AU183" i="5"/>
  <c r="BH183" i="5"/>
  <c r="AV183" i="5"/>
  <c r="BI183" i="5"/>
  <c r="AJ183" i="5"/>
  <c r="AW183" i="5"/>
  <c r="BJ183" i="5"/>
  <c r="AK183" i="5"/>
  <c r="AX183" i="5"/>
  <c r="AL183" i="5"/>
  <c r="AZ183" i="5"/>
  <c r="AN183" i="5"/>
  <c r="BA183" i="5"/>
  <c r="AO183" i="5"/>
  <c r="BB183" i="5"/>
  <c r="AP183" i="5"/>
  <c r="BC183" i="5"/>
  <c r="AQ183" i="5"/>
  <c r="BD183" i="5"/>
  <c r="AR183" i="5"/>
  <c r="BE183" i="5"/>
  <c r="BI364" i="5"/>
  <c r="BP353" i="5"/>
  <c r="BP371" i="5"/>
  <c r="BS265" i="5"/>
  <c r="BZ353" i="5"/>
  <c r="AY371" i="5"/>
  <c r="BM371" i="5"/>
  <c r="BR265" i="5"/>
  <c r="BD371" i="5"/>
  <c r="AX355" i="5"/>
  <c r="CF353" i="5"/>
  <c r="AT371" i="5"/>
  <c r="BW363" i="5"/>
  <c r="CJ363" i="5"/>
  <c r="BK363" i="5"/>
  <c r="BX363" i="5"/>
  <c r="CK363" i="5"/>
  <c r="BL363" i="5"/>
  <c r="BY363" i="5"/>
  <c r="BM363" i="5"/>
  <c r="BZ363" i="5"/>
  <c r="BN363" i="5"/>
  <c r="CA363" i="5"/>
  <c r="BO363" i="5"/>
  <c r="CC363" i="5"/>
  <c r="BQ363" i="5"/>
  <c r="CD363" i="5"/>
  <c r="BR363" i="5"/>
  <c r="CE363" i="5"/>
  <c r="BS363" i="5"/>
  <c r="CF363" i="5"/>
  <c r="BT363" i="5"/>
  <c r="CG363" i="5"/>
  <c r="BU363" i="5"/>
  <c r="CH363" i="5"/>
  <c r="BV363" i="5"/>
  <c r="CI363" i="5"/>
  <c r="BS321" i="5"/>
  <c r="BN321" i="5"/>
  <c r="BV321" i="5"/>
  <c r="CA321" i="5"/>
  <c r="CI321" i="5"/>
  <c r="AW364" i="5"/>
  <c r="BU353" i="5"/>
  <c r="AK371" i="5"/>
  <c r="AL371" i="5"/>
  <c r="CI353" i="5"/>
  <c r="CI265" i="5"/>
  <c r="CE265" i="5"/>
  <c r="BK371" i="5"/>
  <c r="BY371" i="5"/>
  <c r="CB371" i="5"/>
  <c r="BT355" i="5"/>
  <c r="AR363" i="5"/>
  <c r="AJ363" i="5"/>
  <c r="AW363" i="5"/>
  <c r="BJ363" i="5"/>
  <c r="AK363" i="5"/>
  <c r="AX363" i="5"/>
  <c r="AL363" i="5"/>
  <c r="AY363" i="5"/>
  <c r="AM363" i="5"/>
  <c r="AZ363" i="5"/>
  <c r="AN363" i="5"/>
  <c r="BA363" i="5"/>
  <c r="AO363" i="5"/>
  <c r="BB363" i="5"/>
  <c r="AP363" i="5"/>
  <c r="BC363" i="5"/>
  <c r="AQ363" i="5"/>
  <c r="BE363" i="5"/>
  <c r="AS363" i="5"/>
  <c r="BF363" i="5"/>
  <c r="AT363" i="5"/>
  <c r="BG363" i="5"/>
  <c r="AU363" i="5"/>
  <c r="BH363" i="5"/>
  <c r="AV363" i="5"/>
  <c r="BI363" i="5"/>
  <c r="AK321" i="5"/>
  <c r="BF321" i="5"/>
  <c r="BH321" i="5"/>
  <c r="BI321" i="5"/>
  <c r="AJ321" i="5"/>
  <c r="BJ321" i="5"/>
  <c r="AN321" i="5"/>
  <c r="AO321" i="5"/>
  <c r="AR321" i="5"/>
  <c r="AU321" i="5"/>
  <c r="AV321" i="5"/>
  <c r="AW321" i="5"/>
  <c r="BA321" i="5"/>
  <c r="BB321" i="5"/>
  <c r="AJ361" i="5"/>
  <c r="AU361" i="5"/>
  <c r="BG361" i="5"/>
  <c r="BC292" i="5"/>
  <c r="AV325" i="5"/>
  <c r="AX324" i="5"/>
  <c r="BO340" i="5"/>
  <c r="BC324" i="5"/>
  <c r="BA325" i="5"/>
  <c r="BD324" i="5"/>
  <c r="AO292" i="5"/>
  <c r="AJ308" i="5"/>
  <c r="BY57" i="5"/>
  <c r="BS172" i="5"/>
  <c r="CF57" i="5"/>
  <c r="AS308" i="5"/>
  <c r="AT325" i="5"/>
  <c r="BK340" i="5"/>
  <c r="AJ325" i="5"/>
  <c r="AX325" i="5"/>
  <c r="CA340" i="5"/>
  <c r="BB292" i="5"/>
  <c r="CF99" i="5"/>
  <c r="BZ331" i="5"/>
  <c r="AW285" i="5"/>
  <c r="CG99" i="5"/>
  <c r="BU57" i="5"/>
  <c r="BI308" i="5"/>
  <c r="BK57" i="5"/>
  <c r="CC172" i="5"/>
  <c r="AQ331" i="5"/>
  <c r="AN331" i="5"/>
  <c r="AW371" i="5"/>
  <c r="BT371" i="5"/>
  <c r="BS371" i="5"/>
  <c r="CE371" i="5"/>
  <c r="BY353" i="5"/>
  <c r="BS353" i="5"/>
  <c r="CA353" i="5"/>
  <c r="CJ353" i="5"/>
  <c r="BM353" i="5"/>
  <c r="BR353" i="5"/>
  <c r="BO360" i="5"/>
  <c r="BT360" i="5"/>
  <c r="CI360" i="5"/>
  <c r="CJ360" i="5"/>
  <c r="AJ371" i="5"/>
  <c r="AU371" i="5"/>
  <c r="BG371" i="5"/>
  <c r="AJ353" i="5"/>
  <c r="AS353" i="5"/>
  <c r="AU353" i="5"/>
  <c r="AV353" i="5"/>
  <c r="AX353" i="5"/>
  <c r="AZ353" i="5"/>
  <c r="BA353" i="5"/>
  <c r="BE353" i="5"/>
  <c r="BF353" i="5"/>
  <c r="AK353" i="5"/>
  <c r="BH353" i="5"/>
  <c r="AL353" i="5"/>
  <c r="BI353" i="5"/>
  <c r="AN353" i="5"/>
  <c r="AR353" i="5"/>
  <c r="AV355" i="5"/>
  <c r="BG355" i="5"/>
  <c r="AP360" i="5"/>
  <c r="AQ360" i="5"/>
  <c r="AR360" i="5"/>
  <c r="AU360" i="5"/>
  <c r="AW360" i="5"/>
  <c r="BA360" i="5"/>
  <c r="BB360" i="5"/>
  <c r="BC360" i="5"/>
  <c r="BF360" i="5"/>
  <c r="BG360" i="5"/>
  <c r="AJ360" i="5"/>
  <c r="BH360" i="5"/>
  <c r="AO360" i="5"/>
  <c r="BI360" i="5"/>
  <c r="CB357" i="5"/>
  <c r="CF357" i="5"/>
  <c r="BO357" i="5"/>
  <c r="CG357" i="5"/>
  <c r="BP357" i="5"/>
  <c r="CH357" i="5"/>
  <c r="BQ357" i="5"/>
  <c r="CI357" i="5"/>
  <c r="BR357" i="5"/>
  <c r="BS357" i="5"/>
  <c r="BT357" i="5"/>
  <c r="BU357" i="5"/>
  <c r="BV357" i="5"/>
  <c r="CA357" i="5"/>
  <c r="CC357" i="5"/>
  <c r="CE357" i="5"/>
  <c r="BN204" i="5"/>
  <c r="AX271" i="5"/>
  <c r="BB271" i="5"/>
  <c r="BM292" i="5"/>
  <c r="BB348" i="5"/>
  <c r="BE348" i="5"/>
  <c r="BW348" i="5"/>
  <c r="BD285" i="5"/>
  <c r="BL285" i="5"/>
  <c r="CF285" i="5"/>
  <c r="BT172" i="5"/>
  <c r="BJ308" i="5"/>
  <c r="BC331" i="5"/>
  <c r="BF271" i="5"/>
  <c r="AR337" i="5"/>
  <c r="AP292" i="5"/>
  <c r="BZ292" i="5"/>
  <c r="AK331" i="5"/>
  <c r="BE271" i="5"/>
  <c r="BF291" i="5"/>
  <c r="CJ308" i="5"/>
  <c r="AZ288" i="5"/>
  <c r="AL291" i="5"/>
  <c r="BE288" i="5"/>
  <c r="CE308" i="5"/>
  <c r="BL308" i="5"/>
  <c r="BI288" i="5"/>
  <c r="AY291" i="5"/>
  <c r="AM288" i="5"/>
  <c r="AW288" i="5"/>
  <c r="AY288" i="5"/>
  <c r="AV154" i="5"/>
  <c r="AK291" i="5"/>
  <c r="BF288" i="5"/>
  <c r="AQ288" i="5"/>
  <c r="AK288" i="5"/>
  <c r="BH154" i="5"/>
  <c r="BY348" i="5"/>
  <c r="BH288" i="5"/>
  <c r="AT288" i="5"/>
  <c r="BM348" i="5"/>
  <c r="AV288" i="5"/>
  <c r="CJ348" i="5"/>
  <c r="AJ288" i="5"/>
  <c r="AN288" i="5"/>
  <c r="AL154" i="5"/>
  <c r="BX348" i="5"/>
  <c r="AX154" i="5"/>
  <c r="AR288" i="5"/>
  <c r="BL348" i="5"/>
  <c r="AS288" i="5"/>
  <c r="AL288" i="5"/>
  <c r="AU288" i="5"/>
  <c r="BA288" i="5"/>
  <c r="AT291" i="5"/>
  <c r="CJ154" i="5"/>
  <c r="BH271" i="5"/>
  <c r="BG271" i="5"/>
  <c r="BZ204" i="5"/>
  <c r="BC340" i="5"/>
  <c r="BR291" i="5"/>
  <c r="CF154" i="5"/>
  <c r="BM154" i="5"/>
  <c r="AP340" i="5"/>
  <c r="AR340" i="5"/>
  <c r="AT271" i="5"/>
  <c r="CG204" i="5"/>
  <c r="BX154" i="5"/>
  <c r="BN291" i="5"/>
  <c r="AQ126" i="5"/>
  <c r="BY154" i="5"/>
  <c r="AL126" i="5"/>
  <c r="BF172" i="5"/>
  <c r="BB340" i="5"/>
  <c r="BI172" i="5"/>
  <c r="BG172" i="5"/>
  <c r="AP172" i="5"/>
  <c r="CB291" i="5"/>
  <c r="CD154" i="5"/>
  <c r="BD126" i="5"/>
  <c r="CK154" i="5"/>
  <c r="AY126" i="5"/>
  <c r="AS172" i="5"/>
  <c r="AZ172" i="5"/>
  <c r="BA340" i="5"/>
  <c r="AK172" i="5"/>
  <c r="BB172" i="5"/>
  <c r="AN340" i="5"/>
  <c r="BE172" i="5"/>
  <c r="CG291" i="5"/>
  <c r="BO291" i="5"/>
  <c r="AT126" i="5"/>
  <c r="CB352" i="5"/>
  <c r="AO172" i="5"/>
  <c r="BH340" i="5"/>
  <c r="AY340" i="5"/>
  <c r="CC291" i="5"/>
  <c r="AP126" i="5"/>
  <c r="AS126" i="5"/>
  <c r="BG126" i="5"/>
  <c r="BH126" i="5"/>
  <c r="BA172" i="5"/>
  <c r="AU340" i="5"/>
  <c r="AL340" i="5"/>
  <c r="BC126" i="5"/>
  <c r="AR126" i="5"/>
  <c r="BF126" i="5"/>
  <c r="AV126" i="5"/>
  <c r="AN172" i="5"/>
  <c r="AT340" i="5"/>
  <c r="AX340" i="5"/>
  <c r="AO126" i="5"/>
  <c r="BE126" i="5"/>
  <c r="AJ126" i="5"/>
  <c r="BJ126" i="5"/>
  <c r="BJ172" i="5"/>
  <c r="BF340" i="5"/>
  <c r="AK340" i="5"/>
  <c r="AQ172" i="5"/>
  <c r="BQ204" i="5"/>
  <c r="BB126" i="5"/>
  <c r="BV154" i="5"/>
  <c r="AW172" i="5"/>
  <c r="AS340" i="5"/>
  <c r="BJ340" i="5"/>
  <c r="AT172" i="5"/>
  <c r="AM126" i="5"/>
  <c r="AN126" i="5"/>
  <c r="BU154" i="5"/>
  <c r="CH154" i="5"/>
  <c r="BQ154" i="5"/>
  <c r="BU352" i="5"/>
  <c r="AJ172" i="5"/>
  <c r="BE340" i="5"/>
  <c r="AW340" i="5"/>
  <c r="AR172" i="5"/>
  <c r="AX172" i="5"/>
  <c r="AZ126" i="5"/>
  <c r="BT154" i="5"/>
  <c r="CG154" i="5"/>
  <c r="BL154" i="5"/>
  <c r="CH352" i="5"/>
  <c r="BD172" i="5"/>
  <c r="AQ340" i="5"/>
  <c r="AJ340" i="5"/>
  <c r="AL172" i="5"/>
  <c r="AX291" i="5"/>
  <c r="AZ291" i="5"/>
  <c r="AW291" i="5"/>
  <c r="BI291" i="5"/>
  <c r="AU291" i="5"/>
  <c r="BJ291" i="5"/>
  <c r="BZ126" i="5"/>
  <c r="BJ292" i="5"/>
  <c r="BQ352" i="5"/>
  <c r="BP352" i="5"/>
  <c r="CJ172" i="5"/>
  <c r="BJ271" i="5"/>
  <c r="AV271" i="5"/>
  <c r="BO204" i="5"/>
  <c r="AR271" i="5"/>
  <c r="CD352" i="5"/>
  <c r="BD271" i="5"/>
  <c r="BW172" i="5"/>
  <c r="BI340" i="5"/>
  <c r="AZ340" i="5"/>
  <c r="AS271" i="5"/>
  <c r="AJ271" i="5"/>
  <c r="AO271" i="5"/>
  <c r="BK172" i="5"/>
  <c r="BI292" i="5"/>
  <c r="CB172" i="5"/>
  <c r="AV340" i="5"/>
  <c r="AM340" i="5"/>
  <c r="AQ271" i="5"/>
  <c r="CE172" i="5"/>
  <c r="AQ292" i="5"/>
  <c r="CA126" i="5"/>
  <c r="AJ292" i="5"/>
  <c r="AL292" i="5"/>
  <c r="CA172" i="5"/>
  <c r="BG340" i="5"/>
  <c r="AO340" i="5"/>
  <c r="AU271" i="5"/>
  <c r="BS204" i="5"/>
  <c r="CD172" i="5"/>
  <c r="AW292" i="5"/>
  <c r="CA291" i="5"/>
  <c r="CD291" i="5"/>
  <c r="CE291" i="5"/>
  <c r="BK291" i="5"/>
  <c r="BP291" i="5"/>
  <c r="BM291" i="5"/>
  <c r="BQ291" i="5"/>
  <c r="BV291" i="5"/>
  <c r="BZ291" i="5"/>
  <c r="CK291" i="5"/>
  <c r="BX291" i="5"/>
  <c r="BU291" i="5"/>
  <c r="CJ291" i="5"/>
  <c r="BT291" i="5"/>
  <c r="BY291" i="5"/>
  <c r="CF291" i="5"/>
  <c r="CH291" i="5"/>
  <c r="BL291" i="5"/>
  <c r="CI291" i="5"/>
  <c r="BS291" i="5"/>
  <c r="AM291" i="5"/>
  <c r="BB291" i="5"/>
  <c r="BH291" i="5"/>
  <c r="BE291" i="5"/>
  <c r="BG291" i="5"/>
  <c r="AN291" i="5"/>
  <c r="AR291" i="5"/>
  <c r="BC291" i="5"/>
  <c r="AP291" i="5"/>
  <c r="AJ291" i="5"/>
  <c r="BD291" i="5"/>
  <c r="AS291" i="5"/>
  <c r="AV291" i="5"/>
  <c r="AQ291" i="5"/>
  <c r="AK254" i="5"/>
  <c r="AM254" i="5"/>
  <c r="BE254" i="5"/>
  <c r="AO254" i="5"/>
  <c r="BF254" i="5"/>
  <c r="AQ254" i="5"/>
  <c r="BH254" i="5"/>
  <c r="AR254" i="5"/>
  <c r="BI254" i="5"/>
  <c r="AS254" i="5"/>
  <c r="BJ254" i="5"/>
  <c r="AU254" i="5"/>
  <c r="AV254" i="5"/>
  <c r="AW254" i="5"/>
  <c r="BA254" i="5"/>
  <c r="AJ254" i="5"/>
  <c r="BB254" i="5"/>
  <c r="AL254" i="5"/>
  <c r="AY254" i="5"/>
  <c r="BD254" i="5"/>
  <c r="AT254" i="5"/>
  <c r="BC254" i="5"/>
  <c r="BG254" i="5"/>
  <c r="AP254" i="5"/>
  <c r="BM204" i="5"/>
  <c r="BW204" i="5"/>
  <c r="BL204" i="5"/>
  <c r="BR204" i="5"/>
  <c r="CA204" i="5"/>
  <c r="CD204" i="5"/>
  <c r="CJ204" i="5"/>
  <c r="CE204" i="5"/>
  <c r="BT204" i="5"/>
  <c r="BK204" i="5"/>
  <c r="CF204" i="5"/>
  <c r="BX204" i="5"/>
  <c r="BU204" i="5"/>
  <c r="CH204" i="5"/>
  <c r="BV204" i="5"/>
  <c r="CI204" i="5"/>
  <c r="CD348" i="5"/>
  <c r="BR348" i="5"/>
  <c r="BZ348" i="5"/>
  <c r="CA348" i="5"/>
  <c r="CB348" i="5"/>
  <c r="CE348" i="5"/>
  <c r="CI348" i="5"/>
  <c r="BK348" i="5"/>
  <c r="BN348" i="5"/>
  <c r="BO348" i="5"/>
  <c r="BS348" i="5"/>
  <c r="CH348" i="5"/>
  <c r="CF348" i="5"/>
  <c r="BU348" i="5"/>
  <c r="CK348" i="5"/>
  <c r="BQ348" i="5"/>
  <c r="BP348" i="5"/>
  <c r="CC348" i="5"/>
  <c r="BV348" i="5"/>
  <c r="BT348" i="5"/>
  <c r="CC204" i="5"/>
  <c r="CB204" i="5"/>
  <c r="BP292" i="5"/>
  <c r="AU337" i="5"/>
  <c r="AY337" i="5"/>
  <c r="BB337" i="5"/>
  <c r="BC337" i="5"/>
  <c r="BH337" i="5"/>
  <c r="BJ337" i="5"/>
  <c r="AO337" i="5"/>
  <c r="AP337" i="5"/>
  <c r="AJ337" i="5"/>
  <c r="AQ337" i="5"/>
  <c r="BN324" i="5"/>
  <c r="BQ324" i="5"/>
  <c r="CE324" i="5"/>
  <c r="BR324" i="5"/>
  <c r="CF324" i="5"/>
  <c r="BS324" i="5"/>
  <c r="CG324" i="5"/>
  <c r="BT324" i="5"/>
  <c r="CH324" i="5"/>
  <c r="BU324" i="5"/>
  <c r="CI324" i="5"/>
  <c r="BV324" i="5"/>
  <c r="CK324" i="5"/>
  <c r="BY324" i="5"/>
  <c r="CD324" i="5"/>
  <c r="BK324" i="5"/>
  <c r="BM324" i="5"/>
  <c r="BO324" i="5"/>
  <c r="BP324" i="5"/>
  <c r="BZ324" i="5"/>
  <c r="CB324" i="5"/>
  <c r="BW324" i="5"/>
  <c r="CC324" i="5"/>
  <c r="BN369" i="5"/>
  <c r="BK369" i="5"/>
  <c r="BL369" i="5"/>
  <c r="BW369" i="5"/>
  <c r="BO369" i="5"/>
  <c r="BR369" i="5"/>
  <c r="BV369" i="5"/>
  <c r="BY369" i="5"/>
  <c r="BZ369" i="5"/>
  <c r="CG369" i="5"/>
  <c r="CH369" i="5"/>
  <c r="CA369" i="5"/>
  <c r="CK369" i="5"/>
  <c r="AX269" i="5"/>
  <c r="AK269" i="5"/>
  <c r="AY269" i="5"/>
  <c r="AP269" i="5"/>
  <c r="BC269" i="5"/>
  <c r="AQ269" i="5"/>
  <c r="BG269" i="5"/>
  <c r="AR269" i="5"/>
  <c r="BI269" i="5"/>
  <c r="AS269" i="5"/>
  <c r="BJ269" i="5"/>
  <c r="AT269" i="5"/>
  <c r="AU269" i="5"/>
  <c r="AW269" i="5"/>
  <c r="AZ269" i="5"/>
  <c r="BA269" i="5"/>
  <c r="AL269" i="5"/>
  <c r="BD269" i="5"/>
  <c r="AN269" i="5"/>
  <c r="BE269" i="5"/>
  <c r="AO269" i="5"/>
  <c r="BB269" i="5"/>
  <c r="BF269" i="5"/>
  <c r="CC292" i="5"/>
  <c r="AL324" i="5"/>
  <c r="AR324" i="5"/>
  <c r="AT324" i="5"/>
  <c r="AU324" i="5"/>
  <c r="AY324" i="5"/>
  <c r="BE324" i="5"/>
  <c r="BH324" i="5"/>
  <c r="BG324" i="5"/>
  <c r="AM369" i="5"/>
  <c r="AP369" i="5"/>
  <c r="AT369" i="5"/>
  <c r="AY369" i="5"/>
  <c r="BF369" i="5"/>
  <c r="BG369" i="5"/>
  <c r="AK369" i="5"/>
  <c r="BJ369" i="5"/>
  <c r="AL369" i="5"/>
  <c r="AN369" i="5"/>
  <c r="AO369" i="5"/>
  <c r="AU369" i="5"/>
  <c r="AW369" i="5"/>
  <c r="AZ369" i="5"/>
  <c r="BA369" i="5"/>
  <c r="AX369" i="5"/>
  <c r="BC369" i="5"/>
  <c r="BN57" i="5"/>
  <c r="BQ57" i="5"/>
  <c r="BR57" i="5"/>
  <c r="BS57" i="5"/>
  <c r="BV57" i="5"/>
  <c r="BW57" i="5"/>
  <c r="CA57" i="5"/>
  <c r="CB57" i="5"/>
  <c r="CE57" i="5"/>
  <c r="CI57" i="5"/>
  <c r="CK57" i="5"/>
  <c r="CD57" i="5"/>
  <c r="CA240" i="5"/>
  <c r="BK240" i="5"/>
  <c r="BM240" i="5"/>
  <c r="BQ240" i="5"/>
  <c r="BW240" i="5"/>
  <c r="BZ240" i="5"/>
  <c r="CF240" i="5"/>
  <c r="CH240" i="5"/>
  <c r="CG240" i="5"/>
  <c r="CI240" i="5"/>
  <c r="CJ292" i="5"/>
  <c r="BO292" i="5"/>
  <c r="BR154" i="5"/>
  <c r="CB154" i="5"/>
  <c r="CI154" i="5"/>
  <c r="BK154" i="5"/>
  <c r="BN154" i="5"/>
  <c r="BP154" i="5"/>
  <c r="BO154" i="5"/>
  <c r="BS154" i="5"/>
  <c r="BW154" i="5"/>
  <c r="CA154" i="5"/>
  <c r="CE154" i="5"/>
  <c r="BZ154" i="5"/>
  <c r="BK272" i="5"/>
  <c r="BL272" i="5"/>
  <c r="BQ272" i="5"/>
  <c r="BR272" i="5"/>
  <c r="BU272" i="5"/>
  <c r="BV272" i="5"/>
  <c r="BW272" i="5"/>
  <c r="CD272" i="5"/>
  <c r="BY272" i="5"/>
  <c r="CE272" i="5"/>
  <c r="CH272" i="5"/>
  <c r="CI272" i="5"/>
  <c r="CJ272" i="5"/>
  <c r="AK240" i="5"/>
  <c r="AW240" i="5"/>
  <c r="BI240" i="5"/>
  <c r="AL240" i="5"/>
  <c r="AX240" i="5"/>
  <c r="BJ240" i="5"/>
  <c r="AM240" i="5"/>
  <c r="AY240" i="5"/>
  <c r="AN240" i="5"/>
  <c r="AZ240" i="5"/>
  <c r="AO240" i="5"/>
  <c r="BA240" i="5"/>
  <c r="AP240" i="5"/>
  <c r="BB240" i="5"/>
  <c r="AQ240" i="5"/>
  <c r="BC240" i="5"/>
  <c r="AR240" i="5"/>
  <c r="BD240" i="5"/>
  <c r="AT240" i="5"/>
  <c r="BF240" i="5"/>
  <c r="AS240" i="5"/>
  <c r="AU240" i="5"/>
  <c r="AV240" i="5"/>
  <c r="BE240" i="5"/>
  <c r="BG240" i="5"/>
  <c r="BH240" i="5"/>
  <c r="AJ240" i="5"/>
  <c r="BX292" i="5"/>
  <c r="CK292" i="5"/>
  <c r="AJ154" i="5"/>
  <c r="AQ154" i="5"/>
  <c r="BE154" i="5"/>
  <c r="AS154" i="5"/>
  <c r="BG154" i="5"/>
  <c r="AT154" i="5"/>
  <c r="BI154" i="5"/>
  <c r="AU154" i="5"/>
  <c r="AW154" i="5"/>
  <c r="AK154" i="5"/>
  <c r="AZ154" i="5"/>
  <c r="BA154" i="5"/>
  <c r="BB154" i="5"/>
  <c r="BC154" i="5"/>
  <c r="BD154" i="5"/>
  <c r="BF154" i="5"/>
  <c r="AM154" i="5"/>
  <c r="AN154" i="5"/>
  <c r="AP154" i="5"/>
  <c r="AR154" i="5"/>
  <c r="AY154" i="5"/>
  <c r="AO154" i="5"/>
  <c r="AV272" i="5"/>
  <c r="AJ272" i="5"/>
  <c r="AL272" i="5"/>
  <c r="AQ272" i="5"/>
  <c r="AW272" i="5"/>
  <c r="BJ272" i="5"/>
  <c r="BH272" i="5"/>
  <c r="AU272" i="5"/>
  <c r="AY272" i="5"/>
  <c r="BE272" i="5"/>
  <c r="BT122" i="5"/>
  <c r="BO122" i="5"/>
  <c r="CI122" i="5"/>
  <c r="BR122" i="5"/>
  <c r="BS122" i="5"/>
  <c r="BV122" i="5"/>
  <c r="BW122" i="5"/>
  <c r="CA122" i="5"/>
  <c r="CB122" i="5"/>
  <c r="CD122" i="5"/>
  <c r="CE122" i="5"/>
  <c r="CH122" i="5"/>
  <c r="BN122" i="5"/>
  <c r="BP122" i="5"/>
  <c r="BK122" i="5"/>
  <c r="BZ122" i="5"/>
  <c r="BW292" i="5"/>
  <c r="CH292" i="5"/>
  <c r="CI292" i="5"/>
  <c r="BK292" i="5"/>
  <c r="BN292" i="5"/>
  <c r="BR292" i="5"/>
  <c r="BS292" i="5"/>
  <c r="BV292" i="5"/>
  <c r="CF292" i="5"/>
  <c r="CE292" i="5"/>
  <c r="BU292" i="5"/>
  <c r="BY292" i="5"/>
  <c r="CA292" i="5"/>
  <c r="BV340" i="5"/>
  <c r="BR340" i="5"/>
  <c r="BS340" i="5"/>
  <c r="BT340" i="5"/>
  <c r="BU340" i="5"/>
  <c r="CE340" i="5"/>
  <c r="CD340" i="5"/>
  <c r="CF340" i="5"/>
  <c r="CG340" i="5"/>
  <c r="CK274" i="5"/>
  <c r="BO274" i="5"/>
  <c r="BS274" i="5"/>
  <c r="BV274" i="5"/>
  <c r="BW274" i="5"/>
  <c r="CA274" i="5"/>
  <c r="CB274" i="5"/>
  <c r="CF274" i="5"/>
  <c r="CH274" i="5"/>
  <c r="CI274" i="5"/>
  <c r="AV292" i="5"/>
  <c r="BF292" i="5"/>
  <c r="BH292" i="5"/>
  <c r="AK292" i="5"/>
  <c r="AM292" i="5"/>
  <c r="AS292" i="5"/>
  <c r="BE292" i="5"/>
  <c r="AR292" i="5"/>
  <c r="AU292" i="5"/>
  <c r="AX292" i="5"/>
  <c r="BA292" i="5"/>
  <c r="BX126" i="5"/>
  <c r="BY126" i="5"/>
  <c r="CB126" i="5"/>
  <c r="BK126" i="5"/>
  <c r="CC126" i="5"/>
  <c r="BL126" i="5"/>
  <c r="CE126" i="5"/>
  <c r="BO126" i="5"/>
  <c r="CG126" i="5"/>
  <c r="BR126" i="5"/>
  <c r="CI126" i="5"/>
  <c r="CK126" i="5"/>
  <c r="BP126" i="5"/>
  <c r="BS126" i="5"/>
  <c r="BU126" i="5"/>
  <c r="BW126" i="5"/>
  <c r="CH126" i="5"/>
  <c r="BV126" i="5"/>
  <c r="CJ126" i="5"/>
  <c r="BX172" i="5"/>
  <c r="BM172" i="5"/>
  <c r="CH172" i="5"/>
  <c r="BB288" i="5"/>
  <c r="BC288" i="5"/>
  <c r="BD288" i="5"/>
  <c r="BG288" i="5"/>
  <c r="BJ288" i="5"/>
  <c r="AP288" i="5"/>
  <c r="AX288" i="5"/>
  <c r="AW126" i="5"/>
  <c r="AU126" i="5"/>
  <c r="AX126" i="5"/>
  <c r="BI126" i="5"/>
  <c r="AK126" i="5"/>
  <c r="AY172" i="5"/>
  <c r="AM172" i="5"/>
  <c r="AU172" i="5"/>
  <c r="BH172" i="5"/>
  <c r="BC172" i="5"/>
  <c r="CA230" i="5"/>
  <c r="BW230" i="5"/>
  <c r="CH230" i="5"/>
  <c r="BN230" i="5"/>
  <c r="BR230" i="5"/>
  <c r="BT230" i="5"/>
  <c r="BZ230" i="5"/>
  <c r="AL230" i="5"/>
  <c r="AQ230" i="5"/>
  <c r="AV230" i="5"/>
  <c r="AX230" i="5"/>
  <c r="AY230" i="5"/>
  <c r="BB230" i="5"/>
  <c r="BF230" i="5"/>
  <c r="BJ230" i="5"/>
  <c r="AP230" i="5"/>
  <c r="AT230" i="5"/>
  <c r="BC230" i="5"/>
  <c r="AJ230" i="5"/>
  <c r="BT99" i="5"/>
  <c r="CE99" i="5"/>
  <c r="BR99" i="5"/>
  <c r="BS99" i="5"/>
  <c r="CA99" i="5"/>
  <c r="AR348" i="5"/>
  <c r="AX348" i="5"/>
  <c r="AY348" i="5"/>
  <c r="BC348" i="5"/>
  <c r="BD348" i="5"/>
  <c r="BG348" i="5"/>
  <c r="BJ348" i="5"/>
  <c r="AL348" i="5"/>
  <c r="AM348" i="5"/>
  <c r="AQ348" i="5"/>
  <c r="AT348" i="5"/>
  <c r="AP348" i="5"/>
  <c r="BF348" i="5"/>
  <c r="BU206" i="5"/>
  <c r="CH206" i="5"/>
  <c r="BV206" i="5"/>
  <c r="CI206" i="5"/>
  <c r="BN206" i="5"/>
  <c r="CA206" i="5"/>
  <c r="BW206" i="5"/>
  <c r="BY206" i="5"/>
  <c r="BZ206" i="5"/>
  <c r="CB206" i="5"/>
  <c r="BK206" i="5"/>
  <c r="CC206" i="5"/>
  <c r="BM206" i="5"/>
  <c r="CD206" i="5"/>
  <c r="BO206" i="5"/>
  <c r="CE206" i="5"/>
  <c r="BP206" i="5"/>
  <c r="CF206" i="5"/>
  <c r="BR206" i="5"/>
  <c r="CK206" i="5"/>
  <c r="BS206" i="5"/>
  <c r="BQ206" i="5"/>
  <c r="BT206" i="5"/>
  <c r="CG206" i="5"/>
  <c r="BT331" i="5"/>
  <c r="BW331" i="5"/>
  <c r="CI331" i="5"/>
  <c r="BN331" i="5"/>
  <c r="BR331" i="5"/>
  <c r="CE331" i="5"/>
  <c r="CG331" i="5"/>
  <c r="CH331" i="5"/>
  <c r="BS331" i="5"/>
  <c r="BN243" i="5"/>
  <c r="BW243" i="5"/>
  <c r="CE243" i="5"/>
  <c r="CI243" i="5"/>
  <c r="CJ243" i="5"/>
  <c r="BK243" i="5"/>
  <c r="BL243" i="5"/>
  <c r="BS243" i="5"/>
  <c r="BX243" i="5"/>
  <c r="AJ99" i="5"/>
  <c r="AQ99" i="5"/>
  <c r="BC99" i="5"/>
  <c r="BF99" i="5"/>
  <c r="AU99" i="5"/>
  <c r="BV301" i="5"/>
  <c r="BS301" i="5"/>
  <c r="BT301" i="5"/>
  <c r="BX301" i="5"/>
  <c r="BZ301" i="5"/>
  <c r="CA301" i="5"/>
  <c r="CF301" i="5"/>
  <c r="CG301" i="5"/>
  <c r="CI301" i="5"/>
  <c r="BM301" i="5"/>
  <c r="CK301" i="5"/>
  <c r="BK301" i="5"/>
  <c r="BN301" i="5"/>
  <c r="BO301" i="5"/>
  <c r="CJ301" i="5"/>
  <c r="CD285" i="5"/>
  <c r="BN285" i="5"/>
  <c r="BR285" i="5"/>
  <c r="BS285" i="5"/>
  <c r="BT285" i="5"/>
  <c r="CA285" i="5"/>
  <c r="CE285" i="5"/>
  <c r="CH285" i="5"/>
  <c r="BZ285" i="5"/>
  <c r="AW206" i="5"/>
  <c r="BF206" i="5"/>
  <c r="BI206" i="5"/>
  <c r="AQ206" i="5"/>
  <c r="BB206" i="5"/>
  <c r="BD206" i="5"/>
  <c r="BE206" i="5"/>
  <c r="BJ206" i="5"/>
  <c r="AL206" i="5"/>
  <c r="AR206" i="5"/>
  <c r="AU206" i="5"/>
  <c r="AP206" i="5"/>
  <c r="AV206" i="5"/>
  <c r="AM331" i="5"/>
  <c r="AJ331" i="5"/>
  <c r="AY331" i="5"/>
  <c r="AP243" i="5"/>
  <c r="AJ243" i="5"/>
  <c r="AY243" i="5"/>
  <c r="AK243" i="5"/>
  <c r="AZ243" i="5"/>
  <c r="AL243" i="5"/>
  <c r="BA243" i="5"/>
  <c r="AM243" i="5"/>
  <c r="BE243" i="5"/>
  <c r="AN243" i="5"/>
  <c r="BF243" i="5"/>
  <c r="AO243" i="5"/>
  <c r="BG243" i="5"/>
  <c r="AT243" i="5"/>
  <c r="BI243" i="5"/>
  <c r="BJ243" i="5"/>
  <c r="AS243" i="5"/>
  <c r="AU243" i="5"/>
  <c r="AW243" i="5"/>
  <c r="AX243" i="5"/>
  <c r="AV243" i="5"/>
  <c r="BH243" i="5"/>
  <c r="CD292" i="5"/>
  <c r="BT292" i="5"/>
  <c r="BV271" i="5"/>
  <c r="CK271" i="5"/>
  <c r="BW271" i="5"/>
  <c r="BM271" i="5"/>
  <c r="CB271" i="5"/>
  <c r="CC271" i="5"/>
  <c r="CD271" i="5"/>
  <c r="BL271" i="5"/>
  <c r="CE271" i="5"/>
  <c r="BN271" i="5"/>
  <c r="CH271" i="5"/>
  <c r="BO271" i="5"/>
  <c r="CI271" i="5"/>
  <c r="BP271" i="5"/>
  <c r="CJ271" i="5"/>
  <c r="BQ271" i="5"/>
  <c r="BR271" i="5"/>
  <c r="BX271" i="5"/>
  <c r="BZ271" i="5"/>
  <c r="BS271" i="5"/>
  <c r="CA271" i="5"/>
  <c r="AM285" i="5"/>
  <c r="BH285" i="5"/>
  <c r="AQ285" i="5"/>
  <c r="AT285" i="5"/>
  <c r="AU285" i="5"/>
  <c r="AV285" i="5"/>
  <c r="AY285" i="5"/>
  <c r="AJ285" i="5"/>
  <c r="AL285" i="5"/>
  <c r="AP285" i="5"/>
  <c r="AX285" i="5"/>
  <c r="BB285" i="5"/>
  <c r="BC285" i="5"/>
  <c r="BG285" i="5"/>
  <c r="BJ285" i="5"/>
  <c r="BF285" i="5"/>
  <c r="BN308" i="5"/>
  <c r="BY308" i="5"/>
  <c r="BZ308" i="5"/>
  <c r="BK308" i="5"/>
  <c r="CB308" i="5"/>
  <c r="BM308" i="5"/>
  <c r="CC308" i="5"/>
  <c r="BO308" i="5"/>
  <c r="CD308" i="5"/>
  <c r="BP308" i="5"/>
  <c r="CF308" i="5"/>
  <c r="BQ308" i="5"/>
  <c r="CG308" i="5"/>
  <c r="BS308" i="5"/>
  <c r="CH308" i="5"/>
  <c r="BU308" i="5"/>
  <c r="CK308" i="5"/>
  <c r="BT308" i="5"/>
  <c r="BV308" i="5"/>
  <c r="BW308" i="5"/>
  <c r="CI308" i="5"/>
  <c r="AK325" i="5"/>
  <c r="AO325" i="5"/>
  <c r="AQ325" i="5"/>
  <c r="AU325" i="5"/>
  <c r="AW325" i="5"/>
  <c r="BB325" i="5"/>
  <c r="BD325" i="5"/>
  <c r="BJ325" i="5"/>
  <c r="BI325" i="5"/>
  <c r="AP178" i="5"/>
  <c r="BG178" i="5"/>
  <c r="AL178" i="5"/>
  <c r="AM178" i="5"/>
  <c r="AN178" i="5"/>
  <c r="AU178" i="5"/>
  <c r="AT178" i="5"/>
  <c r="AX178" i="5"/>
  <c r="AY178" i="5"/>
  <c r="BF178" i="5"/>
  <c r="BJ178" i="5"/>
  <c r="AZ178" i="5"/>
  <c r="CG292" i="5"/>
  <c r="BL352" i="5"/>
  <c r="BW352" i="5"/>
  <c r="BX352" i="5"/>
  <c r="BM352" i="5"/>
  <c r="CE352" i="5"/>
  <c r="BZ352" i="5"/>
  <c r="CA352" i="5"/>
  <c r="CC352" i="5"/>
  <c r="CF352" i="5"/>
  <c r="CG352" i="5"/>
  <c r="BK352" i="5"/>
  <c r="CI352" i="5"/>
  <c r="BN352" i="5"/>
  <c r="CJ352" i="5"/>
  <c r="BO352" i="5"/>
  <c r="CK352" i="5"/>
  <c r="BS352" i="5"/>
  <c r="BT352" i="5"/>
  <c r="BR352" i="5"/>
  <c r="BV352" i="5"/>
  <c r="AM271" i="5"/>
  <c r="AL271" i="5"/>
  <c r="AY271" i="5"/>
  <c r="BS337" i="5"/>
  <c r="CG337" i="5"/>
  <c r="BT337" i="5"/>
  <c r="CH337" i="5"/>
  <c r="BU337" i="5"/>
  <c r="CI337" i="5"/>
  <c r="BV337" i="5"/>
  <c r="CK337" i="5"/>
  <c r="BW337" i="5"/>
  <c r="BY337" i="5"/>
  <c r="BK337" i="5"/>
  <c r="BZ337" i="5"/>
  <c r="BM337" i="5"/>
  <c r="CB337" i="5"/>
  <c r="BP337" i="5"/>
  <c r="CD337" i="5"/>
  <c r="BQ337" i="5"/>
  <c r="CE337" i="5"/>
  <c r="BO337" i="5"/>
  <c r="BR337" i="5"/>
  <c r="CC337" i="5"/>
  <c r="CF337" i="5"/>
  <c r="AO308" i="5"/>
  <c r="BF308" i="5"/>
  <c r="BH308" i="5"/>
  <c r="AK308" i="5"/>
  <c r="AL308" i="5"/>
  <c r="AP308" i="5"/>
  <c r="AT308" i="5"/>
  <c r="AU308" i="5"/>
  <c r="BB308" i="5"/>
  <c r="AX308" i="5"/>
  <c r="BC308" i="5"/>
  <c r="BD308" i="5"/>
  <c r="BK325" i="5"/>
  <c r="CD325" i="5"/>
  <c r="CJ325" i="5"/>
  <c r="CB325" i="5"/>
  <c r="BO325" i="5"/>
  <c r="BQ325" i="5"/>
  <c r="BW325" i="5"/>
  <c r="BL178" i="5"/>
  <c r="BK178" i="5"/>
  <c r="CD178" i="5"/>
  <c r="CH178" i="5"/>
  <c r="B339" i="5" l="1"/>
  <c r="B200" i="5"/>
  <c r="B198" i="5"/>
  <c r="B209" i="5"/>
  <c r="B333" i="5"/>
  <c r="B155" i="5"/>
  <c r="B211" i="5"/>
  <c r="B282" i="5"/>
  <c r="B326" i="5"/>
  <c r="B342" i="5"/>
  <c r="B332" i="5"/>
  <c r="B367" i="5"/>
  <c r="B263" i="5"/>
  <c r="B303" i="5"/>
  <c r="B210" i="5"/>
  <c r="B310" i="5"/>
  <c r="B312" i="5"/>
  <c r="B279" i="5"/>
  <c r="B236" i="5"/>
  <c r="B296" i="5"/>
  <c r="B191" i="5"/>
  <c r="B304" i="5"/>
  <c r="B262" i="5"/>
  <c r="B246" i="5"/>
  <c r="B260" i="5"/>
  <c r="B199" i="5"/>
  <c r="B100" i="5"/>
  <c r="B225" i="5"/>
  <c r="AF296" i="5" l="1"/>
  <c r="AG296" i="5"/>
  <c r="AF155" i="5"/>
  <c r="AG155" i="5"/>
  <c r="AF263" i="5"/>
  <c r="AG263" i="5"/>
  <c r="AF191" i="5"/>
  <c r="AG191" i="5"/>
  <c r="AF236" i="5"/>
  <c r="AG236" i="5"/>
  <c r="AF367" i="5"/>
  <c r="AG367" i="5"/>
  <c r="AF279" i="5"/>
  <c r="AG279" i="5"/>
  <c r="BV279" i="5" s="1"/>
  <c r="AF332" i="5"/>
  <c r="AG332" i="5"/>
  <c r="AF200" i="5"/>
  <c r="AG200" i="5"/>
  <c r="AF225" i="5"/>
  <c r="AG225" i="5"/>
  <c r="AF262" i="5"/>
  <c r="AG262" i="5"/>
  <c r="AF312" i="5"/>
  <c r="AG312" i="5"/>
  <c r="AF339" i="5"/>
  <c r="AG339" i="5"/>
  <c r="AF333" i="5"/>
  <c r="AG333" i="5"/>
  <c r="AF100" i="5"/>
  <c r="AG100" i="5"/>
  <c r="AF304" i="5"/>
  <c r="AG304" i="5"/>
  <c r="CB304" i="5" s="1"/>
  <c r="AF326" i="5"/>
  <c r="AG326" i="5"/>
  <c r="AF260" i="5"/>
  <c r="AG260" i="5"/>
  <c r="AF246" i="5"/>
  <c r="AG246" i="5"/>
  <c r="AF342" i="5"/>
  <c r="AG342" i="5"/>
  <c r="AF310" i="5"/>
  <c r="AG310" i="5"/>
  <c r="AF282" i="5"/>
  <c r="AG282" i="5"/>
  <c r="BZ282" i="5" s="1"/>
  <c r="AF303" i="5"/>
  <c r="AG303" i="5"/>
  <c r="BY303" i="5" s="1"/>
  <c r="AF199" i="5"/>
  <c r="AG199" i="5"/>
  <c r="BP199" i="5" s="1"/>
  <c r="AF210" i="5"/>
  <c r="AG210" i="5"/>
  <c r="AF211" i="5"/>
  <c r="AG211" i="5"/>
  <c r="AF209" i="5"/>
  <c r="AG209" i="5"/>
  <c r="BS209" i="5" s="1"/>
  <c r="AF198" i="5"/>
  <c r="AG198" i="5"/>
  <c r="BV198" i="5" s="1"/>
  <c r="B233" i="5"/>
  <c r="B160" i="5"/>
  <c r="B280" i="5"/>
  <c r="B247" i="5"/>
  <c r="B203" i="5"/>
  <c r="B111" i="5"/>
  <c r="B256" i="5"/>
  <c r="B29" i="5"/>
  <c r="B43" i="5"/>
  <c r="B85" i="5"/>
  <c r="B65" i="5"/>
  <c r="B54" i="5"/>
  <c r="B90" i="5"/>
  <c r="B105" i="5"/>
  <c r="B251" i="5"/>
  <c r="B45" i="5"/>
  <c r="B127" i="5"/>
  <c r="B148" i="5"/>
  <c r="B235" i="5"/>
  <c r="B44" i="5"/>
  <c r="B188" i="5"/>
  <c r="B192" i="5"/>
  <c r="B59" i="5"/>
  <c r="B38" i="5"/>
  <c r="B24" i="5"/>
  <c r="B10" i="5"/>
  <c r="B30" i="5"/>
  <c r="B16" i="5"/>
  <c r="B106" i="5"/>
  <c r="B116" i="5"/>
  <c r="B147" i="5"/>
  <c r="B215" i="5"/>
  <c r="B290" i="5"/>
  <c r="B101" i="5"/>
  <c r="B335" i="5"/>
  <c r="B103" i="5"/>
  <c r="B78" i="5"/>
  <c r="B79" i="5"/>
  <c r="B8" i="5"/>
  <c r="B125" i="5"/>
  <c r="B351" i="5"/>
  <c r="B250" i="5"/>
  <c r="B228" i="5"/>
  <c r="BZ198" i="5" l="1"/>
  <c r="CF198" i="5"/>
  <c r="CH198" i="5"/>
  <c r="CI198" i="5"/>
  <c r="BU198" i="5"/>
  <c r="CB198" i="5"/>
  <c r="BR198" i="5"/>
  <c r="CE198" i="5"/>
  <c r="CB199" i="5"/>
  <c r="BK198" i="5"/>
  <c r="BQ198" i="5"/>
  <c r="CC198" i="5"/>
  <c r="CA198" i="5"/>
  <c r="BT198" i="5"/>
  <c r="BL198" i="5"/>
  <c r="BO282" i="5"/>
  <c r="CA282" i="5"/>
  <c r="BQ282" i="5"/>
  <c r="BX282" i="5"/>
  <c r="CJ282" i="5"/>
  <c r="CK303" i="5"/>
  <c r="CD198" i="5"/>
  <c r="CG198" i="5"/>
  <c r="CE209" i="5"/>
  <c r="BO198" i="5"/>
  <c r="CD279" i="5"/>
  <c r="BU279" i="5"/>
  <c r="CF279" i="5"/>
  <c r="BX198" i="5"/>
  <c r="BZ279" i="5"/>
  <c r="BW198" i="5"/>
  <c r="CJ198" i="5"/>
  <c r="BP198" i="5"/>
  <c r="BS198" i="5"/>
  <c r="CB279" i="5"/>
  <c r="CE279" i="5"/>
  <c r="AF147" i="5"/>
  <c r="AG147" i="5"/>
  <c r="AF44" i="5"/>
  <c r="AG44" i="5"/>
  <c r="AF29" i="5"/>
  <c r="AG29" i="5"/>
  <c r="BN339" i="5"/>
  <c r="BM339" i="5"/>
  <c r="BZ339" i="5"/>
  <c r="BO339" i="5"/>
  <c r="CA339" i="5"/>
  <c r="BP339" i="5"/>
  <c r="CB339" i="5"/>
  <c r="BQ339" i="5"/>
  <c r="CC339" i="5"/>
  <c r="BR339" i="5"/>
  <c r="CD339" i="5"/>
  <c r="BS339" i="5"/>
  <c r="CE339" i="5"/>
  <c r="BT339" i="5"/>
  <c r="CF339" i="5"/>
  <c r="BU339" i="5"/>
  <c r="CG339" i="5"/>
  <c r="BV339" i="5"/>
  <c r="CH339" i="5"/>
  <c r="BW339" i="5"/>
  <c r="CI339" i="5"/>
  <c r="BY339" i="5"/>
  <c r="CJ339" i="5"/>
  <c r="CK339" i="5"/>
  <c r="BK339" i="5"/>
  <c r="BL339" i="5"/>
  <c r="BX339" i="5"/>
  <c r="BM225" i="5"/>
  <c r="BU225" i="5"/>
  <c r="CG225" i="5"/>
  <c r="BW225" i="5"/>
  <c r="CI225" i="5"/>
  <c r="BL225" i="5"/>
  <c r="BY225" i="5"/>
  <c r="CK225" i="5"/>
  <c r="BV225" i="5"/>
  <c r="BX225" i="5"/>
  <c r="BZ225" i="5"/>
  <c r="CA225" i="5"/>
  <c r="BK225" i="5"/>
  <c r="CB225" i="5"/>
  <c r="BN225" i="5"/>
  <c r="CC225" i="5"/>
  <c r="BO225" i="5"/>
  <c r="CD225" i="5"/>
  <c r="BP225" i="5"/>
  <c r="CE225" i="5"/>
  <c r="BQ225" i="5"/>
  <c r="CF225" i="5"/>
  <c r="BR225" i="5"/>
  <c r="CH225" i="5"/>
  <c r="BS225" i="5"/>
  <c r="BT225" i="5"/>
  <c r="CJ225" i="5"/>
  <c r="BN279" i="5"/>
  <c r="BM279" i="5"/>
  <c r="CK279" i="5"/>
  <c r="BY279" i="5"/>
  <c r="BT191" i="5"/>
  <c r="CF191" i="5"/>
  <c r="BU191" i="5"/>
  <c r="CG191" i="5"/>
  <c r="BV191" i="5"/>
  <c r="CH191" i="5"/>
  <c r="BK191" i="5"/>
  <c r="BW191" i="5"/>
  <c r="CI191" i="5"/>
  <c r="BL191" i="5"/>
  <c r="BX191" i="5"/>
  <c r="CJ191" i="5"/>
  <c r="BN191" i="5"/>
  <c r="CA191" i="5"/>
  <c r="CB191" i="5"/>
  <c r="CC191" i="5"/>
  <c r="CD191" i="5"/>
  <c r="BM191" i="5"/>
  <c r="CE191" i="5"/>
  <c r="BO191" i="5"/>
  <c r="CK191" i="5"/>
  <c r="BP191" i="5"/>
  <c r="BQ191" i="5"/>
  <c r="BR191" i="5"/>
  <c r="BS191" i="5"/>
  <c r="BY191" i="5"/>
  <c r="BZ191" i="5"/>
  <c r="AF43" i="5"/>
  <c r="AG43" i="5"/>
  <c r="AF78" i="5"/>
  <c r="AG78" i="5"/>
  <c r="AF256" i="5"/>
  <c r="AG256" i="5"/>
  <c r="AM339" i="5"/>
  <c r="AY339" i="5"/>
  <c r="AN339" i="5"/>
  <c r="AZ339" i="5"/>
  <c r="AO339" i="5"/>
  <c r="BA339" i="5"/>
  <c r="AP339" i="5"/>
  <c r="BB339" i="5"/>
  <c r="AQ339" i="5"/>
  <c r="BC339" i="5"/>
  <c r="AT339" i="5"/>
  <c r="BF339" i="5"/>
  <c r="AU339" i="5"/>
  <c r="BG339" i="5"/>
  <c r="AK339" i="5"/>
  <c r="AW339" i="5"/>
  <c r="BI339" i="5"/>
  <c r="AR339" i="5"/>
  <c r="AS339" i="5"/>
  <c r="AV339" i="5"/>
  <c r="AX339" i="5"/>
  <c r="AL339" i="5"/>
  <c r="BD339" i="5"/>
  <c r="BE339" i="5"/>
  <c r="BH339" i="5"/>
  <c r="BJ339" i="5"/>
  <c r="AJ339" i="5"/>
  <c r="AR225" i="5"/>
  <c r="BD225" i="5"/>
  <c r="AS225" i="5"/>
  <c r="BE225" i="5"/>
  <c r="AT225" i="5"/>
  <c r="BF225" i="5"/>
  <c r="AU225" i="5"/>
  <c r="BG225" i="5"/>
  <c r="AJ225" i="5"/>
  <c r="AV225" i="5"/>
  <c r="BH225" i="5"/>
  <c r="AK225" i="5"/>
  <c r="AW225" i="5"/>
  <c r="BI225" i="5"/>
  <c r="AL225" i="5"/>
  <c r="AX225" i="5"/>
  <c r="BJ225" i="5"/>
  <c r="AM225" i="5"/>
  <c r="AY225" i="5"/>
  <c r="AN225" i="5"/>
  <c r="AZ225" i="5"/>
  <c r="AO225" i="5"/>
  <c r="BA225" i="5"/>
  <c r="AP225" i="5"/>
  <c r="AQ225" i="5"/>
  <c r="BB225" i="5"/>
  <c r="BC225" i="5"/>
  <c r="AN279" i="5"/>
  <c r="AZ279" i="5"/>
  <c r="AO279" i="5"/>
  <c r="BA279" i="5"/>
  <c r="AP279" i="5"/>
  <c r="BB279" i="5"/>
  <c r="AQ279" i="5"/>
  <c r="BC279" i="5"/>
  <c r="AR279" i="5"/>
  <c r="BD279" i="5"/>
  <c r="AS279" i="5"/>
  <c r="BE279" i="5"/>
  <c r="AT279" i="5"/>
  <c r="BF279" i="5"/>
  <c r="AU279" i="5"/>
  <c r="BG279" i="5"/>
  <c r="AJ279" i="5"/>
  <c r="AV279" i="5"/>
  <c r="BH279" i="5"/>
  <c r="AK279" i="5"/>
  <c r="AW279" i="5"/>
  <c r="BI279" i="5"/>
  <c r="AX279" i="5"/>
  <c r="AY279" i="5"/>
  <c r="BJ279" i="5"/>
  <c r="AL279" i="5"/>
  <c r="AM279" i="5"/>
  <c r="AO191" i="5"/>
  <c r="AQ191" i="5"/>
  <c r="AL191" i="5"/>
  <c r="AZ191" i="5"/>
  <c r="AM191" i="5"/>
  <c r="BA191" i="5"/>
  <c r="AN191" i="5"/>
  <c r="BB191" i="5"/>
  <c r="AP191" i="5"/>
  <c r="BC191" i="5"/>
  <c r="AR191" i="5"/>
  <c r="BD191" i="5"/>
  <c r="AS191" i="5"/>
  <c r="BE191" i="5"/>
  <c r="AT191" i="5"/>
  <c r="BF191" i="5"/>
  <c r="AU191" i="5"/>
  <c r="BG191" i="5"/>
  <c r="AV191" i="5"/>
  <c r="BH191" i="5"/>
  <c r="AW191" i="5"/>
  <c r="BI191" i="5"/>
  <c r="AK191" i="5"/>
  <c r="AX191" i="5"/>
  <c r="AY191" i="5"/>
  <c r="BJ191" i="5"/>
  <c r="AJ191" i="5"/>
  <c r="AF188" i="5"/>
  <c r="AG188" i="5"/>
  <c r="AF116" i="5"/>
  <c r="AG116" i="5"/>
  <c r="AF235" i="5"/>
  <c r="AG235" i="5"/>
  <c r="AF103" i="5"/>
  <c r="AG103" i="5"/>
  <c r="AF106" i="5"/>
  <c r="AG106" i="5"/>
  <c r="AF148" i="5"/>
  <c r="AG148" i="5"/>
  <c r="BT279" i="5"/>
  <c r="CG279" i="5"/>
  <c r="BN211" i="5"/>
  <c r="BZ211" i="5"/>
  <c r="BO211" i="5"/>
  <c r="CA211" i="5"/>
  <c r="BP211" i="5"/>
  <c r="CB211" i="5"/>
  <c r="BQ211" i="5"/>
  <c r="CC211" i="5"/>
  <c r="BR211" i="5"/>
  <c r="CD211" i="5"/>
  <c r="BS211" i="5"/>
  <c r="CE211" i="5"/>
  <c r="BT211" i="5"/>
  <c r="CF211" i="5"/>
  <c r="BU211" i="5"/>
  <c r="CG211" i="5"/>
  <c r="BV211" i="5"/>
  <c r="CH211" i="5"/>
  <c r="BK211" i="5"/>
  <c r="BW211" i="5"/>
  <c r="CI211" i="5"/>
  <c r="BL211" i="5"/>
  <c r="BM211" i="5"/>
  <c r="BX211" i="5"/>
  <c r="BY211" i="5"/>
  <c r="CJ211" i="5"/>
  <c r="CK211" i="5"/>
  <c r="BN282" i="5"/>
  <c r="BM282" i="5"/>
  <c r="BY282" i="5"/>
  <c r="CK282" i="5"/>
  <c r="BK246" i="5"/>
  <c r="BW246" i="5"/>
  <c r="CI246" i="5"/>
  <c r="BL246" i="5"/>
  <c r="BX246" i="5"/>
  <c r="CJ246" i="5"/>
  <c r="BM246" i="5"/>
  <c r="BY246" i="5"/>
  <c r="CK246" i="5"/>
  <c r="BN246" i="5"/>
  <c r="BZ246" i="5"/>
  <c r="BO246" i="5"/>
  <c r="CA246" i="5"/>
  <c r="CB246" i="5"/>
  <c r="CC246" i="5"/>
  <c r="CD246" i="5"/>
  <c r="CE246" i="5"/>
  <c r="CF246" i="5"/>
  <c r="BP246" i="5"/>
  <c r="CG246" i="5"/>
  <c r="BQ246" i="5"/>
  <c r="CH246" i="5"/>
  <c r="BR246" i="5"/>
  <c r="BS246" i="5"/>
  <c r="BT246" i="5"/>
  <c r="BU246" i="5"/>
  <c r="BV246" i="5"/>
  <c r="BS304" i="5"/>
  <c r="CF304" i="5"/>
  <c r="BT304" i="5"/>
  <c r="CG304" i="5"/>
  <c r="BU304" i="5"/>
  <c r="CH304" i="5"/>
  <c r="BV304" i="5"/>
  <c r="CI304" i="5"/>
  <c r="BW304" i="5"/>
  <c r="CJ304" i="5"/>
  <c r="BK304" i="5"/>
  <c r="BX304" i="5"/>
  <c r="CK304" i="5"/>
  <c r="BL304" i="5"/>
  <c r="BY304" i="5"/>
  <c r="BM304" i="5"/>
  <c r="BN304" i="5"/>
  <c r="BO304" i="5"/>
  <c r="BQ304" i="5"/>
  <c r="BR304" i="5"/>
  <c r="BZ304" i="5"/>
  <c r="CA304" i="5"/>
  <c r="CC304" i="5"/>
  <c r="CD304" i="5"/>
  <c r="CE304" i="5"/>
  <c r="BL200" i="5"/>
  <c r="BX200" i="5"/>
  <c r="CJ200" i="5"/>
  <c r="BN200" i="5"/>
  <c r="BZ200" i="5"/>
  <c r="BW200" i="5"/>
  <c r="BY200" i="5"/>
  <c r="BK200" i="5"/>
  <c r="CA200" i="5"/>
  <c r="BM200" i="5"/>
  <c r="CB200" i="5"/>
  <c r="BO200" i="5"/>
  <c r="CC200" i="5"/>
  <c r="BP200" i="5"/>
  <c r="CD200" i="5"/>
  <c r="BQ200" i="5"/>
  <c r="CE200" i="5"/>
  <c r="BR200" i="5"/>
  <c r="CF200" i="5"/>
  <c r="BS200" i="5"/>
  <c r="CG200" i="5"/>
  <c r="BT200" i="5"/>
  <c r="CH200" i="5"/>
  <c r="BU200" i="5"/>
  <c r="BV200" i="5"/>
  <c r="CI200" i="5"/>
  <c r="CK200" i="5"/>
  <c r="BL263" i="5"/>
  <c r="BZ263" i="5"/>
  <c r="BN263" i="5"/>
  <c r="CA263" i="5"/>
  <c r="BO263" i="5"/>
  <c r="CB263" i="5"/>
  <c r="BP263" i="5"/>
  <c r="CC263" i="5"/>
  <c r="BQ263" i="5"/>
  <c r="CD263" i="5"/>
  <c r="BV263" i="5"/>
  <c r="BW263" i="5"/>
  <c r="BX263" i="5"/>
  <c r="CE263" i="5"/>
  <c r="CF263" i="5"/>
  <c r="CG263" i="5"/>
  <c r="CH263" i="5"/>
  <c r="BK263" i="5"/>
  <c r="CI263" i="5"/>
  <c r="BR263" i="5"/>
  <c r="CJ263" i="5"/>
  <c r="BS263" i="5"/>
  <c r="BT263" i="5"/>
  <c r="BU263" i="5"/>
  <c r="AF335" i="5"/>
  <c r="AG335" i="5"/>
  <c r="AF30" i="5"/>
  <c r="AG30" i="5"/>
  <c r="AF45" i="5"/>
  <c r="AG45" i="5"/>
  <c r="BK45" i="5" s="1"/>
  <c r="AF203" i="5"/>
  <c r="AG203" i="5"/>
  <c r="BP282" i="5"/>
  <c r="CC282" i="5"/>
  <c r="BP304" i="5"/>
  <c r="CH279" i="5"/>
  <c r="BQ210" i="5"/>
  <c r="CC210" i="5"/>
  <c r="BR210" i="5"/>
  <c r="CD210" i="5"/>
  <c r="BS210" i="5"/>
  <c r="CE210" i="5"/>
  <c r="BT210" i="5"/>
  <c r="CF210" i="5"/>
  <c r="BU210" i="5"/>
  <c r="CG210" i="5"/>
  <c r="BV210" i="5"/>
  <c r="CH210" i="5"/>
  <c r="BK210" i="5"/>
  <c r="BW210" i="5"/>
  <c r="CI210" i="5"/>
  <c r="BL210" i="5"/>
  <c r="BX210" i="5"/>
  <c r="CJ210" i="5"/>
  <c r="BM210" i="5"/>
  <c r="BY210" i="5"/>
  <c r="CK210" i="5"/>
  <c r="BN210" i="5"/>
  <c r="BZ210" i="5"/>
  <c r="CB210" i="5"/>
  <c r="BO210" i="5"/>
  <c r="BP210" i="5"/>
  <c r="CA210" i="5"/>
  <c r="BK310" i="5"/>
  <c r="BW310" i="5"/>
  <c r="CI310" i="5"/>
  <c r="BM310" i="5"/>
  <c r="BY310" i="5"/>
  <c r="CK310" i="5"/>
  <c r="BQ310" i="5"/>
  <c r="CE310" i="5"/>
  <c r="BR310" i="5"/>
  <c r="CF310" i="5"/>
  <c r="BS310" i="5"/>
  <c r="CG310" i="5"/>
  <c r="BT310" i="5"/>
  <c r="CH310" i="5"/>
  <c r="BU310" i="5"/>
  <c r="CJ310" i="5"/>
  <c r="BV310" i="5"/>
  <c r="BX310" i="5"/>
  <c r="BZ310" i="5"/>
  <c r="BL310" i="5"/>
  <c r="CA310" i="5"/>
  <c r="BN310" i="5"/>
  <c r="CB310" i="5"/>
  <c r="BO310" i="5"/>
  <c r="BP310" i="5"/>
  <c r="CC310" i="5"/>
  <c r="CD310" i="5"/>
  <c r="BQ260" i="5"/>
  <c r="CC260" i="5"/>
  <c r="BS260" i="5"/>
  <c r="CE260" i="5"/>
  <c r="BU260" i="5"/>
  <c r="CG260" i="5"/>
  <c r="BL260" i="5"/>
  <c r="CA260" i="5"/>
  <c r="BM260" i="5"/>
  <c r="CB260" i="5"/>
  <c r="BN260" i="5"/>
  <c r="CD260" i="5"/>
  <c r="BO260" i="5"/>
  <c r="CF260" i="5"/>
  <c r="BP260" i="5"/>
  <c r="CH260" i="5"/>
  <c r="BR260" i="5"/>
  <c r="CI260" i="5"/>
  <c r="BT260" i="5"/>
  <c r="CJ260" i="5"/>
  <c r="BV260" i="5"/>
  <c r="CK260" i="5"/>
  <c r="BW260" i="5"/>
  <c r="BX260" i="5"/>
  <c r="BK260" i="5"/>
  <c r="BY260" i="5"/>
  <c r="BZ260" i="5"/>
  <c r="BT312" i="5"/>
  <c r="CF312" i="5"/>
  <c r="BV312" i="5"/>
  <c r="CH312" i="5"/>
  <c r="BL312" i="5"/>
  <c r="BX312" i="5"/>
  <c r="CJ312" i="5"/>
  <c r="BW312" i="5"/>
  <c r="BY312" i="5"/>
  <c r="BZ312" i="5"/>
  <c r="BK312" i="5"/>
  <c r="CA312" i="5"/>
  <c r="BM312" i="5"/>
  <c r="CB312" i="5"/>
  <c r="BN312" i="5"/>
  <c r="CC312" i="5"/>
  <c r="BO312" i="5"/>
  <c r="CD312" i="5"/>
  <c r="BP312" i="5"/>
  <c r="CE312" i="5"/>
  <c r="BQ312" i="5"/>
  <c r="CG312" i="5"/>
  <c r="BR312" i="5"/>
  <c r="CI312" i="5"/>
  <c r="BS312" i="5"/>
  <c r="BU312" i="5"/>
  <c r="CK312" i="5"/>
  <c r="AF8" i="5"/>
  <c r="AG8" i="5"/>
  <c r="AF127" i="5"/>
  <c r="AG127" i="5"/>
  <c r="AO282" i="5"/>
  <c r="BA282" i="5"/>
  <c r="AP282" i="5"/>
  <c r="BB282" i="5"/>
  <c r="AQ282" i="5"/>
  <c r="BC282" i="5"/>
  <c r="AR282" i="5"/>
  <c r="BD282" i="5"/>
  <c r="AS282" i="5"/>
  <c r="BE282" i="5"/>
  <c r="AJ282" i="5"/>
  <c r="BF282" i="5"/>
  <c r="AK282" i="5"/>
  <c r="BG282" i="5"/>
  <c r="AL282" i="5"/>
  <c r="BH282" i="5"/>
  <c r="AM282" i="5"/>
  <c r="BI282" i="5"/>
  <c r="AN282" i="5"/>
  <c r="BJ282" i="5"/>
  <c r="AT282" i="5"/>
  <c r="AU282" i="5"/>
  <c r="AV282" i="5"/>
  <c r="AW282" i="5"/>
  <c r="AX282" i="5"/>
  <c r="AY282" i="5"/>
  <c r="AZ282" i="5"/>
  <c r="AR263" i="5"/>
  <c r="BD263" i="5"/>
  <c r="AS263" i="5"/>
  <c r="BE263" i="5"/>
  <c r="AT263" i="5"/>
  <c r="BF263" i="5"/>
  <c r="AU263" i="5"/>
  <c r="BG263" i="5"/>
  <c r="AJ263" i="5"/>
  <c r="AV263" i="5"/>
  <c r="BH263" i="5"/>
  <c r="AK263" i="5"/>
  <c r="AW263" i="5"/>
  <c r="BI263" i="5"/>
  <c r="AL263" i="5"/>
  <c r="AX263" i="5"/>
  <c r="BJ263" i="5"/>
  <c r="AM263" i="5"/>
  <c r="AY263" i="5"/>
  <c r="AN263" i="5"/>
  <c r="AZ263" i="5"/>
  <c r="AO263" i="5"/>
  <c r="BA263" i="5"/>
  <c r="AP263" i="5"/>
  <c r="AQ263" i="5"/>
  <c r="BB263" i="5"/>
  <c r="BC263" i="5"/>
  <c r="AF101" i="5"/>
  <c r="AG101" i="5"/>
  <c r="AF10" i="5"/>
  <c r="AG10" i="5"/>
  <c r="AF251" i="5"/>
  <c r="AG251" i="5"/>
  <c r="AF247" i="5"/>
  <c r="AG247" i="5"/>
  <c r="CB282" i="5"/>
  <c r="BR282" i="5"/>
  <c r="BS282" i="5"/>
  <c r="CK263" i="5"/>
  <c r="AQ210" i="5"/>
  <c r="BC210" i="5"/>
  <c r="AR210" i="5"/>
  <c r="BD210" i="5"/>
  <c r="AS210" i="5"/>
  <c r="BE210" i="5"/>
  <c r="AT210" i="5"/>
  <c r="BF210" i="5"/>
  <c r="AU210" i="5"/>
  <c r="BG210" i="5"/>
  <c r="AJ210" i="5"/>
  <c r="AV210" i="5"/>
  <c r="BH210" i="5"/>
  <c r="AK210" i="5"/>
  <c r="AW210" i="5"/>
  <c r="BI210" i="5"/>
  <c r="AL210" i="5"/>
  <c r="AX210" i="5"/>
  <c r="BJ210" i="5"/>
  <c r="AM210" i="5"/>
  <c r="AY210" i="5"/>
  <c r="AN210" i="5"/>
  <c r="AZ210" i="5"/>
  <c r="AO210" i="5"/>
  <c r="AP210" i="5"/>
  <c r="BA210" i="5"/>
  <c r="BB210" i="5"/>
  <c r="AQ310" i="5"/>
  <c r="BC310" i="5"/>
  <c r="AR310" i="5"/>
  <c r="BD310" i="5"/>
  <c r="AS310" i="5"/>
  <c r="BE310" i="5"/>
  <c r="AT310" i="5"/>
  <c r="BF310" i="5"/>
  <c r="AU310" i="5"/>
  <c r="BG310" i="5"/>
  <c r="AJ310" i="5"/>
  <c r="AV310" i="5"/>
  <c r="BH310" i="5"/>
  <c r="AK310" i="5"/>
  <c r="AW310" i="5"/>
  <c r="BI310" i="5"/>
  <c r="AL310" i="5"/>
  <c r="AX310" i="5"/>
  <c r="BJ310" i="5"/>
  <c r="AM310" i="5"/>
  <c r="AY310" i="5"/>
  <c r="AN310" i="5"/>
  <c r="AZ310" i="5"/>
  <c r="AO310" i="5"/>
  <c r="AP310" i="5"/>
  <c r="BA310" i="5"/>
  <c r="BB310" i="5"/>
  <c r="AK260" i="5"/>
  <c r="AW260" i="5"/>
  <c r="BI260" i="5"/>
  <c r="AL260" i="5"/>
  <c r="AX260" i="5"/>
  <c r="BJ260" i="5"/>
  <c r="AM260" i="5"/>
  <c r="AY260" i="5"/>
  <c r="AN260" i="5"/>
  <c r="AZ260" i="5"/>
  <c r="AO260" i="5"/>
  <c r="BA260" i="5"/>
  <c r="AP260" i="5"/>
  <c r="BB260" i="5"/>
  <c r="AQ260" i="5"/>
  <c r="BC260" i="5"/>
  <c r="AR260" i="5"/>
  <c r="BD260" i="5"/>
  <c r="AS260" i="5"/>
  <c r="BE260" i="5"/>
  <c r="AT260" i="5"/>
  <c r="BF260" i="5"/>
  <c r="AV260" i="5"/>
  <c r="BG260" i="5"/>
  <c r="BH260" i="5"/>
  <c r="AJ260" i="5"/>
  <c r="AU260" i="5"/>
  <c r="AN312" i="5"/>
  <c r="AZ312" i="5"/>
  <c r="AO312" i="5"/>
  <c r="BA312" i="5"/>
  <c r="AP312" i="5"/>
  <c r="BB312" i="5"/>
  <c r="AQ312" i="5"/>
  <c r="BC312" i="5"/>
  <c r="AR312" i="5"/>
  <c r="BD312" i="5"/>
  <c r="AS312" i="5"/>
  <c r="BE312" i="5"/>
  <c r="AT312" i="5"/>
  <c r="BF312" i="5"/>
  <c r="AU312" i="5"/>
  <c r="BG312" i="5"/>
  <c r="AJ312" i="5"/>
  <c r="AV312" i="5"/>
  <c r="BH312" i="5"/>
  <c r="AK312" i="5"/>
  <c r="AW312" i="5"/>
  <c r="BI312" i="5"/>
  <c r="AX312" i="5"/>
  <c r="AY312" i="5"/>
  <c r="BJ312" i="5"/>
  <c r="AM312" i="5"/>
  <c r="AL312" i="5"/>
  <c r="AF79" i="5"/>
  <c r="AG79" i="5"/>
  <c r="AF111" i="5"/>
  <c r="AG111" i="5"/>
  <c r="AK246" i="5"/>
  <c r="AW246" i="5"/>
  <c r="BI246" i="5"/>
  <c r="AM246" i="5"/>
  <c r="AY246" i="5"/>
  <c r="AO246" i="5"/>
  <c r="BA246" i="5"/>
  <c r="AS246" i="5"/>
  <c r="BH246" i="5"/>
  <c r="AT246" i="5"/>
  <c r="BJ246" i="5"/>
  <c r="AU246" i="5"/>
  <c r="AV246" i="5"/>
  <c r="AX246" i="5"/>
  <c r="AL246" i="5"/>
  <c r="BC246" i="5"/>
  <c r="AN246" i="5"/>
  <c r="BD246" i="5"/>
  <c r="AQ246" i="5"/>
  <c r="BF246" i="5"/>
  <c r="AZ246" i="5"/>
  <c r="AP246" i="5"/>
  <c r="BB246" i="5"/>
  <c r="BE246" i="5"/>
  <c r="BG246" i="5"/>
  <c r="AR246" i="5"/>
  <c r="AJ246" i="5"/>
  <c r="AU200" i="5"/>
  <c r="BG200" i="5"/>
  <c r="AJ200" i="5"/>
  <c r="AV200" i="5"/>
  <c r="BH200" i="5"/>
  <c r="AK200" i="5"/>
  <c r="AW200" i="5"/>
  <c r="BI200" i="5"/>
  <c r="AL200" i="5"/>
  <c r="AX200" i="5"/>
  <c r="BJ200" i="5"/>
  <c r="AM200" i="5"/>
  <c r="AY200" i="5"/>
  <c r="AN200" i="5"/>
  <c r="AZ200" i="5"/>
  <c r="AO200" i="5"/>
  <c r="BA200" i="5"/>
  <c r="AP200" i="5"/>
  <c r="BB200" i="5"/>
  <c r="AQ200" i="5"/>
  <c r="BC200" i="5"/>
  <c r="AR200" i="5"/>
  <c r="BD200" i="5"/>
  <c r="BF200" i="5"/>
  <c r="AS200" i="5"/>
  <c r="AT200" i="5"/>
  <c r="BE200" i="5"/>
  <c r="AF228" i="5"/>
  <c r="AG228" i="5"/>
  <c r="AF290" i="5"/>
  <c r="AG290" i="5"/>
  <c r="AF24" i="5"/>
  <c r="AG24" i="5"/>
  <c r="AF105" i="5"/>
  <c r="AG105" i="5"/>
  <c r="AF280" i="5"/>
  <c r="AG280" i="5"/>
  <c r="CD282" i="5"/>
  <c r="CE282" i="5"/>
  <c r="BK279" i="5"/>
  <c r="BY263" i="5"/>
  <c r="BQ262" i="5"/>
  <c r="CC262" i="5"/>
  <c r="BR262" i="5"/>
  <c r="CD262" i="5"/>
  <c r="BS262" i="5"/>
  <c r="CE262" i="5"/>
  <c r="BT262" i="5"/>
  <c r="CF262" i="5"/>
  <c r="BU262" i="5"/>
  <c r="CG262" i="5"/>
  <c r="BV262" i="5"/>
  <c r="CH262" i="5"/>
  <c r="BK262" i="5"/>
  <c r="BW262" i="5"/>
  <c r="CI262" i="5"/>
  <c r="CJ262" i="5"/>
  <c r="CK262" i="5"/>
  <c r="BL262" i="5"/>
  <c r="BM262" i="5"/>
  <c r="BN262" i="5"/>
  <c r="BO262" i="5"/>
  <c r="BP262" i="5"/>
  <c r="BX262" i="5"/>
  <c r="BY262" i="5"/>
  <c r="BZ262" i="5"/>
  <c r="CA262" i="5"/>
  <c r="CB262" i="5"/>
  <c r="BT367" i="5"/>
  <c r="CF367" i="5"/>
  <c r="BU367" i="5"/>
  <c r="CG367" i="5"/>
  <c r="BV367" i="5"/>
  <c r="CH367" i="5"/>
  <c r="BK367" i="5"/>
  <c r="BW367" i="5"/>
  <c r="CI367" i="5"/>
  <c r="BL367" i="5"/>
  <c r="BX367" i="5"/>
  <c r="CJ367" i="5"/>
  <c r="BM367" i="5"/>
  <c r="BY367" i="5"/>
  <c r="CK367" i="5"/>
  <c r="BN367" i="5"/>
  <c r="BZ367" i="5"/>
  <c r="BO367" i="5"/>
  <c r="CA367" i="5"/>
  <c r="BP367" i="5"/>
  <c r="CB367" i="5"/>
  <c r="BQ367" i="5"/>
  <c r="CC367" i="5"/>
  <c r="BR367" i="5"/>
  <c r="BS367" i="5"/>
  <c r="CD367" i="5"/>
  <c r="CE367" i="5"/>
  <c r="AF16" i="5"/>
  <c r="AG16" i="5"/>
  <c r="AU211" i="5"/>
  <c r="BG211" i="5"/>
  <c r="AJ211" i="5"/>
  <c r="AV211" i="5"/>
  <c r="BH211" i="5"/>
  <c r="AK211" i="5"/>
  <c r="AW211" i="5"/>
  <c r="BI211" i="5"/>
  <c r="AL211" i="5"/>
  <c r="AX211" i="5"/>
  <c r="BJ211" i="5"/>
  <c r="AM211" i="5"/>
  <c r="AY211" i="5"/>
  <c r="AR211" i="5"/>
  <c r="BD211" i="5"/>
  <c r="AQ211" i="5"/>
  <c r="AS211" i="5"/>
  <c r="AT211" i="5"/>
  <c r="AZ211" i="5"/>
  <c r="BA211" i="5"/>
  <c r="BB211" i="5"/>
  <c r="BC211" i="5"/>
  <c r="BE211" i="5"/>
  <c r="BF211" i="5"/>
  <c r="AN211" i="5"/>
  <c r="AO211" i="5"/>
  <c r="AP211" i="5"/>
  <c r="AU304" i="5"/>
  <c r="BG304" i="5"/>
  <c r="AJ304" i="5"/>
  <c r="AV304" i="5"/>
  <c r="BH304" i="5"/>
  <c r="AK304" i="5"/>
  <c r="AW304" i="5"/>
  <c r="BI304" i="5"/>
  <c r="AL304" i="5"/>
  <c r="AX304" i="5"/>
  <c r="BJ304" i="5"/>
  <c r="AM304" i="5"/>
  <c r="AY304" i="5"/>
  <c r="AN304" i="5"/>
  <c r="AZ304" i="5"/>
  <c r="AO304" i="5"/>
  <c r="BA304" i="5"/>
  <c r="AP304" i="5"/>
  <c r="BB304" i="5"/>
  <c r="AQ304" i="5"/>
  <c r="BC304" i="5"/>
  <c r="AR304" i="5"/>
  <c r="BD304" i="5"/>
  <c r="BF304" i="5"/>
  <c r="AS304" i="5"/>
  <c r="AT304" i="5"/>
  <c r="BE304" i="5"/>
  <c r="AF250" i="5"/>
  <c r="AG250" i="5"/>
  <c r="AF215" i="5"/>
  <c r="AG215" i="5"/>
  <c r="AF38" i="5"/>
  <c r="AG38" i="5"/>
  <c r="AF90" i="5"/>
  <c r="AG90" i="5"/>
  <c r="AF160" i="5"/>
  <c r="AG160" i="5"/>
  <c r="BO279" i="5"/>
  <c r="BU282" i="5"/>
  <c r="BW279" i="5"/>
  <c r="BM263" i="5"/>
  <c r="AL262" i="5"/>
  <c r="AX262" i="5"/>
  <c r="BJ262" i="5"/>
  <c r="AN262" i="5"/>
  <c r="AZ262" i="5"/>
  <c r="AU262" i="5"/>
  <c r="BI262" i="5"/>
  <c r="AV262" i="5"/>
  <c r="AW262" i="5"/>
  <c r="AJ262" i="5"/>
  <c r="AY262" i="5"/>
  <c r="AK262" i="5"/>
  <c r="BA262" i="5"/>
  <c r="AM262" i="5"/>
  <c r="BB262" i="5"/>
  <c r="AO262" i="5"/>
  <c r="BC262" i="5"/>
  <c r="AP262" i="5"/>
  <c r="BD262" i="5"/>
  <c r="AQ262" i="5"/>
  <c r="BE262" i="5"/>
  <c r="AR262" i="5"/>
  <c r="BF262" i="5"/>
  <c r="AS262" i="5"/>
  <c r="AT262" i="5"/>
  <c r="BG262" i="5"/>
  <c r="BH262" i="5"/>
  <c r="AT367" i="5"/>
  <c r="BF367" i="5"/>
  <c r="AU367" i="5"/>
  <c r="BG367" i="5"/>
  <c r="AJ367" i="5"/>
  <c r="AV367" i="5"/>
  <c r="BH367" i="5"/>
  <c r="AK367" i="5"/>
  <c r="AW367" i="5"/>
  <c r="BI367" i="5"/>
  <c r="AL367" i="5"/>
  <c r="AX367" i="5"/>
  <c r="BJ367" i="5"/>
  <c r="AM367" i="5"/>
  <c r="AY367" i="5"/>
  <c r="AN367" i="5"/>
  <c r="AZ367" i="5"/>
  <c r="AO367" i="5"/>
  <c r="BA367" i="5"/>
  <c r="AP367" i="5"/>
  <c r="BB367" i="5"/>
  <c r="AQ367" i="5"/>
  <c r="BC367" i="5"/>
  <c r="BE367" i="5"/>
  <c r="AR367" i="5"/>
  <c r="AS367" i="5"/>
  <c r="BD367" i="5"/>
  <c r="AF233" i="5"/>
  <c r="AG233" i="5"/>
  <c r="CA279" i="5"/>
  <c r="BT282" i="5"/>
  <c r="CG282" i="5"/>
  <c r="CI279" i="5"/>
  <c r="BL279" i="5"/>
  <c r="BN198" i="5"/>
  <c r="BM198" i="5"/>
  <c r="BY198" i="5"/>
  <c r="CK198" i="5"/>
  <c r="BV199" i="5"/>
  <c r="CI199" i="5"/>
  <c r="BW199" i="5"/>
  <c r="BK199" i="5"/>
  <c r="BX199" i="5"/>
  <c r="CK199" i="5"/>
  <c r="BL199" i="5"/>
  <c r="BM199" i="5"/>
  <c r="BZ199" i="5"/>
  <c r="BN199" i="5"/>
  <c r="CF199" i="5"/>
  <c r="BO199" i="5"/>
  <c r="CG199" i="5"/>
  <c r="BQ199" i="5"/>
  <c r="CH199" i="5"/>
  <c r="BR199" i="5"/>
  <c r="CJ199" i="5"/>
  <c r="BS199" i="5"/>
  <c r="BT199" i="5"/>
  <c r="BU199" i="5"/>
  <c r="BY199" i="5"/>
  <c r="CA199" i="5"/>
  <c r="CC199" i="5"/>
  <c r="CD199" i="5"/>
  <c r="CE199" i="5"/>
  <c r="BM100" i="5"/>
  <c r="BY100" i="5"/>
  <c r="CK100" i="5"/>
  <c r="BN100" i="5"/>
  <c r="BZ100" i="5"/>
  <c r="BQ100" i="5"/>
  <c r="CC100" i="5"/>
  <c r="BU100" i="5"/>
  <c r="CJ100" i="5"/>
  <c r="BV100" i="5"/>
  <c r="BW100" i="5"/>
  <c r="BX100" i="5"/>
  <c r="CA100" i="5"/>
  <c r="BK100" i="5"/>
  <c r="CB100" i="5"/>
  <c r="BL100" i="5"/>
  <c r="CD100" i="5"/>
  <c r="BO100" i="5"/>
  <c r="CE100" i="5"/>
  <c r="BP100" i="5"/>
  <c r="CF100" i="5"/>
  <c r="BR100" i="5"/>
  <c r="CG100" i="5"/>
  <c r="BT100" i="5"/>
  <c r="CH100" i="5"/>
  <c r="CI100" i="5"/>
  <c r="BS100" i="5"/>
  <c r="BK236" i="5"/>
  <c r="BW236" i="5"/>
  <c r="CI236" i="5"/>
  <c r="BM236" i="5"/>
  <c r="BY236" i="5"/>
  <c r="CK236" i="5"/>
  <c r="BO236" i="5"/>
  <c r="CA236" i="5"/>
  <c r="BN236" i="5"/>
  <c r="CD236" i="5"/>
  <c r="BP236" i="5"/>
  <c r="CE236" i="5"/>
  <c r="BQ236" i="5"/>
  <c r="CF236" i="5"/>
  <c r="BR236" i="5"/>
  <c r="CG236" i="5"/>
  <c r="BS236" i="5"/>
  <c r="CH236" i="5"/>
  <c r="BT236" i="5"/>
  <c r="CJ236" i="5"/>
  <c r="BU236" i="5"/>
  <c r="BV236" i="5"/>
  <c r="BX236" i="5"/>
  <c r="BZ236" i="5"/>
  <c r="BL236" i="5"/>
  <c r="CB236" i="5"/>
  <c r="CC236" i="5"/>
  <c r="BN155" i="5"/>
  <c r="BZ155" i="5"/>
  <c r="BO155" i="5"/>
  <c r="CA155" i="5"/>
  <c r="BP155" i="5"/>
  <c r="CB155" i="5"/>
  <c r="BQ155" i="5"/>
  <c r="CC155" i="5"/>
  <c r="BR155" i="5"/>
  <c r="CD155" i="5"/>
  <c r="BS155" i="5"/>
  <c r="BT155" i="5"/>
  <c r="CF155" i="5"/>
  <c r="CH155" i="5"/>
  <c r="CI155" i="5"/>
  <c r="BK155" i="5"/>
  <c r="CJ155" i="5"/>
  <c r="BL155" i="5"/>
  <c r="CK155" i="5"/>
  <c r="BM155" i="5"/>
  <c r="BU155" i="5"/>
  <c r="BV155" i="5"/>
  <c r="BW155" i="5"/>
  <c r="BX155" i="5"/>
  <c r="BY155" i="5"/>
  <c r="CG155" i="5"/>
  <c r="CE155" i="5"/>
  <c r="BN296" i="5"/>
  <c r="BZ296" i="5"/>
  <c r="BP296" i="5"/>
  <c r="CB296" i="5"/>
  <c r="BU296" i="5"/>
  <c r="CI296" i="5"/>
  <c r="BV296" i="5"/>
  <c r="CJ296" i="5"/>
  <c r="BW296" i="5"/>
  <c r="CK296" i="5"/>
  <c r="BX296" i="5"/>
  <c r="BK296" i="5"/>
  <c r="BY296" i="5"/>
  <c r="BL296" i="5"/>
  <c r="CA296" i="5"/>
  <c r="BM296" i="5"/>
  <c r="CC296" i="5"/>
  <c r="BO296" i="5"/>
  <c r="CD296" i="5"/>
  <c r="BQ296" i="5"/>
  <c r="CE296" i="5"/>
  <c r="BR296" i="5"/>
  <c r="CF296" i="5"/>
  <c r="BS296" i="5"/>
  <c r="BT296" i="5"/>
  <c r="CG296" i="5"/>
  <c r="CH296" i="5"/>
  <c r="AF54" i="5"/>
  <c r="AG54" i="5"/>
  <c r="AF351" i="5"/>
  <c r="AG351" i="5"/>
  <c r="AF59" i="5"/>
  <c r="AG59" i="5"/>
  <c r="AF65" i="5"/>
  <c r="AG65" i="5"/>
  <c r="BQ279" i="5"/>
  <c r="CF282" i="5"/>
  <c r="BV282" i="5"/>
  <c r="BK282" i="5"/>
  <c r="BX279" i="5"/>
  <c r="AN198" i="5"/>
  <c r="AZ198" i="5"/>
  <c r="AO198" i="5"/>
  <c r="BA198" i="5"/>
  <c r="AP198" i="5"/>
  <c r="BB198" i="5"/>
  <c r="AQ198" i="5"/>
  <c r="BC198" i="5"/>
  <c r="AR198" i="5"/>
  <c r="BD198" i="5"/>
  <c r="AS198" i="5"/>
  <c r="BE198" i="5"/>
  <c r="AT198" i="5"/>
  <c r="BF198" i="5"/>
  <c r="AU198" i="5"/>
  <c r="BG198" i="5"/>
  <c r="AJ198" i="5"/>
  <c r="AV198" i="5"/>
  <c r="BH198" i="5"/>
  <c r="AK198" i="5"/>
  <c r="AW198" i="5"/>
  <c r="BI198" i="5"/>
  <c r="AM198" i="5"/>
  <c r="AX198" i="5"/>
  <c r="AY198" i="5"/>
  <c r="BJ198" i="5"/>
  <c r="AL198" i="5"/>
  <c r="AU199" i="5"/>
  <c r="BG199" i="5"/>
  <c r="AJ199" i="5"/>
  <c r="AV199" i="5"/>
  <c r="BH199" i="5"/>
  <c r="AK199" i="5"/>
  <c r="AW199" i="5"/>
  <c r="BI199" i="5"/>
  <c r="AL199" i="5"/>
  <c r="AX199" i="5"/>
  <c r="BJ199" i="5"/>
  <c r="AM199" i="5"/>
  <c r="AY199" i="5"/>
  <c r="AN199" i="5"/>
  <c r="AZ199" i="5"/>
  <c r="AO199" i="5"/>
  <c r="BA199" i="5"/>
  <c r="AP199" i="5"/>
  <c r="BB199" i="5"/>
  <c r="AQ199" i="5"/>
  <c r="BC199" i="5"/>
  <c r="AR199" i="5"/>
  <c r="BD199" i="5"/>
  <c r="BF199" i="5"/>
  <c r="AS199" i="5"/>
  <c r="AT199" i="5"/>
  <c r="BE199" i="5"/>
  <c r="AR100" i="5"/>
  <c r="BD100" i="5"/>
  <c r="AS100" i="5"/>
  <c r="BE100" i="5"/>
  <c r="AT100" i="5"/>
  <c r="BF100" i="5"/>
  <c r="AU100" i="5"/>
  <c r="BG100" i="5"/>
  <c r="AJ100" i="5"/>
  <c r="AV100" i="5"/>
  <c r="BH100" i="5"/>
  <c r="AK100" i="5"/>
  <c r="AW100" i="5"/>
  <c r="BI100" i="5"/>
  <c r="AL100" i="5"/>
  <c r="AX100" i="5"/>
  <c r="BJ100" i="5"/>
  <c r="AM100" i="5"/>
  <c r="AY100" i="5"/>
  <c r="AN100" i="5"/>
  <c r="AZ100" i="5"/>
  <c r="AO100" i="5"/>
  <c r="BA100" i="5"/>
  <c r="AP100" i="5"/>
  <c r="AQ100" i="5"/>
  <c r="BB100" i="5"/>
  <c r="BC100" i="5"/>
  <c r="AK236" i="5"/>
  <c r="AW236" i="5"/>
  <c r="BI236" i="5"/>
  <c r="AM236" i="5"/>
  <c r="AY236" i="5"/>
  <c r="AR236" i="5"/>
  <c r="BF236" i="5"/>
  <c r="AS236" i="5"/>
  <c r="BG236" i="5"/>
  <c r="AT236" i="5"/>
  <c r="BH236" i="5"/>
  <c r="AU236" i="5"/>
  <c r="BJ236" i="5"/>
  <c r="AV236" i="5"/>
  <c r="AL236" i="5"/>
  <c r="BA236" i="5"/>
  <c r="AN236" i="5"/>
  <c r="BB236" i="5"/>
  <c r="AP236" i="5"/>
  <c r="BD236" i="5"/>
  <c r="AJ236" i="5"/>
  <c r="BE236" i="5"/>
  <c r="AO236" i="5"/>
  <c r="AQ236" i="5"/>
  <c r="AX236" i="5"/>
  <c r="BC236" i="5"/>
  <c r="AZ236" i="5"/>
  <c r="AU155" i="5"/>
  <c r="BG155" i="5"/>
  <c r="AK155" i="5"/>
  <c r="AW155" i="5"/>
  <c r="BI155" i="5"/>
  <c r="AX155" i="5"/>
  <c r="AJ155" i="5"/>
  <c r="AY155" i="5"/>
  <c r="AL155" i="5"/>
  <c r="AZ155" i="5"/>
  <c r="AM155" i="5"/>
  <c r="BA155" i="5"/>
  <c r="AN155" i="5"/>
  <c r="BB155" i="5"/>
  <c r="AO155" i="5"/>
  <c r="BC155" i="5"/>
  <c r="AP155" i="5"/>
  <c r="BD155" i="5"/>
  <c r="AQ155" i="5"/>
  <c r="BE155" i="5"/>
  <c r="AR155" i="5"/>
  <c r="BF155" i="5"/>
  <c r="AS155" i="5"/>
  <c r="BH155" i="5"/>
  <c r="BJ155" i="5"/>
  <c r="AT155" i="5"/>
  <c r="AV155" i="5"/>
  <c r="AN296" i="5"/>
  <c r="AZ296" i="5"/>
  <c r="AP296" i="5"/>
  <c r="BB296" i="5"/>
  <c r="AW296" i="5"/>
  <c r="AJ296" i="5"/>
  <c r="AX296" i="5"/>
  <c r="AK296" i="5"/>
  <c r="AY296" i="5"/>
  <c r="AL296" i="5"/>
  <c r="BA296" i="5"/>
  <c r="AM296" i="5"/>
  <c r="BC296" i="5"/>
  <c r="AR296" i="5"/>
  <c r="BF296" i="5"/>
  <c r="AS296" i="5"/>
  <c r="BG296" i="5"/>
  <c r="AU296" i="5"/>
  <c r="BI296" i="5"/>
  <c r="BH296" i="5"/>
  <c r="AO296" i="5"/>
  <c r="AQ296" i="5"/>
  <c r="AT296" i="5"/>
  <c r="AV296" i="5"/>
  <c r="BD296" i="5"/>
  <c r="BJ296" i="5"/>
  <c r="BE296" i="5"/>
  <c r="AF125" i="5"/>
  <c r="AG125" i="5"/>
  <c r="AF192" i="5"/>
  <c r="AG192" i="5"/>
  <c r="AF85" i="5"/>
  <c r="AG85" i="5"/>
  <c r="BP279" i="5"/>
  <c r="CC279" i="5"/>
  <c r="CH282" i="5"/>
  <c r="BW282" i="5"/>
  <c r="CJ279" i="5"/>
  <c r="BW209" i="5"/>
  <c r="CJ209" i="5"/>
  <c r="BK209" i="5"/>
  <c r="BX209" i="5"/>
  <c r="CK209" i="5"/>
  <c r="BL209" i="5"/>
  <c r="BY209" i="5"/>
  <c r="BM209" i="5"/>
  <c r="BZ209" i="5"/>
  <c r="BN209" i="5"/>
  <c r="CA209" i="5"/>
  <c r="BQ209" i="5"/>
  <c r="BR209" i="5"/>
  <c r="BT209" i="5"/>
  <c r="BU209" i="5"/>
  <c r="BV209" i="5"/>
  <c r="CB209" i="5"/>
  <c r="CC209" i="5"/>
  <c r="CD209" i="5"/>
  <c r="CF209" i="5"/>
  <c r="CG209" i="5"/>
  <c r="BP209" i="5"/>
  <c r="CH209" i="5"/>
  <c r="CI209" i="5"/>
  <c r="BO209" i="5"/>
  <c r="BM303" i="5"/>
  <c r="BL303" i="5"/>
  <c r="BZ303" i="5"/>
  <c r="BN303" i="5"/>
  <c r="CA303" i="5"/>
  <c r="BO303" i="5"/>
  <c r="CB303" i="5"/>
  <c r="BP303" i="5"/>
  <c r="CC303" i="5"/>
  <c r="BQ303" i="5"/>
  <c r="CD303" i="5"/>
  <c r="BR303" i="5"/>
  <c r="CE303" i="5"/>
  <c r="BS303" i="5"/>
  <c r="CF303" i="5"/>
  <c r="BT303" i="5"/>
  <c r="CG303" i="5"/>
  <c r="BU303" i="5"/>
  <c r="CH303" i="5"/>
  <c r="BV303" i="5"/>
  <c r="CI303" i="5"/>
  <c r="BK303" i="5"/>
  <c r="BW303" i="5"/>
  <c r="BX303" i="5"/>
  <c r="CJ303" i="5"/>
  <c r="BQ342" i="5"/>
  <c r="CC342" i="5"/>
  <c r="BS342" i="5"/>
  <c r="CE342" i="5"/>
  <c r="BM342" i="5"/>
  <c r="CA342" i="5"/>
  <c r="BN342" i="5"/>
  <c r="CB342" i="5"/>
  <c r="BO342" i="5"/>
  <c r="CD342" i="5"/>
  <c r="BP342" i="5"/>
  <c r="CF342" i="5"/>
  <c r="BR342" i="5"/>
  <c r="CG342" i="5"/>
  <c r="BT342" i="5"/>
  <c r="CH342" i="5"/>
  <c r="BU342" i="5"/>
  <c r="CI342" i="5"/>
  <c r="BV342" i="5"/>
  <c r="CJ342" i="5"/>
  <c r="BW342" i="5"/>
  <c r="CK342" i="5"/>
  <c r="BX342" i="5"/>
  <c r="BK342" i="5"/>
  <c r="BL342" i="5"/>
  <c r="BY342" i="5"/>
  <c r="BZ342" i="5"/>
  <c r="BR326" i="5"/>
  <c r="CD326" i="5"/>
  <c r="BT326" i="5"/>
  <c r="CF326" i="5"/>
  <c r="BV326" i="5"/>
  <c r="CH326" i="5"/>
  <c r="BL326" i="5"/>
  <c r="CA326" i="5"/>
  <c r="BM326" i="5"/>
  <c r="CB326" i="5"/>
  <c r="BN326" i="5"/>
  <c r="CC326" i="5"/>
  <c r="BO326" i="5"/>
  <c r="CE326" i="5"/>
  <c r="BP326" i="5"/>
  <c r="CG326" i="5"/>
  <c r="BQ326" i="5"/>
  <c r="CI326" i="5"/>
  <c r="BS326" i="5"/>
  <c r="CJ326" i="5"/>
  <c r="BU326" i="5"/>
  <c r="CK326" i="5"/>
  <c r="BW326" i="5"/>
  <c r="BX326" i="5"/>
  <c r="BK326" i="5"/>
  <c r="BY326" i="5"/>
  <c r="BZ326" i="5"/>
  <c r="BN333" i="5"/>
  <c r="BZ333" i="5"/>
  <c r="BO333" i="5"/>
  <c r="CA333" i="5"/>
  <c r="BP333" i="5"/>
  <c r="CB333" i="5"/>
  <c r="BQ333" i="5"/>
  <c r="CC333" i="5"/>
  <c r="BR333" i="5"/>
  <c r="CD333" i="5"/>
  <c r="BS333" i="5"/>
  <c r="CE333" i="5"/>
  <c r="BT333" i="5"/>
  <c r="CF333" i="5"/>
  <c r="BK333" i="5"/>
  <c r="BW333" i="5"/>
  <c r="CH333" i="5"/>
  <c r="CI333" i="5"/>
  <c r="CJ333" i="5"/>
  <c r="CK333" i="5"/>
  <c r="BL333" i="5"/>
  <c r="BM333" i="5"/>
  <c r="BU333" i="5"/>
  <c r="BV333" i="5"/>
  <c r="BX333" i="5"/>
  <c r="BY333" i="5"/>
  <c r="CG333" i="5"/>
  <c r="BQ332" i="5"/>
  <c r="CC332" i="5"/>
  <c r="BM332" i="5"/>
  <c r="BZ332" i="5"/>
  <c r="BN332" i="5"/>
  <c r="CA332" i="5"/>
  <c r="BO332" i="5"/>
  <c r="CB332" i="5"/>
  <c r="BP332" i="5"/>
  <c r="CD332" i="5"/>
  <c r="BR332" i="5"/>
  <c r="CE332" i="5"/>
  <c r="BS332" i="5"/>
  <c r="CF332" i="5"/>
  <c r="BT332" i="5"/>
  <c r="CG332" i="5"/>
  <c r="BU332" i="5"/>
  <c r="CH332" i="5"/>
  <c r="BV332" i="5"/>
  <c r="CI332" i="5"/>
  <c r="BW332" i="5"/>
  <c r="CJ332" i="5"/>
  <c r="BK332" i="5"/>
  <c r="BL332" i="5"/>
  <c r="BX332" i="5"/>
  <c r="BY332" i="5"/>
  <c r="CK332" i="5"/>
  <c r="BR279" i="5"/>
  <c r="BS279" i="5"/>
  <c r="CI282" i="5"/>
  <c r="BL282" i="5"/>
  <c r="AL209" i="5"/>
  <c r="AX209" i="5"/>
  <c r="BJ209" i="5"/>
  <c r="AM209" i="5"/>
  <c r="AY209" i="5"/>
  <c r="AN209" i="5"/>
  <c r="AZ209" i="5"/>
  <c r="AO209" i="5"/>
  <c r="BA209" i="5"/>
  <c r="AP209" i="5"/>
  <c r="BB209" i="5"/>
  <c r="AQ209" i="5"/>
  <c r="BC209" i="5"/>
  <c r="AR209" i="5"/>
  <c r="BD209" i="5"/>
  <c r="AS209" i="5"/>
  <c r="BE209" i="5"/>
  <c r="AT209" i="5"/>
  <c r="BF209" i="5"/>
  <c r="AU209" i="5"/>
  <c r="BG209" i="5"/>
  <c r="AJ209" i="5"/>
  <c r="AK209" i="5"/>
  <c r="AV209" i="5"/>
  <c r="AW209" i="5"/>
  <c r="BH209" i="5"/>
  <c r="BI209" i="5"/>
  <c r="AR303" i="5"/>
  <c r="BD303" i="5"/>
  <c r="AS303" i="5"/>
  <c r="BE303" i="5"/>
  <c r="AT303" i="5"/>
  <c r="BF303" i="5"/>
  <c r="AU303" i="5"/>
  <c r="BG303" i="5"/>
  <c r="AJ303" i="5"/>
  <c r="AV303" i="5"/>
  <c r="BH303" i="5"/>
  <c r="AK303" i="5"/>
  <c r="AW303" i="5"/>
  <c r="BI303" i="5"/>
  <c r="AL303" i="5"/>
  <c r="AX303" i="5"/>
  <c r="BJ303" i="5"/>
  <c r="AM303" i="5"/>
  <c r="AY303" i="5"/>
  <c r="AN303" i="5"/>
  <c r="AZ303" i="5"/>
  <c r="AO303" i="5"/>
  <c r="BA303" i="5"/>
  <c r="AP303" i="5"/>
  <c r="AQ303" i="5"/>
  <c r="BB303" i="5"/>
  <c r="BC303" i="5"/>
  <c r="AK342" i="5"/>
  <c r="AW342" i="5"/>
  <c r="BI342" i="5"/>
  <c r="AL342" i="5"/>
  <c r="AX342" i="5"/>
  <c r="BJ342" i="5"/>
  <c r="AM342" i="5"/>
  <c r="AY342" i="5"/>
  <c r="AN342" i="5"/>
  <c r="AZ342" i="5"/>
  <c r="AO342" i="5"/>
  <c r="BA342" i="5"/>
  <c r="AP342" i="5"/>
  <c r="BB342" i="5"/>
  <c r="AQ342" i="5"/>
  <c r="BC342" i="5"/>
  <c r="AR342" i="5"/>
  <c r="BD342" i="5"/>
  <c r="AS342" i="5"/>
  <c r="BE342" i="5"/>
  <c r="AT342" i="5"/>
  <c r="BF342" i="5"/>
  <c r="AV342" i="5"/>
  <c r="BG342" i="5"/>
  <c r="BH342" i="5"/>
  <c r="AJ342" i="5"/>
  <c r="AU342" i="5"/>
  <c r="AO326" i="5"/>
  <c r="BA326" i="5"/>
  <c r="AP326" i="5"/>
  <c r="BB326" i="5"/>
  <c r="AQ326" i="5"/>
  <c r="BC326" i="5"/>
  <c r="AR326" i="5"/>
  <c r="BD326" i="5"/>
  <c r="AS326" i="5"/>
  <c r="BE326" i="5"/>
  <c r="AT326" i="5"/>
  <c r="BF326" i="5"/>
  <c r="AU326" i="5"/>
  <c r="BG326" i="5"/>
  <c r="AJ326" i="5"/>
  <c r="AV326" i="5"/>
  <c r="BH326" i="5"/>
  <c r="AK326" i="5"/>
  <c r="AW326" i="5"/>
  <c r="BI326" i="5"/>
  <c r="AL326" i="5"/>
  <c r="AX326" i="5"/>
  <c r="BJ326" i="5"/>
  <c r="AM326" i="5"/>
  <c r="AN326" i="5"/>
  <c r="AY326" i="5"/>
  <c r="AZ326" i="5"/>
  <c r="AU333" i="5"/>
  <c r="BG333" i="5"/>
  <c r="AK333" i="5"/>
  <c r="AW333" i="5"/>
  <c r="BI333" i="5"/>
  <c r="AP333" i="5"/>
  <c r="BD333" i="5"/>
  <c r="AQ333" i="5"/>
  <c r="BE333" i="5"/>
  <c r="AR333" i="5"/>
  <c r="BF333" i="5"/>
  <c r="AS333" i="5"/>
  <c r="BH333" i="5"/>
  <c r="AT333" i="5"/>
  <c r="BJ333" i="5"/>
  <c r="AV333" i="5"/>
  <c r="AX333" i="5"/>
  <c r="AJ333" i="5"/>
  <c r="AY333" i="5"/>
  <c r="AL333" i="5"/>
  <c r="AZ333" i="5"/>
  <c r="AM333" i="5"/>
  <c r="BA333" i="5"/>
  <c r="AN333" i="5"/>
  <c r="AO333" i="5"/>
  <c r="BB333" i="5"/>
  <c r="BC333" i="5"/>
  <c r="AU332" i="5"/>
  <c r="BG332" i="5"/>
  <c r="AK332" i="5"/>
  <c r="AW332" i="5"/>
  <c r="BI332" i="5"/>
  <c r="AM332" i="5"/>
  <c r="AY332" i="5"/>
  <c r="AQ332" i="5"/>
  <c r="BF332" i="5"/>
  <c r="AR332" i="5"/>
  <c r="BH332" i="5"/>
  <c r="AS332" i="5"/>
  <c r="BJ332" i="5"/>
  <c r="AT332" i="5"/>
  <c r="AV332" i="5"/>
  <c r="AX332" i="5"/>
  <c r="AZ332" i="5"/>
  <c r="AJ332" i="5"/>
  <c r="BA332" i="5"/>
  <c r="AL332" i="5"/>
  <c r="BB332" i="5"/>
  <c r="AN332" i="5"/>
  <c r="BC332" i="5"/>
  <c r="AP332" i="5"/>
  <c r="BD332" i="5"/>
  <c r="BE332" i="5"/>
  <c r="AO332" i="5"/>
  <c r="B68" i="5"/>
  <c r="B273" i="5"/>
  <c r="B118" i="5"/>
  <c r="B135" i="5"/>
  <c r="B27" i="5"/>
  <c r="B150" i="5"/>
  <c r="B255" i="5"/>
  <c r="B163" i="5"/>
  <c r="B67" i="5"/>
  <c r="B131" i="5"/>
  <c r="B223" i="5"/>
  <c r="B96" i="5"/>
  <c r="B212" i="5"/>
  <c r="B185" i="5"/>
  <c r="B187" i="5"/>
  <c r="B180" i="5"/>
  <c r="B144" i="5"/>
  <c r="B372" i="5"/>
  <c r="B5" i="5"/>
  <c r="B141" i="5"/>
  <c r="B195" i="5"/>
  <c r="B218" i="5"/>
  <c r="B87" i="5"/>
  <c r="B60" i="5"/>
  <c r="B149" i="5"/>
  <c r="B231" i="5"/>
  <c r="B136" i="5"/>
  <c r="B124" i="5"/>
  <c r="B317" i="5"/>
  <c r="B145" i="5"/>
  <c r="B51" i="5"/>
  <c r="B112" i="5"/>
  <c r="B36" i="5"/>
  <c r="B294" i="5"/>
  <c r="B257" i="5"/>
  <c r="B224" i="5"/>
  <c r="B82" i="5"/>
  <c r="B268" i="5"/>
  <c r="B334" i="5"/>
  <c r="B217" i="5"/>
  <c r="B92" i="5"/>
  <c r="B41" i="5"/>
  <c r="B278" i="5"/>
  <c r="B169" i="5"/>
  <c r="B314" i="5"/>
  <c r="B307" i="5"/>
  <c r="B196" i="5"/>
  <c r="B208" i="5"/>
  <c r="B311" i="5"/>
  <c r="B165" i="5"/>
  <c r="B120" i="5"/>
  <c r="B309" i="5"/>
  <c r="B239" i="5"/>
  <c r="B302" i="5"/>
  <c r="B110" i="5"/>
  <c r="B77" i="5"/>
  <c r="B56" i="5"/>
  <c r="B174" i="5"/>
  <c r="B277" i="5"/>
  <c r="B242" i="5"/>
  <c r="B318" i="5"/>
  <c r="B19" i="5"/>
  <c r="B319" i="5"/>
  <c r="B58" i="5"/>
  <c r="B344" i="5"/>
  <c r="B241" i="5"/>
  <c r="B130" i="5"/>
  <c r="B347" i="5"/>
  <c r="B139" i="5"/>
  <c r="B222" i="5"/>
  <c r="B142" i="5"/>
  <c r="B53" i="5"/>
  <c r="B129" i="5"/>
  <c r="B189" i="5"/>
  <c r="B176" i="5"/>
  <c r="B234" i="5"/>
  <c r="B300" i="5"/>
  <c r="B366" i="5"/>
  <c r="B328" i="5"/>
  <c r="B336" i="5"/>
  <c r="B49" i="5"/>
  <c r="B253" i="5"/>
  <c r="B119" i="5"/>
  <c r="B323" i="5"/>
  <c r="B259" i="5"/>
  <c r="B305" i="5"/>
  <c r="B34" i="5"/>
  <c r="B88" i="5"/>
  <c r="B173" i="5"/>
  <c r="B52" i="5"/>
  <c r="B98" i="5"/>
  <c r="B74" i="5"/>
  <c r="B22" i="5"/>
  <c r="B23" i="5"/>
  <c r="B9" i="5"/>
  <c r="B48" i="5"/>
  <c r="B7" i="5"/>
  <c r="B91" i="5"/>
  <c r="B17" i="5"/>
  <c r="B95" i="5"/>
  <c r="B114" i="5"/>
  <c r="B71" i="5"/>
  <c r="B227" i="5"/>
  <c r="B177" i="5"/>
  <c r="B237" i="5"/>
  <c r="B170" i="5"/>
  <c r="B138" i="5"/>
  <c r="B270" i="5"/>
  <c r="B229" i="5"/>
  <c r="B152" i="5"/>
  <c r="B113" i="5"/>
  <c r="B50" i="5"/>
  <c r="B123" i="5"/>
  <c r="B76" i="5"/>
  <c r="B345" i="5"/>
  <c r="B26" i="5"/>
  <c r="B362" i="5"/>
  <c r="B20" i="5"/>
  <c r="B97" i="5"/>
  <c r="B214" i="5"/>
  <c r="B358" i="5"/>
  <c r="B93" i="5"/>
  <c r="B295" i="5"/>
  <c r="B289" i="5"/>
  <c r="B293" i="5"/>
  <c r="B298" i="5"/>
  <c r="B343" i="5"/>
  <c r="B109" i="5"/>
  <c r="B31" i="5"/>
  <c r="B47" i="5"/>
  <c r="B13" i="5"/>
  <c r="B193" i="5"/>
  <c r="B21" i="5"/>
  <c r="B81" i="5"/>
  <c r="B350" i="5"/>
  <c r="B32" i="5"/>
  <c r="B205" i="5"/>
  <c r="B299" i="5"/>
  <c r="B287" i="5"/>
  <c r="B186" i="5"/>
  <c r="B117" i="5"/>
  <c r="B181" i="5"/>
  <c r="B159" i="5"/>
  <c r="B25" i="5"/>
  <c r="B190" i="5"/>
  <c r="B86" i="5"/>
  <c r="B11" i="5"/>
  <c r="B162" i="5"/>
  <c r="B267" i="5"/>
  <c r="B327" i="5"/>
  <c r="B151" i="5"/>
  <c r="B140" i="5"/>
  <c r="B62" i="5"/>
  <c r="B94" i="5"/>
  <c r="B158" i="5"/>
  <c r="B89" i="5"/>
  <c r="B320" i="5"/>
  <c r="B132" i="5"/>
  <c r="B238" i="5"/>
  <c r="B313" i="5"/>
  <c r="B244" i="5"/>
  <c r="B275" i="5"/>
  <c r="B107" i="5"/>
  <c r="B194" i="5"/>
  <c r="B128" i="5"/>
  <c r="B75" i="5"/>
  <c r="B281" i="5"/>
  <c r="B84" i="5"/>
  <c r="B28" i="5"/>
  <c r="B226" i="5"/>
  <c r="B171" i="5"/>
  <c r="B55" i="5"/>
  <c r="B245" i="5"/>
  <c r="B63" i="5"/>
  <c r="B167" i="5"/>
  <c r="B286" i="5"/>
  <c r="B61" i="5"/>
  <c r="B37" i="5"/>
  <c r="B12" i="5"/>
  <c r="B18" i="5"/>
  <c r="B40" i="5"/>
  <c r="B83" i="5"/>
  <c r="B6" i="5"/>
  <c r="B168" i="5"/>
  <c r="B3" i="5"/>
  <c r="B35" i="5"/>
  <c r="B80" i="5"/>
  <c r="B4" i="5"/>
  <c r="B221" i="5"/>
  <c r="B249" i="5"/>
  <c r="B72" i="5"/>
  <c r="B14" i="5"/>
  <c r="B15" i="5"/>
  <c r="B104" i="5"/>
  <c r="B156" i="5"/>
  <c r="B207" i="5"/>
  <c r="B134" i="5"/>
  <c r="B179" i="5"/>
  <c r="B213" i="5"/>
  <c r="B264" i="5"/>
  <c r="B252" i="5"/>
  <c r="B108" i="5"/>
  <c r="B197" i="5"/>
  <c r="B64" i="5"/>
  <c r="B184" i="5"/>
  <c r="B115" i="5"/>
  <c r="B284" i="5"/>
  <c r="B102" i="5"/>
  <c r="B201" i="5"/>
  <c r="B216" i="5"/>
  <c r="B322" i="5"/>
  <c r="B121" i="5"/>
  <c r="B69" i="5"/>
  <c r="B66" i="5"/>
  <c r="B166" i="5"/>
  <c r="B338" i="5"/>
  <c r="B33" i="5"/>
  <c r="B359" i="5"/>
  <c r="B73" i="5"/>
  <c r="B42" i="5"/>
  <c r="B276" i="5"/>
  <c r="B315" i="5"/>
  <c r="B202" i="5"/>
  <c r="B330" i="5"/>
  <c r="B232" i="5"/>
  <c r="B219" i="5"/>
  <c r="B39" i="5"/>
  <c r="B153" i="5"/>
  <c r="B316" i="5"/>
  <c r="B164" i="5"/>
  <c r="B133" i="5"/>
  <c r="B306" i="5"/>
  <c r="AF302" i="5" l="1"/>
  <c r="AG302" i="5"/>
  <c r="AF41" i="5"/>
  <c r="AG41" i="5"/>
  <c r="AF51" i="5"/>
  <c r="AG51" i="5"/>
  <c r="AF5" i="5"/>
  <c r="AG5" i="5"/>
  <c r="AF163" i="5"/>
  <c r="AG163" i="5"/>
  <c r="BU90" i="5"/>
  <c r="CG90" i="5"/>
  <c r="BV90" i="5"/>
  <c r="CI90" i="5"/>
  <c r="BM90" i="5"/>
  <c r="BZ90" i="5"/>
  <c r="BX90" i="5"/>
  <c r="BY90" i="5"/>
  <c r="BK90" i="5"/>
  <c r="CA90" i="5"/>
  <c r="BL90" i="5"/>
  <c r="CB90" i="5"/>
  <c r="BN90" i="5"/>
  <c r="CC90" i="5"/>
  <c r="BO90" i="5"/>
  <c r="CD90" i="5"/>
  <c r="BP90" i="5"/>
  <c r="CE90" i="5"/>
  <c r="BQ90" i="5"/>
  <c r="CF90" i="5"/>
  <c r="BR90" i="5"/>
  <c r="CH90" i="5"/>
  <c r="BS90" i="5"/>
  <c r="BT90" i="5"/>
  <c r="BW90" i="5"/>
  <c r="CJ90" i="5"/>
  <c r="CK90" i="5"/>
  <c r="AO105" i="5"/>
  <c r="BA105" i="5"/>
  <c r="AQ105" i="5"/>
  <c r="BC105" i="5"/>
  <c r="AS105" i="5"/>
  <c r="BE105" i="5"/>
  <c r="AU105" i="5"/>
  <c r="BJ105" i="5"/>
  <c r="AV105" i="5"/>
  <c r="AW105" i="5"/>
  <c r="AX105" i="5"/>
  <c r="AJ105" i="5"/>
  <c r="AY105" i="5"/>
  <c r="AK105" i="5"/>
  <c r="AZ105" i="5"/>
  <c r="AL105" i="5"/>
  <c r="BB105" i="5"/>
  <c r="AM105" i="5"/>
  <c r="BD105" i="5"/>
  <c r="AN105" i="5"/>
  <c r="BF105" i="5"/>
  <c r="AP105" i="5"/>
  <c r="BG105" i="5"/>
  <c r="AR105" i="5"/>
  <c r="AT105" i="5"/>
  <c r="BH105" i="5"/>
  <c r="BI105" i="5"/>
  <c r="AR203" i="5"/>
  <c r="AT203" i="5"/>
  <c r="AM203" i="5"/>
  <c r="BA203" i="5"/>
  <c r="AN203" i="5"/>
  <c r="BB203" i="5"/>
  <c r="AO203" i="5"/>
  <c r="BC203" i="5"/>
  <c r="AP203" i="5"/>
  <c r="BD203" i="5"/>
  <c r="AQ203" i="5"/>
  <c r="BE203" i="5"/>
  <c r="AS203" i="5"/>
  <c r="BF203" i="5"/>
  <c r="AU203" i="5"/>
  <c r="BG203" i="5"/>
  <c r="AV203" i="5"/>
  <c r="BH203" i="5"/>
  <c r="AW203" i="5"/>
  <c r="BI203" i="5"/>
  <c r="AJ203" i="5"/>
  <c r="AX203" i="5"/>
  <c r="BJ203" i="5"/>
  <c r="AL203" i="5"/>
  <c r="AY203" i="5"/>
  <c r="AZ203" i="5"/>
  <c r="AK203" i="5"/>
  <c r="AR116" i="5"/>
  <c r="BD116" i="5"/>
  <c r="AS116" i="5"/>
  <c r="BE116" i="5"/>
  <c r="AT116" i="5"/>
  <c r="BF116" i="5"/>
  <c r="AU116" i="5"/>
  <c r="BG116" i="5"/>
  <c r="AJ116" i="5"/>
  <c r="AV116" i="5"/>
  <c r="BH116" i="5"/>
  <c r="AK116" i="5"/>
  <c r="AW116" i="5"/>
  <c r="BI116" i="5"/>
  <c r="AL116" i="5"/>
  <c r="AX116" i="5"/>
  <c r="BJ116" i="5"/>
  <c r="AM116" i="5"/>
  <c r="AY116" i="5"/>
  <c r="AN116" i="5"/>
  <c r="AZ116" i="5"/>
  <c r="AO116" i="5"/>
  <c r="BA116" i="5"/>
  <c r="AQ116" i="5"/>
  <c r="BB116" i="5"/>
  <c r="BC116" i="5"/>
  <c r="AP116" i="5"/>
  <c r="AF47" i="5"/>
  <c r="AG47" i="5"/>
  <c r="AF289" i="5"/>
  <c r="AG289" i="5"/>
  <c r="AF123" i="5"/>
  <c r="AG123" i="5"/>
  <c r="AF177" i="5"/>
  <c r="AG177" i="5"/>
  <c r="AF23" i="5"/>
  <c r="AG23" i="5"/>
  <c r="AF323" i="5"/>
  <c r="AG323" i="5"/>
  <c r="AF189" i="5"/>
  <c r="AG189" i="5"/>
  <c r="AF58" i="5"/>
  <c r="AG58" i="5"/>
  <c r="AF239" i="5"/>
  <c r="AG239" i="5"/>
  <c r="AF92" i="5"/>
  <c r="AG92" i="5"/>
  <c r="AF145" i="5"/>
  <c r="AG145" i="5"/>
  <c r="AF372" i="5"/>
  <c r="AG372" i="5"/>
  <c r="AF255" i="5"/>
  <c r="AG255" i="5"/>
  <c r="BT125" i="5"/>
  <c r="CF125" i="5"/>
  <c r="BN125" i="5"/>
  <c r="CA125" i="5"/>
  <c r="BO125" i="5"/>
  <c r="CB125" i="5"/>
  <c r="BP125" i="5"/>
  <c r="CC125" i="5"/>
  <c r="BQ125" i="5"/>
  <c r="CD125" i="5"/>
  <c r="BR125" i="5"/>
  <c r="CE125" i="5"/>
  <c r="BS125" i="5"/>
  <c r="CG125" i="5"/>
  <c r="BU125" i="5"/>
  <c r="CH125" i="5"/>
  <c r="BV125" i="5"/>
  <c r="CI125" i="5"/>
  <c r="BW125" i="5"/>
  <c r="CJ125" i="5"/>
  <c r="BK125" i="5"/>
  <c r="BX125" i="5"/>
  <c r="CK125" i="5"/>
  <c r="BL125" i="5"/>
  <c r="BM125" i="5"/>
  <c r="BY125" i="5"/>
  <c r="BZ125" i="5"/>
  <c r="AL90" i="5"/>
  <c r="AX90" i="5"/>
  <c r="BJ90" i="5"/>
  <c r="AM90" i="5"/>
  <c r="AY90" i="5"/>
  <c r="AN90" i="5"/>
  <c r="AZ90" i="5"/>
  <c r="AO90" i="5"/>
  <c r="BA90" i="5"/>
  <c r="AP90" i="5"/>
  <c r="BB90" i="5"/>
  <c r="AR90" i="5"/>
  <c r="BD90" i="5"/>
  <c r="AS90" i="5"/>
  <c r="BE90" i="5"/>
  <c r="AJ90" i="5"/>
  <c r="AK90" i="5"/>
  <c r="AQ90" i="5"/>
  <c r="AT90" i="5"/>
  <c r="AU90" i="5"/>
  <c r="AV90" i="5"/>
  <c r="AW90" i="5"/>
  <c r="BC90" i="5"/>
  <c r="BF90" i="5"/>
  <c r="BG90" i="5"/>
  <c r="BH90" i="5"/>
  <c r="BI90" i="5"/>
  <c r="BT24" i="5"/>
  <c r="CA24" i="5"/>
  <c r="CG24" i="5"/>
  <c r="BO24" i="5"/>
  <c r="BU24" i="5"/>
  <c r="CC24" i="5"/>
  <c r="BQ24" i="5"/>
  <c r="CF24" i="5"/>
  <c r="BK24" i="5"/>
  <c r="BP24" i="5"/>
  <c r="BV24" i="5"/>
  <c r="CJ24" i="5"/>
  <c r="BX24" i="5"/>
  <c r="CI24" i="5"/>
  <c r="BL24" i="5"/>
  <c r="BW24" i="5"/>
  <c r="BS24" i="5"/>
  <c r="CK24" i="5"/>
  <c r="BN24" i="5"/>
  <c r="CD24" i="5"/>
  <c r="BY24" i="5"/>
  <c r="CE24" i="5"/>
  <c r="BR24" i="5"/>
  <c r="CB24" i="5"/>
  <c r="BZ24" i="5"/>
  <c r="BM24" i="5"/>
  <c r="CH24" i="5"/>
  <c r="BL111" i="5"/>
  <c r="BX111" i="5"/>
  <c r="CJ111" i="5"/>
  <c r="BM111" i="5"/>
  <c r="BY111" i="5"/>
  <c r="CK111" i="5"/>
  <c r="BP111" i="5"/>
  <c r="CB111" i="5"/>
  <c r="BK111" i="5"/>
  <c r="CC111" i="5"/>
  <c r="BN111" i="5"/>
  <c r="CD111" i="5"/>
  <c r="BO111" i="5"/>
  <c r="CE111" i="5"/>
  <c r="BQ111" i="5"/>
  <c r="CF111" i="5"/>
  <c r="BR111" i="5"/>
  <c r="CG111" i="5"/>
  <c r="BS111" i="5"/>
  <c r="CH111" i="5"/>
  <c r="BT111" i="5"/>
  <c r="CI111" i="5"/>
  <c r="BU111" i="5"/>
  <c r="BV111" i="5"/>
  <c r="BW111" i="5"/>
  <c r="BZ111" i="5"/>
  <c r="CA111" i="5"/>
  <c r="BU45" i="5"/>
  <c r="BM45" i="5"/>
  <c r="BZ45" i="5"/>
  <c r="BN45" i="5"/>
  <c r="CA45" i="5"/>
  <c r="BO45" i="5"/>
  <c r="CB45" i="5"/>
  <c r="BP45" i="5"/>
  <c r="CC45" i="5"/>
  <c r="BQ45" i="5"/>
  <c r="CD45" i="5"/>
  <c r="BR45" i="5"/>
  <c r="CE45" i="5"/>
  <c r="BS45" i="5"/>
  <c r="CF45" i="5"/>
  <c r="CH45" i="5"/>
  <c r="BV45" i="5"/>
  <c r="BW45" i="5"/>
  <c r="BX45" i="5"/>
  <c r="BY45" i="5"/>
  <c r="CI45" i="5"/>
  <c r="CJ45" i="5"/>
  <c r="CK45" i="5"/>
  <c r="BL45" i="5"/>
  <c r="BT45" i="5"/>
  <c r="CG45" i="5"/>
  <c r="BQ188" i="5"/>
  <c r="CC188" i="5"/>
  <c r="BK188" i="5"/>
  <c r="BX188" i="5"/>
  <c r="CK188" i="5"/>
  <c r="BL188" i="5"/>
  <c r="BY188" i="5"/>
  <c r="BM188" i="5"/>
  <c r="BZ188" i="5"/>
  <c r="BN188" i="5"/>
  <c r="CA188" i="5"/>
  <c r="BO188" i="5"/>
  <c r="CB188" i="5"/>
  <c r="BP188" i="5"/>
  <c r="CD188" i="5"/>
  <c r="BR188" i="5"/>
  <c r="CE188" i="5"/>
  <c r="BS188" i="5"/>
  <c r="CF188" i="5"/>
  <c r="BT188" i="5"/>
  <c r="CG188" i="5"/>
  <c r="BU188" i="5"/>
  <c r="CH188" i="5"/>
  <c r="CJ188" i="5"/>
  <c r="BV188" i="5"/>
  <c r="CI188" i="5"/>
  <c r="BW188" i="5"/>
  <c r="AF129" i="5"/>
  <c r="AG129" i="5"/>
  <c r="AF319" i="5"/>
  <c r="AG319" i="5"/>
  <c r="AF309" i="5"/>
  <c r="AG309" i="5"/>
  <c r="AF217" i="5"/>
  <c r="AG217" i="5"/>
  <c r="AF317" i="5"/>
  <c r="AG317" i="5"/>
  <c r="AF144" i="5"/>
  <c r="AG144" i="5"/>
  <c r="AF150" i="5"/>
  <c r="AG150" i="5"/>
  <c r="AL125" i="5"/>
  <c r="AX125" i="5"/>
  <c r="BJ125" i="5"/>
  <c r="AN125" i="5"/>
  <c r="AZ125" i="5"/>
  <c r="AP125" i="5"/>
  <c r="BB125" i="5"/>
  <c r="AK125" i="5"/>
  <c r="BC125" i="5"/>
  <c r="AM125" i="5"/>
  <c r="BD125" i="5"/>
  <c r="AO125" i="5"/>
  <c r="BE125" i="5"/>
  <c r="AQ125" i="5"/>
  <c r="BF125" i="5"/>
  <c r="AR125" i="5"/>
  <c r="BG125" i="5"/>
  <c r="AS125" i="5"/>
  <c r="BH125" i="5"/>
  <c r="AT125" i="5"/>
  <c r="BI125" i="5"/>
  <c r="AU125" i="5"/>
  <c r="AV125" i="5"/>
  <c r="AW125" i="5"/>
  <c r="AJ125" i="5"/>
  <c r="AY125" i="5"/>
  <c r="BA125" i="5"/>
  <c r="BT351" i="5"/>
  <c r="CF351" i="5"/>
  <c r="BU351" i="5"/>
  <c r="CG351" i="5"/>
  <c r="BV351" i="5"/>
  <c r="CH351" i="5"/>
  <c r="BK351" i="5"/>
  <c r="BW351" i="5"/>
  <c r="CI351" i="5"/>
  <c r="BL351" i="5"/>
  <c r="BX351" i="5"/>
  <c r="CJ351" i="5"/>
  <c r="BN351" i="5"/>
  <c r="CE351" i="5"/>
  <c r="BO351" i="5"/>
  <c r="CK351" i="5"/>
  <c r="BP351" i="5"/>
  <c r="BQ351" i="5"/>
  <c r="BR351" i="5"/>
  <c r="BS351" i="5"/>
  <c r="BY351" i="5"/>
  <c r="BZ351" i="5"/>
  <c r="CA351" i="5"/>
  <c r="CB351" i="5"/>
  <c r="BM351" i="5"/>
  <c r="CC351" i="5"/>
  <c r="CD351" i="5"/>
  <c r="BM38" i="5"/>
  <c r="BY38" i="5"/>
  <c r="CK38" i="5"/>
  <c r="BN38" i="5"/>
  <c r="BZ38" i="5"/>
  <c r="BO38" i="5"/>
  <c r="CA38" i="5"/>
  <c r="BP38" i="5"/>
  <c r="CB38" i="5"/>
  <c r="BQ38" i="5"/>
  <c r="CC38" i="5"/>
  <c r="BR38" i="5"/>
  <c r="CD38" i="5"/>
  <c r="BS38" i="5"/>
  <c r="CE38" i="5"/>
  <c r="BT38" i="5"/>
  <c r="CF38" i="5"/>
  <c r="BU38" i="5"/>
  <c r="CG38" i="5"/>
  <c r="BX38" i="5"/>
  <c r="CH38" i="5"/>
  <c r="CI38" i="5"/>
  <c r="CJ38" i="5"/>
  <c r="BK38" i="5"/>
  <c r="BL38" i="5"/>
  <c r="BV38" i="5"/>
  <c r="BW38" i="5"/>
  <c r="AO24" i="5"/>
  <c r="BA24" i="5"/>
  <c r="AP24" i="5"/>
  <c r="BB24" i="5"/>
  <c r="AQ24" i="5"/>
  <c r="BC24" i="5"/>
  <c r="AR24" i="5"/>
  <c r="BD24" i="5"/>
  <c r="AS24" i="5"/>
  <c r="BE24" i="5"/>
  <c r="AT24" i="5"/>
  <c r="BF24" i="5"/>
  <c r="AU24" i="5"/>
  <c r="BG24" i="5"/>
  <c r="AJ24" i="5"/>
  <c r="AV24" i="5"/>
  <c r="BH24" i="5"/>
  <c r="AK24" i="5"/>
  <c r="AW24" i="5"/>
  <c r="BI24" i="5"/>
  <c r="AL24" i="5"/>
  <c r="AX24" i="5"/>
  <c r="BJ24" i="5"/>
  <c r="AZ24" i="5"/>
  <c r="AM24" i="5"/>
  <c r="AN24" i="5"/>
  <c r="AY24" i="5"/>
  <c r="AR111" i="5"/>
  <c r="BD111" i="5"/>
  <c r="AS111" i="5"/>
  <c r="BE111" i="5"/>
  <c r="AT111" i="5"/>
  <c r="BF111" i="5"/>
  <c r="AU111" i="5"/>
  <c r="BG111" i="5"/>
  <c r="AJ111" i="5"/>
  <c r="AV111" i="5"/>
  <c r="BH111" i="5"/>
  <c r="AK111" i="5"/>
  <c r="AW111" i="5"/>
  <c r="BI111" i="5"/>
  <c r="AL111" i="5"/>
  <c r="AX111" i="5"/>
  <c r="BJ111" i="5"/>
  <c r="AM111" i="5"/>
  <c r="AY111" i="5"/>
  <c r="AN111" i="5"/>
  <c r="AZ111" i="5"/>
  <c r="AO111" i="5"/>
  <c r="BA111" i="5"/>
  <c r="AP111" i="5"/>
  <c r="AQ111" i="5"/>
  <c r="BB111" i="5"/>
  <c r="BC111" i="5"/>
  <c r="AR45" i="5"/>
  <c r="BD45" i="5"/>
  <c r="AT45" i="5"/>
  <c r="BF45" i="5"/>
  <c r="AV45" i="5"/>
  <c r="BJ45" i="5"/>
  <c r="AW45" i="5"/>
  <c r="AJ45" i="5"/>
  <c r="AX45" i="5"/>
  <c r="AK45" i="5"/>
  <c r="AY45" i="5"/>
  <c r="AL45" i="5"/>
  <c r="AZ45" i="5"/>
  <c r="AM45" i="5"/>
  <c r="BA45" i="5"/>
  <c r="AN45" i="5"/>
  <c r="BB45" i="5"/>
  <c r="AO45" i="5"/>
  <c r="BC45" i="5"/>
  <c r="AP45" i="5"/>
  <c r="BE45" i="5"/>
  <c r="AQ45" i="5"/>
  <c r="BG45" i="5"/>
  <c r="AU45" i="5"/>
  <c r="BH45" i="5"/>
  <c r="BI45" i="5"/>
  <c r="AS45" i="5"/>
  <c r="AU188" i="5"/>
  <c r="BG188" i="5"/>
  <c r="AJ188" i="5"/>
  <c r="AV188" i="5"/>
  <c r="BH188" i="5"/>
  <c r="AK188" i="5"/>
  <c r="AW188" i="5"/>
  <c r="BI188" i="5"/>
  <c r="AL188" i="5"/>
  <c r="AX188" i="5"/>
  <c r="BJ188" i="5"/>
  <c r="AM188" i="5"/>
  <c r="AY188" i="5"/>
  <c r="AN188" i="5"/>
  <c r="AZ188" i="5"/>
  <c r="AO188" i="5"/>
  <c r="BA188" i="5"/>
  <c r="AP188" i="5"/>
  <c r="BB188" i="5"/>
  <c r="AQ188" i="5"/>
  <c r="BC188" i="5"/>
  <c r="AR188" i="5"/>
  <c r="BD188" i="5"/>
  <c r="AS188" i="5"/>
  <c r="AT188" i="5"/>
  <c r="BE188" i="5"/>
  <c r="BF188" i="5"/>
  <c r="AF120" i="5"/>
  <c r="AG120" i="5"/>
  <c r="AF334" i="5"/>
  <c r="AG334" i="5"/>
  <c r="AF124" i="5"/>
  <c r="AG124" i="5"/>
  <c r="AF180" i="5"/>
  <c r="AG180" i="5"/>
  <c r="AF27" i="5"/>
  <c r="AG27" i="5"/>
  <c r="AT351" i="5"/>
  <c r="BF351" i="5"/>
  <c r="AJ351" i="5"/>
  <c r="AV351" i="5"/>
  <c r="BH351" i="5"/>
  <c r="AS351" i="5"/>
  <c r="BI351" i="5"/>
  <c r="AU351" i="5"/>
  <c r="BJ351" i="5"/>
  <c r="AW351" i="5"/>
  <c r="AX351" i="5"/>
  <c r="AK351" i="5"/>
  <c r="AY351" i="5"/>
  <c r="AN351" i="5"/>
  <c r="BB351" i="5"/>
  <c r="AO351" i="5"/>
  <c r="BC351" i="5"/>
  <c r="AQ351" i="5"/>
  <c r="BE351" i="5"/>
  <c r="AL351" i="5"/>
  <c r="AM351" i="5"/>
  <c r="AP351" i="5"/>
  <c r="AR351" i="5"/>
  <c r="AZ351" i="5"/>
  <c r="BA351" i="5"/>
  <c r="BD351" i="5"/>
  <c r="BG351" i="5"/>
  <c r="AO38" i="5"/>
  <c r="BA38" i="5"/>
  <c r="AP38" i="5"/>
  <c r="BB38" i="5"/>
  <c r="AQ38" i="5"/>
  <c r="BC38" i="5"/>
  <c r="AR38" i="5"/>
  <c r="BD38" i="5"/>
  <c r="AS38" i="5"/>
  <c r="BE38" i="5"/>
  <c r="AL38" i="5"/>
  <c r="BH38" i="5"/>
  <c r="AM38" i="5"/>
  <c r="BI38" i="5"/>
  <c r="AN38" i="5"/>
  <c r="BJ38" i="5"/>
  <c r="AT38" i="5"/>
  <c r="AU38" i="5"/>
  <c r="AV38" i="5"/>
  <c r="AW38" i="5"/>
  <c r="AX38" i="5"/>
  <c r="AY38" i="5"/>
  <c r="AZ38" i="5"/>
  <c r="BG38" i="5"/>
  <c r="AJ38" i="5"/>
  <c r="AK38" i="5"/>
  <c r="BF38" i="5"/>
  <c r="BO290" i="5"/>
  <c r="CA290" i="5"/>
  <c r="BR290" i="5"/>
  <c r="CE290" i="5"/>
  <c r="BS290" i="5"/>
  <c r="CF290" i="5"/>
  <c r="BT290" i="5"/>
  <c r="CG290" i="5"/>
  <c r="BU290" i="5"/>
  <c r="CH290" i="5"/>
  <c r="BV290" i="5"/>
  <c r="CI290" i="5"/>
  <c r="BW290" i="5"/>
  <c r="CJ290" i="5"/>
  <c r="BK290" i="5"/>
  <c r="BX290" i="5"/>
  <c r="CK290" i="5"/>
  <c r="BL290" i="5"/>
  <c r="BM290" i="5"/>
  <c r="BN290" i="5"/>
  <c r="BP290" i="5"/>
  <c r="BQ290" i="5"/>
  <c r="BY290" i="5"/>
  <c r="BZ290" i="5"/>
  <c r="CB290" i="5"/>
  <c r="CC290" i="5"/>
  <c r="CD290" i="5"/>
  <c r="BT79" i="5"/>
  <c r="CF79" i="5"/>
  <c r="BU79" i="5"/>
  <c r="CG79" i="5"/>
  <c r="BL79" i="5"/>
  <c r="BX79" i="5"/>
  <c r="CJ79" i="5"/>
  <c r="BN79" i="5"/>
  <c r="CC79" i="5"/>
  <c r="CA79" i="5"/>
  <c r="BK79" i="5"/>
  <c r="CB79" i="5"/>
  <c r="BM79" i="5"/>
  <c r="CD79" i="5"/>
  <c r="BO79" i="5"/>
  <c r="CE79" i="5"/>
  <c r="BP79" i="5"/>
  <c r="CH79" i="5"/>
  <c r="BQ79" i="5"/>
  <c r="CI79" i="5"/>
  <c r="BR79" i="5"/>
  <c r="CK79" i="5"/>
  <c r="BS79" i="5"/>
  <c r="BW79" i="5"/>
  <c r="BV79" i="5"/>
  <c r="BY79" i="5"/>
  <c r="BZ79" i="5"/>
  <c r="BN30" i="5"/>
  <c r="BZ30" i="5"/>
  <c r="BO30" i="5"/>
  <c r="CA30" i="5"/>
  <c r="BR30" i="5"/>
  <c r="CD30" i="5"/>
  <c r="BT30" i="5"/>
  <c r="CI30" i="5"/>
  <c r="BK30" i="5"/>
  <c r="CC30" i="5"/>
  <c r="BL30" i="5"/>
  <c r="CE30" i="5"/>
  <c r="BM30" i="5"/>
  <c r="CF30" i="5"/>
  <c r="BP30" i="5"/>
  <c r="CG30" i="5"/>
  <c r="BQ30" i="5"/>
  <c r="CH30" i="5"/>
  <c r="BS30" i="5"/>
  <c r="CJ30" i="5"/>
  <c r="BU30" i="5"/>
  <c r="CK30" i="5"/>
  <c r="BV30" i="5"/>
  <c r="BX30" i="5"/>
  <c r="BY30" i="5"/>
  <c r="CB30" i="5"/>
  <c r="BW30" i="5"/>
  <c r="BS148" i="5"/>
  <c r="BW148" i="5"/>
  <c r="CJ148" i="5"/>
  <c r="BK148" i="5"/>
  <c r="BX148" i="5"/>
  <c r="CK148" i="5"/>
  <c r="BL148" i="5"/>
  <c r="BY148" i="5"/>
  <c r="BM148" i="5"/>
  <c r="BZ148" i="5"/>
  <c r="BN148" i="5"/>
  <c r="CA148" i="5"/>
  <c r="BO148" i="5"/>
  <c r="CB148" i="5"/>
  <c r="BP148" i="5"/>
  <c r="CC148" i="5"/>
  <c r="BQ148" i="5"/>
  <c r="CD148" i="5"/>
  <c r="BR148" i="5"/>
  <c r="CF148" i="5"/>
  <c r="BT148" i="5"/>
  <c r="CG148" i="5"/>
  <c r="BV148" i="5"/>
  <c r="CH148" i="5"/>
  <c r="CI148" i="5"/>
  <c r="BU148" i="5"/>
  <c r="CE148" i="5"/>
  <c r="AF165" i="5"/>
  <c r="AG165" i="5"/>
  <c r="AF268" i="5"/>
  <c r="AG268" i="5"/>
  <c r="AF136" i="5"/>
  <c r="AG136" i="5"/>
  <c r="AF187" i="5"/>
  <c r="AG187" i="5"/>
  <c r="AF135" i="5"/>
  <c r="AG135" i="5"/>
  <c r="BM54" i="5"/>
  <c r="BY54" i="5"/>
  <c r="CK54" i="5"/>
  <c r="BQ54" i="5"/>
  <c r="CC54" i="5"/>
  <c r="BW54" i="5"/>
  <c r="BX54" i="5"/>
  <c r="BK54" i="5"/>
  <c r="BZ54" i="5"/>
  <c r="BL54" i="5"/>
  <c r="CA54" i="5"/>
  <c r="BN54" i="5"/>
  <c r="CB54" i="5"/>
  <c r="BO54" i="5"/>
  <c r="CD54" i="5"/>
  <c r="BP54" i="5"/>
  <c r="CE54" i="5"/>
  <c r="BR54" i="5"/>
  <c r="CF54" i="5"/>
  <c r="BS54" i="5"/>
  <c r="CG54" i="5"/>
  <c r="BT54" i="5"/>
  <c r="CH54" i="5"/>
  <c r="BU54" i="5"/>
  <c r="BV54" i="5"/>
  <c r="CI54" i="5"/>
  <c r="CJ54" i="5"/>
  <c r="BS215" i="5"/>
  <c r="BP215" i="5"/>
  <c r="CC215" i="5"/>
  <c r="BQ215" i="5"/>
  <c r="CD215" i="5"/>
  <c r="BR215" i="5"/>
  <c r="CF215" i="5"/>
  <c r="BT215" i="5"/>
  <c r="CG215" i="5"/>
  <c r="BU215" i="5"/>
  <c r="CH215" i="5"/>
  <c r="BV215" i="5"/>
  <c r="CI215" i="5"/>
  <c r="BW215" i="5"/>
  <c r="CJ215" i="5"/>
  <c r="BK215" i="5"/>
  <c r="BX215" i="5"/>
  <c r="CK215" i="5"/>
  <c r="BL215" i="5"/>
  <c r="BY215" i="5"/>
  <c r="BM215" i="5"/>
  <c r="BZ215" i="5"/>
  <c r="BN215" i="5"/>
  <c r="BO215" i="5"/>
  <c r="CA215" i="5"/>
  <c r="CB215" i="5"/>
  <c r="CE215" i="5"/>
  <c r="AO290" i="5"/>
  <c r="AQ290" i="5"/>
  <c r="BC290" i="5"/>
  <c r="AP290" i="5"/>
  <c r="BD290" i="5"/>
  <c r="AR290" i="5"/>
  <c r="BE290" i="5"/>
  <c r="AS290" i="5"/>
  <c r="BF290" i="5"/>
  <c r="AT290" i="5"/>
  <c r="BG290" i="5"/>
  <c r="AU290" i="5"/>
  <c r="BH290" i="5"/>
  <c r="AV290" i="5"/>
  <c r="BI290" i="5"/>
  <c r="AW290" i="5"/>
  <c r="BJ290" i="5"/>
  <c r="AJ290" i="5"/>
  <c r="AX290" i="5"/>
  <c r="AK290" i="5"/>
  <c r="AY290" i="5"/>
  <c r="AL290" i="5"/>
  <c r="AZ290" i="5"/>
  <c r="AM290" i="5"/>
  <c r="AN290" i="5"/>
  <c r="BA290" i="5"/>
  <c r="BB290" i="5"/>
  <c r="AL79" i="5"/>
  <c r="AX79" i="5"/>
  <c r="BJ79" i="5"/>
  <c r="AM79" i="5"/>
  <c r="AY79" i="5"/>
  <c r="AN79" i="5"/>
  <c r="AZ79" i="5"/>
  <c r="AO79" i="5"/>
  <c r="BA79" i="5"/>
  <c r="AP79" i="5"/>
  <c r="BB79" i="5"/>
  <c r="AQ79" i="5"/>
  <c r="BC79" i="5"/>
  <c r="AR79" i="5"/>
  <c r="BD79" i="5"/>
  <c r="AS79" i="5"/>
  <c r="BE79" i="5"/>
  <c r="AT79" i="5"/>
  <c r="BF79" i="5"/>
  <c r="AU79" i="5"/>
  <c r="BG79" i="5"/>
  <c r="AJ79" i="5"/>
  <c r="AK79" i="5"/>
  <c r="AV79" i="5"/>
  <c r="AW79" i="5"/>
  <c r="BH79" i="5"/>
  <c r="BI79" i="5"/>
  <c r="BN247" i="5"/>
  <c r="BZ247" i="5"/>
  <c r="BP247" i="5"/>
  <c r="CB247" i="5"/>
  <c r="BR247" i="5"/>
  <c r="CD247" i="5"/>
  <c r="BQ247" i="5"/>
  <c r="CG247" i="5"/>
  <c r="BS247" i="5"/>
  <c r="CH247" i="5"/>
  <c r="BT247" i="5"/>
  <c r="CI247" i="5"/>
  <c r="BU247" i="5"/>
  <c r="CJ247" i="5"/>
  <c r="BV247" i="5"/>
  <c r="CK247" i="5"/>
  <c r="BW247" i="5"/>
  <c r="BX247" i="5"/>
  <c r="BY247" i="5"/>
  <c r="BK247" i="5"/>
  <c r="CA247" i="5"/>
  <c r="BL247" i="5"/>
  <c r="CC247" i="5"/>
  <c r="CF247" i="5"/>
  <c r="BM247" i="5"/>
  <c r="BO247" i="5"/>
  <c r="CE247" i="5"/>
  <c r="AR30" i="5"/>
  <c r="BD30" i="5"/>
  <c r="AS30" i="5"/>
  <c r="BE30" i="5"/>
  <c r="AT30" i="5"/>
  <c r="BF30" i="5"/>
  <c r="AU30" i="5"/>
  <c r="BG30" i="5"/>
  <c r="AJ30" i="5"/>
  <c r="AV30" i="5"/>
  <c r="BH30" i="5"/>
  <c r="AK30" i="5"/>
  <c r="AW30" i="5"/>
  <c r="BI30" i="5"/>
  <c r="AL30" i="5"/>
  <c r="AX30" i="5"/>
  <c r="BJ30" i="5"/>
  <c r="AM30" i="5"/>
  <c r="AY30" i="5"/>
  <c r="AN30" i="5"/>
  <c r="AZ30" i="5"/>
  <c r="AO30" i="5"/>
  <c r="BA30" i="5"/>
  <c r="AP30" i="5"/>
  <c r="AQ30" i="5"/>
  <c r="BB30" i="5"/>
  <c r="BC30" i="5"/>
  <c r="AL148" i="5"/>
  <c r="AX148" i="5"/>
  <c r="BJ148" i="5"/>
  <c r="AM148" i="5"/>
  <c r="AY148" i="5"/>
  <c r="AN148" i="5"/>
  <c r="AZ148" i="5"/>
  <c r="AO148" i="5"/>
  <c r="BA148" i="5"/>
  <c r="AP148" i="5"/>
  <c r="BB148" i="5"/>
  <c r="AQ148" i="5"/>
  <c r="BC148" i="5"/>
  <c r="AR148" i="5"/>
  <c r="BD148" i="5"/>
  <c r="AS148" i="5"/>
  <c r="BE148" i="5"/>
  <c r="AT148" i="5"/>
  <c r="BF148" i="5"/>
  <c r="AU148" i="5"/>
  <c r="BG148" i="5"/>
  <c r="AJ148" i="5"/>
  <c r="AK148" i="5"/>
  <c r="AV148" i="5"/>
  <c r="AW148" i="5"/>
  <c r="BH148" i="5"/>
  <c r="BI148" i="5"/>
  <c r="BK29" i="5"/>
  <c r="BW29" i="5"/>
  <c r="CI29" i="5"/>
  <c r="BL29" i="5"/>
  <c r="BX29" i="5"/>
  <c r="CJ29" i="5"/>
  <c r="BO29" i="5"/>
  <c r="CA29" i="5"/>
  <c r="BY29" i="5"/>
  <c r="BS29" i="5"/>
  <c r="CK29" i="5"/>
  <c r="BT29" i="5"/>
  <c r="BU29" i="5"/>
  <c r="BV29" i="5"/>
  <c r="BZ29" i="5"/>
  <c r="CB29" i="5"/>
  <c r="CC29" i="5"/>
  <c r="BM29" i="5"/>
  <c r="CD29" i="5"/>
  <c r="BP29" i="5"/>
  <c r="CF29" i="5"/>
  <c r="BN29" i="5"/>
  <c r="BQ29" i="5"/>
  <c r="BR29" i="5"/>
  <c r="CE29" i="5"/>
  <c r="CG29" i="5"/>
  <c r="CH29" i="5"/>
  <c r="AF318" i="5"/>
  <c r="AG318" i="5"/>
  <c r="AF311" i="5"/>
  <c r="AG311" i="5"/>
  <c r="AF82" i="5"/>
  <c r="AG82" i="5"/>
  <c r="AF231" i="5"/>
  <c r="AG231" i="5"/>
  <c r="AF185" i="5"/>
  <c r="AG185" i="5"/>
  <c r="AF118" i="5"/>
  <c r="AG118" i="5"/>
  <c r="AR54" i="5"/>
  <c r="BD54" i="5"/>
  <c r="AS54" i="5"/>
  <c r="BE54" i="5"/>
  <c r="AT54" i="5"/>
  <c r="BF54" i="5"/>
  <c r="AU54" i="5"/>
  <c r="BG54" i="5"/>
  <c r="AJ54" i="5"/>
  <c r="AV54" i="5"/>
  <c r="BH54" i="5"/>
  <c r="AK54" i="5"/>
  <c r="AL54" i="5"/>
  <c r="AX54" i="5"/>
  <c r="BJ54" i="5"/>
  <c r="AM54" i="5"/>
  <c r="AO54" i="5"/>
  <c r="BA54" i="5"/>
  <c r="AZ54" i="5"/>
  <c r="BB54" i="5"/>
  <c r="BC54" i="5"/>
  <c r="BI54" i="5"/>
  <c r="AN54" i="5"/>
  <c r="AP54" i="5"/>
  <c r="AQ54" i="5"/>
  <c r="AW54" i="5"/>
  <c r="AY54" i="5"/>
  <c r="AL215" i="5"/>
  <c r="AX215" i="5"/>
  <c r="BJ215" i="5"/>
  <c r="AM215" i="5"/>
  <c r="AY215" i="5"/>
  <c r="AN215" i="5"/>
  <c r="AZ215" i="5"/>
  <c r="AO215" i="5"/>
  <c r="BA215" i="5"/>
  <c r="AP215" i="5"/>
  <c r="BB215" i="5"/>
  <c r="AQ215" i="5"/>
  <c r="BC215" i="5"/>
  <c r="AR215" i="5"/>
  <c r="BD215" i="5"/>
  <c r="AS215" i="5"/>
  <c r="BE215" i="5"/>
  <c r="AT215" i="5"/>
  <c r="BF215" i="5"/>
  <c r="AU215" i="5"/>
  <c r="BG215" i="5"/>
  <c r="AJ215" i="5"/>
  <c r="AK215" i="5"/>
  <c r="AV215" i="5"/>
  <c r="AW215" i="5"/>
  <c r="BH215" i="5"/>
  <c r="BI215" i="5"/>
  <c r="BN228" i="5"/>
  <c r="BZ228" i="5"/>
  <c r="BO228" i="5"/>
  <c r="CA228" i="5"/>
  <c r="BP228" i="5"/>
  <c r="CB228" i="5"/>
  <c r="BQ228" i="5"/>
  <c r="CC228" i="5"/>
  <c r="BR228" i="5"/>
  <c r="CD228" i="5"/>
  <c r="BS228" i="5"/>
  <c r="CE228" i="5"/>
  <c r="BT228" i="5"/>
  <c r="CF228" i="5"/>
  <c r="BU228" i="5"/>
  <c r="CG228" i="5"/>
  <c r="BV228" i="5"/>
  <c r="CH228" i="5"/>
  <c r="BK228" i="5"/>
  <c r="BW228" i="5"/>
  <c r="CI228" i="5"/>
  <c r="BL228" i="5"/>
  <c r="BM228" i="5"/>
  <c r="BX228" i="5"/>
  <c r="BY228" i="5"/>
  <c r="CJ228" i="5"/>
  <c r="CK228" i="5"/>
  <c r="AT247" i="5"/>
  <c r="BF247" i="5"/>
  <c r="AU247" i="5"/>
  <c r="BG247" i="5"/>
  <c r="AJ247" i="5"/>
  <c r="AV247" i="5"/>
  <c r="BH247" i="5"/>
  <c r="AK247" i="5"/>
  <c r="AW247" i="5"/>
  <c r="BI247" i="5"/>
  <c r="AL247" i="5"/>
  <c r="AX247" i="5"/>
  <c r="BJ247" i="5"/>
  <c r="AM247" i="5"/>
  <c r="AY247" i="5"/>
  <c r="AN247" i="5"/>
  <c r="AZ247" i="5"/>
  <c r="AO247" i="5"/>
  <c r="BA247" i="5"/>
  <c r="AP247" i="5"/>
  <c r="BB247" i="5"/>
  <c r="AQ247" i="5"/>
  <c r="BC247" i="5"/>
  <c r="AR247" i="5"/>
  <c r="AS247" i="5"/>
  <c r="BD247" i="5"/>
  <c r="BE247" i="5"/>
  <c r="BQ335" i="5"/>
  <c r="CC335" i="5"/>
  <c r="BR335" i="5"/>
  <c r="CD335" i="5"/>
  <c r="BS335" i="5"/>
  <c r="CE335" i="5"/>
  <c r="BT335" i="5"/>
  <c r="CF335" i="5"/>
  <c r="BU335" i="5"/>
  <c r="CG335" i="5"/>
  <c r="BV335" i="5"/>
  <c r="CH335" i="5"/>
  <c r="BK335" i="5"/>
  <c r="BW335" i="5"/>
  <c r="CI335" i="5"/>
  <c r="BL335" i="5"/>
  <c r="BX335" i="5"/>
  <c r="CJ335" i="5"/>
  <c r="BM335" i="5"/>
  <c r="BY335" i="5"/>
  <c r="CK335" i="5"/>
  <c r="BN335" i="5"/>
  <c r="BZ335" i="5"/>
  <c r="BO335" i="5"/>
  <c r="BP335" i="5"/>
  <c r="CA335" i="5"/>
  <c r="CB335" i="5"/>
  <c r="BS106" i="5"/>
  <c r="CE106" i="5"/>
  <c r="BK106" i="5"/>
  <c r="BW106" i="5"/>
  <c r="CI106" i="5"/>
  <c r="BM106" i="5"/>
  <c r="BY106" i="5"/>
  <c r="CK106" i="5"/>
  <c r="BP106" i="5"/>
  <c r="CF106" i="5"/>
  <c r="BQ106" i="5"/>
  <c r="CG106" i="5"/>
  <c r="BR106" i="5"/>
  <c r="CH106" i="5"/>
  <c r="BT106" i="5"/>
  <c r="CJ106" i="5"/>
  <c r="BU106" i="5"/>
  <c r="BV106" i="5"/>
  <c r="BX106" i="5"/>
  <c r="BZ106" i="5"/>
  <c r="CA106" i="5"/>
  <c r="BL106" i="5"/>
  <c r="CB106" i="5"/>
  <c r="BO106" i="5"/>
  <c r="CC106" i="5"/>
  <c r="CD106" i="5"/>
  <c r="BN106" i="5"/>
  <c r="AO29" i="5"/>
  <c r="BA29" i="5"/>
  <c r="AP29" i="5"/>
  <c r="BB29" i="5"/>
  <c r="AQ29" i="5"/>
  <c r="BC29" i="5"/>
  <c r="AR29" i="5"/>
  <c r="BD29" i="5"/>
  <c r="AS29" i="5"/>
  <c r="BE29" i="5"/>
  <c r="AT29" i="5"/>
  <c r="BF29" i="5"/>
  <c r="AU29" i="5"/>
  <c r="BG29" i="5"/>
  <c r="AJ29" i="5"/>
  <c r="AV29" i="5"/>
  <c r="BH29" i="5"/>
  <c r="AK29" i="5"/>
  <c r="AW29" i="5"/>
  <c r="BI29" i="5"/>
  <c r="AL29" i="5"/>
  <c r="AX29" i="5"/>
  <c r="BJ29" i="5"/>
  <c r="AZ29" i="5"/>
  <c r="AM29" i="5"/>
  <c r="AN29" i="5"/>
  <c r="AY29" i="5"/>
  <c r="AF222" i="5"/>
  <c r="AG222" i="5"/>
  <c r="AF242" i="5"/>
  <c r="AG242" i="5"/>
  <c r="AF208" i="5"/>
  <c r="AG208" i="5"/>
  <c r="AF224" i="5"/>
  <c r="AG224" i="5"/>
  <c r="AF149" i="5"/>
  <c r="AG149" i="5"/>
  <c r="AF212" i="5"/>
  <c r="AG212" i="5"/>
  <c r="AF273" i="5"/>
  <c r="AG273" i="5"/>
  <c r="BP250" i="5"/>
  <c r="BS250" i="5"/>
  <c r="CF250" i="5"/>
  <c r="BT250" i="5"/>
  <c r="CG250" i="5"/>
  <c r="BU250" i="5"/>
  <c r="CH250" i="5"/>
  <c r="BV250" i="5"/>
  <c r="CI250" i="5"/>
  <c r="BW250" i="5"/>
  <c r="CJ250" i="5"/>
  <c r="BK250" i="5"/>
  <c r="BX250" i="5"/>
  <c r="CK250" i="5"/>
  <c r="BL250" i="5"/>
  <c r="BY250" i="5"/>
  <c r="BM250" i="5"/>
  <c r="BZ250" i="5"/>
  <c r="BN250" i="5"/>
  <c r="CA250" i="5"/>
  <c r="BO250" i="5"/>
  <c r="CC250" i="5"/>
  <c r="BQ250" i="5"/>
  <c r="BR250" i="5"/>
  <c r="CD250" i="5"/>
  <c r="CE250" i="5"/>
  <c r="CB250" i="5"/>
  <c r="AU228" i="5"/>
  <c r="BG228" i="5"/>
  <c r="AK228" i="5"/>
  <c r="AW228" i="5"/>
  <c r="BI228" i="5"/>
  <c r="AM228" i="5"/>
  <c r="AY228" i="5"/>
  <c r="AJ228" i="5"/>
  <c r="BA228" i="5"/>
  <c r="AL228" i="5"/>
  <c r="BB228" i="5"/>
  <c r="AN228" i="5"/>
  <c r="BC228" i="5"/>
  <c r="AO228" i="5"/>
  <c r="BD228" i="5"/>
  <c r="AP228" i="5"/>
  <c r="BE228" i="5"/>
  <c r="AQ228" i="5"/>
  <c r="BF228" i="5"/>
  <c r="AR228" i="5"/>
  <c r="BH228" i="5"/>
  <c r="AS228" i="5"/>
  <c r="BJ228" i="5"/>
  <c r="AT228" i="5"/>
  <c r="AV228" i="5"/>
  <c r="AX228" i="5"/>
  <c r="AZ228" i="5"/>
  <c r="BM251" i="5"/>
  <c r="BY251" i="5"/>
  <c r="CK251" i="5"/>
  <c r="BN251" i="5"/>
  <c r="BZ251" i="5"/>
  <c r="BO251" i="5"/>
  <c r="CA251" i="5"/>
  <c r="BP251" i="5"/>
  <c r="CB251" i="5"/>
  <c r="BQ251" i="5"/>
  <c r="CC251" i="5"/>
  <c r="BK251" i="5"/>
  <c r="CG251" i="5"/>
  <c r="BL251" i="5"/>
  <c r="CH251" i="5"/>
  <c r="BR251" i="5"/>
  <c r="CI251" i="5"/>
  <c r="BS251" i="5"/>
  <c r="CJ251" i="5"/>
  <c r="BT251" i="5"/>
  <c r="BU251" i="5"/>
  <c r="BV251" i="5"/>
  <c r="BW251" i="5"/>
  <c r="BX251" i="5"/>
  <c r="CD251" i="5"/>
  <c r="CE251" i="5"/>
  <c r="CF251" i="5"/>
  <c r="BM127" i="5"/>
  <c r="BY127" i="5"/>
  <c r="CK127" i="5"/>
  <c r="BN127" i="5"/>
  <c r="BZ127" i="5"/>
  <c r="BO127" i="5"/>
  <c r="CA127" i="5"/>
  <c r="BP127" i="5"/>
  <c r="CB127" i="5"/>
  <c r="BQ127" i="5"/>
  <c r="CC127" i="5"/>
  <c r="BR127" i="5"/>
  <c r="CD127" i="5"/>
  <c r="BS127" i="5"/>
  <c r="CE127" i="5"/>
  <c r="BT127" i="5"/>
  <c r="CF127" i="5"/>
  <c r="BU127" i="5"/>
  <c r="CG127" i="5"/>
  <c r="BV127" i="5"/>
  <c r="CH127" i="5"/>
  <c r="BK127" i="5"/>
  <c r="BL127" i="5"/>
  <c r="BW127" i="5"/>
  <c r="BX127" i="5"/>
  <c r="CI127" i="5"/>
  <c r="CJ127" i="5"/>
  <c r="AL335" i="5"/>
  <c r="AX335" i="5"/>
  <c r="BJ335" i="5"/>
  <c r="AN335" i="5"/>
  <c r="AZ335" i="5"/>
  <c r="AU335" i="5"/>
  <c r="BI335" i="5"/>
  <c r="AV335" i="5"/>
  <c r="AW335" i="5"/>
  <c r="AJ335" i="5"/>
  <c r="AY335" i="5"/>
  <c r="AK335" i="5"/>
  <c r="BA335" i="5"/>
  <c r="AM335" i="5"/>
  <c r="BB335" i="5"/>
  <c r="AO335" i="5"/>
  <c r="BC335" i="5"/>
  <c r="AP335" i="5"/>
  <c r="BD335" i="5"/>
  <c r="AQ335" i="5"/>
  <c r="BE335" i="5"/>
  <c r="AR335" i="5"/>
  <c r="BF335" i="5"/>
  <c r="AS335" i="5"/>
  <c r="AT335" i="5"/>
  <c r="BG335" i="5"/>
  <c r="BH335" i="5"/>
  <c r="AL106" i="5"/>
  <c r="AX106" i="5"/>
  <c r="BJ106" i="5"/>
  <c r="AM106" i="5"/>
  <c r="AY106" i="5"/>
  <c r="AN106" i="5"/>
  <c r="AZ106" i="5"/>
  <c r="AO106" i="5"/>
  <c r="BA106" i="5"/>
  <c r="AP106" i="5"/>
  <c r="BB106" i="5"/>
  <c r="AQ106" i="5"/>
  <c r="BC106" i="5"/>
  <c r="AR106" i="5"/>
  <c r="BD106" i="5"/>
  <c r="AS106" i="5"/>
  <c r="BE106" i="5"/>
  <c r="AU106" i="5"/>
  <c r="BG106" i="5"/>
  <c r="BI106" i="5"/>
  <c r="AJ106" i="5"/>
  <c r="AK106" i="5"/>
  <c r="AT106" i="5"/>
  <c r="AV106" i="5"/>
  <c r="AW106" i="5"/>
  <c r="BF106" i="5"/>
  <c r="BH106" i="5"/>
  <c r="BR256" i="5"/>
  <c r="CD256" i="5"/>
  <c r="BS256" i="5"/>
  <c r="CE256" i="5"/>
  <c r="BV256" i="5"/>
  <c r="CH256" i="5"/>
  <c r="BW256" i="5"/>
  <c r="BX256" i="5"/>
  <c r="BY256" i="5"/>
  <c r="BK256" i="5"/>
  <c r="BZ256" i="5"/>
  <c r="BL256" i="5"/>
  <c r="CA256" i="5"/>
  <c r="BM256" i="5"/>
  <c r="CB256" i="5"/>
  <c r="BN256" i="5"/>
  <c r="CC256" i="5"/>
  <c r="BO256" i="5"/>
  <c r="CF256" i="5"/>
  <c r="BP256" i="5"/>
  <c r="CG256" i="5"/>
  <c r="BQ256" i="5"/>
  <c r="CI256" i="5"/>
  <c r="BT256" i="5"/>
  <c r="BU256" i="5"/>
  <c r="CJ256" i="5"/>
  <c r="CK256" i="5"/>
  <c r="BQ44" i="5"/>
  <c r="BT44" i="5"/>
  <c r="CK44" i="5"/>
  <c r="BV44" i="5"/>
  <c r="BW44" i="5"/>
  <c r="BY44" i="5"/>
  <c r="BZ44" i="5"/>
  <c r="BK44" i="5"/>
  <c r="CA44" i="5"/>
  <c r="BM44" i="5"/>
  <c r="CB44" i="5"/>
  <c r="BN44" i="5"/>
  <c r="BO44" i="5"/>
  <c r="BP44" i="5"/>
  <c r="BR44" i="5"/>
  <c r="BS44" i="5"/>
  <c r="CD44" i="5"/>
  <c r="CE44" i="5"/>
  <c r="CF44" i="5"/>
  <c r="CH44" i="5"/>
  <c r="CI44" i="5"/>
  <c r="CG44" i="5"/>
  <c r="CC44" i="5"/>
  <c r="BU44" i="5"/>
  <c r="BL44" i="5"/>
  <c r="CJ44" i="5"/>
  <c r="BX44" i="5"/>
  <c r="AF315" i="5"/>
  <c r="AG315" i="5"/>
  <c r="AF213" i="5"/>
  <c r="AG213" i="5"/>
  <c r="AF61" i="5"/>
  <c r="AG61" i="5"/>
  <c r="AF170" i="5"/>
  <c r="AG170" i="5"/>
  <c r="AF306" i="5"/>
  <c r="AG306" i="5"/>
  <c r="AF216" i="5"/>
  <c r="AG216" i="5"/>
  <c r="AF4" i="5"/>
  <c r="AG4" i="5"/>
  <c r="AF75" i="5"/>
  <c r="AG75" i="5"/>
  <c r="AF190" i="5"/>
  <c r="AG190" i="5"/>
  <c r="AF237" i="5"/>
  <c r="AG237" i="5"/>
  <c r="AF305" i="5"/>
  <c r="AG305" i="5"/>
  <c r="AF169" i="5"/>
  <c r="AG169" i="5"/>
  <c r="AF195" i="5"/>
  <c r="AG195" i="5"/>
  <c r="AK192" i="5"/>
  <c r="AW192" i="5"/>
  <c r="BI192" i="5"/>
  <c r="AL192" i="5"/>
  <c r="AX192" i="5"/>
  <c r="BJ192" i="5"/>
  <c r="AM192" i="5"/>
  <c r="AY192" i="5"/>
  <c r="AN192" i="5"/>
  <c r="AZ192" i="5"/>
  <c r="AO192" i="5"/>
  <c r="BA192" i="5"/>
  <c r="AP192" i="5"/>
  <c r="BB192" i="5"/>
  <c r="AQ192" i="5"/>
  <c r="BC192" i="5"/>
  <c r="AR192" i="5"/>
  <c r="BD192" i="5"/>
  <c r="AS192" i="5"/>
  <c r="BE192" i="5"/>
  <c r="AT192" i="5"/>
  <c r="BF192" i="5"/>
  <c r="AJ192" i="5"/>
  <c r="BG192" i="5"/>
  <c r="BH192" i="5"/>
  <c r="AU192" i="5"/>
  <c r="AV192" i="5"/>
  <c r="AL233" i="5"/>
  <c r="AX233" i="5"/>
  <c r="BJ233" i="5"/>
  <c r="AM233" i="5"/>
  <c r="AY233" i="5"/>
  <c r="AN233" i="5"/>
  <c r="AZ233" i="5"/>
  <c r="AO233" i="5"/>
  <c r="BA233" i="5"/>
  <c r="AP233" i="5"/>
  <c r="BB233" i="5"/>
  <c r="AQ233" i="5"/>
  <c r="BC233" i="5"/>
  <c r="AR233" i="5"/>
  <c r="BD233" i="5"/>
  <c r="AS233" i="5"/>
  <c r="BE233" i="5"/>
  <c r="AT233" i="5"/>
  <c r="BF233" i="5"/>
  <c r="AU233" i="5"/>
  <c r="BG233" i="5"/>
  <c r="AJ233" i="5"/>
  <c r="AK233" i="5"/>
  <c r="AV233" i="5"/>
  <c r="AW233" i="5"/>
  <c r="BH233" i="5"/>
  <c r="BI233" i="5"/>
  <c r="BV160" i="5"/>
  <c r="CH160" i="5"/>
  <c r="BL160" i="5"/>
  <c r="BX160" i="5"/>
  <c r="CJ160" i="5"/>
  <c r="BY160" i="5"/>
  <c r="BK160" i="5"/>
  <c r="BZ160" i="5"/>
  <c r="BM160" i="5"/>
  <c r="CA160" i="5"/>
  <c r="BN160" i="5"/>
  <c r="CB160" i="5"/>
  <c r="BO160" i="5"/>
  <c r="CC160" i="5"/>
  <c r="BP160" i="5"/>
  <c r="CD160" i="5"/>
  <c r="BQ160" i="5"/>
  <c r="CE160" i="5"/>
  <c r="BR160" i="5"/>
  <c r="CF160" i="5"/>
  <c r="BS160" i="5"/>
  <c r="CG160" i="5"/>
  <c r="BT160" i="5"/>
  <c r="CI160" i="5"/>
  <c r="BW160" i="5"/>
  <c r="CK160" i="5"/>
  <c r="BU160" i="5"/>
  <c r="AO280" i="5"/>
  <c r="BA280" i="5"/>
  <c r="AP280" i="5"/>
  <c r="BB280" i="5"/>
  <c r="AQ280" i="5"/>
  <c r="BC280" i="5"/>
  <c r="AR280" i="5"/>
  <c r="BD280" i="5"/>
  <c r="AS280" i="5"/>
  <c r="BE280" i="5"/>
  <c r="AT280" i="5"/>
  <c r="BF280" i="5"/>
  <c r="AU280" i="5"/>
  <c r="BG280" i="5"/>
  <c r="AJ280" i="5"/>
  <c r="AV280" i="5"/>
  <c r="BH280" i="5"/>
  <c r="AK280" i="5"/>
  <c r="AW280" i="5"/>
  <c r="BI280" i="5"/>
  <c r="AL280" i="5"/>
  <c r="AX280" i="5"/>
  <c r="BJ280" i="5"/>
  <c r="AM280" i="5"/>
  <c r="AN280" i="5"/>
  <c r="AY280" i="5"/>
  <c r="AZ280" i="5"/>
  <c r="BU101" i="5"/>
  <c r="CG101" i="5"/>
  <c r="BV101" i="5"/>
  <c r="CH101" i="5"/>
  <c r="BK101" i="5"/>
  <c r="BW101" i="5"/>
  <c r="CI101" i="5"/>
  <c r="BL101" i="5"/>
  <c r="BX101" i="5"/>
  <c r="CJ101" i="5"/>
  <c r="BM101" i="5"/>
  <c r="BY101" i="5"/>
  <c r="CK101" i="5"/>
  <c r="BN101" i="5"/>
  <c r="BZ101" i="5"/>
  <c r="BO101" i="5"/>
  <c r="CA101" i="5"/>
  <c r="BP101" i="5"/>
  <c r="CB101" i="5"/>
  <c r="BQ101" i="5"/>
  <c r="CC101" i="5"/>
  <c r="CE101" i="5"/>
  <c r="CF101" i="5"/>
  <c r="BR101" i="5"/>
  <c r="BS101" i="5"/>
  <c r="BT101" i="5"/>
  <c r="CD101" i="5"/>
  <c r="AF42" i="5"/>
  <c r="AG42" i="5"/>
  <c r="AF134" i="5"/>
  <c r="AG134" i="5"/>
  <c r="AF167" i="5"/>
  <c r="AG167" i="5"/>
  <c r="AF62" i="5"/>
  <c r="AG62" i="5"/>
  <c r="AF193" i="5"/>
  <c r="AG193" i="5"/>
  <c r="AF345" i="5"/>
  <c r="AG345" i="5"/>
  <c r="AF48" i="5"/>
  <c r="AG48" i="5"/>
  <c r="AF234" i="5"/>
  <c r="AG234" i="5"/>
  <c r="AF110" i="5"/>
  <c r="AG110" i="5"/>
  <c r="AF112" i="5"/>
  <c r="AG112" i="5"/>
  <c r="AF141" i="5"/>
  <c r="AG141" i="5"/>
  <c r="BN105" i="5"/>
  <c r="BZ105" i="5"/>
  <c r="BS105" i="5"/>
  <c r="CF105" i="5"/>
  <c r="BT105" i="5"/>
  <c r="CG105" i="5"/>
  <c r="BU105" i="5"/>
  <c r="CH105" i="5"/>
  <c r="BV105" i="5"/>
  <c r="CI105" i="5"/>
  <c r="BW105" i="5"/>
  <c r="CJ105" i="5"/>
  <c r="BK105" i="5"/>
  <c r="BX105" i="5"/>
  <c r="CK105" i="5"/>
  <c r="BL105" i="5"/>
  <c r="BY105" i="5"/>
  <c r="BM105" i="5"/>
  <c r="CA105" i="5"/>
  <c r="BO105" i="5"/>
  <c r="CB105" i="5"/>
  <c r="BR105" i="5"/>
  <c r="CC105" i="5"/>
  <c r="CD105" i="5"/>
  <c r="CE105" i="5"/>
  <c r="BP105" i="5"/>
  <c r="BQ105" i="5"/>
  <c r="AR8" i="5"/>
  <c r="BD8" i="5"/>
  <c r="AS8" i="5"/>
  <c r="BE8" i="5"/>
  <c r="AT8" i="5"/>
  <c r="BF8" i="5"/>
  <c r="AU8" i="5"/>
  <c r="BG8" i="5"/>
  <c r="AJ8" i="5"/>
  <c r="AV8" i="5"/>
  <c r="BH8" i="5"/>
  <c r="AK8" i="5"/>
  <c r="AW8" i="5"/>
  <c r="BI8" i="5"/>
  <c r="AL8" i="5"/>
  <c r="AX8" i="5"/>
  <c r="BJ8" i="5"/>
  <c r="AM8" i="5"/>
  <c r="AY8" i="5"/>
  <c r="AN8" i="5"/>
  <c r="AZ8" i="5"/>
  <c r="AO8" i="5"/>
  <c r="BA8" i="5"/>
  <c r="AQ8" i="5"/>
  <c r="BB8" i="5"/>
  <c r="BC8" i="5"/>
  <c r="AP8" i="5"/>
  <c r="AF164" i="5"/>
  <c r="AG164" i="5"/>
  <c r="AF35" i="5"/>
  <c r="AG35" i="5"/>
  <c r="AF140" i="5"/>
  <c r="AG140" i="5"/>
  <c r="AF293" i="5"/>
  <c r="AG293" i="5"/>
  <c r="AF316" i="5"/>
  <c r="AG316" i="5"/>
  <c r="AF207" i="5"/>
  <c r="AG207" i="5"/>
  <c r="AF151" i="5"/>
  <c r="AG151" i="5"/>
  <c r="AF359" i="5"/>
  <c r="AG359" i="5"/>
  <c r="AF168" i="5"/>
  <c r="AG168" i="5"/>
  <c r="AF117" i="5"/>
  <c r="AG117" i="5"/>
  <c r="AF50" i="5"/>
  <c r="AG50" i="5"/>
  <c r="AF156" i="5"/>
  <c r="AG156" i="5"/>
  <c r="AF244" i="5"/>
  <c r="AG244" i="5"/>
  <c r="AF109" i="5"/>
  <c r="AG109" i="5"/>
  <c r="AF53" i="5"/>
  <c r="AG53" i="5"/>
  <c r="AF64" i="5"/>
  <c r="AG64" i="5"/>
  <c r="AF226" i="5"/>
  <c r="AG226" i="5"/>
  <c r="AF287" i="5"/>
  <c r="AG287" i="5"/>
  <c r="AF113" i="5"/>
  <c r="AG113" i="5"/>
  <c r="AF166" i="5"/>
  <c r="AG166" i="5"/>
  <c r="AF40" i="5"/>
  <c r="AG40" i="5"/>
  <c r="AF267" i="5"/>
  <c r="AG267" i="5"/>
  <c r="AF358" i="5"/>
  <c r="AG358" i="5"/>
  <c r="AF49" i="5"/>
  <c r="AG49" i="5"/>
  <c r="AF66" i="5"/>
  <c r="AG66" i="5"/>
  <c r="AF18" i="5"/>
  <c r="AG18" i="5"/>
  <c r="AF205" i="5"/>
  <c r="AG205" i="5"/>
  <c r="AF229" i="5"/>
  <c r="AG229" i="5"/>
  <c r="AF330" i="5"/>
  <c r="AG330" i="5"/>
  <c r="AF12" i="5"/>
  <c r="AG12" i="5"/>
  <c r="AF11" i="5"/>
  <c r="AG11" i="5"/>
  <c r="AF270" i="5"/>
  <c r="AG270" i="5"/>
  <c r="AF328" i="5"/>
  <c r="AG328" i="5"/>
  <c r="AF139" i="5"/>
  <c r="AG139" i="5"/>
  <c r="AF277" i="5"/>
  <c r="AG277" i="5"/>
  <c r="AF196" i="5"/>
  <c r="AG196" i="5"/>
  <c r="AF257" i="5"/>
  <c r="AG257" i="5"/>
  <c r="AF60" i="5"/>
  <c r="AG60" i="5"/>
  <c r="AF96" i="5"/>
  <c r="AG96" i="5"/>
  <c r="AF68" i="5"/>
  <c r="AG68" i="5"/>
  <c r="BK85" i="5"/>
  <c r="BW85" i="5"/>
  <c r="CI85" i="5"/>
  <c r="BQ85" i="5"/>
  <c r="CD85" i="5"/>
  <c r="BR85" i="5"/>
  <c r="CE85" i="5"/>
  <c r="BS85" i="5"/>
  <c r="CF85" i="5"/>
  <c r="BT85" i="5"/>
  <c r="CG85" i="5"/>
  <c r="BU85" i="5"/>
  <c r="CH85" i="5"/>
  <c r="BV85" i="5"/>
  <c r="CJ85" i="5"/>
  <c r="BX85" i="5"/>
  <c r="CK85" i="5"/>
  <c r="BN85" i="5"/>
  <c r="BO85" i="5"/>
  <c r="BP85" i="5"/>
  <c r="BY85" i="5"/>
  <c r="BZ85" i="5"/>
  <c r="CA85" i="5"/>
  <c r="CB85" i="5"/>
  <c r="CC85" i="5"/>
  <c r="BM85" i="5"/>
  <c r="BL85" i="5"/>
  <c r="AU250" i="5"/>
  <c r="BG250" i="5"/>
  <c r="AJ250" i="5"/>
  <c r="AV250" i="5"/>
  <c r="BH250" i="5"/>
  <c r="AK250" i="5"/>
  <c r="AW250" i="5"/>
  <c r="BI250" i="5"/>
  <c r="AL250" i="5"/>
  <c r="AX250" i="5"/>
  <c r="BJ250" i="5"/>
  <c r="AM250" i="5"/>
  <c r="AY250" i="5"/>
  <c r="AN250" i="5"/>
  <c r="AZ250" i="5"/>
  <c r="AO250" i="5"/>
  <c r="BA250" i="5"/>
  <c r="AP250" i="5"/>
  <c r="BB250" i="5"/>
  <c r="AQ250" i="5"/>
  <c r="BC250" i="5"/>
  <c r="AR250" i="5"/>
  <c r="BD250" i="5"/>
  <c r="AS250" i="5"/>
  <c r="AT250" i="5"/>
  <c r="BE250" i="5"/>
  <c r="BF250" i="5"/>
  <c r="AL251" i="5"/>
  <c r="AX251" i="5"/>
  <c r="BJ251" i="5"/>
  <c r="AN251" i="5"/>
  <c r="AZ251" i="5"/>
  <c r="AO251" i="5"/>
  <c r="BC251" i="5"/>
  <c r="AP251" i="5"/>
  <c r="BD251" i="5"/>
  <c r="AQ251" i="5"/>
  <c r="BE251" i="5"/>
  <c r="AR251" i="5"/>
  <c r="BF251" i="5"/>
  <c r="AS251" i="5"/>
  <c r="BG251" i="5"/>
  <c r="AT251" i="5"/>
  <c r="BH251" i="5"/>
  <c r="AU251" i="5"/>
  <c r="BI251" i="5"/>
  <c r="AV251" i="5"/>
  <c r="AW251" i="5"/>
  <c r="AJ251" i="5"/>
  <c r="AY251" i="5"/>
  <c r="AK251" i="5"/>
  <c r="AM251" i="5"/>
  <c r="BA251" i="5"/>
  <c r="BB251" i="5"/>
  <c r="AO127" i="5"/>
  <c r="BA127" i="5"/>
  <c r="AP127" i="5"/>
  <c r="BB127" i="5"/>
  <c r="AQ127" i="5"/>
  <c r="BC127" i="5"/>
  <c r="AR127" i="5"/>
  <c r="BD127" i="5"/>
  <c r="AS127" i="5"/>
  <c r="BE127" i="5"/>
  <c r="AT127" i="5"/>
  <c r="BF127" i="5"/>
  <c r="AU127" i="5"/>
  <c r="BG127" i="5"/>
  <c r="AJ127" i="5"/>
  <c r="AV127" i="5"/>
  <c r="BH127" i="5"/>
  <c r="AK127" i="5"/>
  <c r="AW127" i="5"/>
  <c r="BI127" i="5"/>
  <c r="AL127" i="5"/>
  <c r="AX127" i="5"/>
  <c r="BJ127" i="5"/>
  <c r="AM127" i="5"/>
  <c r="AN127" i="5"/>
  <c r="AY127" i="5"/>
  <c r="AZ127" i="5"/>
  <c r="BP103" i="5"/>
  <c r="BQ103" i="5"/>
  <c r="BM103" i="5"/>
  <c r="CA103" i="5"/>
  <c r="BN103" i="5"/>
  <c r="CB103" i="5"/>
  <c r="BO103" i="5"/>
  <c r="CC103" i="5"/>
  <c r="BR103" i="5"/>
  <c r="CD103" i="5"/>
  <c r="BS103" i="5"/>
  <c r="CE103" i="5"/>
  <c r="BT103" i="5"/>
  <c r="CF103" i="5"/>
  <c r="BU103" i="5"/>
  <c r="CG103" i="5"/>
  <c r="BV103" i="5"/>
  <c r="CH103" i="5"/>
  <c r="BW103" i="5"/>
  <c r="CI103" i="5"/>
  <c r="BX103" i="5"/>
  <c r="CJ103" i="5"/>
  <c r="BZ103" i="5"/>
  <c r="CK103" i="5"/>
  <c r="BK103" i="5"/>
  <c r="BL103" i="5"/>
  <c r="BY103" i="5"/>
  <c r="AL256" i="5"/>
  <c r="AX256" i="5"/>
  <c r="BJ256" i="5"/>
  <c r="AM256" i="5"/>
  <c r="AY256" i="5"/>
  <c r="AN256" i="5"/>
  <c r="AZ256" i="5"/>
  <c r="AO256" i="5"/>
  <c r="BA256" i="5"/>
  <c r="AP256" i="5"/>
  <c r="BB256" i="5"/>
  <c r="AQ256" i="5"/>
  <c r="BC256" i="5"/>
  <c r="AR256" i="5"/>
  <c r="BD256" i="5"/>
  <c r="AS256" i="5"/>
  <c r="BE256" i="5"/>
  <c r="AT256" i="5"/>
  <c r="BF256" i="5"/>
  <c r="AU256" i="5"/>
  <c r="BG256" i="5"/>
  <c r="AK256" i="5"/>
  <c r="AV256" i="5"/>
  <c r="AW256" i="5"/>
  <c r="BH256" i="5"/>
  <c r="BI256" i="5"/>
  <c r="AJ256" i="5"/>
  <c r="AL44" i="5"/>
  <c r="AX44" i="5"/>
  <c r="BJ44" i="5"/>
  <c r="AM44" i="5"/>
  <c r="AY44" i="5"/>
  <c r="AN44" i="5"/>
  <c r="AZ44" i="5"/>
  <c r="AO44" i="5"/>
  <c r="BA44" i="5"/>
  <c r="AP44" i="5"/>
  <c r="BB44" i="5"/>
  <c r="AQ44" i="5"/>
  <c r="BC44" i="5"/>
  <c r="AR44" i="5"/>
  <c r="BD44" i="5"/>
  <c r="AS44" i="5"/>
  <c r="BE44" i="5"/>
  <c r="AT44" i="5"/>
  <c r="BF44" i="5"/>
  <c r="AU44" i="5"/>
  <c r="BG44" i="5"/>
  <c r="AJ44" i="5"/>
  <c r="AK44" i="5"/>
  <c r="AV44" i="5"/>
  <c r="AW44" i="5"/>
  <c r="BH44" i="5"/>
  <c r="BI44" i="5"/>
  <c r="AF322" i="5"/>
  <c r="AG322" i="5"/>
  <c r="AF221" i="5"/>
  <c r="AG221" i="5"/>
  <c r="AF281" i="5"/>
  <c r="AG281" i="5"/>
  <c r="AF158" i="5"/>
  <c r="AG158" i="5"/>
  <c r="AF81" i="5"/>
  <c r="AG81" i="5"/>
  <c r="AF362" i="5"/>
  <c r="AG362" i="5"/>
  <c r="AF276" i="5"/>
  <c r="AG276" i="5"/>
  <c r="AF179" i="5"/>
  <c r="AG179" i="5"/>
  <c r="AF286" i="5"/>
  <c r="AG286" i="5"/>
  <c r="AF94" i="5"/>
  <c r="AG94" i="5"/>
  <c r="AF21" i="5"/>
  <c r="AG21" i="5"/>
  <c r="AF26" i="5"/>
  <c r="AG26" i="5"/>
  <c r="AF7" i="5"/>
  <c r="AG7" i="5"/>
  <c r="AF300" i="5"/>
  <c r="AG300" i="5"/>
  <c r="AF77" i="5"/>
  <c r="AG77" i="5"/>
  <c r="AF36" i="5"/>
  <c r="AG36" i="5"/>
  <c r="BP59" i="5"/>
  <c r="CB59" i="5"/>
  <c r="BT59" i="5"/>
  <c r="CF59" i="5"/>
  <c r="BR59" i="5"/>
  <c r="CG59" i="5"/>
  <c r="BS59" i="5"/>
  <c r="CH59" i="5"/>
  <c r="BU59" i="5"/>
  <c r="CI59" i="5"/>
  <c r="BV59" i="5"/>
  <c r="CJ59" i="5"/>
  <c r="BW59" i="5"/>
  <c r="CK59" i="5"/>
  <c r="BX59" i="5"/>
  <c r="BK59" i="5"/>
  <c r="BY59" i="5"/>
  <c r="BL59" i="5"/>
  <c r="BZ59" i="5"/>
  <c r="BM59" i="5"/>
  <c r="CA59" i="5"/>
  <c r="BQ59" i="5"/>
  <c r="CC59" i="5"/>
  <c r="CD59" i="5"/>
  <c r="CE59" i="5"/>
  <c r="BN59" i="5"/>
  <c r="BO59" i="5"/>
  <c r="BN8" i="5"/>
  <c r="BZ8" i="5"/>
  <c r="BO8" i="5"/>
  <c r="CA8" i="5"/>
  <c r="BR8" i="5"/>
  <c r="CD8" i="5"/>
  <c r="BP8" i="5"/>
  <c r="CF8" i="5"/>
  <c r="BM8" i="5"/>
  <c r="CG8" i="5"/>
  <c r="BQ8" i="5"/>
  <c r="CH8" i="5"/>
  <c r="BS8" i="5"/>
  <c r="CI8" i="5"/>
  <c r="BT8" i="5"/>
  <c r="CJ8" i="5"/>
  <c r="BU8" i="5"/>
  <c r="CK8" i="5"/>
  <c r="BV8" i="5"/>
  <c r="BW8" i="5"/>
  <c r="BX8" i="5"/>
  <c r="BY8" i="5"/>
  <c r="CB8" i="5"/>
  <c r="BK8" i="5"/>
  <c r="BL8" i="5"/>
  <c r="CC8" i="5"/>
  <c r="CE8" i="5"/>
  <c r="AR235" i="5"/>
  <c r="BD235" i="5"/>
  <c r="AT235" i="5"/>
  <c r="BF235" i="5"/>
  <c r="AQ235" i="5"/>
  <c r="BG235" i="5"/>
  <c r="AS235" i="5"/>
  <c r="BH235" i="5"/>
  <c r="AU235" i="5"/>
  <c r="BI235" i="5"/>
  <c r="AV235" i="5"/>
  <c r="BJ235" i="5"/>
  <c r="AW235" i="5"/>
  <c r="AJ235" i="5"/>
  <c r="AX235" i="5"/>
  <c r="AK235" i="5"/>
  <c r="AY235" i="5"/>
  <c r="AL235" i="5"/>
  <c r="AZ235" i="5"/>
  <c r="AM235" i="5"/>
  <c r="BA235" i="5"/>
  <c r="AN235" i="5"/>
  <c r="BB235" i="5"/>
  <c r="AP235" i="5"/>
  <c r="BC235" i="5"/>
  <c r="BE235" i="5"/>
  <c r="AO235" i="5"/>
  <c r="BT43" i="5"/>
  <c r="CC43" i="5"/>
  <c r="BQ43" i="5"/>
  <c r="CE43" i="5"/>
  <c r="BY43" i="5"/>
  <c r="BK43" i="5"/>
  <c r="BS43" i="5"/>
  <c r="BM43" i="5"/>
  <c r="CD43" i="5"/>
  <c r="CB43" i="5"/>
  <c r="BZ43" i="5"/>
  <c r="CH43" i="5"/>
  <c r="BR43" i="5"/>
  <c r="BP43" i="5"/>
  <c r="BN43" i="5"/>
  <c r="BV43" i="5"/>
  <c r="CJ43" i="5"/>
  <c r="CG43" i="5"/>
  <c r="BW43" i="5"/>
  <c r="CA43" i="5"/>
  <c r="BX43" i="5"/>
  <c r="BU43" i="5"/>
  <c r="BO43" i="5"/>
  <c r="BL43" i="5"/>
  <c r="CF43" i="5"/>
  <c r="CI43" i="5"/>
  <c r="CK43" i="5"/>
  <c r="AF133" i="5"/>
  <c r="AG133" i="5"/>
  <c r="AF201" i="5"/>
  <c r="AG201" i="5"/>
  <c r="AF80" i="5"/>
  <c r="AG80" i="5"/>
  <c r="AF128" i="5"/>
  <c r="AG128" i="5"/>
  <c r="AF25" i="5"/>
  <c r="AG25" i="5"/>
  <c r="AF259" i="5"/>
  <c r="AG259" i="5"/>
  <c r="AF241" i="5"/>
  <c r="AG241" i="5"/>
  <c r="AF278" i="5"/>
  <c r="AG278" i="5"/>
  <c r="AF67" i="5"/>
  <c r="AG67" i="5"/>
  <c r="AR59" i="5"/>
  <c r="BD59" i="5"/>
  <c r="AT59" i="5"/>
  <c r="BF59" i="5"/>
  <c r="AU59" i="5"/>
  <c r="AJ59" i="5"/>
  <c r="AV59" i="5"/>
  <c r="BH59" i="5"/>
  <c r="AK59" i="5"/>
  <c r="BA59" i="5"/>
  <c r="AL59" i="5"/>
  <c r="BB59" i="5"/>
  <c r="AM59" i="5"/>
  <c r="BC59" i="5"/>
  <c r="AN59" i="5"/>
  <c r="BE59" i="5"/>
  <c r="AO59" i="5"/>
  <c r="BG59" i="5"/>
  <c r="AP59" i="5"/>
  <c r="BI59" i="5"/>
  <c r="AQ59" i="5"/>
  <c r="BJ59" i="5"/>
  <c r="AS59" i="5"/>
  <c r="AW59" i="5"/>
  <c r="AX59" i="5"/>
  <c r="AY59" i="5"/>
  <c r="AZ59" i="5"/>
  <c r="AU160" i="5"/>
  <c r="BG160" i="5"/>
  <c r="AK160" i="5"/>
  <c r="AW160" i="5"/>
  <c r="BI160" i="5"/>
  <c r="AL160" i="5"/>
  <c r="AZ160" i="5"/>
  <c r="AM160" i="5"/>
  <c r="BA160" i="5"/>
  <c r="AN160" i="5"/>
  <c r="BB160" i="5"/>
  <c r="AO160" i="5"/>
  <c r="BC160" i="5"/>
  <c r="AP160" i="5"/>
  <c r="BD160" i="5"/>
  <c r="AQ160" i="5"/>
  <c r="BE160" i="5"/>
  <c r="AR160" i="5"/>
  <c r="BF160" i="5"/>
  <c r="AS160" i="5"/>
  <c r="BH160" i="5"/>
  <c r="AT160" i="5"/>
  <c r="BJ160" i="5"/>
  <c r="AV160" i="5"/>
  <c r="AJ160" i="5"/>
  <c r="AX160" i="5"/>
  <c r="AY160" i="5"/>
  <c r="AO101" i="5"/>
  <c r="BA101" i="5"/>
  <c r="AP101" i="5"/>
  <c r="BB101" i="5"/>
  <c r="AQ101" i="5"/>
  <c r="BC101" i="5"/>
  <c r="AR101" i="5"/>
  <c r="BD101" i="5"/>
  <c r="AS101" i="5"/>
  <c r="BE101" i="5"/>
  <c r="AT101" i="5"/>
  <c r="BF101" i="5"/>
  <c r="AU101" i="5"/>
  <c r="BG101" i="5"/>
  <c r="AJ101" i="5"/>
  <c r="AV101" i="5"/>
  <c r="BH101" i="5"/>
  <c r="AK101" i="5"/>
  <c r="AW101" i="5"/>
  <c r="BI101" i="5"/>
  <c r="AL101" i="5"/>
  <c r="AX101" i="5"/>
  <c r="BJ101" i="5"/>
  <c r="AM101" i="5"/>
  <c r="AN101" i="5"/>
  <c r="AY101" i="5"/>
  <c r="AZ101" i="5"/>
  <c r="CC203" i="5"/>
  <c r="BL203" i="5"/>
  <c r="BK203" i="5"/>
  <c r="CJ203" i="5"/>
  <c r="CI203" i="5"/>
  <c r="CF203" i="5"/>
  <c r="BW203" i="5"/>
  <c r="BU203" i="5"/>
  <c r="CG203" i="5"/>
  <c r="BS203" i="5"/>
  <c r="BT203" i="5"/>
  <c r="BP203" i="5"/>
  <c r="CE203" i="5"/>
  <c r="BV203" i="5"/>
  <c r="BQ203" i="5"/>
  <c r="BR203" i="5"/>
  <c r="CB203" i="5"/>
  <c r="CD203" i="5"/>
  <c r="CH203" i="5"/>
  <c r="BO203" i="5"/>
  <c r="CA203" i="5"/>
  <c r="BZ203" i="5"/>
  <c r="BN203" i="5"/>
  <c r="BM203" i="5"/>
  <c r="CK203" i="5"/>
  <c r="BY203" i="5"/>
  <c r="BX203" i="5"/>
  <c r="BN116" i="5"/>
  <c r="BZ116" i="5"/>
  <c r="BP116" i="5"/>
  <c r="CB116" i="5"/>
  <c r="BU116" i="5"/>
  <c r="CI116" i="5"/>
  <c r="BV116" i="5"/>
  <c r="CJ116" i="5"/>
  <c r="BW116" i="5"/>
  <c r="CK116" i="5"/>
  <c r="BX116" i="5"/>
  <c r="BK116" i="5"/>
  <c r="BY116" i="5"/>
  <c r="BL116" i="5"/>
  <c r="CA116" i="5"/>
  <c r="BM116" i="5"/>
  <c r="CC116" i="5"/>
  <c r="BO116" i="5"/>
  <c r="CD116" i="5"/>
  <c r="BQ116" i="5"/>
  <c r="CE116" i="5"/>
  <c r="BR116" i="5"/>
  <c r="CF116" i="5"/>
  <c r="CH116" i="5"/>
  <c r="BS116" i="5"/>
  <c r="BT116" i="5"/>
  <c r="CG116" i="5"/>
  <c r="AL43" i="5"/>
  <c r="AX43" i="5"/>
  <c r="BJ43" i="5"/>
  <c r="AN43" i="5"/>
  <c r="AZ43" i="5"/>
  <c r="AP43" i="5"/>
  <c r="BB43" i="5"/>
  <c r="AQ43" i="5"/>
  <c r="BF43" i="5"/>
  <c r="AR43" i="5"/>
  <c r="BG43" i="5"/>
  <c r="AS43" i="5"/>
  <c r="BH43" i="5"/>
  <c r="AT43" i="5"/>
  <c r="BI43" i="5"/>
  <c r="AU43" i="5"/>
  <c r="AV43" i="5"/>
  <c r="AW43" i="5"/>
  <c r="AY43" i="5"/>
  <c r="AJ43" i="5"/>
  <c r="BA43" i="5"/>
  <c r="AK43" i="5"/>
  <c r="BC43" i="5"/>
  <c r="AM43" i="5"/>
  <c r="AO43" i="5"/>
  <c r="BD43" i="5"/>
  <c r="BE43" i="5"/>
  <c r="AF73" i="5"/>
  <c r="AG73" i="5"/>
  <c r="AF102" i="5"/>
  <c r="AG102" i="5"/>
  <c r="AF63" i="5"/>
  <c r="AG63" i="5"/>
  <c r="AF194" i="5"/>
  <c r="AG194" i="5"/>
  <c r="AF159" i="5"/>
  <c r="AG159" i="5"/>
  <c r="AF13" i="5"/>
  <c r="AG13" i="5"/>
  <c r="AF76" i="5"/>
  <c r="AG76" i="5"/>
  <c r="AF9" i="5"/>
  <c r="AG9" i="5"/>
  <c r="AF176" i="5"/>
  <c r="AG176" i="5"/>
  <c r="AF344" i="5"/>
  <c r="AG344" i="5"/>
  <c r="AF284" i="5"/>
  <c r="AG284" i="5"/>
  <c r="AF3" i="5"/>
  <c r="AM3" i="5" s="1"/>
  <c r="AG3" i="5"/>
  <c r="BM3" i="5" s="1"/>
  <c r="AF245" i="5"/>
  <c r="AG245" i="5"/>
  <c r="AF107" i="5"/>
  <c r="AG107" i="5"/>
  <c r="AF181" i="5"/>
  <c r="AG181" i="5"/>
  <c r="AF153" i="5"/>
  <c r="AG153" i="5"/>
  <c r="AF115" i="5"/>
  <c r="AG115" i="5"/>
  <c r="AF55" i="5"/>
  <c r="AG55" i="5"/>
  <c r="AF275" i="5"/>
  <c r="AG275" i="5"/>
  <c r="AF31" i="5"/>
  <c r="AG31" i="5"/>
  <c r="AF227" i="5"/>
  <c r="AG227" i="5"/>
  <c r="AF22" i="5"/>
  <c r="AG22" i="5"/>
  <c r="AF39" i="5"/>
  <c r="AG39" i="5"/>
  <c r="AF33" i="5"/>
  <c r="AG33" i="5"/>
  <c r="AF184" i="5"/>
  <c r="AG184" i="5"/>
  <c r="AF6" i="5"/>
  <c r="AG6" i="5"/>
  <c r="AF171" i="5"/>
  <c r="AG171" i="5"/>
  <c r="AF186" i="5"/>
  <c r="AG186" i="5"/>
  <c r="AF295" i="5"/>
  <c r="AG295" i="5"/>
  <c r="AF74" i="5"/>
  <c r="AG74" i="5"/>
  <c r="AF119" i="5"/>
  <c r="AG119" i="5"/>
  <c r="AF19" i="5"/>
  <c r="AG19" i="5"/>
  <c r="AF219" i="5"/>
  <c r="AG219" i="5"/>
  <c r="AF338" i="5"/>
  <c r="AG338" i="5"/>
  <c r="AF104" i="5"/>
  <c r="AG104" i="5"/>
  <c r="AF83" i="5"/>
  <c r="AG83" i="5"/>
  <c r="AF313" i="5"/>
  <c r="AG313" i="5"/>
  <c r="AF327" i="5"/>
  <c r="AG327" i="5"/>
  <c r="AF93" i="5"/>
  <c r="AG93" i="5"/>
  <c r="AF98" i="5"/>
  <c r="AG98" i="5"/>
  <c r="AF253" i="5"/>
  <c r="AG253" i="5"/>
  <c r="AF197" i="5"/>
  <c r="AG197" i="5"/>
  <c r="AF15" i="5"/>
  <c r="AG15" i="5"/>
  <c r="AF28" i="5"/>
  <c r="AG28" i="5"/>
  <c r="AF238" i="5"/>
  <c r="AG238" i="5"/>
  <c r="AF299" i="5"/>
  <c r="AG299" i="5"/>
  <c r="AF343" i="5"/>
  <c r="AG343" i="5"/>
  <c r="AF152" i="5"/>
  <c r="AG152" i="5"/>
  <c r="AF71" i="5"/>
  <c r="AG71" i="5"/>
  <c r="AF52" i="5"/>
  <c r="AG52" i="5"/>
  <c r="AF142" i="5"/>
  <c r="AG142" i="5"/>
  <c r="AF232" i="5"/>
  <c r="AG232" i="5"/>
  <c r="AF108" i="5"/>
  <c r="AG108" i="5"/>
  <c r="AF14" i="5"/>
  <c r="AG14" i="5"/>
  <c r="AF84" i="5"/>
  <c r="AG84" i="5"/>
  <c r="AF132" i="5"/>
  <c r="AG132" i="5"/>
  <c r="AF162" i="5"/>
  <c r="AG162" i="5"/>
  <c r="AF298" i="5"/>
  <c r="AG298" i="5"/>
  <c r="AF214" i="5"/>
  <c r="AG214" i="5"/>
  <c r="AF114" i="5"/>
  <c r="AG114" i="5"/>
  <c r="AF173" i="5"/>
  <c r="AG173" i="5"/>
  <c r="AF336" i="5"/>
  <c r="AG336" i="5"/>
  <c r="AF69" i="5"/>
  <c r="AG69" i="5"/>
  <c r="AF252" i="5"/>
  <c r="AG252" i="5"/>
  <c r="AF72" i="5"/>
  <c r="AG72" i="5"/>
  <c r="AF320" i="5"/>
  <c r="AG320" i="5"/>
  <c r="AF32" i="5"/>
  <c r="AG32" i="5"/>
  <c r="AF97" i="5"/>
  <c r="AG97" i="5"/>
  <c r="AF95" i="5"/>
  <c r="AG95" i="5"/>
  <c r="AF88" i="5"/>
  <c r="AG88" i="5"/>
  <c r="AF202" i="5"/>
  <c r="AG202" i="5"/>
  <c r="AF121" i="5"/>
  <c r="AG121" i="5"/>
  <c r="AF264" i="5"/>
  <c r="AG264" i="5"/>
  <c r="AF249" i="5"/>
  <c r="AG249" i="5"/>
  <c r="AF37" i="5"/>
  <c r="AG37" i="5"/>
  <c r="AF89" i="5"/>
  <c r="AG89" i="5"/>
  <c r="AF86" i="5"/>
  <c r="AG86" i="5"/>
  <c r="AF350" i="5"/>
  <c r="AG350" i="5"/>
  <c r="AF20" i="5"/>
  <c r="AG20" i="5"/>
  <c r="AF138" i="5"/>
  <c r="AG138" i="5"/>
  <c r="AF17" i="5"/>
  <c r="AG17" i="5"/>
  <c r="AF366" i="5"/>
  <c r="AG366" i="5"/>
  <c r="AF347" i="5"/>
  <c r="AG347" i="5"/>
  <c r="AF174" i="5"/>
  <c r="AG174" i="5"/>
  <c r="AF307" i="5"/>
  <c r="AG307" i="5"/>
  <c r="AF87" i="5"/>
  <c r="AG87" i="5"/>
  <c r="AF223" i="5"/>
  <c r="AG223" i="5"/>
  <c r="AO85" i="5"/>
  <c r="BA85" i="5"/>
  <c r="AP85" i="5"/>
  <c r="BB85" i="5"/>
  <c r="AQ85" i="5"/>
  <c r="BC85" i="5"/>
  <c r="AR85" i="5"/>
  <c r="BD85" i="5"/>
  <c r="AS85" i="5"/>
  <c r="BE85" i="5"/>
  <c r="AT85" i="5"/>
  <c r="BF85" i="5"/>
  <c r="AU85" i="5"/>
  <c r="BG85" i="5"/>
  <c r="AJ85" i="5"/>
  <c r="AV85" i="5"/>
  <c r="BH85" i="5"/>
  <c r="AK85" i="5"/>
  <c r="AW85" i="5"/>
  <c r="BI85" i="5"/>
  <c r="AL85" i="5"/>
  <c r="AX85" i="5"/>
  <c r="BJ85" i="5"/>
  <c r="AM85" i="5"/>
  <c r="AN85" i="5"/>
  <c r="AY85" i="5"/>
  <c r="AZ85" i="5"/>
  <c r="BQ65" i="5"/>
  <c r="CC65" i="5"/>
  <c r="BR65" i="5"/>
  <c r="CD65" i="5"/>
  <c r="BU65" i="5"/>
  <c r="CG65" i="5"/>
  <c r="BK65" i="5"/>
  <c r="BZ65" i="5"/>
  <c r="BX65" i="5"/>
  <c r="BY65" i="5"/>
  <c r="CA65" i="5"/>
  <c r="BL65" i="5"/>
  <c r="CB65" i="5"/>
  <c r="BM65" i="5"/>
  <c r="CE65" i="5"/>
  <c r="BN65" i="5"/>
  <c r="CF65" i="5"/>
  <c r="BO65" i="5"/>
  <c r="CH65" i="5"/>
  <c r="BP65" i="5"/>
  <c r="CI65" i="5"/>
  <c r="BS65" i="5"/>
  <c r="CJ65" i="5"/>
  <c r="BT65" i="5"/>
  <c r="CK65" i="5"/>
  <c r="BV65" i="5"/>
  <c r="BW65" i="5"/>
  <c r="BT16" i="5"/>
  <c r="CE16" i="5"/>
  <c r="CK16" i="5"/>
  <c r="BS16" i="5"/>
  <c r="BY16" i="5"/>
  <c r="CI16" i="5"/>
  <c r="BP16" i="5"/>
  <c r="CD16" i="5"/>
  <c r="CC16" i="5"/>
  <c r="BZ16" i="5"/>
  <c r="BM16" i="5"/>
  <c r="BW16" i="5"/>
  <c r="CH16" i="5"/>
  <c r="BR16" i="5"/>
  <c r="BQ16" i="5"/>
  <c r="BN16" i="5"/>
  <c r="BK16" i="5"/>
  <c r="BV16" i="5"/>
  <c r="CB16" i="5"/>
  <c r="BL16" i="5"/>
  <c r="CG16" i="5"/>
  <c r="CA16" i="5"/>
  <c r="CJ16" i="5"/>
  <c r="BU16" i="5"/>
  <c r="CF16" i="5"/>
  <c r="BO16" i="5"/>
  <c r="BX16" i="5"/>
  <c r="BV10" i="5"/>
  <c r="CH10" i="5"/>
  <c r="BK10" i="5"/>
  <c r="BW10" i="5"/>
  <c r="CI10" i="5"/>
  <c r="BL10" i="5"/>
  <c r="BX10" i="5"/>
  <c r="CJ10" i="5"/>
  <c r="BM10" i="5"/>
  <c r="BY10" i="5"/>
  <c r="CK10" i="5"/>
  <c r="BN10" i="5"/>
  <c r="BZ10" i="5"/>
  <c r="BO10" i="5"/>
  <c r="CA10" i="5"/>
  <c r="BP10" i="5"/>
  <c r="CB10" i="5"/>
  <c r="BQ10" i="5"/>
  <c r="CC10" i="5"/>
  <c r="BR10" i="5"/>
  <c r="CD10" i="5"/>
  <c r="BS10" i="5"/>
  <c r="BT10" i="5"/>
  <c r="BU10" i="5"/>
  <c r="CE10" i="5"/>
  <c r="CF10" i="5"/>
  <c r="CG10" i="5"/>
  <c r="AU103" i="5"/>
  <c r="BG103" i="5"/>
  <c r="AJ103" i="5"/>
  <c r="AV103" i="5"/>
  <c r="BH103" i="5"/>
  <c r="AK103" i="5"/>
  <c r="AW103" i="5"/>
  <c r="BI103" i="5"/>
  <c r="AL103" i="5"/>
  <c r="AX103" i="5"/>
  <c r="BJ103" i="5"/>
  <c r="AM103" i="5"/>
  <c r="AY103" i="5"/>
  <c r="AN103" i="5"/>
  <c r="AZ103" i="5"/>
  <c r="AO103" i="5"/>
  <c r="BA103" i="5"/>
  <c r="AP103" i="5"/>
  <c r="BB103" i="5"/>
  <c r="AQ103" i="5"/>
  <c r="BC103" i="5"/>
  <c r="AR103" i="5"/>
  <c r="BD103" i="5"/>
  <c r="AS103" i="5"/>
  <c r="AT103" i="5"/>
  <c r="BE103" i="5"/>
  <c r="BF103" i="5"/>
  <c r="BU78" i="5"/>
  <c r="CG78" i="5"/>
  <c r="BV78" i="5"/>
  <c r="CH78" i="5"/>
  <c r="BK78" i="5"/>
  <c r="BW78" i="5"/>
  <c r="CI78" i="5"/>
  <c r="BL78" i="5"/>
  <c r="BX78" i="5"/>
  <c r="CJ78" i="5"/>
  <c r="BP78" i="5"/>
  <c r="CF78" i="5"/>
  <c r="BQ78" i="5"/>
  <c r="CK78" i="5"/>
  <c r="BR78" i="5"/>
  <c r="BS78" i="5"/>
  <c r="BT78" i="5"/>
  <c r="BY78" i="5"/>
  <c r="BZ78" i="5"/>
  <c r="CA78" i="5"/>
  <c r="CB78" i="5"/>
  <c r="BM78" i="5"/>
  <c r="CC78" i="5"/>
  <c r="BN78" i="5"/>
  <c r="BO78" i="5"/>
  <c r="CD78" i="5"/>
  <c r="CE78" i="5"/>
  <c r="BN147" i="5"/>
  <c r="BZ147" i="5"/>
  <c r="BR147" i="5"/>
  <c r="CD147" i="5"/>
  <c r="BL147" i="5"/>
  <c r="CA147" i="5"/>
  <c r="BM147" i="5"/>
  <c r="CB147" i="5"/>
  <c r="BO147" i="5"/>
  <c r="CC147" i="5"/>
  <c r="BP147" i="5"/>
  <c r="CE147" i="5"/>
  <c r="BQ147" i="5"/>
  <c r="CF147" i="5"/>
  <c r="BS147" i="5"/>
  <c r="CG147" i="5"/>
  <c r="BT147" i="5"/>
  <c r="CH147" i="5"/>
  <c r="BU147" i="5"/>
  <c r="CI147" i="5"/>
  <c r="BV147" i="5"/>
  <c r="CJ147" i="5"/>
  <c r="BW147" i="5"/>
  <c r="CK147" i="5"/>
  <c r="BK147" i="5"/>
  <c r="BX147" i="5"/>
  <c r="BY147" i="5"/>
  <c r="AF91" i="5"/>
  <c r="AG91" i="5"/>
  <c r="AF34" i="5"/>
  <c r="AG34" i="5"/>
  <c r="AF130" i="5"/>
  <c r="AG130" i="5"/>
  <c r="AF56" i="5"/>
  <c r="AG56" i="5"/>
  <c r="AF314" i="5"/>
  <c r="AG314" i="5"/>
  <c r="AF294" i="5"/>
  <c r="AG294" i="5"/>
  <c r="AF218" i="5"/>
  <c r="AG218" i="5"/>
  <c r="AF131" i="5"/>
  <c r="AG131" i="5"/>
  <c r="BQ192" i="5"/>
  <c r="CC192" i="5"/>
  <c r="BS192" i="5"/>
  <c r="CE192" i="5"/>
  <c r="BU192" i="5"/>
  <c r="CI192" i="5"/>
  <c r="BV192" i="5"/>
  <c r="CJ192" i="5"/>
  <c r="BW192" i="5"/>
  <c r="CK192" i="5"/>
  <c r="BX192" i="5"/>
  <c r="BK192" i="5"/>
  <c r="BY192" i="5"/>
  <c r="BL192" i="5"/>
  <c r="BZ192" i="5"/>
  <c r="BM192" i="5"/>
  <c r="CA192" i="5"/>
  <c r="BN192" i="5"/>
  <c r="CB192" i="5"/>
  <c r="BO192" i="5"/>
  <c r="CD192" i="5"/>
  <c r="BP192" i="5"/>
  <c r="CF192" i="5"/>
  <c r="BT192" i="5"/>
  <c r="CG192" i="5"/>
  <c r="CH192" i="5"/>
  <c r="BR192" i="5"/>
  <c r="AU65" i="5"/>
  <c r="BG65" i="5"/>
  <c r="AJ65" i="5"/>
  <c r="AV65" i="5"/>
  <c r="BH65" i="5"/>
  <c r="AK65" i="5"/>
  <c r="AW65" i="5"/>
  <c r="BI65" i="5"/>
  <c r="AL65" i="5"/>
  <c r="AX65" i="5"/>
  <c r="BJ65" i="5"/>
  <c r="AM65" i="5"/>
  <c r="AY65" i="5"/>
  <c r="AN65" i="5"/>
  <c r="AZ65" i="5"/>
  <c r="AO65" i="5"/>
  <c r="BA65" i="5"/>
  <c r="AP65" i="5"/>
  <c r="BB65" i="5"/>
  <c r="AQ65" i="5"/>
  <c r="BC65" i="5"/>
  <c r="AR65" i="5"/>
  <c r="BD65" i="5"/>
  <c r="AS65" i="5"/>
  <c r="AT65" i="5"/>
  <c r="BE65" i="5"/>
  <c r="BF65" i="5"/>
  <c r="BU233" i="5"/>
  <c r="CG233" i="5"/>
  <c r="BV233" i="5"/>
  <c r="CH233" i="5"/>
  <c r="BK233" i="5"/>
  <c r="BW233" i="5"/>
  <c r="CI233" i="5"/>
  <c r="BL233" i="5"/>
  <c r="BX233" i="5"/>
  <c r="CJ233" i="5"/>
  <c r="BM233" i="5"/>
  <c r="BY233" i="5"/>
  <c r="CK233" i="5"/>
  <c r="BN233" i="5"/>
  <c r="BZ233" i="5"/>
  <c r="BO233" i="5"/>
  <c r="CA233" i="5"/>
  <c r="BP233" i="5"/>
  <c r="CB233" i="5"/>
  <c r="BQ233" i="5"/>
  <c r="CC233" i="5"/>
  <c r="BR233" i="5"/>
  <c r="CD233" i="5"/>
  <c r="CF233" i="5"/>
  <c r="BS233" i="5"/>
  <c r="BT233" i="5"/>
  <c r="CE233" i="5"/>
  <c r="AL16" i="5"/>
  <c r="AX16" i="5"/>
  <c r="BJ16" i="5"/>
  <c r="AM16" i="5"/>
  <c r="AY16" i="5"/>
  <c r="AN16" i="5"/>
  <c r="AZ16" i="5"/>
  <c r="AO16" i="5"/>
  <c r="BA16" i="5"/>
  <c r="AP16" i="5"/>
  <c r="BB16" i="5"/>
  <c r="AQ16" i="5"/>
  <c r="BC16" i="5"/>
  <c r="AR16" i="5"/>
  <c r="BD16" i="5"/>
  <c r="AS16" i="5"/>
  <c r="BE16" i="5"/>
  <c r="AT16" i="5"/>
  <c r="BF16" i="5"/>
  <c r="AU16" i="5"/>
  <c r="BG16" i="5"/>
  <c r="BI16" i="5"/>
  <c r="AJ16" i="5"/>
  <c r="AK16" i="5"/>
  <c r="AV16" i="5"/>
  <c r="AW16" i="5"/>
  <c r="BH16" i="5"/>
  <c r="CD280" i="5"/>
  <c r="BQ280" i="5"/>
  <c r="BX280" i="5"/>
  <c r="CJ280" i="5"/>
  <c r="BV280" i="5"/>
  <c r="BK280" i="5"/>
  <c r="BW280" i="5"/>
  <c r="CI280" i="5"/>
  <c r="BT280" i="5"/>
  <c r="CH280" i="5"/>
  <c r="BU280" i="5"/>
  <c r="CF280" i="5"/>
  <c r="BS280" i="5"/>
  <c r="CE280" i="5"/>
  <c r="CC280" i="5"/>
  <c r="BR280" i="5"/>
  <c r="BO280" i="5"/>
  <c r="BN280" i="5"/>
  <c r="BY280" i="5"/>
  <c r="BP280" i="5"/>
  <c r="CB280" i="5"/>
  <c r="CA280" i="5"/>
  <c r="BZ280" i="5"/>
  <c r="BL280" i="5"/>
  <c r="CG280" i="5"/>
  <c r="BM280" i="5"/>
  <c r="CK280" i="5"/>
  <c r="AL10" i="5"/>
  <c r="AX10" i="5"/>
  <c r="BJ10" i="5"/>
  <c r="AM10" i="5"/>
  <c r="AY10" i="5"/>
  <c r="AN10" i="5"/>
  <c r="AZ10" i="5"/>
  <c r="AO10" i="5"/>
  <c r="BA10" i="5"/>
  <c r="AP10" i="5"/>
  <c r="BB10" i="5"/>
  <c r="AQ10" i="5"/>
  <c r="BC10" i="5"/>
  <c r="AR10" i="5"/>
  <c r="BD10" i="5"/>
  <c r="AS10" i="5"/>
  <c r="BE10" i="5"/>
  <c r="AT10" i="5"/>
  <c r="BF10" i="5"/>
  <c r="AU10" i="5"/>
  <c r="BG10" i="5"/>
  <c r="AJ10" i="5"/>
  <c r="AK10" i="5"/>
  <c r="AV10" i="5"/>
  <c r="AW10" i="5"/>
  <c r="BH10" i="5"/>
  <c r="BI10" i="5"/>
  <c r="BS235" i="5"/>
  <c r="CE235" i="5"/>
  <c r="BU235" i="5"/>
  <c r="CG235" i="5"/>
  <c r="BN235" i="5"/>
  <c r="CB235" i="5"/>
  <c r="BO235" i="5"/>
  <c r="CC235" i="5"/>
  <c r="BP235" i="5"/>
  <c r="CD235" i="5"/>
  <c r="BQ235" i="5"/>
  <c r="CF235" i="5"/>
  <c r="BR235" i="5"/>
  <c r="CH235" i="5"/>
  <c r="BT235" i="5"/>
  <c r="CI235" i="5"/>
  <c r="BV235" i="5"/>
  <c r="CJ235" i="5"/>
  <c r="BW235" i="5"/>
  <c r="CK235" i="5"/>
  <c r="BX235" i="5"/>
  <c r="BK235" i="5"/>
  <c r="BY235" i="5"/>
  <c r="BL235" i="5"/>
  <c r="BM235" i="5"/>
  <c r="BZ235" i="5"/>
  <c r="CA235" i="5"/>
  <c r="AU78" i="5"/>
  <c r="BG78" i="5"/>
  <c r="AJ78" i="5"/>
  <c r="AV78" i="5"/>
  <c r="BH78" i="5"/>
  <c r="AK78" i="5"/>
  <c r="AW78" i="5"/>
  <c r="BI78" i="5"/>
  <c r="AL78" i="5"/>
  <c r="AX78" i="5"/>
  <c r="BJ78" i="5"/>
  <c r="AM78" i="5"/>
  <c r="AY78" i="5"/>
  <c r="AN78" i="5"/>
  <c r="AP78" i="5"/>
  <c r="BB78" i="5"/>
  <c r="AR78" i="5"/>
  <c r="BD78" i="5"/>
  <c r="AO78" i="5"/>
  <c r="AQ78" i="5"/>
  <c r="AS78" i="5"/>
  <c r="AT78" i="5"/>
  <c r="AZ78" i="5"/>
  <c r="BA78" i="5"/>
  <c r="BC78" i="5"/>
  <c r="BE78" i="5"/>
  <c r="BF78" i="5"/>
  <c r="AR147" i="5"/>
  <c r="BD147" i="5"/>
  <c r="AS147" i="5"/>
  <c r="BE147" i="5"/>
  <c r="AT147" i="5"/>
  <c r="BF147" i="5"/>
  <c r="AU147" i="5"/>
  <c r="BG147" i="5"/>
  <c r="AJ147" i="5"/>
  <c r="AV147" i="5"/>
  <c r="BH147" i="5"/>
  <c r="AK147" i="5"/>
  <c r="BB147" i="5"/>
  <c r="AL147" i="5"/>
  <c r="BC147" i="5"/>
  <c r="AM147" i="5"/>
  <c r="BI147" i="5"/>
  <c r="AN147" i="5"/>
  <c r="BJ147" i="5"/>
  <c r="AO147" i="5"/>
  <c r="AP147" i="5"/>
  <c r="AQ147" i="5"/>
  <c r="AW147" i="5"/>
  <c r="AX147" i="5"/>
  <c r="AY147" i="5"/>
  <c r="AZ147" i="5"/>
  <c r="BA147" i="5"/>
  <c r="B175" i="5"/>
  <c r="B161" i="5"/>
  <c r="B46" i="5"/>
  <c r="B157" i="5"/>
  <c r="B261" i="5"/>
  <c r="B146" i="5"/>
  <c r="B70" i="5"/>
  <c r="B182" i="5"/>
  <c r="B137" i="5"/>
  <c r="B283" i="5"/>
  <c r="AK3" i="5" l="1"/>
  <c r="AJ3" i="5"/>
  <c r="AU91" i="5"/>
  <c r="BG91" i="5"/>
  <c r="AJ91" i="5"/>
  <c r="AV91" i="5"/>
  <c r="BH91" i="5"/>
  <c r="AK91" i="5"/>
  <c r="AW91" i="5"/>
  <c r="BI91" i="5"/>
  <c r="AL91" i="5"/>
  <c r="AX91" i="5"/>
  <c r="BJ91" i="5"/>
  <c r="AM91" i="5"/>
  <c r="AY91" i="5"/>
  <c r="AO91" i="5"/>
  <c r="BA91" i="5"/>
  <c r="AP91" i="5"/>
  <c r="BB91" i="5"/>
  <c r="AN91" i="5"/>
  <c r="AQ91" i="5"/>
  <c r="AR91" i="5"/>
  <c r="AS91" i="5"/>
  <c r="AT91" i="5"/>
  <c r="AZ91" i="5"/>
  <c r="BC91" i="5"/>
  <c r="BD91" i="5"/>
  <c r="BE91" i="5"/>
  <c r="BF91" i="5"/>
  <c r="BT174" i="5"/>
  <c r="CF174" i="5"/>
  <c r="BU174" i="5"/>
  <c r="CG174" i="5"/>
  <c r="BV174" i="5"/>
  <c r="CH174" i="5"/>
  <c r="BK174" i="5"/>
  <c r="BW174" i="5"/>
  <c r="CI174" i="5"/>
  <c r="BL174" i="5"/>
  <c r="BM174" i="5"/>
  <c r="BY174" i="5"/>
  <c r="CK174" i="5"/>
  <c r="BN174" i="5"/>
  <c r="BZ174" i="5"/>
  <c r="BO174" i="5"/>
  <c r="CA174" i="5"/>
  <c r="BP174" i="5"/>
  <c r="BQ174" i="5"/>
  <c r="CC174" i="5"/>
  <c r="BS174" i="5"/>
  <c r="BX174" i="5"/>
  <c r="CB174" i="5"/>
  <c r="CD174" i="5"/>
  <c r="CE174" i="5"/>
  <c r="CJ174" i="5"/>
  <c r="BR174" i="5"/>
  <c r="BM214" i="5"/>
  <c r="BY214" i="5"/>
  <c r="CK214" i="5"/>
  <c r="BO214" i="5"/>
  <c r="CA214" i="5"/>
  <c r="BV214" i="5"/>
  <c r="CJ214" i="5"/>
  <c r="BW214" i="5"/>
  <c r="BX214" i="5"/>
  <c r="BK214" i="5"/>
  <c r="BZ214" i="5"/>
  <c r="BL214" i="5"/>
  <c r="CB214" i="5"/>
  <c r="BN214" i="5"/>
  <c r="CC214" i="5"/>
  <c r="BP214" i="5"/>
  <c r="CD214" i="5"/>
  <c r="BQ214" i="5"/>
  <c r="CE214" i="5"/>
  <c r="BR214" i="5"/>
  <c r="CF214" i="5"/>
  <c r="BS214" i="5"/>
  <c r="CG214" i="5"/>
  <c r="BT214" i="5"/>
  <c r="BU214" i="5"/>
  <c r="CH214" i="5"/>
  <c r="CI214" i="5"/>
  <c r="BU186" i="5"/>
  <c r="CG186" i="5"/>
  <c r="BS186" i="5"/>
  <c r="CF186" i="5"/>
  <c r="BT186" i="5"/>
  <c r="CH186" i="5"/>
  <c r="BV186" i="5"/>
  <c r="CI186" i="5"/>
  <c r="BW186" i="5"/>
  <c r="CJ186" i="5"/>
  <c r="BK186" i="5"/>
  <c r="BX186" i="5"/>
  <c r="CK186" i="5"/>
  <c r="BL186" i="5"/>
  <c r="BY186" i="5"/>
  <c r="BM186" i="5"/>
  <c r="BZ186" i="5"/>
  <c r="CD186" i="5"/>
  <c r="CE186" i="5"/>
  <c r="BN186" i="5"/>
  <c r="BO186" i="5"/>
  <c r="BP186" i="5"/>
  <c r="BQ186" i="5"/>
  <c r="BR186" i="5"/>
  <c r="CA186" i="5"/>
  <c r="CB186" i="5"/>
  <c r="CC186" i="5"/>
  <c r="AR205" i="5"/>
  <c r="BD205" i="5"/>
  <c r="AT205" i="5"/>
  <c r="BF205" i="5"/>
  <c r="AM205" i="5"/>
  <c r="BA205" i="5"/>
  <c r="AN205" i="5"/>
  <c r="BB205" i="5"/>
  <c r="AO205" i="5"/>
  <c r="BC205" i="5"/>
  <c r="AP205" i="5"/>
  <c r="BE205" i="5"/>
  <c r="AQ205" i="5"/>
  <c r="BG205" i="5"/>
  <c r="AS205" i="5"/>
  <c r="BH205" i="5"/>
  <c r="AU205" i="5"/>
  <c r="BI205" i="5"/>
  <c r="AV205" i="5"/>
  <c r="BJ205" i="5"/>
  <c r="AW205" i="5"/>
  <c r="AJ205" i="5"/>
  <c r="AX205" i="5"/>
  <c r="AK205" i="5"/>
  <c r="AL205" i="5"/>
  <c r="AY205" i="5"/>
  <c r="AZ205" i="5"/>
  <c r="BS4" i="5"/>
  <c r="CE4" i="5"/>
  <c r="BT4" i="5"/>
  <c r="CF4" i="5"/>
  <c r="BU4" i="5"/>
  <c r="CG4" i="5"/>
  <c r="BV4" i="5"/>
  <c r="CH4" i="5"/>
  <c r="BK4" i="5"/>
  <c r="BW4" i="5"/>
  <c r="CI4" i="5"/>
  <c r="BL4" i="5"/>
  <c r="BX4" i="5"/>
  <c r="CJ4" i="5"/>
  <c r="BM4" i="5"/>
  <c r="BY4" i="5"/>
  <c r="CK4" i="5"/>
  <c r="BN4" i="5"/>
  <c r="BZ4" i="5"/>
  <c r="BO4" i="5"/>
  <c r="CA4" i="5"/>
  <c r="BP4" i="5"/>
  <c r="BQ4" i="5"/>
  <c r="BR4" i="5"/>
  <c r="CB4" i="5"/>
  <c r="CC4" i="5"/>
  <c r="CD4" i="5"/>
  <c r="AU174" i="5"/>
  <c r="BG174" i="5"/>
  <c r="AJ174" i="5"/>
  <c r="AV174" i="5"/>
  <c r="BH174" i="5"/>
  <c r="AK174" i="5"/>
  <c r="AW174" i="5"/>
  <c r="BI174" i="5"/>
  <c r="AL174" i="5"/>
  <c r="AX174" i="5"/>
  <c r="BJ174" i="5"/>
  <c r="AM174" i="5"/>
  <c r="AY174" i="5"/>
  <c r="AN174" i="5"/>
  <c r="AZ174" i="5"/>
  <c r="AO174" i="5"/>
  <c r="BA174" i="5"/>
  <c r="AP174" i="5"/>
  <c r="BB174" i="5"/>
  <c r="AQ174" i="5"/>
  <c r="BC174" i="5"/>
  <c r="AR174" i="5"/>
  <c r="BD174" i="5"/>
  <c r="AS174" i="5"/>
  <c r="AT174" i="5"/>
  <c r="BE174" i="5"/>
  <c r="BF174" i="5"/>
  <c r="AU108" i="5"/>
  <c r="BG108" i="5"/>
  <c r="AJ108" i="5"/>
  <c r="AV108" i="5"/>
  <c r="BH108" i="5"/>
  <c r="AK108" i="5"/>
  <c r="AW108" i="5"/>
  <c r="BI108" i="5"/>
  <c r="AL108" i="5"/>
  <c r="AX108" i="5"/>
  <c r="BJ108" i="5"/>
  <c r="AM108" i="5"/>
  <c r="AY108" i="5"/>
  <c r="AN108" i="5"/>
  <c r="AZ108" i="5"/>
  <c r="AO108" i="5"/>
  <c r="BA108" i="5"/>
  <c r="AP108" i="5"/>
  <c r="BB108" i="5"/>
  <c r="AQ108" i="5"/>
  <c r="BC108" i="5"/>
  <c r="AR108" i="5"/>
  <c r="BD108" i="5"/>
  <c r="AS108" i="5"/>
  <c r="AT108" i="5"/>
  <c r="BE108" i="5"/>
  <c r="BF108" i="5"/>
  <c r="AO275" i="5"/>
  <c r="BA275" i="5"/>
  <c r="AP275" i="5"/>
  <c r="BB275" i="5"/>
  <c r="AQ275" i="5"/>
  <c r="BC275" i="5"/>
  <c r="AR275" i="5"/>
  <c r="BD275" i="5"/>
  <c r="AS275" i="5"/>
  <c r="BE275" i="5"/>
  <c r="AT275" i="5"/>
  <c r="BF275" i="5"/>
  <c r="AU275" i="5"/>
  <c r="BG275" i="5"/>
  <c r="AJ275" i="5"/>
  <c r="AV275" i="5"/>
  <c r="BH275" i="5"/>
  <c r="AK275" i="5"/>
  <c r="AW275" i="5"/>
  <c r="BI275" i="5"/>
  <c r="AL275" i="5"/>
  <c r="AX275" i="5"/>
  <c r="BJ275" i="5"/>
  <c r="AN275" i="5"/>
  <c r="AY275" i="5"/>
  <c r="AZ275" i="5"/>
  <c r="AM275" i="5"/>
  <c r="AL128" i="5"/>
  <c r="AX128" i="5"/>
  <c r="BJ128" i="5"/>
  <c r="AM128" i="5"/>
  <c r="AY128" i="5"/>
  <c r="AN128" i="5"/>
  <c r="AZ128" i="5"/>
  <c r="AO128" i="5"/>
  <c r="BA128" i="5"/>
  <c r="AP128" i="5"/>
  <c r="BB128" i="5"/>
  <c r="AQ128" i="5"/>
  <c r="BC128" i="5"/>
  <c r="AR128" i="5"/>
  <c r="BD128" i="5"/>
  <c r="AS128" i="5"/>
  <c r="BE128" i="5"/>
  <c r="AU128" i="5"/>
  <c r="BG128" i="5"/>
  <c r="AJ128" i="5"/>
  <c r="AK128" i="5"/>
  <c r="AT128" i="5"/>
  <c r="AV128" i="5"/>
  <c r="AW128" i="5"/>
  <c r="BF128" i="5"/>
  <c r="BH128" i="5"/>
  <c r="BI128" i="5"/>
  <c r="BN158" i="5"/>
  <c r="BZ158" i="5"/>
  <c r="BO158" i="5"/>
  <c r="CA158" i="5"/>
  <c r="BP158" i="5"/>
  <c r="CB158" i="5"/>
  <c r="BQ158" i="5"/>
  <c r="CC158" i="5"/>
  <c r="BS158" i="5"/>
  <c r="CE158" i="5"/>
  <c r="BT158" i="5"/>
  <c r="CF158" i="5"/>
  <c r="BU158" i="5"/>
  <c r="BV158" i="5"/>
  <c r="BW158" i="5"/>
  <c r="BX158" i="5"/>
  <c r="BY158" i="5"/>
  <c r="CD158" i="5"/>
  <c r="CG158" i="5"/>
  <c r="CH158" i="5"/>
  <c r="BK158" i="5"/>
  <c r="CI158" i="5"/>
  <c r="BL158" i="5"/>
  <c r="CJ158" i="5"/>
  <c r="BM158" i="5"/>
  <c r="BR158" i="5"/>
  <c r="CK158" i="5"/>
  <c r="BR270" i="5"/>
  <c r="CD270" i="5"/>
  <c r="BS270" i="5"/>
  <c r="CF270" i="5"/>
  <c r="BT270" i="5"/>
  <c r="CG270" i="5"/>
  <c r="BU270" i="5"/>
  <c r="CH270" i="5"/>
  <c r="BV270" i="5"/>
  <c r="CI270" i="5"/>
  <c r="BW270" i="5"/>
  <c r="CJ270" i="5"/>
  <c r="BK270" i="5"/>
  <c r="BX270" i="5"/>
  <c r="CK270" i="5"/>
  <c r="BL270" i="5"/>
  <c r="BY270" i="5"/>
  <c r="BM270" i="5"/>
  <c r="BN270" i="5"/>
  <c r="BO270" i="5"/>
  <c r="BP270" i="5"/>
  <c r="BQ270" i="5"/>
  <c r="BZ270" i="5"/>
  <c r="CA270" i="5"/>
  <c r="CB270" i="5"/>
  <c r="CC270" i="5"/>
  <c r="CE270" i="5"/>
  <c r="AO231" i="5"/>
  <c r="BA231" i="5"/>
  <c r="AP231" i="5"/>
  <c r="BB231" i="5"/>
  <c r="AQ231" i="5"/>
  <c r="BC231" i="5"/>
  <c r="AR231" i="5"/>
  <c r="BD231" i="5"/>
  <c r="AS231" i="5"/>
  <c r="BE231" i="5"/>
  <c r="AT231" i="5"/>
  <c r="BF231" i="5"/>
  <c r="AU231" i="5"/>
  <c r="BG231" i="5"/>
  <c r="AJ231" i="5"/>
  <c r="AV231" i="5"/>
  <c r="BH231" i="5"/>
  <c r="AK231" i="5"/>
  <c r="AW231" i="5"/>
  <c r="BI231" i="5"/>
  <c r="AL231" i="5"/>
  <c r="AX231" i="5"/>
  <c r="BJ231" i="5"/>
  <c r="AM231" i="5"/>
  <c r="AN231" i="5"/>
  <c r="AY231" i="5"/>
  <c r="AZ231" i="5"/>
  <c r="BK187" i="5"/>
  <c r="BW187" i="5"/>
  <c r="CI187" i="5"/>
  <c r="BL187" i="5"/>
  <c r="BX187" i="5"/>
  <c r="CJ187" i="5"/>
  <c r="BM187" i="5"/>
  <c r="BY187" i="5"/>
  <c r="CK187" i="5"/>
  <c r="BN187" i="5"/>
  <c r="BZ187" i="5"/>
  <c r="BO187" i="5"/>
  <c r="CA187" i="5"/>
  <c r="BP187" i="5"/>
  <c r="CB187" i="5"/>
  <c r="BQ187" i="5"/>
  <c r="CC187" i="5"/>
  <c r="BR187" i="5"/>
  <c r="CD187" i="5"/>
  <c r="BS187" i="5"/>
  <c r="CE187" i="5"/>
  <c r="BT187" i="5"/>
  <c r="CF187" i="5"/>
  <c r="BU187" i="5"/>
  <c r="BV187" i="5"/>
  <c r="CG187" i="5"/>
  <c r="CH187" i="5"/>
  <c r="AT334" i="5"/>
  <c r="BF334" i="5"/>
  <c r="AU334" i="5"/>
  <c r="BG334" i="5"/>
  <c r="AJ334" i="5"/>
  <c r="AV334" i="5"/>
  <c r="BH334" i="5"/>
  <c r="AK334" i="5"/>
  <c r="AW334" i="5"/>
  <c r="BI334" i="5"/>
  <c r="AL334" i="5"/>
  <c r="AX334" i="5"/>
  <c r="BJ334" i="5"/>
  <c r="AM334" i="5"/>
  <c r="AY334" i="5"/>
  <c r="AN334" i="5"/>
  <c r="AZ334" i="5"/>
  <c r="AO334" i="5"/>
  <c r="BA334" i="5"/>
  <c r="AP334" i="5"/>
  <c r="BB334" i="5"/>
  <c r="AQ334" i="5"/>
  <c r="BC334" i="5"/>
  <c r="BE334" i="5"/>
  <c r="AR334" i="5"/>
  <c r="AS334" i="5"/>
  <c r="BD334" i="5"/>
  <c r="AT314" i="5"/>
  <c r="BF314" i="5"/>
  <c r="AU314" i="5"/>
  <c r="BG314" i="5"/>
  <c r="AJ314" i="5"/>
  <c r="AV314" i="5"/>
  <c r="BH314" i="5"/>
  <c r="AK314" i="5"/>
  <c r="AW314" i="5"/>
  <c r="BI314" i="5"/>
  <c r="AL314" i="5"/>
  <c r="AX314" i="5"/>
  <c r="BJ314" i="5"/>
  <c r="AM314" i="5"/>
  <c r="AY314" i="5"/>
  <c r="AN314" i="5"/>
  <c r="AZ314" i="5"/>
  <c r="AO314" i="5"/>
  <c r="BA314" i="5"/>
  <c r="AP314" i="5"/>
  <c r="BB314" i="5"/>
  <c r="AQ314" i="5"/>
  <c r="BC314" i="5"/>
  <c r="AR314" i="5"/>
  <c r="AS314" i="5"/>
  <c r="BD314" i="5"/>
  <c r="BE314" i="5"/>
  <c r="BT347" i="5"/>
  <c r="CF347" i="5"/>
  <c r="BU347" i="5"/>
  <c r="CG347" i="5"/>
  <c r="BV347" i="5"/>
  <c r="CH347" i="5"/>
  <c r="BK347" i="5"/>
  <c r="BW347" i="5"/>
  <c r="CI347" i="5"/>
  <c r="BL347" i="5"/>
  <c r="BX347" i="5"/>
  <c r="CJ347" i="5"/>
  <c r="BM347" i="5"/>
  <c r="BY347" i="5"/>
  <c r="CK347" i="5"/>
  <c r="BN347" i="5"/>
  <c r="BZ347" i="5"/>
  <c r="BO347" i="5"/>
  <c r="CA347" i="5"/>
  <c r="BP347" i="5"/>
  <c r="CB347" i="5"/>
  <c r="BQ347" i="5"/>
  <c r="CC347" i="5"/>
  <c r="BR347" i="5"/>
  <c r="BS347" i="5"/>
  <c r="CD347" i="5"/>
  <c r="CE347" i="5"/>
  <c r="BK249" i="5"/>
  <c r="BW249" i="5"/>
  <c r="CI249" i="5"/>
  <c r="BL249" i="5"/>
  <c r="BX249" i="5"/>
  <c r="CJ249" i="5"/>
  <c r="BM249" i="5"/>
  <c r="BY249" i="5"/>
  <c r="CK249" i="5"/>
  <c r="BN249" i="5"/>
  <c r="BZ249" i="5"/>
  <c r="BO249" i="5"/>
  <c r="CA249" i="5"/>
  <c r="BP249" i="5"/>
  <c r="CB249" i="5"/>
  <c r="BQ249" i="5"/>
  <c r="CC249" i="5"/>
  <c r="CG249" i="5"/>
  <c r="CH249" i="5"/>
  <c r="BR249" i="5"/>
  <c r="BS249" i="5"/>
  <c r="BT249" i="5"/>
  <c r="BU249" i="5"/>
  <c r="BV249" i="5"/>
  <c r="CD249" i="5"/>
  <c r="CE249" i="5"/>
  <c r="CF249" i="5"/>
  <c r="BO97" i="5"/>
  <c r="CA97" i="5"/>
  <c r="BP97" i="5"/>
  <c r="CB97" i="5"/>
  <c r="BS97" i="5"/>
  <c r="CE97" i="5"/>
  <c r="BK97" i="5"/>
  <c r="BZ97" i="5"/>
  <c r="BL97" i="5"/>
  <c r="CC97" i="5"/>
  <c r="BM97" i="5"/>
  <c r="CD97" i="5"/>
  <c r="BN97" i="5"/>
  <c r="CF97" i="5"/>
  <c r="BQ97" i="5"/>
  <c r="CG97" i="5"/>
  <c r="BR97" i="5"/>
  <c r="CH97" i="5"/>
  <c r="BT97" i="5"/>
  <c r="CI97" i="5"/>
  <c r="BU97" i="5"/>
  <c r="CJ97" i="5"/>
  <c r="BV97" i="5"/>
  <c r="CK97" i="5"/>
  <c r="BW97" i="5"/>
  <c r="BX97" i="5"/>
  <c r="BY97" i="5"/>
  <c r="BU252" i="5"/>
  <c r="CG252" i="5"/>
  <c r="BV252" i="5"/>
  <c r="CH252" i="5"/>
  <c r="BM252" i="5"/>
  <c r="BY252" i="5"/>
  <c r="CK252" i="5"/>
  <c r="BO252" i="5"/>
  <c r="CD252" i="5"/>
  <c r="BX252" i="5"/>
  <c r="BZ252" i="5"/>
  <c r="CA252" i="5"/>
  <c r="BK252" i="5"/>
  <c r="CB252" i="5"/>
  <c r="BL252" i="5"/>
  <c r="CC252" i="5"/>
  <c r="BN252" i="5"/>
  <c r="CE252" i="5"/>
  <c r="BP252" i="5"/>
  <c r="CF252" i="5"/>
  <c r="BQ252" i="5"/>
  <c r="CI252" i="5"/>
  <c r="BR252" i="5"/>
  <c r="CJ252" i="5"/>
  <c r="BS252" i="5"/>
  <c r="BW252" i="5"/>
  <c r="BT252" i="5"/>
  <c r="BK298" i="5"/>
  <c r="BW298" i="5"/>
  <c r="CI298" i="5"/>
  <c r="BM298" i="5"/>
  <c r="BY298" i="5"/>
  <c r="CK298" i="5"/>
  <c r="BO298" i="5"/>
  <c r="BU298" i="5"/>
  <c r="CJ298" i="5"/>
  <c r="BV298" i="5"/>
  <c r="BX298" i="5"/>
  <c r="BZ298" i="5"/>
  <c r="CA298" i="5"/>
  <c r="BL298" i="5"/>
  <c r="CB298" i="5"/>
  <c r="BN298" i="5"/>
  <c r="CC298" i="5"/>
  <c r="BP298" i="5"/>
  <c r="CD298" i="5"/>
  <c r="BQ298" i="5"/>
  <c r="CE298" i="5"/>
  <c r="BR298" i="5"/>
  <c r="CF298" i="5"/>
  <c r="BS298" i="5"/>
  <c r="BT298" i="5"/>
  <c r="CG298" i="5"/>
  <c r="CH298" i="5"/>
  <c r="BP232" i="5"/>
  <c r="CB232" i="5"/>
  <c r="BR232" i="5"/>
  <c r="CD232" i="5"/>
  <c r="BM232" i="5"/>
  <c r="CA232" i="5"/>
  <c r="BN232" i="5"/>
  <c r="CC232" i="5"/>
  <c r="BO232" i="5"/>
  <c r="CE232" i="5"/>
  <c r="BQ232" i="5"/>
  <c r="CF232" i="5"/>
  <c r="BS232" i="5"/>
  <c r="CG232" i="5"/>
  <c r="BT232" i="5"/>
  <c r="CH232" i="5"/>
  <c r="BU232" i="5"/>
  <c r="CI232" i="5"/>
  <c r="BV232" i="5"/>
  <c r="CJ232" i="5"/>
  <c r="BW232" i="5"/>
  <c r="CK232" i="5"/>
  <c r="BX232" i="5"/>
  <c r="BK232" i="5"/>
  <c r="BL232" i="5"/>
  <c r="BY232" i="5"/>
  <c r="BZ232" i="5"/>
  <c r="BS299" i="5"/>
  <c r="CE299" i="5"/>
  <c r="BT299" i="5"/>
  <c r="CF299" i="5"/>
  <c r="BU299" i="5"/>
  <c r="CG299" i="5"/>
  <c r="BV299" i="5"/>
  <c r="CH299" i="5"/>
  <c r="BK299" i="5"/>
  <c r="BW299" i="5"/>
  <c r="CI299" i="5"/>
  <c r="BL299" i="5"/>
  <c r="BX299" i="5"/>
  <c r="CJ299" i="5"/>
  <c r="BM299" i="5"/>
  <c r="BY299" i="5"/>
  <c r="CK299" i="5"/>
  <c r="BN299" i="5"/>
  <c r="BZ299" i="5"/>
  <c r="BO299" i="5"/>
  <c r="CA299" i="5"/>
  <c r="BP299" i="5"/>
  <c r="CB299" i="5"/>
  <c r="BQ299" i="5"/>
  <c r="BR299" i="5"/>
  <c r="CC299" i="5"/>
  <c r="CD299" i="5"/>
  <c r="BV327" i="5"/>
  <c r="CI327" i="5"/>
  <c r="BW327" i="5"/>
  <c r="CJ327" i="5"/>
  <c r="BK327" i="5"/>
  <c r="BX327" i="5"/>
  <c r="CK327" i="5"/>
  <c r="BL327" i="5"/>
  <c r="BY327" i="5"/>
  <c r="BM327" i="5"/>
  <c r="BZ327" i="5"/>
  <c r="BN327" i="5"/>
  <c r="CA327" i="5"/>
  <c r="BO327" i="5"/>
  <c r="CC327" i="5"/>
  <c r="BQ327" i="5"/>
  <c r="BR327" i="5"/>
  <c r="BS327" i="5"/>
  <c r="CF327" i="5"/>
  <c r="BT327" i="5"/>
  <c r="BU327" i="5"/>
  <c r="CD327" i="5"/>
  <c r="CE327" i="5"/>
  <c r="CG327" i="5"/>
  <c r="CH327" i="5"/>
  <c r="CB327" i="5"/>
  <c r="BP327" i="5"/>
  <c r="BN19" i="5"/>
  <c r="BW19" i="5"/>
  <c r="CJ19" i="5"/>
  <c r="BX19" i="5"/>
  <c r="CK19" i="5"/>
  <c r="BM19" i="5"/>
  <c r="CA19" i="5"/>
  <c r="BY19" i="5"/>
  <c r="BO19" i="5"/>
  <c r="CF19" i="5"/>
  <c r="BP19" i="5"/>
  <c r="CH19" i="5"/>
  <c r="BQ19" i="5"/>
  <c r="CI19" i="5"/>
  <c r="BR19" i="5"/>
  <c r="BS19" i="5"/>
  <c r="BT19" i="5"/>
  <c r="BV19" i="5"/>
  <c r="BZ19" i="5"/>
  <c r="CB19" i="5"/>
  <c r="CC19" i="5"/>
  <c r="BK19" i="5"/>
  <c r="BL19" i="5"/>
  <c r="CD19" i="5"/>
  <c r="CE19" i="5"/>
  <c r="CG19" i="5"/>
  <c r="BU19" i="5"/>
  <c r="BV22" i="5"/>
  <c r="CH22" i="5"/>
  <c r="BK22" i="5"/>
  <c r="BW22" i="5"/>
  <c r="CI22" i="5"/>
  <c r="BL22" i="5"/>
  <c r="BX22" i="5"/>
  <c r="BM22" i="5"/>
  <c r="BY22" i="5"/>
  <c r="CK22" i="5"/>
  <c r="BN22" i="5"/>
  <c r="BZ22" i="5"/>
  <c r="BO22" i="5"/>
  <c r="CA22" i="5"/>
  <c r="BP22" i="5"/>
  <c r="CB22" i="5"/>
  <c r="BQ22" i="5"/>
  <c r="CC22" i="5"/>
  <c r="BR22" i="5"/>
  <c r="CD22" i="5"/>
  <c r="BS22" i="5"/>
  <c r="BT22" i="5"/>
  <c r="BU22" i="5"/>
  <c r="CE22" i="5"/>
  <c r="CF22" i="5"/>
  <c r="CG22" i="5"/>
  <c r="CJ22" i="5"/>
  <c r="BT55" i="5"/>
  <c r="CF55" i="5"/>
  <c r="BU55" i="5"/>
  <c r="CG55" i="5"/>
  <c r="BV55" i="5"/>
  <c r="BK55" i="5"/>
  <c r="BW55" i="5"/>
  <c r="CI55" i="5"/>
  <c r="BL55" i="5"/>
  <c r="BX55" i="5"/>
  <c r="CJ55" i="5"/>
  <c r="BO55" i="5"/>
  <c r="CH55" i="5"/>
  <c r="BP55" i="5"/>
  <c r="CK55" i="5"/>
  <c r="BQ55" i="5"/>
  <c r="BR55" i="5"/>
  <c r="BS55" i="5"/>
  <c r="BY55" i="5"/>
  <c r="BZ55" i="5"/>
  <c r="CA55" i="5"/>
  <c r="CB55" i="5"/>
  <c r="CC55" i="5"/>
  <c r="BM55" i="5"/>
  <c r="BN55" i="5"/>
  <c r="CD55" i="5"/>
  <c r="CE55" i="5"/>
  <c r="BN245" i="5"/>
  <c r="BZ245" i="5"/>
  <c r="BW245" i="5"/>
  <c r="CJ245" i="5"/>
  <c r="BK245" i="5"/>
  <c r="BX245" i="5"/>
  <c r="CK245" i="5"/>
  <c r="BL245" i="5"/>
  <c r="BY245" i="5"/>
  <c r="BM245" i="5"/>
  <c r="CA245" i="5"/>
  <c r="BO245" i="5"/>
  <c r="CB245" i="5"/>
  <c r="BP245" i="5"/>
  <c r="CC245" i="5"/>
  <c r="BQ245" i="5"/>
  <c r="CD245" i="5"/>
  <c r="BR245" i="5"/>
  <c r="CE245" i="5"/>
  <c r="BS245" i="5"/>
  <c r="CF245" i="5"/>
  <c r="BT245" i="5"/>
  <c r="CG245" i="5"/>
  <c r="BU245" i="5"/>
  <c r="BV245" i="5"/>
  <c r="CH245" i="5"/>
  <c r="CI245" i="5"/>
  <c r="BS9" i="5"/>
  <c r="CE9" i="5"/>
  <c r="BT9" i="5"/>
  <c r="CF9" i="5"/>
  <c r="BU9" i="5"/>
  <c r="CG9" i="5"/>
  <c r="BV9" i="5"/>
  <c r="CH9" i="5"/>
  <c r="BK9" i="5"/>
  <c r="BW9" i="5"/>
  <c r="CI9" i="5"/>
  <c r="BL9" i="5"/>
  <c r="BX9" i="5"/>
  <c r="CJ9" i="5"/>
  <c r="BM9" i="5"/>
  <c r="BY9" i="5"/>
  <c r="CK9" i="5"/>
  <c r="BN9" i="5"/>
  <c r="BZ9" i="5"/>
  <c r="BO9" i="5"/>
  <c r="CA9" i="5"/>
  <c r="BP9" i="5"/>
  <c r="BQ9" i="5"/>
  <c r="BR9" i="5"/>
  <c r="CB9" i="5"/>
  <c r="CC9" i="5"/>
  <c r="CD9" i="5"/>
  <c r="BT63" i="5"/>
  <c r="BP63" i="5"/>
  <c r="CC63" i="5"/>
  <c r="BL63" i="5"/>
  <c r="BX63" i="5"/>
  <c r="BK63" i="5"/>
  <c r="CJ63" i="5"/>
  <c r="CF63" i="5"/>
  <c r="BW63" i="5"/>
  <c r="CI63" i="5"/>
  <c r="CG63" i="5"/>
  <c r="BS63" i="5"/>
  <c r="BU63" i="5"/>
  <c r="CE63" i="5"/>
  <c r="CD63" i="5"/>
  <c r="BR63" i="5"/>
  <c r="CA63" i="5"/>
  <c r="CB63" i="5"/>
  <c r="BN63" i="5"/>
  <c r="BZ63" i="5"/>
  <c r="BQ63" i="5"/>
  <c r="BO63" i="5"/>
  <c r="BM63" i="5"/>
  <c r="BV63" i="5"/>
  <c r="BY63" i="5"/>
  <c r="CK63" i="5"/>
  <c r="CH63" i="5"/>
  <c r="BQ241" i="5"/>
  <c r="CC241" i="5"/>
  <c r="BR241" i="5"/>
  <c r="CD241" i="5"/>
  <c r="BS241" i="5"/>
  <c r="CE241" i="5"/>
  <c r="BT241" i="5"/>
  <c r="CF241" i="5"/>
  <c r="BU241" i="5"/>
  <c r="CG241" i="5"/>
  <c r="BV241" i="5"/>
  <c r="CH241" i="5"/>
  <c r="BK241" i="5"/>
  <c r="BW241" i="5"/>
  <c r="CI241" i="5"/>
  <c r="BL241" i="5"/>
  <c r="BX241" i="5"/>
  <c r="CJ241" i="5"/>
  <c r="BM241" i="5"/>
  <c r="BY241" i="5"/>
  <c r="CK241" i="5"/>
  <c r="BN241" i="5"/>
  <c r="BZ241" i="5"/>
  <c r="CB241" i="5"/>
  <c r="BO241" i="5"/>
  <c r="BP241" i="5"/>
  <c r="CA241" i="5"/>
  <c r="BQ80" i="5"/>
  <c r="CC80" i="5"/>
  <c r="BR80" i="5"/>
  <c r="CD80" i="5"/>
  <c r="BS80" i="5"/>
  <c r="CG80" i="5"/>
  <c r="BP80" i="5"/>
  <c r="CH80" i="5"/>
  <c r="BT80" i="5"/>
  <c r="CI80" i="5"/>
  <c r="BU80" i="5"/>
  <c r="CJ80" i="5"/>
  <c r="BV80" i="5"/>
  <c r="CK80" i="5"/>
  <c r="BW80" i="5"/>
  <c r="BX80" i="5"/>
  <c r="BY80" i="5"/>
  <c r="BK80" i="5"/>
  <c r="BZ80" i="5"/>
  <c r="BM80" i="5"/>
  <c r="CB80" i="5"/>
  <c r="BN80" i="5"/>
  <c r="BO80" i="5"/>
  <c r="CA80" i="5"/>
  <c r="CE80" i="5"/>
  <c r="CF80" i="5"/>
  <c r="BL80" i="5"/>
  <c r="AL36" i="5"/>
  <c r="AX36" i="5"/>
  <c r="BJ36" i="5"/>
  <c r="AM36" i="5"/>
  <c r="AY36" i="5"/>
  <c r="AN36" i="5"/>
  <c r="AZ36" i="5"/>
  <c r="AO36" i="5"/>
  <c r="BA36" i="5"/>
  <c r="AP36" i="5"/>
  <c r="BB36" i="5"/>
  <c r="AQ36" i="5"/>
  <c r="BC36" i="5"/>
  <c r="AR36" i="5"/>
  <c r="BD36" i="5"/>
  <c r="AS36" i="5"/>
  <c r="BE36" i="5"/>
  <c r="AT36" i="5"/>
  <c r="BF36" i="5"/>
  <c r="AU36" i="5"/>
  <c r="BG36" i="5"/>
  <c r="AK36" i="5"/>
  <c r="AV36" i="5"/>
  <c r="AW36" i="5"/>
  <c r="BH36" i="5"/>
  <c r="BI36" i="5"/>
  <c r="AJ36" i="5"/>
  <c r="AO94" i="5"/>
  <c r="BA94" i="5"/>
  <c r="AQ94" i="5"/>
  <c r="BC94" i="5"/>
  <c r="AP94" i="5"/>
  <c r="BE94" i="5"/>
  <c r="AR94" i="5"/>
  <c r="BF94" i="5"/>
  <c r="AS94" i="5"/>
  <c r="BG94" i="5"/>
  <c r="AT94" i="5"/>
  <c r="BH94" i="5"/>
  <c r="AU94" i="5"/>
  <c r="BI94" i="5"/>
  <c r="AV94" i="5"/>
  <c r="BJ94" i="5"/>
  <c r="AW94" i="5"/>
  <c r="AJ94" i="5"/>
  <c r="AX94" i="5"/>
  <c r="AK94" i="5"/>
  <c r="AY94" i="5"/>
  <c r="AL94" i="5"/>
  <c r="AZ94" i="5"/>
  <c r="BD94" i="5"/>
  <c r="AM94" i="5"/>
  <c r="AN94" i="5"/>
  <c r="BB94" i="5"/>
  <c r="AO158" i="5"/>
  <c r="BA158" i="5"/>
  <c r="AP158" i="5"/>
  <c r="BB158" i="5"/>
  <c r="AQ158" i="5"/>
  <c r="BC158" i="5"/>
  <c r="AR158" i="5"/>
  <c r="BD158" i="5"/>
  <c r="AS158" i="5"/>
  <c r="BE158" i="5"/>
  <c r="AT158" i="5"/>
  <c r="BF158" i="5"/>
  <c r="AU158" i="5"/>
  <c r="BG158" i="5"/>
  <c r="AJ158" i="5"/>
  <c r="AV158" i="5"/>
  <c r="BH158" i="5"/>
  <c r="AK158" i="5"/>
  <c r="AW158" i="5"/>
  <c r="BI158" i="5"/>
  <c r="AL158" i="5"/>
  <c r="AX158" i="5"/>
  <c r="BJ158" i="5"/>
  <c r="AZ158" i="5"/>
  <c r="AM158" i="5"/>
  <c r="AY158" i="5"/>
  <c r="AN158" i="5"/>
  <c r="AL60" i="5"/>
  <c r="AX60" i="5"/>
  <c r="BJ60" i="5"/>
  <c r="AM60" i="5"/>
  <c r="AY60" i="5"/>
  <c r="AN60" i="5"/>
  <c r="AZ60" i="5"/>
  <c r="AO60" i="5"/>
  <c r="BA60" i="5"/>
  <c r="AP60" i="5"/>
  <c r="BB60" i="5"/>
  <c r="AQ60" i="5"/>
  <c r="BC60" i="5"/>
  <c r="AR60" i="5"/>
  <c r="BD60" i="5"/>
  <c r="AS60" i="5"/>
  <c r="BE60" i="5"/>
  <c r="AU60" i="5"/>
  <c r="BG60" i="5"/>
  <c r="AJ60" i="5"/>
  <c r="AK60" i="5"/>
  <c r="AT60" i="5"/>
  <c r="AV60" i="5"/>
  <c r="AW60" i="5"/>
  <c r="BF60" i="5"/>
  <c r="BH60" i="5"/>
  <c r="BI60" i="5"/>
  <c r="AR270" i="5"/>
  <c r="BD270" i="5"/>
  <c r="AT270" i="5"/>
  <c r="BF270" i="5"/>
  <c r="AN270" i="5"/>
  <c r="BB270" i="5"/>
  <c r="AO270" i="5"/>
  <c r="BC270" i="5"/>
  <c r="AP270" i="5"/>
  <c r="BE270" i="5"/>
  <c r="AQ270" i="5"/>
  <c r="BG270" i="5"/>
  <c r="AS270" i="5"/>
  <c r="BH270" i="5"/>
  <c r="AU270" i="5"/>
  <c r="BI270" i="5"/>
  <c r="AV270" i="5"/>
  <c r="BJ270" i="5"/>
  <c r="AW270" i="5"/>
  <c r="AJ270" i="5"/>
  <c r="AX270" i="5"/>
  <c r="AK270" i="5"/>
  <c r="AY270" i="5"/>
  <c r="AM270" i="5"/>
  <c r="AZ270" i="5"/>
  <c r="BA270" i="5"/>
  <c r="AL270" i="5"/>
  <c r="AR18" i="5"/>
  <c r="BD18" i="5"/>
  <c r="AS18" i="5"/>
  <c r="BE18" i="5"/>
  <c r="AT18" i="5"/>
  <c r="BF18" i="5"/>
  <c r="AU18" i="5"/>
  <c r="BG18" i="5"/>
  <c r="AJ18" i="5"/>
  <c r="AV18" i="5"/>
  <c r="BH18" i="5"/>
  <c r="AK18" i="5"/>
  <c r="AW18" i="5"/>
  <c r="BI18" i="5"/>
  <c r="AL18" i="5"/>
  <c r="AX18" i="5"/>
  <c r="BJ18" i="5"/>
  <c r="AM18" i="5"/>
  <c r="AY18" i="5"/>
  <c r="AN18" i="5"/>
  <c r="AZ18" i="5"/>
  <c r="AO18" i="5"/>
  <c r="BA18" i="5"/>
  <c r="AQ18" i="5"/>
  <c r="BB18" i="5"/>
  <c r="BC18" i="5"/>
  <c r="AP18" i="5"/>
  <c r="AL166" i="5"/>
  <c r="AX166" i="5"/>
  <c r="BJ166" i="5"/>
  <c r="AN166" i="5"/>
  <c r="AZ166" i="5"/>
  <c r="AJ166" i="5"/>
  <c r="AY166" i="5"/>
  <c r="AK166" i="5"/>
  <c r="BA166" i="5"/>
  <c r="AM166" i="5"/>
  <c r="BB166" i="5"/>
  <c r="AO166" i="5"/>
  <c r="BC166" i="5"/>
  <c r="AP166" i="5"/>
  <c r="BD166" i="5"/>
  <c r="AQ166" i="5"/>
  <c r="BE166" i="5"/>
  <c r="AR166" i="5"/>
  <c r="BF166" i="5"/>
  <c r="AS166" i="5"/>
  <c r="BG166" i="5"/>
  <c r="AT166" i="5"/>
  <c r="BH166" i="5"/>
  <c r="AU166" i="5"/>
  <c r="BI166" i="5"/>
  <c r="AW166" i="5"/>
  <c r="AV166" i="5"/>
  <c r="AR53" i="5"/>
  <c r="BD53" i="5"/>
  <c r="AS53" i="5"/>
  <c r="BE53" i="5"/>
  <c r="AT53" i="5"/>
  <c r="BF53" i="5"/>
  <c r="AU53" i="5"/>
  <c r="BG53" i="5"/>
  <c r="AJ53" i="5"/>
  <c r="AV53" i="5"/>
  <c r="BH53" i="5"/>
  <c r="AK53" i="5"/>
  <c r="AW53" i="5"/>
  <c r="BI53" i="5"/>
  <c r="AL53" i="5"/>
  <c r="AX53" i="5"/>
  <c r="BJ53" i="5"/>
  <c r="AM53" i="5"/>
  <c r="AY53" i="5"/>
  <c r="AN53" i="5"/>
  <c r="AZ53" i="5"/>
  <c r="AO53" i="5"/>
  <c r="BA53" i="5"/>
  <c r="AP53" i="5"/>
  <c r="AQ53" i="5"/>
  <c r="BB53" i="5"/>
  <c r="BC53" i="5"/>
  <c r="AU50" i="5"/>
  <c r="BG50" i="5"/>
  <c r="AK50" i="5"/>
  <c r="AW50" i="5"/>
  <c r="BI50" i="5"/>
  <c r="AM50" i="5"/>
  <c r="AY50" i="5"/>
  <c r="AO50" i="5"/>
  <c r="BD50" i="5"/>
  <c r="AP50" i="5"/>
  <c r="BE50" i="5"/>
  <c r="AQ50" i="5"/>
  <c r="BF50" i="5"/>
  <c r="AR50" i="5"/>
  <c r="BH50" i="5"/>
  <c r="AS50" i="5"/>
  <c r="BJ50" i="5"/>
  <c r="AT50" i="5"/>
  <c r="AV50" i="5"/>
  <c r="AX50" i="5"/>
  <c r="AZ50" i="5"/>
  <c r="AJ50" i="5"/>
  <c r="BA50" i="5"/>
  <c r="AN50" i="5"/>
  <c r="BB50" i="5"/>
  <c r="BC50" i="5"/>
  <c r="AL50" i="5"/>
  <c r="AK316" i="5"/>
  <c r="AW316" i="5"/>
  <c r="BI316" i="5"/>
  <c r="AL316" i="5"/>
  <c r="AX316" i="5"/>
  <c r="BJ316" i="5"/>
  <c r="AM316" i="5"/>
  <c r="AY316" i="5"/>
  <c r="AN316" i="5"/>
  <c r="AZ316" i="5"/>
  <c r="AO316" i="5"/>
  <c r="BA316" i="5"/>
  <c r="AP316" i="5"/>
  <c r="BB316" i="5"/>
  <c r="AQ316" i="5"/>
  <c r="BC316" i="5"/>
  <c r="AR316" i="5"/>
  <c r="BD316" i="5"/>
  <c r="AS316" i="5"/>
  <c r="BE316" i="5"/>
  <c r="AT316" i="5"/>
  <c r="BF316" i="5"/>
  <c r="AV316" i="5"/>
  <c r="BG316" i="5"/>
  <c r="BH316" i="5"/>
  <c r="AJ316" i="5"/>
  <c r="AU316" i="5"/>
  <c r="AU234" i="5"/>
  <c r="BG234" i="5"/>
  <c r="AK234" i="5"/>
  <c r="AW234" i="5"/>
  <c r="BI234" i="5"/>
  <c r="AX234" i="5"/>
  <c r="AJ234" i="5"/>
  <c r="AY234" i="5"/>
  <c r="AL234" i="5"/>
  <c r="AZ234" i="5"/>
  <c r="AM234" i="5"/>
  <c r="BA234" i="5"/>
  <c r="AN234" i="5"/>
  <c r="BB234" i="5"/>
  <c r="AO234" i="5"/>
  <c r="BC234" i="5"/>
  <c r="AP234" i="5"/>
  <c r="BD234" i="5"/>
  <c r="AQ234" i="5"/>
  <c r="BE234" i="5"/>
  <c r="AR234" i="5"/>
  <c r="BF234" i="5"/>
  <c r="AS234" i="5"/>
  <c r="BH234" i="5"/>
  <c r="AV234" i="5"/>
  <c r="BJ234" i="5"/>
  <c r="AT234" i="5"/>
  <c r="AR134" i="5"/>
  <c r="BD134" i="5"/>
  <c r="AS134" i="5"/>
  <c r="BE134" i="5"/>
  <c r="AT134" i="5"/>
  <c r="BF134" i="5"/>
  <c r="AU134" i="5"/>
  <c r="BG134" i="5"/>
  <c r="AJ134" i="5"/>
  <c r="AV134" i="5"/>
  <c r="BH134" i="5"/>
  <c r="AK134" i="5"/>
  <c r="AL134" i="5"/>
  <c r="AX134" i="5"/>
  <c r="BJ134" i="5"/>
  <c r="AM134" i="5"/>
  <c r="AY134" i="5"/>
  <c r="AO134" i="5"/>
  <c r="AN134" i="5"/>
  <c r="AP134" i="5"/>
  <c r="AQ134" i="5"/>
  <c r="AW134" i="5"/>
  <c r="AZ134" i="5"/>
  <c r="BA134" i="5"/>
  <c r="BB134" i="5"/>
  <c r="BC134" i="5"/>
  <c r="BI134" i="5"/>
  <c r="BS305" i="5"/>
  <c r="BN305" i="5"/>
  <c r="CA305" i="5"/>
  <c r="BM305" i="5"/>
  <c r="BX305" i="5"/>
  <c r="CH305" i="5"/>
  <c r="BK305" i="5"/>
  <c r="CJ305" i="5"/>
  <c r="BW305" i="5"/>
  <c r="CI305" i="5"/>
  <c r="BU305" i="5"/>
  <c r="CG305" i="5"/>
  <c r="CE305" i="5"/>
  <c r="CD305" i="5"/>
  <c r="BT305" i="5"/>
  <c r="CF305" i="5"/>
  <c r="BR305" i="5"/>
  <c r="BQ305" i="5"/>
  <c r="CC305" i="5"/>
  <c r="BP305" i="5"/>
  <c r="BY305" i="5"/>
  <c r="CB305" i="5"/>
  <c r="BZ305" i="5"/>
  <c r="BL305" i="5"/>
  <c r="CK305" i="5"/>
  <c r="BV305" i="5"/>
  <c r="BO305" i="5"/>
  <c r="BV216" i="5"/>
  <c r="BT216" i="5"/>
  <c r="CG216" i="5"/>
  <c r="BU216" i="5"/>
  <c r="CI216" i="5"/>
  <c r="BW216" i="5"/>
  <c r="CJ216" i="5"/>
  <c r="BK216" i="5"/>
  <c r="BX216" i="5"/>
  <c r="CK216" i="5"/>
  <c r="BL216" i="5"/>
  <c r="BY216" i="5"/>
  <c r="BM216" i="5"/>
  <c r="BZ216" i="5"/>
  <c r="BN216" i="5"/>
  <c r="CA216" i="5"/>
  <c r="BO216" i="5"/>
  <c r="CB216" i="5"/>
  <c r="BP216" i="5"/>
  <c r="CC216" i="5"/>
  <c r="BQ216" i="5"/>
  <c r="CD216" i="5"/>
  <c r="BS216" i="5"/>
  <c r="CE216" i="5"/>
  <c r="CF216" i="5"/>
  <c r="BR216" i="5"/>
  <c r="CH216" i="5"/>
  <c r="BV213" i="5"/>
  <c r="CH213" i="5"/>
  <c r="BK213" i="5"/>
  <c r="BW213" i="5"/>
  <c r="BL213" i="5"/>
  <c r="BX213" i="5"/>
  <c r="BN213" i="5"/>
  <c r="BZ213" i="5"/>
  <c r="BP213" i="5"/>
  <c r="CB213" i="5"/>
  <c r="CA213" i="5"/>
  <c r="CC213" i="5"/>
  <c r="CD213" i="5"/>
  <c r="CE213" i="5"/>
  <c r="BM213" i="5"/>
  <c r="CF213" i="5"/>
  <c r="BO213" i="5"/>
  <c r="CG213" i="5"/>
  <c r="BQ213" i="5"/>
  <c r="CI213" i="5"/>
  <c r="BR213" i="5"/>
  <c r="CJ213" i="5"/>
  <c r="BS213" i="5"/>
  <c r="CK213" i="5"/>
  <c r="BT213" i="5"/>
  <c r="BU213" i="5"/>
  <c r="BY213" i="5"/>
  <c r="AL149" i="5"/>
  <c r="AX149" i="5"/>
  <c r="BJ149" i="5"/>
  <c r="AM149" i="5"/>
  <c r="AY149" i="5"/>
  <c r="AN149" i="5"/>
  <c r="AZ149" i="5"/>
  <c r="AO149" i="5"/>
  <c r="BA149" i="5"/>
  <c r="AP149" i="5"/>
  <c r="BB149" i="5"/>
  <c r="AQ149" i="5"/>
  <c r="BC149" i="5"/>
  <c r="AR149" i="5"/>
  <c r="BD149" i="5"/>
  <c r="AS149" i="5"/>
  <c r="BE149" i="5"/>
  <c r="AT149" i="5"/>
  <c r="BF149" i="5"/>
  <c r="AU149" i="5"/>
  <c r="BG149" i="5"/>
  <c r="AJ149" i="5"/>
  <c r="AK149" i="5"/>
  <c r="AV149" i="5"/>
  <c r="AW149" i="5"/>
  <c r="BH149" i="5"/>
  <c r="BI149" i="5"/>
  <c r="BV82" i="5"/>
  <c r="CH82" i="5"/>
  <c r="BN82" i="5"/>
  <c r="BZ82" i="5"/>
  <c r="BU82" i="5"/>
  <c r="CJ82" i="5"/>
  <c r="BW82" i="5"/>
  <c r="CK82" i="5"/>
  <c r="BX82" i="5"/>
  <c r="BK82" i="5"/>
  <c r="BY82" i="5"/>
  <c r="BL82" i="5"/>
  <c r="CA82" i="5"/>
  <c r="BM82" i="5"/>
  <c r="CB82" i="5"/>
  <c r="BO82" i="5"/>
  <c r="CC82" i="5"/>
  <c r="BP82" i="5"/>
  <c r="CD82" i="5"/>
  <c r="BQ82" i="5"/>
  <c r="CE82" i="5"/>
  <c r="BT82" i="5"/>
  <c r="CF82" i="5"/>
  <c r="CG82" i="5"/>
  <c r="CI82" i="5"/>
  <c r="BR82" i="5"/>
  <c r="BS82" i="5"/>
  <c r="AL187" i="5"/>
  <c r="AX187" i="5"/>
  <c r="BJ187" i="5"/>
  <c r="AM187" i="5"/>
  <c r="AY187" i="5"/>
  <c r="AN187" i="5"/>
  <c r="AZ187" i="5"/>
  <c r="AO187" i="5"/>
  <c r="BA187" i="5"/>
  <c r="AP187" i="5"/>
  <c r="BB187" i="5"/>
  <c r="AQ187" i="5"/>
  <c r="BC187" i="5"/>
  <c r="AR187" i="5"/>
  <c r="BD187" i="5"/>
  <c r="AS187" i="5"/>
  <c r="BE187" i="5"/>
  <c r="AT187" i="5"/>
  <c r="BF187" i="5"/>
  <c r="AU187" i="5"/>
  <c r="BG187" i="5"/>
  <c r="AJ187" i="5"/>
  <c r="AK187" i="5"/>
  <c r="AV187" i="5"/>
  <c r="AW187" i="5"/>
  <c r="BH187" i="5"/>
  <c r="BI187" i="5"/>
  <c r="BS120" i="5"/>
  <c r="CE120" i="5"/>
  <c r="BT120" i="5"/>
  <c r="CF120" i="5"/>
  <c r="BU120" i="5"/>
  <c r="CG120" i="5"/>
  <c r="BV120" i="5"/>
  <c r="CH120" i="5"/>
  <c r="BK120" i="5"/>
  <c r="BW120" i="5"/>
  <c r="CI120" i="5"/>
  <c r="BL120" i="5"/>
  <c r="BX120" i="5"/>
  <c r="CJ120" i="5"/>
  <c r="BM120" i="5"/>
  <c r="BY120" i="5"/>
  <c r="CK120" i="5"/>
  <c r="BN120" i="5"/>
  <c r="BZ120" i="5"/>
  <c r="BO120" i="5"/>
  <c r="CA120" i="5"/>
  <c r="BP120" i="5"/>
  <c r="CB120" i="5"/>
  <c r="BQ120" i="5"/>
  <c r="BR120" i="5"/>
  <c r="CC120" i="5"/>
  <c r="CD120" i="5"/>
  <c r="BT319" i="5"/>
  <c r="CF319" i="5"/>
  <c r="BU319" i="5"/>
  <c r="CG319" i="5"/>
  <c r="BV319" i="5"/>
  <c r="CH319" i="5"/>
  <c r="BK319" i="5"/>
  <c r="BW319" i="5"/>
  <c r="CI319" i="5"/>
  <c r="BL319" i="5"/>
  <c r="BX319" i="5"/>
  <c r="CJ319" i="5"/>
  <c r="BM319" i="5"/>
  <c r="BY319" i="5"/>
  <c r="CK319" i="5"/>
  <c r="BN319" i="5"/>
  <c r="BZ319" i="5"/>
  <c r="BO319" i="5"/>
  <c r="CA319" i="5"/>
  <c r="BP319" i="5"/>
  <c r="CB319" i="5"/>
  <c r="BQ319" i="5"/>
  <c r="CC319" i="5"/>
  <c r="BR319" i="5"/>
  <c r="BS319" i="5"/>
  <c r="CD319" i="5"/>
  <c r="CE319" i="5"/>
  <c r="BN239" i="5"/>
  <c r="BM239" i="5"/>
  <c r="BY239" i="5"/>
  <c r="CK239" i="5"/>
  <c r="BV239" i="5"/>
  <c r="CF239" i="5"/>
  <c r="CG239" i="5"/>
  <c r="BT239" i="5"/>
  <c r="BU239" i="5"/>
  <c r="CE239" i="5"/>
  <c r="CD239" i="5"/>
  <c r="BS239" i="5"/>
  <c r="BR239" i="5"/>
  <c r="CB239" i="5"/>
  <c r="BX239" i="5"/>
  <c r="BO239" i="5"/>
  <c r="CC239" i="5"/>
  <c r="BP239" i="5"/>
  <c r="BQ239" i="5"/>
  <c r="CJ239" i="5"/>
  <c r="CA239" i="5"/>
  <c r="BL239" i="5"/>
  <c r="CI239" i="5"/>
  <c r="BW239" i="5"/>
  <c r="BK239" i="5"/>
  <c r="CH239" i="5"/>
  <c r="BZ239" i="5"/>
  <c r="BK123" i="5"/>
  <c r="BW123" i="5"/>
  <c r="CI123" i="5"/>
  <c r="BR123" i="5"/>
  <c r="CE123" i="5"/>
  <c r="BS123" i="5"/>
  <c r="CF123" i="5"/>
  <c r="BT123" i="5"/>
  <c r="CG123" i="5"/>
  <c r="BU123" i="5"/>
  <c r="CH123" i="5"/>
  <c r="BV123" i="5"/>
  <c r="CJ123" i="5"/>
  <c r="BX123" i="5"/>
  <c r="CK123" i="5"/>
  <c r="BL123" i="5"/>
  <c r="BY123" i="5"/>
  <c r="BM123" i="5"/>
  <c r="BZ123" i="5"/>
  <c r="BN123" i="5"/>
  <c r="CA123" i="5"/>
  <c r="BO123" i="5"/>
  <c r="BP123" i="5"/>
  <c r="BQ123" i="5"/>
  <c r="CB123" i="5"/>
  <c r="CC123" i="5"/>
  <c r="CD123" i="5"/>
  <c r="BP163" i="5"/>
  <c r="CB163" i="5"/>
  <c r="BQ163" i="5"/>
  <c r="CC163" i="5"/>
  <c r="BR163" i="5"/>
  <c r="CD163" i="5"/>
  <c r="BS163" i="5"/>
  <c r="CE163" i="5"/>
  <c r="BT163" i="5"/>
  <c r="CF163" i="5"/>
  <c r="BU163" i="5"/>
  <c r="CG163" i="5"/>
  <c r="BV163" i="5"/>
  <c r="CH163" i="5"/>
  <c r="BK163" i="5"/>
  <c r="BW163" i="5"/>
  <c r="CI163" i="5"/>
  <c r="BL163" i="5"/>
  <c r="BX163" i="5"/>
  <c r="CJ163" i="5"/>
  <c r="BM163" i="5"/>
  <c r="BY163" i="5"/>
  <c r="CK163" i="5"/>
  <c r="BN163" i="5"/>
  <c r="BO163" i="5"/>
  <c r="BZ163" i="5"/>
  <c r="CA163" i="5"/>
  <c r="AU294" i="5"/>
  <c r="BG294" i="5"/>
  <c r="AJ294" i="5"/>
  <c r="AV294" i="5"/>
  <c r="BH294" i="5"/>
  <c r="AK294" i="5"/>
  <c r="AW294" i="5"/>
  <c r="BI294" i="5"/>
  <c r="AL294" i="5"/>
  <c r="AX294" i="5"/>
  <c r="BJ294" i="5"/>
  <c r="AM294" i="5"/>
  <c r="AY294" i="5"/>
  <c r="AN294" i="5"/>
  <c r="AZ294" i="5"/>
  <c r="AO294" i="5"/>
  <c r="BA294" i="5"/>
  <c r="AP294" i="5"/>
  <c r="BB294" i="5"/>
  <c r="AQ294" i="5"/>
  <c r="BC294" i="5"/>
  <c r="AR294" i="5"/>
  <c r="BD294" i="5"/>
  <c r="AS294" i="5"/>
  <c r="AT294" i="5"/>
  <c r="BE294" i="5"/>
  <c r="BF294" i="5"/>
  <c r="BK343" i="5"/>
  <c r="BW343" i="5"/>
  <c r="CI343" i="5"/>
  <c r="BL343" i="5"/>
  <c r="BX343" i="5"/>
  <c r="CJ343" i="5"/>
  <c r="BM343" i="5"/>
  <c r="BY343" i="5"/>
  <c r="CK343" i="5"/>
  <c r="BN343" i="5"/>
  <c r="BZ343" i="5"/>
  <c r="BO343" i="5"/>
  <c r="CA343" i="5"/>
  <c r="BP343" i="5"/>
  <c r="CB343" i="5"/>
  <c r="BQ343" i="5"/>
  <c r="CC343" i="5"/>
  <c r="BR343" i="5"/>
  <c r="CD343" i="5"/>
  <c r="BS343" i="5"/>
  <c r="CE343" i="5"/>
  <c r="BT343" i="5"/>
  <c r="CF343" i="5"/>
  <c r="BU343" i="5"/>
  <c r="BV343" i="5"/>
  <c r="CG343" i="5"/>
  <c r="CH343" i="5"/>
  <c r="BO194" i="5"/>
  <c r="CA194" i="5"/>
  <c r="BP194" i="5"/>
  <c r="CB194" i="5"/>
  <c r="BQ194" i="5"/>
  <c r="CC194" i="5"/>
  <c r="BR194" i="5"/>
  <c r="CD194" i="5"/>
  <c r="BS194" i="5"/>
  <c r="CE194" i="5"/>
  <c r="BZ194" i="5"/>
  <c r="CF194" i="5"/>
  <c r="BK194" i="5"/>
  <c r="CG194" i="5"/>
  <c r="BL194" i="5"/>
  <c r="CH194" i="5"/>
  <c r="BM194" i="5"/>
  <c r="CI194" i="5"/>
  <c r="BN194" i="5"/>
  <c r="CJ194" i="5"/>
  <c r="BT194" i="5"/>
  <c r="CK194" i="5"/>
  <c r="BU194" i="5"/>
  <c r="BV194" i="5"/>
  <c r="BW194" i="5"/>
  <c r="BX194" i="5"/>
  <c r="BY194" i="5"/>
  <c r="AR164" i="5"/>
  <c r="BD164" i="5"/>
  <c r="AT164" i="5"/>
  <c r="BF164" i="5"/>
  <c r="AV164" i="5"/>
  <c r="BJ164" i="5"/>
  <c r="AW164" i="5"/>
  <c r="AJ164" i="5"/>
  <c r="AX164" i="5"/>
  <c r="AK164" i="5"/>
  <c r="AY164" i="5"/>
  <c r="AL164" i="5"/>
  <c r="AZ164" i="5"/>
  <c r="AM164" i="5"/>
  <c r="BA164" i="5"/>
  <c r="AN164" i="5"/>
  <c r="BB164" i="5"/>
  <c r="AO164" i="5"/>
  <c r="BC164" i="5"/>
  <c r="AP164" i="5"/>
  <c r="BE164" i="5"/>
  <c r="AQ164" i="5"/>
  <c r="BG164" i="5"/>
  <c r="BI164" i="5"/>
  <c r="AS164" i="5"/>
  <c r="AU164" i="5"/>
  <c r="BH164" i="5"/>
  <c r="BQ61" i="5"/>
  <c r="BS61" i="5"/>
  <c r="CI61" i="5"/>
  <c r="BT61" i="5"/>
  <c r="CK61" i="5"/>
  <c r="BV61" i="5"/>
  <c r="BW61" i="5"/>
  <c r="BY61" i="5"/>
  <c r="CE61" i="5"/>
  <c r="BN61" i="5"/>
  <c r="BO61" i="5"/>
  <c r="BP61" i="5"/>
  <c r="BR61" i="5"/>
  <c r="BZ61" i="5"/>
  <c r="CA61" i="5"/>
  <c r="CB61" i="5"/>
  <c r="CD61" i="5"/>
  <c r="CF61" i="5"/>
  <c r="CH61" i="5"/>
  <c r="BK61" i="5"/>
  <c r="BM61" i="5"/>
  <c r="CC61" i="5"/>
  <c r="CJ61" i="5"/>
  <c r="BU61" i="5"/>
  <c r="BX61" i="5"/>
  <c r="BL61" i="5"/>
  <c r="CG61" i="5"/>
  <c r="AU95" i="5"/>
  <c r="BG95" i="5"/>
  <c r="AJ95" i="5"/>
  <c r="AV95" i="5"/>
  <c r="BH95" i="5"/>
  <c r="AK95" i="5"/>
  <c r="AW95" i="5"/>
  <c r="BI95" i="5"/>
  <c r="AL95" i="5"/>
  <c r="AX95" i="5"/>
  <c r="BJ95" i="5"/>
  <c r="AM95" i="5"/>
  <c r="AY95" i="5"/>
  <c r="AN95" i="5"/>
  <c r="AZ95" i="5"/>
  <c r="AO95" i="5"/>
  <c r="BA95" i="5"/>
  <c r="AP95" i="5"/>
  <c r="BB95" i="5"/>
  <c r="AQ95" i="5"/>
  <c r="BC95" i="5"/>
  <c r="AR95" i="5"/>
  <c r="BD95" i="5"/>
  <c r="AS95" i="5"/>
  <c r="AT95" i="5"/>
  <c r="BE95" i="5"/>
  <c r="BF95" i="5"/>
  <c r="AU186" i="5"/>
  <c r="BG186" i="5"/>
  <c r="AK186" i="5"/>
  <c r="AW186" i="5"/>
  <c r="BI186" i="5"/>
  <c r="AM186" i="5"/>
  <c r="BA186" i="5"/>
  <c r="AN186" i="5"/>
  <c r="BB186" i="5"/>
  <c r="AO186" i="5"/>
  <c r="BC186" i="5"/>
  <c r="AP186" i="5"/>
  <c r="BD186" i="5"/>
  <c r="AQ186" i="5"/>
  <c r="BE186" i="5"/>
  <c r="AR186" i="5"/>
  <c r="BF186" i="5"/>
  <c r="AS186" i="5"/>
  <c r="BH186" i="5"/>
  <c r="AT186" i="5"/>
  <c r="BJ186" i="5"/>
  <c r="AV186" i="5"/>
  <c r="AX186" i="5"/>
  <c r="AJ186" i="5"/>
  <c r="AL186" i="5"/>
  <c r="AY186" i="5"/>
  <c r="AZ186" i="5"/>
  <c r="AU194" i="5"/>
  <c r="BG194" i="5"/>
  <c r="AJ194" i="5"/>
  <c r="AV194" i="5"/>
  <c r="BH194" i="5"/>
  <c r="AK194" i="5"/>
  <c r="AW194" i="5"/>
  <c r="BI194" i="5"/>
  <c r="AL194" i="5"/>
  <c r="AX194" i="5"/>
  <c r="BJ194" i="5"/>
  <c r="AM194" i="5"/>
  <c r="AY194" i="5"/>
  <c r="AN194" i="5"/>
  <c r="AZ194" i="5"/>
  <c r="AO194" i="5"/>
  <c r="BA194" i="5"/>
  <c r="AP194" i="5"/>
  <c r="BB194" i="5"/>
  <c r="AQ194" i="5"/>
  <c r="BC194" i="5"/>
  <c r="AR194" i="5"/>
  <c r="BD194" i="5"/>
  <c r="AS194" i="5"/>
  <c r="AT194" i="5"/>
  <c r="BE194" i="5"/>
  <c r="BF194" i="5"/>
  <c r="BT50" i="5"/>
  <c r="CF50" i="5"/>
  <c r="BQ50" i="5"/>
  <c r="CD50" i="5"/>
  <c r="BR50" i="5"/>
  <c r="CE50" i="5"/>
  <c r="BS50" i="5"/>
  <c r="CG50" i="5"/>
  <c r="BU50" i="5"/>
  <c r="CH50" i="5"/>
  <c r="BV50" i="5"/>
  <c r="CI50" i="5"/>
  <c r="BW50" i="5"/>
  <c r="CJ50" i="5"/>
  <c r="BK50" i="5"/>
  <c r="BX50" i="5"/>
  <c r="CK50" i="5"/>
  <c r="BL50" i="5"/>
  <c r="BY50" i="5"/>
  <c r="BM50" i="5"/>
  <c r="BZ50" i="5"/>
  <c r="BP50" i="5"/>
  <c r="CA50" i="5"/>
  <c r="CB50" i="5"/>
  <c r="CC50" i="5"/>
  <c r="BN50" i="5"/>
  <c r="BO50" i="5"/>
  <c r="AL61" i="5"/>
  <c r="AX61" i="5"/>
  <c r="BJ61" i="5"/>
  <c r="AM61" i="5"/>
  <c r="AY61" i="5"/>
  <c r="AN61" i="5"/>
  <c r="AZ61" i="5"/>
  <c r="AO61" i="5"/>
  <c r="BA61" i="5"/>
  <c r="AP61" i="5"/>
  <c r="BB61" i="5"/>
  <c r="AQ61" i="5"/>
  <c r="BC61" i="5"/>
  <c r="AR61" i="5"/>
  <c r="BD61" i="5"/>
  <c r="AS61" i="5"/>
  <c r="BE61" i="5"/>
  <c r="AT61" i="5"/>
  <c r="BF61" i="5"/>
  <c r="AU61" i="5"/>
  <c r="BG61" i="5"/>
  <c r="BI61" i="5"/>
  <c r="AJ61" i="5"/>
  <c r="AK61" i="5"/>
  <c r="AV61" i="5"/>
  <c r="AW61" i="5"/>
  <c r="BH61" i="5"/>
  <c r="AF70" i="5"/>
  <c r="AG70" i="5"/>
  <c r="BS56" i="5"/>
  <c r="CE56" i="5"/>
  <c r="BT56" i="5"/>
  <c r="CF56" i="5"/>
  <c r="BU56" i="5"/>
  <c r="CG56" i="5"/>
  <c r="BV56" i="5"/>
  <c r="CH56" i="5"/>
  <c r="BK56" i="5"/>
  <c r="BW56" i="5"/>
  <c r="CI56" i="5"/>
  <c r="BZ56" i="5"/>
  <c r="CA56" i="5"/>
  <c r="CB56" i="5"/>
  <c r="BL56" i="5"/>
  <c r="CC56" i="5"/>
  <c r="BM56" i="5"/>
  <c r="CD56" i="5"/>
  <c r="BN56" i="5"/>
  <c r="CJ56" i="5"/>
  <c r="BO56" i="5"/>
  <c r="CK56" i="5"/>
  <c r="BP56" i="5"/>
  <c r="BQ56" i="5"/>
  <c r="BR56" i="5"/>
  <c r="BX56" i="5"/>
  <c r="BY56" i="5"/>
  <c r="AT347" i="5"/>
  <c r="BF347" i="5"/>
  <c r="AU347" i="5"/>
  <c r="BG347" i="5"/>
  <c r="AJ347" i="5"/>
  <c r="AV347" i="5"/>
  <c r="BH347" i="5"/>
  <c r="AK347" i="5"/>
  <c r="AW347" i="5"/>
  <c r="BI347" i="5"/>
  <c r="AL347" i="5"/>
  <c r="AX347" i="5"/>
  <c r="BJ347" i="5"/>
  <c r="AM347" i="5"/>
  <c r="AY347" i="5"/>
  <c r="AN347" i="5"/>
  <c r="AZ347" i="5"/>
  <c r="AO347" i="5"/>
  <c r="BA347" i="5"/>
  <c r="AP347" i="5"/>
  <c r="BB347" i="5"/>
  <c r="AQ347" i="5"/>
  <c r="BC347" i="5"/>
  <c r="AR347" i="5"/>
  <c r="AS347" i="5"/>
  <c r="BD347" i="5"/>
  <c r="BE347" i="5"/>
  <c r="AR249" i="5"/>
  <c r="BD249" i="5"/>
  <c r="AT249" i="5"/>
  <c r="BF249" i="5"/>
  <c r="AQ249" i="5"/>
  <c r="BG249" i="5"/>
  <c r="AS249" i="5"/>
  <c r="BH249" i="5"/>
  <c r="AU249" i="5"/>
  <c r="BI249" i="5"/>
  <c r="AV249" i="5"/>
  <c r="BJ249" i="5"/>
  <c r="AW249" i="5"/>
  <c r="AJ249" i="5"/>
  <c r="AX249" i="5"/>
  <c r="AK249" i="5"/>
  <c r="AY249" i="5"/>
  <c r="AL249" i="5"/>
  <c r="AZ249" i="5"/>
  <c r="AM249" i="5"/>
  <c r="BA249" i="5"/>
  <c r="AN249" i="5"/>
  <c r="BB249" i="5"/>
  <c r="BC249" i="5"/>
  <c r="BE249" i="5"/>
  <c r="AO249" i="5"/>
  <c r="AP249" i="5"/>
  <c r="AU97" i="5"/>
  <c r="BG97" i="5"/>
  <c r="AJ97" i="5"/>
  <c r="AV97" i="5"/>
  <c r="BH97" i="5"/>
  <c r="AK97" i="5"/>
  <c r="AW97" i="5"/>
  <c r="BI97" i="5"/>
  <c r="AL97" i="5"/>
  <c r="AX97" i="5"/>
  <c r="BJ97" i="5"/>
  <c r="AM97" i="5"/>
  <c r="AY97" i="5"/>
  <c r="AN97" i="5"/>
  <c r="AZ97" i="5"/>
  <c r="AO97" i="5"/>
  <c r="BA97" i="5"/>
  <c r="AP97" i="5"/>
  <c r="BB97" i="5"/>
  <c r="AQ97" i="5"/>
  <c r="BC97" i="5"/>
  <c r="AR97" i="5"/>
  <c r="BD97" i="5"/>
  <c r="AS97" i="5"/>
  <c r="AT97" i="5"/>
  <c r="BE97" i="5"/>
  <c r="BF97" i="5"/>
  <c r="AR252" i="5"/>
  <c r="BD252" i="5"/>
  <c r="AS252" i="5"/>
  <c r="BE252" i="5"/>
  <c r="AT252" i="5"/>
  <c r="BF252" i="5"/>
  <c r="AU252" i="5"/>
  <c r="BG252" i="5"/>
  <c r="AJ252" i="5"/>
  <c r="AV252" i="5"/>
  <c r="BH252" i="5"/>
  <c r="AK252" i="5"/>
  <c r="AW252" i="5"/>
  <c r="BI252" i="5"/>
  <c r="AL252" i="5"/>
  <c r="AX252" i="5"/>
  <c r="BJ252" i="5"/>
  <c r="AM252" i="5"/>
  <c r="AY252" i="5"/>
  <c r="AN252" i="5"/>
  <c r="AZ252" i="5"/>
  <c r="AO252" i="5"/>
  <c r="BA252" i="5"/>
  <c r="AP252" i="5"/>
  <c r="AQ252" i="5"/>
  <c r="BB252" i="5"/>
  <c r="BC252" i="5"/>
  <c r="AQ298" i="5"/>
  <c r="BC298" i="5"/>
  <c r="AR298" i="5"/>
  <c r="BD298" i="5"/>
  <c r="AS298" i="5"/>
  <c r="BE298" i="5"/>
  <c r="AT298" i="5"/>
  <c r="BF298" i="5"/>
  <c r="AU298" i="5"/>
  <c r="BG298" i="5"/>
  <c r="AJ298" i="5"/>
  <c r="AV298" i="5"/>
  <c r="BH298" i="5"/>
  <c r="AK298" i="5"/>
  <c r="AW298" i="5"/>
  <c r="BI298" i="5"/>
  <c r="AL298" i="5"/>
  <c r="AX298" i="5"/>
  <c r="BJ298" i="5"/>
  <c r="AM298" i="5"/>
  <c r="AY298" i="5"/>
  <c r="AN298" i="5"/>
  <c r="AZ298" i="5"/>
  <c r="AO298" i="5"/>
  <c r="AP298" i="5"/>
  <c r="BA298" i="5"/>
  <c r="BB298" i="5"/>
  <c r="AO232" i="5"/>
  <c r="BA232" i="5"/>
  <c r="AQ232" i="5"/>
  <c r="BC232" i="5"/>
  <c r="AN232" i="5"/>
  <c r="BD232" i="5"/>
  <c r="AP232" i="5"/>
  <c r="BE232" i="5"/>
  <c r="AR232" i="5"/>
  <c r="BF232" i="5"/>
  <c r="AS232" i="5"/>
  <c r="BG232" i="5"/>
  <c r="AT232" i="5"/>
  <c r="BH232" i="5"/>
  <c r="AU232" i="5"/>
  <c r="BI232" i="5"/>
  <c r="AV232" i="5"/>
  <c r="BJ232" i="5"/>
  <c r="AW232" i="5"/>
  <c r="AJ232" i="5"/>
  <c r="AX232" i="5"/>
  <c r="AK232" i="5"/>
  <c r="AY232" i="5"/>
  <c r="BB232" i="5"/>
  <c r="AL232" i="5"/>
  <c r="AM232" i="5"/>
  <c r="AZ232" i="5"/>
  <c r="AU299" i="5"/>
  <c r="BG299" i="5"/>
  <c r="AJ299" i="5"/>
  <c r="AV299" i="5"/>
  <c r="BH299" i="5"/>
  <c r="AK299" i="5"/>
  <c r="AW299" i="5"/>
  <c r="BI299" i="5"/>
  <c r="AL299" i="5"/>
  <c r="AX299" i="5"/>
  <c r="BJ299" i="5"/>
  <c r="AM299" i="5"/>
  <c r="AY299" i="5"/>
  <c r="AN299" i="5"/>
  <c r="AZ299" i="5"/>
  <c r="AO299" i="5"/>
  <c r="BA299" i="5"/>
  <c r="AP299" i="5"/>
  <c r="BB299" i="5"/>
  <c r="AQ299" i="5"/>
  <c r="BC299" i="5"/>
  <c r="AR299" i="5"/>
  <c r="BD299" i="5"/>
  <c r="AS299" i="5"/>
  <c r="AT299" i="5"/>
  <c r="BE299" i="5"/>
  <c r="BF299" i="5"/>
  <c r="AU327" i="5"/>
  <c r="BG327" i="5"/>
  <c r="AJ327" i="5"/>
  <c r="AV327" i="5"/>
  <c r="BH327" i="5"/>
  <c r="AK327" i="5"/>
  <c r="AW327" i="5"/>
  <c r="BI327" i="5"/>
  <c r="AL327" i="5"/>
  <c r="AX327" i="5"/>
  <c r="BJ327" i="5"/>
  <c r="AM327" i="5"/>
  <c r="AY327" i="5"/>
  <c r="AN327" i="5"/>
  <c r="AZ327" i="5"/>
  <c r="AO327" i="5"/>
  <c r="BA327" i="5"/>
  <c r="AP327" i="5"/>
  <c r="BB327" i="5"/>
  <c r="AQ327" i="5"/>
  <c r="BC327" i="5"/>
  <c r="AR327" i="5"/>
  <c r="BD327" i="5"/>
  <c r="AS327" i="5"/>
  <c r="AT327" i="5"/>
  <c r="BE327" i="5"/>
  <c r="BF327" i="5"/>
  <c r="AU19" i="5"/>
  <c r="BG19" i="5"/>
  <c r="AJ19" i="5"/>
  <c r="AV19" i="5"/>
  <c r="BH19" i="5"/>
  <c r="AK19" i="5"/>
  <c r="AW19" i="5"/>
  <c r="BI19" i="5"/>
  <c r="AL19" i="5"/>
  <c r="AX19" i="5"/>
  <c r="BJ19" i="5"/>
  <c r="AM19" i="5"/>
  <c r="AY19" i="5"/>
  <c r="AN19" i="5"/>
  <c r="AZ19" i="5"/>
  <c r="AO19" i="5"/>
  <c r="BA19" i="5"/>
  <c r="AP19" i="5"/>
  <c r="BB19" i="5"/>
  <c r="AQ19" i="5"/>
  <c r="BC19" i="5"/>
  <c r="AR19" i="5"/>
  <c r="BD19" i="5"/>
  <c r="AS19" i="5"/>
  <c r="AT19" i="5"/>
  <c r="BE19" i="5"/>
  <c r="BF19" i="5"/>
  <c r="AL22" i="5"/>
  <c r="AX22" i="5"/>
  <c r="BJ22" i="5"/>
  <c r="AM22" i="5"/>
  <c r="AY22" i="5"/>
  <c r="AN22" i="5"/>
  <c r="AZ22" i="5"/>
  <c r="AO22" i="5"/>
  <c r="AP22" i="5"/>
  <c r="BB22" i="5"/>
  <c r="BA22" i="5"/>
  <c r="BC22" i="5"/>
  <c r="BD22" i="5"/>
  <c r="AJ22" i="5"/>
  <c r="BE22" i="5"/>
  <c r="AK22" i="5"/>
  <c r="BF22" i="5"/>
  <c r="AQ22" i="5"/>
  <c r="BG22" i="5"/>
  <c r="AR22" i="5"/>
  <c r="BH22" i="5"/>
  <c r="AS22" i="5"/>
  <c r="BI22" i="5"/>
  <c r="AT22" i="5"/>
  <c r="AU22" i="5"/>
  <c r="AV22" i="5"/>
  <c r="AW22" i="5"/>
  <c r="AO55" i="5"/>
  <c r="BA55" i="5"/>
  <c r="AP55" i="5"/>
  <c r="BB55" i="5"/>
  <c r="AQ55" i="5"/>
  <c r="BC55" i="5"/>
  <c r="AR55" i="5"/>
  <c r="BD55" i="5"/>
  <c r="AS55" i="5"/>
  <c r="BE55" i="5"/>
  <c r="AT55" i="5"/>
  <c r="BF55" i="5"/>
  <c r="AU55" i="5"/>
  <c r="BG55" i="5"/>
  <c r="AJ55" i="5"/>
  <c r="AV55" i="5"/>
  <c r="BH55" i="5"/>
  <c r="AK55" i="5"/>
  <c r="AW55" i="5"/>
  <c r="BI55" i="5"/>
  <c r="AL55" i="5"/>
  <c r="AX55" i="5"/>
  <c r="BJ55" i="5"/>
  <c r="AM55" i="5"/>
  <c r="AN55" i="5"/>
  <c r="AY55" i="5"/>
  <c r="AZ55" i="5"/>
  <c r="AR245" i="5"/>
  <c r="BD245" i="5"/>
  <c r="AS245" i="5"/>
  <c r="BE245" i="5"/>
  <c r="AT245" i="5"/>
  <c r="BF245" i="5"/>
  <c r="AU245" i="5"/>
  <c r="BG245" i="5"/>
  <c r="AJ245" i="5"/>
  <c r="AV245" i="5"/>
  <c r="BH245" i="5"/>
  <c r="AK245" i="5"/>
  <c r="AW245" i="5"/>
  <c r="BI245" i="5"/>
  <c r="AL245" i="5"/>
  <c r="AX245" i="5"/>
  <c r="BJ245" i="5"/>
  <c r="AM245" i="5"/>
  <c r="AY245" i="5"/>
  <c r="AN245" i="5"/>
  <c r="AZ245" i="5"/>
  <c r="AO245" i="5"/>
  <c r="BA245" i="5"/>
  <c r="AP245" i="5"/>
  <c r="AQ245" i="5"/>
  <c r="BB245" i="5"/>
  <c r="BC245" i="5"/>
  <c r="AL9" i="5"/>
  <c r="AX9" i="5"/>
  <c r="BJ9" i="5"/>
  <c r="AM9" i="5"/>
  <c r="AY9" i="5"/>
  <c r="AN9" i="5"/>
  <c r="AZ9" i="5"/>
  <c r="AO9" i="5"/>
  <c r="BA9" i="5"/>
  <c r="AP9" i="5"/>
  <c r="BB9" i="5"/>
  <c r="AQ9" i="5"/>
  <c r="BC9" i="5"/>
  <c r="AR9" i="5"/>
  <c r="BD9" i="5"/>
  <c r="AS9" i="5"/>
  <c r="BE9" i="5"/>
  <c r="AT9" i="5"/>
  <c r="BF9" i="5"/>
  <c r="AU9" i="5"/>
  <c r="BG9" i="5"/>
  <c r="BI9" i="5"/>
  <c r="AJ9" i="5"/>
  <c r="AK9" i="5"/>
  <c r="AV9" i="5"/>
  <c r="AW9" i="5"/>
  <c r="BH9" i="5"/>
  <c r="AL63" i="5"/>
  <c r="AX63" i="5"/>
  <c r="BJ63" i="5"/>
  <c r="AN63" i="5"/>
  <c r="AZ63" i="5"/>
  <c r="AP63" i="5"/>
  <c r="BB63" i="5"/>
  <c r="AT63" i="5"/>
  <c r="BI63" i="5"/>
  <c r="AU63" i="5"/>
  <c r="AV63" i="5"/>
  <c r="AW63" i="5"/>
  <c r="AY63" i="5"/>
  <c r="AJ63" i="5"/>
  <c r="BA63" i="5"/>
  <c r="AK63" i="5"/>
  <c r="BC63" i="5"/>
  <c r="AM63" i="5"/>
  <c r="BD63" i="5"/>
  <c r="AO63" i="5"/>
  <c r="BE63" i="5"/>
  <c r="AQ63" i="5"/>
  <c r="BF63" i="5"/>
  <c r="AS63" i="5"/>
  <c r="BG63" i="5"/>
  <c r="BH63" i="5"/>
  <c r="AR63" i="5"/>
  <c r="AL241" i="5"/>
  <c r="AX241" i="5"/>
  <c r="BJ241" i="5"/>
  <c r="AM241" i="5"/>
  <c r="AY241" i="5"/>
  <c r="AN241" i="5"/>
  <c r="AZ241" i="5"/>
  <c r="AO241" i="5"/>
  <c r="BA241" i="5"/>
  <c r="AP241" i="5"/>
  <c r="BB241" i="5"/>
  <c r="AT241" i="5"/>
  <c r="BF241" i="5"/>
  <c r="AU241" i="5"/>
  <c r="BG241" i="5"/>
  <c r="AR241" i="5"/>
  <c r="AS241" i="5"/>
  <c r="AV241" i="5"/>
  <c r="AW241" i="5"/>
  <c r="BC241" i="5"/>
  <c r="BD241" i="5"/>
  <c r="BE241" i="5"/>
  <c r="BH241" i="5"/>
  <c r="BI241" i="5"/>
  <c r="AJ241" i="5"/>
  <c r="AK241" i="5"/>
  <c r="AQ241" i="5"/>
  <c r="AU80" i="5"/>
  <c r="BG80" i="5"/>
  <c r="AJ80" i="5"/>
  <c r="AV80" i="5"/>
  <c r="BH80" i="5"/>
  <c r="AK80" i="5"/>
  <c r="AW80" i="5"/>
  <c r="BI80" i="5"/>
  <c r="AL80" i="5"/>
  <c r="AX80" i="5"/>
  <c r="BJ80" i="5"/>
  <c r="AM80" i="5"/>
  <c r="AY80" i="5"/>
  <c r="AN80" i="5"/>
  <c r="AZ80" i="5"/>
  <c r="AO80" i="5"/>
  <c r="BA80" i="5"/>
  <c r="AP80" i="5"/>
  <c r="BB80" i="5"/>
  <c r="AQ80" i="5"/>
  <c r="BC80" i="5"/>
  <c r="AR80" i="5"/>
  <c r="BD80" i="5"/>
  <c r="AS80" i="5"/>
  <c r="AT80" i="5"/>
  <c r="BE80" i="5"/>
  <c r="BF80" i="5"/>
  <c r="BN77" i="5"/>
  <c r="BZ77" i="5"/>
  <c r="BO77" i="5"/>
  <c r="CB77" i="5"/>
  <c r="BP77" i="5"/>
  <c r="CC77" i="5"/>
  <c r="BQ77" i="5"/>
  <c r="CD77" i="5"/>
  <c r="BR77" i="5"/>
  <c r="CE77" i="5"/>
  <c r="BS77" i="5"/>
  <c r="CF77" i="5"/>
  <c r="BT77" i="5"/>
  <c r="CG77" i="5"/>
  <c r="BU77" i="5"/>
  <c r="CH77" i="5"/>
  <c r="BY77" i="5"/>
  <c r="CA77" i="5"/>
  <c r="CI77" i="5"/>
  <c r="CJ77" i="5"/>
  <c r="CK77" i="5"/>
  <c r="BK77" i="5"/>
  <c r="BL77" i="5"/>
  <c r="BM77" i="5"/>
  <c r="BV77" i="5"/>
  <c r="BW77" i="5"/>
  <c r="BX77" i="5"/>
  <c r="BL286" i="5"/>
  <c r="BY286" i="5"/>
  <c r="CK286" i="5"/>
  <c r="CJ286" i="5"/>
  <c r="BX286" i="5"/>
  <c r="BW286" i="5"/>
  <c r="BK286" i="5"/>
  <c r="CI286" i="5"/>
  <c r="BV286" i="5"/>
  <c r="BU286" i="5"/>
  <c r="CG286" i="5"/>
  <c r="CF286" i="5"/>
  <c r="CH286" i="5"/>
  <c r="BT286" i="5"/>
  <c r="BS286" i="5"/>
  <c r="BP286" i="5"/>
  <c r="BM286" i="5"/>
  <c r="CE286" i="5"/>
  <c r="CD286" i="5"/>
  <c r="CB286" i="5"/>
  <c r="BR286" i="5"/>
  <c r="BQ286" i="5"/>
  <c r="CC286" i="5"/>
  <c r="BO286" i="5"/>
  <c r="CA286" i="5"/>
  <c r="BN286" i="5"/>
  <c r="BZ286" i="5"/>
  <c r="BQ281" i="5"/>
  <c r="CC281" i="5"/>
  <c r="BS281" i="5"/>
  <c r="CE281" i="5"/>
  <c r="BU281" i="5"/>
  <c r="CI281" i="5"/>
  <c r="BV281" i="5"/>
  <c r="CJ281" i="5"/>
  <c r="BW281" i="5"/>
  <c r="CK281" i="5"/>
  <c r="BX281" i="5"/>
  <c r="BK281" i="5"/>
  <c r="BY281" i="5"/>
  <c r="BL281" i="5"/>
  <c r="BZ281" i="5"/>
  <c r="BM281" i="5"/>
  <c r="CA281" i="5"/>
  <c r="BN281" i="5"/>
  <c r="CB281" i="5"/>
  <c r="BO281" i="5"/>
  <c r="CD281" i="5"/>
  <c r="BP281" i="5"/>
  <c r="CF281" i="5"/>
  <c r="BR281" i="5"/>
  <c r="BT281" i="5"/>
  <c r="CG281" i="5"/>
  <c r="CH281" i="5"/>
  <c r="BQ257" i="5"/>
  <c r="CC257" i="5"/>
  <c r="BR257" i="5"/>
  <c r="CD257" i="5"/>
  <c r="BS257" i="5"/>
  <c r="CE257" i="5"/>
  <c r="BT257" i="5"/>
  <c r="CF257" i="5"/>
  <c r="BU257" i="5"/>
  <c r="CG257" i="5"/>
  <c r="BV257" i="5"/>
  <c r="BW257" i="5"/>
  <c r="BX257" i="5"/>
  <c r="BY257" i="5"/>
  <c r="BZ257" i="5"/>
  <c r="CA257" i="5"/>
  <c r="BK257" i="5"/>
  <c r="CB257" i="5"/>
  <c r="BL257" i="5"/>
  <c r="CH257" i="5"/>
  <c r="BM257" i="5"/>
  <c r="CI257" i="5"/>
  <c r="BN257" i="5"/>
  <c r="CJ257" i="5"/>
  <c r="BO257" i="5"/>
  <c r="BP257" i="5"/>
  <c r="CK257" i="5"/>
  <c r="BM11" i="5"/>
  <c r="BY11" i="5"/>
  <c r="CK11" i="5"/>
  <c r="BQ11" i="5"/>
  <c r="CC11" i="5"/>
  <c r="BR11" i="5"/>
  <c r="CD11" i="5"/>
  <c r="BT11" i="5"/>
  <c r="CF11" i="5"/>
  <c r="BV11" i="5"/>
  <c r="BW11" i="5"/>
  <c r="BX11" i="5"/>
  <c r="BZ11" i="5"/>
  <c r="CA11" i="5"/>
  <c r="BK11" i="5"/>
  <c r="CB11" i="5"/>
  <c r="BL11" i="5"/>
  <c r="CE11" i="5"/>
  <c r="BN11" i="5"/>
  <c r="CG11" i="5"/>
  <c r="BO11" i="5"/>
  <c r="CH11" i="5"/>
  <c r="CJ11" i="5"/>
  <c r="BP11" i="5"/>
  <c r="BS11" i="5"/>
  <c r="BU11" i="5"/>
  <c r="CI11" i="5"/>
  <c r="BR66" i="5"/>
  <c r="CD66" i="5"/>
  <c r="BQ66" i="5"/>
  <c r="CE66" i="5"/>
  <c r="BV66" i="5"/>
  <c r="CI66" i="5"/>
  <c r="BN66" i="5"/>
  <c r="CC66" i="5"/>
  <c r="BO66" i="5"/>
  <c r="CF66" i="5"/>
  <c r="BP66" i="5"/>
  <c r="CG66" i="5"/>
  <c r="BS66" i="5"/>
  <c r="CH66" i="5"/>
  <c r="BT66" i="5"/>
  <c r="CJ66" i="5"/>
  <c r="BU66" i="5"/>
  <c r="CK66" i="5"/>
  <c r="BW66" i="5"/>
  <c r="BX66" i="5"/>
  <c r="BY66" i="5"/>
  <c r="BK66" i="5"/>
  <c r="BL66" i="5"/>
  <c r="BM66" i="5"/>
  <c r="BZ66" i="5"/>
  <c r="CA66" i="5"/>
  <c r="CB66" i="5"/>
  <c r="BV117" i="5"/>
  <c r="CH117" i="5"/>
  <c r="BN117" i="5"/>
  <c r="BZ117" i="5"/>
  <c r="BK117" i="5"/>
  <c r="BY117" i="5"/>
  <c r="BL117" i="5"/>
  <c r="CA117" i="5"/>
  <c r="BM117" i="5"/>
  <c r="CB117" i="5"/>
  <c r="BO117" i="5"/>
  <c r="CC117" i="5"/>
  <c r="BP117" i="5"/>
  <c r="CD117" i="5"/>
  <c r="BQ117" i="5"/>
  <c r="CE117" i="5"/>
  <c r="BR117" i="5"/>
  <c r="CF117" i="5"/>
  <c r="BS117" i="5"/>
  <c r="CG117" i="5"/>
  <c r="BT117" i="5"/>
  <c r="CI117" i="5"/>
  <c r="BU117" i="5"/>
  <c r="CJ117" i="5"/>
  <c r="BX117" i="5"/>
  <c r="CK117" i="5"/>
  <c r="BW117" i="5"/>
  <c r="BN48" i="5"/>
  <c r="BZ48" i="5"/>
  <c r="BO48" i="5"/>
  <c r="CA48" i="5"/>
  <c r="BT48" i="5"/>
  <c r="CH48" i="5"/>
  <c r="BV48" i="5"/>
  <c r="CK48" i="5"/>
  <c r="BW48" i="5"/>
  <c r="BX48" i="5"/>
  <c r="BY48" i="5"/>
  <c r="BK48" i="5"/>
  <c r="CB48" i="5"/>
  <c r="BL48" i="5"/>
  <c r="CC48" i="5"/>
  <c r="BM48" i="5"/>
  <c r="CD48" i="5"/>
  <c r="BP48" i="5"/>
  <c r="CE48" i="5"/>
  <c r="BR48" i="5"/>
  <c r="CG48" i="5"/>
  <c r="BQ48" i="5"/>
  <c r="BS48" i="5"/>
  <c r="BU48" i="5"/>
  <c r="CF48" i="5"/>
  <c r="CI48" i="5"/>
  <c r="CJ48" i="5"/>
  <c r="BL42" i="5"/>
  <c r="BX42" i="5"/>
  <c r="CJ42" i="5"/>
  <c r="BM42" i="5"/>
  <c r="BY42" i="5"/>
  <c r="CK42" i="5"/>
  <c r="BP42" i="5"/>
  <c r="CB42" i="5"/>
  <c r="BQ42" i="5"/>
  <c r="CF42" i="5"/>
  <c r="BR42" i="5"/>
  <c r="CG42" i="5"/>
  <c r="BS42" i="5"/>
  <c r="CH42" i="5"/>
  <c r="BT42" i="5"/>
  <c r="CI42" i="5"/>
  <c r="BU42" i="5"/>
  <c r="BV42" i="5"/>
  <c r="BW42" i="5"/>
  <c r="BZ42" i="5"/>
  <c r="CA42" i="5"/>
  <c r="BK42" i="5"/>
  <c r="CC42" i="5"/>
  <c r="CE42" i="5"/>
  <c r="BN42" i="5"/>
  <c r="CD42" i="5"/>
  <c r="BO42" i="5"/>
  <c r="AL305" i="5"/>
  <c r="AX305" i="5"/>
  <c r="BJ305" i="5"/>
  <c r="AM305" i="5"/>
  <c r="AY305" i="5"/>
  <c r="AN305" i="5"/>
  <c r="AZ305" i="5"/>
  <c r="AO305" i="5"/>
  <c r="BA305" i="5"/>
  <c r="AP305" i="5"/>
  <c r="BB305" i="5"/>
  <c r="AU305" i="5"/>
  <c r="AV305" i="5"/>
  <c r="AW305" i="5"/>
  <c r="BC305" i="5"/>
  <c r="BD305" i="5"/>
  <c r="BE305" i="5"/>
  <c r="AJ305" i="5"/>
  <c r="BF305" i="5"/>
  <c r="AK305" i="5"/>
  <c r="BG305" i="5"/>
  <c r="AQ305" i="5"/>
  <c r="BH305" i="5"/>
  <c r="AR305" i="5"/>
  <c r="BI305" i="5"/>
  <c r="AS305" i="5"/>
  <c r="AT305" i="5"/>
  <c r="AO216" i="5"/>
  <c r="BA216" i="5"/>
  <c r="AP216" i="5"/>
  <c r="BB216" i="5"/>
  <c r="AQ216" i="5"/>
  <c r="BC216" i="5"/>
  <c r="AR216" i="5"/>
  <c r="BD216" i="5"/>
  <c r="AS216" i="5"/>
  <c r="BE216" i="5"/>
  <c r="AT216" i="5"/>
  <c r="BF216" i="5"/>
  <c r="AU216" i="5"/>
  <c r="BG216" i="5"/>
  <c r="AJ216" i="5"/>
  <c r="AV216" i="5"/>
  <c r="BH216" i="5"/>
  <c r="AK216" i="5"/>
  <c r="AW216" i="5"/>
  <c r="BI216" i="5"/>
  <c r="AL216" i="5"/>
  <c r="AX216" i="5"/>
  <c r="BJ216" i="5"/>
  <c r="AM216" i="5"/>
  <c r="AN216" i="5"/>
  <c r="AY216" i="5"/>
  <c r="AZ216" i="5"/>
  <c r="AO213" i="5"/>
  <c r="BA213" i="5"/>
  <c r="AP213" i="5"/>
  <c r="BB213" i="5"/>
  <c r="AQ213" i="5"/>
  <c r="BC213" i="5"/>
  <c r="AR213" i="5"/>
  <c r="BD213" i="5"/>
  <c r="AS213" i="5"/>
  <c r="BE213" i="5"/>
  <c r="AT213" i="5"/>
  <c r="BF213" i="5"/>
  <c r="AU213" i="5"/>
  <c r="BG213" i="5"/>
  <c r="AJ213" i="5"/>
  <c r="AV213" i="5"/>
  <c r="BH213" i="5"/>
  <c r="AK213" i="5"/>
  <c r="AW213" i="5"/>
  <c r="BI213" i="5"/>
  <c r="AL213" i="5"/>
  <c r="AX213" i="5"/>
  <c r="BJ213" i="5"/>
  <c r="AM213" i="5"/>
  <c r="AN213" i="5"/>
  <c r="AY213" i="5"/>
  <c r="AZ213" i="5"/>
  <c r="BL224" i="5"/>
  <c r="BX224" i="5"/>
  <c r="CJ224" i="5"/>
  <c r="BM224" i="5"/>
  <c r="BY224" i="5"/>
  <c r="CK224" i="5"/>
  <c r="BP224" i="5"/>
  <c r="CB224" i="5"/>
  <c r="BT224" i="5"/>
  <c r="CI224" i="5"/>
  <c r="BU224" i="5"/>
  <c r="BV224" i="5"/>
  <c r="BW224" i="5"/>
  <c r="BZ224" i="5"/>
  <c r="CA224" i="5"/>
  <c r="BK224" i="5"/>
  <c r="CC224" i="5"/>
  <c r="BN224" i="5"/>
  <c r="CD224" i="5"/>
  <c r="BO224" i="5"/>
  <c r="CE224" i="5"/>
  <c r="BQ224" i="5"/>
  <c r="CF224" i="5"/>
  <c r="BS224" i="5"/>
  <c r="CG224" i="5"/>
  <c r="CH224" i="5"/>
  <c r="BR224" i="5"/>
  <c r="AL82" i="5"/>
  <c r="AX82" i="5"/>
  <c r="BJ82" i="5"/>
  <c r="AN82" i="5"/>
  <c r="AZ82" i="5"/>
  <c r="AP82" i="5"/>
  <c r="BB82" i="5"/>
  <c r="AU82" i="5"/>
  <c r="AV82" i="5"/>
  <c r="AW82" i="5"/>
  <c r="AY82" i="5"/>
  <c r="AJ82" i="5"/>
  <c r="BA82" i="5"/>
  <c r="AK82" i="5"/>
  <c r="BC82" i="5"/>
  <c r="AM82" i="5"/>
  <c r="BD82" i="5"/>
  <c r="AO82" i="5"/>
  <c r="BE82" i="5"/>
  <c r="AQ82" i="5"/>
  <c r="BF82" i="5"/>
  <c r="AR82" i="5"/>
  <c r="BG82" i="5"/>
  <c r="AS82" i="5"/>
  <c r="AT82" i="5"/>
  <c r="BH82" i="5"/>
  <c r="BI82" i="5"/>
  <c r="BL136" i="5"/>
  <c r="BW136" i="5"/>
  <c r="CI136" i="5"/>
  <c r="BT136" i="5"/>
  <c r="CG136" i="5"/>
  <c r="BU136" i="5"/>
  <c r="CH136" i="5"/>
  <c r="BV136" i="5"/>
  <c r="CJ136" i="5"/>
  <c r="BX136" i="5"/>
  <c r="CK136" i="5"/>
  <c r="BK136" i="5"/>
  <c r="BY136" i="5"/>
  <c r="BM136" i="5"/>
  <c r="BZ136" i="5"/>
  <c r="BN136" i="5"/>
  <c r="CA136" i="5"/>
  <c r="CC136" i="5"/>
  <c r="CD136" i="5"/>
  <c r="CE136" i="5"/>
  <c r="CF136" i="5"/>
  <c r="BO136" i="5"/>
  <c r="BP136" i="5"/>
  <c r="BQ136" i="5"/>
  <c r="BR136" i="5"/>
  <c r="BS136" i="5"/>
  <c r="CB136" i="5"/>
  <c r="AU120" i="5"/>
  <c r="BG120" i="5"/>
  <c r="AJ120" i="5"/>
  <c r="AV120" i="5"/>
  <c r="BH120" i="5"/>
  <c r="AK120" i="5"/>
  <c r="AW120" i="5"/>
  <c r="BI120" i="5"/>
  <c r="AL120" i="5"/>
  <c r="AX120" i="5"/>
  <c r="BJ120" i="5"/>
  <c r="AM120" i="5"/>
  <c r="AY120" i="5"/>
  <c r="AN120" i="5"/>
  <c r="AZ120" i="5"/>
  <c r="AO120" i="5"/>
  <c r="BA120" i="5"/>
  <c r="AP120" i="5"/>
  <c r="BB120" i="5"/>
  <c r="AQ120" i="5"/>
  <c r="BC120" i="5"/>
  <c r="AR120" i="5"/>
  <c r="BD120" i="5"/>
  <c r="AS120" i="5"/>
  <c r="AT120" i="5"/>
  <c r="BE120" i="5"/>
  <c r="BF120" i="5"/>
  <c r="AO319" i="5"/>
  <c r="BA319" i="5"/>
  <c r="AP319" i="5"/>
  <c r="BB319" i="5"/>
  <c r="AQ319" i="5"/>
  <c r="BC319" i="5"/>
  <c r="AR319" i="5"/>
  <c r="BD319" i="5"/>
  <c r="AS319" i="5"/>
  <c r="BE319" i="5"/>
  <c r="AK319" i="5"/>
  <c r="AW319" i="5"/>
  <c r="BI319" i="5"/>
  <c r="AL319" i="5"/>
  <c r="AX319" i="5"/>
  <c r="BJ319" i="5"/>
  <c r="AN319" i="5"/>
  <c r="AT319" i="5"/>
  <c r="AU319" i="5"/>
  <c r="AV319" i="5"/>
  <c r="AY319" i="5"/>
  <c r="AZ319" i="5"/>
  <c r="BF319" i="5"/>
  <c r="BG319" i="5"/>
  <c r="BH319" i="5"/>
  <c r="AJ319" i="5"/>
  <c r="AM319" i="5"/>
  <c r="AO239" i="5"/>
  <c r="BA239" i="5"/>
  <c r="AQ239" i="5"/>
  <c r="BC239" i="5"/>
  <c r="AT239" i="5"/>
  <c r="BH239" i="5"/>
  <c r="AU239" i="5"/>
  <c r="BI239" i="5"/>
  <c r="AV239" i="5"/>
  <c r="BJ239" i="5"/>
  <c r="AW239" i="5"/>
  <c r="AJ239" i="5"/>
  <c r="AX239" i="5"/>
  <c r="AK239" i="5"/>
  <c r="AY239" i="5"/>
  <c r="AL239" i="5"/>
  <c r="AZ239" i="5"/>
  <c r="AM239" i="5"/>
  <c r="BB239" i="5"/>
  <c r="AN239" i="5"/>
  <c r="BD239" i="5"/>
  <c r="AP239" i="5"/>
  <c r="BE239" i="5"/>
  <c r="BG239" i="5"/>
  <c r="AR239" i="5"/>
  <c r="AS239" i="5"/>
  <c r="BF239" i="5"/>
  <c r="AL123" i="5"/>
  <c r="AX123" i="5"/>
  <c r="BJ123" i="5"/>
  <c r="AN123" i="5"/>
  <c r="AZ123" i="5"/>
  <c r="AP123" i="5"/>
  <c r="BB123" i="5"/>
  <c r="AY123" i="5"/>
  <c r="AJ123" i="5"/>
  <c r="BA123" i="5"/>
  <c r="AK123" i="5"/>
  <c r="BC123" i="5"/>
  <c r="AM123" i="5"/>
  <c r="BD123" i="5"/>
  <c r="AO123" i="5"/>
  <c r="BE123" i="5"/>
  <c r="AQ123" i="5"/>
  <c r="BF123" i="5"/>
  <c r="AR123" i="5"/>
  <c r="BG123" i="5"/>
  <c r="AS123" i="5"/>
  <c r="BH123" i="5"/>
  <c r="AT123" i="5"/>
  <c r="BI123" i="5"/>
  <c r="AU123" i="5"/>
  <c r="AV123" i="5"/>
  <c r="AW123" i="5"/>
  <c r="AR163" i="5"/>
  <c r="BD163" i="5"/>
  <c r="AS163" i="5"/>
  <c r="BE163" i="5"/>
  <c r="AT163" i="5"/>
  <c r="BF163" i="5"/>
  <c r="AU163" i="5"/>
  <c r="BG163" i="5"/>
  <c r="AJ163" i="5"/>
  <c r="AV163" i="5"/>
  <c r="BH163" i="5"/>
  <c r="AK163" i="5"/>
  <c r="AW163" i="5"/>
  <c r="BI163" i="5"/>
  <c r="AL163" i="5"/>
  <c r="AX163" i="5"/>
  <c r="BJ163" i="5"/>
  <c r="AM163" i="5"/>
  <c r="AY163" i="5"/>
  <c r="AN163" i="5"/>
  <c r="AZ163" i="5"/>
  <c r="AO163" i="5"/>
  <c r="BA163" i="5"/>
  <c r="AP163" i="5"/>
  <c r="AQ163" i="5"/>
  <c r="BB163" i="5"/>
  <c r="BC163" i="5"/>
  <c r="BQ108" i="5"/>
  <c r="CC108" i="5"/>
  <c r="BR108" i="5"/>
  <c r="CD108" i="5"/>
  <c r="BU108" i="5"/>
  <c r="CG108" i="5"/>
  <c r="BN108" i="5"/>
  <c r="CE108" i="5"/>
  <c r="BV108" i="5"/>
  <c r="BW108" i="5"/>
  <c r="BX108" i="5"/>
  <c r="BY108" i="5"/>
  <c r="BZ108" i="5"/>
  <c r="BK108" i="5"/>
  <c r="CA108" i="5"/>
  <c r="BL108" i="5"/>
  <c r="CB108" i="5"/>
  <c r="BM108" i="5"/>
  <c r="CF108" i="5"/>
  <c r="BP108" i="5"/>
  <c r="CI108" i="5"/>
  <c r="BO108" i="5"/>
  <c r="BS108" i="5"/>
  <c r="BT108" i="5"/>
  <c r="CH108" i="5"/>
  <c r="CJ108" i="5"/>
  <c r="CK108" i="5"/>
  <c r="BT275" i="5"/>
  <c r="CG275" i="5"/>
  <c r="BU275" i="5"/>
  <c r="CI275" i="5"/>
  <c r="BW275" i="5"/>
  <c r="CJ275" i="5"/>
  <c r="BK275" i="5"/>
  <c r="BX275" i="5"/>
  <c r="CK275" i="5"/>
  <c r="BL275" i="5"/>
  <c r="BY275" i="5"/>
  <c r="BM275" i="5"/>
  <c r="BZ275" i="5"/>
  <c r="BN275" i="5"/>
  <c r="CA275" i="5"/>
  <c r="CD275" i="5"/>
  <c r="CE275" i="5"/>
  <c r="CF275" i="5"/>
  <c r="BO275" i="5"/>
  <c r="BP275" i="5"/>
  <c r="BQ275" i="5"/>
  <c r="BR275" i="5"/>
  <c r="BS275" i="5"/>
  <c r="CB275" i="5"/>
  <c r="CC275" i="5"/>
  <c r="BV275" i="5"/>
  <c r="CH275" i="5"/>
  <c r="AR21" i="5"/>
  <c r="BD21" i="5"/>
  <c r="AS21" i="5"/>
  <c r="BE21" i="5"/>
  <c r="AT21" i="5"/>
  <c r="BF21" i="5"/>
  <c r="AU21" i="5"/>
  <c r="BG21" i="5"/>
  <c r="AJ21" i="5"/>
  <c r="AV21" i="5"/>
  <c r="BH21" i="5"/>
  <c r="AK21" i="5"/>
  <c r="AW21" i="5"/>
  <c r="BI21" i="5"/>
  <c r="AL21" i="5"/>
  <c r="AX21" i="5"/>
  <c r="BJ21" i="5"/>
  <c r="AM21" i="5"/>
  <c r="AY21" i="5"/>
  <c r="AN21" i="5"/>
  <c r="AZ21" i="5"/>
  <c r="AO21" i="5"/>
  <c r="BA21" i="5"/>
  <c r="AQ21" i="5"/>
  <c r="BB21" i="5"/>
  <c r="BC21" i="5"/>
  <c r="AP21" i="5"/>
  <c r="AL40" i="5"/>
  <c r="AX40" i="5"/>
  <c r="BJ40" i="5"/>
  <c r="AN40" i="5"/>
  <c r="AZ40" i="5"/>
  <c r="AR40" i="5"/>
  <c r="BF40" i="5"/>
  <c r="AS40" i="5"/>
  <c r="BG40" i="5"/>
  <c r="AT40" i="5"/>
  <c r="BH40" i="5"/>
  <c r="AU40" i="5"/>
  <c r="BI40" i="5"/>
  <c r="AV40" i="5"/>
  <c r="AW40" i="5"/>
  <c r="AJ40" i="5"/>
  <c r="AY40" i="5"/>
  <c r="AK40" i="5"/>
  <c r="BA40" i="5"/>
  <c r="AM40" i="5"/>
  <c r="BB40" i="5"/>
  <c r="AO40" i="5"/>
  <c r="BC40" i="5"/>
  <c r="AP40" i="5"/>
  <c r="AQ40" i="5"/>
  <c r="BD40" i="5"/>
  <c r="BE40" i="5"/>
  <c r="AR167" i="5"/>
  <c r="BD167" i="5"/>
  <c r="AS167" i="5"/>
  <c r="BE167" i="5"/>
  <c r="AT167" i="5"/>
  <c r="BF167" i="5"/>
  <c r="AU167" i="5"/>
  <c r="BG167" i="5"/>
  <c r="AJ167" i="5"/>
  <c r="AV167" i="5"/>
  <c r="BH167" i="5"/>
  <c r="AL167" i="5"/>
  <c r="AX167" i="5"/>
  <c r="BJ167" i="5"/>
  <c r="AM167" i="5"/>
  <c r="AY167" i="5"/>
  <c r="AO167" i="5"/>
  <c r="AP167" i="5"/>
  <c r="AQ167" i="5"/>
  <c r="AW167" i="5"/>
  <c r="AZ167" i="5"/>
  <c r="BA167" i="5"/>
  <c r="BB167" i="5"/>
  <c r="BC167" i="5"/>
  <c r="BI167" i="5"/>
  <c r="AK167" i="5"/>
  <c r="AN167" i="5"/>
  <c r="AL20" i="5"/>
  <c r="AX20" i="5"/>
  <c r="BJ20" i="5"/>
  <c r="AM20" i="5"/>
  <c r="AY20" i="5"/>
  <c r="AN20" i="5"/>
  <c r="AZ20" i="5"/>
  <c r="AO20" i="5"/>
  <c r="BA20" i="5"/>
  <c r="AP20" i="5"/>
  <c r="BB20" i="5"/>
  <c r="AQ20" i="5"/>
  <c r="BC20" i="5"/>
  <c r="AR20" i="5"/>
  <c r="BD20" i="5"/>
  <c r="AS20" i="5"/>
  <c r="BE20" i="5"/>
  <c r="AT20" i="5"/>
  <c r="BF20" i="5"/>
  <c r="AU20" i="5"/>
  <c r="BG20" i="5"/>
  <c r="BI20" i="5"/>
  <c r="AJ20" i="5"/>
  <c r="AK20" i="5"/>
  <c r="AV20" i="5"/>
  <c r="AW20" i="5"/>
  <c r="BH20" i="5"/>
  <c r="AO176" i="5"/>
  <c r="BA176" i="5"/>
  <c r="AP176" i="5"/>
  <c r="BB176" i="5"/>
  <c r="AQ176" i="5"/>
  <c r="BC176" i="5"/>
  <c r="AR176" i="5"/>
  <c r="BD176" i="5"/>
  <c r="AS176" i="5"/>
  <c r="BE176" i="5"/>
  <c r="AT176" i="5"/>
  <c r="BF176" i="5"/>
  <c r="AU176" i="5"/>
  <c r="BG176" i="5"/>
  <c r="AJ176" i="5"/>
  <c r="AV176" i="5"/>
  <c r="BH176" i="5"/>
  <c r="AK176" i="5"/>
  <c r="AW176" i="5"/>
  <c r="BI176" i="5"/>
  <c r="AL176" i="5"/>
  <c r="AX176" i="5"/>
  <c r="BJ176" i="5"/>
  <c r="AM176" i="5"/>
  <c r="AN176" i="5"/>
  <c r="AY176" i="5"/>
  <c r="AZ176" i="5"/>
  <c r="BT60" i="5"/>
  <c r="CF60" i="5"/>
  <c r="BM60" i="5"/>
  <c r="BZ60" i="5"/>
  <c r="BN60" i="5"/>
  <c r="CA60" i="5"/>
  <c r="BP60" i="5"/>
  <c r="CC60" i="5"/>
  <c r="BQ60" i="5"/>
  <c r="CD60" i="5"/>
  <c r="BS60" i="5"/>
  <c r="CG60" i="5"/>
  <c r="BV60" i="5"/>
  <c r="BW60" i="5"/>
  <c r="BX60" i="5"/>
  <c r="BY60" i="5"/>
  <c r="CB60" i="5"/>
  <c r="CE60" i="5"/>
  <c r="CH60" i="5"/>
  <c r="BK60" i="5"/>
  <c r="CI60" i="5"/>
  <c r="BL60" i="5"/>
  <c r="CJ60" i="5"/>
  <c r="BO60" i="5"/>
  <c r="BR60" i="5"/>
  <c r="BU60" i="5"/>
  <c r="CK60" i="5"/>
  <c r="BK316" i="5"/>
  <c r="BW316" i="5"/>
  <c r="CI316" i="5"/>
  <c r="BL316" i="5"/>
  <c r="BX316" i="5"/>
  <c r="CJ316" i="5"/>
  <c r="BM316" i="5"/>
  <c r="BY316" i="5"/>
  <c r="CK316" i="5"/>
  <c r="BN316" i="5"/>
  <c r="BZ316" i="5"/>
  <c r="BO316" i="5"/>
  <c r="CA316" i="5"/>
  <c r="BP316" i="5"/>
  <c r="CB316" i="5"/>
  <c r="BQ316" i="5"/>
  <c r="CC316" i="5"/>
  <c r="BR316" i="5"/>
  <c r="CD316" i="5"/>
  <c r="BS316" i="5"/>
  <c r="CE316" i="5"/>
  <c r="BT316" i="5"/>
  <c r="CF316" i="5"/>
  <c r="BU316" i="5"/>
  <c r="BV316" i="5"/>
  <c r="CG316" i="5"/>
  <c r="CH316" i="5"/>
  <c r="BN234" i="5"/>
  <c r="BZ234" i="5"/>
  <c r="BO234" i="5"/>
  <c r="CA234" i="5"/>
  <c r="BP234" i="5"/>
  <c r="CB234" i="5"/>
  <c r="BQ234" i="5"/>
  <c r="CC234" i="5"/>
  <c r="BR234" i="5"/>
  <c r="CD234" i="5"/>
  <c r="BS234" i="5"/>
  <c r="CE234" i="5"/>
  <c r="BT234" i="5"/>
  <c r="CF234" i="5"/>
  <c r="BU234" i="5"/>
  <c r="CG234" i="5"/>
  <c r="BV234" i="5"/>
  <c r="CH234" i="5"/>
  <c r="BK234" i="5"/>
  <c r="BW234" i="5"/>
  <c r="CI234" i="5"/>
  <c r="BY234" i="5"/>
  <c r="CJ234" i="5"/>
  <c r="CK234" i="5"/>
  <c r="BL234" i="5"/>
  <c r="BM234" i="5"/>
  <c r="BX234" i="5"/>
  <c r="AL4" i="5"/>
  <c r="AX4" i="5"/>
  <c r="BJ4" i="5"/>
  <c r="AM4" i="5"/>
  <c r="AY4" i="5"/>
  <c r="AN4" i="5"/>
  <c r="AZ4" i="5"/>
  <c r="AO4" i="5"/>
  <c r="BA4" i="5"/>
  <c r="AP4" i="5"/>
  <c r="BB4" i="5"/>
  <c r="AQ4" i="5"/>
  <c r="BC4" i="5"/>
  <c r="AR4" i="5"/>
  <c r="BD4" i="5"/>
  <c r="AS4" i="5"/>
  <c r="BE4" i="5"/>
  <c r="AT4" i="5"/>
  <c r="BF4" i="5"/>
  <c r="AU4" i="5"/>
  <c r="BG4" i="5"/>
  <c r="AJ4" i="5"/>
  <c r="AK4" i="5"/>
  <c r="AV4" i="5"/>
  <c r="AW4" i="5"/>
  <c r="BH4" i="5"/>
  <c r="BI4" i="5"/>
  <c r="BS149" i="5"/>
  <c r="CE149" i="5"/>
  <c r="BT149" i="5"/>
  <c r="CF149" i="5"/>
  <c r="BK149" i="5"/>
  <c r="BW149" i="5"/>
  <c r="CI149" i="5"/>
  <c r="BL149" i="5"/>
  <c r="CA149" i="5"/>
  <c r="BM149" i="5"/>
  <c r="CB149" i="5"/>
  <c r="BN149" i="5"/>
  <c r="CC149" i="5"/>
  <c r="BO149" i="5"/>
  <c r="CD149" i="5"/>
  <c r="BP149" i="5"/>
  <c r="CG149" i="5"/>
  <c r="BQ149" i="5"/>
  <c r="CH149" i="5"/>
  <c r="BR149" i="5"/>
  <c r="CJ149" i="5"/>
  <c r="BU149" i="5"/>
  <c r="CK149" i="5"/>
  <c r="BV149" i="5"/>
  <c r="BX149" i="5"/>
  <c r="BY149" i="5"/>
  <c r="BZ149" i="5"/>
  <c r="AF146" i="5"/>
  <c r="AG146" i="5"/>
  <c r="BR223" i="5"/>
  <c r="CD223" i="5"/>
  <c r="BT223" i="5"/>
  <c r="CF223" i="5"/>
  <c r="BV223" i="5"/>
  <c r="CH223" i="5"/>
  <c r="BO223" i="5"/>
  <c r="CE223" i="5"/>
  <c r="BP223" i="5"/>
  <c r="CG223" i="5"/>
  <c r="BQ223" i="5"/>
  <c r="CI223" i="5"/>
  <c r="BS223" i="5"/>
  <c r="CJ223" i="5"/>
  <c r="BU223" i="5"/>
  <c r="CK223" i="5"/>
  <c r="BW223" i="5"/>
  <c r="BX223" i="5"/>
  <c r="BY223" i="5"/>
  <c r="BK223" i="5"/>
  <c r="BZ223" i="5"/>
  <c r="BL223" i="5"/>
  <c r="CA223" i="5"/>
  <c r="CC223" i="5"/>
  <c r="BM223" i="5"/>
  <c r="CB223" i="5"/>
  <c r="BN223" i="5"/>
  <c r="BQ69" i="5"/>
  <c r="CC69" i="5"/>
  <c r="BS69" i="5"/>
  <c r="CF69" i="5"/>
  <c r="BT69" i="5"/>
  <c r="CG69" i="5"/>
  <c r="BU69" i="5"/>
  <c r="CH69" i="5"/>
  <c r="BV69" i="5"/>
  <c r="CI69" i="5"/>
  <c r="BW69" i="5"/>
  <c r="CJ69" i="5"/>
  <c r="BK69" i="5"/>
  <c r="BX69" i="5"/>
  <c r="CK69" i="5"/>
  <c r="BL69" i="5"/>
  <c r="BY69" i="5"/>
  <c r="BM69" i="5"/>
  <c r="BN69" i="5"/>
  <c r="BO69" i="5"/>
  <c r="BP69" i="5"/>
  <c r="BR69" i="5"/>
  <c r="BZ69" i="5"/>
  <c r="CA69" i="5"/>
  <c r="CB69" i="5"/>
  <c r="CD69" i="5"/>
  <c r="CE69" i="5"/>
  <c r="BK238" i="5"/>
  <c r="BW238" i="5"/>
  <c r="CI238" i="5"/>
  <c r="BL238" i="5"/>
  <c r="BX238" i="5"/>
  <c r="CJ238" i="5"/>
  <c r="BM238" i="5"/>
  <c r="BY238" i="5"/>
  <c r="CK238" i="5"/>
  <c r="BN238" i="5"/>
  <c r="BZ238" i="5"/>
  <c r="BO238" i="5"/>
  <c r="CA238" i="5"/>
  <c r="BS238" i="5"/>
  <c r="BT238" i="5"/>
  <c r="BU238" i="5"/>
  <c r="BV238" i="5"/>
  <c r="CB238" i="5"/>
  <c r="CC238" i="5"/>
  <c r="CD238" i="5"/>
  <c r="CE238" i="5"/>
  <c r="CF238" i="5"/>
  <c r="BP238" i="5"/>
  <c r="CG238" i="5"/>
  <c r="BQ238" i="5"/>
  <c r="CH238" i="5"/>
  <c r="BR238" i="5"/>
  <c r="BR253" i="5"/>
  <c r="CD253" i="5"/>
  <c r="BS253" i="5"/>
  <c r="CE253" i="5"/>
  <c r="BT253" i="5"/>
  <c r="CF253" i="5"/>
  <c r="BU253" i="5"/>
  <c r="CG253" i="5"/>
  <c r="BY253" i="5"/>
  <c r="BZ253" i="5"/>
  <c r="BK253" i="5"/>
  <c r="CA253" i="5"/>
  <c r="BL253" i="5"/>
  <c r="CB253" i="5"/>
  <c r="BM253" i="5"/>
  <c r="CC253" i="5"/>
  <c r="BN253" i="5"/>
  <c r="CH253" i="5"/>
  <c r="BO253" i="5"/>
  <c r="CI253" i="5"/>
  <c r="BP253" i="5"/>
  <c r="CJ253" i="5"/>
  <c r="BQ253" i="5"/>
  <c r="CK253" i="5"/>
  <c r="BV253" i="5"/>
  <c r="BX253" i="5"/>
  <c r="BW253" i="5"/>
  <c r="BT119" i="5"/>
  <c r="CF119" i="5"/>
  <c r="BK119" i="5"/>
  <c r="BX119" i="5"/>
  <c r="CK119" i="5"/>
  <c r="BL119" i="5"/>
  <c r="BY119" i="5"/>
  <c r="BM119" i="5"/>
  <c r="BZ119" i="5"/>
  <c r="BN119" i="5"/>
  <c r="CA119" i="5"/>
  <c r="BO119" i="5"/>
  <c r="CB119" i="5"/>
  <c r="BP119" i="5"/>
  <c r="CC119" i="5"/>
  <c r="BQ119" i="5"/>
  <c r="CD119" i="5"/>
  <c r="BR119" i="5"/>
  <c r="CE119" i="5"/>
  <c r="BS119" i="5"/>
  <c r="CG119" i="5"/>
  <c r="BU119" i="5"/>
  <c r="CH119" i="5"/>
  <c r="BV119" i="5"/>
  <c r="BW119" i="5"/>
  <c r="CI119" i="5"/>
  <c r="CJ119" i="5"/>
  <c r="BU171" i="5"/>
  <c r="BR171" i="5"/>
  <c r="CE171" i="5"/>
  <c r="BY171" i="5"/>
  <c r="CK171" i="5"/>
  <c r="BL171" i="5"/>
  <c r="BX171" i="5"/>
  <c r="CJ171" i="5"/>
  <c r="CI171" i="5"/>
  <c r="BV171" i="5"/>
  <c r="BK171" i="5"/>
  <c r="BW171" i="5"/>
  <c r="CH171" i="5"/>
  <c r="CG171" i="5"/>
  <c r="BT171" i="5"/>
  <c r="BO171" i="5"/>
  <c r="BQ171" i="5"/>
  <c r="CC171" i="5"/>
  <c r="CF171" i="5"/>
  <c r="CD171" i="5"/>
  <c r="BP171" i="5"/>
  <c r="CB171" i="5"/>
  <c r="BS171" i="5"/>
  <c r="CA171" i="5"/>
  <c r="BZ171" i="5"/>
  <c r="BN171" i="5"/>
  <c r="BM171" i="5"/>
  <c r="BN227" i="5"/>
  <c r="BZ227" i="5"/>
  <c r="BP227" i="5"/>
  <c r="CB227" i="5"/>
  <c r="BV227" i="5"/>
  <c r="CJ227" i="5"/>
  <c r="BW227" i="5"/>
  <c r="CK227" i="5"/>
  <c r="BX227" i="5"/>
  <c r="BK227" i="5"/>
  <c r="BY227" i="5"/>
  <c r="BL227" i="5"/>
  <c r="CA227" i="5"/>
  <c r="BM227" i="5"/>
  <c r="CC227" i="5"/>
  <c r="BO227" i="5"/>
  <c r="CD227" i="5"/>
  <c r="BQ227" i="5"/>
  <c r="CE227" i="5"/>
  <c r="BR227" i="5"/>
  <c r="CF227" i="5"/>
  <c r="BS227" i="5"/>
  <c r="CG227" i="5"/>
  <c r="CI227" i="5"/>
  <c r="BT227" i="5"/>
  <c r="CH227" i="5"/>
  <c r="BU227" i="5"/>
  <c r="BU3" i="5"/>
  <c r="BK3" i="5"/>
  <c r="BX3" i="5"/>
  <c r="CK3" i="5"/>
  <c r="BL3" i="5"/>
  <c r="BY3" i="5"/>
  <c r="BZ3" i="5"/>
  <c r="BN3" i="5"/>
  <c r="CA3" i="5"/>
  <c r="BO3" i="5"/>
  <c r="CB3" i="5"/>
  <c r="BP3" i="5"/>
  <c r="CC3" i="5"/>
  <c r="BQ3" i="5"/>
  <c r="CD3" i="5"/>
  <c r="BR3" i="5"/>
  <c r="CE3" i="5"/>
  <c r="BS3" i="5"/>
  <c r="CF3" i="5"/>
  <c r="BT3" i="5"/>
  <c r="BV3" i="5"/>
  <c r="BW3" i="5"/>
  <c r="CH3" i="5"/>
  <c r="CI3" i="5"/>
  <c r="CJ3" i="5"/>
  <c r="CG3" i="5"/>
  <c r="BS259" i="5"/>
  <c r="BW259" i="5"/>
  <c r="CJ259" i="5"/>
  <c r="CK259" i="5"/>
  <c r="CG259" i="5"/>
  <c r="BX259" i="5"/>
  <c r="CI259" i="5"/>
  <c r="BT259" i="5"/>
  <c r="BK259" i="5"/>
  <c r="BU259" i="5"/>
  <c r="CF259" i="5"/>
  <c r="BL259" i="5"/>
  <c r="CE259" i="5"/>
  <c r="CD259" i="5"/>
  <c r="CH259" i="5"/>
  <c r="CC259" i="5"/>
  <c r="CB259" i="5"/>
  <c r="BZ259" i="5"/>
  <c r="BR259" i="5"/>
  <c r="BQ259" i="5"/>
  <c r="BV259" i="5"/>
  <c r="BP259" i="5"/>
  <c r="BO259" i="5"/>
  <c r="CA259" i="5"/>
  <c r="BM259" i="5"/>
  <c r="BN259" i="5"/>
  <c r="BY259" i="5"/>
  <c r="BV201" i="5"/>
  <c r="CH201" i="5"/>
  <c r="BK201" i="5"/>
  <c r="BW201" i="5"/>
  <c r="CI201" i="5"/>
  <c r="BL201" i="5"/>
  <c r="BX201" i="5"/>
  <c r="CJ201" i="5"/>
  <c r="BM201" i="5"/>
  <c r="BY201" i="5"/>
  <c r="BZ201" i="5"/>
  <c r="CA201" i="5"/>
  <c r="CB201" i="5"/>
  <c r="CC201" i="5"/>
  <c r="BN201" i="5"/>
  <c r="CD201" i="5"/>
  <c r="BO201" i="5"/>
  <c r="CE201" i="5"/>
  <c r="BP201" i="5"/>
  <c r="CF201" i="5"/>
  <c r="BQ201" i="5"/>
  <c r="CG201" i="5"/>
  <c r="BR201" i="5"/>
  <c r="CK201" i="5"/>
  <c r="BS201" i="5"/>
  <c r="BU201" i="5"/>
  <c r="BT201" i="5"/>
  <c r="AR77" i="5"/>
  <c r="BD77" i="5"/>
  <c r="AS77" i="5"/>
  <c r="BE77" i="5"/>
  <c r="AT77" i="5"/>
  <c r="BF77" i="5"/>
  <c r="AU77" i="5"/>
  <c r="BG77" i="5"/>
  <c r="AJ77" i="5"/>
  <c r="AV77" i="5"/>
  <c r="BH77" i="5"/>
  <c r="AK77" i="5"/>
  <c r="AW77" i="5"/>
  <c r="BI77" i="5"/>
  <c r="AL77" i="5"/>
  <c r="AX77" i="5"/>
  <c r="BJ77" i="5"/>
  <c r="AM77" i="5"/>
  <c r="AY77" i="5"/>
  <c r="AN77" i="5"/>
  <c r="AZ77" i="5"/>
  <c r="AO77" i="5"/>
  <c r="BA77" i="5"/>
  <c r="AP77" i="5"/>
  <c r="AQ77" i="5"/>
  <c r="BB77" i="5"/>
  <c r="BC77" i="5"/>
  <c r="AR286" i="5"/>
  <c r="BD286" i="5"/>
  <c r="AS286" i="5"/>
  <c r="BE286" i="5"/>
  <c r="AT286" i="5"/>
  <c r="BF286" i="5"/>
  <c r="AU286" i="5"/>
  <c r="BG286" i="5"/>
  <c r="AJ286" i="5"/>
  <c r="AV286" i="5"/>
  <c r="BH286" i="5"/>
  <c r="AK286" i="5"/>
  <c r="AW286" i="5"/>
  <c r="BI286" i="5"/>
  <c r="AL286" i="5"/>
  <c r="AX286" i="5"/>
  <c r="BJ286" i="5"/>
  <c r="AM286" i="5"/>
  <c r="AY286" i="5"/>
  <c r="AO286" i="5"/>
  <c r="BA286" i="5"/>
  <c r="AN286" i="5"/>
  <c r="AP286" i="5"/>
  <c r="AQ286" i="5"/>
  <c r="AZ286" i="5"/>
  <c r="BB286" i="5"/>
  <c r="BC286" i="5"/>
  <c r="AK281" i="5"/>
  <c r="AW281" i="5"/>
  <c r="BI281" i="5"/>
  <c r="AL281" i="5"/>
  <c r="AX281" i="5"/>
  <c r="BJ281" i="5"/>
  <c r="AM281" i="5"/>
  <c r="AY281" i="5"/>
  <c r="AN281" i="5"/>
  <c r="AZ281" i="5"/>
  <c r="AO281" i="5"/>
  <c r="BA281" i="5"/>
  <c r="AP281" i="5"/>
  <c r="BB281" i="5"/>
  <c r="AQ281" i="5"/>
  <c r="BC281" i="5"/>
  <c r="AR281" i="5"/>
  <c r="BD281" i="5"/>
  <c r="AS281" i="5"/>
  <c r="BE281" i="5"/>
  <c r="AT281" i="5"/>
  <c r="BF281" i="5"/>
  <c r="AJ281" i="5"/>
  <c r="BG281" i="5"/>
  <c r="BH281" i="5"/>
  <c r="AU281" i="5"/>
  <c r="AV281" i="5"/>
  <c r="AK257" i="5"/>
  <c r="AW257" i="5"/>
  <c r="BI257" i="5"/>
  <c r="AL257" i="5"/>
  <c r="AX257" i="5"/>
  <c r="BJ257" i="5"/>
  <c r="AM257" i="5"/>
  <c r="AY257" i="5"/>
  <c r="AN257" i="5"/>
  <c r="AZ257" i="5"/>
  <c r="AO257" i="5"/>
  <c r="BA257" i="5"/>
  <c r="AP257" i="5"/>
  <c r="BB257" i="5"/>
  <c r="AQ257" i="5"/>
  <c r="BC257" i="5"/>
  <c r="AR257" i="5"/>
  <c r="BD257" i="5"/>
  <c r="AS257" i="5"/>
  <c r="BE257" i="5"/>
  <c r="AT257" i="5"/>
  <c r="BF257" i="5"/>
  <c r="AJ257" i="5"/>
  <c r="BG257" i="5"/>
  <c r="BH257" i="5"/>
  <c r="AU257" i="5"/>
  <c r="AV257" i="5"/>
  <c r="AO11" i="5"/>
  <c r="BA11" i="5"/>
  <c r="AQ11" i="5"/>
  <c r="BC11" i="5"/>
  <c r="AS11" i="5"/>
  <c r="BE11" i="5"/>
  <c r="AK11" i="5"/>
  <c r="AZ11" i="5"/>
  <c r="AL11" i="5"/>
  <c r="BB11" i="5"/>
  <c r="AM11" i="5"/>
  <c r="BD11" i="5"/>
  <c r="AN11" i="5"/>
  <c r="BF11" i="5"/>
  <c r="AP11" i="5"/>
  <c r="BG11" i="5"/>
  <c r="AR11" i="5"/>
  <c r="BH11" i="5"/>
  <c r="AT11" i="5"/>
  <c r="BI11" i="5"/>
  <c r="AU11" i="5"/>
  <c r="BJ11" i="5"/>
  <c r="AV11" i="5"/>
  <c r="AW11" i="5"/>
  <c r="AY11" i="5"/>
  <c r="AJ11" i="5"/>
  <c r="AX11" i="5"/>
  <c r="AU66" i="5"/>
  <c r="BG66" i="5"/>
  <c r="AJ66" i="5"/>
  <c r="AV66" i="5"/>
  <c r="AK66" i="5"/>
  <c r="AW66" i="5"/>
  <c r="BI66" i="5"/>
  <c r="AL66" i="5"/>
  <c r="AX66" i="5"/>
  <c r="BJ66" i="5"/>
  <c r="AM66" i="5"/>
  <c r="AY66" i="5"/>
  <c r="AO66" i="5"/>
  <c r="BA66" i="5"/>
  <c r="AP66" i="5"/>
  <c r="AQ66" i="5"/>
  <c r="AR66" i="5"/>
  <c r="AS66" i="5"/>
  <c r="AT66" i="5"/>
  <c r="AZ66" i="5"/>
  <c r="BB66" i="5"/>
  <c r="BC66" i="5"/>
  <c r="BD66" i="5"/>
  <c r="BE66" i="5"/>
  <c r="BH66" i="5"/>
  <c r="AN66" i="5"/>
  <c r="BF66" i="5"/>
  <c r="AO117" i="5"/>
  <c r="BA117" i="5"/>
  <c r="AP117" i="5"/>
  <c r="BB117" i="5"/>
  <c r="AQ117" i="5"/>
  <c r="BC117" i="5"/>
  <c r="AR117" i="5"/>
  <c r="BD117" i="5"/>
  <c r="AS117" i="5"/>
  <c r="BE117" i="5"/>
  <c r="AU117" i="5"/>
  <c r="BG117" i="5"/>
  <c r="AL117" i="5"/>
  <c r="AY117" i="5"/>
  <c r="AZ117" i="5"/>
  <c r="BF117" i="5"/>
  <c r="BH117" i="5"/>
  <c r="AJ117" i="5"/>
  <c r="BI117" i="5"/>
  <c r="AK117" i="5"/>
  <c r="BJ117" i="5"/>
  <c r="AM117" i="5"/>
  <c r="AN117" i="5"/>
  <c r="AT117" i="5"/>
  <c r="AV117" i="5"/>
  <c r="AW117" i="5"/>
  <c r="AX117" i="5"/>
  <c r="AR48" i="5"/>
  <c r="BD48" i="5"/>
  <c r="AS48" i="5"/>
  <c r="BE48" i="5"/>
  <c r="AT48" i="5"/>
  <c r="BF48" i="5"/>
  <c r="AU48" i="5"/>
  <c r="BG48" i="5"/>
  <c r="AJ48" i="5"/>
  <c r="AV48" i="5"/>
  <c r="BH48" i="5"/>
  <c r="AK48" i="5"/>
  <c r="AW48" i="5"/>
  <c r="BI48" i="5"/>
  <c r="AL48" i="5"/>
  <c r="AX48" i="5"/>
  <c r="BJ48" i="5"/>
  <c r="AM48" i="5"/>
  <c r="AY48" i="5"/>
  <c r="AN48" i="5"/>
  <c r="AZ48" i="5"/>
  <c r="AO48" i="5"/>
  <c r="BA48" i="5"/>
  <c r="AQ48" i="5"/>
  <c r="BB48" i="5"/>
  <c r="BC48" i="5"/>
  <c r="AP48" i="5"/>
  <c r="AR42" i="5"/>
  <c r="BD42" i="5"/>
  <c r="AS42" i="5"/>
  <c r="BE42" i="5"/>
  <c r="AT42" i="5"/>
  <c r="BF42" i="5"/>
  <c r="AU42" i="5"/>
  <c r="BG42" i="5"/>
  <c r="AJ42" i="5"/>
  <c r="AV42" i="5"/>
  <c r="BH42" i="5"/>
  <c r="AK42" i="5"/>
  <c r="AW42" i="5"/>
  <c r="BI42" i="5"/>
  <c r="AL42" i="5"/>
  <c r="AX42" i="5"/>
  <c r="BJ42" i="5"/>
  <c r="AM42" i="5"/>
  <c r="AY42" i="5"/>
  <c r="AN42" i="5"/>
  <c r="AZ42" i="5"/>
  <c r="AO42" i="5"/>
  <c r="BA42" i="5"/>
  <c r="BC42" i="5"/>
  <c r="AP42" i="5"/>
  <c r="AQ42" i="5"/>
  <c r="BB42" i="5"/>
  <c r="BU237" i="5"/>
  <c r="CG237" i="5"/>
  <c r="BK237" i="5"/>
  <c r="BW237" i="5"/>
  <c r="CI237" i="5"/>
  <c r="BM237" i="5"/>
  <c r="BY237" i="5"/>
  <c r="CK237" i="5"/>
  <c r="CA237" i="5"/>
  <c r="BL237" i="5"/>
  <c r="CB237" i="5"/>
  <c r="BN237" i="5"/>
  <c r="CC237" i="5"/>
  <c r="BO237" i="5"/>
  <c r="CD237" i="5"/>
  <c r="BP237" i="5"/>
  <c r="CE237" i="5"/>
  <c r="BQ237" i="5"/>
  <c r="CF237" i="5"/>
  <c r="BR237" i="5"/>
  <c r="CH237" i="5"/>
  <c r="BS237" i="5"/>
  <c r="CJ237" i="5"/>
  <c r="BT237" i="5"/>
  <c r="BV237" i="5"/>
  <c r="BX237" i="5"/>
  <c r="BZ237" i="5"/>
  <c r="BN306" i="5"/>
  <c r="BZ306" i="5"/>
  <c r="BO306" i="5"/>
  <c r="CA306" i="5"/>
  <c r="BP306" i="5"/>
  <c r="CB306" i="5"/>
  <c r="BQ306" i="5"/>
  <c r="CC306" i="5"/>
  <c r="BR306" i="5"/>
  <c r="CD306" i="5"/>
  <c r="BS306" i="5"/>
  <c r="CE306" i="5"/>
  <c r="BT306" i="5"/>
  <c r="CF306" i="5"/>
  <c r="BU306" i="5"/>
  <c r="CG306" i="5"/>
  <c r="BV306" i="5"/>
  <c r="CH306" i="5"/>
  <c r="BK306" i="5"/>
  <c r="BW306" i="5"/>
  <c r="CI306" i="5"/>
  <c r="CK306" i="5"/>
  <c r="BL306" i="5"/>
  <c r="BM306" i="5"/>
  <c r="BX306" i="5"/>
  <c r="CJ306" i="5"/>
  <c r="BY306" i="5"/>
  <c r="BR315" i="5"/>
  <c r="CD315" i="5"/>
  <c r="BS315" i="5"/>
  <c r="CE315" i="5"/>
  <c r="BT315" i="5"/>
  <c r="CF315" i="5"/>
  <c r="BU315" i="5"/>
  <c r="CG315" i="5"/>
  <c r="BV315" i="5"/>
  <c r="CH315" i="5"/>
  <c r="BK315" i="5"/>
  <c r="BW315" i="5"/>
  <c r="CI315" i="5"/>
  <c r="BL315" i="5"/>
  <c r="BX315" i="5"/>
  <c r="CJ315" i="5"/>
  <c r="BM315" i="5"/>
  <c r="BY315" i="5"/>
  <c r="CK315" i="5"/>
  <c r="BN315" i="5"/>
  <c r="BZ315" i="5"/>
  <c r="BO315" i="5"/>
  <c r="CA315" i="5"/>
  <c r="BP315" i="5"/>
  <c r="BQ315" i="5"/>
  <c r="CB315" i="5"/>
  <c r="CC315" i="5"/>
  <c r="AR224" i="5"/>
  <c r="BD224" i="5"/>
  <c r="AS224" i="5"/>
  <c r="BE224" i="5"/>
  <c r="AT224" i="5"/>
  <c r="BF224" i="5"/>
  <c r="AU224" i="5"/>
  <c r="BG224" i="5"/>
  <c r="AJ224" i="5"/>
  <c r="AV224" i="5"/>
  <c r="BH224" i="5"/>
  <c r="AK224" i="5"/>
  <c r="AW224" i="5"/>
  <c r="BI224" i="5"/>
  <c r="AL224" i="5"/>
  <c r="AX224" i="5"/>
  <c r="BJ224" i="5"/>
  <c r="AM224" i="5"/>
  <c r="AY224" i="5"/>
  <c r="AN224" i="5"/>
  <c r="AZ224" i="5"/>
  <c r="AO224" i="5"/>
  <c r="BA224" i="5"/>
  <c r="AP224" i="5"/>
  <c r="AQ224" i="5"/>
  <c r="BB224" i="5"/>
  <c r="BC224" i="5"/>
  <c r="BN311" i="5"/>
  <c r="BZ311" i="5"/>
  <c r="BO311" i="5"/>
  <c r="CA311" i="5"/>
  <c r="BP311" i="5"/>
  <c r="CB311" i="5"/>
  <c r="BQ311" i="5"/>
  <c r="CC311" i="5"/>
  <c r="BR311" i="5"/>
  <c r="CD311" i="5"/>
  <c r="BS311" i="5"/>
  <c r="CE311" i="5"/>
  <c r="BT311" i="5"/>
  <c r="CF311" i="5"/>
  <c r="BU311" i="5"/>
  <c r="CG311" i="5"/>
  <c r="BV311" i="5"/>
  <c r="CH311" i="5"/>
  <c r="BK311" i="5"/>
  <c r="BW311" i="5"/>
  <c r="CI311" i="5"/>
  <c r="BL311" i="5"/>
  <c r="BM311" i="5"/>
  <c r="BX311" i="5"/>
  <c r="BY311" i="5"/>
  <c r="CJ311" i="5"/>
  <c r="CK311" i="5"/>
  <c r="AO136" i="5"/>
  <c r="BA136" i="5"/>
  <c r="AP136" i="5"/>
  <c r="BB136" i="5"/>
  <c r="AQ136" i="5"/>
  <c r="BC136" i="5"/>
  <c r="AR136" i="5"/>
  <c r="BD136" i="5"/>
  <c r="AS136" i="5"/>
  <c r="BE136" i="5"/>
  <c r="AT136" i="5"/>
  <c r="BF136" i="5"/>
  <c r="AU136" i="5"/>
  <c r="BG136" i="5"/>
  <c r="AJ136" i="5"/>
  <c r="AV136" i="5"/>
  <c r="BH136" i="5"/>
  <c r="AK136" i="5"/>
  <c r="AW136" i="5"/>
  <c r="BI136" i="5"/>
  <c r="AL136" i="5"/>
  <c r="AX136" i="5"/>
  <c r="BJ136" i="5"/>
  <c r="AZ136" i="5"/>
  <c r="AM136" i="5"/>
  <c r="AY136" i="5"/>
  <c r="AN136" i="5"/>
  <c r="BT150" i="5"/>
  <c r="CF150" i="5"/>
  <c r="BU150" i="5"/>
  <c r="CG150" i="5"/>
  <c r="BV150" i="5"/>
  <c r="CH150" i="5"/>
  <c r="BK150" i="5"/>
  <c r="BW150" i="5"/>
  <c r="CI150" i="5"/>
  <c r="BL150" i="5"/>
  <c r="BX150" i="5"/>
  <c r="CJ150" i="5"/>
  <c r="BM150" i="5"/>
  <c r="BY150" i="5"/>
  <c r="CK150" i="5"/>
  <c r="BN150" i="5"/>
  <c r="BZ150" i="5"/>
  <c r="BO150" i="5"/>
  <c r="CA150" i="5"/>
  <c r="BP150" i="5"/>
  <c r="CB150" i="5"/>
  <c r="BQ150" i="5"/>
  <c r="CC150" i="5"/>
  <c r="BR150" i="5"/>
  <c r="BS150" i="5"/>
  <c r="CD150" i="5"/>
  <c r="CE150" i="5"/>
  <c r="BL129" i="5"/>
  <c r="BX129" i="5"/>
  <c r="CJ129" i="5"/>
  <c r="BN129" i="5"/>
  <c r="BZ129" i="5"/>
  <c r="BS129" i="5"/>
  <c r="CG129" i="5"/>
  <c r="BT129" i="5"/>
  <c r="CH129" i="5"/>
  <c r="BU129" i="5"/>
  <c r="CI129" i="5"/>
  <c r="BV129" i="5"/>
  <c r="CK129" i="5"/>
  <c r="BW129" i="5"/>
  <c r="BY129" i="5"/>
  <c r="BK129" i="5"/>
  <c r="CA129" i="5"/>
  <c r="BM129" i="5"/>
  <c r="CB129" i="5"/>
  <c r="BO129" i="5"/>
  <c r="CC129" i="5"/>
  <c r="BP129" i="5"/>
  <c r="CD129" i="5"/>
  <c r="BQ129" i="5"/>
  <c r="BR129" i="5"/>
  <c r="CE129" i="5"/>
  <c r="CF129" i="5"/>
  <c r="BK58" i="5"/>
  <c r="BW58" i="5"/>
  <c r="CI58" i="5"/>
  <c r="BL58" i="5"/>
  <c r="BY58" i="5"/>
  <c r="BM58" i="5"/>
  <c r="BZ58" i="5"/>
  <c r="BN58" i="5"/>
  <c r="CA58" i="5"/>
  <c r="BO58" i="5"/>
  <c r="CB58" i="5"/>
  <c r="BP58" i="5"/>
  <c r="CC58" i="5"/>
  <c r="BQ58" i="5"/>
  <c r="CD58" i="5"/>
  <c r="BR58" i="5"/>
  <c r="CE58" i="5"/>
  <c r="BS58" i="5"/>
  <c r="CF58" i="5"/>
  <c r="BT58" i="5"/>
  <c r="CG58" i="5"/>
  <c r="BU58" i="5"/>
  <c r="CH58" i="5"/>
  <c r="BV58" i="5"/>
  <c r="BX58" i="5"/>
  <c r="CJ58" i="5"/>
  <c r="CK58" i="5"/>
  <c r="BT289" i="5"/>
  <c r="CF289" i="5"/>
  <c r="BU289" i="5"/>
  <c r="CG289" i="5"/>
  <c r="BV289" i="5"/>
  <c r="CH289" i="5"/>
  <c r="BK289" i="5"/>
  <c r="BW289" i="5"/>
  <c r="CI289" i="5"/>
  <c r="BL289" i="5"/>
  <c r="BX289" i="5"/>
  <c r="CJ289" i="5"/>
  <c r="BM289" i="5"/>
  <c r="BY289" i="5"/>
  <c r="CK289" i="5"/>
  <c r="BN289" i="5"/>
  <c r="BZ289" i="5"/>
  <c r="BO289" i="5"/>
  <c r="CA289" i="5"/>
  <c r="BP289" i="5"/>
  <c r="CB289" i="5"/>
  <c r="BQ289" i="5"/>
  <c r="CC289" i="5"/>
  <c r="BR289" i="5"/>
  <c r="BS289" i="5"/>
  <c r="CD289" i="5"/>
  <c r="CE289" i="5"/>
  <c r="BP5" i="5"/>
  <c r="CB5" i="5"/>
  <c r="BQ5" i="5"/>
  <c r="CC5" i="5"/>
  <c r="BR5" i="5"/>
  <c r="CD5" i="5"/>
  <c r="BS5" i="5"/>
  <c r="CE5" i="5"/>
  <c r="BT5" i="5"/>
  <c r="CF5" i="5"/>
  <c r="BU5" i="5"/>
  <c r="CG5" i="5"/>
  <c r="BV5" i="5"/>
  <c r="CH5" i="5"/>
  <c r="BK5" i="5"/>
  <c r="BW5" i="5"/>
  <c r="CI5" i="5"/>
  <c r="BL5" i="5"/>
  <c r="BX5" i="5"/>
  <c r="CJ5" i="5"/>
  <c r="BO5" i="5"/>
  <c r="BY5" i="5"/>
  <c r="BZ5" i="5"/>
  <c r="CA5" i="5"/>
  <c r="CK5" i="5"/>
  <c r="BN5" i="5"/>
  <c r="BM5" i="5"/>
  <c r="BN95" i="5"/>
  <c r="BZ95" i="5"/>
  <c r="BO95" i="5"/>
  <c r="CA95" i="5"/>
  <c r="BP95" i="5"/>
  <c r="CB95" i="5"/>
  <c r="BQ95" i="5"/>
  <c r="CC95" i="5"/>
  <c r="BR95" i="5"/>
  <c r="CD95" i="5"/>
  <c r="BS95" i="5"/>
  <c r="CE95" i="5"/>
  <c r="BT95" i="5"/>
  <c r="CF95" i="5"/>
  <c r="BV95" i="5"/>
  <c r="BW95" i="5"/>
  <c r="BX95" i="5"/>
  <c r="BY95" i="5"/>
  <c r="CG95" i="5"/>
  <c r="CH95" i="5"/>
  <c r="CI95" i="5"/>
  <c r="CJ95" i="5"/>
  <c r="BK95" i="5"/>
  <c r="CK95" i="5"/>
  <c r="BL95" i="5"/>
  <c r="BM95" i="5"/>
  <c r="BU95" i="5"/>
  <c r="BK219" i="5"/>
  <c r="BW219" i="5"/>
  <c r="CI219" i="5"/>
  <c r="BM219" i="5"/>
  <c r="BY219" i="5"/>
  <c r="CK219" i="5"/>
  <c r="BP219" i="5"/>
  <c r="CD219" i="5"/>
  <c r="BQ219" i="5"/>
  <c r="CE219" i="5"/>
  <c r="BR219" i="5"/>
  <c r="CF219" i="5"/>
  <c r="BS219" i="5"/>
  <c r="CG219" i="5"/>
  <c r="BT219" i="5"/>
  <c r="CH219" i="5"/>
  <c r="BU219" i="5"/>
  <c r="CJ219" i="5"/>
  <c r="BV219" i="5"/>
  <c r="BX219" i="5"/>
  <c r="BZ219" i="5"/>
  <c r="BL219" i="5"/>
  <c r="CA219" i="5"/>
  <c r="CC219" i="5"/>
  <c r="BN219" i="5"/>
  <c r="BO219" i="5"/>
  <c r="CB219" i="5"/>
  <c r="AL96" i="5"/>
  <c r="AX96" i="5"/>
  <c r="BJ96" i="5"/>
  <c r="AM96" i="5"/>
  <c r="AY96" i="5"/>
  <c r="AN96" i="5"/>
  <c r="AZ96" i="5"/>
  <c r="AO96" i="5"/>
  <c r="BA96" i="5"/>
  <c r="AP96" i="5"/>
  <c r="BB96" i="5"/>
  <c r="AR96" i="5"/>
  <c r="BD96" i="5"/>
  <c r="AS96" i="5"/>
  <c r="AT96" i="5"/>
  <c r="AU96" i="5"/>
  <c r="AV96" i="5"/>
  <c r="AW96" i="5"/>
  <c r="BC96" i="5"/>
  <c r="BE96" i="5"/>
  <c r="BF96" i="5"/>
  <c r="BG96" i="5"/>
  <c r="AJ96" i="5"/>
  <c r="BH96" i="5"/>
  <c r="AK96" i="5"/>
  <c r="AQ96" i="5"/>
  <c r="BI96" i="5"/>
  <c r="AU207" i="5"/>
  <c r="BG207" i="5"/>
  <c r="AK207" i="5"/>
  <c r="AW207" i="5"/>
  <c r="BI207" i="5"/>
  <c r="AM207" i="5"/>
  <c r="AY207" i="5"/>
  <c r="AJ207" i="5"/>
  <c r="BA207" i="5"/>
  <c r="AL207" i="5"/>
  <c r="BB207" i="5"/>
  <c r="AN207" i="5"/>
  <c r="BC207" i="5"/>
  <c r="AO207" i="5"/>
  <c r="BD207" i="5"/>
  <c r="AP207" i="5"/>
  <c r="BE207" i="5"/>
  <c r="AQ207" i="5"/>
  <c r="BF207" i="5"/>
  <c r="AR207" i="5"/>
  <c r="BH207" i="5"/>
  <c r="AS207" i="5"/>
  <c r="BJ207" i="5"/>
  <c r="AT207" i="5"/>
  <c r="AV207" i="5"/>
  <c r="AZ207" i="5"/>
  <c r="AX207" i="5"/>
  <c r="AU212" i="5"/>
  <c r="BG212" i="5"/>
  <c r="AK212" i="5"/>
  <c r="AW212" i="5"/>
  <c r="BI212" i="5"/>
  <c r="AM212" i="5"/>
  <c r="AY212" i="5"/>
  <c r="AT212" i="5"/>
  <c r="AV212" i="5"/>
  <c r="AX212" i="5"/>
  <c r="AZ212" i="5"/>
  <c r="AJ212" i="5"/>
  <c r="BA212" i="5"/>
  <c r="AL212" i="5"/>
  <c r="BB212" i="5"/>
  <c r="AN212" i="5"/>
  <c r="BC212" i="5"/>
  <c r="AO212" i="5"/>
  <c r="BD212" i="5"/>
  <c r="AP212" i="5"/>
  <c r="BE212" i="5"/>
  <c r="AQ212" i="5"/>
  <c r="BF212" i="5"/>
  <c r="AR212" i="5"/>
  <c r="AS212" i="5"/>
  <c r="BH212" i="5"/>
  <c r="BJ212" i="5"/>
  <c r="BT334" i="5"/>
  <c r="CF334" i="5"/>
  <c r="BU334" i="5"/>
  <c r="CG334" i="5"/>
  <c r="BV334" i="5"/>
  <c r="CH334" i="5"/>
  <c r="BK334" i="5"/>
  <c r="BW334" i="5"/>
  <c r="CI334" i="5"/>
  <c r="BL334" i="5"/>
  <c r="BX334" i="5"/>
  <c r="CJ334" i="5"/>
  <c r="BM334" i="5"/>
  <c r="BY334" i="5"/>
  <c r="CK334" i="5"/>
  <c r="BN334" i="5"/>
  <c r="BZ334" i="5"/>
  <c r="BO334" i="5"/>
  <c r="CA334" i="5"/>
  <c r="BP334" i="5"/>
  <c r="CB334" i="5"/>
  <c r="BQ334" i="5"/>
  <c r="CC334" i="5"/>
  <c r="BR334" i="5"/>
  <c r="BS334" i="5"/>
  <c r="CD334" i="5"/>
  <c r="CE334" i="5"/>
  <c r="BK309" i="5"/>
  <c r="BW309" i="5"/>
  <c r="CI309" i="5"/>
  <c r="BM309" i="5"/>
  <c r="BY309" i="5"/>
  <c r="CK309" i="5"/>
  <c r="BX309" i="5"/>
  <c r="BZ309" i="5"/>
  <c r="BL309" i="5"/>
  <c r="CA309" i="5"/>
  <c r="BN309" i="5"/>
  <c r="CB309" i="5"/>
  <c r="BO309" i="5"/>
  <c r="CC309" i="5"/>
  <c r="BP309" i="5"/>
  <c r="CD309" i="5"/>
  <c r="BQ309" i="5"/>
  <c r="CE309" i="5"/>
  <c r="BR309" i="5"/>
  <c r="CF309" i="5"/>
  <c r="BS309" i="5"/>
  <c r="CG309" i="5"/>
  <c r="BT309" i="5"/>
  <c r="CH309" i="5"/>
  <c r="BU309" i="5"/>
  <c r="BV309" i="5"/>
  <c r="CJ309" i="5"/>
  <c r="BK92" i="5"/>
  <c r="BW92" i="5"/>
  <c r="CI92" i="5"/>
  <c r="BN92" i="5"/>
  <c r="CA92" i="5"/>
  <c r="BO92" i="5"/>
  <c r="CB92" i="5"/>
  <c r="BQ92" i="5"/>
  <c r="CD92" i="5"/>
  <c r="BR92" i="5"/>
  <c r="CE92" i="5"/>
  <c r="BT92" i="5"/>
  <c r="CG92" i="5"/>
  <c r="BY92" i="5"/>
  <c r="BZ92" i="5"/>
  <c r="CC92" i="5"/>
  <c r="CF92" i="5"/>
  <c r="CH92" i="5"/>
  <c r="BL92" i="5"/>
  <c r="CJ92" i="5"/>
  <c r="BM92" i="5"/>
  <c r="CK92" i="5"/>
  <c r="BP92" i="5"/>
  <c r="BS92" i="5"/>
  <c r="BX92" i="5"/>
  <c r="BU92" i="5"/>
  <c r="BV92" i="5"/>
  <c r="BN314" i="5"/>
  <c r="BZ314" i="5"/>
  <c r="BP314" i="5"/>
  <c r="CB314" i="5"/>
  <c r="BO314" i="5"/>
  <c r="CD314" i="5"/>
  <c r="BQ314" i="5"/>
  <c r="CE314" i="5"/>
  <c r="BR314" i="5"/>
  <c r="CF314" i="5"/>
  <c r="BS314" i="5"/>
  <c r="CG314" i="5"/>
  <c r="BT314" i="5"/>
  <c r="CH314" i="5"/>
  <c r="BU314" i="5"/>
  <c r="CI314" i="5"/>
  <c r="BV314" i="5"/>
  <c r="CJ314" i="5"/>
  <c r="BW314" i="5"/>
  <c r="CK314" i="5"/>
  <c r="BX314" i="5"/>
  <c r="BK314" i="5"/>
  <c r="BY314" i="5"/>
  <c r="BM314" i="5"/>
  <c r="CA314" i="5"/>
  <c r="CC314" i="5"/>
  <c r="BL314" i="5"/>
  <c r="AR72" i="5"/>
  <c r="BD72" i="5"/>
  <c r="AT72" i="5"/>
  <c r="BF72" i="5"/>
  <c r="AJ72" i="5"/>
  <c r="AV72" i="5"/>
  <c r="BH72" i="5"/>
  <c r="AW72" i="5"/>
  <c r="AX72" i="5"/>
  <c r="AY72" i="5"/>
  <c r="AK72" i="5"/>
  <c r="AZ72" i="5"/>
  <c r="AL72" i="5"/>
  <c r="BA72" i="5"/>
  <c r="AM72" i="5"/>
  <c r="BB72" i="5"/>
  <c r="AN72" i="5"/>
  <c r="BC72" i="5"/>
  <c r="AO72" i="5"/>
  <c r="BE72" i="5"/>
  <c r="AP72" i="5"/>
  <c r="BG72" i="5"/>
  <c r="AQ72" i="5"/>
  <c r="BI72" i="5"/>
  <c r="AS72" i="5"/>
  <c r="AU72" i="5"/>
  <c r="BJ72" i="5"/>
  <c r="AO39" i="5"/>
  <c r="BA39" i="5"/>
  <c r="AQ39" i="5"/>
  <c r="BC39" i="5"/>
  <c r="AW39" i="5"/>
  <c r="AJ39" i="5"/>
  <c r="AX39" i="5"/>
  <c r="AK39" i="5"/>
  <c r="AY39" i="5"/>
  <c r="AL39" i="5"/>
  <c r="AZ39" i="5"/>
  <c r="AM39" i="5"/>
  <c r="BB39" i="5"/>
  <c r="AN39" i="5"/>
  <c r="BD39" i="5"/>
  <c r="AP39" i="5"/>
  <c r="BE39" i="5"/>
  <c r="AR39" i="5"/>
  <c r="BF39" i="5"/>
  <c r="AS39" i="5"/>
  <c r="BG39" i="5"/>
  <c r="AT39" i="5"/>
  <c r="BH39" i="5"/>
  <c r="AU39" i="5"/>
  <c r="AV39" i="5"/>
  <c r="BI39" i="5"/>
  <c r="BJ39" i="5"/>
  <c r="BN94" i="5"/>
  <c r="BZ94" i="5"/>
  <c r="BL94" i="5"/>
  <c r="BY94" i="5"/>
  <c r="BM94" i="5"/>
  <c r="CA94" i="5"/>
  <c r="BO94" i="5"/>
  <c r="CB94" i="5"/>
  <c r="BP94" i="5"/>
  <c r="CC94" i="5"/>
  <c r="BQ94" i="5"/>
  <c r="CD94" i="5"/>
  <c r="BR94" i="5"/>
  <c r="CE94" i="5"/>
  <c r="BS94" i="5"/>
  <c r="CF94" i="5"/>
  <c r="BK94" i="5"/>
  <c r="BT94" i="5"/>
  <c r="BU94" i="5"/>
  <c r="BV94" i="5"/>
  <c r="BW94" i="5"/>
  <c r="BX94" i="5"/>
  <c r="CG94" i="5"/>
  <c r="CH94" i="5"/>
  <c r="CI94" i="5"/>
  <c r="CJ94" i="5"/>
  <c r="CK94" i="5"/>
  <c r="BK166" i="5"/>
  <c r="BW166" i="5"/>
  <c r="CI166" i="5"/>
  <c r="BO166" i="5"/>
  <c r="CB166" i="5"/>
  <c r="BP166" i="5"/>
  <c r="CC166" i="5"/>
  <c r="BQ166" i="5"/>
  <c r="CD166" i="5"/>
  <c r="BR166" i="5"/>
  <c r="CE166" i="5"/>
  <c r="BS166" i="5"/>
  <c r="CF166" i="5"/>
  <c r="BT166" i="5"/>
  <c r="CG166" i="5"/>
  <c r="BU166" i="5"/>
  <c r="CH166" i="5"/>
  <c r="BV166" i="5"/>
  <c r="CJ166" i="5"/>
  <c r="BX166" i="5"/>
  <c r="CK166" i="5"/>
  <c r="BL166" i="5"/>
  <c r="BM166" i="5"/>
  <c r="BN166" i="5"/>
  <c r="BY166" i="5"/>
  <c r="BZ166" i="5"/>
  <c r="CA166" i="5"/>
  <c r="AQ309" i="5"/>
  <c r="BC309" i="5"/>
  <c r="AR309" i="5"/>
  <c r="BD309" i="5"/>
  <c r="AS309" i="5"/>
  <c r="BE309" i="5"/>
  <c r="AT309" i="5"/>
  <c r="BF309" i="5"/>
  <c r="AU309" i="5"/>
  <c r="BG309" i="5"/>
  <c r="AJ309" i="5"/>
  <c r="AV309" i="5"/>
  <c r="BH309" i="5"/>
  <c r="AK309" i="5"/>
  <c r="AW309" i="5"/>
  <c r="BI309" i="5"/>
  <c r="AL309" i="5"/>
  <c r="AX309" i="5"/>
  <c r="BJ309" i="5"/>
  <c r="AM309" i="5"/>
  <c r="AY309" i="5"/>
  <c r="AN309" i="5"/>
  <c r="AZ309" i="5"/>
  <c r="AO309" i="5"/>
  <c r="AP309" i="5"/>
  <c r="BA309" i="5"/>
  <c r="BB309" i="5"/>
  <c r="AR177" i="5"/>
  <c r="BD177" i="5"/>
  <c r="AS177" i="5"/>
  <c r="BE177" i="5"/>
  <c r="AT177" i="5"/>
  <c r="BF177" i="5"/>
  <c r="AU177" i="5"/>
  <c r="BG177" i="5"/>
  <c r="AJ177" i="5"/>
  <c r="AV177" i="5"/>
  <c r="BH177" i="5"/>
  <c r="AK177" i="5"/>
  <c r="AW177" i="5"/>
  <c r="BI177" i="5"/>
  <c r="AL177" i="5"/>
  <c r="AX177" i="5"/>
  <c r="BJ177" i="5"/>
  <c r="AM177" i="5"/>
  <c r="AY177" i="5"/>
  <c r="AN177" i="5"/>
  <c r="AZ177" i="5"/>
  <c r="AO177" i="5"/>
  <c r="BA177" i="5"/>
  <c r="AP177" i="5"/>
  <c r="AQ177" i="5"/>
  <c r="BB177" i="5"/>
  <c r="BC177" i="5"/>
  <c r="AF261" i="5"/>
  <c r="AG261" i="5"/>
  <c r="AR56" i="5"/>
  <c r="BD56" i="5"/>
  <c r="AT56" i="5"/>
  <c r="BF56" i="5"/>
  <c r="AK56" i="5"/>
  <c r="AY56" i="5"/>
  <c r="AL56" i="5"/>
  <c r="AZ56" i="5"/>
  <c r="AM56" i="5"/>
  <c r="BA56" i="5"/>
  <c r="AN56" i="5"/>
  <c r="BB56" i="5"/>
  <c r="AO56" i="5"/>
  <c r="BC56" i="5"/>
  <c r="AP56" i="5"/>
  <c r="BE56" i="5"/>
  <c r="AQ56" i="5"/>
  <c r="BG56" i="5"/>
  <c r="AS56" i="5"/>
  <c r="BH56" i="5"/>
  <c r="AU56" i="5"/>
  <c r="BI56" i="5"/>
  <c r="AV56" i="5"/>
  <c r="BJ56" i="5"/>
  <c r="AJ56" i="5"/>
  <c r="AW56" i="5"/>
  <c r="AX56" i="5"/>
  <c r="BN366" i="5"/>
  <c r="BZ366" i="5"/>
  <c r="BO366" i="5"/>
  <c r="CA366" i="5"/>
  <c r="BP366" i="5"/>
  <c r="CB366" i="5"/>
  <c r="BQ366" i="5"/>
  <c r="CC366" i="5"/>
  <c r="BR366" i="5"/>
  <c r="CD366" i="5"/>
  <c r="BS366" i="5"/>
  <c r="CE366" i="5"/>
  <c r="BT366" i="5"/>
  <c r="CF366" i="5"/>
  <c r="BU366" i="5"/>
  <c r="CG366" i="5"/>
  <c r="BV366" i="5"/>
  <c r="CH366" i="5"/>
  <c r="BK366" i="5"/>
  <c r="BW366" i="5"/>
  <c r="CI366" i="5"/>
  <c r="BL366" i="5"/>
  <c r="BM366" i="5"/>
  <c r="BX366" i="5"/>
  <c r="BY366" i="5"/>
  <c r="CJ366" i="5"/>
  <c r="CK366" i="5"/>
  <c r="BP350" i="5"/>
  <c r="CE350" i="5"/>
  <c r="BR350" i="5"/>
  <c r="BW350" i="5"/>
  <c r="BV350" i="5"/>
  <c r="CG350" i="5"/>
  <c r="CH350" i="5"/>
  <c r="BT350" i="5"/>
  <c r="CF350" i="5"/>
  <c r="CD350" i="5"/>
  <c r="BS350" i="5"/>
  <c r="BQ350" i="5"/>
  <c r="CB350" i="5"/>
  <c r="CC350" i="5"/>
  <c r="BO350" i="5"/>
  <c r="BZ350" i="5"/>
  <c r="BN350" i="5"/>
  <c r="CA350" i="5"/>
  <c r="BM350" i="5"/>
  <c r="BY350" i="5"/>
  <c r="CK350" i="5"/>
  <c r="BL350" i="5"/>
  <c r="BX350" i="5"/>
  <c r="CI350" i="5"/>
  <c r="BK350" i="5"/>
  <c r="CJ350" i="5"/>
  <c r="BU350" i="5"/>
  <c r="BQ264" i="5"/>
  <c r="CC264" i="5"/>
  <c r="BR264" i="5"/>
  <c r="CD264" i="5"/>
  <c r="BS264" i="5"/>
  <c r="CE264" i="5"/>
  <c r="BT264" i="5"/>
  <c r="CF264" i="5"/>
  <c r="BU264" i="5"/>
  <c r="CG264" i="5"/>
  <c r="BP264" i="5"/>
  <c r="BV264" i="5"/>
  <c r="BW264" i="5"/>
  <c r="BX264" i="5"/>
  <c r="BY264" i="5"/>
  <c r="BZ264" i="5"/>
  <c r="CA264" i="5"/>
  <c r="BK264" i="5"/>
  <c r="CB264" i="5"/>
  <c r="BL264" i="5"/>
  <c r="CH264" i="5"/>
  <c r="BM264" i="5"/>
  <c r="CI264" i="5"/>
  <c r="CK264" i="5"/>
  <c r="BN264" i="5"/>
  <c r="BO264" i="5"/>
  <c r="CJ264" i="5"/>
  <c r="BS162" i="5"/>
  <c r="CE162" i="5"/>
  <c r="BU162" i="5"/>
  <c r="BR162" i="5"/>
  <c r="CG162" i="5"/>
  <c r="BT162" i="5"/>
  <c r="CH162" i="5"/>
  <c r="BV162" i="5"/>
  <c r="CI162" i="5"/>
  <c r="BW162" i="5"/>
  <c r="CJ162" i="5"/>
  <c r="BX162" i="5"/>
  <c r="CK162" i="5"/>
  <c r="BK162" i="5"/>
  <c r="BY162" i="5"/>
  <c r="BL162" i="5"/>
  <c r="BZ162" i="5"/>
  <c r="BM162" i="5"/>
  <c r="CA162" i="5"/>
  <c r="BN162" i="5"/>
  <c r="CB162" i="5"/>
  <c r="BO162" i="5"/>
  <c r="CC162" i="5"/>
  <c r="BP162" i="5"/>
  <c r="BQ162" i="5"/>
  <c r="CD162" i="5"/>
  <c r="CF162" i="5"/>
  <c r="BW142" i="5"/>
  <c r="BT142" i="5"/>
  <c r="CG142" i="5"/>
  <c r="BL142" i="5"/>
  <c r="CJ142" i="5"/>
  <c r="BV142" i="5"/>
  <c r="CH142" i="5"/>
  <c r="CE142" i="5"/>
  <c r="CI142" i="5"/>
  <c r="BO142" i="5"/>
  <c r="BK142" i="5"/>
  <c r="CF142" i="5"/>
  <c r="BR142" i="5"/>
  <c r="CD142" i="5"/>
  <c r="BU142" i="5"/>
  <c r="BP142" i="5"/>
  <c r="BS142" i="5"/>
  <c r="BQ142" i="5"/>
  <c r="CC142" i="5"/>
  <c r="CB142" i="5"/>
  <c r="CA142" i="5"/>
  <c r="BZ142" i="5"/>
  <c r="CK142" i="5"/>
  <c r="BN142" i="5"/>
  <c r="BM142" i="5"/>
  <c r="BY142" i="5"/>
  <c r="BX142" i="5"/>
  <c r="BM313" i="5"/>
  <c r="BY313" i="5"/>
  <c r="CK313" i="5"/>
  <c r="BO313" i="5"/>
  <c r="CA313" i="5"/>
  <c r="BP313" i="5"/>
  <c r="CD313" i="5"/>
  <c r="BQ313" i="5"/>
  <c r="CE313" i="5"/>
  <c r="BR313" i="5"/>
  <c r="CF313" i="5"/>
  <c r="BS313" i="5"/>
  <c r="CG313" i="5"/>
  <c r="BT313" i="5"/>
  <c r="CH313" i="5"/>
  <c r="BU313" i="5"/>
  <c r="CI313" i="5"/>
  <c r="BV313" i="5"/>
  <c r="CJ313" i="5"/>
  <c r="BW313" i="5"/>
  <c r="BX313" i="5"/>
  <c r="BK313" i="5"/>
  <c r="BZ313" i="5"/>
  <c r="CC313" i="5"/>
  <c r="BL313" i="5"/>
  <c r="BN313" i="5"/>
  <c r="CB313" i="5"/>
  <c r="AF157" i="5"/>
  <c r="AG157" i="5"/>
  <c r="BV130" i="5"/>
  <c r="CH130" i="5"/>
  <c r="BK130" i="5"/>
  <c r="BW130" i="5"/>
  <c r="CI130" i="5"/>
  <c r="BL130" i="5"/>
  <c r="BX130" i="5"/>
  <c r="CJ130" i="5"/>
  <c r="BM130" i="5"/>
  <c r="BY130" i="5"/>
  <c r="CK130" i="5"/>
  <c r="BN130" i="5"/>
  <c r="BZ130" i="5"/>
  <c r="BO130" i="5"/>
  <c r="CA130" i="5"/>
  <c r="BP130" i="5"/>
  <c r="CB130" i="5"/>
  <c r="BQ130" i="5"/>
  <c r="CC130" i="5"/>
  <c r="BR130" i="5"/>
  <c r="CD130" i="5"/>
  <c r="BS130" i="5"/>
  <c r="CE130" i="5"/>
  <c r="BU130" i="5"/>
  <c r="CF130" i="5"/>
  <c r="CG130" i="5"/>
  <c r="BT130" i="5"/>
  <c r="AO223" i="5"/>
  <c r="BA223" i="5"/>
  <c r="AP223" i="5"/>
  <c r="BB223" i="5"/>
  <c r="AQ223" i="5"/>
  <c r="BC223" i="5"/>
  <c r="AR223" i="5"/>
  <c r="BD223" i="5"/>
  <c r="AS223" i="5"/>
  <c r="BE223" i="5"/>
  <c r="AT223" i="5"/>
  <c r="BF223" i="5"/>
  <c r="AU223" i="5"/>
  <c r="BG223" i="5"/>
  <c r="AJ223" i="5"/>
  <c r="AV223" i="5"/>
  <c r="BH223" i="5"/>
  <c r="AK223" i="5"/>
  <c r="AW223" i="5"/>
  <c r="BI223" i="5"/>
  <c r="AL223" i="5"/>
  <c r="AX223" i="5"/>
  <c r="BJ223" i="5"/>
  <c r="AN223" i="5"/>
  <c r="AY223" i="5"/>
  <c r="AZ223" i="5"/>
  <c r="AM223" i="5"/>
  <c r="AN366" i="5"/>
  <c r="AZ366" i="5"/>
  <c r="AO366" i="5"/>
  <c r="BA366" i="5"/>
  <c r="AP366" i="5"/>
  <c r="BB366" i="5"/>
  <c r="AQ366" i="5"/>
  <c r="BC366" i="5"/>
  <c r="AR366" i="5"/>
  <c r="BD366" i="5"/>
  <c r="AS366" i="5"/>
  <c r="BE366" i="5"/>
  <c r="AT366" i="5"/>
  <c r="BF366" i="5"/>
  <c r="AU366" i="5"/>
  <c r="BG366" i="5"/>
  <c r="AJ366" i="5"/>
  <c r="AV366" i="5"/>
  <c r="BH366" i="5"/>
  <c r="AK366" i="5"/>
  <c r="AW366" i="5"/>
  <c r="BI366" i="5"/>
  <c r="AM366" i="5"/>
  <c r="AX366" i="5"/>
  <c r="AY366" i="5"/>
  <c r="BJ366" i="5"/>
  <c r="AL366" i="5"/>
  <c r="AO350" i="5"/>
  <c r="BA350" i="5"/>
  <c r="AP350" i="5"/>
  <c r="BB350" i="5"/>
  <c r="AQ350" i="5"/>
  <c r="BC350" i="5"/>
  <c r="AR350" i="5"/>
  <c r="BD350" i="5"/>
  <c r="AS350" i="5"/>
  <c r="BE350" i="5"/>
  <c r="AT350" i="5"/>
  <c r="BF350" i="5"/>
  <c r="AU350" i="5"/>
  <c r="BG350" i="5"/>
  <c r="AJ350" i="5"/>
  <c r="AV350" i="5"/>
  <c r="BH350" i="5"/>
  <c r="AK350" i="5"/>
  <c r="AW350" i="5"/>
  <c r="BI350" i="5"/>
  <c r="AL350" i="5"/>
  <c r="AX350" i="5"/>
  <c r="BJ350" i="5"/>
  <c r="AN350" i="5"/>
  <c r="AY350" i="5"/>
  <c r="AZ350" i="5"/>
  <c r="AM350" i="5"/>
  <c r="AQ264" i="5"/>
  <c r="BC264" i="5"/>
  <c r="AS264" i="5"/>
  <c r="BE264" i="5"/>
  <c r="AU264" i="5"/>
  <c r="BG264" i="5"/>
  <c r="AJ264" i="5"/>
  <c r="AY264" i="5"/>
  <c r="AK264" i="5"/>
  <c r="AZ264" i="5"/>
  <c r="AL264" i="5"/>
  <c r="BA264" i="5"/>
  <c r="AM264" i="5"/>
  <c r="BB264" i="5"/>
  <c r="AN264" i="5"/>
  <c r="BD264" i="5"/>
  <c r="AR264" i="5"/>
  <c r="BI264" i="5"/>
  <c r="AT264" i="5"/>
  <c r="BJ264" i="5"/>
  <c r="AW264" i="5"/>
  <c r="BF264" i="5"/>
  <c r="BH264" i="5"/>
  <c r="AV264" i="5"/>
  <c r="AO264" i="5"/>
  <c r="AP264" i="5"/>
  <c r="AX264" i="5"/>
  <c r="AU69" i="5"/>
  <c r="BG69" i="5"/>
  <c r="AJ69" i="5"/>
  <c r="AV69" i="5"/>
  <c r="BH69" i="5"/>
  <c r="AK69" i="5"/>
  <c r="AW69" i="5"/>
  <c r="BI69" i="5"/>
  <c r="AL69" i="5"/>
  <c r="AX69" i="5"/>
  <c r="BJ69" i="5"/>
  <c r="AM69" i="5"/>
  <c r="AY69" i="5"/>
  <c r="AN69" i="5"/>
  <c r="AZ69" i="5"/>
  <c r="AO69" i="5"/>
  <c r="BA69" i="5"/>
  <c r="AP69" i="5"/>
  <c r="BB69" i="5"/>
  <c r="AQ69" i="5"/>
  <c r="BC69" i="5"/>
  <c r="AR69" i="5"/>
  <c r="BD69" i="5"/>
  <c r="AS69" i="5"/>
  <c r="AT69" i="5"/>
  <c r="BE69" i="5"/>
  <c r="BF69" i="5"/>
  <c r="AR162" i="5"/>
  <c r="BD162" i="5"/>
  <c r="AT162" i="5"/>
  <c r="BF162" i="5"/>
  <c r="AU162" i="5"/>
  <c r="BI162" i="5"/>
  <c r="AV162" i="5"/>
  <c r="BJ162" i="5"/>
  <c r="AW162" i="5"/>
  <c r="AJ162" i="5"/>
  <c r="AX162" i="5"/>
  <c r="AK162" i="5"/>
  <c r="AY162" i="5"/>
  <c r="AL162" i="5"/>
  <c r="AZ162" i="5"/>
  <c r="AM162" i="5"/>
  <c r="BA162" i="5"/>
  <c r="AN162" i="5"/>
  <c r="BB162" i="5"/>
  <c r="AO162" i="5"/>
  <c r="BC162" i="5"/>
  <c r="AP162" i="5"/>
  <c r="BE162" i="5"/>
  <c r="BH162" i="5"/>
  <c r="AQ162" i="5"/>
  <c r="AS162" i="5"/>
  <c r="BG162" i="5"/>
  <c r="AR142" i="5"/>
  <c r="BD142" i="5"/>
  <c r="AS142" i="5"/>
  <c r="BE142" i="5"/>
  <c r="AT142" i="5"/>
  <c r="BF142" i="5"/>
  <c r="AU142" i="5"/>
  <c r="BG142" i="5"/>
  <c r="AJ142" i="5"/>
  <c r="AV142" i="5"/>
  <c r="BH142" i="5"/>
  <c r="AK142" i="5"/>
  <c r="AW142" i="5"/>
  <c r="BI142" i="5"/>
  <c r="AL142" i="5"/>
  <c r="AX142" i="5"/>
  <c r="BJ142" i="5"/>
  <c r="AM142" i="5"/>
  <c r="AY142" i="5"/>
  <c r="AN142" i="5"/>
  <c r="AZ142" i="5"/>
  <c r="AO142" i="5"/>
  <c r="BA142" i="5"/>
  <c r="AQ142" i="5"/>
  <c r="BB142" i="5"/>
  <c r="BC142" i="5"/>
  <c r="AP142" i="5"/>
  <c r="AK238" i="5"/>
  <c r="AW238" i="5"/>
  <c r="BI238" i="5"/>
  <c r="AM238" i="5"/>
  <c r="AY238" i="5"/>
  <c r="AR238" i="5"/>
  <c r="BF238" i="5"/>
  <c r="AS238" i="5"/>
  <c r="BG238" i="5"/>
  <c r="AT238" i="5"/>
  <c r="BH238" i="5"/>
  <c r="AU238" i="5"/>
  <c r="BJ238" i="5"/>
  <c r="AV238" i="5"/>
  <c r="AL238" i="5"/>
  <c r="BA238" i="5"/>
  <c r="AN238" i="5"/>
  <c r="BB238" i="5"/>
  <c r="AP238" i="5"/>
  <c r="BD238" i="5"/>
  <c r="AJ238" i="5"/>
  <c r="BE238" i="5"/>
  <c r="AO238" i="5"/>
  <c r="AQ238" i="5"/>
  <c r="BC238" i="5"/>
  <c r="AX238" i="5"/>
  <c r="AZ238" i="5"/>
  <c r="AR253" i="5"/>
  <c r="BD253" i="5"/>
  <c r="AS253" i="5"/>
  <c r="BE253" i="5"/>
  <c r="AT253" i="5"/>
  <c r="BF253" i="5"/>
  <c r="AU253" i="5"/>
  <c r="BG253" i="5"/>
  <c r="AJ253" i="5"/>
  <c r="AV253" i="5"/>
  <c r="BH253" i="5"/>
  <c r="AM253" i="5"/>
  <c r="AY253" i="5"/>
  <c r="AO253" i="5"/>
  <c r="BA253" i="5"/>
  <c r="AP253" i="5"/>
  <c r="AQ253" i="5"/>
  <c r="AW253" i="5"/>
  <c r="AX253" i="5"/>
  <c r="AZ253" i="5"/>
  <c r="BB253" i="5"/>
  <c r="BC253" i="5"/>
  <c r="BI253" i="5"/>
  <c r="BJ253" i="5"/>
  <c r="AK253" i="5"/>
  <c r="AL253" i="5"/>
  <c r="AN253" i="5"/>
  <c r="AL313" i="5"/>
  <c r="AX313" i="5"/>
  <c r="BJ313" i="5"/>
  <c r="AN313" i="5"/>
  <c r="AZ313" i="5"/>
  <c r="AQ313" i="5"/>
  <c r="BE313" i="5"/>
  <c r="AR313" i="5"/>
  <c r="BF313" i="5"/>
  <c r="AS313" i="5"/>
  <c r="BG313" i="5"/>
  <c r="AT313" i="5"/>
  <c r="BH313" i="5"/>
  <c r="AU313" i="5"/>
  <c r="BI313" i="5"/>
  <c r="AV313" i="5"/>
  <c r="AW313" i="5"/>
  <c r="AJ313" i="5"/>
  <c r="AY313" i="5"/>
  <c r="AK313" i="5"/>
  <c r="BA313" i="5"/>
  <c r="AM313" i="5"/>
  <c r="BB313" i="5"/>
  <c r="AO313" i="5"/>
  <c r="AP313" i="5"/>
  <c r="BC313" i="5"/>
  <c r="BD313" i="5"/>
  <c r="AL119" i="5"/>
  <c r="AX119" i="5"/>
  <c r="BJ119" i="5"/>
  <c r="AN119" i="5"/>
  <c r="AZ119" i="5"/>
  <c r="AP119" i="5"/>
  <c r="BB119" i="5"/>
  <c r="AQ119" i="5"/>
  <c r="BF119" i="5"/>
  <c r="AR119" i="5"/>
  <c r="BG119" i="5"/>
  <c r="AS119" i="5"/>
  <c r="BH119" i="5"/>
  <c r="AT119" i="5"/>
  <c r="BI119" i="5"/>
  <c r="AU119" i="5"/>
  <c r="AV119" i="5"/>
  <c r="AW119" i="5"/>
  <c r="AY119" i="5"/>
  <c r="AJ119" i="5"/>
  <c r="BA119" i="5"/>
  <c r="AK119" i="5"/>
  <c r="BC119" i="5"/>
  <c r="BE119" i="5"/>
  <c r="AM119" i="5"/>
  <c r="AO119" i="5"/>
  <c r="BD119" i="5"/>
  <c r="AL171" i="5"/>
  <c r="AX171" i="5"/>
  <c r="BJ171" i="5"/>
  <c r="AN171" i="5"/>
  <c r="AZ171" i="5"/>
  <c r="AU171" i="5"/>
  <c r="BI171" i="5"/>
  <c r="AV171" i="5"/>
  <c r="AW171" i="5"/>
  <c r="AJ171" i="5"/>
  <c r="AY171" i="5"/>
  <c r="AK171" i="5"/>
  <c r="BA171" i="5"/>
  <c r="AM171" i="5"/>
  <c r="BB171" i="5"/>
  <c r="AO171" i="5"/>
  <c r="BC171" i="5"/>
  <c r="AP171" i="5"/>
  <c r="BD171" i="5"/>
  <c r="AQ171" i="5"/>
  <c r="BE171" i="5"/>
  <c r="AR171" i="5"/>
  <c r="BF171" i="5"/>
  <c r="AS171" i="5"/>
  <c r="AT171" i="5"/>
  <c r="BG171" i="5"/>
  <c r="BH171" i="5"/>
  <c r="AT227" i="5"/>
  <c r="BF227" i="5"/>
  <c r="AU227" i="5"/>
  <c r="BG227" i="5"/>
  <c r="AJ227" i="5"/>
  <c r="AV227" i="5"/>
  <c r="BH227" i="5"/>
  <c r="AK227" i="5"/>
  <c r="AW227" i="5"/>
  <c r="BI227" i="5"/>
  <c r="AL227" i="5"/>
  <c r="AX227" i="5"/>
  <c r="BJ227" i="5"/>
  <c r="AM227" i="5"/>
  <c r="AY227" i="5"/>
  <c r="AN227" i="5"/>
  <c r="AZ227" i="5"/>
  <c r="AO227" i="5"/>
  <c r="BA227" i="5"/>
  <c r="AP227" i="5"/>
  <c r="BB227" i="5"/>
  <c r="AQ227" i="5"/>
  <c r="BC227" i="5"/>
  <c r="BE227" i="5"/>
  <c r="AR227" i="5"/>
  <c r="AS227" i="5"/>
  <c r="BD227" i="5"/>
  <c r="AR3" i="5"/>
  <c r="BD3" i="5"/>
  <c r="AS3" i="5"/>
  <c r="BE3" i="5"/>
  <c r="AT3" i="5"/>
  <c r="BF3" i="5"/>
  <c r="AU3" i="5"/>
  <c r="BG3" i="5"/>
  <c r="AV3" i="5"/>
  <c r="BH3" i="5"/>
  <c r="AW3" i="5"/>
  <c r="BI3" i="5"/>
  <c r="AL3" i="5"/>
  <c r="AX3" i="5"/>
  <c r="BJ3" i="5"/>
  <c r="AY3" i="5"/>
  <c r="AN3" i="5"/>
  <c r="AZ3" i="5"/>
  <c r="AO3" i="5"/>
  <c r="BA3" i="5"/>
  <c r="AQ3" i="5"/>
  <c r="BB3" i="5"/>
  <c r="BC3" i="5"/>
  <c r="AP3" i="5"/>
  <c r="AR259" i="5"/>
  <c r="BD259" i="5"/>
  <c r="AS259" i="5"/>
  <c r="BE259" i="5"/>
  <c r="AT259" i="5"/>
  <c r="BF259" i="5"/>
  <c r="AU259" i="5"/>
  <c r="BG259" i="5"/>
  <c r="AJ259" i="5"/>
  <c r="AV259" i="5"/>
  <c r="BH259" i="5"/>
  <c r="AK259" i="5"/>
  <c r="AW259" i="5"/>
  <c r="BI259" i="5"/>
  <c r="AL259" i="5"/>
  <c r="AX259" i="5"/>
  <c r="BJ259" i="5"/>
  <c r="AM259" i="5"/>
  <c r="AY259" i="5"/>
  <c r="AN259" i="5"/>
  <c r="AZ259" i="5"/>
  <c r="AO259" i="5"/>
  <c r="BA259" i="5"/>
  <c r="AP259" i="5"/>
  <c r="AQ259" i="5"/>
  <c r="BB259" i="5"/>
  <c r="BC259" i="5"/>
  <c r="AU201" i="5"/>
  <c r="BG201" i="5"/>
  <c r="AK201" i="5"/>
  <c r="AW201" i="5"/>
  <c r="BI201" i="5"/>
  <c r="AP201" i="5"/>
  <c r="BD201" i="5"/>
  <c r="AQ201" i="5"/>
  <c r="BE201" i="5"/>
  <c r="AR201" i="5"/>
  <c r="BF201" i="5"/>
  <c r="AS201" i="5"/>
  <c r="BH201" i="5"/>
  <c r="AT201" i="5"/>
  <c r="BJ201" i="5"/>
  <c r="AV201" i="5"/>
  <c r="AX201" i="5"/>
  <c r="AJ201" i="5"/>
  <c r="AY201" i="5"/>
  <c r="AL201" i="5"/>
  <c r="AZ201" i="5"/>
  <c r="AM201" i="5"/>
  <c r="BA201" i="5"/>
  <c r="AN201" i="5"/>
  <c r="AO201" i="5"/>
  <c r="BB201" i="5"/>
  <c r="BC201" i="5"/>
  <c r="BP300" i="5"/>
  <c r="CB300" i="5"/>
  <c r="BQ300" i="5"/>
  <c r="CC300" i="5"/>
  <c r="BR300" i="5"/>
  <c r="CD300" i="5"/>
  <c r="BS300" i="5"/>
  <c r="CE300" i="5"/>
  <c r="BT300" i="5"/>
  <c r="CF300" i="5"/>
  <c r="BU300" i="5"/>
  <c r="CG300" i="5"/>
  <c r="BV300" i="5"/>
  <c r="CH300" i="5"/>
  <c r="BK300" i="5"/>
  <c r="BW300" i="5"/>
  <c r="CI300" i="5"/>
  <c r="BL300" i="5"/>
  <c r="BX300" i="5"/>
  <c r="BM300" i="5"/>
  <c r="BN300" i="5"/>
  <c r="BO300" i="5"/>
  <c r="BY300" i="5"/>
  <c r="BZ300" i="5"/>
  <c r="CA300" i="5"/>
  <c r="CJ300" i="5"/>
  <c r="CK300" i="5"/>
  <c r="BQ179" i="5"/>
  <c r="BR179" i="5"/>
  <c r="CE179" i="5"/>
  <c r="BL179" i="5"/>
  <c r="CK179" i="5"/>
  <c r="CJ179" i="5"/>
  <c r="BX179" i="5"/>
  <c r="BW179" i="5"/>
  <c r="CI179" i="5"/>
  <c r="BK179" i="5"/>
  <c r="BU179" i="5"/>
  <c r="CG179" i="5"/>
  <c r="BT179" i="5"/>
  <c r="CH179" i="5"/>
  <c r="BS179" i="5"/>
  <c r="CC179" i="5"/>
  <c r="CD179" i="5"/>
  <c r="CB179" i="5"/>
  <c r="CA179" i="5"/>
  <c r="BV179" i="5"/>
  <c r="BP179" i="5"/>
  <c r="CF179" i="5"/>
  <c r="BO179" i="5"/>
  <c r="BN179" i="5"/>
  <c r="BZ179" i="5"/>
  <c r="BM179" i="5"/>
  <c r="BY179" i="5"/>
  <c r="BN221" i="5"/>
  <c r="BZ221" i="5"/>
  <c r="BO221" i="5"/>
  <c r="CA221" i="5"/>
  <c r="BP221" i="5"/>
  <c r="CB221" i="5"/>
  <c r="BQ221" i="5"/>
  <c r="CC221" i="5"/>
  <c r="BR221" i="5"/>
  <c r="CD221" i="5"/>
  <c r="BS221" i="5"/>
  <c r="CE221" i="5"/>
  <c r="BT221" i="5"/>
  <c r="CF221" i="5"/>
  <c r="BU221" i="5"/>
  <c r="CG221" i="5"/>
  <c r="BV221" i="5"/>
  <c r="CH221" i="5"/>
  <c r="BK221" i="5"/>
  <c r="BW221" i="5"/>
  <c r="CI221" i="5"/>
  <c r="CK221" i="5"/>
  <c r="BL221" i="5"/>
  <c r="BM221" i="5"/>
  <c r="BX221" i="5"/>
  <c r="BY221" i="5"/>
  <c r="CJ221" i="5"/>
  <c r="BP196" i="5"/>
  <c r="CC196" i="5"/>
  <c r="BQ196" i="5"/>
  <c r="CD196" i="5"/>
  <c r="BR196" i="5"/>
  <c r="CF196" i="5"/>
  <c r="BT196" i="5"/>
  <c r="CG196" i="5"/>
  <c r="BU196" i="5"/>
  <c r="CH196" i="5"/>
  <c r="BL196" i="5"/>
  <c r="CJ196" i="5"/>
  <c r="BM196" i="5"/>
  <c r="CK196" i="5"/>
  <c r="BN196" i="5"/>
  <c r="BO196" i="5"/>
  <c r="BV196" i="5"/>
  <c r="BW196" i="5"/>
  <c r="BX196" i="5"/>
  <c r="BY196" i="5"/>
  <c r="BZ196" i="5"/>
  <c r="CA196" i="5"/>
  <c r="BK196" i="5"/>
  <c r="CB196" i="5"/>
  <c r="CI196" i="5"/>
  <c r="BS196" i="5"/>
  <c r="CE196" i="5"/>
  <c r="BS12" i="5"/>
  <c r="CE12" i="5"/>
  <c r="BV12" i="5"/>
  <c r="CH12" i="5"/>
  <c r="BK12" i="5"/>
  <c r="BW12" i="5"/>
  <c r="CI12" i="5"/>
  <c r="BL12" i="5"/>
  <c r="BX12" i="5"/>
  <c r="CJ12" i="5"/>
  <c r="BM12" i="5"/>
  <c r="BN12" i="5"/>
  <c r="BZ12" i="5"/>
  <c r="BP12" i="5"/>
  <c r="CK12" i="5"/>
  <c r="BQ12" i="5"/>
  <c r="BR12" i="5"/>
  <c r="BT12" i="5"/>
  <c r="BU12" i="5"/>
  <c r="BY12" i="5"/>
  <c r="CA12" i="5"/>
  <c r="CB12" i="5"/>
  <c r="CC12" i="5"/>
  <c r="BO12" i="5"/>
  <c r="CD12" i="5"/>
  <c r="CF12" i="5"/>
  <c r="CG12" i="5"/>
  <c r="BT49" i="5"/>
  <c r="BL49" i="5"/>
  <c r="BY49" i="5"/>
  <c r="CJ49" i="5"/>
  <c r="CK49" i="5"/>
  <c r="BW49" i="5"/>
  <c r="BM49" i="5"/>
  <c r="BX49" i="5"/>
  <c r="CI49" i="5"/>
  <c r="BK49" i="5"/>
  <c r="BU49" i="5"/>
  <c r="CG49" i="5"/>
  <c r="CF49" i="5"/>
  <c r="BS49" i="5"/>
  <c r="CA49" i="5"/>
  <c r="BV49" i="5"/>
  <c r="CE49" i="5"/>
  <c r="CD49" i="5"/>
  <c r="CC49" i="5"/>
  <c r="CB49" i="5"/>
  <c r="CH49" i="5"/>
  <c r="BR49" i="5"/>
  <c r="BQ49" i="5"/>
  <c r="BP49" i="5"/>
  <c r="BO49" i="5"/>
  <c r="BN49" i="5"/>
  <c r="BZ49" i="5"/>
  <c r="CA113" i="5"/>
  <c r="BN113" i="5"/>
  <c r="BM113" i="5"/>
  <c r="CK113" i="5"/>
  <c r="CJ113" i="5"/>
  <c r="BX113" i="5"/>
  <c r="BW113" i="5"/>
  <c r="BK113" i="5"/>
  <c r="CI113" i="5"/>
  <c r="BU113" i="5"/>
  <c r="CG113" i="5"/>
  <c r="BT113" i="5"/>
  <c r="CE113" i="5"/>
  <c r="BO113" i="5"/>
  <c r="BV113" i="5"/>
  <c r="CF113" i="5"/>
  <c r="BR113" i="5"/>
  <c r="CD113" i="5"/>
  <c r="CH113" i="5"/>
  <c r="BS113" i="5"/>
  <c r="BQ113" i="5"/>
  <c r="CC113" i="5"/>
  <c r="BP113" i="5"/>
  <c r="BY113" i="5"/>
  <c r="BL113" i="5"/>
  <c r="BZ113" i="5"/>
  <c r="CB113" i="5"/>
  <c r="BU109" i="5"/>
  <c r="CG109" i="5"/>
  <c r="BV109" i="5"/>
  <c r="CH109" i="5"/>
  <c r="BM109" i="5"/>
  <c r="BY109" i="5"/>
  <c r="CK109" i="5"/>
  <c r="BT109" i="5"/>
  <c r="BW109" i="5"/>
  <c r="BX109" i="5"/>
  <c r="BZ109" i="5"/>
  <c r="BK109" i="5"/>
  <c r="CA109" i="5"/>
  <c r="BL109" i="5"/>
  <c r="CB109" i="5"/>
  <c r="BN109" i="5"/>
  <c r="CC109" i="5"/>
  <c r="BO109" i="5"/>
  <c r="CD109" i="5"/>
  <c r="BP109" i="5"/>
  <c r="CE109" i="5"/>
  <c r="BQ109" i="5"/>
  <c r="CF109" i="5"/>
  <c r="BR109" i="5"/>
  <c r="BS109" i="5"/>
  <c r="CI109" i="5"/>
  <c r="CJ109" i="5"/>
  <c r="BK168" i="5"/>
  <c r="BW168" i="5"/>
  <c r="CI168" i="5"/>
  <c r="BO168" i="5"/>
  <c r="BN168" i="5"/>
  <c r="CB168" i="5"/>
  <c r="BP168" i="5"/>
  <c r="CC168" i="5"/>
  <c r="BQ168" i="5"/>
  <c r="CD168" i="5"/>
  <c r="BR168" i="5"/>
  <c r="CE168" i="5"/>
  <c r="BS168" i="5"/>
  <c r="CF168" i="5"/>
  <c r="BT168" i="5"/>
  <c r="CG168" i="5"/>
  <c r="BU168" i="5"/>
  <c r="CH168" i="5"/>
  <c r="BV168" i="5"/>
  <c r="CJ168" i="5"/>
  <c r="BX168" i="5"/>
  <c r="CK168" i="5"/>
  <c r="BY168" i="5"/>
  <c r="CA168" i="5"/>
  <c r="BL168" i="5"/>
  <c r="BM168" i="5"/>
  <c r="BZ168" i="5"/>
  <c r="BQ293" i="5"/>
  <c r="CC293" i="5"/>
  <c r="BS293" i="5"/>
  <c r="CE293" i="5"/>
  <c r="BU293" i="5"/>
  <c r="CG293" i="5"/>
  <c r="BX293" i="5"/>
  <c r="BY293" i="5"/>
  <c r="BK293" i="5"/>
  <c r="BZ293" i="5"/>
  <c r="BL293" i="5"/>
  <c r="CA293" i="5"/>
  <c r="BM293" i="5"/>
  <c r="CB293" i="5"/>
  <c r="BN293" i="5"/>
  <c r="CD293" i="5"/>
  <c r="BO293" i="5"/>
  <c r="CF293" i="5"/>
  <c r="BP293" i="5"/>
  <c r="CH293" i="5"/>
  <c r="BR293" i="5"/>
  <c r="CI293" i="5"/>
  <c r="BT293" i="5"/>
  <c r="CJ293" i="5"/>
  <c r="BV293" i="5"/>
  <c r="BW293" i="5"/>
  <c r="CK293" i="5"/>
  <c r="BV345" i="5"/>
  <c r="CH345" i="5"/>
  <c r="BK345" i="5"/>
  <c r="BW345" i="5"/>
  <c r="CI345" i="5"/>
  <c r="BL345" i="5"/>
  <c r="BX345" i="5"/>
  <c r="CJ345" i="5"/>
  <c r="BM345" i="5"/>
  <c r="BY345" i="5"/>
  <c r="CK345" i="5"/>
  <c r="BN345" i="5"/>
  <c r="BZ345" i="5"/>
  <c r="BO345" i="5"/>
  <c r="CA345" i="5"/>
  <c r="BP345" i="5"/>
  <c r="CB345" i="5"/>
  <c r="BQ345" i="5"/>
  <c r="CC345" i="5"/>
  <c r="BR345" i="5"/>
  <c r="CD345" i="5"/>
  <c r="BS345" i="5"/>
  <c r="CE345" i="5"/>
  <c r="BU345" i="5"/>
  <c r="CF345" i="5"/>
  <c r="CG345" i="5"/>
  <c r="BT345" i="5"/>
  <c r="AR237" i="5"/>
  <c r="BD237" i="5"/>
  <c r="AS237" i="5"/>
  <c r="BE237" i="5"/>
  <c r="AT237" i="5"/>
  <c r="BF237" i="5"/>
  <c r="AU237" i="5"/>
  <c r="BG237" i="5"/>
  <c r="AJ237" i="5"/>
  <c r="AV237" i="5"/>
  <c r="BH237" i="5"/>
  <c r="AK237" i="5"/>
  <c r="AW237" i="5"/>
  <c r="BI237" i="5"/>
  <c r="AL237" i="5"/>
  <c r="AX237" i="5"/>
  <c r="BJ237" i="5"/>
  <c r="AM237" i="5"/>
  <c r="AY237" i="5"/>
  <c r="AN237" i="5"/>
  <c r="AZ237" i="5"/>
  <c r="AO237" i="5"/>
  <c r="BA237" i="5"/>
  <c r="AP237" i="5"/>
  <c r="AQ237" i="5"/>
  <c r="BB237" i="5"/>
  <c r="BC237" i="5"/>
  <c r="AO306" i="5"/>
  <c r="BA306" i="5"/>
  <c r="AP306" i="5"/>
  <c r="BB306" i="5"/>
  <c r="AQ306" i="5"/>
  <c r="BC306" i="5"/>
  <c r="AR306" i="5"/>
  <c r="BD306" i="5"/>
  <c r="AS306" i="5"/>
  <c r="BE306" i="5"/>
  <c r="AT306" i="5"/>
  <c r="BF306" i="5"/>
  <c r="AU306" i="5"/>
  <c r="BG306" i="5"/>
  <c r="AJ306" i="5"/>
  <c r="AV306" i="5"/>
  <c r="BH306" i="5"/>
  <c r="AK306" i="5"/>
  <c r="AW306" i="5"/>
  <c r="BI306" i="5"/>
  <c r="AL306" i="5"/>
  <c r="AX306" i="5"/>
  <c r="BJ306" i="5"/>
  <c r="AZ306" i="5"/>
  <c r="AM306" i="5"/>
  <c r="AN306" i="5"/>
  <c r="AY306" i="5"/>
  <c r="AU315" i="5"/>
  <c r="BG315" i="5"/>
  <c r="AJ315" i="5"/>
  <c r="AV315" i="5"/>
  <c r="BH315" i="5"/>
  <c r="AK315" i="5"/>
  <c r="AW315" i="5"/>
  <c r="BI315" i="5"/>
  <c r="AL315" i="5"/>
  <c r="AX315" i="5"/>
  <c r="BJ315" i="5"/>
  <c r="AM315" i="5"/>
  <c r="AY315" i="5"/>
  <c r="AN315" i="5"/>
  <c r="AZ315" i="5"/>
  <c r="AO315" i="5"/>
  <c r="BA315" i="5"/>
  <c r="AP315" i="5"/>
  <c r="BB315" i="5"/>
  <c r="AQ315" i="5"/>
  <c r="BC315" i="5"/>
  <c r="AR315" i="5"/>
  <c r="BD315" i="5"/>
  <c r="AS315" i="5"/>
  <c r="AT315" i="5"/>
  <c r="BE315" i="5"/>
  <c r="BF315" i="5"/>
  <c r="BN208" i="5"/>
  <c r="BZ208" i="5"/>
  <c r="BL208" i="5"/>
  <c r="BY208" i="5"/>
  <c r="BM208" i="5"/>
  <c r="CA208" i="5"/>
  <c r="BO208" i="5"/>
  <c r="CB208" i="5"/>
  <c r="BP208" i="5"/>
  <c r="CC208" i="5"/>
  <c r="BQ208" i="5"/>
  <c r="CD208" i="5"/>
  <c r="BR208" i="5"/>
  <c r="CE208" i="5"/>
  <c r="BS208" i="5"/>
  <c r="CF208" i="5"/>
  <c r="BT208" i="5"/>
  <c r="CG208" i="5"/>
  <c r="BU208" i="5"/>
  <c r="CH208" i="5"/>
  <c r="BV208" i="5"/>
  <c r="CI208" i="5"/>
  <c r="BX208" i="5"/>
  <c r="CJ208" i="5"/>
  <c r="CK208" i="5"/>
  <c r="BW208" i="5"/>
  <c r="BK208" i="5"/>
  <c r="AO311" i="5"/>
  <c r="BA311" i="5"/>
  <c r="AP311" i="5"/>
  <c r="BB311" i="5"/>
  <c r="AQ311" i="5"/>
  <c r="BC311" i="5"/>
  <c r="AR311" i="5"/>
  <c r="BD311" i="5"/>
  <c r="AS311" i="5"/>
  <c r="BE311" i="5"/>
  <c r="AT311" i="5"/>
  <c r="BF311" i="5"/>
  <c r="AU311" i="5"/>
  <c r="BG311" i="5"/>
  <c r="AJ311" i="5"/>
  <c r="AV311" i="5"/>
  <c r="BH311" i="5"/>
  <c r="AK311" i="5"/>
  <c r="AW311" i="5"/>
  <c r="BI311" i="5"/>
  <c r="AL311" i="5"/>
  <c r="AX311" i="5"/>
  <c r="BJ311" i="5"/>
  <c r="AM311" i="5"/>
  <c r="AN311" i="5"/>
  <c r="AY311" i="5"/>
  <c r="AZ311" i="5"/>
  <c r="BL268" i="5"/>
  <c r="BX268" i="5"/>
  <c r="CJ268" i="5"/>
  <c r="BM268" i="5"/>
  <c r="BY268" i="5"/>
  <c r="BN268" i="5"/>
  <c r="BZ268" i="5"/>
  <c r="BO268" i="5"/>
  <c r="CA268" i="5"/>
  <c r="BW268" i="5"/>
  <c r="CB268" i="5"/>
  <c r="CC268" i="5"/>
  <c r="CD268" i="5"/>
  <c r="BK268" i="5"/>
  <c r="CE268" i="5"/>
  <c r="BP268" i="5"/>
  <c r="CF268" i="5"/>
  <c r="BQ268" i="5"/>
  <c r="CG268" i="5"/>
  <c r="BR268" i="5"/>
  <c r="CH268" i="5"/>
  <c r="BS268" i="5"/>
  <c r="CI268" i="5"/>
  <c r="BT268" i="5"/>
  <c r="CK268" i="5"/>
  <c r="BU268" i="5"/>
  <c r="BV268" i="5"/>
  <c r="AU150" i="5"/>
  <c r="BG150" i="5"/>
  <c r="AJ150" i="5"/>
  <c r="AV150" i="5"/>
  <c r="BH150" i="5"/>
  <c r="AK150" i="5"/>
  <c r="AW150" i="5"/>
  <c r="BI150" i="5"/>
  <c r="AL150" i="5"/>
  <c r="AX150" i="5"/>
  <c r="BJ150" i="5"/>
  <c r="AM150" i="5"/>
  <c r="AY150" i="5"/>
  <c r="AN150" i="5"/>
  <c r="AZ150" i="5"/>
  <c r="AO150" i="5"/>
  <c r="BA150" i="5"/>
  <c r="AP150" i="5"/>
  <c r="BB150" i="5"/>
  <c r="AQ150" i="5"/>
  <c r="BC150" i="5"/>
  <c r="AR150" i="5"/>
  <c r="BD150" i="5"/>
  <c r="AS150" i="5"/>
  <c r="AT150" i="5"/>
  <c r="BE150" i="5"/>
  <c r="BF150" i="5"/>
  <c r="AL129" i="5"/>
  <c r="AX129" i="5"/>
  <c r="BJ129" i="5"/>
  <c r="AN129" i="5"/>
  <c r="AZ129" i="5"/>
  <c r="AP129" i="5"/>
  <c r="BB129" i="5"/>
  <c r="AU129" i="5"/>
  <c r="AV129" i="5"/>
  <c r="AW129" i="5"/>
  <c r="AY129" i="5"/>
  <c r="AJ129" i="5"/>
  <c r="BA129" i="5"/>
  <c r="AK129" i="5"/>
  <c r="BC129" i="5"/>
  <c r="AM129" i="5"/>
  <c r="BD129" i="5"/>
  <c r="AO129" i="5"/>
  <c r="BE129" i="5"/>
  <c r="AQ129" i="5"/>
  <c r="BF129" i="5"/>
  <c r="AR129" i="5"/>
  <c r="BG129" i="5"/>
  <c r="BI129" i="5"/>
  <c r="AS129" i="5"/>
  <c r="BH129" i="5"/>
  <c r="AT129" i="5"/>
  <c r="AO58" i="5"/>
  <c r="BA58" i="5"/>
  <c r="AQ58" i="5"/>
  <c r="BC58" i="5"/>
  <c r="AS58" i="5"/>
  <c r="BE58" i="5"/>
  <c r="AK58" i="5"/>
  <c r="AZ58" i="5"/>
  <c r="AL58" i="5"/>
  <c r="BB58" i="5"/>
  <c r="AM58" i="5"/>
  <c r="BD58" i="5"/>
  <c r="AN58" i="5"/>
  <c r="BF58" i="5"/>
  <c r="AP58" i="5"/>
  <c r="BG58" i="5"/>
  <c r="AR58" i="5"/>
  <c r="BH58" i="5"/>
  <c r="AT58" i="5"/>
  <c r="BI58" i="5"/>
  <c r="AU58" i="5"/>
  <c r="BJ58" i="5"/>
  <c r="AV58" i="5"/>
  <c r="AW58" i="5"/>
  <c r="AJ58" i="5"/>
  <c r="AX58" i="5"/>
  <c r="AY58" i="5"/>
  <c r="AO289" i="5"/>
  <c r="BA289" i="5"/>
  <c r="AQ289" i="5"/>
  <c r="BC289" i="5"/>
  <c r="AL289" i="5"/>
  <c r="AZ289" i="5"/>
  <c r="AM289" i="5"/>
  <c r="BB289" i="5"/>
  <c r="AN289" i="5"/>
  <c r="BD289" i="5"/>
  <c r="AP289" i="5"/>
  <c r="BE289" i="5"/>
  <c r="AR289" i="5"/>
  <c r="BF289" i="5"/>
  <c r="AS289" i="5"/>
  <c r="BG289" i="5"/>
  <c r="AT289" i="5"/>
  <c r="BH289" i="5"/>
  <c r="AU289" i="5"/>
  <c r="BI289" i="5"/>
  <c r="AV289" i="5"/>
  <c r="BJ289" i="5"/>
  <c r="AW289" i="5"/>
  <c r="AX289" i="5"/>
  <c r="AY289" i="5"/>
  <c r="AJ289" i="5"/>
  <c r="AK289" i="5"/>
  <c r="AU5" i="5"/>
  <c r="BG5" i="5"/>
  <c r="AJ5" i="5"/>
  <c r="AV5" i="5"/>
  <c r="BH5" i="5"/>
  <c r="AK5" i="5"/>
  <c r="AW5" i="5"/>
  <c r="BI5" i="5"/>
  <c r="AL5" i="5"/>
  <c r="AX5" i="5"/>
  <c r="BJ5" i="5"/>
  <c r="AM5" i="5"/>
  <c r="AY5" i="5"/>
  <c r="AN5" i="5"/>
  <c r="AZ5" i="5"/>
  <c r="AO5" i="5"/>
  <c r="BA5" i="5"/>
  <c r="AP5" i="5"/>
  <c r="BB5" i="5"/>
  <c r="AQ5" i="5"/>
  <c r="BC5" i="5"/>
  <c r="AR5" i="5"/>
  <c r="BD5" i="5"/>
  <c r="AS5" i="5"/>
  <c r="AT5" i="5"/>
  <c r="BE5" i="5"/>
  <c r="BF5" i="5"/>
  <c r="BP72" i="5"/>
  <c r="CB72" i="5"/>
  <c r="BS72" i="5"/>
  <c r="CE72" i="5"/>
  <c r="BT72" i="5"/>
  <c r="CF72" i="5"/>
  <c r="BU72" i="5"/>
  <c r="CG72" i="5"/>
  <c r="BK72" i="5"/>
  <c r="BW72" i="5"/>
  <c r="CI72" i="5"/>
  <c r="CC72" i="5"/>
  <c r="BL72" i="5"/>
  <c r="CD72" i="5"/>
  <c r="BM72" i="5"/>
  <c r="CH72" i="5"/>
  <c r="BN72" i="5"/>
  <c r="CJ72" i="5"/>
  <c r="BO72" i="5"/>
  <c r="CK72" i="5"/>
  <c r="BQ72" i="5"/>
  <c r="BR72" i="5"/>
  <c r="BV72" i="5"/>
  <c r="BX72" i="5"/>
  <c r="CA72" i="5"/>
  <c r="BY72" i="5"/>
  <c r="BZ72" i="5"/>
  <c r="BL128" i="5"/>
  <c r="BX128" i="5"/>
  <c r="CJ128" i="5"/>
  <c r="BM128" i="5"/>
  <c r="BY128" i="5"/>
  <c r="CK128" i="5"/>
  <c r="BN128" i="5"/>
  <c r="BZ128" i="5"/>
  <c r="BO128" i="5"/>
  <c r="CA128" i="5"/>
  <c r="BR128" i="5"/>
  <c r="BW128" i="5"/>
  <c r="CB128" i="5"/>
  <c r="CC128" i="5"/>
  <c r="CD128" i="5"/>
  <c r="CE128" i="5"/>
  <c r="BK128" i="5"/>
  <c r="CF128" i="5"/>
  <c r="BP128" i="5"/>
  <c r="CG128" i="5"/>
  <c r="BQ128" i="5"/>
  <c r="CH128" i="5"/>
  <c r="BS128" i="5"/>
  <c r="CI128" i="5"/>
  <c r="BT128" i="5"/>
  <c r="BU128" i="5"/>
  <c r="BV128" i="5"/>
  <c r="AL328" i="5"/>
  <c r="AX328" i="5"/>
  <c r="BJ328" i="5"/>
  <c r="AM328" i="5"/>
  <c r="AY328" i="5"/>
  <c r="AN328" i="5"/>
  <c r="AZ328" i="5"/>
  <c r="AO328" i="5"/>
  <c r="BA328" i="5"/>
  <c r="AP328" i="5"/>
  <c r="BB328" i="5"/>
  <c r="AQ328" i="5"/>
  <c r="BC328" i="5"/>
  <c r="AR328" i="5"/>
  <c r="BD328" i="5"/>
  <c r="AS328" i="5"/>
  <c r="BE328" i="5"/>
  <c r="AT328" i="5"/>
  <c r="BF328" i="5"/>
  <c r="AU328" i="5"/>
  <c r="BG328" i="5"/>
  <c r="AJ328" i="5"/>
  <c r="AK328" i="5"/>
  <c r="AV328" i="5"/>
  <c r="AW328" i="5"/>
  <c r="BH328" i="5"/>
  <c r="BI328" i="5"/>
  <c r="BM231" i="5"/>
  <c r="BY231" i="5"/>
  <c r="CK231" i="5"/>
  <c r="BN231" i="5"/>
  <c r="BZ231" i="5"/>
  <c r="BO231" i="5"/>
  <c r="CA231" i="5"/>
  <c r="BP231" i="5"/>
  <c r="CB231" i="5"/>
  <c r="BQ231" i="5"/>
  <c r="CC231" i="5"/>
  <c r="BR231" i="5"/>
  <c r="CD231" i="5"/>
  <c r="BS231" i="5"/>
  <c r="CE231" i="5"/>
  <c r="BT231" i="5"/>
  <c r="CF231" i="5"/>
  <c r="BU231" i="5"/>
  <c r="CG231" i="5"/>
  <c r="BV231" i="5"/>
  <c r="CH231" i="5"/>
  <c r="BK231" i="5"/>
  <c r="BL231" i="5"/>
  <c r="BW231" i="5"/>
  <c r="BX231" i="5"/>
  <c r="CI231" i="5"/>
  <c r="CJ231" i="5"/>
  <c r="AL214" i="5"/>
  <c r="AX214" i="5"/>
  <c r="BJ214" i="5"/>
  <c r="AN214" i="5"/>
  <c r="AZ214" i="5"/>
  <c r="AW214" i="5"/>
  <c r="AJ214" i="5"/>
  <c r="AY214" i="5"/>
  <c r="AK214" i="5"/>
  <c r="BA214" i="5"/>
  <c r="AM214" i="5"/>
  <c r="BB214" i="5"/>
  <c r="AO214" i="5"/>
  <c r="BC214" i="5"/>
  <c r="AP214" i="5"/>
  <c r="BD214" i="5"/>
  <c r="AQ214" i="5"/>
  <c r="BE214" i="5"/>
  <c r="AR214" i="5"/>
  <c r="BF214" i="5"/>
  <c r="AS214" i="5"/>
  <c r="BG214" i="5"/>
  <c r="AT214" i="5"/>
  <c r="BH214" i="5"/>
  <c r="AV214" i="5"/>
  <c r="BI214" i="5"/>
  <c r="AU214" i="5"/>
  <c r="AL130" i="5"/>
  <c r="AX130" i="5"/>
  <c r="BJ130" i="5"/>
  <c r="AM130" i="5"/>
  <c r="AY130" i="5"/>
  <c r="AN130" i="5"/>
  <c r="AZ130" i="5"/>
  <c r="AO130" i="5"/>
  <c r="BA130" i="5"/>
  <c r="AP130" i="5"/>
  <c r="BB130" i="5"/>
  <c r="AQ130" i="5"/>
  <c r="BC130" i="5"/>
  <c r="AR130" i="5"/>
  <c r="BD130" i="5"/>
  <c r="AS130" i="5"/>
  <c r="BE130" i="5"/>
  <c r="AT130" i="5"/>
  <c r="BF130" i="5"/>
  <c r="AU130" i="5"/>
  <c r="BG130" i="5"/>
  <c r="BI130" i="5"/>
  <c r="AJ130" i="5"/>
  <c r="AK130" i="5"/>
  <c r="AV130" i="5"/>
  <c r="AW130" i="5"/>
  <c r="BH130" i="5"/>
  <c r="BO87" i="5"/>
  <c r="CA87" i="5"/>
  <c r="BP87" i="5"/>
  <c r="CB87" i="5"/>
  <c r="BW87" i="5"/>
  <c r="CK87" i="5"/>
  <c r="BR87" i="5"/>
  <c r="CG87" i="5"/>
  <c r="BS87" i="5"/>
  <c r="CH87" i="5"/>
  <c r="BT87" i="5"/>
  <c r="CI87" i="5"/>
  <c r="BU87" i="5"/>
  <c r="CJ87" i="5"/>
  <c r="BV87" i="5"/>
  <c r="BX87" i="5"/>
  <c r="BY87" i="5"/>
  <c r="BK87" i="5"/>
  <c r="BQ87" i="5"/>
  <c r="BZ87" i="5"/>
  <c r="CC87" i="5"/>
  <c r="CD87" i="5"/>
  <c r="CE87" i="5"/>
  <c r="CF87" i="5"/>
  <c r="BN87" i="5"/>
  <c r="BL87" i="5"/>
  <c r="BM87" i="5"/>
  <c r="BT86" i="5"/>
  <c r="CF86" i="5"/>
  <c r="BP86" i="5"/>
  <c r="CC86" i="5"/>
  <c r="BQ86" i="5"/>
  <c r="CD86" i="5"/>
  <c r="BR86" i="5"/>
  <c r="CE86" i="5"/>
  <c r="BS86" i="5"/>
  <c r="CG86" i="5"/>
  <c r="BU86" i="5"/>
  <c r="CH86" i="5"/>
  <c r="BV86" i="5"/>
  <c r="CI86" i="5"/>
  <c r="BW86" i="5"/>
  <c r="CJ86" i="5"/>
  <c r="BO86" i="5"/>
  <c r="BX86" i="5"/>
  <c r="BY86" i="5"/>
  <c r="BZ86" i="5"/>
  <c r="CA86" i="5"/>
  <c r="CB86" i="5"/>
  <c r="CK86" i="5"/>
  <c r="BK86" i="5"/>
  <c r="BL86" i="5"/>
  <c r="BM86" i="5"/>
  <c r="BN86" i="5"/>
  <c r="BO121" i="5"/>
  <c r="CA121" i="5"/>
  <c r="BP121" i="5"/>
  <c r="CB121" i="5"/>
  <c r="BS121" i="5"/>
  <c r="CE121" i="5"/>
  <c r="BN121" i="5"/>
  <c r="CF121" i="5"/>
  <c r="BQ121" i="5"/>
  <c r="CG121" i="5"/>
  <c r="BR121" i="5"/>
  <c r="CH121" i="5"/>
  <c r="BT121" i="5"/>
  <c r="CI121" i="5"/>
  <c r="BU121" i="5"/>
  <c r="CJ121" i="5"/>
  <c r="BV121" i="5"/>
  <c r="CK121" i="5"/>
  <c r="BW121" i="5"/>
  <c r="BX121" i="5"/>
  <c r="BY121" i="5"/>
  <c r="BK121" i="5"/>
  <c r="BZ121" i="5"/>
  <c r="BL121" i="5"/>
  <c r="BM121" i="5"/>
  <c r="CC121" i="5"/>
  <c r="CD121" i="5"/>
  <c r="BT32" i="5"/>
  <c r="CF32" i="5"/>
  <c r="BS32" i="5"/>
  <c r="CG32" i="5"/>
  <c r="BU32" i="5"/>
  <c r="CH32" i="5"/>
  <c r="BV32" i="5"/>
  <c r="CI32" i="5"/>
  <c r="BW32" i="5"/>
  <c r="CJ32" i="5"/>
  <c r="BK32" i="5"/>
  <c r="BX32" i="5"/>
  <c r="CK32" i="5"/>
  <c r="BL32" i="5"/>
  <c r="BY32" i="5"/>
  <c r="BM32" i="5"/>
  <c r="BZ32" i="5"/>
  <c r="CD32" i="5"/>
  <c r="CE32" i="5"/>
  <c r="BN32" i="5"/>
  <c r="BO32" i="5"/>
  <c r="BP32" i="5"/>
  <c r="BQ32" i="5"/>
  <c r="BR32" i="5"/>
  <c r="CA32" i="5"/>
  <c r="CB32" i="5"/>
  <c r="CC32" i="5"/>
  <c r="BM336" i="5"/>
  <c r="BY336" i="5"/>
  <c r="CK336" i="5"/>
  <c r="BN336" i="5"/>
  <c r="BZ336" i="5"/>
  <c r="BO336" i="5"/>
  <c r="CA336" i="5"/>
  <c r="BP336" i="5"/>
  <c r="CB336" i="5"/>
  <c r="BQ336" i="5"/>
  <c r="CC336" i="5"/>
  <c r="BR336" i="5"/>
  <c r="BS336" i="5"/>
  <c r="CE336" i="5"/>
  <c r="CG336" i="5"/>
  <c r="CH336" i="5"/>
  <c r="CI336" i="5"/>
  <c r="BK336" i="5"/>
  <c r="CJ336" i="5"/>
  <c r="BL336" i="5"/>
  <c r="BT336" i="5"/>
  <c r="BU336" i="5"/>
  <c r="BV336" i="5"/>
  <c r="BW336" i="5"/>
  <c r="BX336" i="5"/>
  <c r="CD336" i="5"/>
  <c r="CF336" i="5"/>
  <c r="BK132" i="5"/>
  <c r="BW132" i="5"/>
  <c r="CI132" i="5"/>
  <c r="BL132" i="5"/>
  <c r="BX132" i="5"/>
  <c r="CJ132" i="5"/>
  <c r="BM132" i="5"/>
  <c r="BY132" i="5"/>
  <c r="CK132" i="5"/>
  <c r="BN132" i="5"/>
  <c r="BZ132" i="5"/>
  <c r="BO132" i="5"/>
  <c r="CA132" i="5"/>
  <c r="BP132" i="5"/>
  <c r="BT132" i="5"/>
  <c r="BU132" i="5"/>
  <c r="BV132" i="5"/>
  <c r="CB132" i="5"/>
  <c r="CC132" i="5"/>
  <c r="CD132" i="5"/>
  <c r="CE132" i="5"/>
  <c r="CF132" i="5"/>
  <c r="CG132" i="5"/>
  <c r="BQ132" i="5"/>
  <c r="CH132" i="5"/>
  <c r="BS132" i="5"/>
  <c r="BR132" i="5"/>
  <c r="BU52" i="5"/>
  <c r="CG52" i="5"/>
  <c r="BV52" i="5"/>
  <c r="CH52" i="5"/>
  <c r="BM52" i="5"/>
  <c r="BY52" i="5"/>
  <c r="CK52" i="5"/>
  <c r="BZ52" i="5"/>
  <c r="BK52" i="5"/>
  <c r="CA52" i="5"/>
  <c r="BL52" i="5"/>
  <c r="CB52" i="5"/>
  <c r="BN52" i="5"/>
  <c r="CC52" i="5"/>
  <c r="BO52" i="5"/>
  <c r="CD52" i="5"/>
  <c r="BP52" i="5"/>
  <c r="CE52" i="5"/>
  <c r="BQ52" i="5"/>
  <c r="CF52" i="5"/>
  <c r="BR52" i="5"/>
  <c r="CI52" i="5"/>
  <c r="BS52" i="5"/>
  <c r="CJ52" i="5"/>
  <c r="BT52" i="5"/>
  <c r="BW52" i="5"/>
  <c r="BX52" i="5"/>
  <c r="BQ28" i="5"/>
  <c r="BN28" i="5"/>
  <c r="CD28" i="5"/>
  <c r="BO28" i="5"/>
  <c r="CE28" i="5"/>
  <c r="BP28" i="5"/>
  <c r="CF28" i="5"/>
  <c r="BR28" i="5"/>
  <c r="CH28" i="5"/>
  <c r="BS28" i="5"/>
  <c r="CI28" i="5"/>
  <c r="BT28" i="5"/>
  <c r="CK28" i="5"/>
  <c r="BV28" i="5"/>
  <c r="BM28" i="5"/>
  <c r="BK28" i="5"/>
  <c r="BW28" i="5"/>
  <c r="BY28" i="5"/>
  <c r="BZ28" i="5"/>
  <c r="CA28" i="5"/>
  <c r="CB28" i="5"/>
  <c r="CJ28" i="5"/>
  <c r="BX28" i="5"/>
  <c r="BL28" i="5"/>
  <c r="CC28" i="5"/>
  <c r="CG28" i="5"/>
  <c r="BU28" i="5"/>
  <c r="BT98" i="5"/>
  <c r="CF98" i="5"/>
  <c r="BN98" i="5"/>
  <c r="CA98" i="5"/>
  <c r="BO98" i="5"/>
  <c r="CB98" i="5"/>
  <c r="BP98" i="5"/>
  <c r="CC98" i="5"/>
  <c r="BQ98" i="5"/>
  <c r="CD98" i="5"/>
  <c r="BR98" i="5"/>
  <c r="CE98" i="5"/>
  <c r="BS98" i="5"/>
  <c r="CG98" i="5"/>
  <c r="BU98" i="5"/>
  <c r="CH98" i="5"/>
  <c r="BV98" i="5"/>
  <c r="CI98" i="5"/>
  <c r="BW98" i="5"/>
  <c r="CJ98" i="5"/>
  <c r="BM98" i="5"/>
  <c r="BX98" i="5"/>
  <c r="BY98" i="5"/>
  <c r="BZ98" i="5"/>
  <c r="CK98" i="5"/>
  <c r="BK98" i="5"/>
  <c r="BL98" i="5"/>
  <c r="BT83" i="5"/>
  <c r="BY83" i="5"/>
  <c r="CC83" i="5"/>
  <c r="CE83" i="5"/>
  <c r="CK83" i="5"/>
  <c r="BM83" i="5"/>
  <c r="BQ83" i="5"/>
  <c r="BS83" i="5"/>
  <c r="BO83" i="5"/>
  <c r="CI83" i="5"/>
  <c r="BW83" i="5"/>
  <c r="BK83" i="5"/>
  <c r="CJ83" i="5"/>
  <c r="CD83" i="5"/>
  <c r="BN83" i="5"/>
  <c r="BV83" i="5"/>
  <c r="CA83" i="5"/>
  <c r="BR83" i="5"/>
  <c r="BP83" i="5"/>
  <c r="CF83" i="5"/>
  <c r="CB83" i="5"/>
  <c r="BZ83" i="5"/>
  <c r="CH83" i="5"/>
  <c r="BX83" i="5"/>
  <c r="CG83" i="5"/>
  <c r="BL83" i="5"/>
  <c r="BU83" i="5"/>
  <c r="BL74" i="5"/>
  <c r="BY74" i="5"/>
  <c r="BW74" i="5"/>
  <c r="CK74" i="5"/>
  <c r="BZ74" i="5"/>
  <c r="BX74" i="5"/>
  <c r="CG74" i="5"/>
  <c r="BM74" i="5"/>
  <c r="BK74" i="5"/>
  <c r="CI74" i="5"/>
  <c r="BT74" i="5"/>
  <c r="BU74" i="5"/>
  <c r="CF74" i="5"/>
  <c r="BQ74" i="5"/>
  <c r="CA74" i="5"/>
  <c r="BS74" i="5"/>
  <c r="CE74" i="5"/>
  <c r="BR74" i="5"/>
  <c r="CC74" i="5"/>
  <c r="BO74" i="5"/>
  <c r="CD74" i="5"/>
  <c r="BP74" i="5"/>
  <c r="CB74" i="5"/>
  <c r="BN74" i="5"/>
  <c r="BV74" i="5"/>
  <c r="CH74" i="5"/>
  <c r="CJ74" i="5"/>
  <c r="BS6" i="5"/>
  <c r="CE6" i="5"/>
  <c r="BT6" i="5"/>
  <c r="CF6" i="5"/>
  <c r="BU6" i="5"/>
  <c r="CG6" i="5"/>
  <c r="BV6" i="5"/>
  <c r="CH6" i="5"/>
  <c r="BK6" i="5"/>
  <c r="BW6" i="5"/>
  <c r="CI6" i="5"/>
  <c r="BL6" i="5"/>
  <c r="BX6" i="5"/>
  <c r="CJ6" i="5"/>
  <c r="BM6" i="5"/>
  <c r="BY6" i="5"/>
  <c r="CK6" i="5"/>
  <c r="BN6" i="5"/>
  <c r="BZ6" i="5"/>
  <c r="BO6" i="5"/>
  <c r="CA6" i="5"/>
  <c r="CD6" i="5"/>
  <c r="BP6" i="5"/>
  <c r="BQ6" i="5"/>
  <c r="BR6" i="5"/>
  <c r="CB6" i="5"/>
  <c r="CC6" i="5"/>
  <c r="BP115" i="5"/>
  <c r="BW115" i="5"/>
  <c r="CJ115" i="5"/>
  <c r="CG115" i="5"/>
  <c r="CK115" i="5"/>
  <c r="BT115" i="5"/>
  <c r="BX115" i="5"/>
  <c r="CI115" i="5"/>
  <c r="CF115" i="5"/>
  <c r="CE115" i="5"/>
  <c r="BK115" i="5"/>
  <c r="CC115" i="5"/>
  <c r="BZ115" i="5"/>
  <c r="BU115" i="5"/>
  <c r="BS115" i="5"/>
  <c r="BR115" i="5"/>
  <c r="CD115" i="5"/>
  <c r="CB115" i="5"/>
  <c r="BQ115" i="5"/>
  <c r="CA115" i="5"/>
  <c r="BV115" i="5"/>
  <c r="BO115" i="5"/>
  <c r="BN115" i="5"/>
  <c r="BM115" i="5"/>
  <c r="CH115" i="5"/>
  <c r="BY115" i="5"/>
  <c r="BL115" i="5"/>
  <c r="BR284" i="5"/>
  <c r="CE284" i="5"/>
  <c r="BS284" i="5"/>
  <c r="CF284" i="5"/>
  <c r="BT284" i="5"/>
  <c r="CG284" i="5"/>
  <c r="BU284" i="5"/>
  <c r="CH284" i="5"/>
  <c r="BV284" i="5"/>
  <c r="CI284" i="5"/>
  <c r="BW284" i="5"/>
  <c r="CJ284" i="5"/>
  <c r="BK284" i="5"/>
  <c r="BX284" i="5"/>
  <c r="BN284" i="5"/>
  <c r="BO284" i="5"/>
  <c r="BP284" i="5"/>
  <c r="BQ284" i="5"/>
  <c r="BZ284" i="5"/>
  <c r="CA284" i="5"/>
  <c r="CB284" i="5"/>
  <c r="CC284" i="5"/>
  <c r="CD284" i="5"/>
  <c r="BL284" i="5"/>
  <c r="CK284" i="5"/>
  <c r="BM284" i="5"/>
  <c r="BY284" i="5"/>
  <c r="BV76" i="5"/>
  <c r="CH76" i="5"/>
  <c r="BK76" i="5"/>
  <c r="BW76" i="5"/>
  <c r="CI76" i="5"/>
  <c r="BL76" i="5"/>
  <c r="BX76" i="5"/>
  <c r="CJ76" i="5"/>
  <c r="BM76" i="5"/>
  <c r="BY76" i="5"/>
  <c r="CK76" i="5"/>
  <c r="BN76" i="5"/>
  <c r="BZ76" i="5"/>
  <c r="BO76" i="5"/>
  <c r="CA76" i="5"/>
  <c r="BP76" i="5"/>
  <c r="CB76" i="5"/>
  <c r="BQ76" i="5"/>
  <c r="CC76" i="5"/>
  <c r="BR76" i="5"/>
  <c r="CD76" i="5"/>
  <c r="BS76" i="5"/>
  <c r="BT76" i="5"/>
  <c r="BU76" i="5"/>
  <c r="CE76" i="5"/>
  <c r="CF76" i="5"/>
  <c r="CG76" i="5"/>
  <c r="BQ102" i="5"/>
  <c r="CC102" i="5"/>
  <c r="BM102" i="5"/>
  <c r="BZ102" i="5"/>
  <c r="BN102" i="5"/>
  <c r="CA102" i="5"/>
  <c r="BO102" i="5"/>
  <c r="CB102" i="5"/>
  <c r="BP102" i="5"/>
  <c r="CD102" i="5"/>
  <c r="BR102" i="5"/>
  <c r="CE102" i="5"/>
  <c r="BS102" i="5"/>
  <c r="CF102" i="5"/>
  <c r="BT102" i="5"/>
  <c r="CG102" i="5"/>
  <c r="BU102" i="5"/>
  <c r="BV102" i="5"/>
  <c r="CI102" i="5"/>
  <c r="CK102" i="5"/>
  <c r="BK102" i="5"/>
  <c r="BL102" i="5"/>
  <c r="BW102" i="5"/>
  <c r="BX102" i="5"/>
  <c r="BY102" i="5"/>
  <c r="CH102" i="5"/>
  <c r="CJ102" i="5"/>
  <c r="BS133" i="5"/>
  <c r="CE133" i="5"/>
  <c r="BT133" i="5"/>
  <c r="CF133" i="5"/>
  <c r="BU133" i="5"/>
  <c r="CG133" i="5"/>
  <c r="BV133" i="5"/>
  <c r="CH133" i="5"/>
  <c r="BK133" i="5"/>
  <c r="BW133" i="5"/>
  <c r="CI133" i="5"/>
  <c r="BL133" i="5"/>
  <c r="BX133" i="5"/>
  <c r="CJ133" i="5"/>
  <c r="BM133" i="5"/>
  <c r="BY133" i="5"/>
  <c r="CK133" i="5"/>
  <c r="BN133" i="5"/>
  <c r="BZ133" i="5"/>
  <c r="BO133" i="5"/>
  <c r="CA133" i="5"/>
  <c r="BP133" i="5"/>
  <c r="CB133" i="5"/>
  <c r="CD133" i="5"/>
  <c r="BQ133" i="5"/>
  <c r="BR133" i="5"/>
  <c r="CC133" i="5"/>
  <c r="AU300" i="5"/>
  <c r="BG300" i="5"/>
  <c r="AJ300" i="5"/>
  <c r="AV300" i="5"/>
  <c r="BH300" i="5"/>
  <c r="AK300" i="5"/>
  <c r="AW300" i="5"/>
  <c r="BI300" i="5"/>
  <c r="AL300" i="5"/>
  <c r="AX300" i="5"/>
  <c r="BJ300" i="5"/>
  <c r="AM300" i="5"/>
  <c r="AY300" i="5"/>
  <c r="AN300" i="5"/>
  <c r="AZ300" i="5"/>
  <c r="AO300" i="5"/>
  <c r="BA300" i="5"/>
  <c r="AP300" i="5"/>
  <c r="BB300" i="5"/>
  <c r="AQ300" i="5"/>
  <c r="BC300" i="5"/>
  <c r="AR300" i="5"/>
  <c r="BD300" i="5"/>
  <c r="AT300" i="5"/>
  <c r="BE300" i="5"/>
  <c r="BF300" i="5"/>
  <c r="AS300" i="5"/>
  <c r="AU179" i="5"/>
  <c r="BG179" i="5"/>
  <c r="AK179" i="5"/>
  <c r="AW179" i="5"/>
  <c r="BI179" i="5"/>
  <c r="AS179" i="5"/>
  <c r="BH179" i="5"/>
  <c r="AT179" i="5"/>
  <c r="BJ179" i="5"/>
  <c r="AV179" i="5"/>
  <c r="AX179" i="5"/>
  <c r="AJ179" i="5"/>
  <c r="AY179" i="5"/>
  <c r="AL179" i="5"/>
  <c r="AZ179" i="5"/>
  <c r="AM179" i="5"/>
  <c r="BA179" i="5"/>
  <c r="AN179" i="5"/>
  <c r="BB179" i="5"/>
  <c r="AO179" i="5"/>
  <c r="BC179" i="5"/>
  <c r="AP179" i="5"/>
  <c r="BD179" i="5"/>
  <c r="AQ179" i="5"/>
  <c r="AR179" i="5"/>
  <c r="BE179" i="5"/>
  <c r="BF179" i="5"/>
  <c r="AU221" i="5"/>
  <c r="BG221" i="5"/>
  <c r="AJ221" i="5"/>
  <c r="AV221" i="5"/>
  <c r="BH221" i="5"/>
  <c r="AK221" i="5"/>
  <c r="AW221" i="5"/>
  <c r="BI221" i="5"/>
  <c r="AL221" i="5"/>
  <c r="AX221" i="5"/>
  <c r="BJ221" i="5"/>
  <c r="AM221" i="5"/>
  <c r="AY221" i="5"/>
  <c r="AN221" i="5"/>
  <c r="AZ221" i="5"/>
  <c r="AO221" i="5"/>
  <c r="BA221" i="5"/>
  <c r="AP221" i="5"/>
  <c r="BB221" i="5"/>
  <c r="AQ221" i="5"/>
  <c r="BC221" i="5"/>
  <c r="AR221" i="5"/>
  <c r="BD221" i="5"/>
  <c r="BF221" i="5"/>
  <c r="AS221" i="5"/>
  <c r="AT221" i="5"/>
  <c r="BE221" i="5"/>
  <c r="AL196" i="5"/>
  <c r="AX196" i="5"/>
  <c r="BJ196" i="5"/>
  <c r="AM196" i="5"/>
  <c r="AY196" i="5"/>
  <c r="AN196" i="5"/>
  <c r="AZ196" i="5"/>
  <c r="AO196" i="5"/>
  <c r="BA196" i="5"/>
  <c r="AP196" i="5"/>
  <c r="BB196" i="5"/>
  <c r="AQ196" i="5"/>
  <c r="BC196" i="5"/>
  <c r="AR196" i="5"/>
  <c r="BD196" i="5"/>
  <c r="AS196" i="5"/>
  <c r="BE196" i="5"/>
  <c r="AT196" i="5"/>
  <c r="BF196" i="5"/>
  <c r="AU196" i="5"/>
  <c r="BG196" i="5"/>
  <c r="AW196" i="5"/>
  <c r="BH196" i="5"/>
  <c r="BI196" i="5"/>
  <c r="AJ196" i="5"/>
  <c r="AV196" i="5"/>
  <c r="AK196" i="5"/>
  <c r="AU12" i="5"/>
  <c r="BG12" i="5"/>
  <c r="AJ12" i="5"/>
  <c r="AK12" i="5"/>
  <c r="AW12" i="5"/>
  <c r="BI12" i="5"/>
  <c r="AM12" i="5"/>
  <c r="AY12" i="5"/>
  <c r="AQ12" i="5"/>
  <c r="BF12" i="5"/>
  <c r="AR12" i="5"/>
  <c r="BH12" i="5"/>
  <c r="AS12" i="5"/>
  <c r="BJ12" i="5"/>
  <c r="AT12" i="5"/>
  <c r="AV12" i="5"/>
  <c r="AX12" i="5"/>
  <c r="AZ12" i="5"/>
  <c r="BA12" i="5"/>
  <c r="AL12" i="5"/>
  <c r="BB12" i="5"/>
  <c r="AN12" i="5"/>
  <c r="BC12" i="5"/>
  <c r="AO12" i="5"/>
  <c r="AP12" i="5"/>
  <c r="BD12" i="5"/>
  <c r="BE12" i="5"/>
  <c r="AL49" i="5"/>
  <c r="AX49" i="5"/>
  <c r="BJ49" i="5"/>
  <c r="AM49" i="5"/>
  <c r="AY49" i="5"/>
  <c r="AN49" i="5"/>
  <c r="AZ49" i="5"/>
  <c r="AO49" i="5"/>
  <c r="BA49" i="5"/>
  <c r="AP49" i="5"/>
  <c r="BB49" i="5"/>
  <c r="AQ49" i="5"/>
  <c r="BC49" i="5"/>
  <c r="AR49" i="5"/>
  <c r="BD49" i="5"/>
  <c r="AS49" i="5"/>
  <c r="BE49" i="5"/>
  <c r="AT49" i="5"/>
  <c r="BF49" i="5"/>
  <c r="AU49" i="5"/>
  <c r="BG49" i="5"/>
  <c r="AJ49" i="5"/>
  <c r="AK49" i="5"/>
  <c r="AV49" i="5"/>
  <c r="AW49" i="5"/>
  <c r="BH49" i="5"/>
  <c r="BI49" i="5"/>
  <c r="AU113" i="5"/>
  <c r="BG113" i="5"/>
  <c r="AJ113" i="5"/>
  <c r="AV113" i="5"/>
  <c r="BH113" i="5"/>
  <c r="AK113" i="5"/>
  <c r="AW113" i="5"/>
  <c r="BI113" i="5"/>
  <c r="AL113" i="5"/>
  <c r="AX113" i="5"/>
  <c r="BJ113" i="5"/>
  <c r="AM113" i="5"/>
  <c r="AY113" i="5"/>
  <c r="AN113" i="5"/>
  <c r="AZ113" i="5"/>
  <c r="AO113" i="5"/>
  <c r="BA113" i="5"/>
  <c r="AP113" i="5"/>
  <c r="BB113" i="5"/>
  <c r="AR113" i="5"/>
  <c r="BD113" i="5"/>
  <c r="BC113" i="5"/>
  <c r="BE113" i="5"/>
  <c r="BF113" i="5"/>
  <c r="AQ113" i="5"/>
  <c r="AS113" i="5"/>
  <c r="AT113" i="5"/>
  <c r="AO109" i="5"/>
  <c r="BA109" i="5"/>
  <c r="AP109" i="5"/>
  <c r="BB109" i="5"/>
  <c r="AQ109" i="5"/>
  <c r="BC109" i="5"/>
  <c r="AR109" i="5"/>
  <c r="BD109" i="5"/>
  <c r="AS109" i="5"/>
  <c r="BE109" i="5"/>
  <c r="AT109" i="5"/>
  <c r="BF109" i="5"/>
  <c r="AU109" i="5"/>
  <c r="BG109" i="5"/>
  <c r="AJ109" i="5"/>
  <c r="AV109" i="5"/>
  <c r="BH109" i="5"/>
  <c r="AK109" i="5"/>
  <c r="AW109" i="5"/>
  <c r="BI109" i="5"/>
  <c r="AL109" i="5"/>
  <c r="AX109" i="5"/>
  <c r="BJ109" i="5"/>
  <c r="AM109" i="5"/>
  <c r="AN109" i="5"/>
  <c r="AY109" i="5"/>
  <c r="AZ109" i="5"/>
  <c r="AO168" i="5"/>
  <c r="BA168" i="5"/>
  <c r="AP168" i="5"/>
  <c r="AQ168" i="5"/>
  <c r="BC168" i="5"/>
  <c r="AR168" i="5"/>
  <c r="AS168" i="5"/>
  <c r="BE168" i="5"/>
  <c r="AW168" i="5"/>
  <c r="AX168" i="5"/>
  <c r="AY168" i="5"/>
  <c r="AZ168" i="5"/>
  <c r="AJ168" i="5"/>
  <c r="BB168" i="5"/>
  <c r="AK168" i="5"/>
  <c r="BD168" i="5"/>
  <c r="AL168" i="5"/>
  <c r="BF168" i="5"/>
  <c r="AM168" i="5"/>
  <c r="BG168" i="5"/>
  <c r="AN168" i="5"/>
  <c r="BH168" i="5"/>
  <c r="AT168" i="5"/>
  <c r="BI168" i="5"/>
  <c r="AU168" i="5"/>
  <c r="AV168" i="5"/>
  <c r="BJ168" i="5"/>
  <c r="AQ293" i="5"/>
  <c r="BC293" i="5"/>
  <c r="AS293" i="5"/>
  <c r="BE293" i="5"/>
  <c r="AV293" i="5"/>
  <c r="BJ293" i="5"/>
  <c r="AW293" i="5"/>
  <c r="AJ293" i="5"/>
  <c r="AX293" i="5"/>
  <c r="AK293" i="5"/>
  <c r="AY293" i="5"/>
  <c r="AL293" i="5"/>
  <c r="AZ293" i="5"/>
  <c r="AO293" i="5"/>
  <c r="BD293" i="5"/>
  <c r="AP293" i="5"/>
  <c r="BF293" i="5"/>
  <c r="AT293" i="5"/>
  <c r="BH293" i="5"/>
  <c r="BA293" i="5"/>
  <c r="BB293" i="5"/>
  <c r="BG293" i="5"/>
  <c r="BI293" i="5"/>
  <c r="AM293" i="5"/>
  <c r="AR293" i="5"/>
  <c r="AN293" i="5"/>
  <c r="AU293" i="5"/>
  <c r="AL345" i="5"/>
  <c r="AX345" i="5"/>
  <c r="BJ345" i="5"/>
  <c r="AM345" i="5"/>
  <c r="AY345" i="5"/>
  <c r="AN345" i="5"/>
  <c r="AZ345" i="5"/>
  <c r="AO345" i="5"/>
  <c r="BA345" i="5"/>
  <c r="AP345" i="5"/>
  <c r="BB345" i="5"/>
  <c r="AQ345" i="5"/>
  <c r="BC345" i="5"/>
  <c r="AR345" i="5"/>
  <c r="BD345" i="5"/>
  <c r="AS345" i="5"/>
  <c r="BE345" i="5"/>
  <c r="AT345" i="5"/>
  <c r="BF345" i="5"/>
  <c r="AU345" i="5"/>
  <c r="BG345" i="5"/>
  <c r="BI345" i="5"/>
  <c r="AJ345" i="5"/>
  <c r="AK345" i="5"/>
  <c r="AV345" i="5"/>
  <c r="AW345" i="5"/>
  <c r="BH345" i="5"/>
  <c r="BK170" i="5"/>
  <c r="BW170" i="5"/>
  <c r="CI170" i="5"/>
  <c r="BM170" i="5"/>
  <c r="BY170" i="5"/>
  <c r="CK170" i="5"/>
  <c r="BV170" i="5"/>
  <c r="BX170" i="5"/>
  <c r="BZ170" i="5"/>
  <c r="BL170" i="5"/>
  <c r="CA170" i="5"/>
  <c r="BN170" i="5"/>
  <c r="CB170" i="5"/>
  <c r="BO170" i="5"/>
  <c r="CC170" i="5"/>
  <c r="BP170" i="5"/>
  <c r="CD170" i="5"/>
  <c r="BQ170" i="5"/>
  <c r="CE170" i="5"/>
  <c r="BR170" i="5"/>
  <c r="CF170" i="5"/>
  <c r="BS170" i="5"/>
  <c r="CG170" i="5"/>
  <c r="BT170" i="5"/>
  <c r="BU170" i="5"/>
  <c r="CH170" i="5"/>
  <c r="CJ170" i="5"/>
  <c r="AR208" i="5"/>
  <c r="BD208" i="5"/>
  <c r="AT208" i="5"/>
  <c r="BF208" i="5"/>
  <c r="AJ208" i="5"/>
  <c r="AV208" i="5"/>
  <c r="BH208" i="5"/>
  <c r="AW208" i="5"/>
  <c r="AX208" i="5"/>
  <c r="AY208" i="5"/>
  <c r="AK208" i="5"/>
  <c r="AZ208" i="5"/>
  <c r="AL208" i="5"/>
  <c r="BA208" i="5"/>
  <c r="AM208" i="5"/>
  <c r="BB208" i="5"/>
  <c r="AN208" i="5"/>
  <c r="BC208" i="5"/>
  <c r="AO208" i="5"/>
  <c r="BE208" i="5"/>
  <c r="AP208" i="5"/>
  <c r="BG208" i="5"/>
  <c r="AQ208" i="5"/>
  <c r="BI208" i="5"/>
  <c r="AS208" i="5"/>
  <c r="AU208" i="5"/>
  <c r="BJ208" i="5"/>
  <c r="BT318" i="5"/>
  <c r="CF318" i="5"/>
  <c r="BV318" i="5"/>
  <c r="BK318" i="5"/>
  <c r="BY318" i="5"/>
  <c r="BL318" i="5"/>
  <c r="BZ318" i="5"/>
  <c r="BM318" i="5"/>
  <c r="CA318" i="5"/>
  <c r="BN318" i="5"/>
  <c r="CB318" i="5"/>
  <c r="BO318" i="5"/>
  <c r="CC318" i="5"/>
  <c r="BP318" i="5"/>
  <c r="CD318" i="5"/>
  <c r="BQ318" i="5"/>
  <c r="CE318" i="5"/>
  <c r="BR318" i="5"/>
  <c r="CG318" i="5"/>
  <c r="BS318" i="5"/>
  <c r="CH318" i="5"/>
  <c r="BU318" i="5"/>
  <c r="CI318" i="5"/>
  <c r="BW318" i="5"/>
  <c r="BX318" i="5"/>
  <c r="CJ318" i="5"/>
  <c r="CK318" i="5"/>
  <c r="AL268" i="5"/>
  <c r="AX268" i="5"/>
  <c r="BJ268" i="5"/>
  <c r="AM268" i="5"/>
  <c r="AY268" i="5"/>
  <c r="AN268" i="5"/>
  <c r="AZ268" i="5"/>
  <c r="AO268" i="5"/>
  <c r="BA268" i="5"/>
  <c r="AP268" i="5"/>
  <c r="BB268" i="5"/>
  <c r="AS268" i="5"/>
  <c r="BE268" i="5"/>
  <c r="AU268" i="5"/>
  <c r="BG268" i="5"/>
  <c r="AT268" i="5"/>
  <c r="AV268" i="5"/>
  <c r="AW268" i="5"/>
  <c r="BC268" i="5"/>
  <c r="BD268" i="5"/>
  <c r="BF268" i="5"/>
  <c r="BH268" i="5"/>
  <c r="BI268" i="5"/>
  <c r="AJ268" i="5"/>
  <c r="AK268" i="5"/>
  <c r="AR268" i="5"/>
  <c r="AQ268" i="5"/>
  <c r="BN27" i="5"/>
  <c r="BS27" i="5"/>
  <c r="CE27" i="5"/>
  <c r="CI27" i="5"/>
  <c r="CK27" i="5"/>
  <c r="BK27" i="5"/>
  <c r="BY27" i="5"/>
  <c r="BM27" i="5"/>
  <c r="BW27" i="5"/>
  <c r="BX27" i="5"/>
  <c r="CH27" i="5"/>
  <c r="CF27" i="5"/>
  <c r="CB27" i="5"/>
  <c r="BL27" i="5"/>
  <c r="BV27" i="5"/>
  <c r="CG27" i="5"/>
  <c r="BT27" i="5"/>
  <c r="BP27" i="5"/>
  <c r="BU27" i="5"/>
  <c r="CD27" i="5"/>
  <c r="CA27" i="5"/>
  <c r="BR27" i="5"/>
  <c r="BO27" i="5"/>
  <c r="CC27" i="5"/>
  <c r="BZ27" i="5"/>
  <c r="BQ27" i="5"/>
  <c r="CJ27" i="5"/>
  <c r="BK144" i="5"/>
  <c r="BW144" i="5"/>
  <c r="CI144" i="5"/>
  <c r="BL144" i="5"/>
  <c r="BX144" i="5"/>
  <c r="CJ144" i="5"/>
  <c r="BM144" i="5"/>
  <c r="BY144" i="5"/>
  <c r="CK144" i="5"/>
  <c r="BN144" i="5"/>
  <c r="BZ144" i="5"/>
  <c r="BP144" i="5"/>
  <c r="CB144" i="5"/>
  <c r="BQ144" i="5"/>
  <c r="CC144" i="5"/>
  <c r="BR144" i="5"/>
  <c r="BS144" i="5"/>
  <c r="BT144" i="5"/>
  <c r="BU144" i="5"/>
  <c r="BV144" i="5"/>
  <c r="CA144" i="5"/>
  <c r="CD144" i="5"/>
  <c r="CE144" i="5"/>
  <c r="CF144" i="5"/>
  <c r="CG144" i="5"/>
  <c r="BO144" i="5"/>
  <c r="CH144" i="5"/>
  <c r="BK255" i="5"/>
  <c r="BW255" i="5"/>
  <c r="CI255" i="5"/>
  <c r="BL255" i="5"/>
  <c r="BX255" i="5"/>
  <c r="CJ255" i="5"/>
  <c r="BM255" i="5"/>
  <c r="BY255" i="5"/>
  <c r="CK255" i="5"/>
  <c r="BN255" i="5"/>
  <c r="BZ255" i="5"/>
  <c r="BO255" i="5"/>
  <c r="CA255" i="5"/>
  <c r="BP255" i="5"/>
  <c r="CB255" i="5"/>
  <c r="BQ255" i="5"/>
  <c r="CC255" i="5"/>
  <c r="BR255" i="5"/>
  <c r="CD255" i="5"/>
  <c r="BS255" i="5"/>
  <c r="CE255" i="5"/>
  <c r="BT255" i="5"/>
  <c r="CF255" i="5"/>
  <c r="BU255" i="5"/>
  <c r="BV255" i="5"/>
  <c r="CG255" i="5"/>
  <c r="CH255" i="5"/>
  <c r="BO189" i="5"/>
  <c r="CA189" i="5"/>
  <c r="BP189" i="5"/>
  <c r="CB189" i="5"/>
  <c r="BQ189" i="5"/>
  <c r="CC189" i="5"/>
  <c r="BR189" i="5"/>
  <c r="CD189" i="5"/>
  <c r="BT189" i="5"/>
  <c r="BU189" i="5"/>
  <c r="CG189" i="5"/>
  <c r="CF189" i="5"/>
  <c r="BK189" i="5"/>
  <c r="CH189" i="5"/>
  <c r="BL189" i="5"/>
  <c r="CI189" i="5"/>
  <c r="BM189" i="5"/>
  <c r="CJ189" i="5"/>
  <c r="BN189" i="5"/>
  <c r="CK189" i="5"/>
  <c r="BS189" i="5"/>
  <c r="BV189" i="5"/>
  <c r="BW189" i="5"/>
  <c r="BX189" i="5"/>
  <c r="BY189" i="5"/>
  <c r="BZ189" i="5"/>
  <c r="CE189" i="5"/>
  <c r="BL47" i="5"/>
  <c r="BN47" i="5"/>
  <c r="CA47" i="5"/>
  <c r="BO47" i="5"/>
  <c r="CB47" i="5"/>
  <c r="BP47" i="5"/>
  <c r="CC47" i="5"/>
  <c r="BQ47" i="5"/>
  <c r="CD47" i="5"/>
  <c r="BR47" i="5"/>
  <c r="CE47" i="5"/>
  <c r="BS47" i="5"/>
  <c r="CF47" i="5"/>
  <c r="BT47" i="5"/>
  <c r="CG47" i="5"/>
  <c r="BY47" i="5"/>
  <c r="BK47" i="5"/>
  <c r="BM47" i="5"/>
  <c r="BU47" i="5"/>
  <c r="BV47" i="5"/>
  <c r="BW47" i="5"/>
  <c r="BZ47" i="5"/>
  <c r="CH47" i="5"/>
  <c r="CI47" i="5"/>
  <c r="CK47" i="5"/>
  <c r="BX47" i="5"/>
  <c r="CJ47" i="5"/>
  <c r="BT51" i="5"/>
  <c r="BY51" i="5"/>
  <c r="BZ51" i="5"/>
  <c r="BK51" i="5"/>
  <c r="CB51" i="5"/>
  <c r="BM51" i="5"/>
  <c r="CC51" i="5"/>
  <c r="BN51" i="5"/>
  <c r="CD51" i="5"/>
  <c r="BP51" i="5"/>
  <c r="CE51" i="5"/>
  <c r="BQ51" i="5"/>
  <c r="CG51" i="5"/>
  <c r="CK51" i="5"/>
  <c r="BR51" i="5"/>
  <c r="BS51" i="5"/>
  <c r="BU51" i="5"/>
  <c r="BV51" i="5"/>
  <c r="BW51" i="5"/>
  <c r="CH51" i="5"/>
  <c r="CI51" i="5"/>
  <c r="BX51" i="5"/>
  <c r="BL51" i="5"/>
  <c r="CF51" i="5"/>
  <c r="CA51" i="5"/>
  <c r="BO51" i="5"/>
  <c r="CJ51" i="5"/>
  <c r="BO39" i="5"/>
  <c r="CA39" i="5"/>
  <c r="BU39" i="5"/>
  <c r="CH39" i="5"/>
  <c r="BV39" i="5"/>
  <c r="CI39" i="5"/>
  <c r="BW39" i="5"/>
  <c r="CJ39" i="5"/>
  <c r="BK39" i="5"/>
  <c r="BX39" i="5"/>
  <c r="CK39" i="5"/>
  <c r="BL39" i="5"/>
  <c r="BY39" i="5"/>
  <c r="BM39" i="5"/>
  <c r="BZ39" i="5"/>
  <c r="BN39" i="5"/>
  <c r="CB39" i="5"/>
  <c r="BT39" i="5"/>
  <c r="CC39" i="5"/>
  <c r="CD39" i="5"/>
  <c r="CE39" i="5"/>
  <c r="CF39" i="5"/>
  <c r="CG39" i="5"/>
  <c r="BP39" i="5"/>
  <c r="BQ39" i="5"/>
  <c r="BR39" i="5"/>
  <c r="BS39" i="5"/>
  <c r="AU219" i="5"/>
  <c r="BG219" i="5"/>
  <c r="AK219" i="5"/>
  <c r="AW219" i="5"/>
  <c r="BI219" i="5"/>
  <c r="AX219" i="5"/>
  <c r="AJ219" i="5"/>
  <c r="AY219" i="5"/>
  <c r="AL219" i="5"/>
  <c r="AZ219" i="5"/>
  <c r="AM219" i="5"/>
  <c r="BA219" i="5"/>
  <c r="AN219" i="5"/>
  <c r="BB219" i="5"/>
  <c r="AO219" i="5"/>
  <c r="BC219" i="5"/>
  <c r="AP219" i="5"/>
  <c r="BD219" i="5"/>
  <c r="AQ219" i="5"/>
  <c r="BE219" i="5"/>
  <c r="AR219" i="5"/>
  <c r="BF219" i="5"/>
  <c r="AS219" i="5"/>
  <c r="BH219" i="5"/>
  <c r="AV219" i="5"/>
  <c r="BJ219" i="5"/>
  <c r="AT219" i="5"/>
  <c r="AF46" i="5"/>
  <c r="AG46" i="5"/>
  <c r="BP131" i="5"/>
  <c r="CB131" i="5"/>
  <c r="BQ131" i="5"/>
  <c r="CC131" i="5"/>
  <c r="BR131" i="5"/>
  <c r="CD131" i="5"/>
  <c r="BS131" i="5"/>
  <c r="CE131" i="5"/>
  <c r="BT131" i="5"/>
  <c r="CF131" i="5"/>
  <c r="BU131" i="5"/>
  <c r="CG131" i="5"/>
  <c r="BV131" i="5"/>
  <c r="CH131" i="5"/>
  <c r="BK131" i="5"/>
  <c r="BW131" i="5"/>
  <c r="CI131" i="5"/>
  <c r="BL131" i="5"/>
  <c r="BX131" i="5"/>
  <c r="CJ131" i="5"/>
  <c r="BM131" i="5"/>
  <c r="BY131" i="5"/>
  <c r="CK131" i="5"/>
  <c r="BN131" i="5"/>
  <c r="BO131" i="5"/>
  <c r="BZ131" i="5"/>
  <c r="CA131" i="5"/>
  <c r="AR87" i="5"/>
  <c r="BD87" i="5"/>
  <c r="AS87" i="5"/>
  <c r="BE87" i="5"/>
  <c r="AT87" i="5"/>
  <c r="BF87" i="5"/>
  <c r="AU87" i="5"/>
  <c r="BG87" i="5"/>
  <c r="AJ87" i="5"/>
  <c r="AV87" i="5"/>
  <c r="BH87" i="5"/>
  <c r="AK87" i="5"/>
  <c r="AW87" i="5"/>
  <c r="BI87" i="5"/>
  <c r="AL87" i="5"/>
  <c r="AX87" i="5"/>
  <c r="BJ87" i="5"/>
  <c r="AM87" i="5"/>
  <c r="AY87" i="5"/>
  <c r="AN87" i="5"/>
  <c r="AZ87" i="5"/>
  <c r="AO87" i="5"/>
  <c r="BA87" i="5"/>
  <c r="AP87" i="5"/>
  <c r="AQ87" i="5"/>
  <c r="BB87" i="5"/>
  <c r="BC87" i="5"/>
  <c r="AL86" i="5"/>
  <c r="AX86" i="5"/>
  <c r="BJ86" i="5"/>
  <c r="AM86" i="5"/>
  <c r="AY86" i="5"/>
  <c r="AN86" i="5"/>
  <c r="AZ86" i="5"/>
  <c r="AO86" i="5"/>
  <c r="BA86" i="5"/>
  <c r="AP86" i="5"/>
  <c r="BB86" i="5"/>
  <c r="AQ86" i="5"/>
  <c r="BC86" i="5"/>
  <c r="AR86" i="5"/>
  <c r="BD86" i="5"/>
  <c r="AS86" i="5"/>
  <c r="BE86" i="5"/>
  <c r="AT86" i="5"/>
  <c r="BF86" i="5"/>
  <c r="AU86" i="5"/>
  <c r="BG86" i="5"/>
  <c r="BI86" i="5"/>
  <c r="AJ86" i="5"/>
  <c r="AK86" i="5"/>
  <c r="AV86" i="5"/>
  <c r="AW86" i="5"/>
  <c r="BH86" i="5"/>
  <c r="AU121" i="5"/>
  <c r="BG121" i="5"/>
  <c r="AJ121" i="5"/>
  <c r="AV121" i="5"/>
  <c r="BH121" i="5"/>
  <c r="AK121" i="5"/>
  <c r="AW121" i="5"/>
  <c r="BI121" i="5"/>
  <c r="AL121" i="5"/>
  <c r="AX121" i="5"/>
  <c r="BJ121" i="5"/>
  <c r="AM121" i="5"/>
  <c r="AY121" i="5"/>
  <c r="AN121" i="5"/>
  <c r="AZ121" i="5"/>
  <c r="AO121" i="5"/>
  <c r="BA121" i="5"/>
  <c r="AP121" i="5"/>
  <c r="BB121" i="5"/>
  <c r="AQ121" i="5"/>
  <c r="BC121" i="5"/>
  <c r="AR121" i="5"/>
  <c r="BD121" i="5"/>
  <c r="AT121" i="5"/>
  <c r="BE121" i="5"/>
  <c r="BF121" i="5"/>
  <c r="AS121" i="5"/>
  <c r="AL32" i="5"/>
  <c r="AX32" i="5"/>
  <c r="BJ32" i="5"/>
  <c r="AM32" i="5"/>
  <c r="AY32" i="5"/>
  <c r="AN32" i="5"/>
  <c r="AZ32" i="5"/>
  <c r="AO32" i="5"/>
  <c r="BA32" i="5"/>
  <c r="AP32" i="5"/>
  <c r="BB32" i="5"/>
  <c r="AQ32" i="5"/>
  <c r="BC32" i="5"/>
  <c r="AR32" i="5"/>
  <c r="BD32" i="5"/>
  <c r="AS32" i="5"/>
  <c r="BE32" i="5"/>
  <c r="AT32" i="5"/>
  <c r="BF32" i="5"/>
  <c r="AU32" i="5"/>
  <c r="BG32" i="5"/>
  <c r="AJ32" i="5"/>
  <c r="AK32" i="5"/>
  <c r="AV32" i="5"/>
  <c r="AW32" i="5"/>
  <c r="BH32" i="5"/>
  <c r="BI32" i="5"/>
  <c r="AR336" i="5"/>
  <c r="BD336" i="5"/>
  <c r="AS336" i="5"/>
  <c r="BE336" i="5"/>
  <c r="AT336" i="5"/>
  <c r="BF336" i="5"/>
  <c r="AU336" i="5"/>
  <c r="BG336" i="5"/>
  <c r="AJ336" i="5"/>
  <c r="AV336" i="5"/>
  <c r="BH336" i="5"/>
  <c r="AK336" i="5"/>
  <c r="AW336" i="5"/>
  <c r="BI336" i="5"/>
  <c r="AL336" i="5"/>
  <c r="AX336" i="5"/>
  <c r="BJ336" i="5"/>
  <c r="AM336" i="5"/>
  <c r="AY336" i="5"/>
  <c r="AN336" i="5"/>
  <c r="AZ336" i="5"/>
  <c r="AO336" i="5"/>
  <c r="BA336" i="5"/>
  <c r="BC336" i="5"/>
  <c r="AP336" i="5"/>
  <c r="AQ336" i="5"/>
  <c r="BB336" i="5"/>
  <c r="AR132" i="5"/>
  <c r="BD132" i="5"/>
  <c r="AS132" i="5"/>
  <c r="BE132" i="5"/>
  <c r="AT132" i="5"/>
  <c r="BF132" i="5"/>
  <c r="AU132" i="5"/>
  <c r="BG132" i="5"/>
  <c r="AJ132" i="5"/>
  <c r="AV132" i="5"/>
  <c r="BH132" i="5"/>
  <c r="AK132" i="5"/>
  <c r="AW132" i="5"/>
  <c r="BI132" i="5"/>
  <c r="AL132" i="5"/>
  <c r="AX132" i="5"/>
  <c r="BJ132" i="5"/>
  <c r="AM132" i="5"/>
  <c r="AY132" i="5"/>
  <c r="AN132" i="5"/>
  <c r="AZ132" i="5"/>
  <c r="AO132" i="5"/>
  <c r="BA132" i="5"/>
  <c r="BC132" i="5"/>
  <c r="AP132" i="5"/>
  <c r="AQ132" i="5"/>
  <c r="BB132" i="5"/>
  <c r="AO52" i="5"/>
  <c r="BA52" i="5"/>
  <c r="AP52" i="5"/>
  <c r="BB52" i="5"/>
  <c r="AQ52" i="5"/>
  <c r="BC52" i="5"/>
  <c r="AR52" i="5"/>
  <c r="BD52" i="5"/>
  <c r="AS52" i="5"/>
  <c r="BE52" i="5"/>
  <c r="AT52" i="5"/>
  <c r="BF52" i="5"/>
  <c r="AU52" i="5"/>
  <c r="BG52" i="5"/>
  <c r="AJ52" i="5"/>
  <c r="AV52" i="5"/>
  <c r="BH52" i="5"/>
  <c r="AK52" i="5"/>
  <c r="AW52" i="5"/>
  <c r="BI52" i="5"/>
  <c r="AL52" i="5"/>
  <c r="AX52" i="5"/>
  <c r="BJ52" i="5"/>
  <c r="AM52" i="5"/>
  <c r="AN52" i="5"/>
  <c r="AY52" i="5"/>
  <c r="AZ52" i="5"/>
  <c r="AU28" i="5"/>
  <c r="BG28" i="5"/>
  <c r="AK28" i="5"/>
  <c r="AW28" i="5"/>
  <c r="BI28" i="5"/>
  <c r="AM28" i="5"/>
  <c r="BA28" i="5"/>
  <c r="AN28" i="5"/>
  <c r="BB28" i="5"/>
  <c r="AO28" i="5"/>
  <c r="BC28" i="5"/>
  <c r="AP28" i="5"/>
  <c r="BD28" i="5"/>
  <c r="AQ28" i="5"/>
  <c r="BE28" i="5"/>
  <c r="AR28" i="5"/>
  <c r="BF28" i="5"/>
  <c r="AS28" i="5"/>
  <c r="BH28" i="5"/>
  <c r="AT28" i="5"/>
  <c r="BJ28" i="5"/>
  <c r="AV28" i="5"/>
  <c r="AX28" i="5"/>
  <c r="AZ28" i="5"/>
  <c r="AJ28" i="5"/>
  <c r="AL28" i="5"/>
  <c r="AY28" i="5"/>
  <c r="AU98" i="5"/>
  <c r="BG98" i="5"/>
  <c r="AK98" i="5"/>
  <c r="AW98" i="5"/>
  <c r="BI98" i="5"/>
  <c r="AM98" i="5"/>
  <c r="BA98" i="5"/>
  <c r="AN98" i="5"/>
  <c r="BB98" i="5"/>
  <c r="AO98" i="5"/>
  <c r="BC98" i="5"/>
  <c r="AP98" i="5"/>
  <c r="BD98" i="5"/>
  <c r="AQ98" i="5"/>
  <c r="BE98" i="5"/>
  <c r="AR98" i="5"/>
  <c r="BF98" i="5"/>
  <c r="AS98" i="5"/>
  <c r="BH98" i="5"/>
  <c r="AT98" i="5"/>
  <c r="BJ98" i="5"/>
  <c r="AV98" i="5"/>
  <c r="AX98" i="5"/>
  <c r="AJ98" i="5"/>
  <c r="AL98" i="5"/>
  <c r="AY98" i="5"/>
  <c r="AZ98" i="5"/>
  <c r="AO83" i="5"/>
  <c r="BA83" i="5"/>
  <c r="AP83" i="5"/>
  <c r="BB83" i="5"/>
  <c r="AQ83" i="5"/>
  <c r="BC83" i="5"/>
  <c r="AR83" i="5"/>
  <c r="BD83" i="5"/>
  <c r="AS83" i="5"/>
  <c r="BE83" i="5"/>
  <c r="AT83" i="5"/>
  <c r="BF83" i="5"/>
  <c r="AU83" i="5"/>
  <c r="BG83" i="5"/>
  <c r="AJ83" i="5"/>
  <c r="AV83" i="5"/>
  <c r="BH83" i="5"/>
  <c r="AK83" i="5"/>
  <c r="AW83" i="5"/>
  <c r="BI83" i="5"/>
  <c r="AL83" i="5"/>
  <c r="AX83" i="5"/>
  <c r="BJ83" i="5"/>
  <c r="AZ83" i="5"/>
  <c r="AM83" i="5"/>
  <c r="AY83" i="5"/>
  <c r="AN83" i="5"/>
  <c r="AU74" i="5"/>
  <c r="BG74" i="5"/>
  <c r="AJ74" i="5"/>
  <c r="AV74" i="5"/>
  <c r="BH74" i="5"/>
  <c r="AK74" i="5"/>
  <c r="AW74" i="5"/>
  <c r="BI74" i="5"/>
  <c r="AL74" i="5"/>
  <c r="AX74" i="5"/>
  <c r="BJ74" i="5"/>
  <c r="AM74" i="5"/>
  <c r="AY74" i="5"/>
  <c r="AN74" i="5"/>
  <c r="AZ74" i="5"/>
  <c r="AO74" i="5"/>
  <c r="BA74" i="5"/>
  <c r="AP74" i="5"/>
  <c r="BB74" i="5"/>
  <c r="AQ74" i="5"/>
  <c r="BC74" i="5"/>
  <c r="AR74" i="5"/>
  <c r="BD74" i="5"/>
  <c r="AS74" i="5"/>
  <c r="AT74" i="5"/>
  <c r="BE74" i="5"/>
  <c r="BF74" i="5"/>
  <c r="AU6" i="5"/>
  <c r="BG6" i="5"/>
  <c r="AJ6" i="5"/>
  <c r="AV6" i="5"/>
  <c r="BH6" i="5"/>
  <c r="AK6" i="5"/>
  <c r="AW6" i="5"/>
  <c r="BI6" i="5"/>
  <c r="AL6" i="5"/>
  <c r="AX6" i="5"/>
  <c r="BJ6" i="5"/>
  <c r="AM6" i="5"/>
  <c r="AY6" i="5"/>
  <c r="AN6" i="5"/>
  <c r="AZ6" i="5"/>
  <c r="AO6" i="5"/>
  <c r="BA6" i="5"/>
  <c r="AP6" i="5"/>
  <c r="BB6" i="5"/>
  <c r="AQ6" i="5"/>
  <c r="BC6" i="5"/>
  <c r="AR6" i="5"/>
  <c r="BD6" i="5"/>
  <c r="AS6" i="5"/>
  <c r="AT6" i="5"/>
  <c r="BE6" i="5"/>
  <c r="BF6" i="5"/>
  <c r="AL115" i="5"/>
  <c r="AX115" i="5"/>
  <c r="BJ115" i="5"/>
  <c r="AM115" i="5"/>
  <c r="AY115" i="5"/>
  <c r="AN115" i="5"/>
  <c r="AZ115" i="5"/>
  <c r="AO115" i="5"/>
  <c r="BA115" i="5"/>
  <c r="AP115" i="5"/>
  <c r="BB115" i="5"/>
  <c r="AQ115" i="5"/>
  <c r="BC115" i="5"/>
  <c r="AR115" i="5"/>
  <c r="BD115" i="5"/>
  <c r="AS115" i="5"/>
  <c r="BE115" i="5"/>
  <c r="AT115" i="5"/>
  <c r="BF115" i="5"/>
  <c r="AU115" i="5"/>
  <c r="BG115" i="5"/>
  <c r="AK115" i="5"/>
  <c r="AV115" i="5"/>
  <c r="AW115" i="5"/>
  <c r="BH115" i="5"/>
  <c r="BI115" i="5"/>
  <c r="AJ115" i="5"/>
  <c r="AR284" i="5"/>
  <c r="BD284" i="5"/>
  <c r="AS284" i="5"/>
  <c r="BE284" i="5"/>
  <c r="AT284" i="5"/>
  <c r="BF284" i="5"/>
  <c r="AU284" i="5"/>
  <c r="BG284" i="5"/>
  <c r="AJ284" i="5"/>
  <c r="AV284" i="5"/>
  <c r="BH284" i="5"/>
  <c r="AK284" i="5"/>
  <c r="AW284" i="5"/>
  <c r="BI284" i="5"/>
  <c r="AL284" i="5"/>
  <c r="AX284" i="5"/>
  <c r="BJ284" i="5"/>
  <c r="AM284" i="5"/>
  <c r="AY284" i="5"/>
  <c r="AN284" i="5"/>
  <c r="AZ284" i="5"/>
  <c r="AO284" i="5"/>
  <c r="BA284" i="5"/>
  <c r="AP284" i="5"/>
  <c r="AQ284" i="5"/>
  <c r="BB284" i="5"/>
  <c r="BC284" i="5"/>
  <c r="AO76" i="5"/>
  <c r="BA76" i="5"/>
  <c r="AP76" i="5"/>
  <c r="BB76" i="5"/>
  <c r="AQ76" i="5"/>
  <c r="BC76" i="5"/>
  <c r="AR76" i="5"/>
  <c r="BD76" i="5"/>
  <c r="AS76" i="5"/>
  <c r="BE76" i="5"/>
  <c r="AT76" i="5"/>
  <c r="BF76" i="5"/>
  <c r="AU76" i="5"/>
  <c r="BG76" i="5"/>
  <c r="AJ76" i="5"/>
  <c r="AV76" i="5"/>
  <c r="BH76" i="5"/>
  <c r="AK76" i="5"/>
  <c r="AW76" i="5"/>
  <c r="BI76" i="5"/>
  <c r="AL76" i="5"/>
  <c r="AX76" i="5"/>
  <c r="BJ76" i="5"/>
  <c r="AM76" i="5"/>
  <c r="AN76" i="5"/>
  <c r="AY76" i="5"/>
  <c r="AZ76" i="5"/>
  <c r="AR102" i="5"/>
  <c r="BD102" i="5"/>
  <c r="AT102" i="5"/>
  <c r="BF102" i="5"/>
  <c r="AN102" i="5"/>
  <c r="BB102" i="5"/>
  <c r="AO102" i="5"/>
  <c r="BC102" i="5"/>
  <c r="AP102" i="5"/>
  <c r="BE102" i="5"/>
  <c r="AQ102" i="5"/>
  <c r="BG102" i="5"/>
  <c r="AS102" i="5"/>
  <c r="BH102" i="5"/>
  <c r="AU102" i="5"/>
  <c r="BI102" i="5"/>
  <c r="AV102" i="5"/>
  <c r="BJ102" i="5"/>
  <c r="AW102" i="5"/>
  <c r="AJ102" i="5"/>
  <c r="AX102" i="5"/>
  <c r="AK102" i="5"/>
  <c r="AY102" i="5"/>
  <c r="AL102" i="5"/>
  <c r="AM102" i="5"/>
  <c r="AZ102" i="5"/>
  <c r="BA102" i="5"/>
  <c r="AU133" i="5"/>
  <c r="BG133" i="5"/>
  <c r="AJ133" i="5"/>
  <c r="AV133" i="5"/>
  <c r="BH133" i="5"/>
  <c r="AK133" i="5"/>
  <c r="AW133" i="5"/>
  <c r="BI133" i="5"/>
  <c r="AL133" i="5"/>
  <c r="AX133" i="5"/>
  <c r="BJ133" i="5"/>
  <c r="AM133" i="5"/>
  <c r="AY133" i="5"/>
  <c r="AN133" i="5"/>
  <c r="AZ133" i="5"/>
  <c r="AO133" i="5"/>
  <c r="BA133" i="5"/>
  <c r="AP133" i="5"/>
  <c r="BB133" i="5"/>
  <c r="AQ133" i="5"/>
  <c r="BC133" i="5"/>
  <c r="AR133" i="5"/>
  <c r="BD133" i="5"/>
  <c r="AS133" i="5"/>
  <c r="AT133" i="5"/>
  <c r="BE133" i="5"/>
  <c r="BF133" i="5"/>
  <c r="BN7" i="5"/>
  <c r="BT7" i="5"/>
  <c r="BW7" i="5"/>
  <c r="BX7" i="5"/>
  <c r="BY7" i="5"/>
  <c r="CB7" i="5"/>
  <c r="CE7" i="5"/>
  <c r="CF7" i="5"/>
  <c r="BK7" i="5"/>
  <c r="CI7" i="5"/>
  <c r="BL7" i="5"/>
  <c r="CJ7" i="5"/>
  <c r="BM7" i="5"/>
  <c r="BP7" i="5"/>
  <c r="BS7" i="5"/>
  <c r="CK7" i="5"/>
  <c r="CC7" i="5"/>
  <c r="BQ7" i="5"/>
  <c r="CG7" i="5"/>
  <c r="CH7" i="5"/>
  <c r="BV7" i="5"/>
  <c r="CD7" i="5"/>
  <c r="CA7" i="5"/>
  <c r="BO7" i="5"/>
  <c r="BU7" i="5"/>
  <c r="BR7" i="5"/>
  <c r="BZ7" i="5"/>
  <c r="BK276" i="5"/>
  <c r="BW276" i="5"/>
  <c r="CI276" i="5"/>
  <c r="BL276" i="5"/>
  <c r="BX276" i="5"/>
  <c r="CJ276" i="5"/>
  <c r="BM276" i="5"/>
  <c r="BY276" i="5"/>
  <c r="CK276" i="5"/>
  <c r="BN276" i="5"/>
  <c r="BZ276" i="5"/>
  <c r="BO276" i="5"/>
  <c r="CA276" i="5"/>
  <c r="BP276" i="5"/>
  <c r="CB276" i="5"/>
  <c r="BQ276" i="5"/>
  <c r="CC276" i="5"/>
  <c r="BR276" i="5"/>
  <c r="CD276" i="5"/>
  <c r="BS276" i="5"/>
  <c r="CE276" i="5"/>
  <c r="BT276" i="5"/>
  <c r="CF276" i="5"/>
  <c r="CH276" i="5"/>
  <c r="BU276" i="5"/>
  <c r="CG276" i="5"/>
  <c r="BV276" i="5"/>
  <c r="BO322" i="5"/>
  <c r="BT322" i="5"/>
  <c r="CG322" i="5"/>
  <c r="BW322" i="5"/>
  <c r="CE322" i="5"/>
  <c r="BK322" i="5"/>
  <c r="BR322" i="5"/>
  <c r="CI322" i="5"/>
  <c r="CF322" i="5"/>
  <c r="CD322" i="5"/>
  <c r="CC322" i="5"/>
  <c r="BU322" i="5"/>
  <c r="CB322" i="5"/>
  <c r="BS322" i="5"/>
  <c r="BQ322" i="5"/>
  <c r="BP322" i="5"/>
  <c r="BV322" i="5"/>
  <c r="CA322" i="5"/>
  <c r="CH322" i="5"/>
  <c r="BN322" i="5"/>
  <c r="BZ322" i="5"/>
  <c r="BY322" i="5"/>
  <c r="CK322" i="5"/>
  <c r="BM322" i="5"/>
  <c r="BL322" i="5"/>
  <c r="BX322" i="5"/>
  <c r="CJ322" i="5"/>
  <c r="BQ277" i="5"/>
  <c r="CC277" i="5"/>
  <c r="BR277" i="5"/>
  <c r="CD277" i="5"/>
  <c r="BS277" i="5"/>
  <c r="CE277" i="5"/>
  <c r="BT277" i="5"/>
  <c r="CF277" i="5"/>
  <c r="BU277" i="5"/>
  <c r="CG277" i="5"/>
  <c r="BV277" i="5"/>
  <c r="CH277" i="5"/>
  <c r="BK277" i="5"/>
  <c r="BW277" i="5"/>
  <c r="CI277" i="5"/>
  <c r="BL277" i="5"/>
  <c r="BX277" i="5"/>
  <c r="CJ277" i="5"/>
  <c r="BM277" i="5"/>
  <c r="BY277" i="5"/>
  <c r="CK277" i="5"/>
  <c r="BN277" i="5"/>
  <c r="BZ277" i="5"/>
  <c r="BP277" i="5"/>
  <c r="CA277" i="5"/>
  <c r="CB277" i="5"/>
  <c r="BO277" i="5"/>
  <c r="BK330" i="5"/>
  <c r="BW330" i="5"/>
  <c r="CI330" i="5"/>
  <c r="BL330" i="5"/>
  <c r="BX330" i="5"/>
  <c r="CJ330" i="5"/>
  <c r="BM330" i="5"/>
  <c r="BY330" i="5"/>
  <c r="CK330" i="5"/>
  <c r="BN330" i="5"/>
  <c r="BZ330" i="5"/>
  <c r="BO330" i="5"/>
  <c r="CA330" i="5"/>
  <c r="BP330" i="5"/>
  <c r="CB330" i="5"/>
  <c r="BQ330" i="5"/>
  <c r="CC330" i="5"/>
  <c r="BR330" i="5"/>
  <c r="CD330" i="5"/>
  <c r="BS330" i="5"/>
  <c r="CE330" i="5"/>
  <c r="BT330" i="5"/>
  <c r="CF330" i="5"/>
  <c r="BU330" i="5"/>
  <c r="BV330" i="5"/>
  <c r="CG330" i="5"/>
  <c r="CH330" i="5"/>
  <c r="BQ358" i="5"/>
  <c r="CC358" i="5"/>
  <c r="BR358" i="5"/>
  <c r="CD358" i="5"/>
  <c r="BS358" i="5"/>
  <c r="CE358" i="5"/>
  <c r="BT358" i="5"/>
  <c r="CF358" i="5"/>
  <c r="BU358" i="5"/>
  <c r="CG358" i="5"/>
  <c r="BV358" i="5"/>
  <c r="CH358" i="5"/>
  <c r="BK358" i="5"/>
  <c r="BW358" i="5"/>
  <c r="CI358" i="5"/>
  <c r="BL358" i="5"/>
  <c r="BX358" i="5"/>
  <c r="CJ358" i="5"/>
  <c r="BM358" i="5"/>
  <c r="BY358" i="5"/>
  <c r="CK358" i="5"/>
  <c r="BN358" i="5"/>
  <c r="BZ358" i="5"/>
  <c r="CB358" i="5"/>
  <c r="BO358" i="5"/>
  <c r="BP358" i="5"/>
  <c r="CA358" i="5"/>
  <c r="BT287" i="5"/>
  <c r="CF287" i="5"/>
  <c r="BV287" i="5"/>
  <c r="CH287" i="5"/>
  <c r="BL287" i="5"/>
  <c r="BX287" i="5"/>
  <c r="CJ287" i="5"/>
  <c r="BW287" i="5"/>
  <c r="BY287" i="5"/>
  <c r="BZ287" i="5"/>
  <c r="BK287" i="5"/>
  <c r="CA287" i="5"/>
  <c r="BM287" i="5"/>
  <c r="CB287" i="5"/>
  <c r="BN287" i="5"/>
  <c r="CC287" i="5"/>
  <c r="BO287" i="5"/>
  <c r="CD287" i="5"/>
  <c r="BP287" i="5"/>
  <c r="CE287" i="5"/>
  <c r="BQ287" i="5"/>
  <c r="CG287" i="5"/>
  <c r="BR287" i="5"/>
  <c r="CI287" i="5"/>
  <c r="BS287" i="5"/>
  <c r="BU287" i="5"/>
  <c r="CK287" i="5"/>
  <c r="BK244" i="5"/>
  <c r="BW244" i="5"/>
  <c r="CI244" i="5"/>
  <c r="BU244" i="5"/>
  <c r="CH244" i="5"/>
  <c r="BV244" i="5"/>
  <c r="CJ244" i="5"/>
  <c r="BX244" i="5"/>
  <c r="CK244" i="5"/>
  <c r="BL244" i="5"/>
  <c r="BY244" i="5"/>
  <c r="BM244" i="5"/>
  <c r="BZ244" i="5"/>
  <c r="BN244" i="5"/>
  <c r="CA244" i="5"/>
  <c r="BO244" i="5"/>
  <c r="CB244" i="5"/>
  <c r="BP244" i="5"/>
  <c r="CC244" i="5"/>
  <c r="BQ244" i="5"/>
  <c r="CD244" i="5"/>
  <c r="BR244" i="5"/>
  <c r="CE244" i="5"/>
  <c r="BS244" i="5"/>
  <c r="BT244" i="5"/>
  <c r="CF244" i="5"/>
  <c r="CG244" i="5"/>
  <c r="BK359" i="5"/>
  <c r="BW359" i="5"/>
  <c r="CI359" i="5"/>
  <c r="BL359" i="5"/>
  <c r="BX359" i="5"/>
  <c r="CJ359" i="5"/>
  <c r="BM359" i="5"/>
  <c r="BY359" i="5"/>
  <c r="CK359" i="5"/>
  <c r="BN359" i="5"/>
  <c r="BZ359" i="5"/>
  <c r="BO359" i="5"/>
  <c r="CA359" i="5"/>
  <c r="BP359" i="5"/>
  <c r="CB359" i="5"/>
  <c r="BQ359" i="5"/>
  <c r="CC359" i="5"/>
  <c r="BR359" i="5"/>
  <c r="CD359" i="5"/>
  <c r="BS359" i="5"/>
  <c r="CE359" i="5"/>
  <c r="BT359" i="5"/>
  <c r="CF359" i="5"/>
  <c r="BU359" i="5"/>
  <c r="BV359" i="5"/>
  <c r="CG359" i="5"/>
  <c r="CH359" i="5"/>
  <c r="BT140" i="5"/>
  <c r="CF140" i="5"/>
  <c r="BU140" i="5"/>
  <c r="CG140" i="5"/>
  <c r="BV140" i="5"/>
  <c r="CH140" i="5"/>
  <c r="BK140" i="5"/>
  <c r="BW140" i="5"/>
  <c r="CI140" i="5"/>
  <c r="BM140" i="5"/>
  <c r="BY140" i="5"/>
  <c r="CK140" i="5"/>
  <c r="BN140" i="5"/>
  <c r="BZ140" i="5"/>
  <c r="BO140" i="5"/>
  <c r="BP140" i="5"/>
  <c r="BQ140" i="5"/>
  <c r="BR140" i="5"/>
  <c r="BS140" i="5"/>
  <c r="BX140" i="5"/>
  <c r="CA140" i="5"/>
  <c r="CB140" i="5"/>
  <c r="CC140" i="5"/>
  <c r="CD140" i="5"/>
  <c r="BL140" i="5"/>
  <c r="CE140" i="5"/>
  <c r="CJ140" i="5"/>
  <c r="BP141" i="5"/>
  <c r="CB141" i="5"/>
  <c r="BQ141" i="5"/>
  <c r="CC141" i="5"/>
  <c r="BT141" i="5"/>
  <c r="CF141" i="5"/>
  <c r="BL141" i="5"/>
  <c r="CA141" i="5"/>
  <c r="BM141" i="5"/>
  <c r="CD141" i="5"/>
  <c r="BN141" i="5"/>
  <c r="CE141" i="5"/>
  <c r="BO141" i="5"/>
  <c r="CG141" i="5"/>
  <c r="BR141" i="5"/>
  <c r="CH141" i="5"/>
  <c r="BS141" i="5"/>
  <c r="CI141" i="5"/>
  <c r="BU141" i="5"/>
  <c r="CJ141" i="5"/>
  <c r="BV141" i="5"/>
  <c r="CK141" i="5"/>
  <c r="BW141" i="5"/>
  <c r="BX141" i="5"/>
  <c r="BK141" i="5"/>
  <c r="BY141" i="5"/>
  <c r="BZ141" i="5"/>
  <c r="BK193" i="5"/>
  <c r="BW193" i="5"/>
  <c r="CI193" i="5"/>
  <c r="BL193" i="5"/>
  <c r="BX193" i="5"/>
  <c r="CJ193" i="5"/>
  <c r="BU193" i="5"/>
  <c r="CK193" i="5"/>
  <c r="CA193" i="5"/>
  <c r="BM193" i="5"/>
  <c r="CB193" i="5"/>
  <c r="BN193" i="5"/>
  <c r="CC193" i="5"/>
  <c r="BO193" i="5"/>
  <c r="CD193" i="5"/>
  <c r="BP193" i="5"/>
  <c r="CE193" i="5"/>
  <c r="BQ193" i="5"/>
  <c r="CF193" i="5"/>
  <c r="BR193" i="5"/>
  <c r="CG193" i="5"/>
  <c r="BS193" i="5"/>
  <c r="CH193" i="5"/>
  <c r="BV193" i="5"/>
  <c r="BY193" i="5"/>
  <c r="BZ193" i="5"/>
  <c r="BT193" i="5"/>
  <c r="AO170" i="5"/>
  <c r="BA170" i="5"/>
  <c r="AP170" i="5"/>
  <c r="BB170" i="5"/>
  <c r="AQ170" i="5"/>
  <c r="BC170" i="5"/>
  <c r="AR170" i="5"/>
  <c r="BD170" i="5"/>
  <c r="AS170" i="5"/>
  <c r="BE170" i="5"/>
  <c r="AT170" i="5"/>
  <c r="BF170" i="5"/>
  <c r="AU170" i="5"/>
  <c r="BG170" i="5"/>
  <c r="AJ170" i="5"/>
  <c r="AV170" i="5"/>
  <c r="BH170" i="5"/>
  <c r="AK170" i="5"/>
  <c r="AW170" i="5"/>
  <c r="BI170" i="5"/>
  <c r="AL170" i="5"/>
  <c r="AX170" i="5"/>
  <c r="BJ170" i="5"/>
  <c r="AM170" i="5"/>
  <c r="AN170" i="5"/>
  <c r="AY170" i="5"/>
  <c r="AZ170" i="5"/>
  <c r="BP242" i="5"/>
  <c r="CB242" i="5"/>
  <c r="BQ242" i="5"/>
  <c r="CC242" i="5"/>
  <c r="BR242" i="5"/>
  <c r="CD242" i="5"/>
  <c r="BS242" i="5"/>
  <c r="CE242" i="5"/>
  <c r="BT242" i="5"/>
  <c r="CF242" i="5"/>
  <c r="BV242" i="5"/>
  <c r="CH242" i="5"/>
  <c r="BW242" i="5"/>
  <c r="BX242" i="5"/>
  <c r="BY242" i="5"/>
  <c r="BZ242" i="5"/>
  <c r="CA242" i="5"/>
  <c r="CG242" i="5"/>
  <c r="BK242" i="5"/>
  <c r="CI242" i="5"/>
  <c r="BL242" i="5"/>
  <c r="CJ242" i="5"/>
  <c r="BM242" i="5"/>
  <c r="CK242" i="5"/>
  <c r="BN242" i="5"/>
  <c r="BO242" i="5"/>
  <c r="BU242" i="5"/>
  <c r="AL318" i="5"/>
  <c r="AX318" i="5"/>
  <c r="BJ318" i="5"/>
  <c r="AM318" i="5"/>
  <c r="AY318" i="5"/>
  <c r="AN318" i="5"/>
  <c r="AZ318" i="5"/>
  <c r="AO318" i="5"/>
  <c r="BA318" i="5"/>
  <c r="AP318" i="5"/>
  <c r="BB318" i="5"/>
  <c r="AQ318" i="5"/>
  <c r="BC318" i="5"/>
  <c r="AR318" i="5"/>
  <c r="BD318" i="5"/>
  <c r="AS318" i="5"/>
  <c r="BE318" i="5"/>
  <c r="AT318" i="5"/>
  <c r="BF318" i="5"/>
  <c r="AU318" i="5"/>
  <c r="BG318" i="5"/>
  <c r="BI318" i="5"/>
  <c r="AJ318" i="5"/>
  <c r="AK318" i="5"/>
  <c r="AV318" i="5"/>
  <c r="AW318" i="5"/>
  <c r="BH318" i="5"/>
  <c r="BW165" i="5"/>
  <c r="CJ165" i="5"/>
  <c r="BK165" i="5"/>
  <c r="BX165" i="5"/>
  <c r="CK165" i="5"/>
  <c r="BL165" i="5"/>
  <c r="BY165" i="5"/>
  <c r="BM165" i="5"/>
  <c r="BZ165" i="5"/>
  <c r="BN165" i="5"/>
  <c r="CA165" i="5"/>
  <c r="BO165" i="5"/>
  <c r="CB165" i="5"/>
  <c r="BP165" i="5"/>
  <c r="CC165" i="5"/>
  <c r="BQ165" i="5"/>
  <c r="CD165" i="5"/>
  <c r="BR165" i="5"/>
  <c r="CF165" i="5"/>
  <c r="BT165" i="5"/>
  <c r="CG165" i="5"/>
  <c r="CI165" i="5"/>
  <c r="BU165" i="5"/>
  <c r="BV165" i="5"/>
  <c r="CH165" i="5"/>
  <c r="BS165" i="5"/>
  <c r="CE165" i="5"/>
  <c r="AR27" i="5"/>
  <c r="BD27" i="5"/>
  <c r="AT27" i="5"/>
  <c r="BF27" i="5"/>
  <c r="AJ27" i="5"/>
  <c r="AV27" i="5"/>
  <c r="BH27" i="5"/>
  <c r="AK27" i="5"/>
  <c r="AZ27" i="5"/>
  <c r="AL27" i="5"/>
  <c r="BA27" i="5"/>
  <c r="AM27" i="5"/>
  <c r="BB27" i="5"/>
  <c r="AN27" i="5"/>
  <c r="BC27" i="5"/>
  <c r="AO27" i="5"/>
  <c r="BE27" i="5"/>
  <c r="AP27" i="5"/>
  <c r="BG27" i="5"/>
  <c r="AQ27" i="5"/>
  <c r="BI27" i="5"/>
  <c r="AS27" i="5"/>
  <c r="BJ27" i="5"/>
  <c r="AU27" i="5"/>
  <c r="AW27" i="5"/>
  <c r="AX27" i="5"/>
  <c r="AY27" i="5"/>
  <c r="AL144" i="5"/>
  <c r="AX144" i="5"/>
  <c r="BJ144" i="5"/>
  <c r="AM144" i="5"/>
  <c r="AY144" i="5"/>
  <c r="AN144" i="5"/>
  <c r="AZ144" i="5"/>
  <c r="AO144" i="5"/>
  <c r="BA144" i="5"/>
  <c r="AP144" i="5"/>
  <c r="BB144" i="5"/>
  <c r="AQ144" i="5"/>
  <c r="BC144" i="5"/>
  <c r="AR144" i="5"/>
  <c r="BD144" i="5"/>
  <c r="AS144" i="5"/>
  <c r="BE144" i="5"/>
  <c r="AU144" i="5"/>
  <c r="BG144" i="5"/>
  <c r="AJ144" i="5"/>
  <c r="AK144" i="5"/>
  <c r="AT144" i="5"/>
  <c r="AV144" i="5"/>
  <c r="AW144" i="5"/>
  <c r="BF144" i="5"/>
  <c r="BH144" i="5"/>
  <c r="BI144" i="5"/>
  <c r="AR255" i="5"/>
  <c r="BD255" i="5"/>
  <c r="AS255" i="5"/>
  <c r="BE255" i="5"/>
  <c r="AT255" i="5"/>
  <c r="BF255" i="5"/>
  <c r="AU255" i="5"/>
  <c r="BG255" i="5"/>
  <c r="AJ255" i="5"/>
  <c r="AV255" i="5"/>
  <c r="BH255" i="5"/>
  <c r="AO255" i="5"/>
  <c r="AN255" i="5"/>
  <c r="AP255" i="5"/>
  <c r="AQ255" i="5"/>
  <c r="AW255" i="5"/>
  <c r="AX255" i="5"/>
  <c r="AY255" i="5"/>
  <c r="AZ255" i="5"/>
  <c r="BA255" i="5"/>
  <c r="BB255" i="5"/>
  <c r="AK255" i="5"/>
  <c r="BC255" i="5"/>
  <c r="AM255" i="5"/>
  <c r="BI255" i="5"/>
  <c r="BJ255" i="5"/>
  <c r="AL255" i="5"/>
  <c r="AO189" i="5"/>
  <c r="BA189" i="5"/>
  <c r="AP189" i="5"/>
  <c r="BB189" i="5"/>
  <c r="AQ189" i="5"/>
  <c r="BC189" i="5"/>
  <c r="AR189" i="5"/>
  <c r="BD189" i="5"/>
  <c r="AS189" i="5"/>
  <c r="BE189" i="5"/>
  <c r="AT189" i="5"/>
  <c r="BF189" i="5"/>
  <c r="AU189" i="5"/>
  <c r="BG189" i="5"/>
  <c r="AJ189" i="5"/>
  <c r="AV189" i="5"/>
  <c r="BH189" i="5"/>
  <c r="AL189" i="5"/>
  <c r="AX189" i="5"/>
  <c r="BJ189" i="5"/>
  <c r="AW189" i="5"/>
  <c r="AY189" i="5"/>
  <c r="AZ189" i="5"/>
  <c r="BI189" i="5"/>
  <c r="AK189" i="5"/>
  <c r="AM189" i="5"/>
  <c r="AN189" i="5"/>
  <c r="AU47" i="5"/>
  <c r="BG47" i="5"/>
  <c r="AK47" i="5"/>
  <c r="AW47" i="5"/>
  <c r="BI47" i="5"/>
  <c r="AS47" i="5"/>
  <c r="BH47" i="5"/>
  <c r="AT47" i="5"/>
  <c r="BJ47" i="5"/>
  <c r="AV47" i="5"/>
  <c r="AX47" i="5"/>
  <c r="AJ47" i="5"/>
  <c r="AY47" i="5"/>
  <c r="AL47" i="5"/>
  <c r="AZ47" i="5"/>
  <c r="AM47" i="5"/>
  <c r="BA47" i="5"/>
  <c r="AN47" i="5"/>
  <c r="BB47" i="5"/>
  <c r="AO47" i="5"/>
  <c r="BC47" i="5"/>
  <c r="AP47" i="5"/>
  <c r="BD47" i="5"/>
  <c r="AQ47" i="5"/>
  <c r="AR47" i="5"/>
  <c r="BE47" i="5"/>
  <c r="BF47" i="5"/>
  <c r="AL51" i="5"/>
  <c r="AX51" i="5"/>
  <c r="BJ51" i="5"/>
  <c r="AN51" i="5"/>
  <c r="AZ51" i="5"/>
  <c r="AJ51" i="5"/>
  <c r="AY51" i="5"/>
  <c r="AK51" i="5"/>
  <c r="BA51" i="5"/>
  <c r="AM51" i="5"/>
  <c r="BB51" i="5"/>
  <c r="AO51" i="5"/>
  <c r="BC51" i="5"/>
  <c r="AP51" i="5"/>
  <c r="BD51" i="5"/>
  <c r="AQ51" i="5"/>
  <c r="BE51" i="5"/>
  <c r="AR51" i="5"/>
  <c r="BF51" i="5"/>
  <c r="AS51" i="5"/>
  <c r="BG51" i="5"/>
  <c r="AT51" i="5"/>
  <c r="BH51" i="5"/>
  <c r="AU51" i="5"/>
  <c r="BI51" i="5"/>
  <c r="AV51" i="5"/>
  <c r="AW51" i="5"/>
  <c r="AF137" i="5"/>
  <c r="AG137" i="5"/>
  <c r="AF161" i="5"/>
  <c r="AG161" i="5"/>
  <c r="BV17" i="5"/>
  <c r="CH17" i="5"/>
  <c r="BK17" i="5"/>
  <c r="BW17" i="5"/>
  <c r="CI17" i="5"/>
  <c r="BL17" i="5"/>
  <c r="BX17" i="5"/>
  <c r="CJ17" i="5"/>
  <c r="BM17" i="5"/>
  <c r="BY17" i="5"/>
  <c r="CK17" i="5"/>
  <c r="BN17" i="5"/>
  <c r="BZ17" i="5"/>
  <c r="BO17" i="5"/>
  <c r="CA17" i="5"/>
  <c r="BP17" i="5"/>
  <c r="CB17" i="5"/>
  <c r="BQ17" i="5"/>
  <c r="CC17" i="5"/>
  <c r="BR17" i="5"/>
  <c r="CD17" i="5"/>
  <c r="CG17" i="5"/>
  <c r="BS17" i="5"/>
  <c r="BT17" i="5"/>
  <c r="CE17" i="5"/>
  <c r="CF17" i="5"/>
  <c r="BU17" i="5"/>
  <c r="BN89" i="5"/>
  <c r="CI89" i="5"/>
  <c r="BW89" i="5"/>
  <c r="CD89" i="5"/>
  <c r="BK89" i="5"/>
  <c r="BR89" i="5"/>
  <c r="BZ89" i="5"/>
  <c r="CC89" i="5"/>
  <c r="CK89" i="5"/>
  <c r="BQ89" i="5"/>
  <c r="BX89" i="5"/>
  <c r="CG89" i="5"/>
  <c r="BS89" i="5"/>
  <c r="CJ89" i="5"/>
  <c r="CE89" i="5"/>
  <c r="BY89" i="5"/>
  <c r="BL89" i="5"/>
  <c r="CH89" i="5"/>
  <c r="BU89" i="5"/>
  <c r="CF89" i="5"/>
  <c r="CB89" i="5"/>
  <c r="BM89" i="5"/>
  <c r="BV89" i="5"/>
  <c r="BT89" i="5"/>
  <c r="BP89" i="5"/>
  <c r="BO89" i="5"/>
  <c r="CA89" i="5"/>
  <c r="BP202" i="5"/>
  <c r="BV202" i="5"/>
  <c r="CI202" i="5"/>
  <c r="BW202" i="5"/>
  <c r="CJ202" i="5"/>
  <c r="BK202" i="5"/>
  <c r="BX202" i="5"/>
  <c r="CK202" i="5"/>
  <c r="BL202" i="5"/>
  <c r="BY202" i="5"/>
  <c r="BM202" i="5"/>
  <c r="BZ202" i="5"/>
  <c r="BN202" i="5"/>
  <c r="CA202" i="5"/>
  <c r="BO202" i="5"/>
  <c r="CC202" i="5"/>
  <c r="BQ202" i="5"/>
  <c r="CD202" i="5"/>
  <c r="BR202" i="5"/>
  <c r="CE202" i="5"/>
  <c r="BS202" i="5"/>
  <c r="CF202" i="5"/>
  <c r="BT202" i="5"/>
  <c r="BU202" i="5"/>
  <c r="CG202" i="5"/>
  <c r="CH202" i="5"/>
  <c r="CB202" i="5"/>
  <c r="BU320" i="5"/>
  <c r="CG320" i="5"/>
  <c r="BK320" i="5"/>
  <c r="BW320" i="5"/>
  <c r="CI320" i="5"/>
  <c r="BL320" i="5"/>
  <c r="BZ320" i="5"/>
  <c r="BM320" i="5"/>
  <c r="CA320" i="5"/>
  <c r="BN320" i="5"/>
  <c r="CB320" i="5"/>
  <c r="BO320" i="5"/>
  <c r="CC320" i="5"/>
  <c r="BP320" i="5"/>
  <c r="CD320" i="5"/>
  <c r="BQ320" i="5"/>
  <c r="CE320" i="5"/>
  <c r="BR320" i="5"/>
  <c r="CF320" i="5"/>
  <c r="BS320" i="5"/>
  <c r="CH320" i="5"/>
  <c r="BT320" i="5"/>
  <c r="CJ320" i="5"/>
  <c r="BV320" i="5"/>
  <c r="CK320" i="5"/>
  <c r="BX320" i="5"/>
  <c r="BY320" i="5"/>
  <c r="BL173" i="5"/>
  <c r="BX173" i="5"/>
  <c r="CJ173" i="5"/>
  <c r="BM173" i="5"/>
  <c r="BY173" i="5"/>
  <c r="CK173" i="5"/>
  <c r="BN173" i="5"/>
  <c r="BZ173" i="5"/>
  <c r="BO173" i="5"/>
  <c r="CA173" i="5"/>
  <c r="BP173" i="5"/>
  <c r="CB173" i="5"/>
  <c r="BQ173" i="5"/>
  <c r="CC173" i="5"/>
  <c r="BR173" i="5"/>
  <c r="CD173" i="5"/>
  <c r="BS173" i="5"/>
  <c r="CE173" i="5"/>
  <c r="BT173" i="5"/>
  <c r="CF173" i="5"/>
  <c r="BU173" i="5"/>
  <c r="BK173" i="5"/>
  <c r="BV173" i="5"/>
  <c r="BW173" i="5"/>
  <c r="CG173" i="5"/>
  <c r="CH173" i="5"/>
  <c r="CI173" i="5"/>
  <c r="BK84" i="5"/>
  <c r="BW84" i="5"/>
  <c r="CI84" i="5"/>
  <c r="BL84" i="5"/>
  <c r="BX84" i="5"/>
  <c r="CJ84" i="5"/>
  <c r="BO84" i="5"/>
  <c r="CA84" i="5"/>
  <c r="BT84" i="5"/>
  <c r="CK84" i="5"/>
  <c r="BV84" i="5"/>
  <c r="BY84" i="5"/>
  <c r="BZ84" i="5"/>
  <c r="CB84" i="5"/>
  <c r="CC84" i="5"/>
  <c r="BM84" i="5"/>
  <c r="CD84" i="5"/>
  <c r="BN84" i="5"/>
  <c r="CE84" i="5"/>
  <c r="BP84" i="5"/>
  <c r="CF84" i="5"/>
  <c r="BQ84" i="5"/>
  <c r="CG84" i="5"/>
  <c r="BR84" i="5"/>
  <c r="CH84" i="5"/>
  <c r="BU84" i="5"/>
  <c r="BS84" i="5"/>
  <c r="BL71" i="5"/>
  <c r="BU71" i="5"/>
  <c r="CH71" i="5"/>
  <c r="BM71" i="5"/>
  <c r="BN71" i="5"/>
  <c r="CA71" i="5"/>
  <c r="CB71" i="5"/>
  <c r="BK71" i="5"/>
  <c r="CC71" i="5"/>
  <c r="BO71" i="5"/>
  <c r="CD71" i="5"/>
  <c r="BP71" i="5"/>
  <c r="CE71" i="5"/>
  <c r="BQ71" i="5"/>
  <c r="CF71" i="5"/>
  <c r="BR71" i="5"/>
  <c r="CG71" i="5"/>
  <c r="BS71" i="5"/>
  <c r="CI71" i="5"/>
  <c r="BT71" i="5"/>
  <c r="CK71" i="5"/>
  <c r="BV71" i="5"/>
  <c r="BW71" i="5"/>
  <c r="BY71" i="5"/>
  <c r="BZ71" i="5"/>
  <c r="CJ71" i="5"/>
  <c r="BX71" i="5"/>
  <c r="BQ15" i="5"/>
  <c r="CC15" i="5"/>
  <c r="BR15" i="5"/>
  <c r="CD15" i="5"/>
  <c r="BS15" i="5"/>
  <c r="CE15" i="5"/>
  <c r="BT15" i="5"/>
  <c r="CF15" i="5"/>
  <c r="BU15" i="5"/>
  <c r="CG15" i="5"/>
  <c r="BV15" i="5"/>
  <c r="CH15" i="5"/>
  <c r="BK15" i="5"/>
  <c r="BW15" i="5"/>
  <c r="CI15" i="5"/>
  <c r="BY15" i="5"/>
  <c r="BX15" i="5"/>
  <c r="BZ15" i="5"/>
  <c r="CA15" i="5"/>
  <c r="CB15" i="5"/>
  <c r="CJ15" i="5"/>
  <c r="CK15" i="5"/>
  <c r="BL15" i="5"/>
  <c r="BM15" i="5"/>
  <c r="BN15" i="5"/>
  <c r="BO15" i="5"/>
  <c r="BP15" i="5"/>
  <c r="BR104" i="5"/>
  <c r="CD104" i="5"/>
  <c r="BS104" i="5"/>
  <c r="CE104" i="5"/>
  <c r="BV104" i="5"/>
  <c r="CH104" i="5"/>
  <c r="BK104" i="5"/>
  <c r="BZ104" i="5"/>
  <c r="BL104" i="5"/>
  <c r="CA104" i="5"/>
  <c r="BM104" i="5"/>
  <c r="CB104" i="5"/>
  <c r="BN104" i="5"/>
  <c r="CC104" i="5"/>
  <c r="BO104" i="5"/>
  <c r="CF104" i="5"/>
  <c r="BP104" i="5"/>
  <c r="CG104" i="5"/>
  <c r="BQ104" i="5"/>
  <c r="CI104" i="5"/>
  <c r="BT104" i="5"/>
  <c r="CJ104" i="5"/>
  <c r="BU104" i="5"/>
  <c r="CK104" i="5"/>
  <c r="BW104" i="5"/>
  <c r="BX104" i="5"/>
  <c r="BY104" i="5"/>
  <c r="BK184" i="5"/>
  <c r="BW184" i="5"/>
  <c r="CI184" i="5"/>
  <c r="BL184" i="5"/>
  <c r="BY184" i="5"/>
  <c r="BM184" i="5"/>
  <c r="BZ184" i="5"/>
  <c r="BN184" i="5"/>
  <c r="CA184" i="5"/>
  <c r="BO184" i="5"/>
  <c r="CB184" i="5"/>
  <c r="BP184" i="5"/>
  <c r="CC184" i="5"/>
  <c r="BQ184" i="5"/>
  <c r="CD184" i="5"/>
  <c r="BR184" i="5"/>
  <c r="CE184" i="5"/>
  <c r="BS184" i="5"/>
  <c r="BT184" i="5"/>
  <c r="BU184" i="5"/>
  <c r="BV184" i="5"/>
  <c r="BX184" i="5"/>
  <c r="CF184" i="5"/>
  <c r="CG184" i="5"/>
  <c r="CH184" i="5"/>
  <c r="CJ184" i="5"/>
  <c r="CK184" i="5"/>
  <c r="BM31" i="5"/>
  <c r="BY31" i="5"/>
  <c r="CK31" i="5"/>
  <c r="BN31" i="5"/>
  <c r="BZ31" i="5"/>
  <c r="BO31" i="5"/>
  <c r="CA31" i="5"/>
  <c r="BP31" i="5"/>
  <c r="CB31" i="5"/>
  <c r="BQ31" i="5"/>
  <c r="CC31" i="5"/>
  <c r="BR31" i="5"/>
  <c r="CD31" i="5"/>
  <c r="BS31" i="5"/>
  <c r="CE31" i="5"/>
  <c r="BT31" i="5"/>
  <c r="CF31" i="5"/>
  <c r="BU31" i="5"/>
  <c r="CG31" i="5"/>
  <c r="CJ31" i="5"/>
  <c r="BK31" i="5"/>
  <c r="BL31" i="5"/>
  <c r="BV31" i="5"/>
  <c r="BW31" i="5"/>
  <c r="BX31" i="5"/>
  <c r="CH31" i="5"/>
  <c r="CI31" i="5"/>
  <c r="BR153" i="5"/>
  <c r="CD153" i="5"/>
  <c r="BT153" i="5"/>
  <c r="CF153" i="5"/>
  <c r="BO153" i="5"/>
  <c r="CC153" i="5"/>
  <c r="BP153" i="5"/>
  <c r="CE153" i="5"/>
  <c r="BQ153" i="5"/>
  <c r="CG153" i="5"/>
  <c r="BS153" i="5"/>
  <c r="CH153" i="5"/>
  <c r="BU153" i="5"/>
  <c r="CI153" i="5"/>
  <c r="BV153" i="5"/>
  <c r="CJ153" i="5"/>
  <c r="BW153" i="5"/>
  <c r="CK153" i="5"/>
  <c r="BX153" i="5"/>
  <c r="BK153" i="5"/>
  <c r="BY153" i="5"/>
  <c r="BL153" i="5"/>
  <c r="BZ153" i="5"/>
  <c r="BN153" i="5"/>
  <c r="CA153" i="5"/>
  <c r="CB153" i="5"/>
  <c r="BM153" i="5"/>
  <c r="BP13" i="5"/>
  <c r="CB13" i="5"/>
  <c r="BQ13" i="5"/>
  <c r="CC13" i="5"/>
  <c r="BR13" i="5"/>
  <c r="CD13" i="5"/>
  <c r="BS13" i="5"/>
  <c r="CE13" i="5"/>
  <c r="BT13" i="5"/>
  <c r="CF13" i="5"/>
  <c r="BU13" i="5"/>
  <c r="CG13" i="5"/>
  <c r="BV13" i="5"/>
  <c r="CH13" i="5"/>
  <c r="BK13" i="5"/>
  <c r="BW13" i="5"/>
  <c r="CI13" i="5"/>
  <c r="BL13" i="5"/>
  <c r="BX13" i="5"/>
  <c r="CJ13" i="5"/>
  <c r="CA13" i="5"/>
  <c r="CK13" i="5"/>
  <c r="BM13" i="5"/>
  <c r="BN13" i="5"/>
  <c r="BO13" i="5"/>
  <c r="BY13" i="5"/>
  <c r="BZ13" i="5"/>
  <c r="BP73" i="5"/>
  <c r="CB73" i="5"/>
  <c r="BR73" i="5"/>
  <c r="CD73" i="5"/>
  <c r="BO73" i="5"/>
  <c r="CE73" i="5"/>
  <c r="BQ73" i="5"/>
  <c r="CF73" i="5"/>
  <c r="BS73" i="5"/>
  <c r="CG73" i="5"/>
  <c r="BT73" i="5"/>
  <c r="CH73" i="5"/>
  <c r="BU73" i="5"/>
  <c r="CI73" i="5"/>
  <c r="BV73" i="5"/>
  <c r="CJ73" i="5"/>
  <c r="BW73" i="5"/>
  <c r="CK73" i="5"/>
  <c r="BX73" i="5"/>
  <c r="BK73" i="5"/>
  <c r="BY73" i="5"/>
  <c r="BL73" i="5"/>
  <c r="BZ73" i="5"/>
  <c r="BM73" i="5"/>
  <c r="BN73" i="5"/>
  <c r="CA73" i="5"/>
  <c r="CC73" i="5"/>
  <c r="AR7" i="5"/>
  <c r="BD7" i="5"/>
  <c r="AS7" i="5"/>
  <c r="BE7" i="5"/>
  <c r="AT7" i="5"/>
  <c r="BF7" i="5"/>
  <c r="AU7" i="5"/>
  <c r="BG7" i="5"/>
  <c r="AJ7" i="5"/>
  <c r="AV7" i="5"/>
  <c r="BH7" i="5"/>
  <c r="AK7" i="5"/>
  <c r="AW7" i="5"/>
  <c r="BI7" i="5"/>
  <c r="AL7" i="5"/>
  <c r="AX7" i="5"/>
  <c r="BJ7" i="5"/>
  <c r="AM7" i="5"/>
  <c r="AY7" i="5"/>
  <c r="AN7" i="5"/>
  <c r="AZ7" i="5"/>
  <c r="AO7" i="5"/>
  <c r="BA7" i="5"/>
  <c r="AP7" i="5"/>
  <c r="AQ7" i="5"/>
  <c r="BB7" i="5"/>
  <c r="BC7" i="5"/>
  <c r="AR276" i="5"/>
  <c r="BD276" i="5"/>
  <c r="AT276" i="5"/>
  <c r="BF276" i="5"/>
  <c r="AJ276" i="5"/>
  <c r="AV276" i="5"/>
  <c r="BH276" i="5"/>
  <c r="AO276" i="5"/>
  <c r="BE276" i="5"/>
  <c r="AP276" i="5"/>
  <c r="BG276" i="5"/>
  <c r="AQ276" i="5"/>
  <c r="BI276" i="5"/>
  <c r="AS276" i="5"/>
  <c r="BJ276" i="5"/>
  <c r="AU276" i="5"/>
  <c r="AW276" i="5"/>
  <c r="AX276" i="5"/>
  <c r="AY276" i="5"/>
  <c r="AK276" i="5"/>
  <c r="AZ276" i="5"/>
  <c r="AL276" i="5"/>
  <c r="BA276" i="5"/>
  <c r="AN276" i="5"/>
  <c r="BB276" i="5"/>
  <c r="BC276" i="5"/>
  <c r="AM276" i="5"/>
  <c r="AL322" i="5"/>
  <c r="AX322" i="5"/>
  <c r="BJ322" i="5"/>
  <c r="AM322" i="5"/>
  <c r="AY322" i="5"/>
  <c r="AN322" i="5"/>
  <c r="AZ322" i="5"/>
  <c r="AO322" i="5"/>
  <c r="BA322" i="5"/>
  <c r="AP322" i="5"/>
  <c r="BB322" i="5"/>
  <c r="AQ322" i="5"/>
  <c r="BC322" i="5"/>
  <c r="AR322" i="5"/>
  <c r="BD322" i="5"/>
  <c r="AS322" i="5"/>
  <c r="BE322" i="5"/>
  <c r="AT322" i="5"/>
  <c r="BF322" i="5"/>
  <c r="AU322" i="5"/>
  <c r="BG322" i="5"/>
  <c r="AJ322" i="5"/>
  <c r="AK322" i="5"/>
  <c r="AV322" i="5"/>
  <c r="AW322" i="5"/>
  <c r="BH322" i="5"/>
  <c r="BI322" i="5"/>
  <c r="AL277" i="5"/>
  <c r="AX277" i="5"/>
  <c r="BJ277" i="5"/>
  <c r="AM277" i="5"/>
  <c r="AN277" i="5"/>
  <c r="AZ277" i="5"/>
  <c r="AP277" i="5"/>
  <c r="BB277" i="5"/>
  <c r="AU277" i="5"/>
  <c r="AV277" i="5"/>
  <c r="AW277" i="5"/>
  <c r="AY277" i="5"/>
  <c r="BA277" i="5"/>
  <c r="AJ277" i="5"/>
  <c r="BC277" i="5"/>
  <c r="AK277" i="5"/>
  <c r="BD277" i="5"/>
  <c r="AO277" i="5"/>
  <c r="BE277" i="5"/>
  <c r="AQ277" i="5"/>
  <c r="BF277" i="5"/>
  <c r="AR277" i="5"/>
  <c r="BG277" i="5"/>
  <c r="BH277" i="5"/>
  <c r="BI277" i="5"/>
  <c r="AS277" i="5"/>
  <c r="AT277" i="5"/>
  <c r="AR330" i="5"/>
  <c r="BD330" i="5"/>
  <c r="AS330" i="5"/>
  <c r="BE330" i="5"/>
  <c r="AT330" i="5"/>
  <c r="BF330" i="5"/>
  <c r="AU330" i="5"/>
  <c r="BG330" i="5"/>
  <c r="AJ330" i="5"/>
  <c r="AV330" i="5"/>
  <c r="BH330" i="5"/>
  <c r="AK330" i="5"/>
  <c r="AL330" i="5"/>
  <c r="AM330" i="5"/>
  <c r="AN330" i="5"/>
  <c r="AZ330" i="5"/>
  <c r="AO330" i="5"/>
  <c r="BA330" i="5"/>
  <c r="AP330" i="5"/>
  <c r="AQ330" i="5"/>
  <c r="AW330" i="5"/>
  <c r="AX330" i="5"/>
  <c r="AY330" i="5"/>
  <c r="BB330" i="5"/>
  <c r="BC330" i="5"/>
  <c r="BI330" i="5"/>
  <c r="BJ330" i="5"/>
  <c r="AQ358" i="5"/>
  <c r="BC358" i="5"/>
  <c r="AR358" i="5"/>
  <c r="BD358" i="5"/>
  <c r="AS358" i="5"/>
  <c r="BE358" i="5"/>
  <c r="AT358" i="5"/>
  <c r="BF358" i="5"/>
  <c r="AU358" i="5"/>
  <c r="BG358" i="5"/>
  <c r="AJ358" i="5"/>
  <c r="AV358" i="5"/>
  <c r="BH358" i="5"/>
  <c r="AK358" i="5"/>
  <c r="AW358" i="5"/>
  <c r="BI358" i="5"/>
  <c r="AL358" i="5"/>
  <c r="AX358" i="5"/>
  <c r="BJ358" i="5"/>
  <c r="AM358" i="5"/>
  <c r="AY358" i="5"/>
  <c r="AN358" i="5"/>
  <c r="AZ358" i="5"/>
  <c r="AO358" i="5"/>
  <c r="AP358" i="5"/>
  <c r="BA358" i="5"/>
  <c r="BB358" i="5"/>
  <c r="AT287" i="5"/>
  <c r="BF287" i="5"/>
  <c r="AJ287" i="5"/>
  <c r="AV287" i="5"/>
  <c r="BH287" i="5"/>
  <c r="AM287" i="5"/>
  <c r="BA287" i="5"/>
  <c r="AN287" i="5"/>
  <c r="BB287" i="5"/>
  <c r="AO287" i="5"/>
  <c r="BC287" i="5"/>
  <c r="AP287" i="5"/>
  <c r="BD287" i="5"/>
  <c r="AQ287" i="5"/>
  <c r="BE287" i="5"/>
  <c r="AU287" i="5"/>
  <c r="BJ287" i="5"/>
  <c r="AW287" i="5"/>
  <c r="AK287" i="5"/>
  <c r="AY287" i="5"/>
  <c r="BG287" i="5"/>
  <c r="BI287" i="5"/>
  <c r="AZ287" i="5"/>
  <c r="AL287" i="5"/>
  <c r="AR287" i="5"/>
  <c r="AX287" i="5"/>
  <c r="AS287" i="5"/>
  <c r="AO244" i="5"/>
  <c r="BA244" i="5"/>
  <c r="AQ244" i="5"/>
  <c r="BC244" i="5"/>
  <c r="AS244" i="5"/>
  <c r="BE244" i="5"/>
  <c r="AN244" i="5"/>
  <c r="BF244" i="5"/>
  <c r="AP244" i="5"/>
  <c r="BG244" i="5"/>
  <c r="AR244" i="5"/>
  <c r="BH244" i="5"/>
  <c r="AT244" i="5"/>
  <c r="BI244" i="5"/>
  <c r="AU244" i="5"/>
  <c r="BJ244" i="5"/>
  <c r="AV244" i="5"/>
  <c r="AW244" i="5"/>
  <c r="AX244" i="5"/>
  <c r="AJ244" i="5"/>
  <c r="AY244" i="5"/>
  <c r="AK244" i="5"/>
  <c r="AZ244" i="5"/>
  <c r="AL244" i="5"/>
  <c r="AM244" i="5"/>
  <c r="BB244" i="5"/>
  <c r="BD244" i="5"/>
  <c r="AK359" i="5"/>
  <c r="AW359" i="5"/>
  <c r="BI359" i="5"/>
  <c r="AL359" i="5"/>
  <c r="AX359" i="5"/>
  <c r="BJ359" i="5"/>
  <c r="AM359" i="5"/>
  <c r="AY359" i="5"/>
  <c r="AN359" i="5"/>
  <c r="AZ359" i="5"/>
  <c r="AO359" i="5"/>
  <c r="BA359" i="5"/>
  <c r="AP359" i="5"/>
  <c r="BB359" i="5"/>
  <c r="AQ359" i="5"/>
  <c r="BC359" i="5"/>
  <c r="AR359" i="5"/>
  <c r="BD359" i="5"/>
  <c r="AS359" i="5"/>
  <c r="BE359" i="5"/>
  <c r="AT359" i="5"/>
  <c r="BF359" i="5"/>
  <c r="AJ359" i="5"/>
  <c r="BG359" i="5"/>
  <c r="BH359" i="5"/>
  <c r="AU359" i="5"/>
  <c r="AV359" i="5"/>
  <c r="AU140" i="5"/>
  <c r="BG140" i="5"/>
  <c r="AJ140" i="5"/>
  <c r="AV140" i="5"/>
  <c r="BH140" i="5"/>
  <c r="AK140" i="5"/>
  <c r="AW140" i="5"/>
  <c r="BI140" i="5"/>
  <c r="AL140" i="5"/>
  <c r="AX140" i="5"/>
  <c r="BJ140" i="5"/>
  <c r="AM140" i="5"/>
  <c r="AY140" i="5"/>
  <c r="AN140" i="5"/>
  <c r="AZ140" i="5"/>
  <c r="AO140" i="5"/>
  <c r="BA140" i="5"/>
  <c r="AP140" i="5"/>
  <c r="BB140" i="5"/>
  <c r="AR140" i="5"/>
  <c r="BD140" i="5"/>
  <c r="BC140" i="5"/>
  <c r="BE140" i="5"/>
  <c r="BF140" i="5"/>
  <c r="AQ140" i="5"/>
  <c r="AS140" i="5"/>
  <c r="AT140" i="5"/>
  <c r="AU141" i="5"/>
  <c r="BG141" i="5"/>
  <c r="AJ141" i="5"/>
  <c r="AV141" i="5"/>
  <c r="BH141" i="5"/>
  <c r="AK141" i="5"/>
  <c r="AW141" i="5"/>
  <c r="BI141" i="5"/>
  <c r="AL141" i="5"/>
  <c r="AX141" i="5"/>
  <c r="BJ141" i="5"/>
  <c r="AM141" i="5"/>
  <c r="AY141" i="5"/>
  <c r="AN141" i="5"/>
  <c r="AZ141" i="5"/>
  <c r="AO141" i="5"/>
  <c r="BA141" i="5"/>
  <c r="AP141" i="5"/>
  <c r="BB141" i="5"/>
  <c r="AQ141" i="5"/>
  <c r="BC141" i="5"/>
  <c r="AR141" i="5"/>
  <c r="BD141" i="5"/>
  <c r="AS141" i="5"/>
  <c r="AT141" i="5"/>
  <c r="BE141" i="5"/>
  <c r="BF141" i="5"/>
  <c r="AO193" i="5"/>
  <c r="BA193" i="5"/>
  <c r="AP193" i="5"/>
  <c r="BB193" i="5"/>
  <c r="AQ193" i="5"/>
  <c r="BC193" i="5"/>
  <c r="AR193" i="5"/>
  <c r="BD193" i="5"/>
  <c r="AS193" i="5"/>
  <c r="BE193" i="5"/>
  <c r="AT193" i="5"/>
  <c r="BF193" i="5"/>
  <c r="AU193" i="5"/>
  <c r="BG193" i="5"/>
  <c r="AJ193" i="5"/>
  <c r="AV193" i="5"/>
  <c r="BH193" i="5"/>
  <c r="AK193" i="5"/>
  <c r="AW193" i="5"/>
  <c r="BI193" i="5"/>
  <c r="AL193" i="5"/>
  <c r="AX193" i="5"/>
  <c r="BJ193" i="5"/>
  <c r="AM193" i="5"/>
  <c r="AN193" i="5"/>
  <c r="AY193" i="5"/>
  <c r="AZ193" i="5"/>
  <c r="BV195" i="5"/>
  <c r="CH195" i="5"/>
  <c r="BK195" i="5"/>
  <c r="BW195" i="5"/>
  <c r="CI195" i="5"/>
  <c r="BL195" i="5"/>
  <c r="BX195" i="5"/>
  <c r="CJ195" i="5"/>
  <c r="BM195" i="5"/>
  <c r="BY195" i="5"/>
  <c r="CK195" i="5"/>
  <c r="BN195" i="5"/>
  <c r="BZ195" i="5"/>
  <c r="CE195" i="5"/>
  <c r="BO195" i="5"/>
  <c r="CF195" i="5"/>
  <c r="BP195" i="5"/>
  <c r="CG195" i="5"/>
  <c r="BQ195" i="5"/>
  <c r="BR195" i="5"/>
  <c r="BS195" i="5"/>
  <c r="BT195" i="5"/>
  <c r="BU195" i="5"/>
  <c r="CA195" i="5"/>
  <c r="CB195" i="5"/>
  <c r="CC195" i="5"/>
  <c r="CD195" i="5"/>
  <c r="BO190" i="5"/>
  <c r="CA190" i="5"/>
  <c r="BP190" i="5"/>
  <c r="CB190" i="5"/>
  <c r="BQ190" i="5"/>
  <c r="CC190" i="5"/>
  <c r="BR190" i="5"/>
  <c r="CD190" i="5"/>
  <c r="BS190" i="5"/>
  <c r="CE190" i="5"/>
  <c r="BT190" i="5"/>
  <c r="CF190" i="5"/>
  <c r="BU190" i="5"/>
  <c r="CG190" i="5"/>
  <c r="BV190" i="5"/>
  <c r="CH190" i="5"/>
  <c r="BK190" i="5"/>
  <c r="BW190" i="5"/>
  <c r="CI190" i="5"/>
  <c r="BL190" i="5"/>
  <c r="BX190" i="5"/>
  <c r="CJ190" i="5"/>
  <c r="BN190" i="5"/>
  <c r="BY190" i="5"/>
  <c r="BZ190" i="5"/>
  <c r="CK190" i="5"/>
  <c r="BM190" i="5"/>
  <c r="AO242" i="5"/>
  <c r="BA242" i="5"/>
  <c r="AQ242" i="5"/>
  <c r="BC242" i="5"/>
  <c r="AS242" i="5"/>
  <c r="AT242" i="5"/>
  <c r="BH242" i="5"/>
  <c r="AU242" i="5"/>
  <c r="BI242" i="5"/>
  <c r="AV242" i="5"/>
  <c r="BJ242" i="5"/>
  <c r="AW242" i="5"/>
  <c r="AX242" i="5"/>
  <c r="AJ242" i="5"/>
  <c r="AY242" i="5"/>
  <c r="AK242" i="5"/>
  <c r="AZ242" i="5"/>
  <c r="AL242" i="5"/>
  <c r="BB242" i="5"/>
  <c r="AM242" i="5"/>
  <c r="BD242" i="5"/>
  <c r="AN242" i="5"/>
  <c r="BE242" i="5"/>
  <c r="BG242" i="5"/>
  <c r="AP242" i="5"/>
  <c r="AR242" i="5"/>
  <c r="BF242" i="5"/>
  <c r="BS118" i="5"/>
  <c r="CE118" i="5"/>
  <c r="BT118" i="5"/>
  <c r="CF118" i="5"/>
  <c r="BU118" i="5"/>
  <c r="CG118" i="5"/>
  <c r="BV118" i="5"/>
  <c r="CH118" i="5"/>
  <c r="BK118" i="5"/>
  <c r="BW118" i="5"/>
  <c r="CI118" i="5"/>
  <c r="BL118" i="5"/>
  <c r="BX118" i="5"/>
  <c r="CJ118" i="5"/>
  <c r="BM118" i="5"/>
  <c r="BY118" i="5"/>
  <c r="CK118" i="5"/>
  <c r="CC118" i="5"/>
  <c r="CD118" i="5"/>
  <c r="BN118" i="5"/>
  <c r="BO118" i="5"/>
  <c r="BP118" i="5"/>
  <c r="BQ118" i="5"/>
  <c r="BR118" i="5"/>
  <c r="BZ118" i="5"/>
  <c r="CA118" i="5"/>
  <c r="CB118" i="5"/>
  <c r="AL165" i="5"/>
  <c r="AX165" i="5"/>
  <c r="BJ165" i="5"/>
  <c r="AM165" i="5"/>
  <c r="AY165" i="5"/>
  <c r="AN165" i="5"/>
  <c r="AZ165" i="5"/>
  <c r="AO165" i="5"/>
  <c r="BA165" i="5"/>
  <c r="AP165" i="5"/>
  <c r="BB165" i="5"/>
  <c r="AQ165" i="5"/>
  <c r="BC165" i="5"/>
  <c r="AR165" i="5"/>
  <c r="BD165" i="5"/>
  <c r="AS165" i="5"/>
  <c r="BE165" i="5"/>
  <c r="AT165" i="5"/>
  <c r="BF165" i="5"/>
  <c r="AU165" i="5"/>
  <c r="BG165" i="5"/>
  <c r="AW165" i="5"/>
  <c r="BH165" i="5"/>
  <c r="BI165" i="5"/>
  <c r="AJ165" i="5"/>
  <c r="AK165" i="5"/>
  <c r="AV165" i="5"/>
  <c r="BN180" i="5"/>
  <c r="CK180" i="5"/>
  <c r="BY180" i="5"/>
  <c r="BM180" i="5"/>
  <c r="CJ180" i="5"/>
  <c r="BX180" i="5"/>
  <c r="BZ180" i="5"/>
  <c r="BL180" i="5"/>
  <c r="CI180" i="5"/>
  <c r="CH180" i="5"/>
  <c r="BW180" i="5"/>
  <c r="BV180" i="5"/>
  <c r="CF180" i="5"/>
  <c r="BR180" i="5"/>
  <c r="BO180" i="5"/>
  <c r="BK180" i="5"/>
  <c r="CG180" i="5"/>
  <c r="BT180" i="5"/>
  <c r="BU180" i="5"/>
  <c r="BS180" i="5"/>
  <c r="CB180" i="5"/>
  <c r="CE180" i="5"/>
  <c r="CD180" i="5"/>
  <c r="CC180" i="5"/>
  <c r="BP180" i="5"/>
  <c r="BQ180" i="5"/>
  <c r="CA180" i="5"/>
  <c r="BT317" i="5"/>
  <c r="CF317" i="5"/>
  <c r="BV317" i="5"/>
  <c r="CH317" i="5"/>
  <c r="BL317" i="5"/>
  <c r="BZ317" i="5"/>
  <c r="BM317" i="5"/>
  <c r="CA317" i="5"/>
  <c r="BN317" i="5"/>
  <c r="CB317" i="5"/>
  <c r="BO317" i="5"/>
  <c r="CC317" i="5"/>
  <c r="BP317" i="5"/>
  <c r="CD317" i="5"/>
  <c r="BQ317" i="5"/>
  <c r="CE317" i="5"/>
  <c r="BR317" i="5"/>
  <c r="CG317" i="5"/>
  <c r="BS317" i="5"/>
  <c r="CI317" i="5"/>
  <c r="BU317" i="5"/>
  <c r="CJ317" i="5"/>
  <c r="BW317" i="5"/>
  <c r="CK317" i="5"/>
  <c r="BK317" i="5"/>
  <c r="BX317" i="5"/>
  <c r="BY317" i="5"/>
  <c r="BT372" i="5"/>
  <c r="CF372" i="5"/>
  <c r="BU372" i="5"/>
  <c r="CG372" i="5"/>
  <c r="BX372" i="5"/>
  <c r="BO372" i="5"/>
  <c r="CD372" i="5"/>
  <c r="BP372" i="5"/>
  <c r="CE372" i="5"/>
  <c r="BQ372" i="5"/>
  <c r="CH372" i="5"/>
  <c r="BR372" i="5"/>
  <c r="CI372" i="5"/>
  <c r="BS372" i="5"/>
  <c r="CJ372" i="5"/>
  <c r="BV372" i="5"/>
  <c r="CK372" i="5"/>
  <c r="BW372" i="5"/>
  <c r="BY372" i="5"/>
  <c r="BL372" i="5"/>
  <c r="BK372" i="5"/>
  <c r="BM372" i="5"/>
  <c r="BN372" i="5"/>
  <c r="BZ372" i="5"/>
  <c r="CA372" i="5"/>
  <c r="CB372" i="5"/>
  <c r="CC372" i="5"/>
  <c r="BQ323" i="5"/>
  <c r="CC323" i="5"/>
  <c r="BR323" i="5"/>
  <c r="CD323" i="5"/>
  <c r="BS323" i="5"/>
  <c r="CE323" i="5"/>
  <c r="BT323" i="5"/>
  <c r="CF323" i="5"/>
  <c r="BU323" i="5"/>
  <c r="CG323" i="5"/>
  <c r="BV323" i="5"/>
  <c r="CH323" i="5"/>
  <c r="BK323" i="5"/>
  <c r="BW323" i="5"/>
  <c r="CI323" i="5"/>
  <c r="BL323" i="5"/>
  <c r="BX323" i="5"/>
  <c r="CJ323" i="5"/>
  <c r="BM323" i="5"/>
  <c r="BY323" i="5"/>
  <c r="CK323" i="5"/>
  <c r="BN323" i="5"/>
  <c r="BZ323" i="5"/>
  <c r="BO323" i="5"/>
  <c r="BP323" i="5"/>
  <c r="CA323" i="5"/>
  <c r="CB323" i="5"/>
  <c r="BM41" i="5"/>
  <c r="BY41" i="5"/>
  <c r="CK41" i="5"/>
  <c r="BQ41" i="5"/>
  <c r="CC41" i="5"/>
  <c r="BT41" i="5"/>
  <c r="CH41" i="5"/>
  <c r="BU41" i="5"/>
  <c r="CI41" i="5"/>
  <c r="BV41" i="5"/>
  <c r="CJ41" i="5"/>
  <c r="BW41" i="5"/>
  <c r="BX41" i="5"/>
  <c r="BK41" i="5"/>
  <c r="BZ41" i="5"/>
  <c r="BL41" i="5"/>
  <c r="CA41" i="5"/>
  <c r="BN41" i="5"/>
  <c r="CB41" i="5"/>
  <c r="BO41" i="5"/>
  <c r="CD41" i="5"/>
  <c r="BP41" i="5"/>
  <c r="BR41" i="5"/>
  <c r="BS41" i="5"/>
  <c r="CE41" i="5"/>
  <c r="CF41" i="5"/>
  <c r="CG41" i="5"/>
  <c r="AL81" i="5"/>
  <c r="AX81" i="5"/>
  <c r="BJ81" i="5"/>
  <c r="AM81" i="5"/>
  <c r="AY81" i="5"/>
  <c r="AN81" i="5"/>
  <c r="AZ81" i="5"/>
  <c r="AO81" i="5"/>
  <c r="BA81" i="5"/>
  <c r="AP81" i="5"/>
  <c r="BB81" i="5"/>
  <c r="AQ81" i="5"/>
  <c r="BC81" i="5"/>
  <c r="AR81" i="5"/>
  <c r="BD81" i="5"/>
  <c r="AS81" i="5"/>
  <c r="BE81" i="5"/>
  <c r="AT81" i="5"/>
  <c r="BF81" i="5"/>
  <c r="AU81" i="5"/>
  <c r="BG81" i="5"/>
  <c r="BI81" i="5"/>
  <c r="AJ81" i="5"/>
  <c r="AK81" i="5"/>
  <c r="AV81" i="5"/>
  <c r="AW81" i="5"/>
  <c r="BH81" i="5"/>
  <c r="BM53" i="5"/>
  <c r="BY53" i="5"/>
  <c r="CK53" i="5"/>
  <c r="BN53" i="5"/>
  <c r="BZ53" i="5"/>
  <c r="BO53" i="5"/>
  <c r="CA53" i="5"/>
  <c r="BP53" i="5"/>
  <c r="CB53" i="5"/>
  <c r="BQ53" i="5"/>
  <c r="CC53" i="5"/>
  <c r="BR53" i="5"/>
  <c r="CD53" i="5"/>
  <c r="BS53" i="5"/>
  <c r="CE53" i="5"/>
  <c r="BT53" i="5"/>
  <c r="CF53" i="5"/>
  <c r="BU53" i="5"/>
  <c r="BV53" i="5"/>
  <c r="BW53" i="5"/>
  <c r="BX53" i="5"/>
  <c r="CG53" i="5"/>
  <c r="CH53" i="5"/>
  <c r="CI53" i="5"/>
  <c r="CJ53" i="5"/>
  <c r="BL53" i="5"/>
  <c r="BK53" i="5"/>
  <c r="AO17" i="5"/>
  <c r="BA17" i="5"/>
  <c r="AP17" i="5"/>
  <c r="BB17" i="5"/>
  <c r="AQ17" i="5"/>
  <c r="BC17" i="5"/>
  <c r="AR17" i="5"/>
  <c r="BD17" i="5"/>
  <c r="AS17" i="5"/>
  <c r="BE17" i="5"/>
  <c r="AT17" i="5"/>
  <c r="BF17" i="5"/>
  <c r="AU17" i="5"/>
  <c r="BG17" i="5"/>
  <c r="AJ17" i="5"/>
  <c r="AV17" i="5"/>
  <c r="BH17" i="5"/>
  <c r="AK17" i="5"/>
  <c r="AW17" i="5"/>
  <c r="BI17" i="5"/>
  <c r="AL17" i="5"/>
  <c r="AX17" i="5"/>
  <c r="BJ17" i="5"/>
  <c r="AM17" i="5"/>
  <c r="AN17" i="5"/>
  <c r="AY17" i="5"/>
  <c r="AZ17" i="5"/>
  <c r="AO84" i="5"/>
  <c r="BA84" i="5"/>
  <c r="AP84" i="5"/>
  <c r="BB84" i="5"/>
  <c r="AQ84" i="5"/>
  <c r="BC84" i="5"/>
  <c r="AR84" i="5"/>
  <c r="BD84" i="5"/>
  <c r="AS84" i="5"/>
  <c r="BE84" i="5"/>
  <c r="AT84" i="5"/>
  <c r="BF84" i="5"/>
  <c r="AU84" i="5"/>
  <c r="BG84" i="5"/>
  <c r="AJ84" i="5"/>
  <c r="AV84" i="5"/>
  <c r="BH84" i="5"/>
  <c r="AK84" i="5"/>
  <c r="AW84" i="5"/>
  <c r="BI84" i="5"/>
  <c r="AL84" i="5"/>
  <c r="AX84" i="5"/>
  <c r="BJ84" i="5"/>
  <c r="AM84" i="5"/>
  <c r="AN84" i="5"/>
  <c r="AY84" i="5"/>
  <c r="AZ84" i="5"/>
  <c r="AL104" i="5"/>
  <c r="AX104" i="5"/>
  <c r="BJ104" i="5"/>
  <c r="AM104" i="5"/>
  <c r="AY104" i="5"/>
  <c r="AN104" i="5"/>
  <c r="AZ104" i="5"/>
  <c r="AO104" i="5"/>
  <c r="BA104" i="5"/>
  <c r="AP104" i="5"/>
  <c r="BB104" i="5"/>
  <c r="AQ104" i="5"/>
  <c r="BC104" i="5"/>
  <c r="AR104" i="5"/>
  <c r="BD104" i="5"/>
  <c r="AS104" i="5"/>
  <c r="BE104" i="5"/>
  <c r="AT104" i="5"/>
  <c r="BF104" i="5"/>
  <c r="AU104" i="5"/>
  <c r="BG104" i="5"/>
  <c r="AJ104" i="5"/>
  <c r="AK104" i="5"/>
  <c r="AV104" i="5"/>
  <c r="AW104" i="5"/>
  <c r="BH104" i="5"/>
  <c r="BI104" i="5"/>
  <c r="AO31" i="5"/>
  <c r="BA31" i="5"/>
  <c r="AP31" i="5"/>
  <c r="BB31" i="5"/>
  <c r="AQ31" i="5"/>
  <c r="BC31" i="5"/>
  <c r="AR31" i="5"/>
  <c r="BD31" i="5"/>
  <c r="AS31" i="5"/>
  <c r="BE31" i="5"/>
  <c r="AT31" i="5"/>
  <c r="BF31" i="5"/>
  <c r="AU31" i="5"/>
  <c r="BG31" i="5"/>
  <c r="AJ31" i="5"/>
  <c r="AV31" i="5"/>
  <c r="BH31" i="5"/>
  <c r="AK31" i="5"/>
  <c r="AW31" i="5"/>
  <c r="BI31" i="5"/>
  <c r="AL31" i="5"/>
  <c r="AX31" i="5"/>
  <c r="BJ31" i="5"/>
  <c r="AZ31" i="5"/>
  <c r="AM31" i="5"/>
  <c r="AN31" i="5"/>
  <c r="AY31" i="5"/>
  <c r="AU13" i="5"/>
  <c r="BG13" i="5"/>
  <c r="AJ13" i="5"/>
  <c r="AV13" i="5"/>
  <c r="BH13" i="5"/>
  <c r="AK13" i="5"/>
  <c r="AW13" i="5"/>
  <c r="BI13" i="5"/>
  <c r="AL13" i="5"/>
  <c r="AX13" i="5"/>
  <c r="BJ13" i="5"/>
  <c r="AM13" i="5"/>
  <c r="AY13" i="5"/>
  <c r="AN13" i="5"/>
  <c r="AZ13" i="5"/>
  <c r="AO13" i="5"/>
  <c r="BA13" i="5"/>
  <c r="AP13" i="5"/>
  <c r="BB13" i="5"/>
  <c r="AQ13" i="5"/>
  <c r="BC13" i="5"/>
  <c r="AR13" i="5"/>
  <c r="BD13" i="5"/>
  <c r="AS13" i="5"/>
  <c r="AT13" i="5"/>
  <c r="BE13" i="5"/>
  <c r="BF13" i="5"/>
  <c r="AO73" i="5"/>
  <c r="BA73" i="5"/>
  <c r="AQ73" i="5"/>
  <c r="BC73" i="5"/>
  <c r="AT73" i="5"/>
  <c r="BH73" i="5"/>
  <c r="AU73" i="5"/>
  <c r="BI73" i="5"/>
  <c r="AV73" i="5"/>
  <c r="BJ73" i="5"/>
  <c r="AW73" i="5"/>
  <c r="AJ73" i="5"/>
  <c r="AX73" i="5"/>
  <c r="AK73" i="5"/>
  <c r="AY73" i="5"/>
  <c r="AL73" i="5"/>
  <c r="AZ73" i="5"/>
  <c r="AM73" i="5"/>
  <c r="BB73" i="5"/>
  <c r="AN73" i="5"/>
  <c r="BD73" i="5"/>
  <c r="AP73" i="5"/>
  <c r="BE73" i="5"/>
  <c r="AR73" i="5"/>
  <c r="AS73" i="5"/>
  <c r="BF73" i="5"/>
  <c r="BG73" i="5"/>
  <c r="BV26" i="5"/>
  <c r="CH26" i="5"/>
  <c r="BK26" i="5"/>
  <c r="BW26" i="5"/>
  <c r="CI26" i="5"/>
  <c r="BL26" i="5"/>
  <c r="BX26" i="5"/>
  <c r="CJ26" i="5"/>
  <c r="BM26" i="5"/>
  <c r="BY26" i="5"/>
  <c r="CK26" i="5"/>
  <c r="BN26" i="5"/>
  <c r="BZ26" i="5"/>
  <c r="BO26" i="5"/>
  <c r="CA26" i="5"/>
  <c r="BP26" i="5"/>
  <c r="CB26" i="5"/>
  <c r="BQ26" i="5"/>
  <c r="CC26" i="5"/>
  <c r="BR26" i="5"/>
  <c r="CD26" i="5"/>
  <c r="BU26" i="5"/>
  <c r="CE26" i="5"/>
  <c r="CF26" i="5"/>
  <c r="CG26" i="5"/>
  <c r="BS26" i="5"/>
  <c r="BT26" i="5"/>
  <c r="BK362" i="5"/>
  <c r="BW362" i="5"/>
  <c r="CI362" i="5"/>
  <c r="BL362" i="5"/>
  <c r="BX362" i="5"/>
  <c r="CJ362" i="5"/>
  <c r="BM362" i="5"/>
  <c r="BY362" i="5"/>
  <c r="CK362" i="5"/>
  <c r="BN362" i="5"/>
  <c r="BZ362" i="5"/>
  <c r="BO362" i="5"/>
  <c r="CA362" i="5"/>
  <c r="BP362" i="5"/>
  <c r="CB362" i="5"/>
  <c r="BQ362" i="5"/>
  <c r="CC362" i="5"/>
  <c r="BR362" i="5"/>
  <c r="CD362" i="5"/>
  <c r="BS362" i="5"/>
  <c r="CE362" i="5"/>
  <c r="BT362" i="5"/>
  <c r="CF362" i="5"/>
  <c r="BU362" i="5"/>
  <c r="BV362" i="5"/>
  <c r="CG362" i="5"/>
  <c r="CH362" i="5"/>
  <c r="BO68" i="5"/>
  <c r="BS68" i="5"/>
  <c r="CF68" i="5"/>
  <c r="BT68" i="5"/>
  <c r="CG68" i="5"/>
  <c r="BU68" i="5"/>
  <c r="CH68" i="5"/>
  <c r="BV68" i="5"/>
  <c r="CI68" i="5"/>
  <c r="BW68" i="5"/>
  <c r="CJ68" i="5"/>
  <c r="BL68" i="5"/>
  <c r="CE68" i="5"/>
  <c r="BP68" i="5"/>
  <c r="BQ68" i="5"/>
  <c r="BR68" i="5"/>
  <c r="BX68" i="5"/>
  <c r="BY68" i="5"/>
  <c r="BZ68" i="5"/>
  <c r="CB68" i="5"/>
  <c r="CC68" i="5"/>
  <c r="CD68" i="5"/>
  <c r="BK68" i="5"/>
  <c r="CK68" i="5"/>
  <c r="BM68" i="5"/>
  <c r="BN68" i="5"/>
  <c r="CA68" i="5"/>
  <c r="BQ139" i="5"/>
  <c r="CC139" i="5"/>
  <c r="BU139" i="5"/>
  <c r="CG139" i="5"/>
  <c r="BK139" i="5"/>
  <c r="BY139" i="5"/>
  <c r="BL139" i="5"/>
  <c r="BZ139" i="5"/>
  <c r="BM139" i="5"/>
  <c r="CA139" i="5"/>
  <c r="BN139" i="5"/>
  <c r="CB139" i="5"/>
  <c r="BO139" i="5"/>
  <c r="CD139" i="5"/>
  <c r="BP139" i="5"/>
  <c r="CE139" i="5"/>
  <c r="BR139" i="5"/>
  <c r="CF139" i="5"/>
  <c r="BS139" i="5"/>
  <c r="CH139" i="5"/>
  <c r="BT139" i="5"/>
  <c r="CI139" i="5"/>
  <c r="BV139" i="5"/>
  <c r="CJ139" i="5"/>
  <c r="BW139" i="5"/>
  <c r="BX139" i="5"/>
  <c r="CK139" i="5"/>
  <c r="BL229" i="5"/>
  <c r="BN229" i="5"/>
  <c r="CA229" i="5"/>
  <c r="BX229" i="5"/>
  <c r="BK229" i="5"/>
  <c r="CJ229" i="5"/>
  <c r="CI229" i="5"/>
  <c r="BW229" i="5"/>
  <c r="BU229" i="5"/>
  <c r="BV229" i="5"/>
  <c r="CH229" i="5"/>
  <c r="CG229" i="5"/>
  <c r="CF229" i="5"/>
  <c r="CD229" i="5"/>
  <c r="BT229" i="5"/>
  <c r="BS229" i="5"/>
  <c r="CE229" i="5"/>
  <c r="BQ229" i="5"/>
  <c r="BR229" i="5"/>
  <c r="BP229" i="5"/>
  <c r="CC229" i="5"/>
  <c r="CB229" i="5"/>
  <c r="BZ229" i="5"/>
  <c r="BO229" i="5"/>
  <c r="BM229" i="5"/>
  <c r="BY229" i="5"/>
  <c r="CK229" i="5"/>
  <c r="BK267" i="5"/>
  <c r="BW267" i="5"/>
  <c r="CI267" i="5"/>
  <c r="BM267" i="5"/>
  <c r="BY267" i="5"/>
  <c r="CK267" i="5"/>
  <c r="BO267" i="5"/>
  <c r="CA267" i="5"/>
  <c r="BR267" i="5"/>
  <c r="CG267" i="5"/>
  <c r="BS267" i="5"/>
  <c r="CH267" i="5"/>
  <c r="BT267" i="5"/>
  <c r="CJ267" i="5"/>
  <c r="BU267" i="5"/>
  <c r="BV267" i="5"/>
  <c r="BX267" i="5"/>
  <c r="BZ267" i="5"/>
  <c r="CB267" i="5"/>
  <c r="BL267" i="5"/>
  <c r="CC267" i="5"/>
  <c r="BN267" i="5"/>
  <c r="CD267" i="5"/>
  <c r="BQ267" i="5"/>
  <c r="CE267" i="5"/>
  <c r="CF267" i="5"/>
  <c r="BP267" i="5"/>
  <c r="BM226" i="5"/>
  <c r="BY226" i="5"/>
  <c r="CK226" i="5"/>
  <c r="BN226" i="5"/>
  <c r="BZ226" i="5"/>
  <c r="BO226" i="5"/>
  <c r="CA226" i="5"/>
  <c r="BP226" i="5"/>
  <c r="CB226" i="5"/>
  <c r="BQ226" i="5"/>
  <c r="CC226" i="5"/>
  <c r="BR226" i="5"/>
  <c r="CD226" i="5"/>
  <c r="BS226" i="5"/>
  <c r="CE226" i="5"/>
  <c r="BT226" i="5"/>
  <c r="CF226" i="5"/>
  <c r="BU226" i="5"/>
  <c r="CG226" i="5"/>
  <c r="BV226" i="5"/>
  <c r="CH226" i="5"/>
  <c r="BK226" i="5"/>
  <c r="BL226" i="5"/>
  <c r="BW226" i="5"/>
  <c r="BX226" i="5"/>
  <c r="CI226" i="5"/>
  <c r="CJ226" i="5"/>
  <c r="BN156" i="5"/>
  <c r="BZ156" i="5"/>
  <c r="BP156" i="5"/>
  <c r="CC156" i="5"/>
  <c r="BQ156" i="5"/>
  <c r="CD156" i="5"/>
  <c r="BR156" i="5"/>
  <c r="CE156" i="5"/>
  <c r="BS156" i="5"/>
  <c r="CF156" i="5"/>
  <c r="BT156" i="5"/>
  <c r="CG156" i="5"/>
  <c r="BU156" i="5"/>
  <c r="CH156" i="5"/>
  <c r="BV156" i="5"/>
  <c r="CI156" i="5"/>
  <c r="BW156" i="5"/>
  <c r="CJ156" i="5"/>
  <c r="BK156" i="5"/>
  <c r="BX156" i="5"/>
  <c r="CK156" i="5"/>
  <c r="BO156" i="5"/>
  <c r="BY156" i="5"/>
  <c r="CA156" i="5"/>
  <c r="CB156" i="5"/>
  <c r="BM156" i="5"/>
  <c r="BL156" i="5"/>
  <c r="BL151" i="5"/>
  <c r="BX151" i="5"/>
  <c r="CJ151" i="5"/>
  <c r="BQ151" i="5"/>
  <c r="CD151" i="5"/>
  <c r="BR151" i="5"/>
  <c r="CE151" i="5"/>
  <c r="BS151" i="5"/>
  <c r="CF151" i="5"/>
  <c r="BT151" i="5"/>
  <c r="CG151" i="5"/>
  <c r="BU151" i="5"/>
  <c r="CH151" i="5"/>
  <c r="BV151" i="5"/>
  <c r="CI151" i="5"/>
  <c r="BW151" i="5"/>
  <c r="CK151" i="5"/>
  <c r="BN151" i="5"/>
  <c r="BO151" i="5"/>
  <c r="BP151" i="5"/>
  <c r="BY151" i="5"/>
  <c r="BZ151" i="5"/>
  <c r="CA151" i="5"/>
  <c r="CB151" i="5"/>
  <c r="CC151" i="5"/>
  <c r="BK151" i="5"/>
  <c r="BM151" i="5"/>
  <c r="BP35" i="5"/>
  <c r="CB35" i="5"/>
  <c r="BQ35" i="5"/>
  <c r="CC35" i="5"/>
  <c r="BR35" i="5"/>
  <c r="CD35" i="5"/>
  <c r="BS35" i="5"/>
  <c r="CE35" i="5"/>
  <c r="BT35" i="5"/>
  <c r="CF35" i="5"/>
  <c r="BU35" i="5"/>
  <c r="CG35" i="5"/>
  <c r="BV35" i="5"/>
  <c r="CH35" i="5"/>
  <c r="BK35" i="5"/>
  <c r="BW35" i="5"/>
  <c r="CI35" i="5"/>
  <c r="BL35" i="5"/>
  <c r="BX35" i="5"/>
  <c r="CJ35" i="5"/>
  <c r="BM35" i="5"/>
  <c r="BN35" i="5"/>
  <c r="BO35" i="5"/>
  <c r="BY35" i="5"/>
  <c r="BZ35" i="5"/>
  <c r="CA35" i="5"/>
  <c r="CK35" i="5"/>
  <c r="BP112" i="5"/>
  <c r="BS112" i="5"/>
  <c r="CE112" i="5"/>
  <c r="BT112" i="5"/>
  <c r="CF112" i="5"/>
  <c r="BU112" i="5"/>
  <c r="CG112" i="5"/>
  <c r="BV112" i="5"/>
  <c r="CH112" i="5"/>
  <c r="BW112" i="5"/>
  <c r="CI112" i="5"/>
  <c r="BK112" i="5"/>
  <c r="BX112" i="5"/>
  <c r="CJ112" i="5"/>
  <c r="BL112" i="5"/>
  <c r="BY112" i="5"/>
  <c r="CK112" i="5"/>
  <c r="BM112" i="5"/>
  <c r="BZ112" i="5"/>
  <c r="BN112" i="5"/>
  <c r="CA112" i="5"/>
  <c r="BO112" i="5"/>
  <c r="CB112" i="5"/>
  <c r="CD112" i="5"/>
  <c r="BQ112" i="5"/>
  <c r="BR112" i="5"/>
  <c r="CC112" i="5"/>
  <c r="BK62" i="5"/>
  <c r="BW62" i="5"/>
  <c r="CI62" i="5"/>
  <c r="BV62" i="5"/>
  <c r="CJ62" i="5"/>
  <c r="BX62" i="5"/>
  <c r="CK62" i="5"/>
  <c r="BL62" i="5"/>
  <c r="BY62" i="5"/>
  <c r="BM62" i="5"/>
  <c r="BZ62" i="5"/>
  <c r="BN62" i="5"/>
  <c r="CA62" i="5"/>
  <c r="BO62" i="5"/>
  <c r="CB62" i="5"/>
  <c r="BP62" i="5"/>
  <c r="CC62" i="5"/>
  <c r="BQ62" i="5"/>
  <c r="CD62" i="5"/>
  <c r="BR62" i="5"/>
  <c r="CE62" i="5"/>
  <c r="BS62" i="5"/>
  <c r="CF62" i="5"/>
  <c r="BT62" i="5"/>
  <c r="BU62" i="5"/>
  <c r="CG62" i="5"/>
  <c r="CH62" i="5"/>
  <c r="AU195" i="5"/>
  <c r="BG195" i="5"/>
  <c r="AK195" i="5"/>
  <c r="AW195" i="5"/>
  <c r="BI195" i="5"/>
  <c r="AX195" i="5"/>
  <c r="AJ195" i="5"/>
  <c r="AY195" i="5"/>
  <c r="AL195" i="5"/>
  <c r="AZ195" i="5"/>
  <c r="AM195" i="5"/>
  <c r="BA195" i="5"/>
  <c r="AN195" i="5"/>
  <c r="BB195" i="5"/>
  <c r="AO195" i="5"/>
  <c r="BC195" i="5"/>
  <c r="AP195" i="5"/>
  <c r="BD195" i="5"/>
  <c r="AQ195" i="5"/>
  <c r="BE195" i="5"/>
  <c r="AR195" i="5"/>
  <c r="BF195" i="5"/>
  <c r="AS195" i="5"/>
  <c r="BH195" i="5"/>
  <c r="AT195" i="5"/>
  <c r="AV195" i="5"/>
  <c r="BJ195" i="5"/>
  <c r="AU190" i="5"/>
  <c r="BG190" i="5"/>
  <c r="AJ190" i="5"/>
  <c r="AV190" i="5"/>
  <c r="BH190" i="5"/>
  <c r="AK190" i="5"/>
  <c r="AW190" i="5"/>
  <c r="BI190" i="5"/>
  <c r="AL190" i="5"/>
  <c r="AX190" i="5"/>
  <c r="BJ190" i="5"/>
  <c r="AM190" i="5"/>
  <c r="AY190" i="5"/>
  <c r="AN190" i="5"/>
  <c r="AZ190" i="5"/>
  <c r="AO190" i="5"/>
  <c r="BA190" i="5"/>
  <c r="AP190" i="5"/>
  <c r="BB190" i="5"/>
  <c r="AQ190" i="5"/>
  <c r="BC190" i="5"/>
  <c r="AR190" i="5"/>
  <c r="BD190" i="5"/>
  <c r="BF190" i="5"/>
  <c r="AS190" i="5"/>
  <c r="AT190" i="5"/>
  <c r="BE190" i="5"/>
  <c r="BO273" i="5"/>
  <c r="CA273" i="5"/>
  <c r="BQ273" i="5"/>
  <c r="CC273" i="5"/>
  <c r="BS273" i="5"/>
  <c r="CE273" i="5"/>
  <c r="BU273" i="5"/>
  <c r="CJ273" i="5"/>
  <c r="BV273" i="5"/>
  <c r="CK273" i="5"/>
  <c r="BW273" i="5"/>
  <c r="BX273" i="5"/>
  <c r="BY273" i="5"/>
  <c r="BK273" i="5"/>
  <c r="BZ273" i="5"/>
  <c r="BL273" i="5"/>
  <c r="CB273" i="5"/>
  <c r="BM273" i="5"/>
  <c r="CD273" i="5"/>
  <c r="BN273" i="5"/>
  <c r="CF273" i="5"/>
  <c r="BP273" i="5"/>
  <c r="CG273" i="5"/>
  <c r="BR273" i="5"/>
  <c r="BT273" i="5"/>
  <c r="CH273" i="5"/>
  <c r="CI273" i="5"/>
  <c r="BR222" i="5"/>
  <c r="CD222" i="5"/>
  <c r="BT222" i="5"/>
  <c r="CF222" i="5"/>
  <c r="BO222" i="5"/>
  <c r="CC222" i="5"/>
  <c r="BP222" i="5"/>
  <c r="CE222" i="5"/>
  <c r="BQ222" i="5"/>
  <c r="CG222" i="5"/>
  <c r="BS222" i="5"/>
  <c r="CH222" i="5"/>
  <c r="BU222" i="5"/>
  <c r="CI222" i="5"/>
  <c r="BV222" i="5"/>
  <c r="CJ222" i="5"/>
  <c r="BW222" i="5"/>
  <c r="CK222" i="5"/>
  <c r="BX222" i="5"/>
  <c r="BK222" i="5"/>
  <c r="BY222" i="5"/>
  <c r="BL222" i="5"/>
  <c r="BZ222" i="5"/>
  <c r="BN222" i="5"/>
  <c r="CA222" i="5"/>
  <c r="CB222" i="5"/>
  <c r="BM222" i="5"/>
  <c r="AL118" i="5"/>
  <c r="AX118" i="5"/>
  <c r="BJ118" i="5"/>
  <c r="AM118" i="5"/>
  <c r="AY118" i="5"/>
  <c r="AN118" i="5"/>
  <c r="AZ118" i="5"/>
  <c r="AO118" i="5"/>
  <c r="BA118" i="5"/>
  <c r="AP118" i="5"/>
  <c r="BB118" i="5"/>
  <c r="AQ118" i="5"/>
  <c r="BC118" i="5"/>
  <c r="AR118" i="5"/>
  <c r="BD118" i="5"/>
  <c r="AS118" i="5"/>
  <c r="BE118" i="5"/>
  <c r="AT118" i="5"/>
  <c r="BF118" i="5"/>
  <c r="AU118" i="5"/>
  <c r="BG118" i="5"/>
  <c r="AK118" i="5"/>
  <c r="AV118" i="5"/>
  <c r="AW118" i="5"/>
  <c r="BH118" i="5"/>
  <c r="BI118" i="5"/>
  <c r="AJ118" i="5"/>
  <c r="AO180" i="5"/>
  <c r="BA180" i="5"/>
  <c r="AP180" i="5"/>
  <c r="BB180" i="5"/>
  <c r="AQ180" i="5"/>
  <c r="BC180" i="5"/>
  <c r="AR180" i="5"/>
  <c r="BD180" i="5"/>
  <c r="AS180" i="5"/>
  <c r="BE180" i="5"/>
  <c r="AT180" i="5"/>
  <c r="BF180" i="5"/>
  <c r="AU180" i="5"/>
  <c r="BG180" i="5"/>
  <c r="AJ180" i="5"/>
  <c r="AV180" i="5"/>
  <c r="BH180" i="5"/>
  <c r="AK180" i="5"/>
  <c r="AW180" i="5"/>
  <c r="BI180" i="5"/>
  <c r="AL180" i="5"/>
  <c r="AX180" i="5"/>
  <c r="BJ180" i="5"/>
  <c r="AM180" i="5"/>
  <c r="AN180" i="5"/>
  <c r="AY180" i="5"/>
  <c r="AZ180" i="5"/>
  <c r="AN317" i="5"/>
  <c r="AZ317" i="5"/>
  <c r="AO317" i="5"/>
  <c r="BA317" i="5"/>
  <c r="AP317" i="5"/>
  <c r="BB317" i="5"/>
  <c r="AQ317" i="5"/>
  <c r="BC317" i="5"/>
  <c r="AR317" i="5"/>
  <c r="BD317" i="5"/>
  <c r="AS317" i="5"/>
  <c r="BE317" i="5"/>
  <c r="AT317" i="5"/>
  <c r="BF317" i="5"/>
  <c r="AU317" i="5"/>
  <c r="BG317" i="5"/>
  <c r="AJ317" i="5"/>
  <c r="AV317" i="5"/>
  <c r="BH317" i="5"/>
  <c r="AK317" i="5"/>
  <c r="AW317" i="5"/>
  <c r="BI317" i="5"/>
  <c r="AX317" i="5"/>
  <c r="AY317" i="5"/>
  <c r="BJ317" i="5"/>
  <c r="AL317" i="5"/>
  <c r="AM317" i="5"/>
  <c r="AL372" i="5"/>
  <c r="AX372" i="5"/>
  <c r="BJ372" i="5"/>
  <c r="AM372" i="5"/>
  <c r="AY372" i="5"/>
  <c r="AN372" i="5"/>
  <c r="AZ372" i="5"/>
  <c r="AO372" i="5"/>
  <c r="BA372" i="5"/>
  <c r="AP372" i="5"/>
  <c r="BB372" i="5"/>
  <c r="AQ372" i="5"/>
  <c r="BC372" i="5"/>
  <c r="AR372" i="5"/>
  <c r="BD372" i="5"/>
  <c r="AS372" i="5"/>
  <c r="BE372" i="5"/>
  <c r="AT372" i="5"/>
  <c r="BF372" i="5"/>
  <c r="AU372" i="5"/>
  <c r="BG372" i="5"/>
  <c r="BI372" i="5"/>
  <c r="AJ372" i="5"/>
  <c r="AK372" i="5"/>
  <c r="AV372" i="5"/>
  <c r="AW372" i="5"/>
  <c r="BH372" i="5"/>
  <c r="AQ323" i="5"/>
  <c r="BC323" i="5"/>
  <c r="AR323" i="5"/>
  <c r="BD323" i="5"/>
  <c r="AS323" i="5"/>
  <c r="BE323" i="5"/>
  <c r="AT323" i="5"/>
  <c r="BF323" i="5"/>
  <c r="AU323" i="5"/>
  <c r="BG323" i="5"/>
  <c r="AJ323" i="5"/>
  <c r="AV323" i="5"/>
  <c r="BH323" i="5"/>
  <c r="AK323" i="5"/>
  <c r="AW323" i="5"/>
  <c r="BI323" i="5"/>
  <c r="AL323" i="5"/>
  <c r="AX323" i="5"/>
  <c r="BJ323" i="5"/>
  <c r="AM323" i="5"/>
  <c r="AY323" i="5"/>
  <c r="AN323" i="5"/>
  <c r="AZ323" i="5"/>
  <c r="AO323" i="5"/>
  <c r="AP323" i="5"/>
  <c r="BA323" i="5"/>
  <c r="BB323" i="5"/>
  <c r="AO41" i="5"/>
  <c r="BA41" i="5"/>
  <c r="AQ41" i="5"/>
  <c r="BC41" i="5"/>
  <c r="AS41" i="5"/>
  <c r="BE41" i="5"/>
  <c r="AP41" i="5"/>
  <c r="BG41" i="5"/>
  <c r="AR41" i="5"/>
  <c r="BH41" i="5"/>
  <c r="AT41" i="5"/>
  <c r="BI41" i="5"/>
  <c r="AU41" i="5"/>
  <c r="BJ41" i="5"/>
  <c r="AV41" i="5"/>
  <c r="AW41" i="5"/>
  <c r="AX41" i="5"/>
  <c r="AJ41" i="5"/>
  <c r="AY41" i="5"/>
  <c r="AK41" i="5"/>
  <c r="AZ41" i="5"/>
  <c r="AL41" i="5"/>
  <c r="BB41" i="5"/>
  <c r="AM41" i="5"/>
  <c r="AN41" i="5"/>
  <c r="BD41" i="5"/>
  <c r="BF41" i="5"/>
  <c r="BT20" i="5"/>
  <c r="CF20" i="5"/>
  <c r="BU20" i="5"/>
  <c r="CG20" i="5"/>
  <c r="BL20" i="5"/>
  <c r="BX20" i="5"/>
  <c r="CJ20" i="5"/>
  <c r="BZ20" i="5"/>
  <c r="BN20" i="5"/>
  <c r="CD20" i="5"/>
  <c r="BO20" i="5"/>
  <c r="CE20" i="5"/>
  <c r="BP20" i="5"/>
  <c r="CH20" i="5"/>
  <c r="BQ20" i="5"/>
  <c r="CI20" i="5"/>
  <c r="BR20" i="5"/>
  <c r="CK20" i="5"/>
  <c r="BS20" i="5"/>
  <c r="BV20" i="5"/>
  <c r="BW20" i="5"/>
  <c r="BY20" i="5"/>
  <c r="CA20" i="5"/>
  <c r="BK20" i="5"/>
  <c r="BM20" i="5"/>
  <c r="CB20" i="5"/>
  <c r="CC20" i="5"/>
  <c r="BV176" i="5"/>
  <c r="CH176" i="5"/>
  <c r="BK176" i="5"/>
  <c r="BW176" i="5"/>
  <c r="CI176" i="5"/>
  <c r="BN176" i="5"/>
  <c r="BZ176" i="5"/>
  <c r="BU176" i="5"/>
  <c r="BX176" i="5"/>
  <c r="BY176" i="5"/>
  <c r="CA176" i="5"/>
  <c r="BL176" i="5"/>
  <c r="CB176" i="5"/>
  <c r="BM176" i="5"/>
  <c r="CC176" i="5"/>
  <c r="BO176" i="5"/>
  <c r="CD176" i="5"/>
  <c r="BP176" i="5"/>
  <c r="CE176" i="5"/>
  <c r="BQ176" i="5"/>
  <c r="CF176" i="5"/>
  <c r="BR176" i="5"/>
  <c r="CG176" i="5"/>
  <c r="BS176" i="5"/>
  <c r="BT176" i="5"/>
  <c r="CJ176" i="5"/>
  <c r="CK176" i="5"/>
  <c r="AF182" i="5"/>
  <c r="AG182" i="5"/>
  <c r="BU36" i="5"/>
  <c r="BP36" i="5"/>
  <c r="CC36" i="5"/>
  <c r="BQ36" i="5"/>
  <c r="CD36" i="5"/>
  <c r="BR36" i="5"/>
  <c r="CE36" i="5"/>
  <c r="BS36" i="5"/>
  <c r="CF36" i="5"/>
  <c r="BT36" i="5"/>
  <c r="CG36" i="5"/>
  <c r="BV36" i="5"/>
  <c r="CH36" i="5"/>
  <c r="BW36" i="5"/>
  <c r="CI36" i="5"/>
  <c r="BO36" i="5"/>
  <c r="BX36" i="5"/>
  <c r="BY36" i="5"/>
  <c r="BZ36" i="5"/>
  <c r="CA36" i="5"/>
  <c r="CB36" i="5"/>
  <c r="CJ36" i="5"/>
  <c r="CK36" i="5"/>
  <c r="BK36" i="5"/>
  <c r="BL36" i="5"/>
  <c r="BM36" i="5"/>
  <c r="BN36" i="5"/>
  <c r="AF175" i="5"/>
  <c r="AG175" i="5"/>
  <c r="AR131" i="5"/>
  <c r="BD131" i="5"/>
  <c r="AS131" i="5"/>
  <c r="BE131" i="5"/>
  <c r="AT131" i="5"/>
  <c r="BF131" i="5"/>
  <c r="AU131" i="5"/>
  <c r="BG131" i="5"/>
  <c r="AJ131" i="5"/>
  <c r="AV131" i="5"/>
  <c r="BH131" i="5"/>
  <c r="AK131" i="5"/>
  <c r="AW131" i="5"/>
  <c r="BI131" i="5"/>
  <c r="AL131" i="5"/>
  <c r="AX131" i="5"/>
  <c r="BJ131" i="5"/>
  <c r="AM131" i="5"/>
  <c r="AY131" i="5"/>
  <c r="AN131" i="5"/>
  <c r="AZ131" i="5"/>
  <c r="AO131" i="5"/>
  <c r="BA131" i="5"/>
  <c r="AQ131" i="5"/>
  <c r="BB131" i="5"/>
  <c r="BC131" i="5"/>
  <c r="AP131" i="5"/>
  <c r="BO218" i="5"/>
  <c r="CA218" i="5"/>
  <c r="BP218" i="5"/>
  <c r="CB218" i="5"/>
  <c r="BR218" i="5"/>
  <c r="BS218" i="5"/>
  <c r="CE218" i="5"/>
  <c r="BW218" i="5"/>
  <c r="BX218" i="5"/>
  <c r="BY218" i="5"/>
  <c r="BZ218" i="5"/>
  <c r="BK218" i="5"/>
  <c r="CC218" i="5"/>
  <c r="BL218" i="5"/>
  <c r="CD218" i="5"/>
  <c r="BM218" i="5"/>
  <c r="CF218" i="5"/>
  <c r="BN218" i="5"/>
  <c r="CG218" i="5"/>
  <c r="BQ218" i="5"/>
  <c r="CH218" i="5"/>
  <c r="BT218" i="5"/>
  <c r="CI218" i="5"/>
  <c r="BU218" i="5"/>
  <c r="BV218" i="5"/>
  <c r="CJ218" i="5"/>
  <c r="CK218" i="5"/>
  <c r="AU89" i="5"/>
  <c r="BG89" i="5"/>
  <c r="AJ89" i="5"/>
  <c r="AV89" i="5"/>
  <c r="BH89" i="5"/>
  <c r="AK89" i="5"/>
  <c r="AW89" i="5"/>
  <c r="BI89" i="5"/>
  <c r="AL89" i="5"/>
  <c r="AX89" i="5"/>
  <c r="BJ89" i="5"/>
  <c r="AM89" i="5"/>
  <c r="AY89" i="5"/>
  <c r="AN89" i="5"/>
  <c r="AZ89" i="5"/>
  <c r="AO89" i="5"/>
  <c r="BA89" i="5"/>
  <c r="AP89" i="5"/>
  <c r="BB89" i="5"/>
  <c r="AQ89" i="5"/>
  <c r="BC89" i="5"/>
  <c r="AR89" i="5"/>
  <c r="BD89" i="5"/>
  <c r="AS89" i="5"/>
  <c r="AT89" i="5"/>
  <c r="BE89" i="5"/>
  <c r="BF89" i="5"/>
  <c r="AR173" i="5"/>
  <c r="BD173" i="5"/>
  <c r="AS173" i="5"/>
  <c r="BE173" i="5"/>
  <c r="AT173" i="5"/>
  <c r="BF173" i="5"/>
  <c r="AU173" i="5"/>
  <c r="BG173" i="5"/>
  <c r="AJ173" i="5"/>
  <c r="AV173" i="5"/>
  <c r="BH173" i="5"/>
  <c r="AK173" i="5"/>
  <c r="AW173" i="5"/>
  <c r="BI173" i="5"/>
  <c r="AL173" i="5"/>
  <c r="AX173" i="5"/>
  <c r="BJ173" i="5"/>
  <c r="AM173" i="5"/>
  <c r="AY173" i="5"/>
  <c r="AN173" i="5"/>
  <c r="AZ173" i="5"/>
  <c r="AO173" i="5"/>
  <c r="BA173" i="5"/>
  <c r="BC173" i="5"/>
  <c r="AP173" i="5"/>
  <c r="AQ173" i="5"/>
  <c r="BB173" i="5"/>
  <c r="AR153" i="5"/>
  <c r="BD153" i="5"/>
  <c r="AS153" i="5"/>
  <c r="BE153" i="5"/>
  <c r="AT153" i="5"/>
  <c r="BF153" i="5"/>
  <c r="AU153" i="5"/>
  <c r="AJ153" i="5"/>
  <c r="AV153" i="5"/>
  <c r="BH153" i="5"/>
  <c r="AM153" i="5"/>
  <c r="AY153" i="5"/>
  <c r="AW153" i="5"/>
  <c r="AX153" i="5"/>
  <c r="AZ153" i="5"/>
  <c r="BA153" i="5"/>
  <c r="BB153" i="5"/>
  <c r="BC153" i="5"/>
  <c r="AK153" i="5"/>
  <c r="BG153" i="5"/>
  <c r="AL153" i="5"/>
  <c r="BI153" i="5"/>
  <c r="AN153" i="5"/>
  <c r="BJ153" i="5"/>
  <c r="AO153" i="5"/>
  <c r="AP153" i="5"/>
  <c r="AQ153" i="5"/>
  <c r="AO34" i="5"/>
  <c r="BA34" i="5"/>
  <c r="AQ34" i="5"/>
  <c r="BC34" i="5"/>
  <c r="AS34" i="5"/>
  <c r="AN34" i="5"/>
  <c r="BE34" i="5"/>
  <c r="AP34" i="5"/>
  <c r="BF34" i="5"/>
  <c r="AR34" i="5"/>
  <c r="BG34" i="5"/>
  <c r="AT34" i="5"/>
  <c r="BH34" i="5"/>
  <c r="AU34" i="5"/>
  <c r="BI34" i="5"/>
  <c r="AV34" i="5"/>
  <c r="BJ34" i="5"/>
  <c r="AW34" i="5"/>
  <c r="AX34" i="5"/>
  <c r="AJ34" i="5"/>
  <c r="AY34" i="5"/>
  <c r="AK34" i="5"/>
  <c r="AZ34" i="5"/>
  <c r="AM34" i="5"/>
  <c r="BB34" i="5"/>
  <c r="BD34" i="5"/>
  <c r="AL34" i="5"/>
  <c r="BM307" i="5"/>
  <c r="BY307" i="5"/>
  <c r="CK307" i="5"/>
  <c r="BN307" i="5"/>
  <c r="BZ307" i="5"/>
  <c r="BQ307" i="5"/>
  <c r="CC307" i="5"/>
  <c r="BR307" i="5"/>
  <c r="CG307" i="5"/>
  <c r="BS307" i="5"/>
  <c r="CH307" i="5"/>
  <c r="BT307" i="5"/>
  <c r="CI307" i="5"/>
  <c r="BU307" i="5"/>
  <c r="CJ307" i="5"/>
  <c r="BV307" i="5"/>
  <c r="BW307" i="5"/>
  <c r="BX307" i="5"/>
  <c r="CA307" i="5"/>
  <c r="BK307" i="5"/>
  <c r="CB307" i="5"/>
  <c r="BL307" i="5"/>
  <c r="CD307" i="5"/>
  <c r="CF307" i="5"/>
  <c r="BO307" i="5"/>
  <c r="BP307" i="5"/>
  <c r="CE307" i="5"/>
  <c r="BS138" i="5"/>
  <c r="CE138" i="5"/>
  <c r="BT138" i="5"/>
  <c r="CF138" i="5"/>
  <c r="BL138" i="5"/>
  <c r="BZ138" i="5"/>
  <c r="BM138" i="5"/>
  <c r="CA138" i="5"/>
  <c r="BN138" i="5"/>
  <c r="CB138" i="5"/>
  <c r="BO138" i="5"/>
  <c r="CC138" i="5"/>
  <c r="BP138" i="5"/>
  <c r="CD138" i="5"/>
  <c r="BQ138" i="5"/>
  <c r="CG138" i="5"/>
  <c r="BR138" i="5"/>
  <c r="CH138" i="5"/>
  <c r="BU138" i="5"/>
  <c r="CI138" i="5"/>
  <c r="BV138" i="5"/>
  <c r="CJ138" i="5"/>
  <c r="BW138" i="5"/>
  <c r="CK138" i="5"/>
  <c r="BK138" i="5"/>
  <c r="BX138" i="5"/>
  <c r="BY138" i="5"/>
  <c r="BN88" i="5"/>
  <c r="BZ88" i="5"/>
  <c r="BR88" i="5"/>
  <c r="CE88" i="5"/>
  <c r="BS88" i="5"/>
  <c r="CF88" i="5"/>
  <c r="BT88" i="5"/>
  <c r="CG88" i="5"/>
  <c r="BU88" i="5"/>
  <c r="CH88" i="5"/>
  <c r="BV88" i="5"/>
  <c r="CI88" i="5"/>
  <c r="BW88" i="5"/>
  <c r="CJ88" i="5"/>
  <c r="BK88" i="5"/>
  <c r="BX88" i="5"/>
  <c r="CK88" i="5"/>
  <c r="BL88" i="5"/>
  <c r="BM88" i="5"/>
  <c r="BO88" i="5"/>
  <c r="BP88" i="5"/>
  <c r="BQ88" i="5"/>
  <c r="BY88" i="5"/>
  <c r="CA88" i="5"/>
  <c r="CB88" i="5"/>
  <c r="CC88" i="5"/>
  <c r="CD88" i="5"/>
  <c r="BR114" i="5"/>
  <c r="CD114" i="5"/>
  <c r="BS114" i="5"/>
  <c r="CF114" i="5"/>
  <c r="BT114" i="5"/>
  <c r="CG114" i="5"/>
  <c r="BU114" i="5"/>
  <c r="CH114" i="5"/>
  <c r="BV114" i="5"/>
  <c r="CI114" i="5"/>
  <c r="BW114" i="5"/>
  <c r="CJ114" i="5"/>
  <c r="BK114" i="5"/>
  <c r="BX114" i="5"/>
  <c r="CK114" i="5"/>
  <c r="BL114" i="5"/>
  <c r="BY114" i="5"/>
  <c r="BM114" i="5"/>
  <c r="BO114" i="5"/>
  <c r="BP114" i="5"/>
  <c r="BQ114" i="5"/>
  <c r="BZ114" i="5"/>
  <c r="CA114" i="5"/>
  <c r="CB114" i="5"/>
  <c r="CC114" i="5"/>
  <c r="CE114" i="5"/>
  <c r="BN114" i="5"/>
  <c r="BL14" i="5"/>
  <c r="BX14" i="5"/>
  <c r="CJ14" i="5"/>
  <c r="BM14" i="5"/>
  <c r="BY14" i="5"/>
  <c r="CK14" i="5"/>
  <c r="BN14" i="5"/>
  <c r="BZ14" i="5"/>
  <c r="BO14" i="5"/>
  <c r="CA14" i="5"/>
  <c r="BP14" i="5"/>
  <c r="CB14" i="5"/>
  <c r="BQ14" i="5"/>
  <c r="CC14" i="5"/>
  <c r="BR14" i="5"/>
  <c r="CD14" i="5"/>
  <c r="CG14" i="5"/>
  <c r="BW14" i="5"/>
  <c r="CE14" i="5"/>
  <c r="CF14" i="5"/>
  <c r="CH14" i="5"/>
  <c r="CI14" i="5"/>
  <c r="BK14" i="5"/>
  <c r="BS14" i="5"/>
  <c r="BT14" i="5"/>
  <c r="BU14" i="5"/>
  <c r="BV14" i="5"/>
  <c r="BT152" i="5"/>
  <c r="CG152" i="5"/>
  <c r="BU152" i="5"/>
  <c r="CH152" i="5"/>
  <c r="BV152" i="5"/>
  <c r="CI152" i="5"/>
  <c r="BW152" i="5"/>
  <c r="CJ152" i="5"/>
  <c r="BK152" i="5"/>
  <c r="BX152" i="5"/>
  <c r="CK152" i="5"/>
  <c r="BL152" i="5"/>
  <c r="BY152" i="5"/>
  <c r="BM152" i="5"/>
  <c r="BZ152" i="5"/>
  <c r="CF152" i="5"/>
  <c r="BN152" i="5"/>
  <c r="BO152" i="5"/>
  <c r="BP152" i="5"/>
  <c r="BQ152" i="5"/>
  <c r="BR152" i="5"/>
  <c r="CA152" i="5"/>
  <c r="CB152" i="5"/>
  <c r="CC152" i="5"/>
  <c r="CD152" i="5"/>
  <c r="BS152" i="5"/>
  <c r="CE152" i="5"/>
  <c r="BL197" i="5"/>
  <c r="BX197" i="5"/>
  <c r="CJ197" i="5"/>
  <c r="BS197" i="5"/>
  <c r="CF197" i="5"/>
  <c r="BW197" i="5"/>
  <c r="CK197" i="5"/>
  <c r="BU197" i="5"/>
  <c r="BV197" i="5"/>
  <c r="BY197" i="5"/>
  <c r="BZ197" i="5"/>
  <c r="BK197" i="5"/>
  <c r="CA197" i="5"/>
  <c r="BM197" i="5"/>
  <c r="CB197" i="5"/>
  <c r="BN197" i="5"/>
  <c r="CC197" i="5"/>
  <c r="BO197" i="5"/>
  <c r="CD197" i="5"/>
  <c r="BP197" i="5"/>
  <c r="CE197" i="5"/>
  <c r="CI197" i="5"/>
  <c r="BQ197" i="5"/>
  <c r="BR197" i="5"/>
  <c r="BT197" i="5"/>
  <c r="CG197" i="5"/>
  <c r="CH197" i="5"/>
  <c r="BO93" i="5"/>
  <c r="CA93" i="5"/>
  <c r="BQ93" i="5"/>
  <c r="CC93" i="5"/>
  <c r="BS93" i="5"/>
  <c r="CE93" i="5"/>
  <c r="BP93" i="5"/>
  <c r="CG93" i="5"/>
  <c r="BR93" i="5"/>
  <c r="CH93" i="5"/>
  <c r="BT93" i="5"/>
  <c r="CI93" i="5"/>
  <c r="BU93" i="5"/>
  <c r="CJ93" i="5"/>
  <c r="BV93" i="5"/>
  <c r="CK93" i="5"/>
  <c r="BW93" i="5"/>
  <c r="BX93" i="5"/>
  <c r="BY93" i="5"/>
  <c r="BK93" i="5"/>
  <c r="BZ93" i="5"/>
  <c r="BL93" i="5"/>
  <c r="CB93" i="5"/>
  <c r="BN93" i="5"/>
  <c r="CD93" i="5"/>
  <c r="CF93" i="5"/>
  <c r="BM93" i="5"/>
  <c r="BP338" i="5"/>
  <c r="CB338" i="5"/>
  <c r="BR338" i="5"/>
  <c r="CD338" i="5"/>
  <c r="BU338" i="5"/>
  <c r="CI338" i="5"/>
  <c r="BV338" i="5"/>
  <c r="CJ338" i="5"/>
  <c r="BW338" i="5"/>
  <c r="CK338" i="5"/>
  <c r="BX338" i="5"/>
  <c r="BK338" i="5"/>
  <c r="BY338" i="5"/>
  <c r="BL338" i="5"/>
  <c r="BZ338" i="5"/>
  <c r="BM338" i="5"/>
  <c r="CA338" i="5"/>
  <c r="BN338" i="5"/>
  <c r="CC338" i="5"/>
  <c r="BO338" i="5"/>
  <c r="CE338" i="5"/>
  <c r="BQ338" i="5"/>
  <c r="CF338" i="5"/>
  <c r="BS338" i="5"/>
  <c r="BT338" i="5"/>
  <c r="CG338" i="5"/>
  <c r="CH338" i="5"/>
  <c r="BQ295" i="5"/>
  <c r="CC295" i="5"/>
  <c r="BT295" i="5"/>
  <c r="CG295" i="5"/>
  <c r="BU295" i="5"/>
  <c r="CH295" i="5"/>
  <c r="BV295" i="5"/>
  <c r="CI295" i="5"/>
  <c r="BW295" i="5"/>
  <c r="CJ295" i="5"/>
  <c r="BK295" i="5"/>
  <c r="BX295" i="5"/>
  <c r="CK295" i="5"/>
  <c r="BL295" i="5"/>
  <c r="BY295" i="5"/>
  <c r="BM295" i="5"/>
  <c r="BZ295" i="5"/>
  <c r="BN295" i="5"/>
  <c r="CA295" i="5"/>
  <c r="BO295" i="5"/>
  <c r="CB295" i="5"/>
  <c r="BP295" i="5"/>
  <c r="BR295" i="5"/>
  <c r="BS295" i="5"/>
  <c r="CD295" i="5"/>
  <c r="CE295" i="5"/>
  <c r="CF295" i="5"/>
  <c r="BQ33" i="5"/>
  <c r="BK33" i="5"/>
  <c r="CB33" i="5"/>
  <c r="BM33" i="5"/>
  <c r="CE33" i="5"/>
  <c r="BP33" i="5"/>
  <c r="CI33" i="5"/>
  <c r="BN33" i="5"/>
  <c r="CF33" i="5"/>
  <c r="CH33" i="5"/>
  <c r="CK33" i="5"/>
  <c r="BO33" i="5"/>
  <c r="BS33" i="5"/>
  <c r="BT33" i="5"/>
  <c r="BV33" i="5"/>
  <c r="BW33" i="5"/>
  <c r="BY33" i="5"/>
  <c r="BZ33" i="5"/>
  <c r="CA33" i="5"/>
  <c r="CG33" i="5"/>
  <c r="BR33" i="5"/>
  <c r="BU33" i="5"/>
  <c r="CD33" i="5"/>
  <c r="CJ33" i="5"/>
  <c r="BX33" i="5"/>
  <c r="BL33" i="5"/>
  <c r="CC33" i="5"/>
  <c r="BL181" i="5"/>
  <c r="BX181" i="5"/>
  <c r="CJ181" i="5"/>
  <c r="BN181" i="5"/>
  <c r="BZ181" i="5"/>
  <c r="BP181" i="5"/>
  <c r="CB181" i="5"/>
  <c r="BU181" i="5"/>
  <c r="CK181" i="5"/>
  <c r="BV181" i="5"/>
  <c r="BW181" i="5"/>
  <c r="BY181" i="5"/>
  <c r="CA181" i="5"/>
  <c r="BK181" i="5"/>
  <c r="CC181" i="5"/>
  <c r="BM181" i="5"/>
  <c r="CD181" i="5"/>
  <c r="BO181" i="5"/>
  <c r="CE181" i="5"/>
  <c r="BQ181" i="5"/>
  <c r="CF181" i="5"/>
  <c r="BR181" i="5"/>
  <c r="CG181" i="5"/>
  <c r="BS181" i="5"/>
  <c r="BT181" i="5"/>
  <c r="CH181" i="5"/>
  <c r="CI181" i="5"/>
  <c r="BM344" i="5"/>
  <c r="BR344" i="5"/>
  <c r="CE344" i="5"/>
  <c r="BS344" i="5"/>
  <c r="CF344" i="5"/>
  <c r="BT344" i="5"/>
  <c r="CG344" i="5"/>
  <c r="BU344" i="5"/>
  <c r="CH344" i="5"/>
  <c r="BV344" i="5"/>
  <c r="CI344" i="5"/>
  <c r="BW344" i="5"/>
  <c r="CJ344" i="5"/>
  <c r="BK344" i="5"/>
  <c r="BX344" i="5"/>
  <c r="BL344" i="5"/>
  <c r="BZ344" i="5"/>
  <c r="BN344" i="5"/>
  <c r="CA344" i="5"/>
  <c r="BO344" i="5"/>
  <c r="CB344" i="5"/>
  <c r="BQ344" i="5"/>
  <c r="CC344" i="5"/>
  <c r="CD344" i="5"/>
  <c r="BP344" i="5"/>
  <c r="BY344" i="5"/>
  <c r="CK344" i="5"/>
  <c r="BL159" i="5"/>
  <c r="BX159" i="5"/>
  <c r="CJ159" i="5"/>
  <c r="BN159" i="5"/>
  <c r="BZ159" i="5"/>
  <c r="BK159" i="5"/>
  <c r="CA159" i="5"/>
  <c r="BM159" i="5"/>
  <c r="CB159" i="5"/>
  <c r="BO159" i="5"/>
  <c r="CC159" i="5"/>
  <c r="BP159" i="5"/>
  <c r="CD159" i="5"/>
  <c r="BQ159" i="5"/>
  <c r="CE159" i="5"/>
  <c r="BR159" i="5"/>
  <c r="CF159" i="5"/>
  <c r="BS159" i="5"/>
  <c r="CG159" i="5"/>
  <c r="BT159" i="5"/>
  <c r="CH159" i="5"/>
  <c r="BU159" i="5"/>
  <c r="CI159" i="5"/>
  <c r="BV159" i="5"/>
  <c r="CK159" i="5"/>
  <c r="BW159" i="5"/>
  <c r="BY159" i="5"/>
  <c r="BM67" i="5"/>
  <c r="BY67" i="5"/>
  <c r="CK67" i="5"/>
  <c r="BN67" i="5"/>
  <c r="BZ67" i="5"/>
  <c r="BO67" i="5"/>
  <c r="CA67" i="5"/>
  <c r="BP67" i="5"/>
  <c r="CB67" i="5"/>
  <c r="BQ67" i="5"/>
  <c r="CC67" i="5"/>
  <c r="BR67" i="5"/>
  <c r="CD67" i="5"/>
  <c r="BS67" i="5"/>
  <c r="CE67" i="5"/>
  <c r="BT67" i="5"/>
  <c r="CF67" i="5"/>
  <c r="BU67" i="5"/>
  <c r="CG67" i="5"/>
  <c r="BV67" i="5"/>
  <c r="CH67" i="5"/>
  <c r="BL67" i="5"/>
  <c r="BW67" i="5"/>
  <c r="BX67" i="5"/>
  <c r="CI67" i="5"/>
  <c r="CJ67" i="5"/>
  <c r="BK67" i="5"/>
  <c r="BL25" i="5"/>
  <c r="BX25" i="5"/>
  <c r="CJ25" i="5"/>
  <c r="BT25" i="5"/>
  <c r="CG25" i="5"/>
  <c r="BU25" i="5"/>
  <c r="CH25" i="5"/>
  <c r="BV25" i="5"/>
  <c r="CI25" i="5"/>
  <c r="BW25" i="5"/>
  <c r="CK25" i="5"/>
  <c r="BK25" i="5"/>
  <c r="BY25" i="5"/>
  <c r="BM25" i="5"/>
  <c r="BZ25" i="5"/>
  <c r="BN25" i="5"/>
  <c r="CA25" i="5"/>
  <c r="CC25" i="5"/>
  <c r="CD25" i="5"/>
  <c r="CE25" i="5"/>
  <c r="CF25" i="5"/>
  <c r="BO25" i="5"/>
  <c r="BP25" i="5"/>
  <c r="BQ25" i="5"/>
  <c r="BR25" i="5"/>
  <c r="CB25" i="5"/>
  <c r="BS25" i="5"/>
  <c r="AO26" i="5"/>
  <c r="BA26" i="5"/>
  <c r="AP26" i="5"/>
  <c r="BB26" i="5"/>
  <c r="AQ26" i="5"/>
  <c r="BC26" i="5"/>
  <c r="AR26" i="5"/>
  <c r="BD26" i="5"/>
  <c r="AS26" i="5"/>
  <c r="BE26" i="5"/>
  <c r="AT26" i="5"/>
  <c r="BF26" i="5"/>
  <c r="AU26" i="5"/>
  <c r="BG26" i="5"/>
  <c r="AJ26" i="5"/>
  <c r="AV26" i="5"/>
  <c r="BH26" i="5"/>
  <c r="AK26" i="5"/>
  <c r="AW26" i="5"/>
  <c r="BI26" i="5"/>
  <c r="AL26" i="5"/>
  <c r="AX26" i="5"/>
  <c r="BJ26" i="5"/>
  <c r="AZ26" i="5"/>
  <c r="AM26" i="5"/>
  <c r="AY26" i="5"/>
  <c r="AN26" i="5"/>
  <c r="AR362" i="5"/>
  <c r="BD362" i="5"/>
  <c r="AT362" i="5"/>
  <c r="BF362" i="5"/>
  <c r="AK362" i="5"/>
  <c r="AY362" i="5"/>
  <c r="AL362" i="5"/>
  <c r="AZ362" i="5"/>
  <c r="AM362" i="5"/>
  <c r="BA362" i="5"/>
  <c r="AN362" i="5"/>
  <c r="BB362" i="5"/>
  <c r="AO362" i="5"/>
  <c r="BC362" i="5"/>
  <c r="AP362" i="5"/>
  <c r="BE362" i="5"/>
  <c r="AQ362" i="5"/>
  <c r="BG362" i="5"/>
  <c r="AS362" i="5"/>
  <c r="BH362" i="5"/>
  <c r="AU362" i="5"/>
  <c r="BI362" i="5"/>
  <c r="AV362" i="5"/>
  <c r="BJ362" i="5"/>
  <c r="AJ362" i="5"/>
  <c r="AW362" i="5"/>
  <c r="AX362" i="5"/>
  <c r="AO68" i="5"/>
  <c r="BA68" i="5"/>
  <c r="AP68" i="5"/>
  <c r="BB68" i="5"/>
  <c r="AQ68" i="5"/>
  <c r="BC68" i="5"/>
  <c r="AR68" i="5"/>
  <c r="BD68" i="5"/>
  <c r="AS68" i="5"/>
  <c r="BE68" i="5"/>
  <c r="AT68" i="5"/>
  <c r="BF68" i="5"/>
  <c r="AU68" i="5"/>
  <c r="BG68" i="5"/>
  <c r="AJ68" i="5"/>
  <c r="AV68" i="5"/>
  <c r="BH68" i="5"/>
  <c r="AK68" i="5"/>
  <c r="AW68" i="5"/>
  <c r="BI68" i="5"/>
  <c r="AL68" i="5"/>
  <c r="AX68" i="5"/>
  <c r="BJ68" i="5"/>
  <c r="AM68" i="5"/>
  <c r="AN68" i="5"/>
  <c r="AY68" i="5"/>
  <c r="AZ68" i="5"/>
  <c r="AU139" i="5"/>
  <c r="BG139" i="5"/>
  <c r="AJ139" i="5"/>
  <c r="AV139" i="5"/>
  <c r="BH139" i="5"/>
  <c r="AK139" i="5"/>
  <c r="AW139" i="5"/>
  <c r="BI139" i="5"/>
  <c r="AL139" i="5"/>
  <c r="AX139" i="5"/>
  <c r="BJ139" i="5"/>
  <c r="AM139" i="5"/>
  <c r="AY139" i="5"/>
  <c r="AP139" i="5"/>
  <c r="AQ139" i="5"/>
  <c r="AR139" i="5"/>
  <c r="AS139" i="5"/>
  <c r="AT139" i="5"/>
  <c r="AZ139" i="5"/>
  <c r="BA139" i="5"/>
  <c r="BB139" i="5"/>
  <c r="BC139" i="5"/>
  <c r="BD139" i="5"/>
  <c r="AO139" i="5"/>
  <c r="BE139" i="5"/>
  <c r="BF139" i="5"/>
  <c r="AN139" i="5"/>
  <c r="AR229" i="5"/>
  <c r="BD229" i="5"/>
  <c r="AT229" i="5"/>
  <c r="BF229" i="5"/>
  <c r="AJ229" i="5"/>
  <c r="AV229" i="5"/>
  <c r="BH229" i="5"/>
  <c r="AO229" i="5"/>
  <c r="BE229" i="5"/>
  <c r="AP229" i="5"/>
  <c r="BG229" i="5"/>
  <c r="AQ229" i="5"/>
  <c r="BI229" i="5"/>
  <c r="AS229" i="5"/>
  <c r="BJ229" i="5"/>
  <c r="AU229" i="5"/>
  <c r="AW229" i="5"/>
  <c r="AX229" i="5"/>
  <c r="AY229" i="5"/>
  <c r="AK229" i="5"/>
  <c r="AZ229" i="5"/>
  <c r="AL229" i="5"/>
  <c r="BA229" i="5"/>
  <c r="AM229" i="5"/>
  <c r="AN229" i="5"/>
  <c r="BB229" i="5"/>
  <c r="BC229" i="5"/>
  <c r="AQ267" i="5"/>
  <c r="BC267" i="5"/>
  <c r="AR267" i="5"/>
  <c r="BD267" i="5"/>
  <c r="AS267" i="5"/>
  <c r="BE267" i="5"/>
  <c r="AT267" i="5"/>
  <c r="BF267" i="5"/>
  <c r="AU267" i="5"/>
  <c r="BG267" i="5"/>
  <c r="AJ267" i="5"/>
  <c r="AV267" i="5"/>
  <c r="BH267" i="5"/>
  <c r="AK267" i="5"/>
  <c r="AW267" i="5"/>
  <c r="BI267" i="5"/>
  <c r="AL267" i="5"/>
  <c r="AX267" i="5"/>
  <c r="BJ267" i="5"/>
  <c r="AM267" i="5"/>
  <c r="AY267" i="5"/>
  <c r="AN267" i="5"/>
  <c r="AZ267" i="5"/>
  <c r="AO267" i="5"/>
  <c r="AP267" i="5"/>
  <c r="BA267" i="5"/>
  <c r="BB267" i="5"/>
  <c r="AU226" i="5"/>
  <c r="BG226" i="5"/>
  <c r="AK226" i="5"/>
  <c r="AW226" i="5"/>
  <c r="BI226" i="5"/>
  <c r="AL226" i="5"/>
  <c r="AZ226" i="5"/>
  <c r="AM226" i="5"/>
  <c r="BA226" i="5"/>
  <c r="AN226" i="5"/>
  <c r="BB226" i="5"/>
  <c r="AO226" i="5"/>
  <c r="BC226" i="5"/>
  <c r="AP226" i="5"/>
  <c r="BD226" i="5"/>
  <c r="AQ226" i="5"/>
  <c r="BE226" i="5"/>
  <c r="AR226" i="5"/>
  <c r="BF226" i="5"/>
  <c r="AS226" i="5"/>
  <c r="BH226" i="5"/>
  <c r="AT226" i="5"/>
  <c r="BJ226" i="5"/>
  <c r="AV226" i="5"/>
  <c r="AJ226" i="5"/>
  <c r="AX226" i="5"/>
  <c r="AY226" i="5"/>
  <c r="AO156" i="5"/>
  <c r="BA156" i="5"/>
  <c r="AQ156" i="5"/>
  <c r="BC156" i="5"/>
  <c r="AW156" i="5"/>
  <c r="AJ156" i="5"/>
  <c r="AX156" i="5"/>
  <c r="AK156" i="5"/>
  <c r="AY156" i="5"/>
  <c r="AL156" i="5"/>
  <c r="AZ156" i="5"/>
  <c r="AM156" i="5"/>
  <c r="BB156" i="5"/>
  <c r="AN156" i="5"/>
  <c r="BD156" i="5"/>
  <c r="AP156" i="5"/>
  <c r="BE156" i="5"/>
  <c r="AR156" i="5"/>
  <c r="BF156" i="5"/>
  <c r="AS156" i="5"/>
  <c r="BG156" i="5"/>
  <c r="AT156" i="5"/>
  <c r="BH156" i="5"/>
  <c r="AU156" i="5"/>
  <c r="AV156" i="5"/>
  <c r="BI156" i="5"/>
  <c r="BJ156" i="5"/>
  <c r="AO151" i="5"/>
  <c r="BA151" i="5"/>
  <c r="AP151" i="5"/>
  <c r="BB151" i="5"/>
  <c r="AQ151" i="5"/>
  <c r="BC151" i="5"/>
  <c r="AR151" i="5"/>
  <c r="BD151" i="5"/>
  <c r="AS151" i="5"/>
  <c r="BE151" i="5"/>
  <c r="AT151" i="5"/>
  <c r="BF151" i="5"/>
  <c r="AU151" i="5"/>
  <c r="BG151" i="5"/>
  <c r="AJ151" i="5"/>
  <c r="AV151" i="5"/>
  <c r="BH151" i="5"/>
  <c r="AK151" i="5"/>
  <c r="AW151" i="5"/>
  <c r="BI151" i="5"/>
  <c r="AL151" i="5"/>
  <c r="AX151" i="5"/>
  <c r="BJ151" i="5"/>
  <c r="AM151" i="5"/>
  <c r="AN151" i="5"/>
  <c r="AY151" i="5"/>
  <c r="AZ151" i="5"/>
  <c r="AR35" i="5"/>
  <c r="BD35" i="5"/>
  <c r="AS35" i="5"/>
  <c r="BE35" i="5"/>
  <c r="AT35" i="5"/>
  <c r="BF35" i="5"/>
  <c r="AU35" i="5"/>
  <c r="BG35" i="5"/>
  <c r="AJ35" i="5"/>
  <c r="AV35" i="5"/>
  <c r="BH35" i="5"/>
  <c r="AL35" i="5"/>
  <c r="AX35" i="5"/>
  <c r="AM35" i="5"/>
  <c r="AY35" i="5"/>
  <c r="AO35" i="5"/>
  <c r="BA35" i="5"/>
  <c r="AK35" i="5"/>
  <c r="AN35" i="5"/>
  <c r="AP35" i="5"/>
  <c r="AQ35" i="5"/>
  <c r="AW35" i="5"/>
  <c r="AZ35" i="5"/>
  <c r="BB35" i="5"/>
  <c r="BC35" i="5"/>
  <c r="BI35" i="5"/>
  <c r="BJ35" i="5"/>
  <c r="AO112" i="5"/>
  <c r="BA112" i="5"/>
  <c r="AQ112" i="5"/>
  <c r="BC112" i="5"/>
  <c r="AV112" i="5"/>
  <c r="BJ112" i="5"/>
  <c r="AW112" i="5"/>
  <c r="AJ112" i="5"/>
  <c r="AX112" i="5"/>
  <c r="AK112" i="5"/>
  <c r="AY112" i="5"/>
  <c r="AL112" i="5"/>
  <c r="AZ112" i="5"/>
  <c r="AM112" i="5"/>
  <c r="BB112" i="5"/>
  <c r="AN112" i="5"/>
  <c r="BD112" i="5"/>
  <c r="AP112" i="5"/>
  <c r="BE112" i="5"/>
  <c r="AR112" i="5"/>
  <c r="BF112" i="5"/>
  <c r="AS112" i="5"/>
  <c r="BG112" i="5"/>
  <c r="AT112" i="5"/>
  <c r="AU112" i="5"/>
  <c r="BH112" i="5"/>
  <c r="BI112" i="5"/>
  <c r="AO62" i="5"/>
  <c r="BA62" i="5"/>
  <c r="AP62" i="5"/>
  <c r="BB62" i="5"/>
  <c r="AQ62" i="5"/>
  <c r="BC62" i="5"/>
  <c r="AR62" i="5"/>
  <c r="BD62" i="5"/>
  <c r="AS62" i="5"/>
  <c r="BE62" i="5"/>
  <c r="AT62" i="5"/>
  <c r="BF62" i="5"/>
  <c r="AU62" i="5"/>
  <c r="BG62" i="5"/>
  <c r="AJ62" i="5"/>
  <c r="AV62" i="5"/>
  <c r="BH62" i="5"/>
  <c r="AK62" i="5"/>
  <c r="AW62" i="5"/>
  <c r="BI62" i="5"/>
  <c r="AL62" i="5"/>
  <c r="AX62" i="5"/>
  <c r="BJ62" i="5"/>
  <c r="AZ62" i="5"/>
  <c r="AM62" i="5"/>
  <c r="AN62" i="5"/>
  <c r="AY62" i="5"/>
  <c r="BM169" i="5"/>
  <c r="BU169" i="5"/>
  <c r="CH169" i="5"/>
  <c r="BV169" i="5"/>
  <c r="CI169" i="5"/>
  <c r="BW169" i="5"/>
  <c r="CJ169" i="5"/>
  <c r="BK169" i="5"/>
  <c r="BX169" i="5"/>
  <c r="BL169" i="5"/>
  <c r="BZ169" i="5"/>
  <c r="BN169" i="5"/>
  <c r="CA169" i="5"/>
  <c r="BO169" i="5"/>
  <c r="CB169" i="5"/>
  <c r="BP169" i="5"/>
  <c r="CC169" i="5"/>
  <c r="BQ169" i="5"/>
  <c r="CD169" i="5"/>
  <c r="BR169" i="5"/>
  <c r="CE169" i="5"/>
  <c r="BS169" i="5"/>
  <c r="BT169" i="5"/>
  <c r="CF169" i="5"/>
  <c r="CG169" i="5"/>
  <c r="CK169" i="5"/>
  <c r="BY169" i="5"/>
  <c r="BQ75" i="5"/>
  <c r="CC75" i="5"/>
  <c r="BS75" i="5"/>
  <c r="CE75" i="5"/>
  <c r="BT75" i="5"/>
  <c r="CH75" i="5"/>
  <c r="BU75" i="5"/>
  <c r="CI75" i="5"/>
  <c r="BV75" i="5"/>
  <c r="CJ75" i="5"/>
  <c r="BW75" i="5"/>
  <c r="CK75" i="5"/>
  <c r="BX75" i="5"/>
  <c r="BK75" i="5"/>
  <c r="BY75" i="5"/>
  <c r="BL75" i="5"/>
  <c r="BZ75" i="5"/>
  <c r="BM75" i="5"/>
  <c r="CA75" i="5"/>
  <c r="BN75" i="5"/>
  <c r="CB75" i="5"/>
  <c r="BO75" i="5"/>
  <c r="CD75" i="5"/>
  <c r="BP75" i="5"/>
  <c r="BR75" i="5"/>
  <c r="CF75" i="5"/>
  <c r="CG75" i="5"/>
  <c r="AL273" i="5"/>
  <c r="AX273" i="5"/>
  <c r="BJ273" i="5"/>
  <c r="AM273" i="5"/>
  <c r="AY273" i="5"/>
  <c r="AN273" i="5"/>
  <c r="AZ273" i="5"/>
  <c r="AO273" i="5"/>
  <c r="BA273" i="5"/>
  <c r="AP273" i="5"/>
  <c r="BB273" i="5"/>
  <c r="AQ273" i="5"/>
  <c r="BC273" i="5"/>
  <c r="AR273" i="5"/>
  <c r="BD273" i="5"/>
  <c r="AS273" i="5"/>
  <c r="BE273" i="5"/>
  <c r="AT273" i="5"/>
  <c r="BF273" i="5"/>
  <c r="AU273" i="5"/>
  <c r="BG273" i="5"/>
  <c r="AJ273" i="5"/>
  <c r="AK273" i="5"/>
  <c r="AV273" i="5"/>
  <c r="AW273" i="5"/>
  <c r="BH273" i="5"/>
  <c r="BI273" i="5"/>
  <c r="AO222" i="5"/>
  <c r="BA222" i="5"/>
  <c r="AP222" i="5"/>
  <c r="BB222" i="5"/>
  <c r="AQ222" i="5"/>
  <c r="BC222" i="5"/>
  <c r="AR222" i="5"/>
  <c r="BD222" i="5"/>
  <c r="AS222" i="5"/>
  <c r="BE222" i="5"/>
  <c r="AT222" i="5"/>
  <c r="BF222" i="5"/>
  <c r="AU222" i="5"/>
  <c r="BG222" i="5"/>
  <c r="AJ222" i="5"/>
  <c r="AV222" i="5"/>
  <c r="BH222" i="5"/>
  <c r="AK222" i="5"/>
  <c r="AW222" i="5"/>
  <c r="BI222" i="5"/>
  <c r="AL222" i="5"/>
  <c r="AX222" i="5"/>
  <c r="BJ222" i="5"/>
  <c r="AN222" i="5"/>
  <c r="AY222" i="5"/>
  <c r="AZ222" i="5"/>
  <c r="AM222" i="5"/>
  <c r="BP185" i="5"/>
  <c r="CB185" i="5"/>
  <c r="BQ185" i="5"/>
  <c r="CC185" i="5"/>
  <c r="BR185" i="5"/>
  <c r="CD185" i="5"/>
  <c r="BS185" i="5"/>
  <c r="CE185" i="5"/>
  <c r="BT185" i="5"/>
  <c r="CF185" i="5"/>
  <c r="BU185" i="5"/>
  <c r="CG185" i="5"/>
  <c r="BV185" i="5"/>
  <c r="CH185" i="5"/>
  <c r="BK185" i="5"/>
  <c r="BW185" i="5"/>
  <c r="CI185" i="5"/>
  <c r="BL185" i="5"/>
  <c r="BX185" i="5"/>
  <c r="CJ185" i="5"/>
  <c r="BM185" i="5"/>
  <c r="BY185" i="5"/>
  <c r="CK185" i="5"/>
  <c r="BN185" i="5"/>
  <c r="BO185" i="5"/>
  <c r="BZ185" i="5"/>
  <c r="CA185" i="5"/>
  <c r="BT124" i="5"/>
  <c r="CF124" i="5"/>
  <c r="BV124" i="5"/>
  <c r="CH124" i="5"/>
  <c r="BQ124" i="5"/>
  <c r="CE124" i="5"/>
  <c r="BR124" i="5"/>
  <c r="CG124" i="5"/>
  <c r="BS124" i="5"/>
  <c r="CI124" i="5"/>
  <c r="BU124" i="5"/>
  <c r="CJ124" i="5"/>
  <c r="BW124" i="5"/>
  <c r="CK124" i="5"/>
  <c r="BX124" i="5"/>
  <c r="BK124" i="5"/>
  <c r="BY124" i="5"/>
  <c r="BL124" i="5"/>
  <c r="BZ124" i="5"/>
  <c r="BM124" i="5"/>
  <c r="CA124" i="5"/>
  <c r="BN124" i="5"/>
  <c r="CB124" i="5"/>
  <c r="BO124" i="5"/>
  <c r="BP124" i="5"/>
  <c r="CC124" i="5"/>
  <c r="CD124" i="5"/>
  <c r="BO217" i="5"/>
  <c r="CA217" i="5"/>
  <c r="BQ217" i="5"/>
  <c r="CC217" i="5"/>
  <c r="BR217" i="5"/>
  <c r="CF217" i="5"/>
  <c r="BS217" i="5"/>
  <c r="CG217" i="5"/>
  <c r="BT217" i="5"/>
  <c r="CH217" i="5"/>
  <c r="BU217" i="5"/>
  <c r="CI217" i="5"/>
  <c r="BV217" i="5"/>
  <c r="CJ217" i="5"/>
  <c r="BW217" i="5"/>
  <c r="CK217" i="5"/>
  <c r="BX217" i="5"/>
  <c r="BK217" i="5"/>
  <c r="BY217" i="5"/>
  <c r="BL217" i="5"/>
  <c r="BZ217" i="5"/>
  <c r="BM217" i="5"/>
  <c r="CB217" i="5"/>
  <c r="BN217" i="5"/>
  <c r="BP217" i="5"/>
  <c r="CD217" i="5"/>
  <c r="CE217" i="5"/>
  <c r="BO145" i="5"/>
  <c r="CA145" i="5"/>
  <c r="BP145" i="5"/>
  <c r="CB145" i="5"/>
  <c r="BQ145" i="5"/>
  <c r="CC145" i="5"/>
  <c r="BR145" i="5"/>
  <c r="CD145" i="5"/>
  <c r="BN145" i="5"/>
  <c r="CH145" i="5"/>
  <c r="BS145" i="5"/>
  <c r="CI145" i="5"/>
  <c r="BT145" i="5"/>
  <c r="CJ145" i="5"/>
  <c r="BU145" i="5"/>
  <c r="CK145" i="5"/>
  <c r="BV145" i="5"/>
  <c r="BW145" i="5"/>
  <c r="BX145" i="5"/>
  <c r="BY145" i="5"/>
  <c r="BZ145" i="5"/>
  <c r="BK145" i="5"/>
  <c r="CE145" i="5"/>
  <c r="BL145" i="5"/>
  <c r="BM145" i="5"/>
  <c r="CF145" i="5"/>
  <c r="CG145" i="5"/>
  <c r="BM23" i="5"/>
  <c r="BY23" i="5"/>
  <c r="CK23" i="5"/>
  <c r="BN23" i="5"/>
  <c r="BZ23" i="5"/>
  <c r="BO23" i="5"/>
  <c r="CA23" i="5"/>
  <c r="BP23" i="5"/>
  <c r="CB23" i="5"/>
  <c r="BQ23" i="5"/>
  <c r="CC23" i="5"/>
  <c r="BR23" i="5"/>
  <c r="CD23" i="5"/>
  <c r="BS23" i="5"/>
  <c r="CE23" i="5"/>
  <c r="BT23" i="5"/>
  <c r="CF23" i="5"/>
  <c r="BU23" i="5"/>
  <c r="CG23" i="5"/>
  <c r="BK23" i="5"/>
  <c r="BL23" i="5"/>
  <c r="BV23" i="5"/>
  <c r="BW23" i="5"/>
  <c r="BX23" i="5"/>
  <c r="CH23" i="5"/>
  <c r="CI23" i="5"/>
  <c r="CJ23" i="5"/>
  <c r="BV302" i="5"/>
  <c r="CH302" i="5"/>
  <c r="BK302" i="5"/>
  <c r="BW302" i="5"/>
  <c r="CI302" i="5"/>
  <c r="BY302" i="5"/>
  <c r="BL302" i="5"/>
  <c r="BZ302" i="5"/>
  <c r="BM302" i="5"/>
  <c r="CA302" i="5"/>
  <c r="BN302" i="5"/>
  <c r="CB302" i="5"/>
  <c r="BO302" i="5"/>
  <c r="CC302" i="5"/>
  <c r="BP302" i="5"/>
  <c r="CD302" i="5"/>
  <c r="BQ302" i="5"/>
  <c r="CE302" i="5"/>
  <c r="BR302" i="5"/>
  <c r="CF302" i="5"/>
  <c r="BS302" i="5"/>
  <c r="CG302" i="5"/>
  <c r="BT302" i="5"/>
  <c r="CJ302" i="5"/>
  <c r="BU302" i="5"/>
  <c r="BX302" i="5"/>
  <c r="CK302" i="5"/>
  <c r="BS37" i="5"/>
  <c r="CE37" i="5"/>
  <c r="BT37" i="5"/>
  <c r="CF37" i="5"/>
  <c r="BU37" i="5"/>
  <c r="CG37" i="5"/>
  <c r="BV37" i="5"/>
  <c r="CH37" i="5"/>
  <c r="BK37" i="5"/>
  <c r="BW37" i="5"/>
  <c r="CI37" i="5"/>
  <c r="BL37" i="5"/>
  <c r="BX37" i="5"/>
  <c r="CJ37" i="5"/>
  <c r="BM37" i="5"/>
  <c r="BY37" i="5"/>
  <c r="CK37" i="5"/>
  <c r="BN37" i="5"/>
  <c r="BZ37" i="5"/>
  <c r="BO37" i="5"/>
  <c r="CA37" i="5"/>
  <c r="CD37" i="5"/>
  <c r="BP37" i="5"/>
  <c r="BQ37" i="5"/>
  <c r="CC37" i="5"/>
  <c r="BR37" i="5"/>
  <c r="CB37" i="5"/>
  <c r="BO107" i="5"/>
  <c r="CA107" i="5"/>
  <c r="BQ107" i="5"/>
  <c r="CC107" i="5"/>
  <c r="BX107" i="5"/>
  <c r="BK107" i="5"/>
  <c r="BY107" i="5"/>
  <c r="BL107" i="5"/>
  <c r="BZ107" i="5"/>
  <c r="BM107" i="5"/>
  <c r="CB107" i="5"/>
  <c r="BN107" i="5"/>
  <c r="CD107" i="5"/>
  <c r="BP107" i="5"/>
  <c r="CE107" i="5"/>
  <c r="BR107" i="5"/>
  <c r="CF107" i="5"/>
  <c r="BS107" i="5"/>
  <c r="CG107" i="5"/>
  <c r="BT107" i="5"/>
  <c r="CH107" i="5"/>
  <c r="BU107" i="5"/>
  <c r="CI107" i="5"/>
  <c r="BV107" i="5"/>
  <c r="BW107" i="5"/>
  <c r="CJ107" i="5"/>
  <c r="CK107" i="5"/>
  <c r="BQ278" i="5"/>
  <c r="CC278" i="5"/>
  <c r="BP278" i="5"/>
  <c r="CD278" i="5"/>
  <c r="BR278" i="5"/>
  <c r="CE278" i="5"/>
  <c r="BS278" i="5"/>
  <c r="CF278" i="5"/>
  <c r="BT278" i="5"/>
  <c r="CG278" i="5"/>
  <c r="BU278" i="5"/>
  <c r="CH278" i="5"/>
  <c r="BV278" i="5"/>
  <c r="CI278" i="5"/>
  <c r="BW278" i="5"/>
  <c r="CJ278" i="5"/>
  <c r="BK278" i="5"/>
  <c r="BX278" i="5"/>
  <c r="CK278" i="5"/>
  <c r="BL278" i="5"/>
  <c r="BY278" i="5"/>
  <c r="BM278" i="5"/>
  <c r="BN278" i="5"/>
  <c r="BO278" i="5"/>
  <c r="BZ278" i="5"/>
  <c r="CA278" i="5"/>
  <c r="CB278" i="5"/>
  <c r="AO64" i="5"/>
  <c r="AQ64" i="5"/>
  <c r="BC64" i="5"/>
  <c r="AP64" i="5"/>
  <c r="BD64" i="5"/>
  <c r="AR64" i="5"/>
  <c r="BE64" i="5"/>
  <c r="AS64" i="5"/>
  <c r="BF64" i="5"/>
  <c r="AT64" i="5"/>
  <c r="BG64" i="5"/>
  <c r="AU64" i="5"/>
  <c r="BH64" i="5"/>
  <c r="AV64" i="5"/>
  <c r="BI64" i="5"/>
  <c r="AW64" i="5"/>
  <c r="BJ64" i="5"/>
  <c r="AJ64" i="5"/>
  <c r="AX64" i="5"/>
  <c r="AK64" i="5"/>
  <c r="AY64" i="5"/>
  <c r="AL64" i="5"/>
  <c r="AZ64" i="5"/>
  <c r="AM64" i="5"/>
  <c r="AN64" i="5"/>
  <c r="BA64" i="5"/>
  <c r="BB64" i="5"/>
  <c r="AR110" i="5"/>
  <c r="BD110" i="5"/>
  <c r="AS110" i="5"/>
  <c r="BE110" i="5"/>
  <c r="AT110" i="5"/>
  <c r="BF110" i="5"/>
  <c r="AU110" i="5"/>
  <c r="BG110" i="5"/>
  <c r="AJ110" i="5"/>
  <c r="AV110" i="5"/>
  <c r="BH110" i="5"/>
  <c r="AK110" i="5"/>
  <c r="AW110" i="5"/>
  <c r="BI110" i="5"/>
  <c r="AL110" i="5"/>
  <c r="AX110" i="5"/>
  <c r="BJ110" i="5"/>
  <c r="AM110" i="5"/>
  <c r="AY110" i="5"/>
  <c r="AN110" i="5"/>
  <c r="AZ110" i="5"/>
  <c r="AO110" i="5"/>
  <c r="BA110" i="5"/>
  <c r="AP110" i="5"/>
  <c r="AQ110" i="5"/>
  <c r="BB110" i="5"/>
  <c r="BC110" i="5"/>
  <c r="AO135" i="5"/>
  <c r="BA135" i="5"/>
  <c r="AP135" i="5"/>
  <c r="BB135" i="5"/>
  <c r="AQ135" i="5"/>
  <c r="BC135" i="5"/>
  <c r="AR135" i="5"/>
  <c r="BD135" i="5"/>
  <c r="AS135" i="5"/>
  <c r="BE135" i="5"/>
  <c r="AT135" i="5"/>
  <c r="BF135" i="5"/>
  <c r="AU135" i="5"/>
  <c r="BG135" i="5"/>
  <c r="AJ135" i="5"/>
  <c r="AV135" i="5"/>
  <c r="BH135" i="5"/>
  <c r="AK135" i="5"/>
  <c r="AW135" i="5"/>
  <c r="BI135" i="5"/>
  <c r="AL135" i="5"/>
  <c r="AX135" i="5"/>
  <c r="BJ135" i="5"/>
  <c r="AM135" i="5"/>
  <c r="AN135" i="5"/>
  <c r="AY135" i="5"/>
  <c r="AZ135" i="5"/>
  <c r="BU177" i="5"/>
  <c r="CG177" i="5"/>
  <c r="BK177" i="5"/>
  <c r="BW177" i="5"/>
  <c r="CI177" i="5"/>
  <c r="BN177" i="5"/>
  <c r="CB177" i="5"/>
  <c r="BO177" i="5"/>
  <c r="CC177" i="5"/>
  <c r="BP177" i="5"/>
  <c r="CD177" i="5"/>
  <c r="BQ177" i="5"/>
  <c r="CE177" i="5"/>
  <c r="BR177" i="5"/>
  <c r="CF177" i="5"/>
  <c r="BS177" i="5"/>
  <c r="CH177" i="5"/>
  <c r="BT177" i="5"/>
  <c r="CJ177" i="5"/>
  <c r="BV177" i="5"/>
  <c r="CK177" i="5"/>
  <c r="BX177" i="5"/>
  <c r="BY177" i="5"/>
  <c r="BL177" i="5"/>
  <c r="BM177" i="5"/>
  <c r="BZ177" i="5"/>
  <c r="CA177" i="5"/>
  <c r="AU37" i="5"/>
  <c r="BG37" i="5"/>
  <c r="AJ37" i="5"/>
  <c r="AV37" i="5"/>
  <c r="BH37" i="5"/>
  <c r="AK37" i="5"/>
  <c r="AW37" i="5"/>
  <c r="BI37" i="5"/>
  <c r="AL37" i="5"/>
  <c r="AX37" i="5"/>
  <c r="BJ37" i="5"/>
  <c r="AM37" i="5"/>
  <c r="AY37" i="5"/>
  <c r="AN37" i="5"/>
  <c r="AZ37" i="5"/>
  <c r="AO37" i="5"/>
  <c r="BA37" i="5"/>
  <c r="AP37" i="5"/>
  <c r="BB37" i="5"/>
  <c r="AQ37" i="5"/>
  <c r="AR37" i="5"/>
  <c r="BD37" i="5"/>
  <c r="AS37" i="5"/>
  <c r="AT37" i="5"/>
  <c r="BC37" i="5"/>
  <c r="BE37" i="5"/>
  <c r="BF37" i="5"/>
  <c r="AJ343" i="5"/>
  <c r="AV343" i="5"/>
  <c r="BH343" i="5"/>
  <c r="AK343" i="5"/>
  <c r="AW343" i="5"/>
  <c r="BI343" i="5"/>
  <c r="AL343" i="5"/>
  <c r="AX343" i="5"/>
  <c r="BJ343" i="5"/>
  <c r="AM343" i="5"/>
  <c r="AY343" i="5"/>
  <c r="AN343" i="5"/>
  <c r="AZ343" i="5"/>
  <c r="AQ343" i="5"/>
  <c r="BC343" i="5"/>
  <c r="AR343" i="5"/>
  <c r="BD343" i="5"/>
  <c r="AT343" i="5"/>
  <c r="BF343" i="5"/>
  <c r="BA343" i="5"/>
  <c r="BB343" i="5"/>
  <c r="BE343" i="5"/>
  <c r="BG343" i="5"/>
  <c r="AU343" i="5"/>
  <c r="AO343" i="5"/>
  <c r="AS343" i="5"/>
  <c r="AP343" i="5"/>
  <c r="AL107" i="5"/>
  <c r="AX107" i="5"/>
  <c r="BJ107" i="5"/>
  <c r="AM107" i="5"/>
  <c r="AY107" i="5"/>
  <c r="AN107" i="5"/>
  <c r="AZ107" i="5"/>
  <c r="AO107" i="5"/>
  <c r="BA107" i="5"/>
  <c r="AP107" i="5"/>
  <c r="BB107" i="5"/>
  <c r="AQ107" i="5"/>
  <c r="BC107" i="5"/>
  <c r="AR107" i="5"/>
  <c r="BD107" i="5"/>
  <c r="AS107" i="5"/>
  <c r="BE107" i="5"/>
  <c r="AT107" i="5"/>
  <c r="BF107" i="5"/>
  <c r="AU107" i="5"/>
  <c r="BG107" i="5"/>
  <c r="AW107" i="5"/>
  <c r="BH107" i="5"/>
  <c r="BI107" i="5"/>
  <c r="AJ107" i="5"/>
  <c r="AV107" i="5"/>
  <c r="AK107" i="5"/>
  <c r="AR278" i="5"/>
  <c r="BD278" i="5"/>
  <c r="AT278" i="5"/>
  <c r="BF278" i="5"/>
  <c r="AJ278" i="5"/>
  <c r="AV278" i="5"/>
  <c r="BH278" i="5"/>
  <c r="AS278" i="5"/>
  <c r="BJ278" i="5"/>
  <c r="AU278" i="5"/>
  <c r="AW278" i="5"/>
  <c r="AX278" i="5"/>
  <c r="AY278" i="5"/>
  <c r="AK278" i="5"/>
  <c r="AZ278" i="5"/>
  <c r="AL278" i="5"/>
  <c r="BA278" i="5"/>
  <c r="AM278" i="5"/>
  <c r="BB278" i="5"/>
  <c r="AN278" i="5"/>
  <c r="BC278" i="5"/>
  <c r="AO278" i="5"/>
  <c r="BE278" i="5"/>
  <c r="AP278" i="5"/>
  <c r="AQ278" i="5"/>
  <c r="BG278" i="5"/>
  <c r="BI278" i="5"/>
  <c r="BU18" i="5"/>
  <c r="CG18" i="5"/>
  <c r="BV18" i="5"/>
  <c r="CH18" i="5"/>
  <c r="BK18" i="5"/>
  <c r="BW18" i="5"/>
  <c r="CI18" i="5"/>
  <c r="BL18" i="5"/>
  <c r="BX18" i="5"/>
  <c r="CJ18" i="5"/>
  <c r="BM18" i="5"/>
  <c r="BY18" i="5"/>
  <c r="CK18" i="5"/>
  <c r="BN18" i="5"/>
  <c r="BZ18" i="5"/>
  <c r="BO18" i="5"/>
  <c r="BP18" i="5"/>
  <c r="BR18" i="5"/>
  <c r="BS18" i="5"/>
  <c r="BT18" i="5"/>
  <c r="CA18" i="5"/>
  <c r="CB18" i="5"/>
  <c r="CC18" i="5"/>
  <c r="CD18" i="5"/>
  <c r="CE18" i="5"/>
  <c r="CF18" i="5"/>
  <c r="BQ18" i="5"/>
  <c r="BO134" i="5"/>
  <c r="CA134" i="5"/>
  <c r="BW134" i="5"/>
  <c r="CJ134" i="5"/>
  <c r="BM134" i="5"/>
  <c r="BZ134" i="5"/>
  <c r="BN134" i="5"/>
  <c r="CB134" i="5"/>
  <c r="BL134" i="5"/>
  <c r="CE134" i="5"/>
  <c r="BP134" i="5"/>
  <c r="CF134" i="5"/>
  <c r="BQ134" i="5"/>
  <c r="CG134" i="5"/>
  <c r="BR134" i="5"/>
  <c r="CH134" i="5"/>
  <c r="BS134" i="5"/>
  <c r="CI134" i="5"/>
  <c r="BT134" i="5"/>
  <c r="CK134" i="5"/>
  <c r="BU134" i="5"/>
  <c r="BV134" i="5"/>
  <c r="BX134" i="5"/>
  <c r="BK134" i="5"/>
  <c r="BY134" i="5"/>
  <c r="CC134" i="5"/>
  <c r="CD134" i="5"/>
  <c r="AO92" i="5"/>
  <c r="BA92" i="5"/>
  <c r="AP92" i="5"/>
  <c r="BB92" i="5"/>
  <c r="AQ92" i="5"/>
  <c r="BC92" i="5"/>
  <c r="AR92" i="5"/>
  <c r="BD92" i="5"/>
  <c r="AS92" i="5"/>
  <c r="BE92" i="5"/>
  <c r="AT92" i="5"/>
  <c r="BF92" i="5"/>
  <c r="AU92" i="5"/>
  <c r="BG92" i="5"/>
  <c r="AJ92" i="5"/>
  <c r="AV92" i="5"/>
  <c r="BH92" i="5"/>
  <c r="AK92" i="5"/>
  <c r="AW92" i="5"/>
  <c r="BI92" i="5"/>
  <c r="AL92" i="5"/>
  <c r="AX92" i="5"/>
  <c r="BJ92" i="5"/>
  <c r="AZ92" i="5"/>
  <c r="AM92" i="5"/>
  <c r="AN92" i="5"/>
  <c r="AY92" i="5"/>
  <c r="BL34" i="5"/>
  <c r="BX34" i="5"/>
  <c r="CJ34" i="5"/>
  <c r="BQ34" i="5"/>
  <c r="CC34" i="5"/>
  <c r="BV34" i="5"/>
  <c r="CK34" i="5"/>
  <c r="BW34" i="5"/>
  <c r="BY34" i="5"/>
  <c r="BK34" i="5"/>
  <c r="BZ34" i="5"/>
  <c r="BM34" i="5"/>
  <c r="CA34" i="5"/>
  <c r="BN34" i="5"/>
  <c r="CB34" i="5"/>
  <c r="BO34" i="5"/>
  <c r="CD34" i="5"/>
  <c r="CE34" i="5"/>
  <c r="CF34" i="5"/>
  <c r="CG34" i="5"/>
  <c r="CH34" i="5"/>
  <c r="CI34" i="5"/>
  <c r="BP34" i="5"/>
  <c r="BR34" i="5"/>
  <c r="BS34" i="5"/>
  <c r="BU34" i="5"/>
  <c r="BT34" i="5"/>
  <c r="AU202" i="5"/>
  <c r="BG202" i="5"/>
  <c r="AJ202" i="5"/>
  <c r="AV202" i="5"/>
  <c r="BH202" i="5"/>
  <c r="AK202" i="5"/>
  <c r="AW202" i="5"/>
  <c r="BI202" i="5"/>
  <c r="AL202" i="5"/>
  <c r="AX202" i="5"/>
  <c r="BJ202" i="5"/>
  <c r="AM202" i="5"/>
  <c r="AY202" i="5"/>
  <c r="AN202" i="5"/>
  <c r="AZ202" i="5"/>
  <c r="AO202" i="5"/>
  <c r="BA202" i="5"/>
  <c r="AP202" i="5"/>
  <c r="BB202" i="5"/>
  <c r="AQ202" i="5"/>
  <c r="BC202" i="5"/>
  <c r="AR202" i="5"/>
  <c r="BD202" i="5"/>
  <c r="BF202" i="5"/>
  <c r="AS202" i="5"/>
  <c r="AT202" i="5"/>
  <c r="BE202" i="5"/>
  <c r="AR320" i="5"/>
  <c r="BD320" i="5"/>
  <c r="AS320" i="5"/>
  <c r="BE320" i="5"/>
  <c r="AT320" i="5"/>
  <c r="BF320" i="5"/>
  <c r="AU320" i="5"/>
  <c r="BG320" i="5"/>
  <c r="AJ320" i="5"/>
  <c r="AV320" i="5"/>
  <c r="BH320" i="5"/>
  <c r="AK320" i="5"/>
  <c r="AW320" i="5"/>
  <c r="BI320" i="5"/>
  <c r="AL320" i="5"/>
  <c r="AX320" i="5"/>
  <c r="BJ320" i="5"/>
  <c r="AM320" i="5"/>
  <c r="AY320" i="5"/>
  <c r="AN320" i="5"/>
  <c r="AZ320" i="5"/>
  <c r="AO320" i="5"/>
  <c r="BA320" i="5"/>
  <c r="AP320" i="5"/>
  <c r="AQ320" i="5"/>
  <c r="BB320" i="5"/>
  <c r="BC320" i="5"/>
  <c r="AU71" i="5"/>
  <c r="BG71" i="5"/>
  <c r="AK71" i="5"/>
  <c r="AW71" i="5"/>
  <c r="BI71" i="5"/>
  <c r="AM71" i="5"/>
  <c r="AY71" i="5"/>
  <c r="AT71" i="5"/>
  <c r="AV71" i="5"/>
  <c r="AX71" i="5"/>
  <c r="AZ71" i="5"/>
  <c r="AJ71" i="5"/>
  <c r="BA71" i="5"/>
  <c r="AL71" i="5"/>
  <c r="BB71" i="5"/>
  <c r="AN71" i="5"/>
  <c r="BC71" i="5"/>
  <c r="AO71" i="5"/>
  <c r="BD71" i="5"/>
  <c r="AP71" i="5"/>
  <c r="BE71" i="5"/>
  <c r="AQ71" i="5"/>
  <c r="BF71" i="5"/>
  <c r="AR71" i="5"/>
  <c r="AS71" i="5"/>
  <c r="BH71" i="5"/>
  <c r="BJ71" i="5"/>
  <c r="AR15" i="5"/>
  <c r="BD15" i="5"/>
  <c r="AT15" i="5"/>
  <c r="BF15" i="5"/>
  <c r="AN15" i="5"/>
  <c r="BB15" i="5"/>
  <c r="AO15" i="5"/>
  <c r="BC15" i="5"/>
  <c r="AP15" i="5"/>
  <c r="BE15" i="5"/>
  <c r="AQ15" i="5"/>
  <c r="BG15" i="5"/>
  <c r="AS15" i="5"/>
  <c r="BH15" i="5"/>
  <c r="AU15" i="5"/>
  <c r="BI15" i="5"/>
  <c r="AV15" i="5"/>
  <c r="BJ15" i="5"/>
  <c r="AW15" i="5"/>
  <c r="AJ15" i="5"/>
  <c r="AX15" i="5"/>
  <c r="AK15" i="5"/>
  <c r="AY15" i="5"/>
  <c r="AL15" i="5"/>
  <c r="AM15" i="5"/>
  <c r="AZ15" i="5"/>
  <c r="BA15" i="5"/>
  <c r="AL184" i="5"/>
  <c r="AX184" i="5"/>
  <c r="BJ184" i="5"/>
  <c r="AN184" i="5"/>
  <c r="AZ184" i="5"/>
  <c r="AR184" i="5"/>
  <c r="BF184" i="5"/>
  <c r="AS184" i="5"/>
  <c r="BG184" i="5"/>
  <c r="AT184" i="5"/>
  <c r="BH184" i="5"/>
  <c r="AU184" i="5"/>
  <c r="BI184" i="5"/>
  <c r="AV184" i="5"/>
  <c r="AW184" i="5"/>
  <c r="AJ184" i="5"/>
  <c r="AY184" i="5"/>
  <c r="AK184" i="5"/>
  <c r="BA184" i="5"/>
  <c r="AM184" i="5"/>
  <c r="BB184" i="5"/>
  <c r="AO184" i="5"/>
  <c r="BC184" i="5"/>
  <c r="AP184" i="5"/>
  <c r="AQ184" i="5"/>
  <c r="BD184" i="5"/>
  <c r="BE184" i="5"/>
  <c r="AF283" i="5"/>
  <c r="AG283" i="5"/>
  <c r="AU218" i="5"/>
  <c r="BG218" i="5"/>
  <c r="AJ218" i="5"/>
  <c r="AV218" i="5"/>
  <c r="BH218" i="5"/>
  <c r="AK218" i="5"/>
  <c r="AW218" i="5"/>
  <c r="BI218" i="5"/>
  <c r="AL218" i="5"/>
  <c r="AX218" i="5"/>
  <c r="BJ218" i="5"/>
  <c r="AM218" i="5"/>
  <c r="AY218" i="5"/>
  <c r="AN218" i="5"/>
  <c r="AZ218" i="5"/>
  <c r="AO218" i="5"/>
  <c r="BA218" i="5"/>
  <c r="AP218" i="5"/>
  <c r="BB218" i="5"/>
  <c r="AQ218" i="5"/>
  <c r="BC218" i="5"/>
  <c r="AR218" i="5"/>
  <c r="BD218" i="5"/>
  <c r="AT218" i="5"/>
  <c r="BE218" i="5"/>
  <c r="BF218" i="5"/>
  <c r="AS218" i="5"/>
  <c r="BP294" i="5"/>
  <c r="CB294" i="5"/>
  <c r="BQ294" i="5"/>
  <c r="CC294" i="5"/>
  <c r="BR294" i="5"/>
  <c r="CD294" i="5"/>
  <c r="BS294" i="5"/>
  <c r="CE294" i="5"/>
  <c r="BT294" i="5"/>
  <c r="CF294" i="5"/>
  <c r="BU294" i="5"/>
  <c r="CG294" i="5"/>
  <c r="BV294" i="5"/>
  <c r="CH294" i="5"/>
  <c r="CI294" i="5"/>
  <c r="CJ294" i="5"/>
  <c r="BK294" i="5"/>
  <c r="CK294" i="5"/>
  <c r="BL294" i="5"/>
  <c r="BM294" i="5"/>
  <c r="BN294" i="5"/>
  <c r="BO294" i="5"/>
  <c r="BW294" i="5"/>
  <c r="BX294" i="5"/>
  <c r="BY294" i="5"/>
  <c r="BZ294" i="5"/>
  <c r="CA294" i="5"/>
  <c r="BR91" i="5"/>
  <c r="CD91" i="5"/>
  <c r="BU91" i="5"/>
  <c r="CH91" i="5"/>
  <c r="BL91" i="5"/>
  <c r="BY91" i="5"/>
  <c r="BM91" i="5"/>
  <c r="CB91" i="5"/>
  <c r="BN91" i="5"/>
  <c r="CC91" i="5"/>
  <c r="BO91" i="5"/>
  <c r="CE91" i="5"/>
  <c r="BP91" i="5"/>
  <c r="CF91" i="5"/>
  <c r="BQ91" i="5"/>
  <c r="CG91" i="5"/>
  <c r="BS91" i="5"/>
  <c r="CI91" i="5"/>
  <c r="BT91" i="5"/>
  <c r="CJ91" i="5"/>
  <c r="BV91" i="5"/>
  <c r="CK91" i="5"/>
  <c r="BW91" i="5"/>
  <c r="CA91" i="5"/>
  <c r="BK91" i="5"/>
  <c r="BZ91" i="5"/>
  <c r="BX91" i="5"/>
  <c r="AR307" i="5"/>
  <c r="BD307" i="5"/>
  <c r="AS307" i="5"/>
  <c r="BE307" i="5"/>
  <c r="AT307" i="5"/>
  <c r="BF307" i="5"/>
  <c r="AU307" i="5"/>
  <c r="BG307" i="5"/>
  <c r="AJ307" i="5"/>
  <c r="AV307" i="5"/>
  <c r="BH307" i="5"/>
  <c r="AK307" i="5"/>
  <c r="AW307" i="5"/>
  <c r="BI307" i="5"/>
  <c r="AL307" i="5"/>
  <c r="AX307" i="5"/>
  <c r="BJ307" i="5"/>
  <c r="AM307" i="5"/>
  <c r="AY307" i="5"/>
  <c r="AN307" i="5"/>
  <c r="AZ307" i="5"/>
  <c r="AO307" i="5"/>
  <c r="BA307" i="5"/>
  <c r="BC307" i="5"/>
  <c r="AP307" i="5"/>
  <c r="AQ307" i="5"/>
  <c r="BB307" i="5"/>
  <c r="AL138" i="5"/>
  <c r="AX138" i="5"/>
  <c r="BJ138" i="5"/>
  <c r="AM138" i="5"/>
  <c r="AY138" i="5"/>
  <c r="AN138" i="5"/>
  <c r="AZ138" i="5"/>
  <c r="AO138" i="5"/>
  <c r="BA138" i="5"/>
  <c r="AP138" i="5"/>
  <c r="BB138" i="5"/>
  <c r="AQ138" i="5"/>
  <c r="BC138" i="5"/>
  <c r="AR138" i="5"/>
  <c r="BD138" i="5"/>
  <c r="AS138" i="5"/>
  <c r="BE138" i="5"/>
  <c r="AT138" i="5"/>
  <c r="BF138" i="5"/>
  <c r="AU138" i="5"/>
  <c r="BG138" i="5"/>
  <c r="AK138" i="5"/>
  <c r="AV138" i="5"/>
  <c r="AW138" i="5"/>
  <c r="BH138" i="5"/>
  <c r="BI138" i="5"/>
  <c r="AJ138" i="5"/>
  <c r="AR88" i="5"/>
  <c r="BD88" i="5"/>
  <c r="AS88" i="5"/>
  <c r="BE88" i="5"/>
  <c r="AT88" i="5"/>
  <c r="BF88" i="5"/>
  <c r="AU88" i="5"/>
  <c r="BG88" i="5"/>
  <c r="AJ88" i="5"/>
  <c r="AV88" i="5"/>
  <c r="BH88" i="5"/>
  <c r="AK88" i="5"/>
  <c r="AW88" i="5"/>
  <c r="BI88" i="5"/>
  <c r="AL88" i="5"/>
  <c r="AX88" i="5"/>
  <c r="BJ88" i="5"/>
  <c r="AM88" i="5"/>
  <c r="AY88" i="5"/>
  <c r="AN88" i="5"/>
  <c r="AZ88" i="5"/>
  <c r="AO88" i="5"/>
  <c r="BA88" i="5"/>
  <c r="AQ88" i="5"/>
  <c r="BB88" i="5"/>
  <c r="BC88" i="5"/>
  <c r="AP88" i="5"/>
  <c r="AU114" i="5"/>
  <c r="BG114" i="5"/>
  <c r="AK114" i="5"/>
  <c r="AW114" i="5"/>
  <c r="BI114" i="5"/>
  <c r="AM114" i="5"/>
  <c r="AY114" i="5"/>
  <c r="AZ114" i="5"/>
  <c r="AJ114" i="5"/>
  <c r="BA114" i="5"/>
  <c r="AL114" i="5"/>
  <c r="BB114" i="5"/>
  <c r="AN114" i="5"/>
  <c r="BC114" i="5"/>
  <c r="AO114" i="5"/>
  <c r="BD114" i="5"/>
  <c r="AP114" i="5"/>
  <c r="BE114" i="5"/>
  <c r="AQ114" i="5"/>
  <c r="BF114" i="5"/>
  <c r="AR114" i="5"/>
  <c r="BH114" i="5"/>
  <c r="AS114" i="5"/>
  <c r="BJ114" i="5"/>
  <c r="AT114" i="5"/>
  <c r="AV114" i="5"/>
  <c r="AX114" i="5"/>
  <c r="AO14" i="5"/>
  <c r="BA14" i="5"/>
  <c r="AQ14" i="5"/>
  <c r="BC14" i="5"/>
  <c r="AW14" i="5"/>
  <c r="AJ14" i="5"/>
  <c r="AX14" i="5"/>
  <c r="AK14" i="5"/>
  <c r="AY14" i="5"/>
  <c r="AL14" i="5"/>
  <c r="AZ14" i="5"/>
  <c r="AM14" i="5"/>
  <c r="BB14" i="5"/>
  <c r="AN14" i="5"/>
  <c r="BD14" i="5"/>
  <c r="AP14" i="5"/>
  <c r="BE14" i="5"/>
  <c r="AR14" i="5"/>
  <c r="BF14" i="5"/>
  <c r="AS14" i="5"/>
  <c r="BG14" i="5"/>
  <c r="AT14" i="5"/>
  <c r="BH14" i="5"/>
  <c r="AU14" i="5"/>
  <c r="AV14" i="5"/>
  <c r="BI14" i="5"/>
  <c r="BJ14" i="5"/>
  <c r="AL152" i="5"/>
  <c r="AX152" i="5"/>
  <c r="BJ152" i="5"/>
  <c r="AM152" i="5"/>
  <c r="AY152" i="5"/>
  <c r="AN152" i="5"/>
  <c r="AZ152" i="5"/>
  <c r="AO152" i="5"/>
  <c r="BA152" i="5"/>
  <c r="AP152" i="5"/>
  <c r="BB152" i="5"/>
  <c r="AQ152" i="5"/>
  <c r="BC152" i="5"/>
  <c r="AR152" i="5"/>
  <c r="BD152" i="5"/>
  <c r="AS152" i="5"/>
  <c r="BE152" i="5"/>
  <c r="AT152" i="5"/>
  <c r="BF152" i="5"/>
  <c r="AU152" i="5"/>
  <c r="BG152" i="5"/>
  <c r="AJ152" i="5"/>
  <c r="AK152" i="5"/>
  <c r="AV152" i="5"/>
  <c r="AW152" i="5"/>
  <c r="BH152" i="5"/>
  <c r="BI152" i="5"/>
  <c r="AO197" i="5"/>
  <c r="BA197" i="5"/>
  <c r="AP197" i="5"/>
  <c r="BB197" i="5"/>
  <c r="AQ197" i="5"/>
  <c r="BC197" i="5"/>
  <c r="AR197" i="5"/>
  <c r="BD197" i="5"/>
  <c r="AS197" i="5"/>
  <c r="BE197" i="5"/>
  <c r="AU197" i="5"/>
  <c r="BG197" i="5"/>
  <c r="AJ197" i="5"/>
  <c r="AV197" i="5"/>
  <c r="BH197" i="5"/>
  <c r="AN197" i="5"/>
  <c r="AT197" i="5"/>
  <c r="AW197" i="5"/>
  <c r="AX197" i="5"/>
  <c r="AY197" i="5"/>
  <c r="AZ197" i="5"/>
  <c r="BF197" i="5"/>
  <c r="BI197" i="5"/>
  <c r="BJ197" i="5"/>
  <c r="AK197" i="5"/>
  <c r="AL197" i="5"/>
  <c r="AM197" i="5"/>
  <c r="AL93" i="5"/>
  <c r="AX93" i="5"/>
  <c r="BJ93" i="5"/>
  <c r="AM93" i="5"/>
  <c r="AY93" i="5"/>
  <c r="AN93" i="5"/>
  <c r="AZ93" i="5"/>
  <c r="AO93" i="5"/>
  <c r="BA93" i="5"/>
  <c r="AP93" i="5"/>
  <c r="BB93" i="5"/>
  <c r="AQ93" i="5"/>
  <c r="BC93" i="5"/>
  <c r="AR93" i="5"/>
  <c r="BD93" i="5"/>
  <c r="AS93" i="5"/>
  <c r="BE93" i="5"/>
  <c r="AT93" i="5"/>
  <c r="BF93" i="5"/>
  <c r="AU93" i="5"/>
  <c r="BG93" i="5"/>
  <c r="AW93" i="5"/>
  <c r="BH93" i="5"/>
  <c r="BI93" i="5"/>
  <c r="AJ93" i="5"/>
  <c r="AV93" i="5"/>
  <c r="AK93" i="5"/>
  <c r="AO338" i="5"/>
  <c r="BA338" i="5"/>
  <c r="AQ338" i="5"/>
  <c r="BC338" i="5"/>
  <c r="AS338" i="5"/>
  <c r="BE338" i="5"/>
  <c r="AU338" i="5"/>
  <c r="BJ338" i="5"/>
  <c r="AV338" i="5"/>
  <c r="AW338" i="5"/>
  <c r="AX338" i="5"/>
  <c r="AJ338" i="5"/>
  <c r="AY338" i="5"/>
  <c r="AK338" i="5"/>
  <c r="AZ338" i="5"/>
  <c r="AL338" i="5"/>
  <c r="BB338" i="5"/>
  <c r="AM338" i="5"/>
  <c r="BD338" i="5"/>
  <c r="AN338" i="5"/>
  <c r="BF338" i="5"/>
  <c r="AP338" i="5"/>
  <c r="BG338" i="5"/>
  <c r="AR338" i="5"/>
  <c r="AT338" i="5"/>
  <c r="BH338" i="5"/>
  <c r="BI338" i="5"/>
  <c r="AR295" i="5"/>
  <c r="BD295" i="5"/>
  <c r="AT295" i="5"/>
  <c r="BF295" i="5"/>
  <c r="AJ295" i="5"/>
  <c r="AV295" i="5"/>
  <c r="BH295" i="5"/>
  <c r="AO295" i="5"/>
  <c r="BE295" i="5"/>
  <c r="AP295" i="5"/>
  <c r="BG295" i="5"/>
  <c r="AQ295" i="5"/>
  <c r="BI295" i="5"/>
  <c r="AS295" i="5"/>
  <c r="BJ295" i="5"/>
  <c r="AU295" i="5"/>
  <c r="AW295" i="5"/>
  <c r="AX295" i="5"/>
  <c r="AY295" i="5"/>
  <c r="AK295" i="5"/>
  <c r="AZ295" i="5"/>
  <c r="AL295" i="5"/>
  <c r="BA295" i="5"/>
  <c r="AM295" i="5"/>
  <c r="AN295" i="5"/>
  <c r="BB295" i="5"/>
  <c r="BC295" i="5"/>
  <c r="AL33" i="5"/>
  <c r="AX33" i="5"/>
  <c r="BJ33" i="5"/>
  <c r="AM33" i="5"/>
  <c r="AY33" i="5"/>
  <c r="AN33" i="5"/>
  <c r="AZ33" i="5"/>
  <c r="AO33" i="5"/>
  <c r="BA33" i="5"/>
  <c r="AP33" i="5"/>
  <c r="BB33" i="5"/>
  <c r="AQ33" i="5"/>
  <c r="BC33" i="5"/>
  <c r="AR33" i="5"/>
  <c r="BD33" i="5"/>
  <c r="AS33" i="5"/>
  <c r="BE33" i="5"/>
  <c r="AT33" i="5"/>
  <c r="BF33" i="5"/>
  <c r="AU33" i="5"/>
  <c r="BG33" i="5"/>
  <c r="AJ33" i="5"/>
  <c r="AK33" i="5"/>
  <c r="AV33" i="5"/>
  <c r="AW33" i="5"/>
  <c r="BH33" i="5"/>
  <c r="BI33" i="5"/>
  <c r="AU181" i="5"/>
  <c r="BG181" i="5"/>
  <c r="AJ181" i="5"/>
  <c r="AV181" i="5"/>
  <c r="BH181" i="5"/>
  <c r="AK181" i="5"/>
  <c r="AW181" i="5"/>
  <c r="BI181" i="5"/>
  <c r="AL181" i="5"/>
  <c r="AX181" i="5"/>
  <c r="BJ181" i="5"/>
  <c r="AM181" i="5"/>
  <c r="AY181" i="5"/>
  <c r="AN181" i="5"/>
  <c r="AZ181" i="5"/>
  <c r="AO181" i="5"/>
  <c r="BA181" i="5"/>
  <c r="AP181" i="5"/>
  <c r="BB181" i="5"/>
  <c r="AQ181" i="5"/>
  <c r="BC181" i="5"/>
  <c r="AR181" i="5"/>
  <c r="BD181" i="5"/>
  <c r="AS181" i="5"/>
  <c r="AT181" i="5"/>
  <c r="BE181" i="5"/>
  <c r="BF181" i="5"/>
  <c r="AR344" i="5"/>
  <c r="BD344" i="5"/>
  <c r="AS344" i="5"/>
  <c r="BE344" i="5"/>
  <c r="AT344" i="5"/>
  <c r="BF344" i="5"/>
  <c r="AU344" i="5"/>
  <c r="BG344" i="5"/>
  <c r="AJ344" i="5"/>
  <c r="AV344" i="5"/>
  <c r="BH344" i="5"/>
  <c r="AK344" i="5"/>
  <c r="AW344" i="5"/>
  <c r="BI344" i="5"/>
  <c r="AL344" i="5"/>
  <c r="AX344" i="5"/>
  <c r="BJ344" i="5"/>
  <c r="AM344" i="5"/>
  <c r="AY344" i="5"/>
  <c r="AN344" i="5"/>
  <c r="AZ344" i="5"/>
  <c r="AO344" i="5"/>
  <c r="BA344" i="5"/>
  <c r="AP344" i="5"/>
  <c r="AQ344" i="5"/>
  <c r="BB344" i="5"/>
  <c r="BC344" i="5"/>
  <c r="AU159" i="5"/>
  <c r="BG159" i="5"/>
  <c r="AJ159" i="5"/>
  <c r="AV159" i="5"/>
  <c r="BH159" i="5"/>
  <c r="AK159" i="5"/>
  <c r="AW159" i="5"/>
  <c r="BI159" i="5"/>
  <c r="AL159" i="5"/>
  <c r="AX159" i="5"/>
  <c r="BJ159" i="5"/>
  <c r="AM159" i="5"/>
  <c r="AY159" i="5"/>
  <c r="AN159" i="5"/>
  <c r="AZ159" i="5"/>
  <c r="AO159" i="5"/>
  <c r="BA159" i="5"/>
  <c r="AP159" i="5"/>
  <c r="BB159" i="5"/>
  <c r="AQ159" i="5"/>
  <c r="BC159" i="5"/>
  <c r="AR159" i="5"/>
  <c r="BD159" i="5"/>
  <c r="AS159" i="5"/>
  <c r="AT159" i="5"/>
  <c r="BE159" i="5"/>
  <c r="BF159" i="5"/>
  <c r="AO67" i="5"/>
  <c r="BA67" i="5"/>
  <c r="AP67" i="5"/>
  <c r="BB67" i="5"/>
  <c r="AQ67" i="5"/>
  <c r="BC67" i="5"/>
  <c r="AR67" i="5"/>
  <c r="BD67" i="5"/>
  <c r="AS67" i="5"/>
  <c r="BE67" i="5"/>
  <c r="AT67" i="5"/>
  <c r="BF67" i="5"/>
  <c r="AU67" i="5"/>
  <c r="BG67" i="5"/>
  <c r="AJ67" i="5"/>
  <c r="AV67" i="5"/>
  <c r="BH67" i="5"/>
  <c r="AK67" i="5"/>
  <c r="AW67" i="5"/>
  <c r="BI67" i="5"/>
  <c r="AL67" i="5"/>
  <c r="AX67" i="5"/>
  <c r="BJ67" i="5"/>
  <c r="AZ67" i="5"/>
  <c r="AM67" i="5"/>
  <c r="AY67" i="5"/>
  <c r="AN67" i="5"/>
  <c r="AL25" i="5"/>
  <c r="AX25" i="5"/>
  <c r="BJ25" i="5"/>
  <c r="AN25" i="5"/>
  <c r="AZ25" i="5"/>
  <c r="AJ25" i="5"/>
  <c r="AY25" i="5"/>
  <c r="AK25" i="5"/>
  <c r="BA25" i="5"/>
  <c r="AM25" i="5"/>
  <c r="BB25" i="5"/>
  <c r="AO25" i="5"/>
  <c r="BC25" i="5"/>
  <c r="AP25" i="5"/>
  <c r="BD25" i="5"/>
  <c r="AQ25" i="5"/>
  <c r="BE25" i="5"/>
  <c r="AR25" i="5"/>
  <c r="BF25" i="5"/>
  <c r="AS25" i="5"/>
  <c r="BG25" i="5"/>
  <c r="AT25" i="5"/>
  <c r="BH25" i="5"/>
  <c r="AU25" i="5"/>
  <c r="BI25" i="5"/>
  <c r="AV25" i="5"/>
  <c r="AW25" i="5"/>
  <c r="BM21" i="5"/>
  <c r="BY21" i="5"/>
  <c r="CK21" i="5"/>
  <c r="BN21" i="5"/>
  <c r="BZ21" i="5"/>
  <c r="BO21" i="5"/>
  <c r="CA21" i="5"/>
  <c r="BP21" i="5"/>
  <c r="CB21" i="5"/>
  <c r="BQ21" i="5"/>
  <c r="CC21" i="5"/>
  <c r="BR21" i="5"/>
  <c r="CD21" i="5"/>
  <c r="BS21" i="5"/>
  <c r="CE21" i="5"/>
  <c r="BT21" i="5"/>
  <c r="CF21" i="5"/>
  <c r="BU21" i="5"/>
  <c r="CG21" i="5"/>
  <c r="CJ21" i="5"/>
  <c r="BK21" i="5"/>
  <c r="BL21" i="5"/>
  <c r="BV21" i="5"/>
  <c r="BW21" i="5"/>
  <c r="CI21" i="5"/>
  <c r="BX21" i="5"/>
  <c r="CH21" i="5"/>
  <c r="BK81" i="5"/>
  <c r="BW81" i="5"/>
  <c r="CI81" i="5"/>
  <c r="BL81" i="5"/>
  <c r="BX81" i="5"/>
  <c r="CJ81" i="5"/>
  <c r="BM81" i="5"/>
  <c r="BY81" i="5"/>
  <c r="CK81" i="5"/>
  <c r="BN81" i="5"/>
  <c r="BZ81" i="5"/>
  <c r="BO81" i="5"/>
  <c r="CA81" i="5"/>
  <c r="BP81" i="5"/>
  <c r="CB81" i="5"/>
  <c r="BQ81" i="5"/>
  <c r="CC81" i="5"/>
  <c r="BR81" i="5"/>
  <c r="CD81" i="5"/>
  <c r="BS81" i="5"/>
  <c r="CE81" i="5"/>
  <c r="BT81" i="5"/>
  <c r="CF81" i="5"/>
  <c r="BU81" i="5"/>
  <c r="BV81" i="5"/>
  <c r="CG81" i="5"/>
  <c r="CH81" i="5"/>
  <c r="BU96" i="5"/>
  <c r="CG96" i="5"/>
  <c r="BR96" i="5"/>
  <c r="CE96" i="5"/>
  <c r="BW96" i="5"/>
  <c r="CJ96" i="5"/>
  <c r="BK96" i="5"/>
  <c r="BZ96" i="5"/>
  <c r="BL96" i="5"/>
  <c r="CA96" i="5"/>
  <c r="BM96" i="5"/>
  <c r="CB96" i="5"/>
  <c r="BN96" i="5"/>
  <c r="CC96" i="5"/>
  <c r="BO96" i="5"/>
  <c r="CD96" i="5"/>
  <c r="BP96" i="5"/>
  <c r="CF96" i="5"/>
  <c r="BQ96" i="5"/>
  <c r="CH96" i="5"/>
  <c r="BS96" i="5"/>
  <c r="CI96" i="5"/>
  <c r="BT96" i="5"/>
  <c r="CK96" i="5"/>
  <c r="BV96" i="5"/>
  <c r="BX96" i="5"/>
  <c r="BY96" i="5"/>
  <c r="BV328" i="5"/>
  <c r="CH328" i="5"/>
  <c r="BK328" i="5"/>
  <c r="BW328" i="5"/>
  <c r="CI328" i="5"/>
  <c r="BL328" i="5"/>
  <c r="BX328" i="5"/>
  <c r="CJ328" i="5"/>
  <c r="BM328" i="5"/>
  <c r="BY328" i="5"/>
  <c r="CK328" i="5"/>
  <c r="BN328" i="5"/>
  <c r="BZ328" i="5"/>
  <c r="BO328" i="5"/>
  <c r="CA328" i="5"/>
  <c r="BP328" i="5"/>
  <c r="CB328" i="5"/>
  <c r="BQ328" i="5"/>
  <c r="CC328" i="5"/>
  <c r="BR328" i="5"/>
  <c r="CD328" i="5"/>
  <c r="BS328" i="5"/>
  <c r="CE328" i="5"/>
  <c r="BT328" i="5"/>
  <c r="BU328" i="5"/>
  <c r="CF328" i="5"/>
  <c r="CG328" i="5"/>
  <c r="BS205" i="5"/>
  <c r="CE205" i="5"/>
  <c r="BU205" i="5"/>
  <c r="CG205" i="5"/>
  <c r="BL205" i="5"/>
  <c r="BZ205" i="5"/>
  <c r="BM205" i="5"/>
  <c r="CA205" i="5"/>
  <c r="BN205" i="5"/>
  <c r="CB205" i="5"/>
  <c r="BO205" i="5"/>
  <c r="CC205" i="5"/>
  <c r="BP205" i="5"/>
  <c r="CD205" i="5"/>
  <c r="BQ205" i="5"/>
  <c r="CF205" i="5"/>
  <c r="BR205" i="5"/>
  <c r="CH205" i="5"/>
  <c r="BT205" i="5"/>
  <c r="CI205" i="5"/>
  <c r="BV205" i="5"/>
  <c r="CJ205" i="5"/>
  <c r="BW205" i="5"/>
  <c r="CK205" i="5"/>
  <c r="BK205" i="5"/>
  <c r="BX205" i="5"/>
  <c r="BY205" i="5"/>
  <c r="BO40" i="5"/>
  <c r="BV40" i="5"/>
  <c r="CI40" i="5"/>
  <c r="BN40" i="5"/>
  <c r="CB40" i="5"/>
  <c r="BY40" i="5"/>
  <c r="BK40" i="5"/>
  <c r="BZ40" i="5"/>
  <c r="BL40" i="5"/>
  <c r="CC40" i="5"/>
  <c r="BM40" i="5"/>
  <c r="CD40" i="5"/>
  <c r="BP40" i="5"/>
  <c r="CE40" i="5"/>
  <c r="BQ40" i="5"/>
  <c r="CF40" i="5"/>
  <c r="BR40" i="5"/>
  <c r="CG40" i="5"/>
  <c r="BT40" i="5"/>
  <c r="BS40" i="5"/>
  <c r="BU40" i="5"/>
  <c r="BW40" i="5"/>
  <c r="BX40" i="5"/>
  <c r="CH40" i="5"/>
  <c r="CJ40" i="5"/>
  <c r="CK40" i="5"/>
  <c r="CA40" i="5"/>
  <c r="BK64" i="5"/>
  <c r="BP64" i="5"/>
  <c r="CF64" i="5"/>
  <c r="BQ64" i="5"/>
  <c r="CG64" i="5"/>
  <c r="BS64" i="5"/>
  <c r="CH64" i="5"/>
  <c r="BT64" i="5"/>
  <c r="CJ64" i="5"/>
  <c r="BU64" i="5"/>
  <c r="CK64" i="5"/>
  <c r="BV64" i="5"/>
  <c r="BX64" i="5"/>
  <c r="CC64" i="5"/>
  <c r="CE64" i="5"/>
  <c r="BL64" i="5"/>
  <c r="BM64" i="5"/>
  <c r="BN64" i="5"/>
  <c r="BY64" i="5"/>
  <c r="CB64" i="5"/>
  <c r="BZ64" i="5"/>
  <c r="CD64" i="5"/>
  <c r="BR64" i="5"/>
  <c r="CI64" i="5"/>
  <c r="CA64" i="5"/>
  <c r="BW64" i="5"/>
  <c r="BO64" i="5"/>
  <c r="BN207" i="5"/>
  <c r="BP207" i="5"/>
  <c r="CC207" i="5"/>
  <c r="BX207" i="5"/>
  <c r="BK207" i="5"/>
  <c r="CJ207" i="5"/>
  <c r="BW207" i="5"/>
  <c r="CG207" i="5"/>
  <c r="CI207" i="5"/>
  <c r="BT207" i="5"/>
  <c r="CF207" i="5"/>
  <c r="BU207" i="5"/>
  <c r="BS207" i="5"/>
  <c r="CE207" i="5"/>
  <c r="BV207" i="5"/>
  <c r="BR207" i="5"/>
  <c r="CH207" i="5"/>
  <c r="CA207" i="5"/>
  <c r="CB207" i="5"/>
  <c r="CD207" i="5"/>
  <c r="BO207" i="5"/>
  <c r="BZ207" i="5"/>
  <c r="BY207" i="5"/>
  <c r="BQ207" i="5"/>
  <c r="BM207" i="5"/>
  <c r="BL207" i="5"/>
  <c r="CK207" i="5"/>
  <c r="BR164" i="5"/>
  <c r="CD164" i="5"/>
  <c r="BV164" i="5"/>
  <c r="CI164" i="5"/>
  <c r="BW164" i="5"/>
  <c r="CJ164" i="5"/>
  <c r="BK164" i="5"/>
  <c r="BX164" i="5"/>
  <c r="CK164" i="5"/>
  <c r="BL164" i="5"/>
  <c r="BY164" i="5"/>
  <c r="BM164" i="5"/>
  <c r="BZ164" i="5"/>
  <c r="BN164" i="5"/>
  <c r="CA164" i="5"/>
  <c r="BO164" i="5"/>
  <c r="CB164" i="5"/>
  <c r="BS164" i="5"/>
  <c r="BT164" i="5"/>
  <c r="BU164" i="5"/>
  <c r="CC164" i="5"/>
  <c r="CE164" i="5"/>
  <c r="CF164" i="5"/>
  <c r="CG164" i="5"/>
  <c r="CH164" i="5"/>
  <c r="BP164" i="5"/>
  <c r="BQ164" i="5"/>
  <c r="BQ110" i="5"/>
  <c r="CC110" i="5"/>
  <c r="BR110" i="5"/>
  <c r="CD110" i="5"/>
  <c r="BS110" i="5"/>
  <c r="CE110" i="5"/>
  <c r="BT110" i="5"/>
  <c r="CF110" i="5"/>
  <c r="BV110" i="5"/>
  <c r="CH110" i="5"/>
  <c r="BK110" i="5"/>
  <c r="BW110" i="5"/>
  <c r="CI110" i="5"/>
  <c r="BX110" i="5"/>
  <c r="BY110" i="5"/>
  <c r="BZ110" i="5"/>
  <c r="CA110" i="5"/>
  <c r="CB110" i="5"/>
  <c r="CG110" i="5"/>
  <c r="BL110" i="5"/>
  <c r="CJ110" i="5"/>
  <c r="BM110" i="5"/>
  <c r="CK110" i="5"/>
  <c r="BN110" i="5"/>
  <c r="BO110" i="5"/>
  <c r="BP110" i="5"/>
  <c r="BU110" i="5"/>
  <c r="BO167" i="5"/>
  <c r="CA167" i="5"/>
  <c r="BT167" i="5"/>
  <c r="CG167" i="5"/>
  <c r="BK167" i="5"/>
  <c r="BX167" i="5"/>
  <c r="CK167" i="5"/>
  <c r="BQ167" i="5"/>
  <c r="CF167" i="5"/>
  <c r="BR167" i="5"/>
  <c r="CH167" i="5"/>
  <c r="BS167" i="5"/>
  <c r="CI167" i="5"/>
  <c r="BU167" i="5"/>
  <c r="CJ167" i="5"/>
  <c r="BV167" i="5"/>
  <c r="BW167" i="5"/>
  <c r="BY167" i="5"/>
  <c r="BZ167" i="5"/>
  <c r="BL167" i="5"/>
  <c r="CB167" i="5"/>
  <c r="BM167" i="5"/>
  <c r="BN167" i="5"/>
  <c r="BP167" i="5"/>
  <c r="CC167" i="5"/>
  <c r="CD167" i="5"/>
  <c r="CE167" i="5"/>
  <c r="AR169" i="5"/>
  <c r="BD169" i="5"/>
  <c r="AS169" i="5"/>
  <c r="BE169" i="5"/>
  <c r="AT169" i="5"/>
  <c r="BF169" i="5"/>
  <c r="AU169" i="5"/>
  <c r="BG169" i="5"/>
  <c r="AJ169" i="5"/>
  <c r="AV169" i="5"/>
  <c r="BH169" i="5"/>
  <c r="AK169" i="5"/>
  <c r="AW169" i="5"/>
  <c r="BI169" i="5"/>
  <c r="AL169" i="5"/>
  <c r="AX169" i="5"/>
  <c r="BJ169" i="5"/>
  <c r="AM169" i="5"/>
  <c r="AY169" i="5"/>
  <c r="AN169" i="5"/>
  <c r="AZ169" i="5"/>
  <c r="AO169" i="5"/>
  <c r="BA169" i="5"/>
  <c r="AP169" i="5"/>
  <c r="AQ169" i="5"/>
  <c r="BB169" i="5"/>
  <c r="BC169" i="5"/>
  <c r="AU75" i="5"/>
  <c r="BG75" i="5"/>
  <c r="AJ75" i="5"/>
  <c r="AV75" i="5"/>
  <c r="BH75" i="5"/>
  <c r="AK75" i="5"/>
  <c r="AW75" i="5"/>
  <c r="BI75" i="5"/>
  <c r="AL75" i="5"/>
  <c r="AX75" i="5"/>
  <c r="BJ75" i="5"/>
  <c r="AM75" i="5"/>
  <c r="AY75" i="5"/>
  <c r="AN75" i="5"/>
  <c r="AZ75" i="5"/>
  <c r="AO75" i="5"/>
  <c r="BA75" i="5"/>
  <c r="AP75" i="5"/>
  <c r="BB75" i="5"/>
  <c r="AQ75" i="5"/>
  <c r="BC75" i="5"/>
  <c r="AR75" i="5"/>
  <c r="BD75" i="5"/>
  <c r="AS75" i="5"/>
  <c r="AT75" i="5"/>
  <c r="BE75" i="5"/>
  <c r="BF75" i="5"/>
  <c r="BQ212" i="5"/>
  <c r="CC212" i="5"/>
  <c r="BW212" i="5"/>
  <c r="CJ212" i="5"/>
  <c r="BK212" i="5"/>
  <c r="BX212" i="5"/>
  <c r="CK212" i="5"/>
  <c r="BL212" i="5"/>
  <c r="BY212" i="5"/>
  <c r="BM212" i="5"/>
  <c r="BZ212" i="5"/>
  <c r="BN212" i="5"/>
  <c r="CA212" i="5"/>
  <c r="BO212" i="5"/>
  <c r="CB212" i="5"/>
  <c r="BP212" i="5"/>
  <c r="CD212" i="5"/>
  <c r="BR212" i="5"/>
  <c r="CE212" i="5"/>
  <c r="BS212" i="5"/>
  <c r="CF212" i="5"/>
  <c r="BT212" i="5"/>
  <c r="CG212" i="5"/>
  <c r="BV212" i="5"/>
  <c r="CH212" i="5"/>
  <c r="CI212" i="5"/>
  <c r="BU212" i="5"/>
  <c r="AL185" i="5"/>
  <c r="AX185" i="5"/>
  <c r="BJ185" i="5"/>
  <c r="AN185" i="5"/>
  <c r="AZ185" i="5"/>
  <c r="AW185" i="5"/>
  <c r="AJ185" i="5"/>
  <c r="AY185" i="5"/>
  <c r="AK185" i="5"/>
  <c r="BA185" i="5"/>
  <c r="AM185" i="5"/>
  <c r="BB185" i="5"/>
  <c r="AO185" i="5"/>
  <c r="BC185" i="5"/>
  <c r="AP185" i="5"/>
  <c r="BD185" i="5"/>
  <c r="AQ185" i="5"/>
  <c r="BE185" i="5"/>
  <c r="AR185" i="5"/>
  <c r="BF185" i="5"/>
  <c r="AS185" i="5"/>
  <c r="BG185" i="5"/>
  <c r="AT185" i="5"/>
  <c r="BH185" i="5"/>
  <c r="AU185" i="5"/>
  <c r="AV185" i="5"/>
  <c r="BI185" i="5"/>
  <c r="BV135" i="5"/>
  <c r="CH135" i="5"/>
  <c r="BK135" i="5"/>
  <c r="BW135" i="5"/>
  <c r="CI135" i="5"/>
  <c r="BL135" i="5"/>
  <c r="BX135" i="5"/>
  <c r="CJ135" i="5"/>
  <c r="BM135" i="5"/>
  <c r="BY135" i="5"/>
  <c r="CK135" i="5"/>
  <c r="BN135" i="5"/>
  <c r="BZ135" i="5"/>
  <c r="BO135" i="5"/>
  <c r="CA135" i="5"/>
  <c r="BP135" i="5"/>
  <c r="CB135" i="5"/>
  <c r="BQ135" i="5"/>
  <c r="CC135" i="5"/>
  <c r="CD135" i="5"/>
  <c r="CE135" i="5"/>
  <c r="CF135" i="5"/>
  <c r="CG135" i="5"/>
  <c r="BR135" i="5"/>
  <c r="BS135" i="5"/>
  <c r="BT135" i="5"/>
  <c r="BU135" i="5"/>
  <c r="AR124" i="5"/>
  <c r="AK124" i="5"/>
  <c r="AX124" i="5"/>
  <c r="BJ124" i="5"/>
  <c r="AL124" i="5"/>
  <c r="AY124" i="5"/>
  <c r="AM124" i="5"/>
  <c r="AZ124" i="5"/>
  <c r="AN124" i="5"/>
  <c r="BA124" i="5"/>
  <c r="AO124" i="5"/>
  <c r="BB124" i="5"/>
  <c r="AP124" i="5"/>
  <c r="BC124" i="5"/>
  <c r="AQ124" i="5"/>
  <c r="BD124" i="5"/>
  <c r="AS124" i="5"/>
  <c r="BE124" i="5"/>
  <c r="AT124" i="5"/>
  <c r="BF124" i="5"/>
  <c r="AU124" i="5"/>
  <c r="BG124" i="5"/>
  <c r="AJ124" i="5"/>
  <c r="AV124" i="5"/>
  <c r="AW124" i="5"/>
  <c r="BH124" i="5"/>
  <c r="BI124" i="5"/>
  <c r="AO217" i="5"/>
  <c r="BA217" i="5"/>
  <c r="AP217" i="5"/>
  <c r="AQ217" i="5"/>
  <c r="BC217" i="5"/>
  <c r="AS217" i="5"/>
  <c r="BE217" i="5"/>
  <c r="AJ217" i="5"/>
  <c r="AN217" i="5"/>
  <c r="BG217" i="5"/>
  <c r="AR217" i="5"/>
  <c r="BH217" i="5"/>
  <c r="AT217" i="5"/>
  <c r="BI217" i="5"/>
  <c r="AU217" i="5"/>
  <c r="BJ217" i="5"/>
  <c r="AV217" i="5"/>
  <c r="AW217" i="5"/>
  <c r="AX217" i="5"/>
  <c r="AY217" i="5"/>
  <c r="AZ217" i="5"/>
  <c r="AK217" i="5"/>
  <c r="BB217" i="5"/>
  <c r="AL217" i="5"/>
  <c r="AM217" i="5"/>
  <c r="BD217" i="5"/>
  <c r="BF217" i="5"/>
  <c r="AO145" i="5"/>
  <c r="BA145" i="5"/>
  <c r="AP145" i="5"/>
  <c r="BB145" i="5"/>
  <c r="AQ145" i="5"/>
  <c r="BC145" i="5"/>
  <c r="AR145" i="5"/>
  <c r="BD145" i="5"/>
  <c r="AS145" i="5"/>
  <c r="BE145" i="5"/>
  <c r="AJ145" i="5"/>
  <c r="AV145" i="5"/>
  <c r="BH145" i="5"/>
  <c r="AL145" i="5"/>
  <c r="AX145" i="5"/>
  <c r="BJ145" i="5"/>
  <c r="AT145" i="5"/>
  <c r="AU145" i="5"/>
  <c r="AW145" i="5"/>
  <c r="AY145" i="5"/>
  <c r="AZ145" i="5"/>
  <c r="BF145" i="5"/>
  <c r="BG145" i="5"/>
  <c r="BI145" i="5"/>
  <c r="AK145" i="5"/>
  <c r="AM145" i="5"/>
  <c r="AN145" i="5"/>
  <c r="AR23" i="5"/>
  <c r="BD23" i="5"/>
  <c r="AS23" i="5"/>
  <c r="BE23" i="5"/>
  <c r="AT23" i="5"/>
  <c r="BF23" i="5"/>
  <c r="AU23" i="5"/>
  <c r="BG23" i="5"/>
  <c r="AJ23" i="5"/>
  <c r="AV23" i="5"/>
  <c r="BH23" i="5"/>
  <c r="AK23" i="5"/>
  <c r="AW23" i="5"/>
  <c r="BI23" i="5"/>
  <c r="AL23" i="5"/>
  <c r="AX23" i="5"/>
  <c r="BJ23" i="5"/>
  <c r="AM23" i="5"/>
  <c r="AY23" i="5"/>
  <c r="AN23" i="5"/>
  <c r="AZ23" i="5"/>
  <c r="AO23" i="5"/>
  <c r="BA23" i="5"/>
  <c r="AP23" i="5"/>
  <c r="AQ23" i="5"/>
  <c r="BB23" i="5"/>
  <c r="BC23" i="5"/>
  <c r="AO302" i="5"/>
  <c r="BA302" i="5"/>
  <c r="AP302" i="5"/>
  <c r="BB302" i="5"/>
  <c r="AQ302" i="5"/>
  <c r="BC302" i="5"/>
  <c r="AR302" i="5"/>
  <c r="BD302" i="5"/>
  <c r="AS302" i="5"/>
  <c r="BE302" i="5"/>
  <c r="AT302" i="5"/>
  <c r="BF302" i="5"/>
  <c r="AU302" i="5"/>
  <c r="BG302" i="5"/>
  <c r="AJ302" i="5"/>
  <c r="AV302" i="5"/>
  <c r="BH302" i="5"/>
  <c r="AK302" i="5"/>
  <c r="AW302" i="5"/>
  <c r="BI302" i="5"/>
  <c r="AL302" i="5"/>
  <c r="AX302" i="5"/>
  <c r="BJ302" i="5"/>
  <c r="AM302" i="5"/>
  <c r="AN302" i="5"/>
  <c r="AY302" i="5"/>
  <c r="AZ302" i="5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2" i="2"/>
  <c r="AO261" i="5" l="1"/>
  <c r="BA261" i="5"/>
  <c r="AQ261" i="5"/>
  <c r="BC261" i="5"/>
  <c r="AT261" i="5"/>
  <c r="BH261" i="5"/>
  <c r="AU261" i="5"/>
  <c r="BI261" i="5"/>
  <c r="AV261" i="5"/>
  <c r="BJ261" i="5"/>
  <c r="AW261" i="5"/>
  <c r="AJ261" i="5"/>
  <c r="AX261" i="5"/>
  <c r="AK261" i="5"/>
  <c r="AY261" i="5"/>
  <c r="AL261" i="5"/>
  <c r="AZ261" i="5"/>
  <c r="AM261" i="5"/>
  <c r="BB261" i="5"/>
  <c r="AN261" i="5"/>
  <c r="BD261" i="5"/>
  <c r="AP261" i="5"/>
  <c r="BE261" i="5"/>
  <c r="AR261" i="5"/>
  <c r="AS261" i="5"/>
  <c r="BF261" i="5"/>
  <c r="BG261" i="5"/>
  <c r="AO146" i="5"/>
  <c r="BA146" i="5"/>
  <c r="AP146" i="5"/>
  <c r="BB146" i="5"/>
  <c r="AQ146" i="5"/>
  <c r="BC146" i="5"/>
  <c r="AR146" i="5"/>
  <c r="BD146" i="5"/>
  <c r="AS146" i="5"/>
  <c r="BE146" i="5"/>
  <c r="AT146" i="5"/>
  <c r="BF146" i="5"/>
  <c r="AU146" i="5"/>
  <c r="BG146" i="5"/>
  <c r="AJ146" i="5"/>
  <c r="AV146" i="5"/>
  <c r="BH146" i="5"/>
  <c r="AK146" i="5"/>
  <c r="AW146" i="5"/>
  <c r="BI146" i="5"/>
  <c r="AL146" i="5"/>
  <c r="AX146" i="5"/>
  <c r="BJ146" i="5"/>
  <c r="AM146" i="5"/>
  <c r="AN146" i="5"/>
  <c r="AY146" i="5"/>
  <c r="AZ146" i="5"/>
  <c r="BU46" i="5"/>
  <c r="CG46" i="5"/>
  <c r="BV46" i="5"/>
  <c r="CH46" i="5"/>
  <c r="BM46" i="5"/>
  <c r="BY46" i="5"/>
  <c r="CK46" i="5"/>
  <c r="BQ46" i="5"/>
  <c r="CF46" i="5"/>
  <c r="BR46" i="5"/>
  <c r="CI46" i="5"/>
  <c r="BS46" i="5"/>
  <c r="CJ46" i="5"/>
  <c r="BT46" i="5"/>
  <c r="BW46" i="5"/>
  <c r="BX46" i="5"/>
  <c r="BZ46" i="5"/>
  <c r="BK46" i="5"/>
  <c r="CA46" i="5"/>
  <c r="BL46" i="5"/>
  <c r="CB46" i="5"/>
  <c r="BN46" i="5"/>
  <c r="CC46" i="5"/>
  <c r="BP46" i="5"/>
  <c r="CD46" i="5"/>
  <c r="CE46" i="5"/>
  <c r="BO46" i="5"/>
  <c r="AO46" i="5"/>
  <c r="BA46" i="5"/>
  <c r="AP46" i="5"/>
  <c r="BB46" i="5"/>
  <c r="AQ46" i="5"/>
  <c r="BC46" i="5"/>
  <c r="AR46" i="5"/>
  <c r="BD46" i="5"/>
  <c r="AS46" i="5"/>
  <c r="BE46" i="5"/>
  <c r="AT46" i="5"/>
  <c r="BF46" i="5"/>
  <c r="AU46" i="5"/>
  <c r="BG46" i="5"/>
  <c r="AJ46" i="5"/>
  <c r="AV46" i="5"/>
  <c r="BH46" i="5"/>
  <c r="AK46" i="5"/>
  <c r="AW46" i="5"/>
  <c r="BI46" i="5"/>
  <c r="AL46" i="5"/>
  <c r="AX46" i="5"/>
  <c r="BJ46" i="5"/>
  <c r="AM46" i="5"/>
  <c r="AN46" i="5"/>
  <c r="AY46" i="5"/>
  <c r="AZ46" i="5"/>
  <c r="BO70" i="5"/>
  <c r="CA70" i="5"/>
  <c r="BR70" i="5"/>
  <c r="CE70" i="5"/>
  <c r="BS70" i="5"/>
  <c r="CF70" i="5"/>
  <c r="BT70" i="5"/>
  <c r="CG70" i="5"/>
  <c r="BU70" i="5"/>
  <c r="CH70" i="5"/>
  <c r="BV70" i="5"/>
  <c r="CI70" i="5"/>
  <c r="BW70" i="5"/>
  <c r="BK70" i="5"/>
  <c r="BX70" i="5"/>
  <c r="CK70" i="5"/>
  <c r="BY70" i="5"/>
  <c r="BZ70" i="5"/>
  <c r="CB70" i="5"/>
  <c r="CC70" i="5"/>
  <c r="CD70" i="5"/>
  <c r="CJ70" i="5"/>
  <c r="BL70" i="5"/>
  <c r="BM70" i="5"/>
  <c r="BN70" i="5"/>
  <c r="BP70" i="5"/>
  <c r="BQ70" i="5"/>
  <c r="AR70" i="5"/>
  <c r="BD70" i="5"/>
  <c r="AT70" i="5"/>
  <c r="BF70" i="5"/>
  <c r="AJ70" i="5"/>
  <c r="AV70" i="5"/>
  <c r="BH70" i="5"/>
  <c r="AN70" i="5"/>
  <c r="BC70" i="5"/>
  <c r="AO70" i="5"/>
  <c r="BE70" i="5"/>
  <c r="AP70" i="5"/>
  <c r="BG70" i="5"/>
  <c r="AQ70" i="5"/>
  <c r="BI70" i="5"/>
  <c r="AS70" i="5"/>
  <c r="BJ70" i="5"/>
  <c r="AU70" i="5"/>
  <c r="AW70" i="5"/>
  <c r="AX70" i="5"/>
  <c r="AY70" i="5"/>
  <c r="AK70" i="5"/>
  <c r="AZ70" i="5"/>
  <c r="AL70" i="5"/>
  <c r="AM70" i="5"/>
  <c r="BA70" i="5"/>
  <c r="BB70" i="5"/>
  <c r="AO283" i="5"/>
  <c r="BA283" i="5"/>
  <c r="AP283" i="5"/>
  <c r="BB283" i="5"/>
  <c r="AQ283" i="5"/>
  <c r="BC283" i="5"/>
  <c r="AR283" i="5"/>
  <c r="BD283" i="5"/>
  <c r="AS283" i="5"/>
  <c r="BE283" i="5"/>
  <c r="AU283" i="5"/>
  <c r="BG283" i="5"/>
  <c r="AJ283" i="5"/>
  <c r="AV283" i="5"/>
  <c r="BH283" i="5"/>
  <c r="AK283" i="5"/>
  <c r="AL283" i="5"/>
  <c r="AM283" i="5"/>
  <c r="AN283" i="5"/>
  <c r="AT283" i="5"/>
  <c r="AW283" i="5"/>
  <c r="AX283" i="5"/>
  <c r="AY283" i="5"/>
  <c r="AZ283" i="5"/>
  <c r="BF283" i="5"/>
  <c r="BJ283" i="5"/>
  <c r="BI283" i="5"/>
  <c r="BU175" i="5"/>
  <c r="CH175" i="5"/>
  <c r="BV175" i="5"/>
  <c r="CI175" i="5"/>
  <c r="BW175" i="5"/>
  <c r="CJ175" i="5"/>
  <c r="BK175" i="5"/>
  <c r="BX175" i="5"/>
  <c r="BL175" i="5"/>
  <c r="BZ175" i="5"/>
  <c r="BN175" i="5"/>
  <c r="CA175" i="5"/>
  <c r="BO175" i="5"/>
  <c r="CB175" i="5"/>
  <c r="CC175" i="5"/>
  <c r="CD175" i="5"/>
  <c r="CE175" i="5"/>
  <c r="CF175" i="5"/>
  <c r="CG175" i="5"/>
  <c r="BP175" i="5"/>
  <c r="BQ175" i="5"/>
  <c r="BR175" i="5"/>
  <c r="BS175" i="5"/>
  <c r="BT175" i="5"/>
  <c r="BM175" i="5"/>
  <c r="BY175" i="5"/>
  <c r="CK175" i="5"/>
  <c r="AR175" i="5"/>
  <c r="BD175" i="5"/>
  <c r="AS175" i="5"/>
  <c r="BE175" i="5"/>
  <c r="AT175" i="5"/>
  <c r="BF175" i="5"/>
  <c r="AU175" i="5"/>
  <c r="BG175" i="5"/>
  <c r="AJ175" i="5"/>
  <c r="AV175" i="5"/>
  <c r="BH175" i="5"/>
  <c r="AK175" i="5"/>
  <c r="AW175" i="5"/>
  <c r="BI175" i="5"/>
  <c r="AL175" i="5"/>
  <c r="AX175" i="5"/>
  <c r="BJ175" i="5"/>
  <c r="AM175" i="5"/>
  <c r="AY175" i="5"/>
  <c r="AN175" i="5"/>
  <c r="AZ175" i="5"/>
  <c r="AO175" i="5"/>
  <c r="BA175" i="5"/>
  <c r="AP175" i="5"/>
  <c r="AQ175" i="5"/>
  <c r="BB175" i="5"/>
  <c r="BC175" i="5"/>
  <c r="BU161" i="5"/>
  <c r="CG161" i="5"/>
  <c r="BK161" i="5"/>
  <c r="BW161" i="5"/>
  <c r="CI161" i="5"/>
  <c r="BT161" i="5"/>
  <c r="CJ161" i="5"/>
  <c r="BV161" i="5"/>
  <c r="CK161" i="5"/>
  <c r="BX161" i="5"/>
  <c r="BY161" i="5"/>
  <c r="BL161" i="5"/>
  <c r="BZ161" i="5"/>
  <c r="BM161" i="5"/>
  <c r="CA161" i="5"/>
  <c r="BN161" i="5"/>
  <c r="CB161" i="5"/>
  <c r="BO161" i="5"/>
  <c r="CC161" i="5"/>
  <c r="BP161" i="5"/>
  <c r="CD161" i="5"/>
  <c r="BQ161" i="5"/>
  <c r="CE161" i="5"/>
  <c r="BS161" i="5"/>
  <c r="CF161" i="5"/>
  <c r="CH161" i="5"/>
  <c r="BR161" i="5"/>
  <c r="AU161" i="5"/>
  <c r="BG161" i="5"/>
  <c r="AK161" i="5"/>
  <c r="AW161" i="5"/>
  <c r="BI161" i="5"/>
  <c r="AM161" i="5"/>
  <c r="AY161" i="5"/>
  <c r="AJ161" i="5"/>
  <c r="BA161" i="5"/>
  <c r="AL161" i="5"/>
  <c r="BB161" i="5"/>
  <c r="AN161" i="5"/>
  <c r="BC161" i="5"/>
  <c r="AO161" i="5"/>
  <c r="BD161" i="5"/>
  <c r="AP161" i="5"/>
  <c r="BE161" i="5"/>
  <c r="AQ161" i="5"/>
  <c r="BF161" i="5"/>
  <c r="AR161" i="5"/>
  <c r="BH161" i="5"/>
  <c r="AS161" i="5"/>
  <c r="BJ161" i="5"/>
  <c r="AT161" i="5"/>
  <c r="AV161" i="5"/>
  <c r="AX161" i="5"/>
  <c r="AZ161" i="5"/>
  <c r="AR182" i="5"/>
  <c r="BD182" i="5"/>
  <c r="AT182" i="5"/>
  <c r="BF182" i="5"/>
  <c r="AJ182" i="5"/>
  <c r="AV182" i="5"/>
  <c r="BH182" i="5"/>
  <c r="AK182" i="5"/>
  <c r="AZ182" i="5"/>
  <c r="AL182" i="5"/>
  <c r="BA182" i="5"/>
  <c r="AM182" i="5"/>
  <c r="BB182" i="5"/>
  <c r="AN182" i="5"/>
  <c r="BC182" i="5"/>
  <c r="AO182" i="5"/>
  <c r="BE182" i="5"/>
  <c r="AP182" i="5"/>
  <c r="BG182" i="5"/>
  <c r="AQ182" i="5"/>
  <c r="BI182" i="5"/>
  <c r="AS182" i="5"/>
  <c r="BJ182" i="5"/>
  <c r="AU182" i="5"/>
  <c r="AW182" i="5"/>
  <c r="AX182" i="5"/>
  <c r="AY182" i="5"/>
  <c r="BT261" i="5"/>
  <c r="CF261" i="5"/>
  <c r="BU261" i="5"/>
  <c r="CG261" i="5"/>
  <c r="BV261" i="5"/>
  <c r="CH261" i="5"/>
  <c r="BK261" i="5"/>
  <c r="BW261" i="5"/>
  <c r="CI261" i="5"/>
  <c r="BL261" i="5"/>
  <c r="BX261" i="5"/>
  <c r="CJ261" i="5"/>
  <c r="BM261" i="5"/>
  <c r="BY261" i="5"/>
  <c r="CK261" i="5"/>
  <c r="BN261" i="5"/>
  <c r="BZ261" i="5"/>
  <c r="BO261" i="5"/>
  <c r="CA261" i="5"/>
  <c r="BP261" i="5"/>
  <c r="CB261" i="5"/>
  <c r="BQ261" i="5"/>
  <c r="CC261" i="5"/>
  <c r="BR261" i="5"/>
  <c r="BS261" i="5"/>
  <c r="CD261" i="5"/>
  <c r="CE261" i="5"/>
  <c r="BQ137" i="5"/>
  <c r="CC137" i="5"/>
  <c r="BO137" i="5"/>
  <c r="CB137" i="5"/>
  <c r="BP137" i="5"/>
  <c r="CD137" i="5"/>
  <c r="BR137" i="5"/>
  <c r="CE137" i="5"/>
  <c r="BS137" i="5"/>
  <c r="CF137" i="5"/>
  <c r="BT137" i="5"/>
  <c r="CG137" i="5"/>
  <c r="BU137" i="5"/>
  <c r="CH137" i="5"/>
  <c r="BV137" i="5"/>
  <c r="CI137" i="5"/>
  <c r="BX137" i="5"/>
  <c r="BY137" i="5"/>
  <c r="BZ137" i="5"/>
  <c r="CA137" i="5"/>
  <c r="CJ137" i="5"/>
  <c r="CK137" i="5"/>
  <c r="BK137" i="5"/>
  <c r="BL137" i="5"/>
  <c r="BM137" i="5"/>
  <c r="BN137" i="5"/>
  <c r="BW137" i="5"/>
  <c r="AU137" i="5"/>
  <c r="BG137" i="5"/>
  <c r="AJ137" i="5"/>
  <c r="AV137" i="5"/>
  <c r="BH137" i="5"/>
  <c r="AK137" i="5"/>
  <c r="AW137" i="5"/>
  <c r="BI137" i="5"/>
  <c r="AL137" i="5"/>
  <c r="AX137" i="5"/>
  <c r="BJ137" i="5"/>
  <c r="AM137" i="5"/>
  <c r="AY137" i="5"/>
  <c r="AN137" i="5"/>
  <c r="AZ137" i="5"/>
  <c r="AO137" i="5"/>
  <c r="BA137" i="5"/>
  <c r="AP137" i="5"/>
  <c r="BB137" i="5"/>
  <c r="AQ137" i="5"/>
  <c r="BC137" i="5"/>
  <c r="AR137" i="5"/>
  <c r="BD137" i="5"/>
  <c r="AS137" i="5"/>
  <c r="AT137" i="5"/>
  <c r="BE137" i="5"/>
  <c r="BF137" i="5"/>
  <c r="BV157" i="5"/>
  <c r="CH157" i="5"/>
  <c r="BL157" i="5"/>
  <c r="BX157" i="5"/>
  <c r="CJ157" i="5"/>
  <c r="BQ157" i="5"/>
  <c r="CE157" i="5"/>
  <c r="BR157" i="5"/>
  <c r="CF157" i="5"/>
  <c r="BS157" i="5"/>
  <c r="CG157" i="5"/>
  <c r="BT157" i="5"/>
  <c r="CI157" i="5"/>
  <c r="BU157" i="5"/>
  <c r="CK157" i="5"/>
  <c r="BW157" i="5"/>
  <c r="BY157" i="5"/>
  <c r="BK157" i="5"/>
  <c r="BZ157" i="5"/>
  <c r="BM157" i="5"/>
  <c r="CA157" i="5"/>
  <c r="BN157" i="5"/>
  <c r="CB157" i="5"/>
  <c r="BO157" i="5"/>
  <c r="BP157" i="5"/>
  <c r="CC157" i="5"/>
  <c r="CD157" i="5"/>
  <c r="BL283" i="5"/>
  <c r="BX283" i="5"/>
  <c r="CJ283" i="5"/>
  <c r="BV283" i="5"/>
  <c r="CI283" i="5"/>
  <c r="BN283" i="5"/>
  <c r="CA283" i="5"/>
  <c r="BS283" i="5"/>
  <c r="CH283" i="5"/>
  <c r="BT283" i="5"/>
  <c r="CK283" i="5"/>
  <c r="BU283" i="5"/>
  <c r="BW283" i="5"/>
  <c r="BY283" i="5"/>
  <c r="BZ283" i="5"/>
  <c r="BK283" i="5"/>
  <c r="CB283" i="5"/>
  <c r="BM283" i="5"/>
  <c r="CC283" i="5"/>
  <c r="BO283" i="5"/>
  <c r="CD283" i="5"/>
  <c r="BR283" i="5"/>
  <c r="CE283" i="5"/>
  <c r="CF283" i="5"/>
  <c r="CG283" i="5"/>
  <c r="BP283" i="5"/>
  <c r="BQ283" i="5"/>
  <c r="BN182" i="5"/>
  <c r="BZ182" i="5"/>
  <c r="BV182" i="5"/>
  <c r="CI182" i="5"/>
  <c r="BW182" i="5"/>
  <c r="CJ182" i="5"/>
  <c r="BK182" i="5"/>
  <c r="BX182" i="5"/>
  <c r="CK182" i="5"/>
  <c r="BL182" i="5"/>
  <c r="BY182" i="5"/>
  <c r="BM182" i="5"/>
  <c r="CA182" i="5"/>
  <c r="BO182" i="5"/>
  <c r="CB182" i="5"/>
  <c r="BP182" i="5"/>
  <c r="CC182" i="5"/>
  <c r="BQ182" i="5"/>
  <c r="CD182" i="5"/>
  <c r="BR182" i="5"/>
  <c r="CE182" i="5"/>
  <c r="BS182" i="5"/>
  <c r="CF182" i="5"/>
  <c r="BT182" i="5"/>
  <c r="BU182" i="5"/>
  <c r="CG182" i="5"/>
  <c r="CH182" i="5"/>
  <c r="AU157" i="5"/>
  <c r="BG157" i="5"/>
  <c r="AK157" i="5"/>
  <c r="AW157" i="5"/>
  <c r="BI157" i="5"/>
  <c r="AR157" i="5"/>
  <c r="BF157" i="5"/>
  <c r="AS157" i="5"/>
  <c r="BH157" i="5"/>
  <c r="AT157" i="5"/>
  <c r="BJ157" i="5"/>
  <c r="AV157" i="5"/>
  <c r="AX157" i="5"/>
  <c r="AJ157" i="5"/>
  <c r="AY157" i="5"/>
  <c r="AL157" i="5"/>
  <c r="AZ157" i="5"/>
  <c r="AM157" i="5"/>
  <c r="BA157" i="5"/>
  <c r="AN157" i="5"/>
  <c r="BB157" i="5"/>
  <c r="AO157" i="5"/>
  <c r="BC157" i="5"/>
  <c r="AP157" i="5"/>
  <c r="AQ157" i="5"/>
  <c r="BD157" i="5"/>
  <c r="BE157" i="5"/>
  <c r="BQ146" i="5"/>
  <c r="CD146" i="5"/>
  <c r="BR146" i="5"/>
  <c r="CE146" i="5"/>
  <c r="BS146" i="5"/>
  <c r="CF146" i="5"/>
  <c r="BT146" i="5"/>
  <c r="CG146" i="5"/>
  <c r="BU146" i="5"/>
  <c r="CI146" i="5"/>
  <c r="BK146" i="5"/>
  <c r="BO146" i="5"/>
  <c r="BP146" i="5"/>
  <c r="BW146" i="5"/>
  <c r="BX146" i="5"/>
  <c r="BY146" i="5"/>
  <c r="BZ146" i="5"/>
  <c r="CA146" i="5"/>
  <c r="CB146" i="5"/>
  <c r="CC146" i="5"/>
  <c r="BL146" i="5"/>
  <c r="CJ146" i="5"/>
  <c r="BM146" i="5"/>
  <c r="BN146" i="5"/>
  <c r="CK146" i="5"/>
  <c r="BV146" i="5"/>
  <c r="CH146" i="5"/>
  <c r="A3" i="2"/>
  <c r="AO1" i="5" l="1"/>
  <c r="BB1" i="5"/>
  <c r="AN1" i="5"/>
  <c r="CA1" i="5"/>
  <c r="CD1" i="5"/>
  <c r="AT1" i="5"/>
  <c r="BT1" i="5"/>
  <c r="AM1" i="5"/>
  <c r="BS1" i="5"/>
  <c r="AQ1" i="5"/>
  <c r="BX1" i="5"/>
  <c r="BD1" i="5"/>
  <c r="BR1" i="5"/>
  <c r="AP1" i="5"/>
  <c r="CB1" i="5"/>
  <c r="CF1" i="5"/>
  <c r="AZ1" i="5"/>
  <c r="BA1" i="5"/>
  <c r="CK1" i="5"/>
  <c r="AS1" i="5"/>
  <c r="BG1" i="5"/>
  <c r="BF1" i="5"/>
  <c r="BY1" i="5"/>
  <c r="BZ1" i="5"/>
  <c r="BI1" i="5"/>
  <c r="BQ1" i="5"/>
  <c r="CI1" i="5"/>
  <c r="AV1" i="5"/>
  <c r="BE1" i="5"/>
  <c r="CH1" i="5"/>
  <c r="AU1" i="5"/>
  <c r="BO1" i="5"/>
  <c r="BW1" i="5"/>
  <c r="BV1" i="5"/>
  <c r="CE1" i="5"/>
  <c r="CG1" i="5"/>
  <c r="AY1" i="5"/>
  <c r="BP1" i="5"/>
  <c r="BN1" i="5"/>
  <c r="AX1" i="5"/>
  <c r="AW1" i="5"/>
  <c r="AR1" i="5"/>
  <c r="CJ1" i="5"/>
  <c r="BU1" i="5"/>
  <c r="BC1" i="5"/>
  <c r="BJ1" i="5"/>
  <c r="BH1" i="5"/>
  <c r="CC1" i="5"/>
</calcChain>
</file>

<file path=xl/sharedStrings.xml><?xml version="1.0" encoding="utf-8"?>
<sst xmlns="http://schemas.openxmlformats.org/spreadsheetml/2006/main" count="6514" uniqueCount="846">
  <si>
    <t>Jun</t>
  </si>
  <si>
    <t>Jul</t>
  </si>
  <si>
    <t>Aug</t>
  </si>
  <si>
    <t>Sep</t>
  </si>
  <si>
    <t>Oct</t>
  </si>
  <si>
    <t>Nov</t>
  </si>
  <si>
    <t>Dec</t>
  </si>
  <si>
    <t>3 week</t>
  </si>
  <si>
    <t>Sum of 2024 Cs</t>
  </si>
  <si>
    <t>Sum of 2025 Cs</t>
  </si>
  <si>
    <t>Sum of 2026 Cs</t>
  </si>
  <si>
    <t>Sum of 2024 Pal</t>
  </si>
  <si>
    <t>Sum of 2025 Pal</t>
  </si>
  <si>
    <t>Sum of 2026 Pal</t>
  </si>
  <si>
    <t>Sum of 2024 Liton</t>
  </si>
  <si>
    <t>Sum of 2025 Liton</t>
  </si>
  <si>
    <t>Sum of 2026 Liton</t>
  </si>
  <si>
    <t>Cases</t>
  </si>
  <si>
    <t>Pallets</t>
  </si>
  <si>
    <t>Litons</t>
  </si>
  <si>
    <t>25' vs 24'</t>
  </si>
  <si>
    <t>26' vs 25'</t>
  </si>
  <si>
    <t>Sum of 1/1/20252</t>
  </si>
  <si>
    <t>Sum of 2/1/20252</t>
  </si>
  <si>
    <t>Sum of 3/1/20252</t>
  </si>
  <si>
    <t>Sum of 4/1/20252</t>
  </si>
  <si>
    <t>Sum of 5/1/20252</t>
  </si>
  <si>
    <t>Sum of 6/1/20252</t>
  </si>
  <si>
    <t>Sum of 7/1/20252</t>
  </si>
  <si>
    <t>Sum of 8/1/20252</t>
  </si>
  <si>
    <t>Sum of 9/1/20252</t>
  </si>
  <si>
    <t>Sum of 10/1/20252</t>
  </si>
  <si>
    <t>Sum of 11/1/20252</t>
  </si>
  <si>
    <t>Sum of 12/1/20252</t>
  </si>
  <si>
    <t>Sum of 1/1/20262</t>
  </si>
  <si>
    <t>Sum of 2/1/20262</t>
  </si>
  <si>
    <t>Sum of 3/1/20262</t>
  </si>
  <si>
    <t>Sum of 4/1/20262</t>
  </si>
  <si>
    <t>Sum of 5/1/20262</t>
  </si>
  <si>
    <t>Sum of 6/1/20262</t>
  </si>
  <si>
    <t>Sum of 7/1/20262</t>
  </si>
  <si>
    <t>Sum of 8/1/20262</t>
  </si>
  <si>
    <t>Sum of 9/1/20262</t>
  </si>
  <si>
    <t>Sum of 10/1/20262</t>
  </si>
  <si>
    <t>Sum of 11/1/20262</t>
  </si>
  <si>
    <t>Sum of 12/1/20262</t>
  </si>
  <si>
    <t>Jan</t>
  </si>
  <si>
    <t>Feb</t>
  </si>
  <si>
    <t>Mar</t>
  </si>
  <si>
    <t>Apr</t>
  </si>
  <si>
    <t>May</t>
  </si>
  <si>
    <t>Vs YAG</t>
  </si>
  <si>
    <t>Row Labels</t>
  </si>
  <si>
    <t>25 vs 24</t>
  </si>
  <si>
    <t>26 vs 25</t>
  </si>
  <si>
    <t>48oz</t>
  </si>
  <si>
    <t>BJ PTS</t>
  </si>
  <si>
    <t>TALENTI</t>
  </si>
  <si>
    <t>Yasso Sticks</t>
  </si>
  <si>
    <t>PG</t>
  </si>
  <si>
    <t>MG Sticks</t>
  </si>
  <si>
    <t>EDF</t>
  </si>
  <si>
    <t>Facepieces</t>
  </si>
  <si>
    <t>MBG</t>
  </si>
  <si>
    <t>Yasso Club</t>
  </si>
  <si>
    <t>Topped</t>
  </si>
  <si>
    <t>ESS</t>
  </si>
  <si>
    <t>B&amp;J Cups</t>
  </si>
  <si>
    <t>Other</t>
  </si>
  <si>
    <t>KL Mini Cones</t>
  </si>
  <si>
    <t>EFW</t>
  </si>
  <si>
    <t>Sundaes</t>
  </si>
  <si>
    <t>SP1</t>
  </si>
  <si>
    <t>Giant SW</t>
  </si>
  <si>
    <t>Repack MG Sticks</t>
  </si>
  <si>
    <t>2.4 Gal</t>
  </si>
  <si>
    <t>Dough Bites</t>
  </si>
  <si>
    <t>Yasso Poppables</t>
  </si>
  <si>
    <t>Quarts</t>
  </si>
  <si>
    <t>BR Minicups</t>
  </si>
  <si>
    <t>TAL NV</t>
  </si>
  <si>
    <t>Yasso Sandwich</t>
  </si>
  <si>
    <t>YS PTS</t>
  </si>
  <si>
    <t>PTS</t>
  </si>
  <si>
    <t>BJ Bars</t>
  </si>
  <si>
    <t>MG Sticks ND</t>
  </si>
  <si>
    <t>Repack BJ Pints</t>
  </si>
  <si>
    <t>King Cone (PT)</t>
  </si>
  <si>
    <t>Yasso Mochi</t>
  </si>
  <si>
    <t>Viennetta</t>
  </si>
  <si>
    <t>(blank)</t>
  </si>
  <si>
    <t>MG PTS</t>
  </si>
  <si>
    <t>CS PTS</t>
  </si>
  <si>
    <t>Grand Total</t>
  </si>
  <si>
    <t>Packaged</t>
  </si>
  <si>
    <t>Tech</t>
  </si>
  <si>
    <t>DU</t>
  </si>
  <si>
    <t>UCC</t>
  </si>
  <si>
    <t>Description</t>
  </si>
  <si>
    <t>2024 Cs</t>
  </si>
  <si>
    <t>Total</t>
  </si>
  <si>
    <t>Per Pallet</t>
  </si>
  <si>
    <t>Litons Per</t>
  </si>
  <si>
    <t>2025 Cs</t>
  </si>
  <si>
    <t>2026 Cs</t>
  </si>
  <si>
    <t>2024 Pal</t>
  </si>
  <si>
    <t>2025 Pal</t>
  </si>
  <si>
    <t>2026 Pal</t>
  </si>
  <si>
    <t>2024 Liton</t>
  </si>
  <si>
    <t>2025 Liton</t>
  </si>
  <si>
    <t>2026 Liton</t>
  </si>
  <si>
    <t>BR HA NAT Vanilla 6 1.5 QT</t>
  </si>
  <si>
    <t>BJ US-IC-HalfBaked-FH-8 1PT</t>
  </si>
  <si>
    <t>BJ US-IC-CherryGarcia-FH-8 1PT</t>
  </si>
  <si>
    <t>PS OCG SF 6-18PK</t>
  </si>
  <si>
    <t>PS Fudgesicle NSA 6-18PK</t>
  </si>
  <si>
    <t>KL ORIGINAL VANILLA BAR 12-6PK</t>
  </si>
  <si>
    <t>BJ US IC-STRWBRY CHSCK 8 1 PT w/REC CUP</t>
  </si>
  <si>
    <t>BJ US-IC-ChocFudgBrownie-FH-8 1PT</t>
  </si>
  <si>
    <t>BJ US-IC-ChocChpCookDgh-FH-8 1PT</t>
  </si>
  <si>
    <t>BR HA VAN CHOC STRAW 6 1.5QT</t>
  </si>
  <si>
    <t>PS SpongeBob Facepiece IH 6-6PK</t>
  </si>
  <si>
    <t>BR CHOCOLATE 6-1.5 QT</t>
  </si>
  <si>
    <t>BR HOMEMADE VAN 6-1.5 QT</t>
  </si>
  <si>
    <t>BJ US-IC-TonightDough-FH-8 1PT</t>
  </si>
  <si>
    <t>Yasso Cookies n Cream Club 1-15pk</t>
  </si>
  <si>
    <t>BJ US IC-Phish Food 8 1PT w/REC CUP</t>
  </si>
  <si>
    <t>BR CO-B HA Oreo 6 1.5QT</t>
  </si>
  <si>
    <t>PS OCG 6-18PK</t>
  </si>
  <si>
    <t>Talenti Caramel Cookie Crunch 8p 1PT</t>
  </si>
  <si>
    <t>PS SpongeBob Facepiece 1-20PK</t>
  </si>
  <si>
    <t>PS SF TROPICAL 6-18PK</t>
  </si>
  <si>
    <t>MG Double Caramel RFA 8-3PK</t>
  </si>
  <si>
    <t>BR French Vanilla 6 1.5QT</t>
  </si>
  <si>
    <t>Yasso Mint Chocolate Chip 8-4pk</t>
  </si>
  <si>
    <t>GH STRAW SHORTCAKE BAR 8-6PK</t>
  </si>
  <si>
    <t>TAL Roman Raspberry SORB 8 1PT</t>
  </si>
  <si>
    <t>BR HA MINT CHOC CHIP 6 1.5QT</t>
  </si>
  <si>
    <t>BJ US-IC AmericoneDream-FH-8 1PT</t>
  </si>
  <si>
    <t>BJ US-IC-ChunkyMonkey-FH-8 1PT</t>
  </si>
  <si>
    <t>BJ US-IC-Milk+Cookies-8 1PT</t>
  </si>
  <si>
    <t>Yasso Chocolate Chip Cookie Dough 8-4pk</t>
  </si>
  <si>
    <t>BR CO-B Snickers 6 1.5QT</t>
  </si>
  <si>
    <t>BR HA STRAWBERRY 6-1.5 QT</t>
  </si>
  <si>
    <t>BR Butter Pecan 6 1.5QT</t>
  </si>
  <si>
    <t>BR CS VANILLA 6 1.5QT</t>
  </si>
  <si>
    <t>KL Vanilla Sandwich 8-6pk</t>
  </si>
  <si>
    <t>GH Giant Vanilla Sandwich 1-24BK</t>
  </si>
  <si>
    <t>KL HEATH BAR 12-6PK</t>
  </si>
  <si>
    <t>BR XCRMY VANILLA 6 1.5QT</t>
  </si>
  <si>
    <t>BR CO-B Reeses 6 1.5QT</t>
  </si>
  <si>
    <t>Yasso Vanilla Chocolate Crunch 8-4pk</t>
  </si>
  <si>
    <t>PS Spiderman FP</t>
  </si>
  <si>
    <t>BR LACTOSE FR VAN 6 1.5QT</t>
  </si>
  <si>
    <t>BJ US-COR-BrownieBatter-8 1PT</t>
  </si>
  <si>
    <t>GH STRAW Shortcake Bar 1-24PK OOH</t>
  </si>
  <si>
    <t>YSO Mint Chocolate Chip Club 1-15pk</t>
  </si>
  <si>
    <t>Yasso Chocolate Fudge Brownie 8-4pk</t>
  </si>
  <si>
    <t>Talenti Pacific Coast Pistachio 8-1PT</t>
  </si>
  <si>
    <t>Talenti LY Salted CAR Truffle 8 323.1g</t>
  </si>
  <si>
    <t>TAL Alphonso Mango Sorbetto (Df) 8p 1PT</t>
  </si>
  <si>
    <t>KL REESES BAR 12-6 PK</t>
  </si>
  <si>
    <t>BR NSA VANILLA 6 1.5QT</t>
  </si>
  <si>
    <t>Yasso Coffee Chocolate Chip 8-4pk</t>
  </si>
  <si>
    <t>PS Scribblers Natural 6-18PK</t>
  </si>
  <si>
    <t>BR Vanilla Chocolate 6 1.5QT</t>
  </si>
  <si>
    <t>BJ US-TOP-DirtCake-8 450ML</t>
  </si>
  <si>
    <t>BR CS CHOC 6 1.5QT</t>
  </si>
  <si>
    <t>Yasso Sea Salt Caramel 8-4pk</t>
  </si>
  <si>
    <t>PS Jolly Rancher Pop 6-18PK</t>
  </si>
  <si>
    <t>BJ US-IC-MintChocCookie-8 1PT</t>
  </si>
  <si>
    <t>Talenti Mediterranean Mint 8 1PT</t>
  </si>
  <si>
    <t>Talenti Coffee Choc Chip 8 1PT</t>
  </si>
  <si>
    <t>BR Carbsmart Fudge Bar 8-6PK</t>
  </si>
  <si>
    <t>MG Mini Double Caramel RFA 6-6PK</t>
  </si>
  <si>
    <t>Talenti Vanilla Bean 8 1PT</t>
  </si>
  <si>
    <t>BJ US-IC-GimmeSmore-8 1PT</t>
  </si>
  <si>
    <t>GH GIANT KING CONE 1-12PK</t>
  </si>
  <si>
    <t>Yasso Caramel Chocolate Crunch 8-4pk</t>
  </si>
  <si>
    <t>MG Mini Double Caramel RFA 1(3) 6PK</t>
  </si>
  <si>
    <t>PS Spiderman Facepiece 1-20PK</t>
  </si>
  <si>
    <t>Talenti LY Vanilla Fudge Cookie 8 303.3g</t>
  </si>
  <si>
    <t>BJ US-IC-PeanutButterCup-8 1PT</t>
  </si>
  <si>
    <t>Talenti Southern Butter Pecan 8 1PT</t>
  </si>
  <si>
    <t>KL SAB RF NSA VANILLA BAR 12-6PK</t>
  </si>
  <si>
    <t>BR Carbsmart IC Bars 8-6PK</t>
  </si>
  <si>
    <t>GH Creamsicle Bar 100 CAL 8-6PK</t>
  </si>
  <si>
    <t>MG Double Caramel RFA 1-12BK</t>
  </si>
  <si>
    <t>BR CHC CHP CKE DGH 6 1.5QT</t>
  </si>
  <si>
    <t>MG Double Raspberry 8-3PK</t>
  </si>
  <si>
    <t>Yasso Chocolate Fudge 8-4pk</t>
  </si>
  <si>
    <t>BJ US-IC-ChocChpCookDgh-FTNG-12 4FOZ</t>
  </si>
  <si>
    <t>TAL Summer Strawberry Sorbetto 8 1PT</t>
  </si>
  <si>
    <t>PS Minions Facepiece IH 6-6PK</t>
  </si>
  <si>
    <t>BR Carbsmart Almond Bar 8-6PK</t>
  </si>
  <si>
    <t>BR CS VAN CHOC Straw 6 1.5QT</t>
  </si>
  <si>
    <t>PS Buzz</t>
  </si>
  <si>
    <t>BJ US-COR-SaltedCaramelCore-FTNG-8 1PT</t>
  </si>
  <si>
    <t>BJ US-IC-Netflix+Chillld-8 1PT</t>
  </si>
  <si>
    <t>KL Mrs Fields Sandwich 1-12BK</t>
  </si>
  <si>
    <t>BJ US-TOP-SLTDCRMLBRWNIE-8 450ml</t>
  </si>
  <si>
    <t>BR Strawberry Shortcake 6 1.5QT</t>
  </si>
  <si>
    <t>BJ US-IC-PBHalfBaked-8 1 PT</t>
  </si>
  <si>
    <t>BR XCRMY CHOCOLATE 6 1.5 QT</t>
  </si>
  <si>
    <t>MG Double Raspberry Bar OOH 1-12PK</t>
  </si>
  <si>
    <t>Talenti Double Dark Chocolate 8 1PT</t>
  </si>
  <si>
    <t>BR Hershey Smores 6 1.5QT</t>
  </si>
  <si>
    <t>BR COOKIES AND CREAM 6 1.5QT</t>
  </si>
  <si>
    <t>BR NSA VCS 6 1.5QT</t>
  </si>
  <si>
    <t>BJ US-IC-PistachioPistachio-FTNG-8 1PT</t>
  </si>
  <si>
    <t>PS JR Sour</t>
  </si>
  <si>
    <t>BR ROCKY ROAD 6 1.5QT</t>
  </si>
  <si>
    <t>BR CHOC PEANUT BUTTER 6 1.5QT</t>
  </si>
  <si>
    <t>MG Mini Classic/Almond/WhiteVP RFA 6-6PK</t>
  </si>
  <si>
    <t>BR Carbsmart Caramel Bar 8-6PK</t>
  </si>
  <si>
    <t>BJ US-IC-STRAWBERRIES CREAM-6 828ml </t>
  </si>
  <si>
    <t>Talenti Black Raspberry CHOC Chip 8 1PT</t>
  </si>
  <si>
    <t>KL MINT CHOC CHIP 12-6PK</t>
  </si>
  <si>
    <t>BR CS Brownie A La Mode 6 1.5QT</t>
  </si>
  <si>
    <t>Talenti LYR Cookies and Cream 8 303.3g</t>
  </si>
  <si>
    <t>BJ US-IC-VanillaCaramelFdg-FTNG-8 1PT</t>
  </si>
  <si>
    <t>BJ US-SUN-CookieVermontster-8 427ML</t>
  </si>
  <si>
    <t>Yasso Fudge Chocolate Crunch 8-4pk</t>
  </si>
  <si>
    <t>BJ US-IC-NewYrkSprFdgChnk-FTNG-8 1PT</t>
  </si>
  <si>
    <t>Yasso Black Raspberry Chip 8-4pk</t>
  </si>
  <si>
    <t>Talenti Sea Salt Caramel 8 1PT</t>
  </si>
  <si>
    <t>BJ US-ND-CherryGarcia-8 1PT</t>
  </si>
  <si>
    <t>Yasso Real Fruit Strawberry 8-4pk</t>
  </si>
  <si>
    <t>TAL Zesty Lemon Sorbetto 8 1PT</t>
  </si>
  <si>
    <t>KL DARK CHOCOLATE BAR 12-6PK</t>
  </si>
  <si>
    <t>PS FIrecracker 6-18PK</t>
  </si>
  <si>
    <t>BJ US-CD-CCCD-FTNG-8 8z</t>
  </si>
  <si>
    <t>BR Smores SW</t>
  </si>
  <si>
    <t>BR Chocolate Truffle 6 1.5QT</t>
  </si>
  <si>
    <t>BJ US-ND-ChocChpCookDgh-8 1PT</t>
  </si>
  <si>
    <t>BJ US-IC-ChocFudgBrownie-FTNG-12 4FOZ</t>
  </si>
  <si>
    <t>BJ US-TOP-CHOCCARAMELCD-8 450ml</t>
  </si>
  <si>
    <t>KL ORIG CLUB PACK 1-24PK</t>
  </si>
  <si>
    <t>BR CO-B NY STYLE CHEESECAKE 6 1.5QT</t>
  </si>
  <si>
    <t>Yasso Cookies N Cream 8-4pk</t>
  </si>
  <si>
    <t>BR Smores Bar OOH 1-24PK</t>
  </si>
  <si>
    <t>BR COFFEE 6 1.5QT</t>
  </si>
  <si>
    <t>BJ US-IC-Vanilla-FTNG-8 1PT</t>
  </si>
  <si>
    <t>BR CS Chocolate Peanut Butter 6 1.5QT</t>
  </si>
  <si>
    <t>KL Reeses SW 6-4PK</t>
  </si>
  <si>
    <t>BJ US-IC VANILLA FUDGE BROWNIE-6 828ml </t>
  </si>
  <si>
    <t>BJ US-ND-ChcFgBrwn-8 1PT</t>
  </si>
  <si>
    <t>BJ US-IC-EverythingButThe-FTNG-8 1PT</t>
  </si>
  <si>
    <t xml:space="preserve">TAL LYR Choc Chip CKE Batter 8-1pt </t>
  </si>
  <si>
    <t>BR Pistachio Almond 6 1.5QT</t>
  </si>
  <si>
    <t>BR CS Rocky Road 6p 1.5QT</t>
  </si>
  <si>
    <t>GH Hershey Smores</t>
  </si>
  <si>
    <t>BJ US-IC-CherryGarcia-FTNG-12 4FOZ</t>
  </si>
  <si>
    <t>YSO Mint Chocolate Chip Club 1-12pk</t>
  </si>
  <si>
    <t>BR ND VANILLA 6 1.5QT</t>
  </si>
  <si>
    <t>BR CHERRY VANILLA 6 1.5QT</t>
  </si>
  <si>
    <t>KL Reeses SW 1-24 BK</t>
  </si>
  <si>
    <t>Talenti Choc Peanut Butter 8 1PT</t>
  </si>
  <si>
    <t>BJ US-COR-ChocolateChip-8 1 PT</t>
  </si>
  <si>
    <t>GH Reeses Club IC Cup 1-24PK</t>
  </si>
  <si>
    <t>BJ US-SUN-DulceDelish-8 427ML</t>
  </si>
  <si>
    <t>BJ US-IC- CrmlChcChsck- 8 1PT</t>
  </si>
  <si>
    <t>GH Giant Oreo Cone 1-12PK</t>
  </si>
  <si>
    <t>MG Almond 1-12BK</t>
  </si>
  <si>
    <t>BJ US-SUN-ChocolattaChscke-8 427ML</t>
  </si>
  <si>
    <t>KL KRUNCH BAR 12-6PK</t>
  </si>
  <si>
    <t>GH Reeses IC Cup 1-24PK OOH</t>
  </si>
  <si>
    <t>Yasso Mint Chocolate Chip 1-24pk OOH</t>
  </si>
  <si>
    <t>J US-IC-ChurrayForChurros-8 1PT</t>
  </si>
  <si>
    <t>BJ US-IC-ChocTherapy-FTNG-8 1PT</t>
  </si>
  <si>
    <t>BJ US-IC-Punchline-8 1PT LTD</t>
  </si>
  <si>
    <t>Yasso Strawberry Chocolate Crunch 8-4pk</t>
  </si>
  <si>
    <t>BR NATURAL VANILLA 6 10CT 3z</t>
  </si>
  <si>
    <t>Yasso Real Fruit Mango 8-4pk</t>
  </si>
  <si>
    <t>-BJ US-IC-PB Smore-8 1PT</t>
  </si>
  <si>
    <t>Yasso Cherry Chocolate Crunch 8-4pk</t>
  </si>
  <si>
    <t>BJ US-IC-CoffeeToffeeCrunch-FTNG-8 1PT</t>
  </si>
  <si>
    <t>BR Reese PB Cup 8 1PT</t>
  </si>
  <si>
    <t>MG Double Chocolate RFA 8-3PK</t>
  </si>
  <si>
    <t>BR VANILLA 8 1PT</t>
  </si>
  <si>
    <t>Yasso Vanilla Bean Poppables 10-6.84flz</t>
  </si>
  <si>
    <t>BR CHOC CHIP 6 1.5QT</t>
  </si>
  <si>
    <t>Yasso Creamy Pineapple Coconut 8-4pk</t>
  </si>
  <si>
    <t>BJ US-ND-PhishFood-8 1PT</t>
  </si>
  <si>
    <t>Talenti Cold Brew Coffee Sorbetto 8 1PT</t>
  </si>
  <si>
    <t>BJ US-SUN-TurtleSundae-8 427ML</t>
  </si>
  <si>
    <t>Talenti LY Mint Fudge Cookie 8 311.8g</t>
  </si>
  <si>
    <t>BJ US-TOP-RaspCheesecake-8 450ML</t>
  </si>
  <si>
    <t>GH Reeses 1-24BK</t>
  </si>
  <si>
    <t>GH Reese Bar 8-6PK</t>
  </si>
  <si>
    <t>BR CS Mint Cookie Fudge 6 1.5QT</t>
  </si>
  <si>
    <t>BJ US-IC-AmericoneDream-FTNG-12 4FOZ</t>
  </si>
  <si>
    <t>BJ US-TOP-THICKMINT-8 450ml</t>
  </si>
  <si>
    <t>Yasso Sea Salt Car Poppables 10-6.84flz</t>
  </si>
  <si>
    <t>BJ US-COR-KaramelSutra-FTNG-8 1PT</t>
  </si>
  <si>
    <t>KL Giant Original Bar 1-24PK</t>
  </si>
  <si>
    <t>Talenti Vanilla Caramel Swirl 8 1PT</t>
  </si>
  <si>
    <t>BJ US-IC-COFFEE FUDGE CHIP-6 828ml </t>
  </si>
  <si>
    <t>BR CO-B HA Reeses Chocolate 6 1.5QT</t>
  </si>
  <si>
    <t>BJ US -IC-LightsCaramelAction-8 1PT</t>
  </si>
  <si>
    <t>MG Classic 8-3PK</t>
  </si>
  <si>
    <t>BJ US-IC-ChubbyHubby-8 1PT</t>
  </si>
  <si>
    <t>Talenti Raspberry Cheesecake 8 1PT</t>
  </si>
  <si>
    <t>KL CHOCOLATE/CHOCOLATE BAR 12-6PK</t>
  </si>
  <si>
    <t>Talenti Caribbean Coconut 8 1PT</t>
  </si>
  <si>
    <t>BJ US-ND-TonightDough-8 1PT</t>
  </si>
  <si>
    <t>BJ US-NDO-ChocCaramelBrownie-8 1PT</t>
  </si>
  <si>
    <t>Talenti Belgian Chocolate 8 1PT</t>
  </si>
  <si>
    <t>MG Mini Almond RFA 6-6PK</t>
  </si>
  <si>
    <t>BJ US-TOP-BossinCreamPie-8 450ML</t>
  </si>
  <si>
    <t>BR OREO 8 1PT</t>
  </si>
  <si>
    <t>GH Oreo Bar 8-6pk</t>
  </si>
  <si>
    <t>BJ US-TOP-PBOVERTHETOP-8 450ml</t>
  </si>
  <si>
    <t>BJ US-TOP-TIRAMISU-8 450ml</t>
  </si>
  <si>
    <t>Yasso PB Chocolate Crunch 8-4pk</t>
  </si>
  <si>
    <t>TAL LYR Snickerdoodle CKE 8-1pt</t>
  </si>
  <si>
    <t>BJ US-IC-Impretzively Fudged-8 1PT</t>
  </si>
  <si>
    <t>BR Carbsmart Strawberry Bar 8-6PK</t>
  </si>
  <si>
    <t>Holanda Chemisse Pineapple 8-4pk</t>
  </si>
  <si>
    <t>TAL LYR Italian Tiramisu 8-1pt</t>
  </si>
  <si>
    <t>BJ US-PUP-PB Pretzel 6-4PK</t>
  </si>
  <si>
    <t>Yasso Peanut Butter Chip 8-4pk</t>
  </si>
  <si>
    <t>KL OREO SANDWICH 1-24BK 4.5z</t>
  </si>
  <si>
    <t>PS Olaf</t>
  </si>
  <si>
    <t>BJ US-IC CHOCOLATE FUDGE SWIRL-6 828ml </t>
  </si>
  <si>
    <t>TAL NV Roman RASPBRRY Sorbetto Bar 6-6PK</t>
  </si>
  <si>
    <t>BJ US-NDO-Strawberry Chscake-8 1PT</t>
  </si>
  <si>
    <t>KL Oreo Ice Cream Sandwich 6-4PK</t>
  </si>
  <si>
    <t>Holanda Chemisse Strawberry 8-4pk</t>
  </si>
  <si>
    <t>KL Strawberry SS Cone</t>
  </si>
  <si>
    <t>KL Cone Reeses PB Reeses Chocolate 6-8CT</t>
  </si>
  <si>
    <t>MG Mini Classic RFA 6-6PK</t>
  </si>
  <si>
    <t>GH Oreo Cookies+Cream Bar 1-24BK</t>
  </si>
  <si>
    <t>KL Cone Classic Vanilla Chocolate 6-8ct</t>
  </si>
  <si>
    <t>BJ US-NDS-Milk+Cookies-8 1PT</t>
  </si>
  <si>
    <t>KL Cone Vanilla Caramel OOH 1-24ct</t>
  </si>
  <si>
    <t>KL SAB RF NSA KRUNCH BAR 12-6PK</t>
  </si>
  <si>
    <t>TAL NV Summer STRWBRY Sorbetto Bar 6-6Pk</t>
  </si>
  <si>
    <t>BR Dulce de Leche 6 1.5QT</t>
  </si>
  <si>
    <t>PS Minions Facepiece 1-20PK</t>
  </si>
  <si>
    <t>PS Baby Yoda</t>
  </si>
  <si>
    <t>BJ US-IC-MoussePie-8 1PT</t>
  </si>
  <si>
    <t>Holanda Solero Lime 8-4pk</t>
  </si>
  <si>
    <t>MG Cookie Duet 8-3PK</t>
  </si>
  <si>
    <t>TAL NV Alphonso Mango Sorbetto Bar 6-6PK</t>
  </si>
  <si>
    <t>BR ND Oreo 6 1.5QT</t>
  </si>
  <si>
    <t>BR Americana 6 1.5QT</t>
  </si>
  <si>
    <t>MG Mini White Chocolate Cookies 6-6PK</t>
  </si>
  <si>
    <t>BJ US-PUP-PumpkinCookie 6-4PK</t>
  </si>
  <si>
    <t>BJ US-ND-PBCookie-8 1PT</t>
  </si>
  <si>
    <t>KL Cones Classic Vanilla 6-4CT</t>
  </si>
  <si>
    <t>Yasso Vanilla Bean Sandwich 7-3pk</t>
  </si>
  <si>
    <t>TAL ND Double Cookie Crunch 8 1PT</t>
  </si>
  <si>
    <t>Yasso Fudge Poppables 10p 6.84flz</t>
  </si>
  <si>
    <t>BJ US-COR-BoomChoc-FTNG-8 1PT</t>
  </si>
  <si>
    <t>BR ND Chocolate 6 1.5QT</t>
  </si>
  <si>
    <t>TAL ND Caramel Toffee Crunch 8 1PT</t>
  </si>
  <si>
    <t>Yasso Pistachio 8-4pk</t>
  </si>
  <si>
    <t>Talenti Choc Chip Cook Dough 8 1PT</t>
  </si>
  <si>
    <t>BJ US-IC-PumpkinCheesecakLTD-FTNG-8 1PT</t>
  </si>
  <si>
    <t>Talenti LYR Strwbrry Shortcake 8 297.6g</t>
  </si>
  <si>
    <t>KL Cone Cookies n Cream Vanilla 6-8CT</t>
  </si>
  <si>
    <t>BJ US-CD-Half Baked Dough-8 6z</t>
  </si>
  <si>
    <t>BJ US-TOP-DevilsFoodCake-8 450ML</t>
  </si>
  <si>
    <t>TAL NV Zesty Lemon Sorbetto Bar 6-6Pk</t>
  </si>
  <si>
    <t>GH Reeses Bar Club 1-24PK</t>
  </si>
  <si>
    <t>KL Cones Cookies n Cream 6-4CT</t>
  </si>
  <si>
    <t>BJ US-ND-PBHalfBaked-8 1PT</t>
  </si>
  <si>
    <t>BJ US-ND-OatmealDreamPie-8 1PT</t>
  </si>
  <si>
    <t>KL OREO BAR LIGHT 12-6PK</t>
  </si>
  <si>
    <t>GH Candy center 8-6pk</t>
  </si>
  <si>
    <t>Yasso Mint Chocolate Crunch 8-4pk</t>
  </si>
  <si>
    <t>BJ US-ND-LightsCaramelAction-8 1PT</t>
  </si>
  <si>
    <t>GH CHOCOLATE ECLAIR BAR 8-6PK</t>
  </si>
  <si>
    <t>BJ US-ND-AmericoneDream-8 1PT</t>
  </si>
  <si>
    <t>MG Dark RFA 8-3PK</t>
  </si>
  <si>
    <t>BJ US-IC-Cannoli-8 1PT</t>
  </si>
  <si>
    <t>Talenti LYR Coffee Cookie CRMBL 8 300.5g</t>
  </si>
  <si>
    <t>BJ US-IC-DublinMudslide-8 1PT</t>
  </si>
  <si>
    <t>Yasso Cookies N Cream Sandwich 7-3pk</t>
  </si>
  <si>
    <t>BJ US-IC-PeanutButterWorld-8 1PT</t>
  </si>
  <si>
    <t>MG Double Caramel 6-6PK</t>
  </si>
  <si>
    <t>KL Cone BDay/ChocCrumble Cake 6-8CT</t>
  </si>
  <si>
    <t>MG Almond Duet 8-3PK</t>
  </si>
  <si>
    <t>BJ US-CD-Smores-8 8z</t>
  </si>
  <si>
    <t>BR CHOCOLATE 6 10ct 3z</t>
  </si>
  <si>
    <t>GH CHOC Eclair Bar 1-24PK OOH</t>
  </si>
  <si>
    <t>Talenti Caramel Apple Pie 8 1PT</t>
  </si>
  <si>
    <t>Talenti LY CH Cherry Cheesecake 8 306.1g</t>
  </si>
  <si>
    <t>BJ US-IC- OatOfThisSwirled -8 1PT</t>
  </si>
  <si>
    <t>TAL ND LYR CHOC Fudge Brownie 8 323.1g</t>
  </si>
  <si>
    <t>BJ US-IC-CoffeeBuzzBuzz-FTNG-8 1PT</t>
  </si>
  <si>
    <t>Yasso Coffee Poppables 10-6.84flz</t>
  </si>
  <si>
    <t>GH Creamsicle Bar 1-24PK OOH</t>
  </si>
  <si>
    <t>GH Original 4z 1-24BK</t>
  </si>
  <si>
    <t>BJ US-NDS-MintChocCookie-8 1PT</t>
  </si>
  <si>
    <t>BJ US-NDS-ChangetheWhirled-8 1PT</t>
  </si>
  <si>
    <t>Talenti LYR Confetti Cookie 8 292g</t>
  </si>
  <si>
    <t>BJ US-IC-Chocolate PB Split-8 1PT</t>
  </si>
  <si>
    <t>BJ US-IC-MntrWndrland-8 1PT</t>
  </si>
  <si>
    <t>BJ US-IC-ChocChpCookDgh-FTNG-1 2.4G</t>
  </si>
  <si>
    <t>PS Transformers</t>
  </si>
  <si>
    <t>BJ US-CD-PBMix-8 8z</t>
  </si>
  <si>
    <t>KL Cone Caramel Vanilla Caramel 6-8CT</t>
  </si>
  <si>
    <t>BJ US-IC-Vanilla-FTNG-1 2.4G</t>
  </si>
  <si>
    <t>BJ US-IC-Salted Caramel Almond-8 1PT</t>
  </si>
  <si>
    <t>BJ US-CD-SugarCookieDough-8 8z</t>
  </si>
  <si>
    <t>TAL NV Dark Chocolate Gelato Bar 6-6PK</t>
  </si>
  <si>
    <t>BJ US-ND-COR-KaramelSutra-8 1PT</t>
  </si>
  <si>
    <t>TAL NV Vanilla Caramel Gelato Bar 6-6PK</t>
  </si>
  <si>
    <t>BR Hershey Smores 8-1PT</t>
  </si>
  <si>
    <t>Yasso Peanut Butter Sandwich 7-3pk</t>
  </si>
  <si>
    <t>BJ US-IC-SweetCrm+Cookies-FTNG-1 2.4G</t>
  </si>
  <si>
    <t>TAL ND LYR Blueberry Crumble 8 320.3g</t>
  </si>
  <si>
    <t>MG Double Caramel RFA 8(3) 3PK</t>
  </si>
  <si>
    <t>Popsicle Calippo Orange 1-24BK</t>
  </si>
  <si>
    <t>BR CO-B HA Heath 6 1.5QT</t>
  </si>
  <si>
    <t>BJ US-IC-Chocolate-FTNG-1 2.4G</t>
  </si>
  <si>
    <t>BJ US-IC-ChocFudgBrownie-FTNG-1 2.4G</t>
  </si>
  <si>
    <t>Talenti LYR Lemon Berry Pie 8 289.1g</t>
  </si>
  <si>
    <t>BR Mango 6 1.5QT</t>
  </si>
  <si>
    <t>BJ US-IC-MintChocChunk-FTNG-1 2.4G</t>
  </si>
  <si>
    <t>Talenti Peppermint Bark 8 1PT</t>
  </si>
  <si>
    <t>BJ US-IC-GlampfireTrailMix-8 1PT</t>
  </si>
  <si>
    <t>BJ US-IC-CoffeeBuzzBuzz-FTNG-1 2.4G</t>
  </si>
  <si>
    <t>BJ US-IC-CherryGarcia-FTNG-1 2.4G</t>
  </si>
  <si>
    <t>BJ US-IC-Milk+Cookies-FTNG-1 2.4G</t>
  </si>
  <si>
    <t>BJ US-IC-HalfBaked-1 2.4G</t>
  </si>
  <si>
    <t>BJ US-IC-SaltCaramelBlondie-FTNG-1 2.4G</t>
  </si>
  <si>
    <t>BJ US-IC-StrawberryChscke-FTNG-1 2.4G</t>
  </si>
  <si>
    <t>BJ US-IC CCCD 3p 1PT</t>
  </si>
  <si>
    <t>BJ US-IC-Strawberry-FTNG-1 2.4G</t>
  </si>
  <si>
    <t>BJ US-IC-MarshmallowSky-1 2.4gal</t>
  </si>
  <si>
    <t>BR M+M 6 1.5QT</t>
  </si>
  <si>
    <t>BJ US-IC-TonightDough-FTNG-1 2.4G</t>
  </si>
  <si>
    <t>BJ US-IC-PhishFood-FTNG-1 2.4G</t>
  </si>
  <si>
    <t>BJ US-IC-ButterPecan-FTNG-1 2.4G</t>
  </si>
  <si>
    <t>MG Non-Dairy Almond 10-3PK</t>
  </si>
  <si>
    <t>BJ US-SRB-BerryExtra-1 2.4 G</t>
  </si>
  <si>
    <t>BJ US-TOP-DirtCake-1 2.4gal</t>
  </si>
  <si>
    <t>BJ US-IC-ChunkyMonkey-FTNG-1 2.4G</t>
  </si>
  <si>
    <t>BJ US-IC-TripleCaramlChnk-FTNG-1 2.4G</t>
  </si>
  <si>
    <t>BJ US-IC Ultraviolet-1 2.4Gal</t>
  </si>
  <si>
    <t>BJ US-IC-ChocTherapy-FTNG-1 2.4G</t>
  </si>
  <si>
    <t>BJ US-IC AmericoneDream-FTNG-1 2.4G</t>
  </si>
  <si>
    <t>BJ US-ND-ChocChpCookDgh-1 2.4g</t>
  </si>
  <si>
    <t>BJ US-IC-DulceDelish-1 2.4Gal</t>
  </si>
  <si>
    <t>BJ US-IC-ChocolatePBChunk-1 2.4G</t>
  </si>
  <si>
    <t>BJ SORV-SRB-Lemonade-1 8.95L</t>
  </si>
  <si>
    <t>BJ US-IC-Mango-1 2.4GAL</t>
  </si>
  <si>
    <t>BJ US-ND-Netflix+Chillld-8 1PT</t>
  </si>
  <si>
    <t>BJ US-NDO MochaccinoChip-1 2.4Gal</t>
  </si>
  <si>
    <t>BR Reeses Pieces 8 1PT</t>
  </si>
  <si>
    <t>BJ US-PUP-PB Pretzel 108p 4FOZ</t>
  </si>
  <si>
    <t>BJ US-NDOStrawbSwirl-1 2.4Gal</t>
  </si>
  <si>
    <t>MG ND MINI Variety Pack 6-6PK</t>
  </si>
  <si>
    <t>BJ US-IC-TurtleSundae-1 2.4Gal</t>
  </si>
  <si>
    <t>BJ US-PUP-PumpkinCookie 108p 4FOZ</t>
  </si>
  <si>
    <t>MG ND Sea Salt Caramel 10-3PK</t>
  </si>
  <si>
    <t>BJ US-IC-NewYrkSprFdgChnk-FTNG-1 2.4G</t>
  </si>
  <si>
    <t>BR VAN FDG TWRL 6 1.5QT</t>
  </si>
  <si>
    <t>Yasso Birthday Cake 8-4pk</t>
  </si>
  <si>
    <t>PS Jolly Rancher Pop OOH 1-24PK</t>
  </si>
  <si>
    <t>BR ND MINT CHOC CHIP 6 1.5QT</t>
  </si>
  <si>
    <t>BJ Nat Fdg Brwni Btr 6 6 LB</t>
  </si>
  <si>
    <t>BJ US-IC-StrawberryChscke-FTNG-12 4FOZ</t>
  </si>
  <si>
    <t>MG Chocolate Duet 8-3PK</t>
  </si>
  <si>
    <t>BJ Choc Chk Ckie Btr 6 6 LB</t>
  </si>
  <si>
    <t>TAL PRG Chocolate Churro 8 1PT</t>
  </si>
  <si>
    <t>BJ US-IC-ChurnOutTheVote -1 2.4G</t>
  </si>
  <si>
    <t>BJ US-IC-Churrayforchurros-1 2.4G</t>
  </si>
  <si>
    <t>GH CHOC CHIP COOKIE SANDWICH 6-4PK</t>
  </si>
  <si>
    <t>BJ US-NDO-Strawberry CHSCAKE-1 2.4 GAL</t>
  </si>
  <si>
    <t>BJ US-NDS-ChangetheWhirled-1 2.4gal</t>
  </si>
  <si>
    <t>BJ SORV-US-IC-PB Smore-1 8.95L</t>
  </si>
  <si>
    <t>BJ US-ND-COR-BoomChoc-8 1PT</t>
  </si>
  <si>
    <t>BJ US-NDS-COR-BananasFoster-8 1PT</t>
  </si>
  <si>
    <t>BJ US-IC-Impretzively Fudged-1 2.4G</t>
  </si>
  <si>
    <t>BJ US-TOP-WHISKEYBIZ-8 450ML</t>
  </si>
  <si>
    <t>BJ US-IC-Lightscaramelaction-1 2.4G</t>
  </si>
  <si>
    <t>TAL PRG Bourbon Fudge Brownie 8 1PT</t>
  </si>
  <si>
    <t>TAL PRG Strawberry Margarita 8 1PT</t>
  </si>
  <si>
    <t>BJ US-IC-Butterscotchd-1 2.4G</t>
  </si>
  <si>
    <t>BJ US-IC-Cocont7LyrBr-FTNG-1 2.4G</t>
  </si>
  <si>
    <t>PS SCRIBBLER 2PK 6-9CT OOH</t>
  </si>
  <si>
    <t>BR Lactose Free Chocolate 6 1.5QT</t>
  </si>
  <si>
    <t>BR HA WFFLE CONE w/ CH CHPS 6 1.5QT</t>
  </si>
  <si>
    <t>BJ SORV-IC-GimmeSmore -1 8.95L</t>
  </si>
  <si>
    <t>PS SF OCG 1-32PK</t>
  </si>
  <si>
    <t>MG Double Gold Caramel 1-12PK</t>
  </si>
  <si>
    <t>MG Double Gold Caramel 8-3PK</t>
  </si>
  <si>
    <t>BR CS CHOC CHOC Chip 8-1 PT</t>
  </si>
  <si>
    <t>BR CS Mint Chip 8-1 PT</t>
  </si>
  <si>
    <t>MG Caramel Duet 8-3PK</t>
  </si>
  <si>
    <t>BJ US-COR-Cookies+CreamChscke-8 1PT</t>
  </si>
  <si>
    <t>Talenti LY PB Vanilla Fudge 8 328.8g</t>
  </si>
  <si>
    <t>BJ US-NDS-MintChocolateChance-8 1PT</t>
  </si>
  <si>
    <t>MG Tub Double Choc n Ganache 6-14.8z</t>
  </si>
  <si>
    <t>BJ US-IC-Oatmealdreampie-1 2.4G</t>
  </si>
  <si>
    <t>GH Vanilla Viennetta 6-1pk</t>
  </si>
  <si>
    <t>BR BLK RASP CHOC 6 1.5QT</t>
  </si>
  <si>
    <t>Talenti LY Mixed 6-4PK</t>
  </si>
  <si>
    <t>GH King Cone Vanilla 1-24PK</t>
  </si>
  <si>
    <t>BJ US-CD-CCCD-24 3z</t>
  </si>
  <si>
    <t>BJ US-PUP-PB Pretzel-12 4FOZ</t>
  </si>
  <si>
    <t>BJ US-PUP-PumpkinCookie-12 4FOZ</t>
  </si>
  <si>
    <t>BJ US-ND-Coconut7Layer-8 1PT</t>
  </si>
  <si>
    <t>MG Tub Double Sea Salt Caramel 6-14.8z</t>
  </si>
  <si>
    <t>BJ US-NDS-StrawberryMarshmallow-1 2.4GAL</t>
  </si>
  <si>
    <t>BJ US-FY-CherryGarcia-8 1PT</t>
  </si>
  <si>
    <t>BJ US-FY-HalfBaked-8 1PT</t>
  </si>
  <si>
    <t>BJ US-COR-PeanutButterFudge-FTNG-8 1PT</t>
  </si>
  <si>
    <t>Yasso Vanilla Bean Mochi 8-6pk</t>
  </si>
  <si>
    <t>Yasso Club Vanilla Ppbles 18-17.1 FOZ</t>
  </si>
  <si>
    <t>Yasso Mint Chocolate Chip Sandwich 7-4pk</t>
  </si>
  <si>
    <t>Yasso Vanilla Bean Sandwich 7-4pk</t>
  </si>
  <si>
    <t>Yasso Strawberry Mochi 8-6pk</t>
  </si>
  <si>
    <t>Yasso Mango Mochi 8-6pk</t>
  </si>
  <si>
    <t>Yasso Chocolate Fudge Mochi 8-6pk</t>
  </si>
  <si>
    <t>Yasso Peanut Butter Sandwich 7-4pk</t>
  </si>
  <si>
    <t>BJ US-IC-ChocLoveAfair-8 1PT LTD</t>
  </si>
  <si>
    <t>BR Heath English Toffee 8 1PT</t>
  </si>
  <si>
    <t>PS DISNEY FROZEN MINIS 6-18PK</t>
  </si>
  <si>
    <t>MG Cookie Duet OOH 1-12BK</t>
  </si>
  <si>
    <t>Talenti LYR Chocolate Pretzel 8 309g</t>
  </si>
  <si>
    <t>KL Cone Chocolate Double Chocolate 6-8ct</t>
  </si>
  <si>
    <t>BJ US-IC-ChewyGooeyCookie-8 1PT</t>
  </si>
  <si>
    <t>BR 2IN1 REESE PB CUPS RS PCS 6 1.5QT</t>
  </si>
  <si>
    <t>Talenti LY Blk Rasp V Parfait 8 303.3g</t>
  </si>
  <si>
    <t>BJ US-TOP-STRWBRRYTART-8 450ml</t>
  </si>
  <si>
    <t>BJ US-IC-MintChocolateChance-8 1PT</t>
  </si>
  <si>
    <t>BR NSA BUTTER PECAN 6 1.5QT</t>
  </si>
  <si>
    <t>KL Cone Vanilla Unicorn 6-8ct</t>
  </si>
  <si>
    <t>Sweet Summits IC Vanilla 1 3GAL</t>
  </si>
  <si>
    <t>Sweet Summits IC Strawberry 1 3GAL</t>
  </si>
  <si>
    <t>Sweet Summits IC Chocolate 1 3GAL</t>
  </si>
  <si>
    <t>Sweet Summits IC Choco Taco 1 3GAL</t>
  </si>
  <si>
    <t>BJ US-IC-Mixed 12PK</t>
  </si>
  <si>
    <t>BJ US-IC Honey Graham Latte-1 2.4Gal</t>
  </si>
  <si>
    <t>BJ US-NDO Key Lime Pie-1 2.4Gal</t>
  </si>
  <si>
    <t>BR Salted Caramel Truffle 6p 1.5QT</t>
  </si>
  <si>
    <t>BR Hot Fudge Brownie Sundae 6p 1.5QT</t>
  </si>
  <si>
    <t>BR Strawberry Pound Cake 6p 1.5QT</t>
  </si>
  <si>
    <t>BR Chocolate Lava Cake 6p 1.5QT</t>
  </si>
  <si>
    <t>BJ US-Bar-CHOCFUDGBrownie 8-4pk</t>
  </si>
  <si>
    <t>BJ US-Bar-StrawberryCHSCAKE 8-4pk</t>
  </si>
  <si>
    <t>BJ US-Bar-Cookie Dough 8-4pk</t>
  </si>
  <si>
    <t>BJ US-Bar-Caramel Blondie 8-4pk</t>
  </si>
  <si>
    <t>BJ US-Bar-PB Pretzel 8-4pk</t>
  </si>
  <si>
    <t>BR Strawberry Shortcake 8 1PT</t>
  </si>
  <si>
    <t>BR Almond Joy 8 1PT</t>
  </si>
  <si>
    <t>BR Creamsicle 8 1PT</t>
  </si>
  <si>
    <t>GH Reeses Candy Bar 8-6PK</t>
  </si>
  <si>
    <t>Yasso Vanilla Bean Sandwich 8-3pk</t>
  </si>
  <si>
    <t>GH Almond Joy Candy Bar 8-6PK</t>
  </si>
  <si>
    <t>GH Reeses Candy Bar 1-24PK</t>
  </si>
  <si>
    <t>BR Reeses PB Carbsmart Bar 8-6PK</t>
  </si>
  <si>
    <t>BR Carbsmart IC Bars For CS 1(3)6-PK</t>
  </si>
  <si>
    <t>PS Hello Kitty Facepiece IH 6-6PK</t>
  </si>
  <si>
    <t>PS Bluey Facepiece IH 6-6PK</t>
  </si>
  <si>
    <t>BJ US-SUN-PBBlondie-8 427ml</t>
  </si>
  <si>
    <t>BJ US-SUN-MochaMoodPie-8 427ml</t>
  </si>
  <si>
    <t>BJ US-SUN-StrawBaeShortcake-8 427ML</t>
  </si>
  <si>
    <t>Yasso Cookies n Cream Sandwich 8-3pk</t>
  </si>
  <si>
    <t>Talenti Passionfruit Sorbetto 8-1PT</t>
  </si>
  <si>
    <t>Talenti Hazelnut Chocolate 8-1PT</t>
  </si>
  <si>
    <t>Yasso Choc Chip VAN CRML Cups 1-12ct</t>
  </si>
  <si>
    <t>Yasso Chocolate Chip Cookie Dough 8-14Z</t>
  </si>
  <si>
    <t>BR Vanilla 8 1PT</t>
  </si>
  <si>
    <t>Yasso Fudge Brownie 8-14Z</t>
  </si>
  <si>
    <t>Yasso Mint Chocolate Chip 8-14Z</t>
  </si>
  <si>
    <t>Yasso Coffee Chocolate Chip 8-14z</t>
  </si>
  <si>
    <t>Yasso Cookies n Cream 8-14z</t>
  </si>
  <si>
    <t>PS Bluey Facepiece OOH 1-20PK</t>
  </si>
  <si>
    <t>BR Reeses Mini Cups 1-12PK</t>
  </si>
  <si>
    <t>PS Twister Club 1-15pk</t>
  </si>
  <si>
    <t>EAN/UPC</t>
  </si>
  <si>
    <t>Material</t>
  </si>
  <si>
    <t>BJ US-NDO-LightsCaramelAction-8 1PT</t>
  </si>
  <si>
    <t>BJ US-NDO-AmericoneDream-8 1PT</t>
  </si>
  <si>
    <t>BJ US-NDO-PBHalfBaked-8 1PT</t>
  </si>
  <si>
    <t>BJ US-NDO-OatmealDreamPie-8 1PT</t>
  </si>
  <si>
    <t>BJ US-NDO-TonightDough-8 1PT</t>
  </si>
  <si>
    <t>MG Almond Bar 1-12PK</t>
  </si>
  <si>
    <t>BJ US-NDO-ChangetheWhirled-8 1PT</t>
  </si>
  <si>
    <t>BJ US-NDO-Milk+Cookies-8 1PT</t>
  </si>
  <si>
    <t>BJ US-NDO-COR-KaramelSutra-8 1PT</t>
  </si>
  <si>
    <t>BJ US-NDO-MintChocCookie-8 1PT</t>
  </si>
  <si>
    <t>MG Dark 8-3PK</t>
  </si>
  <si>
    <t>BJ R01-NDO-CHOCCHPCOOKDGH-8 458ML WIP</t>
  </si>
  <si>
    <t>BJ US-NDO-ChocChpCookDgh-1 2.4g</t>
  </si>
  <si>
    <t>YASSO CHOCOLATE CHIP COOKIE DOUGH 8-4PK</t>
  </si>
  <si>
    <t>YASSO CHOCOLATE FUDGE BROWNIE 8-4PK</t>
  </si>
  <si>
    <t>YASSO STRAWBERRIES N CREAM 8-4PK</t>
  </si>
  <si>
    <t>Yasso Creamy Mango 8-4pk</t>
  </si>
  <si>
    <t>YASSO VANILLA BEAN SANDWICH 7-3PK</t>
  </si>
  <si>
    <t>YASSO PISTACHIO 8-4PK</t>
  </si>
  <si>
    <t>MG Mini Double Caramel Bar 6-6PK</t>
  </si>
  <si>
    <t>MG Double Caramel Bar 8-3PK</t>
  </si>
  <si>
    <t>MG Double Caramel Bar 6-6PK</t>
  </si>
  <si>
    <t>MG Double Caramel Bar 1-12PK OOH</t>
  </si>
  <si>
    <t>PS Jolly Rancher Sour 6-18PK</t>
  </si>
  <si>
    <t>BR CHOC Peanut Butter 6 1.5QT</t>
  </si>
  <si>
    <t>BR CO-B SNICKERS 6 1.5QT</t>
  </si>
  <si>
    <t>BJ CA-NDO-CHCFGBRWN-8 473ml</t>
  </si>
  <si>
    <t>BJ CA-NDO-CHOCCHPCOOKDGH-8 473ml</t>
  </si>
  <si>
    <t>BJ CA-NDO-TonightDough-8 473ml</t>
  </si>
  <si>
    <t>PS Spiderman Facepiece 6-6PK</t>
  </si>
  <si>
    <t>PS Buzz Lightyear IH 6-6PK</t>
  </si>
  <si>
    <t>TAL LYR CHOC Chip CKE Batter 8p 311.3g</t>
  </si>
  <si>
    <t>TAL Lemon Sorbetto 8 1PT</t>
  </si>
  <si>
    <t>TAL Strawberry Sorbetto 8 1PT</t>
  </si>
  <si>
    <t>TAL LYR Snickerdoodle 8p 326.7g</t>
  </si>
  <si>
    <t>KL Cone StrwShortcake Van Chillin 6-8CT</t>
  </si>
  <si>
    <t>TAL LYR Tiramisu 8p 295.2g</t>
  </si>
  <si>
    <t>BR Smores 6 1.5QT</t>
  </si>
  <si>
    <t>YASSO FUDGE POPPABLES 10P 6.84FLZ</t>
  </si>
  <si>
    <t>BJ SORV-IC-StrawCheesecake-8 458ML</t>
  </si>
  <si>
    <t>KL REESES SW OOH 1-24CT</t>
  </si>
  <si>
    <t>MG Double Raspberry Bar 8-3PK</t>
  </si>
  <si>
    <t>MG Double Chocolate Bar 8-3PK</t>
  </si>
  <si>
    <t>BJ CA-NDO-PBHalfBaked-8 473ML</t>
  </si>
  <si>
    <t>BR Smores Bar 8-6PK</t>
  </si>
  <si>
    <t>PS Frozen Olaf Facepiece IH 6-6PK</t>
  </si>
  <si>
    <t>PS Grogu Facepiece IH 6-6PK</t>
  </si>
  <si>
    <t>PS Transformers Facepiece IH 6-6PK</t>
  </si>
  <si>
    <t>BR ND CHOCOLATE 6 1.5QT</t>
  </si>
  <si>
    <t>BJ US-IC CCCD 6(3) 1PT</t>
  </si>
  <si>
    <t>Holanda Chem Straw-Cocon USA 8x4x65ml</t>
  </si>
  <si>
    <t>Holanda Chem Pineap-Cocon USA 8x4x65ml</t>
  </si>
  <si>
    <t>Solero Lem citrus mpk USA 8x4x65ml</t>
  </si>
  <si>
    <t>PS Firecracker 6-18PK</t>
  </si>
  <si>
    <t>BR Smores 8-1pt</t>
  </si>
  <si>
    <t>MG Milk Chocolate 8-3PK</t>
  </si>
  <si>
    <t>GH Cookies and Creme Bar 8-6PK</t>
  </si>
  <si>
    <t>GH Chocolate Eclair Bar 8-6PK</t>
  </si>
  <si>
    <t>GH CHOC Eclair 1-24PK OOH</t>
  </si>
  <si>
    <t>GH Cookies+Cream 1-24BK OOH</t>
  </si>
  <si>
    <t>BJ CA-NDO-Strawberry CHZCAKE-8 473ML</t>
  </si>
  <si>
    <t>BJ US-PUP-Pumpkincoockie 108p 4flz</t>
  </si>
  <si>
    <t>BJ US-IC-ChocCoveredStrawb-8 1PT LTD</t>
  </si>
  <si>
    <t>PS SF Tropical 6-18PK</t>
  </si>
  <si>
    <t>PS Creamsicle Bar 1-24BK 118ML</t>
  </si>
  <si>
    <t>KL Cookies and Creme IC SW 6-4PK</t>
  </si>
  <si>
    <t>KL Cookies and Creme SW 1-24PK</t>
  </si>
  <si>
    <t>BR Smores SW 6-4ct</t>
  </si>
  <si>
    <t>KL Vanilla Sandwich 8-6 PK</t>
  </si>
  <si>
    <t>BJ US-IC-FudgyFlan-8 1PT LTD</t>
  </si>
  <si>
    <t>MG Mini Classic/Almond/White VP 6-6PK</t>
  </si>
  <si>
    <t>Yasso Strawberries n Cream 8-4pk</t>
  </si>
  <si>
    <t>Yasso Peanut Butter Sandwich 8-3pk</t>
  </si>
  <si>
    <t>GH Giant Cookies and Cream Cone 1-12PK</t>
  </si>
  <si>
    <t>GH Giant King Cone 1-12PK</t>
  </si>
  <si>
    <t>TAL Roman Raspberry 8p 473ml</t>
  </si>
  <si>
    <t>TAL Alphonso Mango 8p 473ml</t>
  </si>
  <si>
    <t>TAL Summer Strawberry 8p 473ml</t>
  </si>
  <si>
    <t>Yasso Chocolate Chip Cookie Dough 8-14z</t>
  </si>
  <si>
    <t>Yasso Fudge Brownie 8-14z</t>
  </si>
  <si>
    <t>Yasso Mint Chocolate Chip 8-14z</t>
  </si>
  <si>
    <t>BJ R01-SUN-ChocolottaCHSCKE-8 427ML</t>
  </si>
  <si>
    <t>BR CO-B NY Style Cheesecake 6 1.5QT</t>
  </si>
  <si>
    <t>BR HA CO-B NY Style Cheesecake 6 1.5QT</t>
  </si>
  <si>
    <t>BJ R01-SUN-CookieVermontster-8 427ml</t>
  </si>
  <si>
    <t>BR Chocolate 6 10CT 3z</t>
  </si>
  <si>
    <t>BR HA Natural Vanilla 6 10CT 3z</t>
  </si>
  <si>
    <t>BR Natural Vanilla 6 10CT 3z</t>
  </si>
  <si>
    <t>BR Cookies and Cream 8 1PT</t>
  </si>
  <si>
    <t>Talenti Mediterranean Mint 8p 473ml</t>
  </si>
  <si>
    <t>Talenti Caramel Cookie Crunch 8p 473ml</t>
  </si>
  <si>
    <t>KL Reeses PB Bar 1-24BK</t>
  </si>
  <si>
    <t>BJ US-SRB-Lemonade-1 2.4 G</t>
  </si>
  <si>
    <t>BJ AMET-IC-PhishFood-FTNG-8 458ML</t>
  </si>
  <si>
    <t>BJ SORV-IC-PhishFood-8 458ML</t>
  </si>
  <si>
    <t>BJ SORV-IC-TripleCrmlCk-8 458ML</t>
  </si>
  <si>
    <t>BJ R01-IC-TripleCaramlChnk-8 458ML</t>
  </si>
  <si>
    <t>BJ US-IC-TonightDough-8 1PT</t>
  </si>
  <si>
    <t>BJ R01-IC-TonightDough-8 458ML</t>
  </si>
  <si>
    <t>BJ US-IC-ChunkyMonkey-FTNG-8 1PT</t>
  </si>
  <si>
    <t>BJ SORV-COR-DoceDeleite-8 458ML</t>
  </si>
  <si>
    <t>MG Almond OOH 1-12BK</t>
  </si>
  <si>
    <t>BJ MX-IC-ChunkyMonkey-8 1PT</t>
  </si>
  <si>
    <t>BJ MX-IC-CHOCCHPCOOKDGH-8 1PT</t>
  </si>
  <si>
    <t>BJ MX-IC-CherryGarcia-8 1PT</t>
  </si>
  <si>
    <t>BJ US-TOP-CHOCMilk+Cookies-8 450ML</t>
  </si>
  <si>
    <t>KL Original Vanilla Bar 12-6PK</t>
  </si>
  <si>
    <t>KL SAB RF NSA Vanilla Bar 12-6PK</t>
  </si>
  <si>
    <t>KL Chocolate/Chocolate Bar 12-6PK</t>
  </si>
  <si>
    <t>KL SAB RF NSA Krunch Bar 12-6PK</t>
  </si>
  <si>
    <t>KL Krunch Bar 12-6PK</t>
  </si>
  <si>
    <t>GH Eclair 1-24BK</t>
  </si>
  <si>
    <t>Talenti Roman Raspberry SORB 8 1PT</t>
  </si>
  <si>
    <t>BJ SORV-IC-HalfBaked-8 458ML</t>
  </si>
  <si>
    <t>GH Strawberry Shortcake 1-24BK</t>
  </si>
  <si>
    <t>GH Strawberry Shortcake Bar 8-6PK</t>
  </si>
  <si>
    <t>GH Premium Vanilla Bar 1-24BK</t>
  </si>
  <si>
    <t>KL Mint CHOC Chip 12-6PK</t>
  </si>
  <si>
    <t>BR CO-B Reeses Chocolate 6 1.5QT</t>
  </si>
  <si>
    <t>BR HA Strawberry 6 1.5QT</t>
  </si>
  <si>
    <t>BR Mint CHOC Chip 6 1.5QT</t>
  </si>
  <si>
    <t>BR HA Mint CHOC Chip 6 1.5QT</t>
  </si>
  <si>
    <t>BR XCRMY Vanilla 6 1.5QT</t>
  </si>
  <si>
    <t>BR HA French Vanilla 6 1.5QT</t>
  </si>
  <si>
    <t>BR Strawberry 6 1.5QT</t>
  </si>
  <si>
    <t>BR Coffee 6 1.5QT</t>
  </si>
  <si>
    <t>BR XCRMY Chocolate 6 1.5QT</t>
  </si>
  <si>
    <t>BR Rocky Road 6 1.5QT</t>
  </si>
  <si>
    <t>BR Lactose Free Vanilla 6 1.5QT</t>
  </si>
  <si>
    <t>Holanda Magnum Alm 12x90ML</t>
  </si>
  <si>
    <t>BR Homemade Vanilla 6-1.5QT</t>
  </si>
  <si>
    <t>BR French Vanilla 6-1.5QT</t>
  </si>
  <si>
    <t>BR Chocolate 6-1.5QT</t>
  </si>
  <si>
    <t>BR HA VAN CHOC STRAW 6-1.5QT</t>
  </si>
  <si>
    <t>BR HA NAT Vanilla 6-1.5QT</t>
  </si>
  <si>
    <t>BR NAT Vanilla 6-1.5QT</t>
  </si>
  <si>
    <t>BR VAN CHOC STRAW 6-1.5QT</t>
  </si>
  <si>
    <t>BR HA Chocolate 6-1.5QT</t>
  </si>
  <si>
    <t>KL Cookies and Creme Bar 12-6PK</t>
  </si>
  <si>
    <t>KL Heath Bar 12-6PK</t>
  </si>
  <si>
    <t>Talenti Key Lime Pie 8 1PT</t>
  </si>
  <si>
    <t>Talenti Pacific Coast Pistachio 8 1PT</t>
  </si>
  <si>
    <t>Talenti LYR Pumpkin Pie 8 297.6g</t>
  </si>
  <si>
    <t>Talenti CHOC Chip Cookie Dough 8 1PT</t>
  </si>
  <si>
    <t>Talenti CHOC Peanut Butter 8 1PT</t>
  </si>
  <si>
    <t>Talenti Coffee CHOC Chip 8 1PT</t>
  </si>
  <si>
    <t>Talenti LYR STRWBRRY Shortcake 8 297.6g</t>
  </si>
  <si>
    <t>Talenti Alphonso Mango SORB (DF) 8 1PT</t>
  </si>
  <si>
    <t>BR HA Pint IC Vanilla 8 1PT</t>
  </si>
  <si>
    <t>BR HA Cookies and Cream 6 1.5QT</t>
  </si>
  <si>
    <t>BR Cookies and Cream 6 1.5QT</t>
  </si>
  <si>
    <t>BR Chocolate Chip Cookie Dough 6 1.5QT</t>
  </si>
  <si>
    <t>BR Double Cookie Crumble 6 1.5QT</t>
  </si>
  <si>
    <t>BR CHOC Chip 6 1.5QT</t>
  </si>
  <si>
    <t>BR Cherry Vanilla 6 1.5QT</t>
  </si>
  <si>
    <t>BR HA Cookies and Cream 8 1PT</t>
  </si>
  <si>
    <t>KL Dark Chocolate Bar 12-6PK</t>
  </si>
  <si>
    <t>Talenti Caramel Cookie Crunch 8 1PT</t>
  </si>
  <si>
    <t>Holanda Magnum MiniAlm Mpk 6x6x55ML</t>
  </si>
  <si>
    <t>KL ORIG Club Pack 1-24PK</t>
  </si>
  <si>
    <t>GH Reeses IC Cup 1-24BK OOH</t>
  </si>
  <si>
    <t>GOOD HUMOR REESE BAR 6CT</t>
  </si>
  <si>
    <t>BR ND Vanilla 6 1.5QT</t>
  </si>
  <si>
    <t>BR CS Vanilla 6 1.5QT</t>
  </si>
  <si>
    <t>BR NSA Vanilla 6 1.5QT</t>
  </si>
  <si>
    <t>MG Double Caramel OOH 1-12PK</t>
  </si>
  <si>
    <t>MG Double Chocolate 8-3PK</t>
  </si>
  <si>
    <t>BR ND Cookies and Cream 6 1.5QT</t>
  </si>
  <si>
    <t>BR CO-B HA Reeses 6 1.5QT</t>
  </si>
  <si>
    <t>KL Cone Classic Vanilla Chocolate 6-8CT</t>
  </si>
  <si>
    <t>KLONDIKE REESES CONE MPK 6X8X111ML</t>
  </si>
  <si>
    <t>GH Cookies+Cream 1-24BK</t>
  </si>
  <si>
    <t>MG Mini Classic 6-6PK</t>
  </si>
  <si>
    <t>GH Reeses Bar 1-24BK</t>
  </si>
  <si>
    <t>BJ US-IC-ChocFudgBrownie-FTNG-8 1PT</t>
  </si>
  <si>
    <t>PS Scribblers 6-18PK</t>
  </si>
  <si>
    <t>BJ US-IC Vanilla Fudge Brownie-6 828ml</t>
  </si>
  <si>
    <t>BJ US-IC-PB Smore-8 1PT</t>
  </si>
  <si>
    <t>BJ US-IC-Coffee Fudge Chip-6 828ml</t>
  </si>
  <si>
    <t>BJ US-IC-Strawberries Cream-6 828ml</t>
  </si>
  <si>
    <t>BJ US-IC Chocolate Fudge Swirl-6 828ml</t>
  </si>
  <si>
    <t>GH Cremsicle 1-24PK</t>
  </si>
  <si>
    <t>BJ US-NDO-CherryGarcia-8 1PT</t>
  </si>
  <si>
    <t>BJ US-NDO-CHOC CHP COOK DGH-8 1PT</t>
  </si>
  <si>
    <t>BJ US-NDO-CHC FG BRWN-8 1PT</t>
  </si>
  <si>
    <t>BJ US-NDO-PB Cookie-8 1PT</t>
  </si>
  <si>
    <t>BJ US-NDO-PhishFood-8 1PT</t>
  </si>
  <si>
    <t>MG Mini Almond 6-6PK</t>
  </si>
  <si>
    <t>BJ US-IC-ChurrayForChurros-8 1PT</t>
  </si>
  <si>
    <t>BJ US-IC-StrawberryChscke-FTNG-8 1PT</t>
  </si>
  <si>
    <t>BJ US-IC-ChocChpCookDgh-FTNG-8 1PT</t>
  </si>
  <si>
    <t>BJ US-IC-CherryGarcia-FTNG-8 1PT</t>
  </si>
  <si>
    <t>BJ US-IC-PhishFood-FTNG-8 1PT</t>
  </si>
  <si>
    <t>BJ US-IC AmericoneDream-FTNG-8 1PT</t>
  </si>
  <si>
    <t>BJ US-IC-HalfBaked-FTNG-8 1PT</t>
  </si>
  <si>
    <t>BJ AMET-IC-ChocChpCkDgh-FTNG-8 458ML</t>
  </si>
  <si>
    <t>BJ AMET-IC-ChocFudgeBrwn-FTNG-8 458ML</t>
  </si>
  <si>
    <t>BJ R01-IC-HalfBaked-FTNG-8 458ML</t>
  </si>
  <si>
    <t>BJ SORV-IC-ChocFdgBrownie-8 458ML</t>
  </si>
  <si>
    <t>Holanda Solero Lime 8.79FO</t>
  </si>
  <si>
    <t>GH Choco Chip Cookie Sandwich 6-4PK</t>
  </si>
  <si>
    <t>KL Cone Vanilla Unicorn 6-8CT</t>
  </si>
  <si>
    <t>BJ US-IC-GimmeSmore-1 2.4GAL</t>
  </si>
  <si>
    <t>BJ US-NDO-Netflix+Chillld-8 1PT</t>
  </si>
  <si>
    <t>BJ US-NDO-ChangetheWhirled-1 2.4gal</t>
  </si>
  <si>
    <t>BJ US-NDO-COR-BananasFoster-8 1PT</t>
  </si>
  <si>
    <t>BJ US-CD-CCCD HP 24-3Z</t>
  </si>
  <si>
    <t>BJ SORV-TOP-DirtCake-1 8.95L</t>
  </si>
  <si>
    <t>BJ SORV-IC-ChurrayForChurros-1 8.95L</t>
  </si>
  <si>
    <t>BJ SORV-IC- Butterscotchd-1 8.95L</t>
  </si>
  <si>
    <t>BJ US-IC-PB Smore-1 2.4G</t>
  </si>
  <si>
    <t>BJ SORV-IC-DulceDelish-1 8.95L</t>
  </si>
  <si>
    <t>BJ R01-NDO Key Lime Pie-1 8.95L</t>
  </si>
  <si>
    <t>BJ SORV-IC-Coconut7LayerBar-1 8.95L</t>
  </si>
  <si>
    <t>BJ US-IC-StrawberryChscke-FTNG-12 4foz</t>
  </si>
  <si>
    <t>BJ CA-IC-CaramelHatTrick-FTNG-1 9.08L</t>
  </si>
  <si>
    <t>BJ CA-IC-NewYrkSprFdgChnk-FTNG-1 9.08L</t>
  </si>
  <si>
    <t>BR Reeses Pieces 6 1.5QT</t>
  </si>
  <si>
    <t>MG Tub Double Sea Salt Caramel 6 14.8z</t>
  </si>
  <si>
    <t>MG Tub Double CHCLT n Ganache 6 14.8z</t>
  </si>
  <si>
    <t>MG Non-Dairy Sea Salt Caramel 10-3PK</t>
  </si>
  <si>
    <t>BR ND Mint CHOC Chip 6 1.5QT</t>
  </si>
  <si>
    <t>Popsicle Spongebob Squeeze 1-24PK</t>
  </si>
  <si>
    <t>BR Star Spangled Scoops 6 1.5QT</t>
  </si>
  <si>
    <t>BR WAFFLE CONE w/ CH CHPS 6 1.5QT</t>
  </si>
  <si>
    <t>BR Vanilla Fudge Twirl 6 1.5QT</t>
  </si>
  <si>
    <t>BR Black Raspberry Chocolate 6 1.5QT</t>
  </si>
  <si>
    <t>BR NSA Butter Pecan 6 1.5QT</t>
  </si>
  <si>
    <t>Talenti LY BLK RASP VAN Parfait 8 309g</t>
  </si>
  <si>
    <t>TAL PRG Salted Chocolate Churro 8 1PT</t>
  </si>
  <si>
    <t>GH Reeses Candy Bar 18-1PK</t>
  </si>
  <si>
    <t>DU Description</t>
  </si>
  <si>
    <t>Sub Tech</t>
  </si>
  <si>
    <t>Main Tech</t>
  </si>
  <si>
    <t>Numerator</t>
  </si>
  <si>
    <t>Denominator</t>
  </si>
  <si>
    <t>Liters per case</t>
  </si>
  <si>
    <t>FB Cones</t>
  </si>
  <si>
    <t>pG</t>
  </si>
  <si>
    <t>Pts</t>
  </si>
  <si>
    <t>pts</t>
  </si>
  <si>
    <t>PTS Exports</t>
  </si>
  <si>
    <t>BJ Pts</t>
  </si>
  <si>
    <t>Talenti</t>
  </si>
  <si>
    <t>2.4 gal</t>
  </si>
  <si>
    <t>Segment</t>
  </si>
  <si>
    <t>PIC</t>
  </si>
  <si>
    <t>NOV</t>
  </si>
  <si>
    <t>MG Bars Dubai Chocolate 1-12pk</t>
  </si>
  <si>
    <t>PS SF Cherry IH 6-12pk</t>
  </si>
  <si>
    <t>BJ US-BAR-Cookie Dough OOH 8-4pk</t>
  </si>
  <si>
    <t>PS Soccer Ball IH 1-12pk</t>
  </si>
  <si>
    <t>PS Orange Regular IH 6-12pk</t>
  </si>
  <si>
    <t>MG Bars Dubai Chocolate 8-3pk</t>
  </si>
  <si>
    <t>BJ US-IC Black RASP Fudge Chunk-1 2.4gal</t>
  </si>
  <si>
    <t>BJ US-IC-TripleCrmlCk-FTNG-8 1PT</t>
  </si>
  <si>
    <t>POPSICLE OS MPK 6X12X48.8ML</t>
  </si>
  <si>
    <t>MRF1</t>
  </si>
  <si>
    <t>MRF12</t>
  </si>
  <si>
    <t>MRF2</t>
  </si>
  <si>
    <t>Sum of Total</t>
  </si>
  <si>
    <t>Repack Items</t>
  </si>
  <si>
    <t>GH Cones</t>
  </si>
  <si>
    <t>Giant Vanilla Sandwich</t>
  </si>
  <si>
    <t>BR Pts New</t>
  </si>
  <si>
    <t>GH "Candy"</t>
  </si>
  <si>
    <t>Yasso Cups</t>
  </si>
  <si>
    <t>FG WAC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</si>
</sst>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[$€-2]\ #,##0.00;[Red]\-[$€-2]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97">
    <xf numFmtId="0" fontId="0" fillId="0" borderId="0" xfId="0"/>
    <xf numFmtId="1" fontId="0" fillId="0" borderId="0" xfId="0" applyNumberFormat="1"/>
    <xf numFmtId="49" fontId="0" fillId="0" borderId="0" xfId="0" applyNumberFormat="1"/>
    <xf numFmtId="0" fontId="0" fillId="3" borderId="0" xfId="0" applyFill="1"/>
    <xf numFmtId="0" fontId="0" fillId="5" borderId="0" xfId="0" applyFill="1"/>
    <xf numFmtId="14" fontId="2" fillId="5" borderId="0" xfId="1" applyNumberFormat="1" applyFont="1" applyFill="1" applyAlignment="1">
      <alignment horizontal="center"/>
    </xf>
    <xf numFmtId="164" fontId="0" fillId="5" borderId="0" xfId="1" applyNumberFormat="1" applyFont="1" applyFill="1"/>
    <xf numFmtId="1" fontId="0" fillId="5" borderId="0" xfId="0" applyNumberFormat="1" applyFill="1" applyAlignment="1">
      <alignment horizontal="left"/>
    </xf>
    <xf numFmtId="0" fontId="0" fillId="6" borderId="0" xfId="0" applyFill="1"/>
    <xf numFmtId="164" fontId="0" fillId="6" borderId="0" xfId="1" applyNumberFormat="1" applyFont="1" applyFill="1"/>
    <xf numFmtId="1" fontId="0" fillId="3" borderId="0" xfId="0" applyNumberFormat="1" applyFill="1" applyAlignment="1">
      <alignment horizontal="left"/>
    </xf>
    <xf numFmtId="164" fontId="0" fillId="3" borderId="0" xfId="1" applyNumberFormat="1" applyFont="1" applyFill="1"/>
    <xf numFmtId="0" fontId="0" fillId="4" borderId="0" xfId="0" applyFill="1" applyAlignment="1">
      <alignment horizontal="center"/>
    </xf>
    <xf numFmtId="14" fontId="2" fillId="3" borderId="0" xfId="1" applyNumberFormat="1" applyFont="1" applyFill="1" applyAlignment="1">
      <alignment horizontal="center"/>
    </xf>
    <xf numFmtId="0" fontId="0" fillId="7" borderId="0" xfId="0" applyFill="1"/>
    <xf numFmtId="14" fontId="2" fillId="6" borderId="0" xfId="1" applyNumberFormat="1" applyFont="1" applyFill="1" applyAlignment="1">
      <alignment horizontal="center"/>
    </xf>
    <xf numFmtId="14" fontId="2" fillId="8" borderId="0" xfId="1" applyNumberFormat="1" applyFont="1" applyFill="1" applyAlignment="1">
      <alignment horizontal="center"/>
    </xf>
    <xf numFmtId="0" fontId="0" fillId="8" borderId="0" xfId="0" applyFill="1"/>
    <xf numFmtId="0" fontId="2" fillId="6" borderId="0" xfId="1" applyNumberFormat="1" applyFont="1" applyFill="1" applyAlignment="1">
      <alignment horizontal="center"/>
    </xf>
    <xf numFmtId="0" fontId="2" fillId="8" borderId="0" xfId="1" applyNumberFormat="1" applyFont="1" applyFill="1" applyAlignment="1">
      <alignment horizontal="center"/>
    </xf>
    <xf numFmtId="164" fontId="0" fillId="6" borderId="0" xfId="0" applyNumberFormat="1" applyFill="1"/>
    <xf numFmtId="43" fontId="0" fillId="6" borderId="0" xfId="0" applyNumberFormat="1" applyFill="1"/>
    <xf numFmtId="164" fontId="0" fillId="8" borderId="0" xfId="0" applyNumberFormat="1" applyFill="1"/>
    <xf numFmtId="164" fontId="0" fillId="0" borderId="0" xfId="1" applyNumberFormat="1" applyFont="1"/>
    <xf numFmtId="0" fontId="0" fillId="9" borderId="0" xfId="0" applyFill="1"/>
    <xf numFmtId="164" fontId="0" fillId="0" borderId="0" xfId="0" applyNumberFormat="1"/>
    <xf numFmtId="0" fontId="3" fillId="0" borderId="0" xfId="0" applyFont="1" applyAlignment="1">
      <alignment horizontal="center"/>
    </xf>
    <xf numFmtId="0" fontId="0" fillId="0" borderId="1" xfId="0" applyBorder="1"/>
    <xf numFmtId="164" fontId="0" fillId="0" borderId="1" xfId="1" applyNumberFormat="1" applyFont="1" applyBorder="1" applyAlignment="1">
      <alignment horizontal="center"/>
    </xf>
    <xf numFmtId="165" fontId="0" fillId="0" borderId="1" xfId="2" applyNumberFormat="1" applyFont="1" applyBorder="1"/>
    <xf numFmtId="0" fontId="0" fillId="4" borderId="0" xfId="0" applyFill="1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9" fontId="0" fillId="0" borderId="0" xfId="2" applyFont="1" applyAlignment="1">
      <alignment horizontal="center"/>
    </xf>
    <xf numFmtId="165" fontId="0" fillId="0" borderId="0" xfId="2" applyNumberFormat="1" applyFont="1"/>
    <xf numFmtId="49" fontId="0" fillId="2" borderId="0" xfId="0" applyNumberFormat="1" applyFill="1"/>
    <xf numFmtId="1" fontId="0" fillId="0" borderId="0" xfId="0" applyNumberFormat="1" applyAlignment="1">
      <alignment horizontal="left"/>
    </xf>
    <xf numFmtId="0" fontId="4" fillId="6" borderId="0" xfId="0" applyFont="1" applyFill="1"/>
    <xf numFmtId="1" fontId="0" fillId="6" borderId="0" xfId="0" applyNumberFormat="1" applyFill="1" applyAlignment="1">
      <alignment horizontal="left"/>
    </xf>
    <xf numFmtId="4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10" borderId="0" xfId="0" applyFill="1"/>
    <xf numFmtId="164" fontId="0" fillId="10" borderId="0" xfId="0" applyNumberFormat="1" applyFill="1"/>
    <xf numFmtId="0" fontId="0" fillId="11" borderId="0" xfId="0" applyFill="1"/>
    <xf numFmtId="164" fontId="0" fillId="11" borderId="0" xfId="0" applyNumberFormat="1" applyFill="1"/>
    <xf numFmtId="9" fontId="0" fillId="0" borderId="0" xfId="2" applyFont="1"/>
    <xf numFmtId="0" fontId="0" fillId="12" borderId="0" xfId="0" applyFill="1" applyAlignment="1">
      <alignment horizontal="left"/>
    </xf>
    <xf numFmtId="0" fontId="0" fillId="13" borderId="2" xfId="0" applyFill="1" applyBorder="1"/>
    <xf numFmtId="0" fontId="0" fillId="13" borderId="3" xfId="0" applyFill="1" applyBorder="1"/>
    <xf numFmtId="9" fontId="0" fillId="0" borderId="2" xfId="2" applyFont="1" applyBorder="1"/>
    <xf numFmtId="9" fontId="0" fillId="0" borderId="3" xfId="2" applyFont="1" applyBorder="1"/>
    <xf numFmtId="0" fontId="0" fillId="10" borderId="2" xfId="0" applyFill="1" applyBorder="1"/>
    <xf numFmtId="0" fontId="0" fillId="10" borderId="3" xfId="0" applyFill="1" applyBorder="1"/>
    <xf numFmtId="0" fontId="0" fillId="11" borderId="2" xfId="0" applyFill="1" applyBorder="1"/>
    <xf numFmtId="0" fontId="0" fillId="11" borderId="3" xfId="0" applyFill="1" applyBorder="1"/>
    <xf numFmtId="9" fontId="0" fillId="10" borderId="2" xfId="2" applyFont="1" applyFill="1" applyBorder="1"/>
    <xf numFmtId="9" fontId="0" fillId="10" borderId="3" xfId="2" applyFont="1" applyFill="1" applyBorder="1"/>
    <xf numFmtId="9" fontId="0" fillId="11" borderId="2" xfId="2" applyFont="1" applyFill="1" applyBorder="1"/>
    <xf numFmtId="9" fontId="0" fillId="11" borderId="3" xfId="2" applyFont="1" applyFill="1" applyBorder="1"/>
    <xf numFmtId="164" fontId="2" fillId="0" borderId="0" xfId="1" applyNumberFormat="1" applyFont="1" applyAlignment="1">
      <alignment horizontal="center"/>
    </xf>
    <xf numFmtId="164" fontId="0" fillId="6" borderId="0" xfId="1" applyNumberFormat="1" applyFont="1" applyFill="1" applyAlignment="1">
      <alignment horizontal="center"/>
    </xf>
    <xf numFmtId="164" fontId="2" fillId="6" borderId="0" xfId="1" applyNumberFormat="1" applyFont="1" applyFill="1" applyAlignment="1">
      <alignment horizontal="center"/>
    </xf>
    <xf numFmtId="164" fontId="2" fillId="14" borderId="0" xfId="1" applyNumberFormat="1" applyFont="1" applyFill="1" applyAlignment="1">
      <alignment horizontal="center"/>
    </xf>
    <xf numFmtId="164" fontId="0" fillId="14" borderId="0" xfId="1" applyNumberFormat="1" applyFont="1" applyFill="1" applyAlignment="1">
      <alignment horizontal="center"/>
    </xf>
    <xf numFmtId="0" fontId="0" fillId="0" borderId="4" xfId="0" applyBorder="1"/>
    <xf numFmtId="164" fontId="0" fillId="0" borderId="5" xfId="1" applyNumberFormat="1" applyFont="1" applyBorder="1"/>
    <xf numFmtId="164" fontId="0" fillId="0" borderId="6" xfId="1" applyNumberFormat="1" applyFont="1" applyBorder="1"/>
    <xf numFmtId="164" fontId="0" fillId="0" borderId="0" xfId="1" applyNumberFormat="1" applyFont="1" applyBorder="1" applyAlignment="1">
      <alignment horizontal="center"/>
    </xf>
    <xf numFmtId="164" fontId="0" fillId="0" borderId="3" xfId="1" applyNumberFormat="1" applyFont="1" applyBorder="1" applyAlignment="1">
      <alignment horizontal="center"/>
    </xf>
    <xf numFmtId="0" fontId="0" fillId="0" borderId="7" xfId="0" applyBorder="1"/>
    <xf numFmtId="1" fontId="0" fillId="15" borderId="0" xfId="0" applyNumberFormat="1" applyFill="1" applyAlignment="1">
      <alignment horizontal="left"/>
    </xf>
    <xf numFmtId="0" fontId="0" fillId="15" borderId="0" xfId="0" applyFill="1"/>
    <xf numFmtId="164" fontId="0" fillId="15" borderId="0" xfId="1" applyNumberFormat="1" applyFont="1" applyFill="1"/>
    <xf numFmtId="164" fontId="0" fillId="4" borderId="0" xfId="1" applyNumberFormat="1" applyFont="1" applyFill="1"/>
    <xf numFmtId="3" fontId="0" fillId="0" borderId="0" xfId="0" applyNumberFormat="1"/>
    <xf numFmtId="3" fontId="0" fillId="4" borderId="0" xfId="0" applyNumberFormat="1" applyFill="1"/>
    <xf numFmtId="165" fontId="0" fillId="0" borderId="5" xfId="2" applyNumberFormat="1" applyFont="1" applyBorder="1"/>
    <xf numFmtId="165" fontId="0" fillId="0" borderId="6" xfId="2" applyNumberFormat="1" applyFont="1" applyBorder="1"/>
    <xf numFmtId="165" fontId="0" fillId="0" borderId="8" xfId="2" applyNumberFormat="1" applyFont="1" applyBorder="1"/>
    <xf numFmtId="165" fontId="0" fillId="0" borderId="9" xfId="2" applyNumberFormat="1" applyFont="1" applyBorder="1"/>
    <xf numFmtId="1" fontId="0" fillId="16" borderId="0" xfId="0" applyNumberFormat="1" applyFill="1" applyAlignment="1">
      <alignment horizontal="left"/>
    </xf>
    <xf numFmtId="0" fontId="0" fillId="16" borderId="0" xfId="0" applyFill="1"/>
    <xf numFmtId="166" fontId="0" fillId="0" borderId="0" xfId="0" applyNumberFormat="1"/>
  </cellXfs>
  <cellStyles count="4">
    <cellStyle name="Comma" xfId="1" builtinId="3"/>
    <cellStyle name="Normal" xfId="0" builtinId="0"/>
    <cellStyle name="Normal 2 103" xfId="3" xr:uid="{92B2B3D0-3762-42C7-AF07-D3DC0A48A493}"/>
    <cellStyle name="Percent" xfId="2" builtinId="5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'Pallet Historica'!$B$4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'Pallet Historica'!$C$3:$N$3</c:f>
              <c:numCache>
                <c:formatCode>General</c:formatCode>
                <c:ptCount val="5"/>
              </c:numCache>
            </c:numRef>
          </c:cat>
          <c:val>
            <c:numRef>
              <c:f>'Pallet Historica'!$C$4:$N$4</c:f>
              <c:numCache>
                <c:formatCode>_(* #,##0_);_(* \(#,##0\);_(* "-"??_);_(@_)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FB50-4116-B4B8-1A3CCE101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667359"/>
        <c:axId val="508670719"/>
      </c:barChart>
      <c:lineChart>
        <c:grouping val="standard"/>
        <c:varyColors val="0"/>
        <c:ser>
          <c:idx val="1"/>
          <c:order val="1"/>
          <c:tx>
            <c:strRef>
              <c:f>'Pallet Historica'!$B$5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5.0484558057099796E-2"/>
                  <c:y val="-2.6175865748725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50-4116-B4B8-1A3CCE1014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'Pallet Historica'!$C$3:$N$3</c:f>
              <c:numCache>
                <c:formatCode>General</c:formatCode>
                <c:ptCount val="5"/>
              </c:numCache>
            </c:numRef>
          </c:cat>
          <c:val>
            <c:numRef>
              <c:f>'Pallet Historica'!$C$5:$N$5</c:f>
              <c:numCache>
                <c:formatCode>_(* #,##0_);_(* \(#,##0\);_(* "-"??_);_(@_)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50-4116-B4B8-1A3CCE1014FB}"/>
            </c:ext>
          </c:extLst>
        </c:ser>
        <c:ser>
          <c:idx val="2"/>
          <c:order val="2"/>
          <c:tx>
            <c:strRef>
              <c:f>'Pallet Historica'!$B$6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4.3272478334656965E-2"/>
                  <c:y val="-3.59918154044970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B50-4116-B4B8-1A3CCE1014FB}"/>
                </c:ext>
              </c:extLst>
            </c:dLbl>
            <c:dLbl>
              <c:idx val="2"/>
              <c:layout>
                <c:manualLayout>
                  <c:x val="-3.9666438473435553E-2"/>
                  <c:y val="-1.96318993115438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B50-4116-B4B8-1A3CCE1014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'Pallet Historica'!$C$3:$N$3</c:f>
              <c:numCache>
                <c:formatCode>General</c:formatCode>
                <c:ptCount val="5"/>
              </c:numCache>
            </c:numRef>
          </c:cat>
          <c:val>
            <c:numRef>
              <c:f>'Pallet Historica'!$C$6:$N$6</c:f>
              <c:numCache>
                <c:formatCode>_(* #,##0_);_(* \(#,##0\);_(* "-"??_);_(@_)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50-4116-B4B8-1A3CCE1014FB}"/>
            </c:ext>
          </c:extLst>
        </c:ser>
        <c:ser>
          <c:idx val="3"/>
          <c:order val="3"/>
          <c:tx>
            <c:strRef>
              <c:f>'Pallet Historica'!$B$7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'Pallet Historica'!$C$7:$N$7</c:f>
              <c:numCache>
                <c:formatCode>_(* #,##0_);_(* \(#,##0\);_(* "-"??_);_(@_)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50-4116-B4B8-1A3CCE101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667359"/>
        <c:axId val="508670719"/>
      </c:lineChart>
      <c:catAx>
        <c:axId val="50866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670719"/>
        <c:crosses val="autoZero"/>
        <c:auto val="1"/>
        <c:lblAlgn val="ctr"/>
        <c:lblOffset val="100"/>
        <c:noMultiLvlLbl val="0"/>
      </c:catAx>
      <c:valAx>
        <c:axId val="50867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66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'Pivt-Data for Recap'!$A$24</c:f>
              <c:strCache>
                <c:ptCount val="1"/>
                <c:pt idx="0">
                  <c:v>Vs YAG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'Pivt-Data for Recap'!$B$23:$M$23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'Pivt-Data for Recap'!$B$24:$M$24</c:f>
              <c:numCache>
                <c:formatCode>0%</c:formatCode>
                <c:ptCount val="12"/>
                <c:pt idx="0">
                  <c:v>-1.2226391133937642E-2</c:v>
                </c:pt>
                <c:pt idx="1">
                  <c:v>-8.9317544152843986E-2</c:v>
                </c:pt>
                <c:pt idx="2">
                  <c:v>-2.1736872745328317E-2</c:v>
                </c:pt>
                <c:pt idx="3">
                  <c:v>1.6138683687281219E-3</c:v>
                </c:pt>
                <c:pt idx="4">
                  <c:v>6.5414946128993012E-2</c:v>
                </c:pt>
                <c:pt idx="5">
                  <c:v>2.3452073349364611E-2</c:v>
                </c:pt>
                <c:pt idx="6">
                  <c:v>8.7092609600517346E-2</c:v>
                </c:pt>
                <c:pt idx="7">
                  <c:v>0.11627033059531811</c:v>
                </c:pt>
                <c:pt idx="8">
                  <c:v>-2.8870354080414717E-3</c:v>
                </c:pt>
                <c:pt idx="9">
                  <c:v>4.5202136839643137E-2</c:v>
                </c:pt>
                <c:pt idx="10">
                  <c:v>3.6351771441909264E-3</c:v>
                </c:pt>
                <c:pt idx="11">
                  <c:v>-0.10520590038574007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4D-4723-88F4-ACC4056CE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787103"/>
        <c:axId val="89799103"/>
      </c:barChart>
      <c:catAx>
        <c:axId val="8978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99103"/>
        <c:crosses val="autoZero"/>
        <c:auto val="1"/>
        <c:lblAlgn val="ctr"/>
        <c:lblOffset val="100"/>
        <c:noMultiLvlLbl val="0"/>
      </c:catAx>
      <c:valAx>
        <c:axId val="8979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87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652461</xdr:colOff>
      <xdr:row>13</xdr:row>
      <xdr:rowOff>23812</xdr:rowOff>
    </xdr:from>
    <xdr:to>
      <xdr:col>17</xdr:col>
      <xdr:colOff>409574</xdr:colOff>
      <xdr:row>35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141ABB-8AD6-94FE-14B5-4862B6F67E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185736</xdr:colOff>
      <xdr:row>30</xdr:row>
      <xdr:rowOff>100012</xdr:rowOff>
    </xdr:from>
    <xdr:to>
      <xdr:col>9</xdr:col>
      <xdr:colOff>1104899</xdr:colOff>
      <xdr:row>44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3DE524-B35B-F179-D0BD-A4DEA0F03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did, John" refreshedDate="46051.540299189815" createdVersion="8" refreshedVersion="8" minRefreshableVersion="3" recordCount="467" xr:uid="{1D55728E-B5FE-4DFD-92A1-89069DCD06C9}">
  <cacheSource type="worksheet">
    <worksheetSource ref="C1:CK1048576" sheet="MRF2"/>
  </cacheSource>
  <cacheFields count="87">
    <cacheField name="DU" numFmtId="0">
      <sharedItems containsString="0" containsBlank="1" containsNumber="1" containsInteger="1" minValue="17090" maxValue="84164939"/>
    </cacheField>
    <cacheField name="UCC" numFmtId="1">
      <sharedItems containsString="0" containsBlank="1" containsNumber="1" containsInteger="1" minValue="851035003012" maxValue="20816680010314"/>
    </cacheField>
    <cacheField name="Description" numFmtId="0">
      <sharedItems containsBlank="1"/>
    </cacheField>
    <cacheField name="2024 Cs" numFmtId="0">
      <sharedItems containsString="0" containsBlank="1" containsNumber="1" containsInteger="1" minValue="0" maxValue="3095817"/>
    </cacheField>
    <cacheField name="1/1/2025" numFmtId="0">
      <sharedItems containsString="0" containsBlank="1" containsNumber="1" containsInteger="1" minValue="0" maxValue="176369"/>
    </cacheField>
    <cacheField name="2/1/2025" numFmtId="0">
      <sharedItems containsString="0" containsBlank="1" containsNumber="1" containsInteger="1" minValue="0" maxValue="548640"/>
    </cacheField>
    <cacheField name="3/1/2025" numFmtId="0">
      <sharedItems containsString="0" containsBlank="1" containsNumber="1" containsInteger="1" minValue="0" maxValue="563989"/>
    </cacheField>
    <cacheField name="4/1/2025" numFmtId="0">
      <sharedItems containsString="0" containsBlank="1" containsNumber="1" containsInteger="1" minValue="0" maxValue="314920"/>
    </cacheField>
    <cacheField name="5/1/2025" numFmtId="0">
      <sharedItems containsString="0" containsBlank="1" containsNumber="1" minValue="0" maxValue="252105"/>
    </cacheField>
    <cacheField name="6/1/2025" numFmtId="0">
      <sharedItems containsString="0" containsBlank="1" containsNumber="1" minValue="0" maxValue="292984"/>
    </cacheField>
    <cacheField name="7/1/2025" numFmtId="0">
      <sharedItems containsString="0" containsBlank="1" containsNumber="1" containsInteger="1" minValue="0" maxValue="307087"/>
    </cacheField>
    <cacheField name="8/1/2025" numFmtId="0">
      <sharedItems containsString="0" containsBlank="1" containsNumber="1" minValue="0" maxValue="268290"/>
    </cacheField>
    <cacheField name="9/1/2025" numFmtId="0">
      <sharedItems containsString="0" containsBlank="1" containsNumber="1" containsInteger="1" minValue="0" maxValue="218080"/>
    </cacheField>
    <cacheField name="10/1/2025" numFmtId="0">
      <sharedItems containsString="0" containsBlank="1" containsNumber="1" minValue="0" maxValue="311240"/>
    </cacheField>
    <cacheField name="11/1/2025" numFmtId="0">
      <sharedItems containsString="0" containsBlank="1" containsNumber="1" minValue="0" maxValue="864144"/>
    </cacheField>
    <cacheField name="12/1/2025" numFmtId="0">
      <sharedItems containsString="0" containsBlank="1" containsNumber="1" containsInteger="1" minValue="0" maxValue="266736"/>
    </cacheField>
    <cacheField name="1/1/2026" numFmtId="0">
      <sharedItems containsString="0" containsBlank="1" containsNumber="1" minValue="-4590.5727937775882" maxValue="191829.83790107822"/>
    </cacheField>
    <cacheField name="2/1/2026" numFmtId="0">
      <sharedItems containsString="0" containsBlank="1" containsNumber="1" minValue="-617.42928822438137" maxValue="217951.90942649721"/>
    </cacheField>
    <cacheField name="3/1/2026" numFmtId="0">
      <sharedItems containsString="0" containsBlank="1" containsNumber="1" minValue="-1060.0238443355909" maxValue="283427.67417706182"/>
    </cacheField>
    <cacheField name="4/1/2026" numFmtId="0">
      <sharedItems containsString="0" containsBlank="1" containsNumber="1" minValue="-1227.0506869224384" maxValue="247178.36755911863"/>
    </cacheField>
    <cacheField name="5/1/2026" numFmtId="0">
      <sharedItems containsString="0" containsBlank="1" containsNumber="1" minValue="-1607.1924765043045" maxValue="500000"/>
    </cacheField>
    <cacheField name="6/1/2026" numFmtId="0">
      <sharedItems containsString="0" containsBlank="1" containsNumber="1" minValue="-1949.6279641209437" maxValue="500000"/>
    </cacheField>
    <cacheField name="7/1/2026" numFmtId="0">
      <sharedItems containsString="0" containsBlank="1" containsNumber="1" minValue="-2928.6642878020675" maxValue="400000"/>
    </cacheField>
    <cacheField name="8/1/2026" numFmtId="0">
      <sharedItems containsString="0" containsBlank="1" containsNumber="1" minValue="-1742.2872517306835" maxValue="1300000"/>
    </cacheField>
    <cacheField name="9/1/2026" numFmtId="0">
      <sharedItems containsString="0" containsBlank="1" containsNumber="1" minValue="-2923.9874039936508" maxValue="226804"/>
    </cacheField>
    <cacheField name="10/1/2026" numFmtId="0">
      <sharedItems containsString="0" containsBlank="1" containsNumber="1" minValue="-2776.5834153368305" maxValue="320000"/>
    </cacheField>
    <cacheField name="11/1/2026" numFmtId="0">
      <sharedItems containsString="0" containsBlank="1" containsNumber="1" minValue="-1840.7043778917657" maxValue="850500"/>
    </cacheField>
    <cacheField name="12/1/2026" numFmtId="0">
      <sharedItems containsString="0" containsBlank="1" containsNumber="1" minValue="-1476.7563029757584" maxValue="235500"/>
    </cacheField>
    <cacheField name="Total" numFmtId="0">
      <sharedItems containsString="0" containsBlank="1" containsNumber="1" minValue="7" maxValue="9213747.6363758966"/>
    </cacheField>
    <cacheField name="Per Pallet" numFmtId="0">
      <sharedItems containsString="0" containsBlank="1" containsNumber="1" containsInteger="1" minValue="30" maxValue="510"/>
    </cacheField>
    <cacheField name="Litons Per" numFmtId="0">
      <sharedItems containsString="0" containsBlank="1" containsNumber="1" minValue="8.7999999999999998E-5" maxValue="1.35E-2"/>
    </cacheField>
    <cacheField name="2025 Cs" numFmtId="0">
      <sharedItems containsString="0" containsBlank="1" containsNumber="1" minValue="0" maxValue="3170830"/>
    </cacheField>
    <cacheField name="2026 Cs" numFmtId="0">
      <sharedItems containsString="0" containsBlank="1" containsNumber="1" minValue="-18189.034249535969" maxValue="4114399"/>
    </cacheField>
    <cacheField name="2024 Pal" numFmtId="0">
      <sharedItems containsString="0" containsBlank="1" containsNumber="1" minValue="0" maxValue="20102.707792207791"/>
    </cacheField>
    <cacheField name="2025 Pal" numFmtId="0">
      <sharedItems containsString="0" containsBlank="1" containsNumber="1" minValue="0" maxValue="20589.805194805194"/>
    </cacheField>
    <cacheField name="2026 Pal" numFmtId="0">
      <sharedItems containsString="0" containsBlank="1" containsNumber="1" minValue="-111.44450501595732" maxValue="19137.017119323998"/>
    </cacheField>
    <cacheField name="1/1/20252" numFmtId="0">
      <sharedItems containsString="0" containsBlank="1" containsNumber="1" minValue="0" maxValue="1145.2532467532467"/>
    </cacheField>
    <cacheField name="2/1/20252" numFmtId="0">
      <sharedItems containsString="0" containsBlank="1" containsNumber="1" minValue="0" maxValue="2286"/>
    </cacheField>
    <cacheField name="3/1/20252" numFmtId="0">
      <sharedItems containsString="0" containsBlank="1" containsNumber="1" minValue="0" maxValue="2349.9541666666669"/>
    </cacheField>
    <cacheField name="4/1/20252" numFmtId="0">
      <sharedItems containsString="0" containsBlank="1" containsNumber="1" minValue="0" maxValue="2044.9350649350649"/>
    </cacheField>
    <cacheField name="5/1/20252" numFmtId="0">
      <sharedItems containsString="0" containsBlank="1" containsNumber="1" minValue="0" maxValue="1939.2692307692307"/>
    </cacheField>
    <cacheField name="6/1/20252" numFmtId="0">
      <sharedItems containsString="0" containsBlank="1" containsNumber="1" minValue="0" maxValue="1902.4935064935064"/>
    </cacheField>
    <cacheField name="7/1/20252" numFmtId="0">
      <sharedItems containsString="0" containsBlank="1" containsNumber="1" minValue="0" maxValue="1994.0714285714287"/>
    </cacheField>
    <cacheField name="8/1/20252" numFmtId="0">
      <sharedItems containsString="0" containsBlank="1" containsNumber="1" minValue="0" maxValue="1742.1428571428571"/>
    </cacheField>
    <cacheField name="9/1/20252" numFmtId="0">
      <sharedItems containsString="0" containsBlank="1" containsNumber="1" minValue="0" maxValue="1416.1038961038962"/>
    </cacheField>
    <cacheField name="10/1/20252" numFmtId="0">
      <sharedItems containsString="0" containsBlank="1" containsNumber="1" minValue="0" maxValue="2021.0389610389611"/>
    </cacheField>
    <cacheField name="11/1/20252" numFmtId="0">
      <sharedItems containsString="0" containsBlank="1" containsNumber="1" minValue="0" maxValue="3600.6"/>
    </cacheField>
    <cacheField name="12/1/20252" numFmtId="0">
      <sharedItems containsString="0" containsBlank="1" containsNumber="1" minValue="0" maxValue="1635.1948051948052"/>
    </cacheField>
    <cacheField name="1/1/20262" numFmtId="0">
      <sharedItems containsString="0" containsBlank="1" containsNumber="1" minValue="-19.12738664073995" maxValue="1245.6482980589494"/>
    </cacheField>
    <cacheField name="2/1/20262" numFmtId="0">
      <sharedItems containsString="0" containsBlank="1" containsNumber="1" minValue="-3.1266156138096548" maxValue="1415.2721391330988"/>
    </cacheField>
    <cacheField name="3/1/20262" numFmtId="0">
      <sharedItems containsString="0" containsBlank="1" containsNumber="1" minValue="-8.8335320361299239" maxValue="1840.4394427081936"/>
    </cacheField>
    <cacheField name="4/1/20262" numFmtId="0">
      <sharedItems containsString="0" containsBlank="1" containsNumber="1" minValue="-6.6785777711182313" maxValue="1605.0543347994717"/>
    </cacheField>
    <cacheField name="5/1/20262" numFmtId="0">
      <sharedItems containsString="0" containsBlank="1" containsNumber="1" minValue="-13.393270637535871" maxValue="1818.1818181818182"/>
    </cacheField>
    <cacheField name="6/1/20262" numFmtId="0">
      <sharedItems containsString="0" containsBlank="1" containsNumber="1" minValue="-16.246899701007866" maxValue="1818.1818181818182"/>
    </cacheField>
    <cacheField name="7/1/20262" numFmtId="0">
      <sharedItems containsString="0" containsBlank="1" containsNumber="1" minValue="-13.740303198266512" maxValue="1901.9304468592604"/>
    </cacheField>
    <cacheField name="8/1/20262" numFmtId="0">
      <sharedItems containsString="0" containsBlank="1" containsNumber="1" minValue="-14.519060431089029" maxValue="5416.666666666667"/>
    </cacheField>
    <cacheField name="9/1/20262" numFmtId="0">
      <sharedItems containsString="0" containsBlank="1" containsNumber="1" minValue="-12.183280849973546" maxValue="1348.7636428754686"/>
    </cacheField>
    <cacheField name="10/1/20262" numFmtId="0">
      <sharedItems containsString="0" containsBlank="1" containsNumber="1" minValue="-11.56909756390346" maxValue="1676.5181446064487"/>
    </cacheField>
    <cacheField name="11/1/20262" numFmtId="0">
      <sharedItems containsString="0" containsBlank="1" containsNumber="1" minValue="-7.6696015745490236" maxValue="3543.75"/>
    </cacheField>
    <cacheField name="12/1/20262" numFmtId="0">
      <sharedItems containsString="0" containsBlank="1" containsNumber="1" minValue="-6.1531512623989935" maxValue="1252.8647149275073"/>
    </cacheField>
    <cacheField name="2024 Liton" numFmtId="0">
      <sharedItems containsString="0" containsBlank="1" containsNumber="1" minValue="0" maxValue="26376.360839999998"/>
    </cacheField>
    <cacheField name="2025 Liton" numFmtId="0">
      <sharedItems containsString="0" containsBlank="1" containsNumber="1" minValue="0" maxValue="27015.471600000001"/>
    </cacheField>
    <cacheField name="2026 Liton" numFmtId="0">
      <sharedItems containsString="0" containsBlank="1" containsNumber="1" minValue="-71.172918683390989" maxValue="25109.297421922631"/>
    </cacheField>
    <cacheField name="1/1/20253" numFmtId="0">
      <sharedItems containsString="0" containsBlank="1" containsNumber="1" minValue="0" maxValue="1502.6638800000001"/>
    </cacheField>
    <cacheField name="2/1/20253" numFmtId="0">
      <sharedItems containsString="0" containsBlank="1" containsNumber="1" minValue="0" maxValue="1781.99208"/>
    </cacheField>
    <cacheField name="3/1/20253" numFmtId="0">
      <sharedItems containsString="0" containsBlank="1" containsNumber="1" minValue="0" maxValue="2338.5099599999999"/>
    </cacheField>
    <cacheField name="4/1/20253" numFmtId="0">
      <sharedItems containsString="0" containsBlank="1" containsNumber="1" minValue="0" maxValue="2683.1183999999998"/>
    </cacheField>
    <cacheField name="5/1/20253" numFmtId="0">
      <sharedItems containsString="0" containsBlank="1" containsNumber="1" minValue="0" maxValue="2035.4961599999999"/>
    </cacheField>
    <cacheField name="6/1/20253" numFmtId="0">
      <sharedItems containsString="0" containsBlank="1" containsNumber="1" minValue="0" maxValue="2496.2236800000001"/>
    </cacheField>
    <cacheField name="7/1/20253" numFmtId="0">
      <sharedItems containsString="0" containsBlank="1" containsNumber="1" minValue="0" maxValue="2616.3812400000002"/>
    </cacheField>
    <cacheField name="8/1/20253" numFmtId="0">
      <sharedItems containsString="0" containsBlank="1" containsNumber="1" minValue="0" maxValue="2285.8307999999997"/>
    </cacheField>
    <cacheField name="9/1/20253" numFmtId="0">
      <sharedItems containsString="0" containsBlank="1" containsNumber="1" minValue="0" maxValue="1858.0416"/>
    </cacheField>
    <cacheField name="10/1/20253" numFmtId="0">
      <sharedItems containsString="0" containsBlank="1" containsNumber="1" minValue="0" maxValue="2651.7647999999999"/>
    </cacheField>
    <cacheField name="11/1/20253" numFmtId="0">
      <sharedItems containsString="0" containsBlank="1" containsNumber="1" minValue="0" maxValue="2619.9425999999999"/>
    </cacheField>
    <cacheField name="12/1/20253" numFmtId="0">
      <sharedItems containsString="0" containsBlank="1" containsNumber="1" minValue="0" maxValue="2145.5063999999998"/>
    </cacheField>
    <cacheField name="1/1/20263" numFmtId="0">
      <sharedItems containsString="0" containsBlank="1" containsNumber="1" minValue="-17.370727451654393" maxValue="1634.3902189171865"/>
    </cacheField>
    <cacheField name="2/1/20263" numFmtId="0">
      <sharedItems containsString="0" containsBlank="1" containsNumber="1" minValue="-2.3363524266410587" maxValue="1856.9502683137562"/>
    </cacheField>
    <cacheField name="3/1/20263" numFmtId="0">
      <sharedItems containsString="0" containsBlank="1" containsNumber="1" minValue="-5.6414468995540146" maxValue="2414.8037839885665"/>
    </cacheField>
    <cacheField name="4/1/20263" numFmtId="0">
      <sharedItems containsString="0" containsBlank="1" containsNumber="1" minValue="-4.6431597993145068" maxValue="2105.9596916036908"/>
    </cacheField>
    <cacheField name="5/1/20263" numFmtId="0">
      <sharedItems containsString="0" containsBlank="1" containsNumber="1" minValue="-8.5534783599559088" maxValue="2216.6380822616816"/>
    </cacheField>
    <cacheField name="6/1/20263" numFmtId="0">
      <sharedItems containsString="0" containsBlank="1" containsNumber="1" minValue="-10.375920025051663" maxValue="2373.7580488597077"/>
    </cacheField>
    <cacheField name="7/1/20263" numFmtId="0">
      <sharedItems containsString="0" containsBlank="1" containsNumber="1" minValue="-11.082065665043022" maxValue="2495.4849007150983"/>
    </cacheField>
    <cacheField name="8/1/20263" numFmtId="0">
      <sharedItems containsString="0" containsBlank="1" containsNumber="1" minValue="-9.2724527537106987" maxValue="2256.0128022998856"/>
    </cacheField>
    <cacheField name="9/1/20263" numFmtId="0">
      <sharedItems containsString="0" containsBlank="1" containsNumber="1" minValue="-11.064368336711974" maxValue="1769.6858005440447"/>
    </cacheField>
    <cacheField name="10/1/20263" numFmtId="0">
      <sharedItems containsString="0" containsBlank="1" containsNumber="1" minValue="-10.506591643634566" maxValue="2199.7259271752291"/>
    </cacheField>
    <cacheField name="11/1/20263" numFmtId="0">
      <sharedItems containsString="0" containsBlank="1" containsNumber="1" minValue="-6.965225365942441" maxValue="2142.0291620817002"/>
    </cacheField>
    <cacheField name="12/1/20263" numFmtId="0">
      <sharedItems containsString="0" containsBlank="1" containsNumber="1" minValue="-6.5237675994476039" maxValue="1643.85873516208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did, John" refreshedDate="46051.546119791667" createdVersion="8" refreshedVersion="8" minRefreshableVersion="3" recordCount="467" xr:uid="{7999B5EB-9B86-4EB6-88E2-01DAF95EC66F}">
  <cacheSource type="worksheet">
    <worksheetSource ref="B1:CK1048576" sheet="MRF2"/>
  </cacheSource>
  <cacheFields count="88">
    <cacheField name="Tech" numFmtId="0">
      <sharedItems containsBlank="1" count="39">
        <s v="48oz"/>
        <s v="BJ PTS"/>
        <s v="PG"/>
        <s v="EDF"/>
        <s v="Facepieces"/>
        <s v="Yasso Club"/>
        <s v="TALENTI"/>
        <s v="MG Sticks"/>
        <s v="Yasso Sticks"/>
        <s v="MBG"/>
        <s v="ESS"/>
        <s v="Giant SW"/>
        <s v="Topped"/>
        <s v="Other"/>
        <s v="Repack MG Sticks"/>
        <s v="B&amp;J Cups"/>
        <s v="Quarts"/>
        <s v="Sundaes"/>
        <s v="Dough Bites"/>
        <s v="EFW"/>
        <s v="BR Minicups"/>
        <s v="SP1"/>
        <s v="Yasso Poppables"/>
        <s v="TAL NV"/>
        <s v="KL Mini Cones"/>
        <s v="Yasso Sandwich"/>
        <s v="2.4 Gal"/>
        <s v="Repack BJ Pints"/>
        <s v="MG Sticks ND"/>
        <s v="PTS"/>
        <s v="CS PTS"/>
        <s v="MG PTS"/>
        <s v="Viennetta"/>
        <s v="King Cone (PT)"/>
        <s v="Yasso Mochi"/>
        <s v="BJ Bars"/>
        <s v="YS PTS"/>
        <m/>
        <s v="PTS Exports" u="1"/>
      </sharedItems>
    </cacheField>
    <cacheField name="DU" numFmtId="0">
      <sharedItems containsString="0" containsBlank="1" containsNumber="1" containsInteger="1" minValue="17090" maxValue="84164939"/>
    </cacheField>
    <cacheField name="UCC" numFmtId="1">
      <sharedItems containsString="0" containsBlank="1" containsNumber="1" containsInteger="1" minValue="851035003012" maxValue="20816680010314"/>
    </cacheField>
    <cacheField name="Description" numFmtId="0">
      <sharedItems containsBlank="1"/>
    </cacheField>
    <cacheField name="2024 Cs" numFmtId="0">
      <sharedItems containsString="0" containsBlank="1" containsNumber="1" containsInteger="1" minValue="0" maxValue="3095817"/>
    </cacheField>
    <cacheField name="1/1/2025" numFmtId="0">
      <sharedItems containsString="0" containsBlank="1" containsNumber="1" containsInteger="1" minValue="0" maxValue="176369"/>
    </cacheField>
    <cacheField name="2/1/2025" numFmtId="0">
      <sharedItems containsString="0" containsBlank="1" containsNumber="1" containsInteger="1" minValue="0" maxValue="548640"/>
    </cacheField>
    <cacheField name="3/1/2025" numFmtId="0">
      <sharedItems containsString="0" containsBlank="1" containsNumber="1" containsInteger="1" minValue="0" maxValue="563989"/>
    </cacheField>
    <cacheField name="4/1/2025" numFmtId="0">
      <sharedItems containsString="0" containsBlank="1" containsNumber="1" containsInteger="1" minValue="0" maxValue="314920"/>
    </cacheField>
    <cacheField name="5/1/2025" numFmtId="0">
      <sharedItems containsString="0" containsBlank="1" containsNumber="1" minValue="0" maxValue="252105"/>
    </cacheField>
    <cacheField name="6/1/2025" numFmtId="0">
      <sharedItems containsString="0" containsBlank="1" containsNumber="1" minValue="0" maxValue="292984"/>
    </cacheField>
    <cacheField name="7/1/2025" numFmtId="0">
      <sharedItems containsString="0" containsBlank="1" containsNumber="1" containsInteger="1" minValue="0" maxValue="307087"/>
    </cacheField>
    <cacheField name="8/1/2025" numFmtId="0">
      <sharedItems containsString="0" containsBlank="1" containsNumber="1" minValue="0" maxValue="268290"/>
    </cacheField>
    <cacheField name="9/1/2025" numFmtId="0">
      <sharedItems containsString="0" containsBlank="1" containsNumber="1" containsInteger="1" minValue="0" maxValue="218080"/>
    </cacheField>
    <cacheField name="10/1/2025" numFmtId="0">
      <sharedItems containsString="0" containsBlank="1" containsNumber="1" minValue="0" maxValue="311240"/>
    </cacheField>
    <cacheField name="11/1/2025" numFmtId="0">
      <sharedItems containsString="0" containsBlank="1" containsNumber="1" minValue="0" maxValue="864144"/>
    </cacheField>
    <cacheField name="12/1/2025" numFmtId="0">
      <sharedItems containsString="0" containsBlank="1" containsNumber="1" containsInteger="1" minValue="0" maxValue="266736"/>
    </cacheField>
    <cacheField name="1/1/2026" numFmtId="0">
      <sharedItems containsString="0" containsBlank="1" containsNumber="1" minValue="-4590.5727937775882" maxValue="191829.83790107822"/>
    </cacheField>
    <cacheField name="2/1/2026" numFmtId="0">
      <sharedItems containsString="0" containsBlank="1" containsNumber="1" minValue="-617.42928822438137" maxValue="217951.90942649721"/>
    </cacheField>
    <cacheField name="3/1/2026" numFmtId="0">
      <sharedItems containsString="0" containsBlank="1" containsNumber="1" minValue="-1060.0238443355909" maxValue="283427.67417706182"/>
    </cacheField>
    <cacheField name="4/1/2026" numFmtId="0">
      <sharedItems containsString="0" containsBlank="1" containsNumber="1" minValue="-1227.0506869224384" maxValue="247178.36755911863"/>
    </cacheField>
    <cacheField name="5/1/2026" numFmtId="0">
      <sharedItems containsString="0" containsBlank="1" containsNumber="1" minValue="-1607.1924765043045" maxValue="500000"/>
    </cacheField>
    <cacheField name="6/1/2026" numFmtId="0">
      <sharedItems containsString="0" containsBlank="1" containsNumber="1" minValue="-1949.6279641209437" maxValue="500000"/>
    </cacheField>
    <cacheField name="7/1/2026" numFmtId="0">
      <sharedItems containsString="0" containsBlank="1" containsNumber="1" minValue="-2928.6642878020675" maxValue="400000"/>
    </cacheField>
    <cacheField name="8/1/2026" numFmtId="0">
      <sharedItems containsString="0" containsBlank="1" containsNumber="1" minValue="-1742.2872517306835" maxValue="1300000"/>
    </cacheField>
    <cacheField name="9/1/2026" numFmtId="0">
      <sharedItems containsString="0" containsBlank="1" containsNumber="1" minValue="-2923.9874039936508" maxValue="226804"/>
    </cacheField>
    <cacheField name="10/1/2026" numFmtId="0">
      <sharedItems containsString="0" containsBlank="1" containsNumber="1" minValue="-2776.5834153368305" maxValue="320000"/>
    </cacheField>
    <cacheField name="11/1/2026" numFmtId="0">
      <sharedItems containsString="0" containsBlank="1" containsNumber="1" minValue="-1840.7043778917657" maxValue="850500"/>
    </cacheField>
    <cacheField name="12/1/2026" numFmtId="0">
      <sharedItems containsString="0" containsBlank="1" containsNumber="1" minValue="-1476.7563029757584" maxValue="235500"/>
    </cacheField>
    <cacheField name="Total" numFmtId="0">
      <sharedItems containsString="0" containsBlank="1" containsNumber="1" minValue="7" maxValue="9213747.6363758966"/>
    </cacheField>
    <cacheField name="Per Pallet" numFmtId="0">
      <sharedItems containsString="0" containsBlank="1" containsNumber="1" containsInteger="1" minValue="30" maxValue="510"/>
    </cacheField>
    <cacheField name="Litons Per" numFmtId="0">
      <sharedItems containsString="0" containsBlank="1" containsNumber="1" minValue="8.7999999999999998E-5" maxValue="1.35E-2"/>
    </cacheField>
    <cacheField name="2025 Cs" numFmtId="0">
      <sharedItems containsString="0" containsBlank="1" containsNumber="1" minValue="0" maxValue="3170830"/>
    </cacheField>
    <cacheField name="2026 Cs" numFmtId="0">
      <sharedItems containsString="0" containsBlank="1" containsNumber="1" minValue="-18189.034249535969" maxValue="4114399"/>
    </cacheField>
    <cacheField name="2024 Pal" numFmtId="0">
      <sharedItems containsString="0" containsBlank="1" containsNumber="1" minValue="0" maxValue="20102.707792207791"/>
    </cacheField>
    <cacheField name="2025 Pal" numFmtId="0">
      <sharedItems containsString="0" containsBlank="1" containsNumber="1" minValue="0" maxValue="20589.805194805194"/>
    </cacheField>
    <cacheField name="2026 Pal" numFmtId="0">
      <sharedItems containsString="0" containsBlank="1" containsNumber="1" minValue="-111.44450501595732" maxValue="19137.017119323998"/>
    </cacheField>
    <cacheField name="1/1/20252" numFmtId="0">
      <sharedItems containsString="0" containsBlank="1" containsNumber="1" minValue="0" maxValue="1145.2532467532467"/>
    </cacheField>
    <cacheField name="2/1/20252" numFmtId="0">
      <sharedItems containsString="0" containsBlank="1" containsNumber="1" minValue="0" maxValue="2286"/>
    </cacheField>
    <cacheField name="3/1/20252" numFmtId="0">
      <sharedItems containsString="0" containsBlank="1" containsNumber="1" minValue="0" maxValue="2349.9541666666669"/>
    </cacheField>
    <cacheField name="4/1/20252" numFmtId="0">
      <sharedItems containsString="0" containsBlank="1" containsNumber="1" minValue="0" maxValue="2044.9350649350649"/>
    </cacheField>
    <cacheField name="5/1/20252" numFmtId="0">
      <sharedItems containsString="0" containsBlank="1" containsNumber="1" minValue="0" maxValue="1939.2692307692307"/>
    </cacheField>
    <cacheField name="6/1/20252" numFmtId="0">
      <sharedItems containsString="0" containsBlank="1" containsNumber="1" minValue="0" maxValue="1902.4935064935064"/>
    </cacheField>
    <cacheField name="7/1/20252" numFmtId="0">
      <sharedItems containsString="0" containsBlank="1" containsNumber="1" minValue="0" maxValue="1994.0714285714287"/>
    </cacheField>
    <cacheField name="8/1/20252" numFmtId="0">
      <sharedItems containsString="0" containsBlank="1" containsNumber="1" minValue="0" maxValue="1742.1428571428571"/>
    </cacheField>
    <cacheField name="9/1/20252" numFmtId="0">
      <sharedItems containsString="0" containsBlank="1" containsNumber="1" minValue="0" maxValue="1416.1038961038962"/>
    </cacheField>
    <cacheField name="10/1/20252" numFmtId="0">
      <sharedItems containsString="0" containsBlank="1" containsNumber="1" minValue="0" maxValue="2021.0389610389611"/>
    </cacheField>
    <cacheField name="11/1/20252" numFmtId="0">
      <sharedItems containsString="0" containsBlank="1" containsNumber="1" minValue="0" maxValue="3600.6"/>
    </cacheField>
    <cacheField name="12/1/20252" numFmtId="0">
      <sharedItems containsString="0" containsBlank="1" containsNumber="1" minValue="0" maxValue="1635.1948051948052"/>
    </cacheField>
    <cacheField name="1/1/20262" numFmtId="0">
      <sharedItems containsString="0" containsBlank="1" containsNumber="1" minValue="-19.12738664073995" maxValue="1245.6482980589494"/>
    </cacheField>
    <cacheField name="2/1/20262" numFmtId="0">
      <sharedItems containsString="0" containsBlank="1" containsNumber="1" minValue="-3.1266156138096548" maxValue="1415.2721391330988"/>
    </cacheField>
    <cacheField name="3/1/20262" numFmtId="0">
      <sharedItems containsString="0" containsBlank="1" containsNumber="1" minValue="-8.8335320361299239" maxValue="1840.4394427081936"/>
    </cacheField>
    <cacheField name="4/1/20262" numFmtId="0">
      <sharedItems containsString="0" containsBlank="1" containsNumber="1" minValue="-6.6785777711182313" maxValue="1605.0543347994717"/>
    </cacheField>
    <cacheField name="5/1/20262" numFmtId="0">
      <sharedItems containsString="0" containsBlank="1" containsNumber="1" minValue="-13.393270637535871" maxValue="1818.1818181818182"/>
    </cacheField>
    <cacheField name="6/1/20262" numFmtId="0">
      <sharedItems containsString="0" containsBlank="1" containsNumber="1" minValue="-16.246899701007866" maxValue="1818.1818181818182"/>
    </cacheField>
    <cacheField name="7/1/20262" numFmtId="0">
      <sharedItems containsString="0" containsBlank="1" containsNumber="1" minValue="-13.740303198266512" maxValue="1901.9304468592604"/>
    </cacheField>
    <cacheField name="8/1/20262" numFmtId="0">
      <sharedItems containsString="0" containsBlank="1" containsNumber="1" minValue="-14.519060431089029" maxValue="5416.666666666667"/>
    </cacheField>
    <cacheField name="9/1/20262" numFmtId="0">
      <sharedItems containsString="0" containsBlank="1" containsNumber="1" minValue="-12.183280849973546" maxValue="1348.7636428754686"/>
    </cacheField>
    <cacheField name="10/1/20262" numFmtId="0">
      <sharedItems containsString="0" containsBlank="1" containsNumber="1" minValue="-11.56909756390346" maxValue="1676.5181446064487"/>
    </cacheField>
    <cacheField name="11/1/20262" numFmtId="0">
      <sharedItems containsString="0" containsBlank="1" containsNumber="1" minValue="-7.6696015745490236" maxValue="3543.75"/>
    </cacheField>
    <cacheField name="12/1/20262" numFmtId="0">
      <sharedItems containsString="0" containsBlank="1" containsNumber="1" minValue="-6.1531512623989935" maxValue="1252.8647149275073"/>
    </cacheField>
    <cacheField name="2024 Liton" numFmtId="0">
      <sharedItems containsString="0" containsBlank="1" containsNumber="1" minValue="0" maxValue="26376.360839999998"/>
    </cacheField>
    <cacheField name="2025 Liton" numFmtId="0">
      <sharedItems containsString="0" containsBlank="1" containsNumber="1" minValue="0" maxValue="27015.471600000001"/>
    </cacheField>
    <cacheField name="2026 Liton" numFmtId="0">
      <sharedItems containsString="0" containsBlank="1" containsNumber="1" minValue="-71.172918683390989" maxValue="25109.297421922631"/>
    </cacheField>
    <cacheField name="1/1/20253" numFmtId="0">
      <sharedItems containsString="0" containsBlank="1" containsNumber="1" minValue="0" maxValue="1502.6638800000001"/>
    </cacheField>
    <cacheField name="2/1/20253" numFmtId="0">
      <sharedItems containsString="0" containsBlank="1" containsNumber="1" minValue="0" maxValue="1781.99208"/>
    </cacheField>
    <cacheField name="3/1/20253" numFmtId="0">
      <sharedItems containsString="0" containsBlank="1" containsNumber="1" minValue="0" maxValue="2338.5099599999999"/>
    </cacheField>
    <cacheField name="4/1/20253" numFmtId="0">
      <sharedItems containsString="0" containsBlank="1" containsNumber="1" minValue="0" maxValue="2683.1183999999998"/>
    </cacheField>
    <cacheField name="5/1/20253" numFmtId="0">
      <sharedItems containsString="0" containsBlank="1" containsNumber="1" minValue="0" maxValue="2035.4961599999999"/>
    </cacheField>
    <cacheField name="6/1/20253" numFmtId="0">
      <sharedItems containsString="0" containsBlank="1" containsNumber="1" minValue="0" maxValue="2496.2236800000001"/>
    </cacheField>
    <cacheField name="7/1/20253" numFmtId="0">
      <sharedItems containsString="0" containsBlank="1" containsNumber="1" minValue="0" maxValue="2616.3812400000002"/>
    </cacheField>
    <cacheField name="8/1/20253" numFmtId="0">
      <sharedItems containsString="0" containsBlank="1" containsNumber="1" minValue="0" maxValue="2285.8307999999997"/>
    </cacheField>
    <cacheField name="9/1/20253" numFmtId="0">
      <sharedItems containsString="0" containsBlank="1" containsNumber="1" minValue="0" maxValue="1858.0416"/>
    </cacheField>
    <cacheField name="10/1/20253" numFmtId="0">
      <sharedItems containsString="0" containsBlank="1" containsNumber="1" minValue="0" maxValue="2651.7647999999999"/>
    </cacheField>
    <cacheField name="11/1/20253" numFmtId="0">
      <sharedItems containsString="0" containsBlank="1" containsNumber="1" minValue="0" maxValue="2619.9425999999999"/>
    </cacheField>
    <cacheField name="12/1/20253" numFmtId="0">
      <sharedItems containsString="0" containsBlank="1" containsNumber="1" minValue="0" maxValue="2145.5063999999998"/>
    </cacheField>
    <cacheField name="1/1/20263" numFmtId="0">
      <sharedItems containsString="0" containsBlank="1" containsNumber="1" minValue="-17.370727451654393" maxValue="1634.3902189171865"/>
    </cacheField>
    <cacheField name="2/1/20263" numFmtId="0">
      <sharedItems containsString="0" containsBlank="1" containsNumber="1" minValue="-2.3363524266410587" maxValue="1856.9502683137562"/>
    </cacheField>
    <cacheField name="3/1/20263" numFmtId="0">
      <sharedItems containsString="0" containsBlank="1" containsNumber="1" minValue="-5.6414468995540146" maxValue="2414.8037839885665"/>
    </cacheField>
    <cacheField name="4/1/20263" numFmtId="0">
      <sharedItems containsString="0" containsBlank="1" containsNumber="1" minValue="-4.6431597993145068" maxValue="2105.9596916036908"/>
    </cacheField>
    <cacheField name="5/1/20263" numFmtId="0">
      <sharedItems containsString="0" containsBlank="1" containsNumber="1" minValue="-8.5534783599559088" maxValue="2216.6380822616816"/>
    </cacheField>
    <cacheField name="6/1/20263" numFmtId="0">
      <sharedItems containsString="0" containsBlank="1" containsNumber="1" minValue="-10.375920025051663" maxValue="2373.7580488597077"/>
    </cacheField>
    <cacheField name="7/1/20263" numFmtId="0">
      <sharedItems containsString="0" containsBlank="1" containsNumber="1" minValue="-11.082065665043022" maxValue="2495.4849007150983"/>
    </cacheField>
    <cacheField name="8/1/20263" numFmtId="0">
      <sharedItems containsString="0" containsBlank="1" containsNumber="1" minValue="-9.2724527537106987" maxValue="2256.0128022998856"/>
    </cacheField>
    <cacheField name="9/1/20263" numFmtId="0">
      <sharedItems containsString="0" containsBlank="1" containsNumber="1" minValue="-11.064368336711974" maxValue="1769.6858005440447"/>
    </cacheField>
    <cacheField name="10/1/20263" numFmtId="0">
      <sharedItems containsString="0" containsBlank="1" containsNumber="1" minValue="-10.506591643634566" maxValue="2199.7259271752291"/>
    </cacheField>
    <cacheField name="11/1/20263" numFmtId="0">
      <sharedItems containsString="0" containsBlank="1" containsNumber="1" minValue="-6.965225365942441" maxValue="2142.0291620817002"/>
    </cacheField>
    <cacheField name="12/1/20263" numFmtId="0">
      <sharedItems containsString="0" containsBlank="1" containsNumber="1" minValue="-6.5237675994476039" maxValue="1643.85873516208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did, John" refreshedDate="46058.670901041667" createdVersion="8" refreshedVersion="8" minRefreshableVersion="3" recordCount="466" xr:uid="{5790E2FE-0FFB-486B-8676-3E681DB7206D}">
  <cacheSource type="worksheet">
    <worksheetSource ref="A2:CK411" sheet="MRF2"/>
  </cacheSource>
  <cacheFields count="89">
    <cacheField name="Segment" numFmtId="0">
      <sharedItems count="2">
        <s v="PIC"/>
        <s v="NOV"/>
      </sharedItems>
    </cacheField>
    <cacheField name="Tech" numFmtId="0">
      <sharedItems/>
    </cacheField>
    <cacheField name="DU" numFmtId="0">
      <sharedItems containsSemiMixedTypes="0" containsString="0" containsNumber="1" containsInteger="1" minValue="17090" maxValue="84164939"/>
    </cacheField>
    <cacheField name="UCC" numFmtId="1">
      <sharedItems containsSemiMixedTypes="0" containsString="0" containsNumber="1" containsInteger="1" minValue="851035003012" maxValue="20816680010314"/>
    </cacheField>
    <cacheField name="Description" numFmtId="0">
      <sharedItems/>
    </cacheField>
    <cacheField name="2024 Cs" numFmtId="0">
      <sharedItems containsString="0" containsBlank="1" containsNumber="1" containsInteger="1" minValue="0" maxValue="3095817"/>
    </cacheField>
    <cacheField name="1/1/2025" numFmtId="0">
      <sharedItems containsSemiMixedTypes="0" containsString="0" containsNumber="1" containsInteger="1" minValue="0" maxValue="176369"/>
    </cacheField>
    <cacheField name="2/1/2025" numFmtId="0">
      <sharedItems containsSemiMixedTypes="0" containsString="0" containsNumber="1" containsInteger="1" minValue="0" maxValue="548640"/>
    </cacheField>
    <cacheField name="3/1/2025" numFmtId="0">
      <sharedItems containsSemiMixedTypes="0" containsString="0" containsNumber="1" containsInteger="1" minValue="0" maxValue="563989"/>
    </cacheField>
    <cacheField name="4/1/2025" numFmtId="0">
      <sharedItems containsSemiMixedTypes="0" containsString="0" containsNumber="1" containsInteger="1" minValue="0" maxValue="314920"/>
    </cacheField>
    <cacheField name="5/1/2025" numFmtId="0">
      <sharedItems containsSemiMixedTypes="0" containsString="0" containsNumber="1" minValue="0" maxValue="252105"/>
    </cacheField>
    <cacheField name="6/1/2025" numFmtId="0">
      <sharedItems containsSemiMixedTypes="0" containsString="0" containsNumber="1" minValue="0" maxValue="292984"/>
    </cacheField>
    <cacheField name="7/1/2025" numFmtId="0">
      <sharedItems containsSemiMixedTypes="0" containsString="0" containsNumber="1" containsInteger="1" minValue="0" maxValue="307087"/>
    </cacheField>
    <cacheField name="8/1/2025" numFmtId="0">
      <sharedItems containsSemiMixedTypes="0" containsString="0" containsNumber="1" minValue="0" maxValue="268290"/>
    </cacheField>
    <cacheField name="9/1/2025" numFmtId="0">
      <sharedItems containsSemiMixedTypes="0" containsString="0" containsNumber="1" containsInteger="1" minValue="0" maxValue="218080"/>
    </cacheField>
    <cacheField name="10/1/2025" numFmtId="0">
      <sharedItems containsSemiMixedTypes="0" containsString="0" containsNumber="1" minValue="0" maxValue="311240"/>
    </cacheField>
    <cacheField name="11/1/2025" numFmtId="0">
      <sharedItems containsSemiMixedTypes="0" containsString="0" containsNumber="1" minValue="0" maxValue="864144"/>
    </cacheField>
    <cacheField name="12/1/2025" numFmtId="0">
      <sharedItems containsSemiMixedTypes="0" containsString="0" containsNumber="1" containsInteger="1" minValue="0" maxValue="266736"/>
    </cacheField>
    <cacheField name="1/1/2026" numFmtId="0">
      <sharedItems containsSemiMixedTypes="0" containsString="0" containsNumber="1" minValue="-4590.5727937775882" maxValue="191829.83790107822"/>
    </cacheField>
    <cacheField name="2/1/2026" numFmtId="0">
      <sharedItems containsSemiMixedTypes="0" containsString="0" containsNumber="1" minValue="-617.42928822438137" maxValue="217951.90942649721"/>
    </cacheField>
    <cacheField name="3/1/2026" numFmtId="0">
      <sharedItems containsSemiMixedTypes="0" containsString="0" containsNumber="1" minValue="-1060.0238443355909" maxValue="283427.67417706182"/>
    </cacheField>
    <cacheField name="4/1/2026" numFmtId="0">
      <sharedItems containsSemiMixedTypes="0" containsString="0" containsNumber="1" minValue="-1227.0506869224384" maxValue="247178.36755911863"/>
    </cacheField>
    <cacheField name="5/1/2026" numFmtId="0">
      <sharedItems containsSemiMixedTypes="0" containsString="0" containsNumber="1" minValue="-1607.1924765043045" maxValue="500000"/>
    </cacheField>
    <cacheField name="6/1/2026" numFmtId="0">
      <sharedItems containsSemiMixedTypes="0" containsString="0" containsNumber="1" minValue="-1949.6279641209437" maxValue="500000"/>
    </cacheField>
    <cacheField name="7/1/2026" numFmtId="0">
      <sharedItems containsSemiMixedTypes="0" containsString="0" containsNumber="1" minValue="-2928.6642878020675" maxValue="400000"/>
    </cacheField>
    <cacheField name="8/1/2026" numFmtId="0">
      <sharedItems containsSemiMixedTypes="0" containsString="0" containsNumber="1" minValue="-1742.2872517306835" maxValue="1300000"/>
    </cacheField>
    <cacheField name="9/1/2026" numFmtId="0">
      <sharedItems containsSemiMixedTypes="0" containsString="0" containsNumber="1" minValue="-2923.9874039936508" maxValue="226804"/>
    </cacheField>
    <cacheField name="10/1/2026" numFmtId="0">
      <sharedItems containsSemiMixedTypes="0" containsString="0" containsNumber="1" minValue="-2776.5834153368305" maxValue="320000"/>
    </cacheField>
    <cacheField name="11/1/2026" numFmtId="0">
      <sharedItems containsSemiMixedTypes="0" containsString="0" containsNumber="1" minValue="-1840.7043778917657" maxValue="850500"/>
    </cacheField>
    <cacheField name="12/1/2026" numFmtId="0">
      <sharedItems containsSemiMixedTypes="0" containsString="0" containsNumber="1" minValue="-1476.7563029757584" maxValue="235500"/>
    </cacheField>
    <cacheField name="Total" numFmtId="164">
      <sharedItems containsSemiMixedTypes="0" containsString="0" containsNumber="1" minValue="7" maxValue="9213747.6363758966"/>
    </cacheField>
    <cacheField name="Per Pallet" numFmtId="0">
      <sharedItems containsSemiMixedTypes="0" containsString="0" containsNumber="1" containsInteger="1" minValue="30" maxValue="510"/>
    </cacheField>
    <cacheField name="Litons Per" numFmtId="0">
      <sharedItems containsSemiMixedTypes="0" containsString="0" containsNumber="1" minValue="8.7999999999999998E-5" maxValue="1.35E-2"/>
    </cacheField>
    <cacheField name="2025 Cs" numFmtId="164">
      <sharedItems containsSemiMixedTypes="0" containsString="0" containsNumber="1" minValue="0" maxValue="3170830"/>
    </cacheField>
    <cacheField name="2026 Cs" numFmtId="164">
      <sharedItems containsSemiMixedTypes="0" containsString="0" containsNumber="1" minValue="-18189.034249535969" maxValue="4114399"/>
    </cacheField>
    <cacheField name="2024 Pal" numFmtId="0">
      <sharedItems containsSemiMixedTypes="0" containsString="0" containsNumber="1" minValue="0" maxValue="20102.707792207791"/>
    </cacheField>
    <cacheField name="2025 Pal" numFmtId="43">
      <sharedItems containsSemiMixedTypes="0" containsString="0" containsNumber="1" minValue="0" maxValue="20589.805194805194"/>
    </cacheField>
    <cacheField name="2026 Pal" numFmtId="164">
      <sharedItems containsSemiMixedTypes="0" containsString="0" containsNumber="1" minValue="-111.44450501595732" maxValue="19137.017119323998"/>
    </cacheField>
    <cacheField name="1/1/20252" numFmtId="43">
      <sharedItems containsSemiMixedTypes="0" containsString="0" containsNumber="1" minValue="0" maxValue="1145.2532467532467"/>
    </cacheField>
    <cacheField name="2/1/20252" numFmtId="43">
      <sharedItems containsSemiMixedTypes="0" containsString="0" containsNumber="1" minValue="0" maxValue="2286"/>
    </cacheField>
    <cacheField name="3/1/20252" numFmtId="43">
      <sharedItems containsSemiMixedTypes="0" containsString="0" containsNumber="1" minValue="0" maxValue="2349.9541666666669"/>
    </cacheField>
    <cacheField name="4/1/20252" numFmtId="43">
      <sharedItems containsSemiMixedTypes="0" containsString="0" containsNumber="1" minValue="0" maxValue="2044.9350649350649"/>
    </cacheField>
    <cacheField name="5/1/20252" numFmtId="43">
      <sharedItems containsSemiMixedTypes="0" containsString="0" containsNumber="1" minValue="0" maxValue="1939.2692307692307"/>
    </cacheField>
    <cacheField name="6/1/20252" numFmtId="43">
      <sharedItems containsSemiMixedTypes="0" containsString="0" containsNumber="1" minValue="0" maxValue="1902.4935064935064"/>
    </cacheField>
    <cacheField name="7/1/20252" numFmtId="43">
      <sharedItems containsSemiMixedTypes="0" containsString="0" containsNumber="1" minValue="0" maxValue="1994.0714285714287"/>
    </cacheField>
    <cacheField name="8/1/20252" numFmtId="43">
      <sharedItems containsSemiMixedTypes="0" containsString="0" containsNumber="1" minValue="0" maxValue="1742.1428571428571"/>
    </cacheField>
    <cacheField name="9/1/20252" numFmtId="43">
      <sharedItems containsSemiMixedTypes="0" containsString="0" containsNumber="1" minValue="0" maxValue="1416.1038961038962"/>
    </cacheField>
    <cacheField name="10/1/20252" numFmtId="43">
      <sharedItems containsSemiMixedTypes="0" containsString="0" containsNumber="1" minValue="0" maxValue="2021.0389610389611"/>
    </cacheField>
    <cacheField name="11/1/20252" numFmtId="43">
      <sharedItems containsSemiMixedTypes="0" containsString="0" containsNumber="1" minValue="0" maxValue="3600.6"/>
    </cacheField>
    <cacheField name="12/1/20252" numFmtId="43">
      <sharedItems containsSemiMixedTypes="0" containsString="0" containsNumber="1" minValue="0" maxValue="1635.1948051948052"/>
    </cacheField>
    <cacheField name="1/1/20262" numFmtId="43">
      <sharedItems containsSemiMixedTypes="0" containsString="0" containsNumber="1" minValue="-19.12738664073995" maxValue="1245.6482980589494"/>
    </cacheField>
    <cacheField name="2/1/20262" numFmtId="43">
      <sharedItems containsSemiMixedTypes="0" containsString="0" containsNumber="1" minValue="-3.1266156138096548" maxValue="1415.2721391330988"/>
    </cacheField>
    <cacheField name="3/1/20262" numFmtId="43">
      <sharedItems containsSemiMixedTypes="0" containsString="0" containsNumber="1" minValue="-8.8335320361299239" maxValue="1840.4394427081936"/>
    </cacheField>
    <cacheField name="4/1/20262" numFmtId="43">
      <sharedItems containsSemiMixedTypes="0" containsString="0" containsNumber="1" minValue="-6.6785777711182313" maxValue="1605.0543347994717"/>
    </cacheField>
    <cacheField name="5/1/20262" numFmtId="43">
      <sharedItems containsSemiMixedTypes="0" containsString="0" containsNumber="1" minValue="-13.393270637535871" maxValue="1818.1818181818182"/>
    </cacheField>
    <cacheField name="6/1/20262" numFmtId="43">
      <sharedItems containsSemiMixedTypes="0" containsString="0" containsNumber="1" minValue="-16.246899701007866" maxValue="1818.1818181818182"/>
    </cacheField>
    <cacheField name="7/1/20262" numFmtId="43">
      <sharedItems containsSemiMixedTypes="0" containsString="0" containsNumber="1" minValue="-13.740303198266512" maxValue="1901.9304468592604"/>
    </cacheField>
    <cacheField name="8/1/20262" numFmtId="43">
      <sharedItems containsSemiMixedTypes="0" containsString="0" containsNumber="1" minValue="-14.519060431089029" maxValue="5416.666666666667"/>
    </cacheField>
    <cacheField name="9/1/20262" numFmtId="43">
      <sharedItems containsSemiMixedTypes="0" containsString="0" containsNumber="1" minValue="-12.183280849973546" maxValue="1348.7636428754686"/>
    </cacheField>
    <cacheField name="10/1/20262" numFmtId="43">
      <sharedItems containsSemiMixedTypes="0" containsString="0" containsNumber="1" minValue="-11.56909756390346" maxValue="1676.5181446064487"/>
    </cacheField>
    <cacheField name="11/1/20262" numFmtId="43">
      <sharedItems containsSemiMixedTypes="0" containsString="0" containsNumber="1" minValue="-7.6696015745490236" maxValue="3543.75"/>
    </cacheField>
    <cacheField name="12/1/20262" numFmtId="43">
      <sharedItems containsSemiMixedTypes="0" containsString="0" containsNumber="1" minValue="-6.1531512623989935" maxValue="1252.8647149275073"/>
    </cacheField>
    <cacheField name="2024 Liton" numFmtId="0">
      <sharedItems containsSemiMixedTypes="0" containsString="0" containsNumber="1" minValue="0" maxValue="26376.360839999998"/>
    </cacheField>
    <cacheField name="2025 Liton" numFmtId="164">
      <sharedItems containsSemiMixedTypes="0" containsString="0" containsNumber="1" minValue="0" maxValue="27015.471600000001"/>
    </cacheField>
    <cacheField name="2026 Liton" numFmtId="164">
      <sharedItems containsSemiMixedTypes="0" containsString="0" containsNumber="1" minValue="-71.172918683390989" maxValue="25109.297421922631"/>
    </cacheField>
    <cacheField name="1/1/20253" numFmtId="164">
      <sharedItems containsSemiMixedTypes="0" containsString="0" containsNumber="1" minValue="0" maxValue="1502.6638800000001"/>
    </cacheField>
    <cacheField name="2/1/20253" numFmtId="164">
      <sharedItems containsSemiMixedTypes="0" containsString="0" containsNumber="1" minValue="0" maxValue="1781.99208"/>
    </cacheField>
    <cacheField name="3/1/20253" numFmtId="164">
      <sharedItems containsSemiMixedTypes="0" containsString="0" containsNumber="1" minValue="0" maxValue="2338.5099599999999"/>
    </cacheField>
    <cacheField name="4/1/20253" numFmtId="164">
      <sharedItems containsSemiMixedTypes="0" containsString="0" containsNumber="1" minValue="0" maxValue="2683.1183999999998"/>
    </cacheField>
    <cacheField name="5/1/20253" numFmtId="164">
      <sharedItems containsSemiMixedTypes="0" containsString="0" containsNumber="1" minValue="0" maxValue="2035.4961599999999"/>
    </cacheField>
    <cacheField name="6/1/20253" numFmtId="164">
      <sharedItems containsSemiMixedTypes="0" containsString="0" containsNumber="1" minValue="0" maxValue="2496.2236800000001"/>
    </cacheField>
    <cacheField name="7/1/20253" numFmtId="164">
      <sharedItems containsSemiMixedTypes="0" containsString="0" containsNumber="1" minValue="0" maxValue="2616.3812400000002"/>
    </cacheField>
    <cacheField name="8/1/20253" numFmtId="164">
      <sharedItems containsSemiMixedTypes="0" containsString="0" containsNumber="1" minValue="0" maxValue="2285.8307999999997"/>
    </cacheField>
    <cacheField name="9/1/20253" numFmtId="164">
      <sharedItems containsSemiMixedTypes="0" containsString="0" containsNumber="1" minValue="0" maxValue="1858.0416"/>
    </cacheField>
    <cacheField name="10/1/20253" numFmtId="164">
      <sharedItems containsSemiMixedTypes="0" containsString="0" containsNumber="1" minValue="0" maxValue="2651.7647999999999"/>
    </cacheField>
    <cacheField name="11/1/20253" numFmtId="164">
      <sharedItems containsSemiMixedTypes="0" containsString="0" containsNumber="1" minValue="0" maxValue="2619.9425999999999"/>
    </cacheField>
    <cacheField name="12/1/20253" numFmtId="164">
      <sharedItems containsSemiMixedTypes="0" containsString="0" containsNumber="1" minValue="0" maxValue="2145.5063999999998"/>
    </cacheField>
    <cacheField name="1/1/20263" numFmtId="164">
      <sharedItems containsSemiMixedTypes="0" containsString="0" containsNumber="1" minValue="-17.370727451654393" maxValue="1634.3902189171865"/>
    </cacheField>
    <cacheField name="2/1/20263" numFmtId="164">
      <sharedItems containsSemiMixedTypes="0" containsString="0" containsNumber="1" minValue="-2.3363524266410587" maxValue="1856.9502683137562"/>
    </cacheField>
    <cacheField name="3/1/20263" numFmtId="164">
      <sharedItems containsSemiMixedTypes="0" containsString="0" containsNumber="1" minValue="-5.6414468995540146" maxValue="2414.8037839885665"/>
    </cacheField>
    <cacheField name="4/1/20263" numFmtId="164">
      <sharedItems containsSemiMixedTypes="0" containsString="0" containsNumber="1" minValue="-4.6431597993145068" maxValue="2105.9596916036908"/>
    </cacheField>
    <cacheField name="5/1/20263" numFmtId="164">
      <sharedItems containsSemiMixedTypes="0" containsString="0" containsNumber="1" minValue="-8.5534783599559088" maxValue="2216.6380822616816"/>
    </cacheField>
    <cacheField name="6/1/20263" numFmtId="164">
      <sharedItems containsSemiMixedTypes="0" containsString="0" containsNumber="1" minValue="-10.375920025051663" maxValue="2373.7580488597077"/>
    </cacheField>
    <cacheField name="7/1/20263" numFmtId="164">
      <sharedItems containsSemiMixedTypes="0" containsString="0" containsNumber="1" minValue="-11.082065665043022" maxValue="2495.4849007150983"/>
    </cacheField>
    <cacheField name="8/1/20263" numFmtId="164">
      <sharedItems containsSemiMixedTypes="0" containsString="0" containsNumber="1" minValue="-9.2724527537106987" maxValue="2256.0128022998856"/>
    </cacheField>
    <cacheField name="9/1/20263" numFmtId="164">
      <sharedItems containsSemiMixedTypes="0" containsString="0" containsNumber="1" minValue="-11.064368336711974" maxValue="1769.6858005440447"/>
    </cacheField>
    <cacheField name="10/1/20263" numFmtId="164">
      <sharedItems containsSemiMixedTypes="0" containsString="0" containsNumber="1" minValue="-10.506591643634566" maxValue="2199.7259271752291"/>
    </cacheField>
    <cacheField name="11/1/20263" numFmtId="164">
      <sharedItems containsSemiMixedTypes="0" containsString="0" containsNumber="1" minValue="-6.965225365942441" maxValue="2142.0291620817002"/>
    </cacheField>
    <cacheField name="12/1/20263" numFmtId="164">
      <sharedItems containsSemiMixedTypes="0" containsString="0" containsNumber="1" minValue="-6.5237675994476039" maxValue="1643.85873516208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did, John" refreshedDate="46106.347615740742" createdVersion="8" refreshedVersion="8" minRefreshableVersion="3" recordCount="882" xr:uid="{AD3CF06D-B8BE-4382-9A14-46B3CE32DE4A}">
  <cacheSource type="worksheet">
    <worksheetSource ref="A2:CK1048576" sheet="MRF2"/>
  </cacheSource>
  <cacheFields count="89">
    <cacheField name="Segment" numFmtId="0">
      <sharedItems containsBlank="1"/>
    </cacheField>
    <cacheField name="Tech" numFmtId="0">
      <sharedItems containsBlank="1" count="39">
        <s v="48oz"/>
        <s v="Yasso Club"/>
        <s v="BJ PTS"/>
        <s v="EDF"/>
        <s v="PG"/>
        <s v="TALENTI"/>
        <s v="Yasso Sticks"/>
        <s v="MBG"/>
        <s v="ESS"/>
        <s v="MG Sticks"/>
        <s v="Facepieces"/>
        <s v="Topped"/>
        <s v="Other"/>
        <s v="Giant SW"/>
        <s v="BJ Bars"/>
        <s v="Repack MG Sticks"/>
        <s v="YS PTS"/>
        <s v="Sundaes"/>
        <s v="Dough Bites"/>
        <s v="B&amp;J Cups"/>
        <s v="EFW"/>
        <s v="SP1"/>
        <s v="BR Minicups"/>
        <s v="KL Mini Cones"/>
        <s v="Yasso Sandwich"/>
        <s v="PTS"/>
        <s v="Yasso Poppables"/>
        <s v="Quarts"/>
        <s v="2.4 Gal"/>
        <s v="TAL NV"/>
        <s v="Repack BJ Pints"/>
        <s v="MG Sticks ND"/>
        <s v="CS PTS"/>
        <s v="MG PTS"/>
        <s v="PTS Exports"/>
        <s v="Viennetta"/>
        <s v="King Cone (PT)"/>
        <s v="Yasso Mochi"/>
        <m/>
      </sharedItems>
    </cacheField>
    <cacheField name="DU" numFmtId="0">
      <sharedItems containsString="0" containsBlank="1" containsNumber="1" containsInteger="1" minValue="17090" maxValue="84164939"/>
    </cacheField>
    <cacheField name="UCC" numFmtId="1">
      <sharedItems containsString="0" containsBlank="1" containsNumber="1" containsInteger="1" minValue="851035003012" maxValue="20816680010314"/>
    </cacheField>
    <cacheField name="Description" numFmtId="0">
      <sharedItems containsBlank="1"/>
    </cacheField>
    <cacheField name="2024 Cs" numFmtId="0">
      <sharedItems containsString="0" containsBlank="1" containsNumber="1" containsInteger="1" minValue="0" maxValue="3095817"/>
    </cacheField>
    <cacheField name="1/1/2025" numFmtId="0">
      <sharedItems containsString="0" containsBlank="1" containsNumber="1" containsInteger="1" minValue="0" maxValue="176369"/>
    </cacheField>
    <cacheField name="2/1/2025" numFmtId="0">
      <sharedItems containsString="0" containsBlank="1" containsNumber="1" containsInteger="1" minValue="0" maxValue="548640"/>
    </cacheField>
    <cacheField name="3/1/2025" numFmtId="0">
      <sharedItems containsString="0" containsBlank="1" containsNumber="1" containsInteger="1" minValue="0" maxValue="563989"/>
    </cacheField>
    <cacheField name="4/1/2025" numFmtId="0">
      <sharedItems containsString="0" containsBlank="1" containsNumber="1" containsInteger="1" minValue="0" maxValue="314920"/>
    </cacheField>
    <cacheField name="5/1/2025" numFmtId="0">
      <sharedItems containsString="0" containsBlank="1" containsNumber="1" minValue="0" maxValue="252105"/>
    </cacheField>
    <cacheField name="6/1/2025" numFmtId="0">
      <sharedItems containsString="0" containsBlank="1" containsNumber="1" minValue="0" maxValue="292984"/>
    </cacheField>
    <cacheField name="7/1/2025" numFmtId="0">
      <sharedItems containsString="0" containsBlank="1" containsNumber="1" containsInteger="1" minValue="0" maxValue="307087"/>
    </cacheField>
    <cacheField name="8/1/2025" numFmtId="0">
      <sharedItems containsString="0" containsBlank="1" containsNumber="1" minValue="0" maxValue="268290"/>
    </cacheField>
    <cacheField name="9/1/2025" numFmtId="0">
      <sharedItems containsString="0" containsBlank="1" containsNumber="1" containsInteger="1" minValue="0" maxValue="218080"/>
    </cacheField>
    <cacheField name="10/1/2025" numFmtId="0">
      <sharedItems containsString="0" containsBlank="1" containsNumber="1" minValue="0" maxValue="311240"/>
    </cacheField>
    <cacheField name="11/1/2025" numFmtId="0">
      <sharedItems containsString="0" containsBlank="1" containsNumber="1" minValue="0" maxValue="864144"/>
    </cacheField>
    <cacheField name="12/1/2025" numFmtId="0">
      <sharedItems containsString="0" containsBlank="1" containsNumber="1" containsInteger="1" minValue="0" maxValue="266736"/>
    </cacheField>
    <cacheField name="1/1/2026" numFmtId="0">
      <sharedItems containsString="0" containsBlank="1" containsNumber="1" containsInteger="1" minValue="0" maxValue="222026"/>
    </cacheField>
    <cacheField name="2/1/2026" numFmtId="0">
      <sharedItems containsString="0" containsBlank="1" containsNumber="1" containsInteger="1" minValue="0" maxValue="222222"/>
    </cacheField>
    <cacheField name="3/1/2026" numFmtId="0">
      <sharedItems containsString="0" containsBlank="1" containsNumber="1" minValue="0" maxValue="318769.57809414668"/>
    </cacheField>
    <cacheField name="4/1/2026" numFmtId="0">
      <sharedItems containsString="0" containsBlank="1" containsNumber="1" minValue="0" maxValue="237797.14285714284"/>
    </cacheField>
    <cacheField name="5/1/2026" numFmtId="0">
      <sharedItems containsString="0" containsBlank="1" containsNumber="1" minValue="0" maxValue="277827.23446327867"/>
    </cacheField>
    <cacheField name="6/1/2026" numFmtId="0">
      <sharedItems containsString="0" containsBlank="1" containsNumber="1" minValue="0" maxValue="276904.46874905727"/>
    </cacheField>
    <cacheField name="7/1/2026" numFmtId="0">
      <sharedItems containsString="0" containsBlank="1" containsNumber="1" minValue="0" maxValue="273077.08147413534"/>
    </cacheField>
    <cacheField name="8/1/2026" numFmtId="0">
      <sharedItems containsString="0" containsBlank="1" containsNumber="1" minValue="0" maxValue="340729"/>
    </cacheField>
    <cacheField name="9/1/2026" numFmtId="0">
      <sharedItems containsString="0" containsBlank="1" containsNumber="1" minValue="0" maxValue="1212361"/>
    </cacheField>
    <cacheField name="10/1/2026" numFmtId="0">
      <sharedItems containsString="0" containsBlank="1" containsNumber="1" minValue="0" maxValue="247074.43391651285"/>
    </cacheField>
    <cacheField name="11/1/2026" numFmtId="0">
      <sharedItems containsString="0" containsBlank="1" containsNumber="1" minValue="0" maxValue="266200.43442691583"/>
    </cacheField>
    <cacheField name="12/1/2026" numFmtId="0">
      <sharedItems containsString="0" containsBlank="1" containsNumber="1" minValue="0" maxValue="202598.54873193256"/>
    </cacheField>
    <cacheField name="Total" numFmtId="0">
      <sharedItems containsString="0" containsBlank="1" containsNumber="1" minValue="0" maxValue="6266647"/>
    </cacheField>
    <cacheField name="Per Pallet" numFmtId="0">
      <sharedItems containsString="0" containsBlank="1" containsNumber="1" containsInteger="1" minValue="30" maxValue="510"/>
    </cacheField>
    <cacheField name="Litons Per" numFmtId="0">
      <sharedItems containsString="0" containsBlank="1" containsNumber="1" minValue="8.7999999999999998E-5" maxValue="1.35E-2"/>
    </cacheField>
    <cacheField name="2025 Cs" numFmtId="0">
      <sharedItems containsString="0" containsBlank="1" containsNumber="1" minValue="0" maxValue="3170830"/>
    </cacheField>
    <cacheField name="2026 Cs" numFmtId="0">
      <sharedItems containsString="0" containsBlank="1" containsNumber="1" minValue="0" maxValue="3011552.2874182565"/>
    </cacheField>
    <cacheField name="2024 Pal" numFmtId="0">
      <sharedItems containsString="0" containsBlank="1" containsNumber="1" minValue="0" maxValue="20102.707792207791"/>
    </cacheField>
    <cacheField name="2025 Pal" numFmtId="0">
      <sharedItems containsString="0" containsBlank="1" containsNumber="1" minValue="0" maxValue="20589.805194805194"/>
    </cacheField>
    <cacheField name="2026 Pal" numFmtId="0">
      <sharedItems containsString="0" containsBlank="1" containsNumber="1" minValue="0" maxValue="19555.534333884782"/>
    </cacheField>
    <cacheField name="1/1/20252" numFmtId="0">
      <sharedItems containsString="0" containsBlank="1" containsNumber="1" minValue="0" maxValue="1145.2532467532467"/>
    </cacheField>
    <cacheField name="2/1/20252" numFmtId="0">
      <sharedItems containsString="0" containsBlank="1" containsNumber="1" minValue="0" maxValue="2286"/>
    </cacheField>
    <cacheField name="3/1/20252" numFmtId="0">
      <sharedItems containsString="0" containsBlank="1" containsNumber="1" minValue="0" maxValue="2349.9541666666669"/>
    </cacheField>
    <cacheField name="4/1/20252" numFmtId="0">
      <sharedItems containsString="0" containsBlank="1" containsNumber="1" minValue="0" maxValue="2044.9350649350649"/>
    </cacheField>
    <cacheField name="5/1/20252" numFmtId="0">
      <sharedItems containsString="0" containsBlank="1" containsNumber="1" minValue="0" maxValue="1939.2692307692307"/>
    </cacheField>
    <cacheField name="6/1/20252" numFmtId="0">
      <sharedItems containsString="0" containsBlank="1" containsNumber="1" minValue="0" maxValue="1902.4935064935064"/>
    </cacheField>
    <cacheField name="7/1/20252" numFmtId="0">
      <sharedItems containsString="0" containsBlank="1" containsNumber="1" minValue="0" maxValue="1994.0714285714287"/>
    </cacheField>
    <cacheField name="8/1/20252" numFmtId="0">
      <sharedItems containsString="0" containsBlank="1" containsNumber="1" minValue="0" maxValue="1742.1428571428571"/>
    </cacheField>
    <cacheField name="9/1/20252" numFmtId="0">
      <sharedItems containsString="0" containsBlank="1" containsNumber="1" minValue="0" maxValue="1416.1038961038962"/>
    </cacheField>
    <cacheField name="10/1/20252" numFmtId="0">
      <sharedItems containsString="0" containsBlank="1" containsNumber="1" minValue="0" maxValue="2021.0389610389611"/>
    </cacheField>
    <cacheField name="11/1/20252" numFmtId="0">
      <sharedItems containsString="0" containsBlank="1" containsNumber="1" minValue="0" maxValue="3600.6"/>
    </cacheField>
    <cacheField name="12/1/20252" numFmtId="0">
      <sharedItems containsString="0" containsBlank="1" containsNumber="1" minValue="0" maxValue="1635.1948051948052"/>
    </cacheField>
    <cacheField name="1/1/20262" numFmtId="0">
      <sharedItems containsString="0" containsBlank="1" containsNumber="1" minValue="0" maxValue="1441.7272727272727"/>
    </cacheField>
    <cacheField name="2/1/20262" numFmtId="0">
      <sharedItems containsString="0" containsBlank="1" containsNumber="1" minValue="0" maxValue="1443"/>
    </cacheField>
    <cacheField name="3/1/20262" numFmtId="0">
      <sharedItems containsString="0" containsBlank="1" containsNumber="1" minValue="0" maxValue="2069.9323252866666"/>
    </cacheField>
    <cacheField name="4/1/20262" numFmtId="0">
      <sharedItems containsString="0" containsBlank="1" containsNumber="1" minValue="0" maxValue="1472.9538768266061"/>
    </cacheField>
    <cacheField name="5/1/20262" numFmtId="0">
      <sharedItems containsString="0" containsBlank="1" containsNumber="1" minValue="0" maxValue="1804.0729510602512"/>
    </cacheField>
    <cacheField name="6/1/20262" numFmtId="0">
      <sharedItems containsString="0" containsBlank="1" containsNumber="1" minValue="0" maxValue="1798.0809659029692"/>
    </cacheField>
    <cacheField name="7/1/20262" numFmtId="0">
      <sharedItems containsString="0" containsBlank="1" containsNumber="1" minValue="0" maxValue="1773.2278017800995"/>
    </cacheField>
    <cacheField name="8/1/20262" numFmtId="0">
      <sharedItems containsString="0" containsBlank="1" containsNumber="1" minValue="0" maxValue="1738.9191442370754"/>
    </cacheField>
    <cacheField name="9/1/20262" numFmtId="0">
      <sharedItems containsString="0" containsBlank="1" containsNumber="1" minValue="0" maxValue="5051.5041666666666"/>
    </cacheField>
    <cacheField name="10/1/20262" numFmtId="0">
      <sharedItems containsString="0" containsBlank="1" containsNumber="1" minValue="0" maxValue="1604.3794410163173"/>
    </cacheField>
    <cacheField name="11/1/20262" numFmtId="0">
      <sharedItems containsString="0" containsBlank="1" containsNumber="1" minValue="0" maxValue="1728.5742495254274"/>
    </cacheField>
    <cacheField name="12/1/20262" numFmtId="0">
      <sharedItems containsString="0" containsBlank="1" containsNumber="1" minValue="0" maxValue="1315.5749917657959"/>
    </cacheField>
    <cacheField name="2024 Liton" numFmtId="0">
      <sharedItems containsString="0" containsBlank="1" containsNumber="1" minValue="0" maxValue="26376.360839999998"/>
    </cacheField>
    <cacheField name="2025 Liton" numFmtId="0">
      <sharedItems containsString="0" containsBlank="1" containsNumber="1" minValue="0" maxValue="27015.471600000001"/>
    </cacheField>
    <cacheField name="2026 Liton" numFmtId="0">
      <sharedItems containsString="0" containsBlank="1" containsNumber="1" minValue="0" maxValue="25658.425488803547"/>
    </cacheField>
    <cacheField name="1/1/20253" numFmtId="0">
      <sharedItems containsString="0" containsBlank="1" containsNumber="1" minValue="0" maxValue="1502.6638800000001"/>
    </cacheField>
    <cacheField name="2/1/20253" numFmtId="0">
      <sharedItems containsString="0" containsBlank="1" containsNumber="1" minValue="0" maxValue="1781.99208"/>
    </cacheField>
    <cacheField name="3/1/20253" numFmtId="0">
      <sharedItems containsString="0" containsBlank="1" containsNumber="1" minValue="0" maxValue="2338.5099599999999"/>
    </cacheField>
    <cacheField name="4/1/20253" numFmtId="0">
      <sharedItems containsString="0" containsBlank="1" containsNumber="1" minValue="0" maxValue="2683.1183999999998"/>
    </cacheField>
    <cacheField name="5/1/20253" numFmtId="0">
      <sharedItems containsString="0" containsBlank="1" containsNumber="1" minValue="0" maxValue="2035.4961599999999"/>
    </cacheField>
    <cacheField name="6/1/20253" numFmtId="0">
      <sharedItems containsString="0" containsBlank="1" containsNumber="1" minValue="0" maxValue="2496.2236800000001"/>
    </cacheField>
    <cacheField name="7/1/20253" numFmtId="0">
      <sharedItems containsString="0" containsBlank="1" containsNumber="1" minValue="0" maxValue="2616.3812400000002"/>
    </cacheField>
    <cacheField name="8/1/20253" numFmtId="0">
      <sharedItems containsString="0" containsBlank="1" containsNumber="1" minValue="0" maxValue="2285.8307999999997"/>
    </cacheField>
    <cacheField name="9/1/20253" numFmtId="0">
      <sharedItems containsString="0" containsBlank="1" containsNumber="1" minValue="0" maxValue="1858.0416"/>
    </cacheField>
    <cacheField name="10/1/20253" numFmtId="0">
      <sharedItems containsString="0" containsBlank="1" containsNumber="1" minValue="0" maxValue="2651.7647999999999"/>
    </cacheField>
    <cacheField name="11/1/20253" numFmtId="0">
      <sharedItems containsString="0" containsBlank="1" containsNumber="1" minValue="0" maxValue="2619.9425999999999"/>
    </cacheField>
    <cacheField name="12/1/20253" numFmtId="0">
      <sharedItems containsString="0" containsBlank="1" containsNumber="1" minValue="0" maxValue="2145.5063999999998"/>
    </cacheField>
    <cacheField name="1/1/20263" numFmtId="0">
      <sharedItems containsString="0" containsBlank="1" containsNumber="1" minValue="0" maxValue="1891.6615199999999"/>
    </cacheField>
    <cacheField name="2/1/20263" numFmtId="0">
      <sharedItems containsString="0" containsBlank="1" containsNumber="1" minValue="0" maxValue="1893.3314399999999"/>
    </cacheField>
    <cacheField name="3/1/20263" numFmtId="0">
      <sharedItems containsString="0" containsBlank="1" containsNumber="1" minValue="0" maxValue="2715.9168053621297"/>
    </cacheField>
    <cacheField name="4/1/20263" numFmtId="0">
      <sharedItems containsString="0" containsBlank="1" containsNumber="1" minValue="0" maxValue="1932.6333227066534"/>
    </cacheField>
    <cacheField name="5/1/20263" numFmtId="0">
      <sharedItems containsString="0" containsBlank="1" containsNumber="1" minValue="0" maxValue="2367.0880376271343"/>
    </cacheField>
    <cacheField name="6/1/20263" numFmtId="0">
      <sharedItems containsString="0" containsBlank="1" containsNumber="1" minValue="0" maxValue="2359.2260737419679"/>
    </cacheField>
    <cacheField name="7/1/20263" numFmtId="0">
      <sharedItems containsString="0" containsBlank="1" containsNumber="1" minValue="0" maxValue="2326.6167341596329"/>
    </cacheField>
    <cacheField name="8/1/20263" numFmtId="0">
      <sharedItems containsString="0" containsBlank="1" containsNumber="1" minValue="0" maxValue="2281.6010307705819"/>
    </cacheField>
    <cacheField name="9/1/20263" numFmtId="0">
      <sharedItems containsString="0" containsBlank="1" containsNumber="1" minValue="0" maxValue="1873.097745"/>
    </cacheField>
    <cacheField name="10/1/20263" numFmtId="0">
      <sharedItems containsString="0" containsBlank="1" containsNumber="1" minValue="0" maxValue="2105.0741769686892"/>
    </cacheField>
    <cacheField name="11/1/20263" numFmtId="0">
      <sharedItems containsString="0" containsBlank="1" containsNumber="1" minValue="0" maxValue="2268.0277013173227"/>
    </cacheField>
    <cacheField name="12/1/20263" numFmtId="0">
      <sharedItems containsString="0" containsBlank="1" containsNumber="1" minValue="0" maxValue="1726.13963519606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7">
  <r>
    <n v="68851106"/>
    <n v="10077567254235"/>
    <s v="BR HA NAT Vanilla 6 1.5 QT"/>
    <n v="3095817"/>
    <n v="176369"/>
    <n v="209154"/>
    <n v="274473"/>
    <n v="314920"/>
    <n v="238908"/>
    <n v="292984"/>
    <n v="307087"/>
    <n v="268290"/>
    <n v="218080"/>
    <n v="311240"/>
    <n v="307505"/>
    <n v="251820"/>
    <n v="191829.83790107822"/>
    <n v="217951.90942649721"/>
    <n v="283427.67417706182"/>
    <n v="247178.36755911863"/>
    <n v="260168.78899784994"/>
    <n v="278610.09963142109"/>
    <n v="292897.28881632612"/>
    <n v="264790.23501172365"/>
    <n v="207709.60100282216"/>
    <n v="258183.79426939308"/>
    <n v="251411.87348376765"/>
    <n v="192941.16609883611"/>
    <n v="9213747.6363758966"/>
    <n v="154"/>
    <n v="8.5199999999999998E-3"/>
    <n v="3170830"/>
    <n v="2947100.6363758957"/>
    <n v="20102.707792207791"/>
    <n v="20589.805194805194"/>
    <n v="19137.017119323998"/>
    <n v="1145.2532467532467"/>
    <n v="1358.1428571428571"/>
    <n v="1782.2922077922078"/>
    <n v="2044.9350649350649"/>
    <n v="1551.3506493506493"/>
    <n v="1902.4935064935064"/>
    <n v="1994.0714285714287"/>
    <n v="1742.1428571428571"/>
    <n v="1416.1038961038962"/>
    <n v="2021.0389610389611"/>
    <n v="1996.7857142857142"/>
    <n v="1635.1948051948052"/>
    <n v="1245.6482980589494"/>
    <n v="1415.2721391330988"/>
    <n v="1840.4394427081936"/>
    <n v="1605.0543347994717"/>
    <n v="1689.4077207652595"/>
    <n v="1809.156491113124"/>
    <n v="1901.9304468592604"/>
    <n v="1719.417110465738"/>
    <n v="1348.7636428754686"/>
    <n v="1676.5181446064487"/>
    <n v="1632.5446330114783"/>
    <n v="1252.8647149275073"/>
    <n v="26376.360839999998"/>
    <n v="27015.471600000001"/>
    <n v="25109.297421922631"/>
    <n v="1502.6638800000001"/>
    <n v="1781.99208"/>
    <n v="2338.5099599999999"/>
    <n v="2683.1183999999998"/>
    <n v="2035.4961599999999"/>
    <n v="2496.2236800000001"/>
    <n v="2616.3812400000002"/>
    <n v="2285.8307999999997"/>
    <n v="1858.0416"/>
    <n v="2651.7647999999999"/>
    <n v="2619.9425999999999"/>
    <n v="2145.5063999999998"/>
    <n v="1634.3902189171865"/>
    <n v="1856.9502683137562"/>
    <n v="2414.8037839885665"/>
    <n v="2105.9596916036908"/>
    <n v="2216.6380822616816"/>
    <n v="2373.7580488597077"/>
    <n v="2495.4849007150983"/>
    <n v="2256.0128022998856"/>
    <n v="1769.6858005440447"/>
    <n v="2199.7259271752291"/>
    <n v="2142.0291620817002"/>
    <n v="1643.8587351620836"/>
  </r>
  <r>
    <n v="84141103"/>
    <n v="10076840101327"/>
    <s v="BJ US-IC-HalfBaked-FH-8 1PT"/>
    <n v="2262483"/>
    <n v="121598"/>
    <n v="194662"/>
    <n v="225100"/>
    <n v="197679"/>
    <n v="205476"/>
    <n v="242164"/>
    <n v="205277"/>
    <n v="209550"/>
    <n v="207720"/>
    <n v="185262"/>
    <n v="166605"/>
    <n v="180038"/>
    <n v="124907.73157756023"/>
    <n v="171948.7060489502"/>
    <n v="204751.24857181695"/>
    <n v="189817.89674256783"/>
    <n v="193974.90435814019"/>
    <n v="222403.38185063109"/>
    <n v="184938.83449053258"/>
    <n v="190173.40453939894"/>
    <n v="166633.70037368836"/>
    <n v="170065.81511112704"/>
    <n v="154926.63183630854"/>
    <n v="136819.6219606121"/>
    <n v="6714975.8774613338"/>
    <n v="240"/>
    <n v="3.7853439999999999E-3"/>
    <n v="2341131"/>
    <n v="2111361.8774613342"/>
    <n v="9427.0125000000007"/>
    <n v="9754.7124999999996"/>
    <n v="8797.3411560888926"/>
    <n v="506.65833333333336"/>
    <n v="811.0916666666667"/>
    <n v="937.91666666666663"/>
    <n v="823.66250000000002"/>
    <n v="856.15"/>
    <n v="1009.0166666666667"/>
    <n v="855.32083333333333"/>
    <n v="873.125"/>
    <n v="865.5"/>
    <n v="771.92499999999995"/>
    <n v="694.1875"/>
    <n v="750.1583333333333"/>
    <n v="520.44888157316768"/>
    <n v="716.45294187062586"/>
    <n v="853.13020238257059"/>
    <n v="790.90790309403258"/>
    <n v="808.22876815891743"/>
    <n v="926.68075771096289"/>
    <n v="770.57847704388575"/>
    <n v="792.38918558082889"/>
    <n v="694.30708489036817"/>
    <n v="708.6075629630293"/>
    <n v="645.52763265128556"/>
    <n v="570.0817581692171"/>
    <n v="8564.2764491519993"/>
    <n v="8861.9861840640006"/>
    <n v="7992.2310146769969"/>
    <n v="460.29025971199997"/>
    <n v="736.86263372799999"/>
    <n v="852.08093439999993"/>
    <n v="748.28301657600002"/>
    <n v="777.79734374400005"/>
    <n v="916.67404441600002"/>
    <n v="777.04406028799997"/>
    <n v="793.21883519999994"/>
    <n v="786.29165567999996"/>
    <n v="701.280400128"/>
    <n v="630.65723711999999"/>
    <n v="681.50576307200004"/>
    <n v="472.81873228072817"/>
    <n v="650.88500275015735"/>
    <n v="775.05391027383587"/>
    <n v="718.52603652709865"/>
    <n v="734.26174036265979"/>
    <n v="841.87330706799526"/>
    <n v="700.05710750573053"/>
    <n v="719.87175583278656"/>
    <n v="630.76587790733902"/>
    <n v="643.75761283601412"/>
    <n v="586.45059626177954"/>
    <n v="517.90933507087129"/>
  </r>
  <r>
    <n v="84137725"/>
    <n v="10076840100153"/>
    <s v="BJ US-IC-CherryGarcia-FH-8 1PT"/>
    <n v="1899510"/>
    <n v="109637"/>
    <n v="159659"/>
    <n v="184592"/>
    <n v="167614"/>
    <n v="170688"/>
    <n v="208686"/>
    <n v="162318"/>
    <n v="175516"/>
    <n v="158647"/>
    <n v="129691"/>
    <n v="142159"/>
    <n v="131248"/>
    <n v="103531.8132249904"/>
    <n v="143141.40362558374"/>
    <n v="165406.2484979858"/>
    <n v="160806.39978504652"/>
    <n v="166097.03759590434"/>
    <n v="185856.37291348964"/>
    <n v="153678.02608533055"/>
    <n v="157668.15265058403"/>
    <n v="126789.98880185113"/>
    <n v="130514.07920829093"/>
    <n v="125918.43764796985"/>
    <n v="100200.35958696828"/>
    <n v="5519573.3196239956"/>
    <n v="240"/>
    <n v="3.7853439999999999E-3"/>
    <n v="1900455"/>
    <n v="1719608.3196239953"/>
    <n v="7914.625"/>
    <n v="7918.5625"/>
    <n v="7165.0346650999809"/>
    <n v="456.82083333333333"/>
    <n v="665.24583333333328"/>
    <n v="769.13333333333333"/>
    <n v="698.39166666666665"/>
    <n v="711.2"/>
    <n v="869.52499999999998"/>
    <n v="676.32500000000005"/>
    <n v="731.31666666666672"/>
    <n v="661.0291666666667"/>
    <n v="540.37916666666672"/>
    <n v="592.32916666666665"/>
    <n v="546.86666666666667"/>
    <n v="431.38255510412665"/>
    <n v="596.42251510659889"/>
    <n v="689.19270207494083"/>
    <n v="670.02666577102718"/>
    <n v="692.07098998293475"/>
    <n v="774.40155380620683"/>
    <n v="640.32510868887732"/>
    <n v="656.95063604410018"/>
    <n v="528.29162000771305"/>
    <n v="543.80866336787892"/>
    <n v="524.66015686654112"/>
    <n v="417.50149827903448"/>
    <n v="7190.2987814400003"/>
    <n v="7193.8759315199995"/>
    <n v="6509.3090350387729"/>
    <n v="415.013760128"/>
    <n v="604.36423769600003"/>
    <n v="698.74421964800001"/>
    <n v="634.47664921599994"/>
    <n v="646.11279667199994"/>
    <n v="789.94829798399996"/>
    <n v="614.42946739199999"/>
    <n v="664.38843750399997"/>
    <n v="600.53346956799999"/>
    <n v="490.92504870400001"/>
    <n v="538.12071769600004"/>
    <n v="496.81882931199999"/>
    <n v="391.90352800033804"/>
    <n v="541.83945336568161"/>
    <n v="626.11955031435957"/>
    <n v="608.70754058792716"/>
    <n v="628.73442468143094"/>
    <n v="703.53030606984055"/>
    <n v="581.72419397394947"/>
    <n v="596.82819562697239"/>
    <n v="479.94372337115436"/>
    <n v="494.04068664662884"/>
    <n v="476.64460244011678"/>
    <n v="379.29282996037284"/>
  </r>
  <r>
    <n v="62714126"/>
    <n v="10077567001563"/>
    <s v="PS OCG SF 6-18PK"/>
    <n v="1831869"/>
    <n v="112123"/>
    <n v="140508"/>
    <n v="151382"/>
    <n v="170972"/>
    <n v="252105"/>
    <n v="213156"/>
    <n v="205788"/>
    <n v="201630"/>
    <n v="134130"/>
    <n v="102659"/>
    <n v="113126"/>
    <n v="116881"/>
    <n v="93308.826680457118"/>
    <n v="106820.64207470798"/>
    <n v="136887.41974584377"/>
    <n v="151568.06684347926"/>
    <n v="213369.1514469914"/>
    <n v="176027.75114867016"/>
    <n v="169862.49098548162"/>
    <n v="129065.13093089152"/>
    <n v="86880.788534239065"/>
    <n v="92352.070709212494"/>
    <n v="102072.96190977321"/>
    <n v="88447.617134936852"/>
    <n v="5292991.9181446843"/>
    <n v="130"/>
    <n v="5.2680000000000001E-3"/>
    <n v="1914460"/>
    <n v="1546662.9181446848"/>
    <n v="14091.3"/>
    <n v="14726.615384615385"/>
    <n v="11897.40706265142"/>
    <n v="862.48461538461538"/>
    <n v="1080.8307692307692"/>
    <n v="1164.4769230769232"/>
    <n v="1315.1692307692308"/>
    <n v="1939.2692307692307"/>
    <n v="1639.6615384615384"/>
    <n v="1582.9846153846154"/>
    <n v="1551"/>
    <n v="1031.7692307692307"/>
    <n v="789.68461538461543"/>
    <n v="870.2"/>
    <n v="899.0846153846154"/>
    <n v="717.76020523428554"/>
    <n v="821.69724672852294"/>
    <n v="1052.9801518911058"/>
    <n v="1165.9082064883021"/>
    <n v="1641.3011649768569"/>
    <n v="1354.0596242205397"/>
    <n v="1306.6345460421662"/>
    <n v="992.8086994683963"/>
    <n v="668.31375795568511"/>
    <n v="710.40054391701915"/>
    <n v="785.17663007517854"/>
    <n v="680.36628565336036"/>
    <n v="9650.2858919999999"/>
    <n v="10085.37528"/>
    <n v="8147.8202527861995"/>
    <n v="590.66396399999996"/>
    <n v="740.196144"/>
    <n v="797.48037599999998"/>
    <n v="900.68049600000006"/>
    <n v="1328.08914"/>
    <n v="1122.905808"/>
    <n v="1084.0911840000001"/>
    <n v="1062.1868400000001"/>
    <n v="706.59684000000004"/>
    <n v="540.80761200000006"/>
    <n v="595.947768"/>
    <n v="615.729108"/>
    <n v="491.55089895264808"/>
    <n v="562.73114244956162"/>
    <n v="721.12292722110499"/>
    <n v="798.46057613144876"/>
    <n v="1124.0286898227507"/>
    <n v="927.31419305119437"/>
    <n v="894.83560251151721"/>
    <n v="679.91510974393657"/>
    <n v="457.68799399837138"/>
    <n v="486.51070849613143"/>
    <n v="537.72036334068525"/>
    <n v="465.94204706684735"/>
  </r>
  <r>
    <n v="69629468"/>
    <n v="10077567001587"/>
    <s v="PS Fudgesicle NSA 6-18PK"/>
    <n v="1691084"/>
    <n v="75593"/>
    <n v="121711"/>
    <n v="117287"/>
    <n v="147537"/>
    <n v="245987"/>
    <n v="180677"/>
    <n v="186867"/>
    <n v="162111"/>
    <n v="104846"/>
    <n v="83732"/>
    <n v="85475"/>
    <n v="84176"/>
    <n v="83235.983987544823"/>
    <n v="94692.68514383577"/>
    <n v="113189.23709015861"/>
    <n v="134932.12407020602"/>
    <n v="213309.54679093664"/>
    <n v="161039.87783602739"/>
    <n v="161509.43188105509"/>
    <n v="128583.2059763571"/>
    <n v="85831.556218175436"/>
    <n v="78487.139122734807"/>
    <n v="81583.050553622423"/>
    <n v="83874.16562490967"/>
    <n v="4707351.0042955633"/>
    <n v="130"/>
    <n v="5.2680000000000001E-3"/>
    <n v="1595999"/>
    <n v="1420268.0042955638"/>
    <n v="13008.338461538462"/>
    <n v="12276.915384615384"/>
    <n v="10925.138494581261"/>
    <n v="581.48461538461538"/>
    <n v="936.23846153846159"/>
    <n v="902.20769230769235"/>
    <n v="1134.9000000000001"/>
    <n v="1892.2076923076922"/>
    <n v="1389.823076923077"/>
    <n v="1437.4384615384615"/>
    <n v="1247.0076923076922"/>
    <n v="806.50769230769231"/>
    <n v="644.09230769230771"/>
    <n v="657.5"/>
    <n v="647.50769230769231"/>
    <n v="640.27679990419097"/>
    <n v="728.4052703371982"/>
    <n v="870.68643915506618"/>
    <n v="1037.9394159246617"/>
    <n v="1640.8426676225895"/>
    <n v="1238.7682910463645"/>
    <n v="1242.3802452388852"/>
    <n v="989.10158443351611"/>
    <n v="660.24274013981108"/>
    <n v="603.74722402103703"/>
    <n v="627.56192733555713"/>
    <n v="645.18588942238205"/>
    <n v="8908.6305119999997"/>
    <n v="8407.7227320000002"/>
    <n v="7481.9718466290306"/>
    <n v="398.22392400000001"/>
    <n v="641.17354799999998"/>
    <n v="617.86791600000004"/>
    <n v="777.22491600000001"/>
    <n v="1295.859516"/>
    <n v="951.80643600000008"/>
    <n v="984.41535599999997"/>
    <n v="854.00074800000004"/>
    <n v="552.32872799999996"/>
    <n v="441.10017600000003"/>
    <n v="450.28230000000002"/>
    <n v="443.439168"/>
    <n v="438.48716364638614"/>
    <n v="498.84106533772683"/>
    <n v="596.28090099095562"/>
    <n v="710.82242960184533"/>
    <n v="1123.7146924946542"/>
    <n v="848.35807644019224"/>
    <n v="850.83168714939825"/>
    <n v="677.37632908344926"/>
    <n v="452.16063815734822"/>
    <n v="413.47024889856698"/>
    <n v="429.77951031648291"/>
    <n v="441.84910451202416"/>
  </r>
  <r>
    <n v="68689251"/>
    <n v="10075856001102"/>
    <s v="KL ORIGINAL VANILLA BAR 12-6PK"/>
    <n v="1549848"/>
    <n v="85296"/>
    <n v="93432"/>
    <n v="169990"/>
    <n v="165889"/>
    <n v="171240"/>
    <n v="203899"/>
    <n v="181652"/>
    <n v="145980"/>
    <n v="113404"/>
    <n v="107220"/>
    <n v="95636"/>
    <n v="93336"/>
    <n v="82425.028962864904"/>
    <n v="93904.843271426827"/>
    <n v="152701.41123925557"/>
    <n v="157919.10551256026"/>
    <n v="165672.36041929194"/>
    <n v="194976.16229420042"/>
    <n v="166464.16462602225"/>
    <n v="142309.18983618953"/>
    <n v="109175.93740944324"/>
    <n v="103367.25348288404"/>
    <n v="89642.147497272425"/>
    <n v="78669.912054434855"/>
    <n v="4714049.5166058457"/>
    <n v="132"/>
    <n v="9.5760000000000012E-3"/>
    <n v="1626974"/>
    <n v="1537227.5166058461"/>
    <n v="11741.272727272728"/>
    <n v="12325.560606060606"/>
    <n v="11645.663004589744"/>
    <n v="646.18181818181813"/>
    <n v="707.81818181818187"/>
    <n v="1287.8030303030303"/>
    <n v="1256.7348484848485"/>
    <n v="1297.2727272727273"/>
    <n v="1544.689393939394"/>
    <n v="1376.1515151515152"/>
    <n v="1105.909090909091"/>
    <n v="859.12121212121212"/>
    <n v="812.27272727272725"/>
    <n v="724.5151515151515"/>
    <n v="707.09090909090912"/>
    <n v="624.43203759746143"/>
    <n v="711.40032781383957"/>
    <n v="1156.8288730246634"/>
    <n v="1196.3568599436383"/>
    <n v="1255.0936395400904"/>
    <n v="1477.0921385924273"/>
    <n v="1261.0921562577444"/>
    <n v="1078.0999230014359"/>
    <n v="827.09043492002456"/>
    <n v="783.08525365821242"/>
    <n v="679.1071780096396"/>
    <n v="595.98418223056706"/>
    <n v="14841.344448000002"/>
    <n v="15579.903024000001"/>
    <n v="14720.490699017584"/>
    <n v="816.79449600000009"/>
    <n v="894.70483200000012"/>
    <n v="1627.8242400000001"/>
    <n v="1588.5530640000002"/>
    <n v="1639.7942400000002"/>
    <n v="1952.5368240000003"/>
    <n v="1739.4995520000002"/>
    <n v="1397.9044800000001"/>
    <n v="1085.9567040000002"/>
    <n v="1026.7387200000001"/>
    <n v="915.81033600000012"/>
    <n v="893.78553600000009"/>
    <n v="789.30207734839439"/>
    <n v="899.23277916718337"/>
    <n v="1462.2687140271114"/>
    <n v="1512.2333543882771"/>
    <n v="1586.47852337514"/>
    <n v="1867.0917301292634"/>
    <n v="1594.0608404587892"/>
    <n v="1362.752801871351"/>
    <n v="1045.4687766328286"/>
    <n v="989.84481935209772"/>
    <n v="858.41320443388088"/>
    <n v="753.34307783326824"/>
  </r>
  <r>
    <n v="69999269"/>
    <n v="10076840400215"/>
    <s v="BJ US IC-STRWBRY CHSCK 8 1 PT w/REC CUP"/>
    <n v="1664842"/>
    <n v="84369"/>
    <n v="139113"/>
    <n v="153581"/>
    <n v="141544"/>
    <n v="144377"/>
    <n v="175107"/>
    <n v="148770"/>
    <n v="153279"/>
    <n v="141030"/>
    <n v="111682"/>
    <n v="128760"/>
    <n v="113815"/>
    <n v="91325.954162705268"/>
    <n v="122742.38734592893"/>
    <n v="145425.3825160024"/>
    <n v="134440.02656386516"/>
    <n v="139084.82341055557"/>
    <n v="157944.58480234133"/>
    <n v="133821.30589589159"/>
    <n v="133571.75929854918"/>
    <n v="117541.20637802577"/>
    <n v="113784.87228253261"/>
    <n v="110285.72006387866"/>
    <n v="90448.996552431898"/>
    <n v="4790686.0192727083"/>
    <n v="240"/>
    <n v="3.7839999999999996E-3"/>
    <n v="1635427"/>
    <n v="1490417.0192727083"/>
    <n v="6936.8416666666662"/>
    <n v="6814.2791666666662"/>
    <n v="6210.0709136362848"/>
    <n v="351.53750000000002"/>
    <n v="579.63750000000005"/>
    <n v="639.92083333333335"/>
    <n v="589.76666666666665"/>
    <n v="601.57083333333333"/>
    <n v="729.61249999999995"/>
    <n v="619.875"/>
    <n v="638.66250000000002"/>
    <n v="587.625"/>
    <n v="465.34166666666664"/>
    <n v="536.5"/>
    <n v="474.22916666666669"/>
    <n v="380.52480901127194"/>
    <n v="511.42661394137053"/>
    <n v="605.93909381667663"/>
    <n v="560.16677734943812"/>
    <n v="579.52009754398159"/>
    <n v="658.10243667642214"/>
    <n v="557.58877456621497"/>
    <n v="556.54899707728828"/>
    <n v="489.75502657510737"/>
    <n v="474.10363451055252"/>
    <n v="459.52383359949442"/>
    <n v="376.87081896846627"/>
    <n v="6299.7621279999994"/>
    <n v="6188.4557679999989"/>
    <n v="5639.7380009279277"/>
    <n v="319.25229599999994"/>
    <n v="526.40359199999989"/>
    <n v="581.15050399999996"/>
    <n v="535.60249599999997"/>
    <n v="546.32256799999993"/>
    <n v="662.60488799999996"/>
    <n v="562.94567999999992"/>
    <n v="580.00773599999991"/>
    <n v="533.65751999999998"/>
    <n v="422.60468799999995"/>
    <n v="487.22783999999996"/>
    <n v="430.67595999999998"/>
    <n v="345.57741055167668"/>
    <n v="464.45719371699505"/>
    <n v="550.28964744055304"/>
    <n v="508.72106051766571"/>
    <n v="526.29697178554227"/>
    <n v="597.66230889205951"/>
    <n v="506.37982151005372"/>
    <n v="505.43553718571002"/>
    <n v="444.77592493444951"/>
    <n v="430.56195671710333"/>
    <n v="417.3211647217168"/>
    <n v="342.25900295440226"/>
  </r>
  <r>
    <n v="69716748"/>
    <n v="10076840100474"/>
    <s v="BJ US-IC-ChocFudgBrownie-FH-8 1PT"/>
    <n v="1632918"/>
    <n v="96574"/>
    <n v="139276"/>
    <n v="169154"/>
    <n v="148509"/>
    <n v="146329"/>
    <n v="179572"/>
    <n v="148318"/>
    <n v="154210"/>
    <n v="131381"/>
    <n v="134601"/>
    <n v="123632"/>
    <n v="128066"/>
    <n v="87121.670737408946"/>
    <n v="128852.82966128603"/>
    <n v="150872.66896354759"/>
    <n v="142942.75162986008"/>
    <n v="142225.5645201107"/>
    <n v="161165.45471400607"/>
    <n v="134312.49373649555"/>
    <n v="137693.31459292985"/>
    <n v="119554.01686630434"/>
    <n v="121784.4915839779"/>
    <n v="114821.05001662964"/>
    <n v="93705.199618358558"/>
    <n v="4867591.5066409148"/>
    <n v="240"/>
    <n v="3.7839999999999996E-3"/>
    <n v="1699622"/>
    <n v="1535051.5066409153"/>
    <n v="6803.8249999999998"/>
    <n v="7081.7583333333332"/>
    <n v="6396.0479443371469"/>
    <n v="402.39166666666665"/>
    <n v="580.31666666666672"/>
    <n v="704.80833333333328"/>
    <n v="618.78750000000002"/>
    <n v="609.70416666666665"/>
    <n v="748.2166666666667"/>
    <n v="617.99166666666667"/>
    <n v="642.54166666666663"/>
    <n v="547.42083333333335"/>
    <n v="560.83749999999998"/>
    <n v="515.13333333333333"/>
    <n v="533.60833333333335"/>
    <n v="363.00696140587058"/>
    <n v="536.88679025535851"/>
    <n v="628.63612068144835"/>
    <n v="595.59479845775036"/>
    <n v="592.60651883379455"/>
    <n v="671.5227279750253"/>
    <n v="559.63539056873151"/>
    <n v="573.72214413720769"/>
    <n v="498.14173694293476"/>
    <n v="507.43538159990788"/>
    <n v="478.42104173595686"/>
    <n v="390.43833174316063"/>
    <n v="6178.9617119999994"/>
    <n v="6431.369647999999"/>
    <n v="5808.6349011292232"/>
    <n v="365.43601599999994"/>
    <n v="527.02038399999992"/>
    <n v="640.07873599999994"/>
    <n v="561.95805599999994"/>
    <n v="553.70893599999999"/>
    <n v="679.50044799999989"/>
    <n v="561.23531199999991"/>
    <n v="583.53063999999995"/>
    <n v="497.14570399999997"/>
    <n v="509.33018399999997"/>
    <n v="467.82348799999994"/>
    <n v="484.60174399999994"/>
    <n v="329.6684020703554"/>
    <n v="487.57910743830627"/>
    <n v="570.90217935806402"/>
    <n v="540.89537216739052"/>
    <n v="538.1815361440988"/>
    <n v="609.8500806377989"/>
    <n v="508.23847629889912"/>
    <n v="521.03150241964647"/>
    <n v="452.39239982209557"/>
    <n v="460.8325161537723"/>
    <n v="434.48285326292654"/>
    <n v="354.58047535586877"/>
  </r>
  <r>
    <n v="84135718"/>
    <n v="10076840100580"/>
    <s v="BJ US-IC-ChocChpCookDgh-FH-8 1PT"/>
    <n v="1639854"/>
    <n v="95231"/>
    <n v="131625"/>
    <n v="156920"/>
    <n v="139328"/>
    <n v="141551"/>
    <n v="176745"/>
    <n v="126399"/>
    <n v="139939"/>
    <n v="136547"/>
    <n v="111172"/>
    <n v="115528"/>
    <n v="122881"/>
    <n v="88873.06569767723"/>
    <n v="119619.1949382616"/>
    <n v="143871.25348237326"/>
    <n v="134003.25215071451"/>
    <n v="137183.90340464955"/>
    <n v="161578.87947263746"/>
    <n v="124650.70089731429"/>
    <n v="131119.35985410301"/>
    <n v="119332.79613924913"/>
    <n v="113443.00152604005"/>
    <n v="106325.91342159733"/>
    <n v="95085.488688244019"/>
    <n v="4708806.8096728623"/>
    <n v="240"/>
    <n v="3.7853439999999999E-3"/>
    <n v="1593866"/>
    <n v="1475086.8096728614"/>
    <n v="6832.7250000000004"/>
    <n v="6641.1083333333336"/>
    <n v="6146.1950403035889"/>
    <n v="396.79583333333335"/>
    <n v="548.4375"/>
    <n v="653.83333333333337"/>
    <n v="580.5333333333333"/>
    <n v="589.79583333333335"/>
    <n v="736.4375"/>
    <n v="526.66250000000002"/>
    <n v="583.07916666666665"/>
    <n v="568.94583333333333"/>
    <n v="463.21666666666664"/>
    <n v="481.36666666666667"/>
    <n v="512.00416666666672"/>
    <n v="370.30444040698848"/>
    <n v="498.41331224275666"/>
    <n v="599.46355617655524"/>
    <n v="558.34688396131048"/>
    <n v="571.59959751937311"/>
    <n v="673.24533113598943"/>
    <n v="519.37792040547617"/>
    <n v="546.33066605876252"/>
    <n v="497.21998391353804"/>
    <n v="472.6791730251669"/>
    <n v="443.02463925665558"/>
    <n v="396.18953620101672"/>
    <n v="6207.4114997759998"/>
    <n v="6033.3310999039995"/>
    <n v="5583.7110044743076"/>
    <n v="360.482094464"/>
    <n v="498.245904"/>
    <n v="593.99618048000002"/>
    <n v="527.40440883199994"/>
    <n v="535.819228544"/>
    <n v="669.04062527999997"/>
    <n v="478.46369625599999"/>
    <n v="529.71725401599997"/>
    <n v="516.87736716799998"/>
    <n v="420.82426316800002"/>
    <n v="437.31322163199997"/>
    <n v="465.14685606400002"/>
    <n v="336.41512600030831"/>
    <n v="452.79980184437892"/>
    <n v="544.60218614198072"/>
    <n v="507.2484065091943"/>
    <n v="519.28826564936969"/>
    <n v="611.63164193847138"/>
    <n v="471.8457827374433"/>
    <n v="496.3318821075697"/>
    <n v="451.71568386892983"/>
    <n v="429.42078516858658"/>
    <n v="402.48015841496294"/>
    <n v="359.93128409311237"/>
  </r>
  <r>
    <n v="68851105"/>
    <n v="10077567254266"/>
    <s v="BR HA VAN CHOC STRAW 6 1.5QT"/>
    <n v="1530765"/>
    <n v="92028"/>
    <n v="112884"/>
    <n v="154385"/>
    <n v="156312"/>
    <n v="136576"/>
    <n v="173728"/>
    <n v="145424"/>
    <n v="138630"/>
    <n v="130971"/>
    <n v="126687"/>
    <n v="123036"/>
    <n v="118736"/>
    <n v="83535.64534850778"/>
    <n v="109290.7968057939"/>
    <n v="150747.56943040615"/>
    <n v="125914.51633947981"/>
    <n v="143150.12540546237"/>
    <n v="161828.51053122728"/>
    <n v="147226.1969672397"/>
    <n v="133477.6215473905"/>
    <n v="123206.70547385533"/>
    <n v="111492.25930299715"/>
    <n v="109279.27734611757"/>
    <n v="91972.818916581251"/>
    <n v="4631284.0434150584"/>
    <n v="154"/>
    <n v="8.5199999999999998E-3"/>
    <n v="1609397"/>
    <n v="1491122.0434150589"/>
    <n v="9940.0324675324682"/>
    <n v="10450.629870129869"/>
    <n v="9682.6106715263559"/>
    <n v="597.58441558441564"/>
    <n v="733.01298701298697"/>
    <n v="1002.5"/>
    <n v="1015.012987012987"/>
    <n v="886.85714285714289"/>
    <n v="1128.1038961038962"/>
    <n v="944.31168831168827"/>
    <n v="900.19480519480521"/>
    <n v="850.46103896103898"/>
    <n v="822.64285714285711"/>
    <n v="798.93506493506493"/>
    <n v="771.01298701298697"/>
    <n v="542.43925550979077"/>
    <n v="709.68049873892141"/>
    <n v="978.88032097666326"/>
    <n v="817.62672947714168"/>
    <n v="929.5462688666388"/>
    <n v="1050.8344839690083"/>
    <n v="956.01426602103697"/>
    <n v="866.73780225578253"/>
    <n v="800.04354203802166"/>
    <n v="723.97570975972178"/>
    <n v="709.60569705271143"/>
    <n v="597.22609686091721"/>
    <n v="13042.1178"/>
    <n v="13712.06244"/>
    <n v="12704.359809896301"/>
    <n v="784.07855999999992"/>
    <n v="961.77167999999995"/>
    <n v="1315.3602000000001"/>
    <n v="1331.7782399999999"/>
    <n v="1163.62752"/>
    <n v="1480.16256"/>
    <n v="1239.0124799999999"/>
    <n v="1181.1276"/>
    <n v="1115.87292"/>
    <n v="1079.3732399999999"/>
    <n v="1048.2667200000001"/>
    <n v="1011.63072"/>
    <n v="711.72369836928624"/>
    <n v="931.15758878536406"/>
    <n v="1284.3692915470604"/>
    <n v="1072.7916792123681"/>
    <n v="1219.6390684545395"/>
    <n v="1378.7789097260563"/>
    <n v="1254.3671981608823"/>
    <n v="1137.2293355837671"/>
    <n v="1049.7211306372474"/>
    <n v="949.91404926153564"/>
    <n v="931.05944298892166"/>
    <n v="783.60841716927223"/>
  </r>
  <r>
    <n v="64771676"/>
    <n v="10077567003635"/>
    <s v="PS SpongeBob Facepiece IH 6-6PK"/>
    <n v="833438"/>
    <n v="55620"/>
    <n v="62025"/>
    <n v="105180"/>
    <n v="120628"/>
    <n v="120528"/>
    <n v="149205"/>
    <n v="119248"/>
    <n v="103275"/>
    <n v="70124"/>
    <n v="51095"/>
    <n v="44835"/>
    <n v="69360"/>
    <n v="65843.358124156759"/>
    <n v="66428.575576122865"/>
    <n v="89362.711099794673"/>
    <n v="83239.23115219787"/>
    <n v="86506.569098836699"/>
    <n v="91127.912395126885"/>
    <n v="84940.406692846009"/>
    <n v="73671.386184419185"/>
    <n v="48311.411579393956"/>
    <n v="46074.567453908865"/>
    <n v="39624.113046535269"/>
    <n v="52106.589111145644"/>
    <n v="2731797.8315144842"/>
    <n v="195"/>
    <n v="2.16E-3"/>
    <n v="1071123"/>
    <n v="827236.83151448471"/>
    <n v="4274.041025641026"/>
    <n v="5492.9384615384615"/>
    <n v="4242.2401616127418"/>
    <n v="285.23076923076923"/>
    <n v="318.07692307692309"/>
    <n v="539.38461538461536"/>
    <n v="618.60512820512815"/>
    <n v="618.09230769230771"/>
    <n v="765.15384615384619"/>
    <n v="611.52820512820517"/>
    <n v="529.61538461538464"/>
    <n v="359.6102564102564"/>
    <n v="262.02564102564105"/>
    <n v="229.92307692307693"/>
    <n v="355.69230769230768"/>
    <n v="337.65824679054748"/>
    <n v="340.65936192883521"/>
    <n v="458.27031333228035"/>
    <n v="426.8678520625532"/>
    <n v="443.62343127608563"/>
    <n v="467.32262766731736"/>
    <n v="435.5918291940821"/>
    <n v="377.80198043291892"/>
    <n v="247.75082861227671"/>
    <n v="236.27983309696853"/>
    <n v="203.20057972582188"/>
    <n v="267.21327749305459"/>
    <n v="1800.2260799999999"/>
    <n v="2313.6256800000001"/>
    <n v="1786.831556071287"/>
    <n v="120.1392"/>
    <n v="133.97399999999999"/>
    <n v="227.18880000000001"/>
    <n v="260.55648000000002"/>
    <n v="260.34048000000001"/>
    <n v="322.28280000000001"/>
    <n v="257.57567999999998"/>
    <n v="223.07400000000001"/>
    <n v="151.46784"/>
    <n v="110.3652"/>
    <n v="96.843599999999995"/>
    <n v="149.8176"/>
    <n v="142.22165354817861"/>
    <n v="143.4857232444254"/>
    <n v="193.02345597555649"/>
    <n v="179.7967392887474"/>
    <n v="186.85418925348728"/>
    <n v="196.83629077347408"/>
    <n v="183.4712784565474"/>
    <n v="159.13019415834543"/>
    <n v="104.35264901149095"/>
    <n v="99.521065700443145"/>
    <n v="85.588084180516177"/>
    <n v="112.5502324800746"/>
  </r>
  <r>
    <n v="68851104"/>
    <n v="10077567254204"/>
    <s v="BR CHOCOLATE 6-1.5 QT"/>
    <n v="1458464"/>
    <n v="84327"/>
    <n v="110170"/>
    <n v="141643"/>
    <n v="142087"/>
    <n v="115250"/>
    <n v="146034"/>
    <n v="136440"/>
    <n v="128108"/>
    <n v="103160"/>
    <n v="104370"/>
    <n v="122337"/>
    <n v="110736"/>
    <n v="86734.741301051778"/>
    <n v="97669.328908047741"/>
    <n v="132267.70884703429"/>
    <n v="113696.35218407119"/>
    <n v="119511.3412571373"/>
    <n v="127755.090264094"/>
    <n v="127889.00360421935"/>
    <n v="115022.06946461355"/>
    <n v="94360.874443178327"/>
    <n v="102857.30405813768"/>
    <n v="101985.34373302771"/>
    <n v="89788.834300044618"/>
    <n v="4212663.992364658"/>
    <n v="176"/>
    <n v="8.5199999999999998E-3"/>
    <n v="1444662"/>
    <n v="1309537.9923646578"/>
    <n v="8286.7272727272721"/>
    <n v="8208.306818181818"/>
    <n v="7440.5567747991918"/>
    <n v="479.13068181818181"/>
    <n v="625.96590909090912"/>
    <n v="804.78977272727275"/>
    <n v="807.3125"/>
    <n v="654.8295454545455"/>
    <n v="829.73863636363637"/>
    <n v="775.22727272727275"/>
    <n v="727.88636363636363"/>
    <n v="586.13636363636363"/>
    <n v="593.01136363636363"/>
    <n v="695.09659090909088"/>
    <n v="629.18181818181813"/>
    <n v="492.81103011961238"/>
    <n v="554.93936879572584"/>
    <n v="751.52107299451302"/>
    <n v="646.00200104585906"/>
    <n v="679.04171168828009"/>
    <n v="725.88119468235232"/>
    <n v="726.64206593306449"/>
    <n v="653.53448559439516"/>
    <n v="536.14133206351323"/>
    <n v="584.41650033032772"/>
    <n v="579.46218030129376"/>
    <n v="510.16383125025351"/>
    <n v="12426.11328"/>
    <n v="12308.52024"/>
    <n v="11157.263694946885"/>
    <n v="718.46604000000002"/>
    <n v="938.64839999999992"/>
    <n v="1206.79836"/>
    <n v="1210.58124"/>
    <n v="981.93"/>
    <n v="1244.2096799999999"/>
    <n v="1162.4687999999999"/>
    <n v="1091.4801600000001"/>
    <n v="878.92319999999995"/>
    <n v="889.23239999999998"/>
    <n v="1042.31124"/>
    <n v="943.47072000000003"/>
    <n v="738.97999588496111"/>
    <n v="832.1426822965667"/>
    <n v="1126.920879376732"/>
    <n v="968.6929206082865"/>
    <n v="1018.2366275108099"/>
    <n v="1088.4733690500809"/>
    <n v="1089.6143107079488"/>
    <n v="979.98803183850748"/>
    <n v="803.9546502558793"/>
    <n v="876.34423057533309"/>
    <n v="868.91512860539603"/>
    <n v="765.00086823638014"/>
  </r>
  <r>
    <n v="68850683"/>
    <n v="10077567226003"/>
    <s v="BR HOMEMADE VAN 6-1.5 QT"/>
    <n v="1448448"/>
    <n v="94666"/>
    <n v="102091"/>
    <n v="131485"/>
    <n v="145448"/>
    <n v="107446"/>
    <n v="146553"/>
    <n v="133254"/>
    <n v="121594"/>
    <n v="93775"/>
    <n v="125675"/>
    <n v="134864"/>
    <n v="118703"/>
    <n v="84723.089133989837"/>
    <n v="98125.914381197726"/>
    <n v="128369.04941502237"/>
    <n v="116616.29720566908"/>
    <n v="117554.88465024317"/>
    <n v="126739.5636275818"/>
    <n v="128575.89537720951"/>
    <n v="113428.80014551494"/>
    <n v="87213.380719483452"/>
    <n v="112094.86731910189"/>
    <n v="116165.65222247921"/>
    <n v="92683.71049640936"/>
    <n v="4226293.1046939017"/>
    <n v="176"/>
    <n v="8.5199999999999998E-3"/>
    <n v="1455554"/>
    <n v="1322291.1046939024"/>
    <n v="8229.818181818182"/>
    <n v="8270.193181818182"/>
    <n v="7513.0176403062642"/>
    <n v="537.875"/>
    <n v="580.0625"/>
    <n v="747.07386363636363"/>
    <n v="826.40909090909088"/>
    <n v="610.48863636363637"/>
    <n v="832.6875"/>
    <n v="757.125"/>
    <n v="690.875"/>
    <n v="532.8125"/>
    <n v="714.0625"/>
    <n v="766.27272727272725"/>
    <n v="674.44886363636363"/>
    <n v="481.38118826130591"/>
    <n v="557.53360443862346"/>
    <n v="729.36959894899076"/>
    <n v="662.5925977594834"/>
    <n v="667.9254809672907"/>
    <n v="720.11115697489652"/>
    <n v="730.54486009778134"/>
    <n v="644.48181900860754"/>
    <n v="495.53057226979234"/>
    <n v="636.90265522216987"/>
    <n v="660.0321149004501"/>
    <n v="526.61199145687135"/>
    <n v="12340.776959999999"/>
    <n v="12401.32008"/>
    <n v="11265.920211992048"/>
    <n v="806.55431999999996"/>
    <n v="869.81531999999993"/>
    <n v="1120.2521999999999"/>
    <n v="1239.21696"/>
    <n v="915.43992000000003"/>
    <n v="1248.63156"/>
    <n v="1135.3240799999999"/>
    <n v="1035.9808800000001"/>
    <n v="798.96299999999997"/>
    <n v="1070.751"/>
    <n v="1149.0412799999999"/>
    <n v="1011.34956"/>
    <n v="721.84071942159335"/>
    <n v="836.03279052780465"/>
    <n v="1093.7043010159905"/>
    <n v="993.57085219230055"/>
    <n v="1001.5676172200718"/>
    <n v="1079.821082106997"/>
    <n v="1095.4666286138249"/>
    <n v="966.41337723978722"/>
    <n v="743.05800372999897"/>
    <n v="955.04826955874807"/>
    <n v="989.73135693552285"/>
    <n v="789.66521342940769"/>
  </r>
  <r>
    <n v="67794169"/>
    <n v="10076840485113"/>
    <s v="BJ US-IC-TonightDough-FH-8 1PT"/>
    <n v="1422102"/>
    <n v="80535"/>
    <n v="120462"/>
    <n v="140689"/>
    <n v="114752"/>
    <n v="117166"/>
    <n v="144132"/>
    <n v="113027"/>
    <n v="121408"/>
    <n v="122163"/>
    <n v="101388"/>
    <n v="97052"/>
    <n v="97922"/>
    <n v="74368.541560428072"/>
    <n v="109343.51259173827"/>
    <n v="133594.75303755485"/>
    <n v="122851.7613723488"/>
    <n v="119066.28081481495"/>
    <n v="136227.64328995332"/>
    <n v="117395.7286404707"/>
    <n v="123063.55887007451"/>
    <n v="111385.49474165123"/>
    <n v="108216.03603916378"/>
    <n v="100223.75430394296"/>
    <n v="85165.060168005235"/>
    <n v="4133700.1254301462"/>
    <n v="240"/>
    <n v="3.7853439999999999E-3"/>
    <n v="1370696"/>
    <n v="1340902.1254301467"/>
    <n v="5925.4250000000002"/>
    <n v="5711.2333333333336"/>
    <n v="5587.0921892922779"/>
    <n v="335.5625"/>
    <n v="501.92500000000001"/>
    <n v="586.20416666666665"/>
    <n v="478.13333333333333"/>
    <n v="488.19166666666666"/>
    <n v="600.54999999999995"/>
    <n v="470.94583333333333"/>
    <n v="505.86666666666667"/>
    <n v="509.01249999999999"/>
    <n v="422.45"/>
    <n v="404.38333333333333"/>
    <n v="408.00833333333333"/>
    <n v="309.86892316845029"/>
    <n v="455.59796913224278"/>
    <n v="556.64480432314519"/>
    <n v="511.88233905145336"/>
    <n v="496.10950339506229"/>
    <n v="567.6151803748055"/>
    <n v="489.14886933529459"/>
    <n v="512.76482862531043"/>
    <n v="464.10622809021345"/>
    <n v="450.90015016318245"/>
    <n v="417.59897626642902"/>
    <n v="354.85441736668849"/>
    <n v="5383.1452730880001"/>
    <n v="5188.5558794239996"/>
    <n v="5075.7758150842528"/>
    <n v="304.85267904"/>
    <n v="455.99010892799998"/>
    <n v="532.55626201600001"/>
    <n v="434.37579468799998"/>
    <n v="443.513615104"/>
    <n v="545.58920140800001"/>
    <n v="427.84607628800001"/>
    <n v="459.571044352"/>
    <n v="462.428979072"/>
    <n v="383.788457472"/>
    <n v="367.37520588799998"/>
    <n v="370.66845516799998"/>
    <n v="281.51051258451702"/>
    <n v="413.90280932806093"/>
    <n v="505.70209684219003"/>
    <n v="465.03617780025229"/>
    <n v="450.70683168467485"/>
    <n v="515.66849216176502"/>
    <n v="444.38321703483393"/>
    <n v="465.83790418748333"/>
    <n v="421.63241420734101"/>
    <n v="409.63492272463236"/>
    <n v="379.38138701190462"/>
    <n v="322.3790495165976"/>
  </r>
  <r>
    <n v="64376316"/>
    <n v="10851035003057"/>
    <s v="Yasso Cookies n Cream Club 1-15pk"/>
    <n v="345783"/>
    <n v="151920"/>
    <n v="548640"/>
    <n v="563989"/>
    <n v="0"/>
    <n v="0"/>
    <n v="0"/>
    <n v="53040"/>
    <n v="11460"/>
    <n v="0"/>
    <n v="219600"/>
    <n v="864144"/>
    <n v="266736"/>
    <n v="83000"/>
    <n v="63029"/>
    <n v="181233"/>
    <n v="151072"/>
    <n v="181770"/>
    <n v="148295"/>
    <n v="400000"/>
    <n v="1300000"/>
    <n v="200000"/>
    <n v="320000"/>
    <n v="850500"/>
    <n v="235500"/>
    <n v="7139711"/>
    <n v="240"/>
    <n v="1.5449999999999999E-3"/>
    <n v="2679529"/>
    <n v="4114399"/>
    <n v="1440.7625"/>
    <n v="11164.704166666666"/>
    <n v="17143.329166666666"/>
    <n v="633"/>
    <n v="2286"/>
    <n v="2349.9541666666669"/>
    <n v="0"/>
    <n v="0"/>
    <n v="0"/>
    <n v="221"/>
    <n v="47.75"/>
    <n v="0"/>
    <n v="915"/>
    <n v="3600.6"/>
    <n v="1111.4000000000001"/>
    <n v="345.83333333333331"/>
    <n v="262.62083333333334"/>
    <n v="755.13750000000005"/>
    <n v="629.4666666666667"/>
    <n v="757.375"/>
    <n v="617.89583333333337"/>
    <n v="1666.6666666666667"/>
    <n v="5416.666666666667"/>
    <n v="833.33333333333337"/>
    <n v="1333.3333333333333"/>
    <n v="3543.75"/>
    <n v="981.25"/>
    <n v="534.234735"/>
    <n v="4139.8723049999999"/>
    <n v="6356.7464549999995"/>
    <n v="234.71639999999999"/>
    <n v="847.64879999999994"/>
    <n v="871.36300499999993"/>
    <n v="0"/>
    <n v="0"/>
    <n v="0"/>
    <n v="81.946799999999996"/>
    <n v="17.7057"/>
    <n v="0"/>
    <n v="339.28199999999998"/>
    <n v="1335.10248"/>
    <n v="412.10712000000001"/>
    <n v="128.23499999999999"/>
    <n v="97.37980499999999"/>
    <n v="280.00498499999998"/>
    <n v="233.40624"/>
    <n v="280.83465000000001"/>
    <n v="229.11577499999999"/>
    <n v="618"/>
    <n v="2008.5"/>
    <n v="309"/>
    <n v="494.4"/>
    <n v="1314.0225"/>
    <n v="363.84749999999997"/>
  </r>
  <r>
    <n v="67473912"/>
    <n v="10076840100986"/>
    <s v="BJ US IC-Phish Food 8 1PT w/REC CUP"/>
    <n v="1238292"/>
    <n v="68685"/>
    <n v="116191"/>
    <n v="114860"/>
    <n v="107733"/>
    <n v="106519"/>
    <n v="135071"/>
    <n v="106938"/>
    <n v="116797"/>
    <n v="117390"/>
    <n v="77668"/>
    <n v="87812"/>
    <n v="90873"/>
    <n v="64675.903471028134"/>
    <n v="97552.818149379076"/>
    <n v="108149.9784280665"/>
    <n v="101687.03057050885"/>
    <n v="101480.41798861045"/>
    <n v="116844.24835764572"/>
    <n v="94222.586033568616"/>
    <n v="102169.37403097092"/>
    <n v="86389.071249866756"/>
    <n v="83144.721867810309"/>
    <n v="79673.825629604718"/>
    <n v="62927.00379137542"/>
    <n v="3583745.9795684358"/>
    <n v="240"/>
    <n v="3.6640000000000002E-3"/>
    <n v="1246537"/>
    <n v="1098916.9795684356"/>
    <n v="5159.55"/>
    <n v="5193.9041666666662"/>
    <n v="4578.8207482018151"/>
    <n v="286.1875"/>
    <n v="484.12916666666666"/>
    <n v="478.58333333333331"/>
    <n v="448.88749999999999"/>
    <n v="443.82916666666665"/>
    <n v="562.79583333333335"/>
    <n v="445.57499999999999"/>
    <n v="486.65416666666664"/>
    <n v="489.125"/>
    <n v="323.61666666666667"/>
    <n v="365.88333333333333"/>
    <n v="378.63749999999999"/>
    <n v="269.48293112928388"/>
    <n v="406.47007562241282"/>
    <n v="450.62491011694379"/>
    <n v="423.69596071045356"/>
    <n v="422.83507495254355"/>
    <n v="486.85103482352383"/>
    <n v="392.59410847320254"/>
    <n v="425.7057251290455"/>
    <n v="359.95446354111147"/>
    <n v="346.4363411158763"/>
    <n v="331.97427345668632"/>
    <n v="262.19584913073089"/>
    <n v="4537.1018880000001"/>
    <n v="4567.3115680000001"/>
    <n v="4026.4318131387481"/>
    <n v="251.66184000000001"/>
    <n v="425.72382400000004"/>
    <n v="420.84703999999999"/>
    <n v="394.73371200000003"/>
    <n v="390.285616"/>
    <n v="494.90014400000001"/>
    <n v="391.820832"/>
    <n v="427.944208"/>
    <n v="430.11696000000001"/>
    <n v="284.57555200000002"/>
    <n v="321.74316800000003"/>
    <n v="332.95867200000004"/>
    <n v="236.97251031784708"/>
    <n v="357.43352569932495"/>
    <n v="396.26152096043569"/>
    <n v="372.58128001034447"/>
    <n v="371.82425151026871"/>
    <n v="428.11732598241394"/>
    <n v="345.2315552269954"/>
    <n v="374.34858644947747"/>
    <n v="316.52955705951183"/>
    <n v="304.64226092365698"/>
    <n v="291.9248971068717"/>
    <n v="230.56454189159956"/>
  </r>
  <r>
    <n v="68881268"/>
    <n v="10077567224825"/>
    <s v="BR CO-B HA Oreo 6 1.5QT"/>
    <n v="1263754"/>
    <n v="71940"/>
    <n v="83052"/>
    <n v="109504"/>
    <n v="123212"/>
    <n v="120220"/>
    <n v="124868"/>
    <n v="117564"/>
    <n v="102105"/>
    <n v="81169"/>
    <n v="81224"/>
    <n v="92026"/>
    <n v="87736"/>
    <n v="76063.798210740148"/>
    <n v="83515.202928138271"/>
    <n v="112485.01608571513"/>
    <n v="106374.1740234116"/>
    <n v="105092.11016441764"/>
    <n v="110433.42309707505"/>
    <n v="111457.4354449526"/>
    <n v="100139.47785559471"/>
    <n v="76898.571027623941"/>
    <n v="78960.91406715606"/>
    <n v="80059.958559871229"/>
    <n v="71156.201082930129"/>
    <n v="3571010.2825476262"/>
    <n v="154"/>
    <n v="8.5199999999999998E-3"/>
    <n v="1194620"/>
    <n v="1112636.2825476264"/>
    <n v="8206.1948051948057"/>
    <n v="7757.272727272727"/>
    <n v="7224.9109256339379"/>
    <n v="467.14285714285717"/>
    <n v="539.2987012987013"/>
    <n v="711.06493506493507"/>
    <n v="800.07792207792204"/>
    <n v="780.64935064935059"/>
    <n v="810.83116883116884"/>
    <n v="763.40259740259739"/>
    <n v="663.01948051948057"/>
    <n v="527.07142857142856"/>
    <n v="527.42857142857144"/>
    <n v="597.57142857142856"/>
    <n v="569.71428571428567"/>
    <n v="493.92076760220874"/>
    <n v="542.30651252037842"/>
    <n v="730.42218237477357"/>
    <n v="690.74138976241295"/>
    <n v="682.41629976894569"/>
    <n v="717.10014998100678"/>
    <n v="723.7495808113805"/>
    <n v="650.25634971165402"/>
    <n v="499.34137030924637"/>
    <n v="512.73320822828612"/>
    <n v="519.86986077838458"/>
    <n v="462.05325378526055"/>
    <n v="10767.184079999999"/>
    <n v="10178.162399999999"/>
    <n v="9479.661127305777"/>
    <n v="612.92880000000002"/>
    <n v="707.60303999999996"/>
    <n v="932.97407999999996"/>
    <n v="1049.7662399999999"/>
    <n v="1024.2744"/>
    <n v="1063.87536"/>
    <n v="1001.64528"/>
    <n v="869.93459999999993"/>
    <n v="691.55988000000002"/>
    <n v="692.02847999999994"/>
    <n v="784.06151999999997"/>
    <n v="747.51071999999999"/>
    <n v="648.06356075550605"/>
    <n v="711.54952894773805"/>
    <n v="958.37233705029291"/>
    <n v="906.30796267946687"/>
    <n v="895.38477860083822"/>
    <n v="940.89276478707939"/>
    <n v="949.6173499909961"/>
    <n v="853.18835132966694"/>
    <n v="655.17582515535594"/>
    <n v="672.74698785216958"/>
    <n v="682.11084693010287"/>
    <n v="606.25083322656474"/>
  </r>
  <r>
    <n v="62714129"/>
    <n v="10077567001549"/>
    <s v="PS OCG 6-18PK"/>
    <n v="1191217"/>
    <n v="65980"/>
    <n v="75644"/>
    <n v="93455"/>
    <n v="92795"/>
    <n v="144648"/>
    <n v="164744"/>
    <n v="134383"/>
    <n v="117154"/>
    <n v="72295"/>
    <n v="44289"/>
    <n v="53818"/>
    <n v="62548"/>
    <n v="64196.781025523356"/>
    <n v="66094.523413401053"/>
    <n v="93643.865282944767"/>
    <n v="95991.335426038146"/>
    <n v="134416.66861704102"/>
    <n v="136470.59517364629"/>
    <n v="121287.97809150988"/>
    <n v="90265.365125279277"/>
    <n v="54901.673285529774"/>
    <n v="47060.933939979826"/>
    <n v="55141.034510405036"/>
    <n v="56274.188475776253"/>
    <n v="3328714.942367075"/>
    <n v="130"/>
    <n v="5.2680000000000001E-3"/>
    <n v="1121753"/>
    <n v="1015744.9423670748"/>
    <n v="9163.2076923076929"/>
    <n v="8628.8692307692309"/>
    <n v="7813.4226335928834"/>
    <n v="507.53846153846155"/>
    <n v="581.87692307692305"/>
    <n v="718.88461538461536"/>
    <n v="713.80769230769226"/>
    <n v="1112.676923076923"/>
    <n v="1267.2615384615385"/>
    <n v="1033.7153846153847"/>
    <n v="901.18461538461543"/>
    <n v="556.11538461538464"/>
    <n v="340.68461538461537"/>
    <n v="413.98461538461538"/>
    <n v="481.13846153846151"/>
    <n v="493.82139250402582"/>
    <n v="508.41941087231578"/>
    <n v="720.33742525342132"/>
    <n v="738.3948878926011"/>
    <n v="1033.9743739772387"/>
    <n v="1049.7738090280484"/>
    <n v="932.98444685776838"/>
    <n v="694.34896250214831"/>
    <n v="422.32056373484443"/>
    <n v="362.00718415369096"/>
    <n v="424.16180392619259"/>
    <n v="432.87837289058655"/>
    <n v="6275.3311560000002"/>
    <n v="5909.3948040000005"/>
    <n v="5350.9443563897503"/>
    <n v="347.58264000000003"/>
    <n v="398.492592"/>
    <n v="492.32094000000001"/>
    <n v="488.84406000000001"/>
    <n v="762.00566400000002"/>
    <n v="867.87139200000001"/>
    <n v="707.92964400000005"/>
    <n v="617.16727200000003"/>
    <n v="380.85005999999998"/>
    <n v="233.31445200000002"/>
    <n v="283.51322399999998"/>
    <n v="329.50286399999999"/>
    <n v="338.18864244245702"/>
    <n v="348.18594934179674"/>
    <n v="493.31588231055304"/>
    <n v="505.68235502436897"/>
    <n v="708.10701027457219"/>
    <n v="718.92709537476867"/>
    <n v="638.94506858607406"/>
    <n v="475.51794347997122"/>
    <n v="289.22201486817085"/>
    <n v="247.91699999581374"/>
    <n v="290.48296980081375"/>
    <n v="296.4524248903893"/>
  </r>
  <r>
    <n v="68922108"/>
    <n v="20186852000031"/>
    <s v="Talenti Caramel Cookie Crunch 8p 1PT"/>
    <n v="1069808"/>
    <n v="75930"/>
    <n v="79935"/>
    <n v="92411"/>
    <n v="107728"/>
    <n v="115080"/>
    <n v="124251"/>
    <n v="105305"/>
    <n v="94185"/>
    <n v="106012"/>
    <n v="95380"/>
    <n v="90809"/>
    <n v="82919"/>
    <n v="72526.817050615413"/>
    <n v="90134.311128985442"/>
    <n v="93032.338265266153"/>
    <n v="104579.2253919295"/>
    <n v="108261.73966057677"/>
    <n v="121166.39445742589"/>
    <n v="104939.72698217942"/>
    <n v="92395.63036031698"/>
    <n v="89383.060551039292"/>
    <n v="93375.027457821372"/>
    <n v="70556.486184328693"/>
    <n v="66671.457732204217"/>
    <n v="3346775.2152226898"/>
    <n v="255"/>
    <n v="3.7839999999999996E-3"/>
    <n v="1169945"/>
    <n v="1107022.2152226891"/>
    <n v="4195.3254901960781"/>
    <n v="4588.0196078431372"/>
    <n v="4341.2635891085847"/>
    <n v="297.76470588235293"/>
    <n v="313.47058823529414"/>
    <n v="362.39607843137253"/>
    <n v="422.46274509803919"/>
    <n v="451.29411764705884"/>
    <n v="487.25882352941176"/>
    <n v="412.96078431372547"/>
    <n v="369.35294117647061"/>
    <n v="415.73333333333335"/>
    <n v="374.03921568627453"/>
    <n v="356.11372549019609"/>
    <n v="325.17254901960786"/>
    <n v="284.41889039457027"/>
    <n v="353.46788678033505"/>
    <n v="364.83269907947511"/>
    <n v="410.11460938011572"/>
    <n v="424.55584180618342"/>
    <n v="475.16233120559173"/>
    <n v="411.52834110658597"/>
    <n v="362.33580533457638"/>
    <n v="350.52180608250706"/>
    <n v="366.17657826596616"/>
    <n v="276.69210268364191"/>
    <n v="261.45669698903612"/>
    <n v="4048.1534719999995"/>
    <n v="4427.0718799999995"/>
    <n v="4188.972062402655"/>
    <n v="287.31912"/>
    <n v="302.47403999999995"/>
    <n v="349.68322399999994"/>
    <n v="407.64275199999997"/>
    <n v="435.46271999999993"/>
    <n v="470.16578399999997"/>
    <n v="398.47411999999997"/>
    <n v="356.39603999999997"/>
    <n v="401.14940799999994"/>
    <n v="360.91791999999998"/>
    <n v="343.62125599999996"/>
    <n v="313.76549599999998"/>
    <n v="274.44147571952868"/>
    <n v="341.06823331208091"/>
    <n v="352.03436799576707"/>
    <n v="395.72778888306118"/>
    <n v="409.66242287562244"/>
    <n v="458.49363662689956"/>
    <n v="397.09192690056688"/>
    <n v="349.62506528343943"/>
    <n v="338.22550112513267"/>
    <n v="353.33110390039604"/>
    <n v="266.98574372149977"/>
    <n v="252.28479605866073"/>
  </r>
  <r>
    <n v="64341108"/>
    <n v="10077567003499"/>
    <s v="PS SpongeBob Facepiece 1-20PK"/>
    <n v="1068665"/>
    <n v="41415"/>
    <n v="51585"/>
    <n v="103422"/>
    <n v="118348"/>
    <n v="114375"/>
    <n v="142581"/>
    <n v="113214"/>
    <n v="78915"/>
    <n v="56295"/>
    <n v="44610"/>
    <n v="44205"/>
    <n v="38480"/>
    <n v="47281.16267084096"/>
    <n v="48013.011750442842"/>
    <n v="107858.74615088267"/>
    <n v="109362.46532922011"/>
    <n v="111095.21505171049"/>
    <n v="141941.69943137607"/>
    <n v="117305.52780283446"/>
    <n v="78042.932433449605"/>
    <n v="34451.596351978915"/>
    <n v="69433.61755304462"/>
    <n v="42967.01904805754"/>
    <n v="38566.067441955347"/>
    <n v="2962429.0610157931"/>
    <n v="210"/>
    <n v="2.3599999999999997E-3"/>
    <n v="947445"/>
    <n v="946319.06101579359"/>
    <n v="5088.8809523809523"/>
    <n v="4511.6428571428569"/>
    <n v="4506.2812429323503"/>
    <n v="197.21428571428572"/>
    <n v="245.64285714285714"/>
    <n v="492.48571428571427"/>
    <n v="563.56190476190477"/>
    <n v="544.64285714285711"/>
    <n v="678.95714285714291"/>
    <n v="539.11428571428576"/>
    <n v="375.78571428571428"/>
    <n v="268.07142857142856"/>
    <n v="212.42857142857142"/>
    <n v="210.5"/>
    <n v="183.23809523809524"/>
    <n v="225.14839367067123"/>
    <n v="228.63338928782306"/>
    <n v="513.61307690896513"/>
    <n v="520.77364442485771"/>
    <n v="529.02483357957374"/>
    <n v="675.91285443512413"/>
    <n v="558.5977514420689"/>
    <n v="371.63301158785526"/>
    <n v="164.05522072370911"/>
    <n v="330.63627406211725"/>
    <n v="204.6048526097978"/>
    <n v="183.64794019978737"/>
    <n v="2522.0493999999999"/>
    <n v="2235.9701999999997"/>
    <n v="2233.3129839972726"/>
    <n v="97.739399999999989"/>
    <n v="121.74059999999999"/>
    <n v="244.07591999999997"/>
    <n v="279.30127999999996"/>
    <n v="269.92499999999995"/>
    <n v="336.49115999999998"/>
    <n v="267.18503999999996"/>
    <n v="186.23939999999999"/>
    <n v="132.85619999999997"/>
    <n v="105.27959999999999"/>
    <n v="104.32379999999999"/>
    <n v="90.812799999999982"/>
    <n v="111.58354390318465"/>
    <n v="113.31070773104508"/>
    <n v="254.54664091608305"/>
    <n v="258.09541817695941"/>
    <n v="262.18470752203672"/>
    <n v="334.98241065804746"/>
    <n v="276.84104561468928"/>
    <n v="184.18132054294105"/>
    <n v="81.305767390670226"/>
    <n v="163.86333742518528"/>
    <n v="101.40216495341578"/>
    <n v="91.015919163014601"/>
  </r>
  <r>
    <n v="64833353"/>
    <n v="10077567001211"/>
    <s v="PS SF TROPICAL 6-18PK"/>
    <n v="1089144"/>
    <n v="57395"/>
    <n v="92950"/>
    <n v="83757"/>
    <n v="101913"/>
    <n v="166193"/>
    <n v="144940"/>
    <n v="131282"/>
    <n v="132124"/>
    <n v="95270"/>
    <n v="65147"/>
    <n v="73780"/>
    <n v="79155"/>
    <n v="56263.89962083612"/>
    <n v="68389.541112736799"/>
    <n v="90554.780716406996"/>
    <n v="101076.25027325109"/>
    <n v="159287.23485581603"/>
    <n v="126116.04425094012"/>
    <n v="122961.82037590718"/>
    <n v="92398.759168156525"/>
    <n v="60191.791854984971"/>
    <n v="58632.668862376646"/>
    <n v="68661.617598151526"/>
    <n v="67344.646071942567"/>
    <n v="3384929.0547615066"/>
    <n v="130"/>
    <n v="5.28E-3"/>
    <n v="1223906"/>
    <n v="1071879.0547615064"/>
    <n v="8378.0307692307688"/>
    <n v="9414.6615384615379"/>
    <n v="8245.2234981654328"/>
    <n v="441.5"/>
    <n v="715"/>
    <n v="644.28461538461534"/>
    <n v="783.94615384615383"/>
    <n v="1278.4076923076923"/>
    <n v="1114.9230769230769"/>
    <n v="1009.8615384615384"/>
    <n v="1016.3384615384615"/>
    <n v="732.84615384615381"/>
    <n v="501.1307692307692"/>
    <n v="567.53846153846155"/>
    <n v="608.88461538461536"/>
    <n v="432.79922785258555"/>
    <n v="526.07339317489846"/>
    <n v="696.57523628005379"/>
    <n v="777.50961748654686"/>
    <n v="1225.2864219678156"/>
    <n v="970.12341731492404"/>
    <n v="945.8601567377475"/>
    <n v="710.75968590889636"/>
    <n v="463.01378349988437"/>
    <n v="451.02052971058959"/>
    <n v="528.16628921655024"/>
    <n v="518.03573901494281"/>
    <n v="5750.6803200000004"/>
    <n v="6462.2236800000001"/>
    <n v="5659.5214091407533"/>
    <n v="303.04559999999998"/>
    <n v="490.77600000000001"/>
    <n v="442.23696000000001"/>
    <n v="538.10064"/>
    <n v="877.49904000000004"/>
    <n v="765.28319999999997"/>
    <n v="693.16895999999997"/>
    <n v="697.61472000000003"/>
    <n v="503.0256"/>
    <n v="343.97615999999999"/>
    <n v="389.55840000000001"/>
    <n v="417.9384"/>
    <n v="297.0733899980147"/>
    <n v="361.09677707525032"/>
    <n v="478.12924218262896"/>
    <n v="533.68260144276576"/>
    <n v="841.03660003870868"/>
    <n v="665.89271364496381"/>
    <n v="649.2384115847899"/>
    <n v="487.86544840786644"/>
    <n v="317.81266099432065"/>
    <n v="309.58049159334871"/>
    <n v="362.53334091824007"/>
    <n v="355.57973125985677"/>
  </r>
  <r>
    <n v="64330611"/>
    <n v="10077567132281"/>
    <s v="MG Double Caramel RFA 8-3PK"/>
    <n v="992010"/>
    <n v="65368"/>
    <n v="58821"/>
    <n v="92584"/>
    <n v="94794"/>
    <n v="141312"/>
    <n v="95123"/>
    <n v="110586"/>
    <n v="89857"/>
    <n v="72141"/>
    <n v="81248"/>
    <n v="69804"/>
    <n v="63233"/>
    <n v="62941.545517663275"/>
    <n v="67039.499939436006"/>
    <n v="82908.041651742053"/>
    <n v="84618.953615536389"/>
    <n v="108549.09956923028"/>
    <n v="95524.659408200096"/>
    <n v="102075.29687441433"/>
    <n v="91575.751560869801"/>
    <n v="67370.494426237477"/>
    <n v="70469.571807775574"/>
    <n v="65207.672605492626"/>
    <n v="49430.004847970486"/>
    <n v="2974591.5918245679"/>
    <n v="210"/>
    <n v="2.16E-3"/>
    <n v="1034871"/>
    <n v="947710.59182456834"/>
    <n v="4723.8571428571431"/>
    <n v="4927.9571428571426"/>
    <n v="4512.907580116992"/>
    <n v="311.27619047619049"/>
    <n v="280.10000000000002"/>
    <n v="440.87619047619046"/>
    <n v="451.4"/>
    <n v="672.91428571428571"/>
    <n v="452.96666666666664"/>
    <n v="526.6"/>
    <n v="427.89047619047619"/>
    <n v="343.52857142857141"/>
    <n v="386.89523809523808"/>
    <n v="332.4"/>
    <n v="301.10952380952381"/>
    <n v="299.72164532220609"/>
    <n v="319.23571399731429"/>
    <n v="394.8001983416288"/>
    <n v="402.94739816922089"/>
    <n v="516.90047413919183"/>
    <n v="454.87933051523856"/>
    <n v="486.07284225911587"/>
    <n v="436.07500743271333"/>
    <n v="320.81187822017847"/>
    <n v="335.56938956083604"/>
    <n v="310.51272669282201"/>
    <n v="235.38097546652611"/>
    <n v="2142.7415999999998"/>
    <n v="2235.3213599999999"/>
    <n v="2047.0548783410677"/>
    <n v="141.19488000000001"/>
    <n v="127.05336"/>
    <n v="199.98143999999999"/>
    <n v="204.75504000000001"/>
    <n v="305.23392000000001"/>
    <n v="205.46567999999999"/>
    <n v="238.86575999999999"/>
    <n v="194.09111999999999"/>
    <n v="155.82455999999999"/>
    <n v="175.49567999999999"/>
    <n v="150.77664000000001"/>
    <n v="136.58328"/>
    <n v="135.95373831815269"/>
    <n v="144.80531986918177"/>
    <n v="179.08136996776284"/>
    <n v="182.7769398095586"/>
    <n v="234.46605506953742"/>
    <n v="206.33326432171222"/>
    <n v="220.48264124873495"/>
    <n v="197.80362337147878"/>
    <n v="145.52026796067295"/>
    <n v="152.21427510479523"/>
    <n v="140.84857282786407"/>
    <n v="106.76881047161625"/>
  </r>
  <r>
    <n v="68817797"/>
    <n v="10077567254389"/>
    <s v="BR French Vanilla 6 1.5QT"/>
    <n v="1076265"/>
    <n v="66088"/>
    <n v="66169"/>
    <n v="70620"/>
    <n v="92532"/>
    <n v="80828"/>
    <n v="109043"/>
    <n v="93174"/>
    <n v="80751"/>
    <n v="60388"/>
    <n v="74409"/>
    <n v="108592"/>
    <n v="67100"/>
    <n v="58233.007473365236"/>
    <n v="64696.307964717133"/>
    <n v="84276.398040408865"/>
    <n v="77757.192460689475"/>
    <n v="74929.68290931698"/>
    <n v="105613.21023990567"/>
    <n v="92025.080804771977"/>
    <n v="75006.603335698237"/>
    <n v="50434.109691623598"/>
    <n v="72161.182831600934"/>
    <n v="89850.406724854649"/>
    <n v="66920.90206602242"/>
    <n v="2957863.0845429753"/>
    <n v="154"/>
    <n v="8.5199999999999998E-3"/>
    <n v="969694"/>
    <n v="911904.08454297506"/>
    <n v="6988.7337662337659"/>
    <n v="6296.7142857142853"/>
    <n v="5921.455094434903"/>
    <n v="429.14285714285717"/>
    <n v="429.66883116883116"/>
    <n v="458.57142857142856"/>
    <n v="600.85714285714289"/>
    <n v="524.85714285714289"/>
    <n v="708.07142857142856"/>
    <n v="605.02597402597405"/>
    <n v="524.35714285714289"/>
    <n v="392.12987012987014"/>
    <n v="483.1753246753247"/>
    <n v="705.14285714285711"/>
    <n v="435.71428571428572"/>
    <n v="378.13641216470933"/>
    <n v="420.1058958747866"/>
    <n v="547.24933792473291"/>
    <n v="504.91683416032129"/>
    <n v="486.55638252803232"/>
    <n v="685.80006649289396"/>
    <n v="597.56545977124665"/>
    <n v="487.05586581622231"/>
    <n v="327.49421877677662"/>
    <n v="468.57910929610995"/>
    <n v="583.44419951204316"/>
    <n v="434.55131211702871"/>
    <n v="9169.7777999999998"/>
    <n v="8261.7928799999991"/>
    <n v="7769.4228003061471"/>
    <n v="563.06975999999997"/>
    <n v="563.75987999999995"/>
    <n v="601.68240000000003"/>
    <n v="788.37263999999993"/>
    <n v="688.65455999999995"/>
    <n v="929.04635999999994"/>
    <n v="793.84248000000002"/>
    <n v="687.99851999999998"/>
    <n v="514.50576000000001"/>
    <n v="633.96467999999993"/>
    <n v="925.20384000000001"/>
    <n v="571.69200000000001"/>
    <n v="496.14522367307183"/>
    <n v="551.21254385938994"/>
    <n v="718.03491130428347"/>
    <n v="662.4912797650743"/>
    <n v="638.40089838738061"/>
    <n v="899.82455124399632"/>
    <n v="784.05368845665726"/>
    <n v="639.05626042014899"/>
    <n v="429.69861457263306"/>
    <n v="614.81327772523991"/>
    <n v="765.52546529576159"/>
    <n v="570.16608560251098"/>
  </r>
  <r>
    <n v="64324874"/>
    <n v="10851035003231"/>
    <s v="Yasso Mint Chocolate Chip 8-4pk"/>
    <n v="984774"/>
    <n v="60253"/>
    <n v="86004"/>
    <n v="99921"/>
    <n v="117300"/>
    <n v="112811"/>
    <n v="94390.01023"/>
    <n v="118454"/>
    <n v="106777"/>
    <n v="112801"/>
    <n v="70964"/>
    <n v="69661"/>
    <n v="84554"/>
    <n v="64417.763494257495"/>
    <n v="79159.351425668341"/>
    <n v="98898.369488707292"/>
    <n v="89383.573156825471"/>
    <n v="93296.965881110722"/>
    <n v="107102.9132075113"/>
    <n v="115752.47968751744"/>
    <n v="107301.7690439312"/>
    <n v="87030.511552398035"/>
    <n v="70981.464947430228"/>
    <n v="78095.971693664775"/>
    <n v="56661.352997620241"/>
    <n v="3166746.4968066425"/>
    <n v="187"/>
    <n v="3.3119999999999998E-3"/>
    <n v="1133890.0102300001"/>
    <n v="1048082.4865766425"/>
    <n v="5266.1711229946523"/>
    <n v="6063.5829424064177"/>
    <n v="5604.7191795542376"/>
    <n v="322.2085561497326"/>
    <n v="459.91443850267382"/>
    <n v="534.33689839572196"/>
    <n v="627.27272727272725"/>
    <n v="603.26737967914437"/>
    <n v="504.75941299465239"/>
    <n v="633.44385026737973"/>
    <n v="571"/>
    <n v="603.21390374331554"/>
    <n v="379.48663101604279"/>
    <n v="372.51871657754009"/>
    <n v="452.16042780748666"/>
    <n v="344.48001868586897"/>
    <n v="423.31203970945637"/>
    <n v="528.86828603586787"/>
    <n v="477.98702222901323"/>
    <n v="498.91425604872046"/>
    <n v="572.74285137706579"/>
    <n v="618.99721758030717"/>
    <n v="573.80625157182465"/>
    <n v="465.40380509303765"/>
    <n v="379.58002645684616"/>
    <n v="417.62551707842124"/>
    <n v="303.00188768780879"/>
    <n v="3261.571488"/>
    <n v="3755.4437138817602"/>
    <n v="3471.24919554184"/>
    <n v="199.55793599999998"/>
    <n v="284.84524799999997"/>
    <n v="330.93835200000001"/>
    <n v="388.49759999999998"/>
    <n v="373.63003199999997"/>
    <n v="312.61971388175999"/>
    <n v="392.31964799999997"/>
    <n v="353.64542399999999"/>
    <n v="373.59691199999997"/>
    <n v="235.03276799999998"/>
    <n v="230.717232"/>
    <n v="280.04284799999999"/>
    <n v="213.35163269298081"/>
    <n v="262.17577192181352"/>
    <n v="327.55139974659852"/>
    <n v="296.03839429540596"/>
    <n v="308.9995509982387"/>
    <n v="354.7248485432774"/>
    <n v="383.37221272505775"/>
    <n v="355.38345907350009"/>
    <n v="288.24505426154229"/>
    <n v="235.09061190588889"/>
    <n v="258.65385824941774"/>
    <n v="187.66240112811823"/>
  </r>
  <r>
    <n v="68741742"/>
    <n v="10041000576505"/>
    <s v="GH STRAW SHORTCAKE BAR 8-6PK"/>
    <n v="1155015"/>
    <n v="70848"/>
    <n v="74480"/>
    <n v="109172"/>
    <n v="112158"/>
    <n v="151508"/>
    <n v="124335"/>
    <n v="123065"/>
    <n v="115687"/>
    <n v="102034"/>
    <n v="65339"/>
    <n v="53292"/>
    <n v="64688"/>
    <n v="65300.790206904974"/>
    <n v="66336.405446089891"/>
    <n v="83049.982752621479"/>
    <n v="114592.5276091359"/>
    <n v="119521.72614602254"/>
    <n v="114020.79948570185"/>
    <n v="111508.35662774259"/>
    <n v="98378.776896574374"/>
    <n v="59540.52213797177"/>
    <n v="84664.986214249089"/>
    <n v="49527.792972661278"/>
    <n v="41860.166272089569"/>
    <n v="3329923.832767765"/>
    <n v="154"/>
    <n v="4.2560000000000002E-3"/>
    <n v="1166606"/>
    <n v="1008302.8327677654"/>
    <n v="7500.0974025974028"/>
    <n v="7575.363636363636"/>
    <n v="6547.4209919984769"/>
    <n v="460.05194805194805"/>
    <n v="483.63636363636363"/>
    <n v="708.90909090909088"/>
    <n v="728.2987012987013"/>
    <n v="983.81818181818187"/>
    <n v="807.37012987012986"/>
    <n v="799.12337662337666"/>
    <n v="751.21428571428567"/>
    <n v="662.55844155844159"/>
    <n v="424.27922077922079"/>
    <n v="346.05194805194805"/>
    <n v="420.05194805194805"/>
    <n v="424.03110523964267"/>
    <n v="430.75587952006424"/>
    <n v="539.28560228974982"/>
    <n v="744.10732213724611"/>
    <n v="776.11510484430221"/>
    <n v="740.39480185520677"/>
    <n v="724.08023784248428"/>
    <n v="638.82322660113232"/>
    <n v="386.62676712968681"/>
    <n v="549.77263775486426"/>
    <n v="321.60904527702127"/>
    <n v="271.81926150707511"/>
    <n v="4915.7438400000001"/>
    <n v="4965.0751360000004"/>
    <n v="4291.3368562596097"/>
    <n v="301.529088"/>
    <n v="316.98688000000004"/>
    <n v="464.636032"/>
    <n v="477.344448"/>
    <n v="644.81804800000009"/>
    <n v="529.16976"/>
    <n v="523.76463999999999"/>
    <n v="492.36387200000001"/>
    <n v="434.25670400000001"/>
    <n v="278.082784"/>
    <n v="226.81075200000001"/>
    <n v="275.31212800000003"/>
    <n v="277.92016312058757"/>
    <n v="282.32774157855857"/>
    <n v="353.46072659515704"/>
    <n v="487.7057975044824"/>
    <n v="508.68446647747197"/>
    <n v="485.27252261114711"/>
    <n v="474.57956580767245"/>
    <n v="418.70007447182059"/>
    <n v="253.40446221920786"/>
    <n v="360.33418132784414"/>
    <n v="210.79028689164642"/>
    <n v="178.15686765401321"/>
  </r>
  <r>
    <n v="68726916"/>
    <n v="20186852000161"/>
    <s v="TAL Roman Raspberry SORB 8 1PT"/>
    <n v="948358"/>
    <n v="64107"/>
    <n v="74422"/>
    <n v="91301"/>
    <n v="84205"/>
    <n v="95970"/>
    <n v="105062"/>
    <n v="85514"/>
    <n v="77888"/>
    <n v="80183"/>
    <n v="71718"/>
    <n v="67905"/>
    <n v="60000"/>
    <n v="61448.011312677248"/>
    <n v="77004.881461176818"/>
    <n v="79412.113353833192"/>
    <n v="83800.448312876295"/>
    <n v="91076.874494707023"/>
    <n v="102589.54144210466"/>
    <n v="86363.661516675798"/>
    <n v="75376.310637730217"/>
    <n v="70449.572862964211"/>
    <n v="73375.042767111852"/>
    <n v="55152.709700046209"/>
    <n v="47390.938789649299"/>
    <n v="2810073.1066515525"/>
    <n v="255"/>
    <n v="3.7853439999999999E-3"/>
    <n v="958275"/>
    <n v="903440.10665155295"/>
    <n v="3719.0509803921568"/>
    <n v="3757.9411764705883"/>
    <n v="3542.9023790256979"/>
    <n v="251.4"/>
    <n v="291.85098039215688"/>
    <n v="358.04313725490198"/>
    <n v="330.21568627450978"/>
    <n v="376.35294117647061"/>
    <n v="412.00784313725489"/>
    <n v="335.34901960784316"/>
    <n v="305.44313725490196"/>
    <n v="314.44313725490196"/>
    <n v="281.24705882352941"/>
    <n v="266.29411764705884"/>
    <n v="235.29411764705881"/>
    <n v="240.97259338304804"/>
    <n v="301.9799272987326"/>
    <n v="311.42005236797331"/>
    <n v="328.62920907010312"/>
    <n v="357.16421370473341"/>
    <n v="402.31192722393985"/>
    <n v="338.68102555559136"/>
    <n v="295.59337504992243"/>
    <n v="276.27283475672238"/>
    <n v="287.74526575337984"/>
    <n v="216.2851360786126"/>
    <n v="185.84681878293841"/>
    <n v="3589.8612651519998"/>
    <n v="3627.4005216"/>
    <n v="3419.8315870728161"/>
    <n v="242.66704780800001"/>
    <n v="281.71287116799999"/>
    <n v="345.60569254400002"/>
    <n v="318.74489152000001"/>
    <n v="363.27946367999999"/>
    <n v="397.69581132799999"/>
    <n v="323.69990681600001"/>
    <n v="294.83287347200002"/>
    <n v="303.520237952"/>
    <n v="271.47730099199998"/>
    <n v="257.04378431999999"/>
    <n v="227.12064000000001"/>
    <n v="232.60186093437494"/>
    <n v="291.48996600977688"/>
    <n v="300.60216681125235"/>
    <n v="317.21352421845643"/>
    <n v="344.75730040729223"/>
    <n v="388.33670516062222"/>
    <n v="326.91616794017961"/>
    <n v="285.32526521466826"/>
    <n v="266.67586793938437"/>
    <n v="277.74977788823026"/>
    <n v="208.77197874681173"/>
    <n v="179.39100580176623"/>
  </r>
  <r>
    <n v="68817793"/>
    <n v="10077567254242"/>
    <s v="BR HA MINT CHOC CHIP 6 1.5QT"/>
    <n v="1073358"/>
    <n v="58346"/>
    <n v="78852"/>
    <n v="81997"/>
    <n v="108186"/>
    <n v="84293"/>
    <n v="112316"/>
    <n v="90428"/>
    <n v="81305"/>
    <n v="65960"/>
    <n v="66605"/>
    <n v="81788"/>
    <n v="75655"/>
    <n v="55480.003314531445"/>
    <n v="73412.509431141109"/>
    <n v="90015.14060771314"/>
    <n v="85630.1321224516"/>
    <n v="85513.366265106"/>
    <n v="100072.87366991381"/>
    <n v="90488.183831683811"/>
    <n v="80189.664466733768"/>
    <n v="59227.069647328972"/>
    <n v="70146.929859307362"/>
    <n v="73931.672595795579"/>
    <n v="63813.677742491534"/>
    <n v="2987010.2235541982"/>
    <n v="176"/>
    <n v="8.5199999999999998E-3"/>
    <n v="985731"/>
    <n v="927921.22355419816"/>
    <n v="6098.625"/>
    <n v="5600.744318181818"/>
    <n v="5272.2796792852168"/>
    <n v="331.51136363636363"/>
    <n v="448.02272727272725"/>
    <n v="465.89204545454544"/>
    <n v="614.69318181818187"/>
    <n v="478.9375"/>
    <n v="638.15909090909088"/>
    <n v="513.7954545454545"/>
    <n v="461.96022727272725"/>
    <n v="374.77272727272725"/>
    <n v="378.4375"/>
    <n v="464.70454545454544"/>
    <n v="429.85795454545456"/>
    <n v="315.22729155983774"/>
    <n v="417.11653085875628"/>
    <n v="511.44966254382467"/>
    <n v="486.53484160483862"/>
    <n v="485.87139923355682"/>
    <n v="568.59587312451026"/>
    <n v="514.13740813456707"/>
    <n v="455.62309356098734"/>
    <n v="336.51744117800553"/>
    <n v="398.56210147333729"/>
    <n v="420.06632156702034"/>
    <n v="362.57771444597461"/>
    <n v="9145.0101599999998"/>
    <n v="8398.4281200000005"/>
    <n v="7905.8888246817678"/>
    <n v="497.10791999999998"/>
    <n v="671.81903999999997"/>
    <n v="698.61443999999995"/>
    <n v="921.74472000000003"/>
    <n v="718.17635999999993"/>
    <n v="956.93232"/>
    <n v="770.44655999999998"/>
    <n v="692.71860000000004"/>
    <n v="561.97919999999999"/>
    <n v="567.47460000000001"/>
    <n v="696.83375999999998"/>
    <n v="644.5806"/>
    <n v="472.68962823980792"/>
    <n v="625.47458035332227"/>
    <n v="766.92899797771588"/>
    <n v="729.56872568328765"/>
    <n v="728.5738805787031"/>
    <n v="852.62088366766568"/>
    <n v="770.95932624594604"/>
    <n v="683.21594125657168"/>
    <n v="504.61463339524283"/>
    <n v="597.65184240129872"/>
    <n v="629.89785051617832"/>
    <n v="543.69253436602787"/>
  </r>
  <r>
    <n v="84141094"/>
    <n v="10076840102072"/>
    <s v="BJ US-IC AmericoneDream-FH-8 1PT"/>
    <n v="1000901"/>
    <n v="59461"/>
    <n v="88151"/>
    <n v="96323"/>
    <n v="85412"/>
    <n v="85352"/>
    <n v="106845"/>
    <n v="86944"/>
    <n v="96887"/>
    <n v="82652"/>
    <n v="73921"/>
    <n v="68160"/>
    <n v="67556"/>
    <n v="50668.070382133083"/>
    <n v="74156.49019080885"/>
    <n v="85862.094908021289"/>
    <n v="81879.985889305433"/>
    <n v="80814.616320833215"/>
    <n v="95854.234118383654"/>
    <n v="77402.14654180361"/>
    <n v="83272.458380524084"/>
    <n v="67542.331911364512"/>
    <n v="68713.85098990929"/>
    <n v="62875.168823430642"/>
    <n v="51609.239190243607"/>
    <n v="2879215.6876467615"/>
    <n v="240"/>
    <n v="3.7839999999999996E-3"/>
    <n v="997664"/>
    <n v="880650.6876467613"/>
    <n v="4170.4208333333336"/>
    <n v="4156.9333333333334"/>
    <n v="3669.3778651948387"/>
    <n v="247.75416666666666"/>
    <n v="367.29583333333335"/>
    <n v="401.34583333333336"/>
    <n v="355.88333333333333"/>
    <n v="355.63333333333333"/>
    <n v="445.1875"/>
    <n v="362.26666666666665"/>
    <n v="403.69583333333333"/>
    <n v="344.38333333333333"/>
    <n v="308.00416666666666"/>
    <n v="284"/>
    <n v="281.48333333333335"/>
    <n v="211.11695992555451"/>
    <n v="308.98537579503687"/>
    <n v="357.75872878342204"/>
    <n v="341.166607872106"/>
    <n v="336.72756800347173"/>
    <n v="399.39264215993188"/>
    <n v="322.50894392418172"/>
    <n v="346.96857658551704"/>
    <n v="281.42638296401879"/>
    <n v="286.30771245795535"/>
    <n v="261.97987009762767"/>
    <n v="215.03849662601502"/>
    <n v="3787.4093839999996"/>
    <n v="3775.1605759999998"/>
    <n v="3332.3822020553444"/>
    <n v="225.00042399999998"/>
    <n v="333.56338399999999"/>
    <n v="364.48623199999997"/>
    <n v="323.19900799999999"/>
    <n v="322.97196799999995"/>
    <n v="404.30147999999997"/>
    <n v="328.99609599999997"/>
    <n v="366.62040799999994"/>
    <n v="312.75516799999997"/>
    <n v="279.71706399999999"/>
    <n v="257.91744"/>
    <n v="255.63190399999996"/>
    <n v="191.72797832599156"/>
    <n v="280.60815888202069"/>
    <n v="324.90216713195252"/>
    <n v="309.83386660513173"/>
    <n v="305.80250815803288"/>
    <n v="362.71242190396373"/>
    <n v="292.88972251418483"/>
    <n v="315.10298251190312"/>
    <n v="255.58018395260328"/>
    <n v="260.01321214581674"/>
    <n v="237.91963882786152"/>
    <n v="195.28936109588179"/>
  </r>
  <r>
    <n v="67826412"/>
    <n v="10076840100351"/>
    <s v="BJ US-IC-ChunkyMonkey-FH-8 1PT"/>
    <n v="957387"/>
    <n v="54931"/>
    <n v="82021"/>
    <n v="91390"/>
    <n v="78360"/>
    <n v="78798"/>
    <n v="99213"/>
    <n v="82940"/>
    <n v="82765"/>
    <n v="78848"/>
    <n v="58789"/>
    <n v="68035"/>
    <n v="50558"/>
    <n v="47936.612035823542"/>
    <n v="70985.757470675831"/>
    <n v="79539.242526204544"/>
    <n v="77283.348965260564"/>
    <n v="76301.501089616213"/>
    <n v="85201.068987602106"/>
    <n v="73316.22379793007"/>
    <n v="74383.575241202227"/>
    <n v="60905.545824133784"/>
    <n v="59961.440995568126"/>
    <n v="61603.802454874909"/>
    <n v="46307.002079018879"/>
    <n v="2677760.1214679098"/>
    <n v="240"/>
    <n v="3.7853439999999999E-3"/>
    <n v="906648"/>
    <n v="813725.12146791094"/>
    <n v="3989.1125000000002"/>
    <n v="3777.7"/>
    <n v="3390.5213394496291"/>
    <n v="228.87916666666666"/>
    <n v="341.75416666666666"/>
    <n v="380.79166666666669"/>
    <n v="326.5"/>
    <n v="328.32499999999999"/>
    <n v="413.38749999999999"/>
    <n v="345.58333333333331"/>
    <n v="344.85416666666669"/>
    <n v="328.53333333333336"/>
    <n v="244.95416666666668"/>
    <n v="283.47916666666669"/>
    <n v="210.65833333333333"/>
    <n v="199.7358834825981"/>
    <n v="295.77398946114931"/>
    <n v="331.41351052585225"/>
    <n v="322.01395402191901"/>
    <n v="317.9229212067342"/>
    <n v="355.0044541150088"/>
    <n v="305.48426582470864"/>
    <n v="309.93156350500925"/>
    <n v="253.77310760055744"/>
    <n v="249.83933748153385"/>
    <n v="256.68251022864547"/>
    <n v="192.94584199591199"/>
    <n v="3624.0391361279999"/>
    <n v="3431.9745669119998"/>
    <n v="3080.229506197828"/>
    <n v="207.93273126399998"/>
    <n v="310.47770022399999"/>
    <n v="345.94258816000001"/>
    <n v="296.61955583999998"/>
    <n v="298.27753651199998"/>
    <n v="375.55533427199998"/>
    <n v="313.95643136000001"/>
    <n v="313.29399616000001"/>
    <n v="298.466803712"/>
    <n v="222.536588416"/>
    <n v="257.53587904"/>
    <n v="191.379421952"/>
    <n v="181.45656675013242"/>
    <n v="268.70551112707795"/>
    <n v="301.08339446111319"/>
    <n v="292.54406130555526"/>
    <n v="288.82742934057217"/>
    <n v="322.5153552858057"/>
    <n v="277.52712785615182"/>
    <n v="281.5674202378334"/>
    <n v="230.54844245210987"/>
    <n v="226.97468090392783"/>
    <n v="233.191583999746"/>
    <n v="175.28793247780163"/>
  </r>
  <r>
    <n v="67794167"/>
    <n v="10076840076571"/>
    <s v="BJ US-IC-Milk+Cookies-8 1PT"/>
    <n v="994927"/>
    <n v="55411"/>
    <n v="83673"/>
    <n v="98928"/>
    <n v="85251"/>
    <n v="91549"/>
    <n v="112271"/>
    <n v="77706"/>
    <n v="93571"/>
    <n v="97823"/>
    <n v="81471"/>
    <n v="78222"/>
    <n v="82329"/>
    <n v="47809.495869741913"/>
    <n v="78274.121291833377"/>
    <n v="92859.172141025105"/>
    <n v="96099.229374607239"/>
    <n v="92204.312484637965"/>
    <n v="104970.7763320892"/>
    <n v="77699.453400444341"/>
    <n v="92919.753506989437"/>
    <n v="71342.432840912283"/>
    <n v="75017.43603758316"/>
    <n v="69875.278402885393"/>
    <n v="58235.199747325445"/>
    <n v="2990438.6614300744"/>
    <n v="240"/>
    <n v="3.7853439999999999E-3"/>
    <n v="1038205"/>
    <n v="957306.66143007483"/>
    <n v="4145.5291666666662"/>
    <n v="4325.854166666667"/>
    <n v="3988.7777559586452"/>
    <n v="230.87916666666666"/>
    <n v="348.63749999999999"/>
    <n v="412.2"/>
    <n v="355.21249999999998"/>
    <n v="381.45416666666665"/>
    <n v="467.79583333333335"/>
    <n v="323.77499999999998"/>
    <n v="389.87916666666666"/>
    <n v="407.59583333333336"/>
    <n v="339.46249999999998"/>
    <n v="325.92500000000001"/>
    <n v="343.03750000000002"/>
    <n v="199.20623279059132"/>
    <n v="326.14217204930571"/>
    <n v="386.91321725427127"/>
    <n v="400.41345572753016"/>
    <n v="384.18463535265818"/>
    <n v="437.37823471703831"/>
    <n v="323.7477225018514"/>
    <n v="387.165639612456"/>
    <n v="297.2601368371345"/>
    <n v="312.57265015659652"/>
    <n v="291.14699334535578"/>
    <n v="242.64666561385602"/>
    <n v="3766.1409498879998"/>
    <n v="3929.9630675200001"/>
    <n v="3623.7350270043653"/>
    <n v="209.749696384"/>
    <n v="316.73108851199999"/>
    <n v="374.47651123200001"/>
    <n v="322.70436134400001"/>
    <n v="346.54445785600001"/>
    <n v="424.98435622400001"/>
    <n v="294.143940864"/>
    <n v="354.198423424"/>
    <n v="370.293706112"/>
    <n v="308.39576102400002"/>
    <n v="296.09717836800002"/>
    <n v="311.64358617599999"/>
    <n v="180.97538833355233"/>
    <n v="296.2944753873137"/>
    <n v="351.50391010899654"/>
    <n v="363.76864131779325"/>
    <n v="349.02504103784941"/>
    <n v="397.35049836401583"/>
    <n v="294.11915973265155"/>
    <n v="351.73323141916143"/>
    <n v="270.05565009975027"/>
    <n v="283.96680140024921"/>
    <n v="264.50196585069182"/>
    <n v="220.44026395233988"/>
  </r>
  <r>
    <n v="64325510"/>
    <n v="10851035003316"/>
    <s v="Yasso Chocolate Chip Cookie Dough 8-4pk"/>
    <n v="829877"/>
    <n v="56550"/>
    <n v="72970"/>
    <n v="92416"/>
    <n v="92057"/>
    <n v="82798"/>
    <n v="104955"/>
    <n v="98483"/>
    <n v="102134"/>
    <n v="39097"/>
    <n v="84056"/>
    <n v="70025"/>
    <n v="78242"/>
    <n v="65068.107483986278"/>
    <n v="69934.690607296245"/>
    <n v="89438.073148287178"/>
    <n v="88659.148428526212"/>
    <n v="87724.417193934903"/>
    <n v="108355.65575005706"/>
    <n v="111290.23730660342"/>
    <n v="105391.82455493999"/>
    <n v="70407.528923253383"/>
    <n v="75910.160233714792"/>
    <n v="80102.241676439386"/>
    <n v="54420.077164464412"/>
    <n v="2810362.162471503"/>
    <n v="187"/>
    <n v="3.3119999999999998E-3"/>
    <n v="973783"/>
    <n v="1006702.1624715034"/>
    <n v="4437.8449197860964"/>
    <n v="5207.3957219251333"/>
    <n v="5383.4340239117828"/>
    <n v="302.40641711229949"/>
    <n v="390.21390374331548"/>
    <n v="494.20320855614972"/>
    <n v="492.28342245989307"/>
    <n v="442.77005347593581"/>
    <n v="561.2566844919786"/>
    <n v="526.64705882352939"/>
    <n v="546.17112299465236"/>
    <n v="209.07486631016042"/>
    <n v="449.49732620320856"/>
    <n v="374.4652406417112"/>
    <n v="418.40641711229949"/>
    <n v="347.9577940320122"/>
    <n v="373.98230271281415"/>
    <n v="478.27846603362127"/>
    <n v="474.11309320067494"/>
    <n v="469.11453044884973"/>
    <n v="579.44200935859396"/>
    <n v="595.13495885884186"/>
    <n v="563.59264467882349"/>
    <n v="376.51084985696997"/>
    <n v="405.93668574179031"/>
    <n v="428.354233563847"/>
    <n v="291.01645542494339"/>
    <n v="2748.5526239999999"/>
    <n v="3225.169296"/>
    <n v="3334.197562105619"/>
    <n v="187.2936"/>
    <n v="241.67663999999999"/>
    <n v="306.08179200000001"/>
    <n v="304.89278400000001"/>
    <n v="274.22697599999998"/>
    <n v="347.61095999999998"/>
    <n v="326.17569599999996"/>
    <n v="338.267808"/>
    <n v="129.48926399999999"/>
    <n v="278.39347199999997"/>
    <n v="231.9228"/>
    <n v="259.13750399999998"/>
    <n v="215.50557198696254"/>
    <n v="231.62369529136515"/>
    <n v="296.21889826712714"/>
    <n v="293.63909959527882"/>
    <n v="290.54326974631238"/>
    <n v="358.87393184418897"/>
    <n v="368.5932659594705"/>
    <n v="349.05772292596123"/>
    <n v="233.1897357938152"/>
    <n v="251.41445069406339"/>
    <n v="265.29862443236721"/>
    <n v="180.23929556870613"/>
  </r>
  <r>
    <n v="64341968"/>
    <n v="10077567265309"/>
    <s v="BR CO-B Snickers 6 1.5QT"/>
    <n v="779853"/>
    <n v="48378"/>
    <n v="55451"/>
    <n v="68863"/>
    <n v="84387"/>
    <n v="81720"/>
    <n v="88491"/>
    <n v="77087"/>
    <n v="70627"/>
    <n v="54934"/>
    <n v="49698"/>
    <n v="55561"/>
    <n v="50369"/>
    <n v="39130.053023534951"/>
    <n v="49061.273047128445"/>
    <n v="64367.803002514804"/>
    <n v="65555.124409563068"/>
    <n v="67394.337287770628"/>
    <n v="77855.507508515366"/>
    <n v="66966.758070581374"/>
    <n v="56282.698457845734"/>
    <n v="40757.580693427859"/>
    <n v="46881.257749947472"/>
    <n v="49038.091721048128"/>
    <n v="43860.328285759009"/>
    <n v="2232569.813257637"/>
    <n v="176"/>
    <n v="8.5199999999999998E-3"/>
    <n v="785566"/>
    <n v="667150.81325763685"/>
    <n v="4430.982954545455"/>
    <n v="4463.443181818182"/>
    <n v="3790.6296207820274"/>
    <n v="274.875"/>
    <n v="315.0625"/>
    <n v="391.26704545454544"/>
    <n v="479.47159090909093"/>
    <n v="464.31818181818181"/>
    <n v="502.78977272727275"/>
    <n v="437.99431818181819"/>
    <n v="401.28977272727275"/>
    <n v="312.125"/>
    <n v="282.375"/>
    <n v="315.6875"/>
    <n v="286.1875"/>
    <n v="222.32984672463041"/>
    <n v="278.75723322232074"/>
    <n v="365.72615342337957"/>
    <n v="372.47229778160835"/>
    <n v="382.92237095324219"/>
    <n v="442.36083811656459"/>
    <n v="380.49294358284874"/>
    <n v="319.78805941957802"/>
    <n v="231.5771630308401"/>
    <n v="266.37078267015607"/>
    <n v="278.62552114231892"/>
    <n v="249.20641071453983"/>
    <n v="6644.3475600000002"/>
    <n v="6693.02232"/>
    <n v="5684.124928955066"/>
    <n v="412.18056000000001"/>
    <n v="472.44252"/>
    <n v="586.71276"/>
    <n v="718.97723999999994"/>
    <n v="696.25440000000003"/>
    <n v="753.94331999999997"/>
    <n v="656.78124000000003"/>
    <n v="601.74203999999997"/>
    <n v="468.03767999999997"/>
    <n v="423.42696000000001"/>
    <n v="473.37971999999996"/>
    <n v="429.14387999999997"/>
    <n v="333.38805176051778"/>
    <n v="418.00204636153433"/>
    <n v="548.41368158142609"/>
    <n v="558.52965996947728"/>
    <n v="574.19975369180577"/>
    <n v="663.32892397255091"/>
    <n v="570.55677876135326"/>
    <n v="479.52859086084567"/>
    <n v="347.25458750800533"/>
    <n v="399.42831602955243"/>
    <n v="417.80454146333005"/>
    <n v="373.68999699466673"/>
  </r>
  <r>
    <n v="68817792"/>
    <n v="10077567254341"/>
    <s v="BR HA STRAWBERRY 6-1.5 QT"/>
    <n v="875010"/>
    <n v="50089"/>
    <n v="65149"/>
    <n v="72039"/>
    <n v="86653"/>
    <n v="78143"/>
    <n v="99165"/>
    <n v="80345"/>
    <n v="72688"/>
    <n v="53339"/>
    <n v="50699"/>
    <n v="57980"/>
    <n v="56376"/>
    <n v="43575.149749459313"/>
    <n v="61461.509350076834"/>
    <n v="77709.265929461835"/>
    <n v="75312.481633730815"/>
    <n v="74222.315826790276"/>
    <n v="101100.7469196827"/>
    <n v="82176.335156852903"/>
    <n v="67174.206833383505"/>
    <n v="49335.389395866026"/>
    <n v="51009.146277197287"/>
    <n v="54174.988797261671"/>
    <n v="49769.859441493638"/>
    <n v="2484696.3953112564"/>
    <n v="154"/>
    <n v="8.5199999999999998E-3"/>
    <n v="822665"/>
    <n v="787021.39531125687"/>
    <n v="5681.8831168831166"/>
    <n v="5341.9805194805194"/>
    <n v="5110.5285409821872"/>
    <n v="325.25324675324674"/>
    <n v="423.04545454545456"/>
    <n v="467.78571428571428"/>
    <n v="562.68181818181813"/>
    <n v="507.4220779220779"/>
    <n v="643.92857142857144"/>
    <n v="521.72077922077926"/>
    <n v="472"/>
    <n v="346.35714285714283"/>
    <n v="329.21428571428572"/>
    <n v="376.49350649350652"/>
    <n v="366.0779220779221"/>
    <n v="282.95551785363193"/>
    <n v="399.10071006543399"/>
    <n v="504.60562291858332"/>
    <n v="489.04208853071958"/>
    <n v="481.96308978435246"/>
    <n v="656.49835662131625"/>
    <n v="533.61256595359032"/>
    <n v="436.19614826872407"/>
    <n v="320.35967140172744"/>
    <n v="331.22822257920319"/>
    <n v="351.78564154066021"/>
    <n v="323.1809054642444"/>
    <n v="7455.0851999999995"/>
    <n v="7009.1058000000003"/>
    <n v="6705.4222880519083"/>
    <n v="426.75828000000001"/>
    <n v="555.06948"/>
    <n v="613.77228000000002"/>
    <n v="738.28355999999997"/>
    <n v="665.77836000000002"/>
    <n v="844.88580000000002"/>
    <n v="684.5394"/>
    <n v="619.30175999999994"/>
    <n v="454.44828000000001"/>
    <n v="431.95547999999997"/>
    <n v="493.9896"/>
    <n v="480.32351999999997"/>
    <n v="371.26027586539334"/>
    <n v="523.65205966265466"/>
    <n v="662.08294571901479"/>
    <n v="641.66234351938658"/>
    <n v="632.37413084425316"/>
    <n v="861.37836375569657"/>
    <n v="700.14237553638668"/>
    <n v="572.32424222042744"/>
    <n v="420.33751765277856"/>
    <n v="434.5979262817209"/>
    <n v="461.57090455266945"/>
    <n v="424.03920244152579"/>
  </r>
  <r>
    <n v="64988056"/>
    <n v="10077567254402"/>
    <s v="BR Butter Pecan 6 1.5QT"/>
    <n v="871148"/>
    <n v="53573"/>
    <n v="65179"/>
    <n v="72379"/>
    <n v="91520"/>
    <n v="79048"/>
    <n v="95526"/>
    <n v="83155"/>
    <n v="74822"/>
    <n v="43607"/>
    <n v="69738"/>
    <n v="72616"/>
    <n v="64933"/>
    <n v="36454.343485415244"/>
    <n v="48358.344663557051"/>
    <n v="70052.647484237386"/>
    <n v="71944.320680392135"/>
    <n v="67740.017659550169"/>
    <n v="87342.874185956971"/>
    <n v="76495.95549091704"/>
    <n v="62787.521129080335"/>
    <n v="46906.746696657807"/>
    <n v="56312.936317779247"/>
    <n v="63858.41002820721"/>
    <n v="49069.73750452861"/>
    <n v="2474567.8553262795"/>
    <n v="176"/>
    <n v="8.513999999999999E-3"/>
    <n v="866096"/>
    <n v="737323.85532627918"/>
    <n v="4949.704545454545"/>
    <n v="4921"/>
    <n v="4189.340087081132"/>
    <n v="304.39204545454544"/>
    <n v="370.33522727272725"/>
    <n v="411.24431818181819"/>
    <n v="520"/>
    <n v="449.13636363636363"/>
    <n v="542.76136363636363"/>
    <n v="472.47159090909093"/>
    <n v="425.125"/>
    <n v="247.76704545454547"/>
    <n v="396.23863636363637"/>
    <n v="412.59090909090907"/>
    <n v="368.9375"/>
    <n v="207.12695162167753"/>
    <n v="274.76332195202872"/>
    <n v="398.02640616043971"/>
    <n v="408.77454932040985"/>
    <n v="384.88646397471689"/>
    <n v="496.26633060202823"/>
    <n v="434.63611074384681"/>
    <n v="356.7472791425019"/>
    <n v="266.51560623101028"/>
    <n v="319.95986544192755"/>
    <n v="362.83187516026823"/>
    <n v="278.80532673027619"/>
    <n v="7416.9540719999995"/>
    <n v="7373.9413439999989"/>
    <n v="6277.57530424794"/>
    <n v="456.12052199999994"/>
    <n v="554.93400599999995"/>
    <n v="616.23480599999994"/>
    <n v="779.20127999999988"/>
    <n v="673.0146719999999"/>
    <n v="813.30836399999987"/>
    <n v="707.98166999999989"/>
    <n v="637.03450799999996"/>
    <n v="371.26999799999993"/>
    <n v="593.74933199999998"/>
    <n v="618.25262399999997"/>
    <n v="552.83956199999989"/>
    <n v="310.37228043482537"/>
    <n v="411.72294646552467"/>
    <n v="596.42824068079699"/>
    <n v="612.53394627285854"/>
    <n v="576.73851035341011"/>
    <n v="743.63723081923752"/>
    <n v="651.28656504966762"/>
    <n v="534.57295489298986"/>
    <n v="399.36404137534453"/>
    <n v="479.44833980957247"/>
    <n v="543.69050298015611"/>
    <n v="417.77974511355654"/>
  </r>
  <r>
    <n v="69568828"/>
    <n v="10077567283235"/>
    <s v="BR CS VANILLA 6 1.5QT"/>
    <n v="971395"/>
    <n v="47025"/>
    <n v="61897"/>
    <n v="98846"/>
    <n v="95962"/>
    <n v="64925"/>
    <n v="87891"/>
    <n v="93289"/>
    <n v="83968"/>
    <n v="71587"/>
    <n v="78927"/>
    <n v="65970"/>
    <n v="66368"/>
    <n v="45514.547329347508"/>
    <n v="60148.512280369221"/>
    <n v="96379.64907299327"/>
    <n v="84146.73829228431"/>
    <n v="64571.972638609412"/>
    <n v="83680.961316492656"/>
    <n v="94930.067146360219"/>
    <n v="75958.266831228248"/>
    <n v="67037.240074321613"/>
    <n v="63029.47976258197"/>
    <n v="57077.370474442985"/>
    <n v="47036.563115359328"/>
    <n v="2727561.3683343912"/>
    <n v="176"/>
    <n v="8.5199999999999998E-3"/>
    <n v="916655"/>
    <n v="839511.36833439069"/>
    <n v="5519.289772727273"/>
    <n v="5208.267045454545"/>
    <n v="4769.950956445402"/>
    <n v="267.1875"/>
    <n v="351.6875"/>
    <n v="561.625"/>
    <n v="545.23863636363637"/>
    <n v="368.89204545454544"/>
    <n v="499.38068181818181"/>
    <n v="530.05113636363637"/>
    <n v="477.09090909090907"/>
    <n v="406.74431818181819"/>
    <n v="448.44886363636363"/>
    <n v="374.82954545454544"/>
    <n v="377.09090909090907"/>
    <n v="258.60538255311081"/>
    <n v="341.75291068391601"/>
    <n v="547.61164246018905"/>
    <n v="478.10646756979719"/>
    <n v="366.88620817391711"/>
    <n v="475.46000748007191"/>
    <n v="539.37538151341039"/>
    <n v="431.58106154106957"/>
    <n v="380.89340951319099"/>
    <n v="358.12204410557939"/>
    <n v="324.30324133206244"/>
    <n v="267.2531995190871"/>
    <n v="8276.2854000000007"/>
    <n v="7809.9005999999999"/>
    <n v="7152.6368582090081"/>
    <n v="400.65299999999996"/>
    <n v="527.36243999999999"/>
    <n v="842.16791999999998"/>
    <n v="817.59623999999997"/>
    <n v="553.16099999999994"/>
    <n v="748.83132000000001"/>
    <n v="794.82227999999998"/>
    <n v="715.40735999999993"/>
    <n v="609.92124000000001"/>
    <n v="672.45803999999998"/>
    <n v="562.06439999999998"/>
    <n v="565.45536000000004"/>
    <n v="387.78394324604074"/>
    <n v="512.46532462874575"/>
    <n v="821.15461010190268"/>
    <n v="716.93021025026235"/>
    <n v="550.15320688095221"/>
    <n v="712.96179041651737"/>
    <n v="808.80417208698907"/>
    <n v="647.16443340206467"/>
    <n v="571.15728543322018"/>
    <n v="537.01116757719842"/>
    <n v="486.29919644225424"/>
    <n v="400.75151774286144"/>
  </r>
  <r>
    <n v="64875812"/>
    <n v="10075856728719"/>
    <s v="KL Vanilla Sandwich 8-6pk"/>
    <n v="886840"/>
    <n v="51365"/>
    <n v="24036"/>
    <n v="28872"/>
    <n v="50860"/>
    <n v="80348"/>
    <n v="137701"/>
    <n v="123368"/>
    <n v="100485"/>
    <n v="89155"/>
    <n v="87765"/>
    <n v="71360"/>
    <n v="72554"/>
    <n v="58326.14"/>
    <n v="44160.76"/>
    <n v="66830.670000000013"/>
    <n v="86980.670000000013"/>
    <n v="98729.61"/>
    <n v="114342.82999999999"/>
    <n v="109603.32"/>
    <n v="90267.859999999986"/>
    <n v="78967.759999999995"/>
    <n v="75126.36"/>
    <n v="61863.860000000008"/>
    <n v="60925.43"/>
    <n v="2750834.2699999991"/>
    <n v="108"/>
    <n v="6.0000000000000001E-3"/>
    <n v="917869"/>
    <n v="946125.27"/>
    <n v="8211.4814814814818"/>
    <n v="8498.7870370370365"/>
    <n v="8760.4191666666666"/>
    <n v="475.60185185185185"/>
    <n v="222.55555555555554"/>
    <n v="267.33333333333331"/>
    <n v="470.92592592592592"/>
    <n v="743.96296296296293"/>
    <n v="1275.0092592592594"/>
    <n v="1142.2962962962963"/>
    <n v="930.41666666666663"/>
    <n v="825.50925925925924"/>
    <n v="812.63888888888891"/>
    <n v="660.74074074074076"/>
    <n v="671.7962962962963"/>
    <n v="540.05685185185189"/>
    <n v="408.89592592592595"/>
    <n v="618.80250000000012"/>
    <n v="805.37657407407414"/>
    <n v="914.16305555555562"/>
    <n v="1058.7299074074074"/>
    <n v="1014.8455555555556"/>
    <n v="835.81351851851844"/>
    <n v="731.18296296296296"/>
    <n v="695.61444444444442"/>
    <n v="572.81351851851855"/>
    <n v="564.12435185185188"/>
    <n v="5321.04"/>
    <n v="5507.2139999999999"/>
    <n v="5676.75162"/>
    <n v="308.19"/>
    <n v="144.21600000000001"/>
    <n v="173.232"/>
    <n v="305.16000000000003"/>
    <n v="482.08800000000002"/>
    <n v="826.20600000000002"/>
    <n v="740.20799999999997"/>
    <n v="602.91"/>
    <n v="534.93000000000006"/>
    <n v="526.59"/>
    <n v="428.16"/>
    <n v="435.32400000000001"/>
    <n v="349.95684"/>
    <n v="264.96456000000001"/>
    <n v="400.9840200000001"/>
    <n v="521.88402000000008"/>
    <n v="592.37765999999999"/>
    <n v="686.05697999999995"/>
    <n v="657.61992000000009"/>
    <n v="541.60715999999991"/>
    <n v="473.80655999999999"/>
    <n v="450.75816000000003"/>
    <n v="371.18316000000004"/>
    <n v="365.55258000000003"/>
  </r>
  <r>
    <n v="64825255"/>
    <n v="10077567002942"/>
    <s v="GH Giant Vanilla Sandwich 1-24BK"/>
    <n v="687827"/>
    <n v="17164"/>
    <n v="29906"/>
    <n v="42722"/>
    <n v="16817"/>
    <n v="78749"/>
    <n v="77112"/>
    <n v="86552"/>
    <n v="67087"/>
    <n v="54144"/>
    <n v="25463"/>
    <n v="25785"/>
    <n v="15858"/>
    <n v="16471.330000000002"/>
    <n v="25552.960000000003"/>
    <n v="36994.119999999995"/>
    <n v="46089.150000000009"/>
    <n v="67870.720000000001"/>
    <n v="65157.689999999988"/>
    <n v="82476.17"/>
    <n v="63837.599999999999"/>
    <n v="42213.15"/>
    <n v="34430.879999999997"/>
    <n v="25822.61"/>
    <n v="15892.320000000002"/>
    <n v="1747994.7"/>
    <n v="324"/>
    <n v="4.248E-3"/>
    <n v="537359"/>
    <n v="522808.7"/>
    <n v="2122.9228395061727"/>
    <n v="1658.5154320987654"/>
    <n v="1613.6070987654321"/>
    <n v="52.97530864197531"/>
    <n v="92.302469135802468"/>
    <n v="131.85802469135803"/>
    <n v="51.904320987654323"/>
    <n v="243.05246913580248"/>
    <n v="238"/>
    <n v="267.1358024691358"/>
    <n v="207.05864197530863"/>
    <n v="167.11111111111111"/>
    <n v="78.589506172839506"/>
    <n v="79.583333333333329"/>
    <n v="48.944444444444443"/>
    <n v="50.837438271604945"/>
    <n v="78.867160493827171"/>
    <n v="114.17938271604937"/>
    <n v="142.25046296296298"/>
    <n v="209.47753086419755"/>
    <n v="201.10398148148144"/>
    <n v="254.55608024691358"/>
    <n v="197.02962962962962"/>
    <n v="130.28749999999999"/>
    <n v="106.26814814814814"/>
    <n v="79.699413580246912"/>
    <n v="49.050370370370374"/>
    <n v="2921.8890959999999"/>
    <n v="2282.7010319999999"/>
    <n v="2220.8913576"/>
    <n v="72.912672000000001"/>
    <n v="127.040688"/>
    <n v="181.483056"/>
    <n v="71.438615999999996"/>
    <n v="334.52575200000001"/>
    <n v="327.571776"/>
    <n v="367.67289599999998"/>
    <n v="284.98557599999998"/>
    <n v="230.00371200000001"/>
    <n v="108.16682400000001"/>
    <n v="109.53467999999999"/>
    <n v="67.364784"/>
    <n v="69.97020984000001"/>
    <n v="108.54897408000001"/>
    <n v="157.15102175999999"/>
    <n v="195.78670920000005"/>
    <n v="288.31481855999999"/>
    <n v="276.78986711999994"/>
    <n v="350.35877016000001"/>
    <n v="271.1821248"/>
    <n v="179.32146120000002"/>
    <n v="146.26237824"/>
    <n v="109.69444728000001"/>
    <n v="67.510575360000004"/>
  </r>
  <r>
    <n v="68852591"/>
    <n v="10075856011132"/>
    <s v="KL HEATH BAR 12-6PK"/>
    <n v="767280"/>
    <n v="44050"/>
    <n v="49905"/>
    <n v="81368"/>
    <n v="74964"/>
    <n v="89088"/>
    <n v="95561"/>
    <n v="89052"/>
    <n v="73644"/>
    <n v="61608"/>
    <n v="59628"/>
    <n v="48214"/>
    <n v="49332"/>
    <n v="50138.414174478887"/>
    <n v="52281.757887376727"/>
    <n v="76326.909349747817"/>
    <n v="78066.752518056193"/>
    <n v="95089.270898231043"/>
    <n v="90325.659510994956"/>
    <n v="86013.9307917236"/>
    <n v="71075.133165380961"/>
    <n v="59648.61837282349"/>
    <n v="53379.292807739061"/>
    <n v="47778.855289831467"/>
    <n v="39974.091562084061"/>
    <n v="2383792.6863284684"/>
    <n v="132"/>
    <n v="8.5199999999999998E-3"/>
    <n v="816414"/>
    <n v="800098.68632846826"/>
    <n v="5812.727272727273"/>
    <n v="6184.954545454545"/>
    <n v="6061.3536843065776"/>
    <n v="333.71212121212119"/>
    <n v="378.06818181818181"/>
    <n v="616.42424242424238"/>
    <n v="567.90909090909088"/>
    <n v="674.90909090909088"/>
    <n v="723.94696969696975"/>
    <n v="674.63636363636363"/>
    <n v="557.90909090909088"/>
    <n v="466.72727272727275"/>
    <n v="451.72727272727275"/>
    <n v="365.25757575757575"/>
    <n v="373.72727272727275"/>
    <n v="379.83647101877943"/>
    <n v="396.07392338921761"/>
    <n v="578.23416174051374"/>
    <n v="591.41479180345596"/>
    <n v="720.37326438053822"/>
    <n v="684.28529932571939"/>
    <n v="651.62068781608787"/>
    <n v="538.44797852561339"/>
    <n v="451.8834725213901"/>
    <n v="404.38858187681109"/>
    <n v="361.96102492296563"/>
    <n v="302.83402698548531"/>
    <n v="6537.2255999999998"/>
    <n v="6955.84728"/>
    <n v="6816.8408075185498"/>
    <n v="375.30599999999998"/>
    <n v="425.19060000000002"/>
    <n v="693.25536"/>
    <n v="638.69327999999996"/>
    <n v="759.02976000000001"/>
    <n v="814.17971999999997"/>
    <n v="758.72303999999997"/>
    <n v="627.44687999999996"/>
    <n v="524.90016000000003"/>
    <n v="508.03055999999998"/>
    <n v="410.78327999999999"/>
    <n v="420.30863999999997"/>
    <n v="427.17928876656009"/>
    <n v="445.4405772004497"/>
    <n v="650.30526765985144"/>
    <n v="665.12873145383878"/>
    <n v="810.16058805292846"/>
    <n v="769.57461903367698"/>
    <n v="732.83869034548502"/>
    <n v="605.56013456904577"/>
    <n v="508.20622853645614"/>
    <n v="454.7915747219368"/>
    <n v="407.0758470693641"/>
    <n v="340.57926010895619"/>
  </r>
  <r>
    <n v="68817796"/>
    <n v="10077567250046"/>
    <s v="BR XCRMY VANILLA 6 1.5QT"/>
    <n v="805308"/>
    <n v="50776"/>
    <n v="47810"/>
    <n v="52980"/>
    <n v="71445"/>
    <n v="61468"/>
    <n v="83160"/>
    <n v="68981"/>
    <n v="59672"/>
    <n v="46266"/>
    <n v="54372"/>
    <n v="83977"/>
    <n v="67991"/>
    <n v="46997.620295324028"/>
    <n v="49183.589014598125"/>
    <n v="67672.906221534271"/>
    <n v="53496.899644623139"/>
    <n v="63577.195734224137"/>
    <n v="70469.054745576257"/>
    <n v="63681.390651798742"/>
    <n v="56754.947988708765"/>
    <n v="42923.040318493498"/>
    <n v="53735.992534237615"/>
    <n v="68003.063924252769"/>
    <n v="50329.663277153872"/>
    <n v="2241031.3643505257"/>
    <n v="176"/>
    <n v="8.513999999999999E-3"/>
    <n v="748898"/>
    <n v="686825.3643505252"/>
    <n v="4575.613636363636"/>
    <n v="4255.102272727273"/>
    <n v="3902.4168429007113"/>
    <n v="288.5"/>
    <n v="271.64772727272725"/>
    <n v="301.02272727272725"/>
    <n v="405.9375"/>
    <n v="349.25"/>
    <n v="472.5"/>
    <n v="391.9375"/>
    <n v="339.04545454545456"/>
    <n v="262.875"/>
    <n v="308.93181818181819"/>
    <n v="477.14204545454544"/>
    <n v="386.3125"/>
    <n v="267.03193349615924"/>
    <n v="279.45221031021663"/>
    <n v="384.50514898599016"/>
    <n v="303.9596570717224"/>
    <n v="361.23406667172804"/>
    <n v="400.39235650895603"/>
    <n v="361.82608324885649"/>
    <n v="322.47129539039071"/>
    <n v="243.88091090053123"/>
    <n v="305.31813939907738"/>
    <n v="386.38104502416348"/>
    <n v="285.96399589291974"/>
    <n v="6856.392311999999"/>
    <n v="6376.1175719999992"/>
    <n v="5847.6311520803711"/>
    <n v="432.30686399999996"/>
    <n v="407.05433999999997"/>
    <n v="451.07171999999997"/>
    <n v="608.2827299999999"/>
    <n v="523.33855199999994"/>
    <n v="708.02423999999996"/>
    <n v="587.30423399999995"/>
    <n v="508.04740799999996"/>
    <n v="393.90872399999995"/>
    <n v="462.92320799999993"/>
    <n v="714.98017799999991"/>
    <n v="578.87537399999997"/>
    <n v="400.1377391943887"/>
    <n v="418.74907687028838"/>
    <n v="576.16712357014273"/>
    <n v="455.47260357432134"/>
    <n v="541.2962444811842"/>
    <n v="599.97353210383619"/>
    <n v="542.1833600094144"/>
    <n v="483.2116271758664"/>
    <n v="365.44676527165359"/>
    <n v="457.50824043649902"/>
    <n v="578.97808625108803"/>
    <n v="428.50675314168802"/>
  </r>
  <r>
    <n v="68737750"/>
    <n v="10077567224801"/>
    <s v="BR CO-B Reeses 6 1.5QT"/>
    <n v="704075"/>
    <n v="38346"/>
    <n v="47301"/>
    <n v="59994"/>
    <n v="71002"/>
    <n v="68931"/>
    <n v="83237"/>
    <n v="66563"/>
    <n v="64570"/>
    <n v="55954"/>
    <n v="48229"/>
    <n v="48639"/>
    <n v="45639"/>
    <n v="39271.673125842739"/>
    <n v="44832.070248747463"/>
    <n v="53798.851341823836"/>
    <n v="47163.55244211539"/>
    <n v="49587.039311794739"/>
    <n v="52595.801244731534"/>
    <n v="48907.410669766192"/>
    <n v="41854.911992918445"/>
    <n v="37500.100016898126"/>
    <n v="39625.435211020194"/>
    <n v="35978.399929010775"/>
    <n v="31726.334177558198"/>
    <n v="1925321.5797122282"/>
    <n v="176"/>
    <n v="8.5199999999999998E-3"/>
    <n v="698405"/>
    <n v="522841.57971222763"/>
    <n v="4000.4261363636365"/>
    <n v="3968.2102272727275"/>
    <n v="2970.6907938194749"/>
    <n v="217.875"/>
    <n v="268.75568181818181"/>
    <n v="340.875"/>
    <n v="403.42045454545456"/>
    <n v="391.65340909090907"/>
    <n v="472.9375"/>
    <n v="378.19886363636363"/>
    <n v="366.875"/>
    <n v="317.92045454545456"/>
    <n v="274.02840909090907"/>
    <n v="276.35795454545456"/>
    <n v="259.3125"/>
    <n v="223.13450639683376"/>
    <n v="254.72767186788332"/>
    <n v="305.67529171490816"/>
    <n v="267.97472978474656"/>
    <n v="281.74454154428827"/>
    <n v="298.83977979961099"/>
    <n v="277.88301516912611"/>
    <n v="237.81199995976388"/>
    <n v="213.06875009601208"/>
    <n v="225.14451824443293"/>
    <n v="204.4227268693794"/>
    <n v="180.26326237248975"/>
    <n v="5998.7190000000001"/>
    <n v="5950.4106000000002"/>
    <n v="4454.6102591481795"/>
    <n v="326.70792"/>
    <n v="403.00452000000001"/>
    <n v="511.14887999999996"/>
    <n v="604.93704000000002"/>
    <n v="587.29211999999995"/>
    <n v="709.17923999999994"/>
    <n v="567.11676"/>
    <n v="550.13639999999998"/>
    <n v="476.72807999999998"/>
    <n v="410.91107999999997"/>
    <n v="414.40427999999997"/>
    <n v="388.84427999999997"/>
    <n v="334.59465503218013"/>
    <n v="381.96923851932837"/>
    <n v="458.36621343233907"/>
    <n v="401.83346680682308"/>
    <n v="422.48157493649114"/>
    <n v="448.11622660511267"/>
    <n v="416.69113890640796"/>
    <n v="356.60385017966513"/>
    <n v="319.50085214397205"/>
    <n v="337.60870799789205"/>
    <n v="306.53596739517178"/>
    <n v="270.30836719279586"/>
  </r>
  <r>
    <n v="64325572"/>
    <n v="10850001974056"/>
    <s v="Yasso Vanilla Chocolate Crunch 8-4pk"/>
    <n v="693267"/>
    <n v="48411"/>
    <n v="62047"/>
    <n v="91733"/>
    <n v="90905"/>
    <n v="91019"/>
    <n v="58588"/>
    <n v="74473"/>
    <n v="103921"/>
    <n v="88970"/>
    <n v="63444"/>
    <n v="60325"/>
    <n v="73110"/>
    <n v="43055.900211235326"/>
    <n v="52449.88978758685"/>
    <n v="82068.603358190914"/>
    <n v="92260.081527649541"/>
    <n v="98502.589306374299"/>
    <n v="99325.21014255831"/>
    <n v="114841.08684202112"/>
    <n v="107427.16786275085"/>
    <n v="89299.576471743916"/>
    <n v="74712.991113226264"/>
    <n v="75233.908494072719"/>
    <n v="53595.962613935073"/>
    <n v="2582985.9677313454"/>
    <n v="187"/>
    <n v="2.5119999999999999E-3"/>
    <n v="906946"/>
    <n v="982772.96773134521"/>
    <n v="3707.3101604278077"/>
    <n v="4849.9786096256685"/>
    <n v="5255.4704156756425"/>
    <n v="258.88235294117646"/>
    <n v="331.80213903743316"/>
    <n v="490.55080213903744"/>
    <n v="486.12299465240642"/>
    <n v="486.73262032085563"/>
    <n v="313.30481283422461"/>
    <n v="398.25133689839572"/>
    <n v="555.72727272727275"/>
    <n v="475.77540106951869"/>
    <n v="339.27272727272725"/>
    <n v="322.59358288770051"/>
    <n v="390.96256684491976"/>
    <n v="230.24545567505521"/>
    <n v="280.4806940512666"/>
    <n v="438.86953667481771"/>
    <n v="493.36941993395476"/>
    <n v="526.75181447258979"/>
    <n v="531.15085637731715"/>
    <n v="614.12345904824133"/>
    <n v="574.4768334906463"/>
    <n v="477.53784209488725"/>
    <n v="399.53471183543456"/>
    <n v="402.32036627846372"/>
    <n v="286.60942574296831"/>
    <n v="1741.4867039999999"/>
    <n v="2278.2483520000001"/>
    <n v="2468.725694941139"/>
    <n v="121.60843199999999"/>
    <n v="155.862064"/>
    <n v="230.43329599999998"/>
    <n v="228.35335999999998"/>
    <n v="228.63972799999999"/>
    <n v="147.173056"/>
    <n v="187.076176"/>
    <n v="261.04955200000001"/>
    <n v="223.49263999999999"/>
    <n v="159.37132800000001"/>
    <n v="151.53639999999999"/>
    <n v="183.65232"/>
    <n v="108.15642133062313"/>
    <n v="131.75412314641815"/>
    <n v="206.15633163577556"/>
    <n v="231.75732479745565"/>
    <n v="247.43850433761222"/>
    <n v="249.50492787810646"/>
    <n v="288.48081014715706"/>
    <n v="269.85704567123014"/>
    <n v="224.32053609702072"/>
    <n v="187.67903367642438"/>
    <n v="188.98757813711066"/>
    <n v="134.6330580862049"/>
  </r>
  <r>
    <n v="64365613"/>
    <n v="10077567003840"/>
    <s v="PS Spiderman FP"/>
    <n v="5975"/>
    <n v="16557"/>
    <n v="24395"/>
    <n v="41711"/>
    <n v="72807"/>
    <n v="81066"/>
    <n v="106057"/>
    <n v="79472"/>
    <n v="42605"/>
    <n v="40403"/>
    <n v="29355"/>
    <n v="30750"/>
    <n v="36870"/>
    <n v="34166.793063929937"/>
    <n v="33645.206592767041"/>
    <n v="34540.855455012563"/>
    <n v="48221.178571545352"/>
    <n v="62708.521549700199"/>
    <n v="71423.998470777209"/>
    <n v="63615.577959504357"/>
    <n v="21182.784461352228"/>
    <n v="21573.332382220549"/>
    <n v="24239.604680065975"/>
    <n v="25968.796722301504"/>
    <n v="26913.262266735208"/>
    <n v="1076222.9121759122"/>
    <n v="195"/>
    <n v="2.1540000000000001E-3"/>
    <n v="602048"/>
    <n v="468199.91217591212"/>
    <n v="30.641025641025642"/>
    <n v="3087.4256410256412"/>
    <n v="2401.0251906457033"/>
    <n v="84.907692307692301"/>
    <n v="125.1025641025641"/>
    <n v="213.9025641025641"/>
    <n v="373.3692307692308"/>
    <n v="415.72307692307692"/>
    <n v="543.88205128205129"/>
    <n v="407.54871794871792"/>
    <n v="218.48717948717947"/>
    <n v="207.1948717948718"/>
    <n v="150.53846153846155"/>
    <n v="157.69230769230768"/>
    <n v="189.07692307692307"/>
    <n v="175.21432340476892"/>
    <n v="172.53952098854893"/>
    <n v="177.13259207698749"/>
    <n v="247.2880952386941"/>
    <n v="321.58216179333436"/>
    <n v="366.27691523475494"/>
    <n v="326.23373312566338"/>
    <n v="108.6296639043704"/>
    <n v="110.63247375497717"/>
    <n v="124.30566502597937"/>
    <n v="133.17331652462309"/>
    <n v="138.01672957300107"/>
    <n v="12.870150000000001"/>
    <n v="1296.8113920000001"/>
    <n v="1008.5026108269147"/>
    <n v="35.663778000000001"/>
    <n v="52.54683"/>
    <n v="89.845494000000002"/>
    <n v="156.826278"/>
    <n v="174.616164"/>
    <n v="228.44677800000002"/>
    <n v="171.18268800000001"/>
    <n v="91.771169999999998"/>
    <n v="87.028062000000006"/>
    <n v="63.230670000000003"/>
    <n v="66.235500000000002"/>
    <n v="79.41798"/>
    <n v="73.595272259705084"/>
    <n v="72.471775000820216"/>
    <n v="74.40100265009707"/>
    <n v="103.8684186431087"/>
    <n v="135.07415541805423"/>
    <n v="153.84729270605411"/>
    <n v="137.02795492477239"/>
    <n v="45.627717729752703"/>
    <n v="46.468957951303068"/>
    <n v="52.212108480862113"/>
    <n v="55.936788139837439"/>
    <n v="57.971166922547638"/>
  </r>
  <r>
    <n v="68821735"/>
    <n v="10077567227000"/>
    <s v="BR LACTOSE FR VAN 6 1.5QT"/>
    <n v="733012"/>
    <n v="38859"/>
    <n v="50166"/>
    <n v="58322"/>
    <n v="68783"/>
    <n v="56191"/>
    <n v="74767"/>
    <n v="61120"/>
    <n v="68857"/>
    <n v="51271"/>
    <n v="50894"/>
    <n v="61898"/>
    <n v="58923"/>
    <n v="40773.046771571571"/>
    <n v="48085.733196193287"/>
    <n v="60565.913586859344"/>
    <n v="53752.530836209909"/>
    <n v="55513.046928384385"/>
    <n v="61386.023267979406"/>
    <n v="61688.867407418373"/>
    <n v="54979.291261229024"/>
    <n v="45723.90464267967"/>
    <n v="50679.432807260971"/>
    <n v="53418.29319184315"/>
    <n v="43560.177434901598"/>
    <n v="2063189.2613325308"/>
    <n v="176"/>
    <n v="8.5199999999999998E-3"/>
    <n v="700051"/>
    <n v="630126.26133253076"/>
    <n v="4164.840909090909"/>
    <n v="3977.5625"/>
    <n v="3580.2628484802885"/>
    <n v="220.78977272727272"/>
    <n v="285.03409090909093"/>
    <n v="331.375"/>
    <n v="390.8125"/>
    <n v="319.26704545454544"/>
    <n v="424.8125"/>
    <n v="347.27272727272725"/>
    <n v="391.23295454545456"/>
    <n v="291.3125"/>
    <n v="289.17045454545456"/>
    <n v="351.69318181818181"/>
    <n v="334.78977272727275"/>
    <n v="231.66503847483847"/>
    <n v="273.2143931601891"/>
    <n v="344.12450901624629"/>
    <n v="305.41210702391993"/>
    <n v="315.41503936582035"/>
    <n v="348.78422311351937"/>
    <n v="350.50492845124074"/>
    <n v="312.38233671152852"/>
    <n v="259.79491274249813"/>
    <n v="287.95132276852826"/>
    <n v="303.51302949910882"/>
    <n v="247.50100815284998"/>
    <n v="6245.26224"/>
    <n v="5964.4345199999998"/>
    <n v="5368.6757465531618"/>
    <n v="331.07868000000002"/>
    <n v="427.41431999999998"/>
    <n v="496.90343999999999"/>
    <n v="586.03116"/>
    <n v="478.74732"/>
    <n v="637.01483999999994"/>
    <n v="520.74239999999998"/>
    <n v="586.66164000000003"/>
    <n v="436.82891999999998"/>
    <n v="433.61687999999998"/>
    <n v="527.37095999999997"/>
    <n v="502.02395999999999"/>
    <n v="347.38635849378977"/>
    <n v="409.69044683156682"/>
    <n v="516.02158376004161"/>
    <n v="457.97156272450843"/>
    <n v="472.97115982983496"/>
    <n v="523.00891824318455"/>
    <n v="525.58915031120455"/>
    <n v="468.42356154567125"/>
    <n v="389.56766755563081"/>
    <n v="431.78876751786345"/>
    <n v="455.12385799450362"/>
    <n v="371.13271174536158"/>
  </r>
  <r>
    <n v="67881629"/>
    <n v="10076840529879"/>
    <s v="BJ US-COR-BrownieBatter-8 1PT"/>
    <n v="736603"/>
    <n v="46365"/>
    <n v="77221"/>
    <n v="71573"/>
    <n v="62378"/>
    <n v="60857"/>
    <n v="76591"/>
    <n v="65708"/>
    <n v="61060"/>
    <n v="64003"/>
    <n v="47745"/>
    <n v="53337"/>
    <n v="53785"/>
    <n v="35871.141190209812"/>
    <n v="58756.087374566814"/>
    <n v="64944.293865803753"/>
    <n v="60080.270269162029"/>
    <n v="58451.428027133334"/>
    <n v="65677.10922579949"/>
    <n v="55947.236511760522"/>
    <n v="57970.53133591979"/>
    <n v="50234.87699309607"/>
    <n v="48928.165045016809"/>
    <n v="45275.805929867776"/>
    <n v="38336.555869185366"/>
    <n v="2117699.5016375221"/>
    <n v="240"/>
    <n v="3.7853439999999999E-3"/>
    <n v="740623"/>
    <n v="640473.50163752155"/>
    <n v="3069.1791666666668"/>
    <n v="3085.9291666666668"/>
    <n v="2668.6395901563396"/>
    <n v="193.1875"/>
    <n v="321.75416666666666"/>
    <n v="298.22083333333336"/>
    <n v="259.90833333333336"/>
    <n v="253.57083333333333"/>
    <n v="319.12916666666666"/>
    <n v="273.78333333333336"/>
    <n v="254.41666666666666"/>
    <n v="266.67916666666667"/>
    <n v="198.9375"/>
    <n v="222.23750000000001"/>
    <n v="224.10416666666666"/>
    <n v="149.46308829254087"/>
    <n v="244.81703072736173"/>
    <n v="270.60122444084897"/>
    <n v="250.33445945484178"/>
    <n v="243.54761677972223"/>
    <n v="273.65462177416453"/>
    <n v="233.11348546566884"/>
    <n v="241.54388056633246"/>
    <n v="209.31198747123364"/>
    <n v="203.86735435423671"/>
    <n v="188.64919137444906"/>
    <n v="159.73564945493902"/>
    <n v="2788.2957464319998"/>
    <n v="2803.5128293120001"/>
    <n v="2424.4125265825824"/>
    <n v="175.50747455999999"/>
    <n v="292.30804902400001"/>
    <n v="270.92842611200001"/>
    <n v="236.122188032"/>
    <n v="230.36467980800001"/>
    <n v="289.923282304"/>
    <n v="248.72738355199999"/>
    <n v="231.13310464"/>
    <n v="242.273372032"/>
    <n v="180.73124927999999"/>
    <n v="201.89889292800001"/>
    <n v="203.59472704000001"/>
    <n v="135.78460907751358"/>
    <n v="222.41200280679223"/>
    <n v="245.83649311915704"/>
    <n v="227.42449058175086"/>
    <n v="221.25876237394101"/>
    <n v="248.61045134522473"/>
    <n v="211.77953604637361"/>
    <n v="219.43840296923597"/>
    <n v="190.15629021655425"/>
    <n v="185.2099359841641"/>
    <n v="171.3845003217894"/>
    <n v="145.1170517400856"/>
  </r>
  <r>
    <n v="68741714"/>
    <n v="10041000054140"/>
    <s v="GH STRAW Shortcake Bar 1-24PK OOH"/>
    <n v="664800"/>
    <n v="32430"/>
    <n v="26889"/>
    <n v="46592"/>
    <n v="65086"/>
    <n v="82538"/>
    <n v="91151"/>
    <n v="106731"/>
    <n v="74016"/>
    <n v="60707"/>
    <n v="22830"/>
    <n v="22920"/>
    <n v="24324"/>
    <n v="20003.568357477656"/>
    <n v="29902.462713474732"/>
    <n v="43749.74648284119"/>
    <n v="56305.539851369795"/>
    <n v="78981.678182752075"/>
    <n v="81629.697952606293"/>
    <n v="91922.016849233347"/>
    <n v="64193.790837201319"/>
    <n v="47708.925652122511"/>
    <n v="36998.863461599962"/>
    <n v="23653.725813623252"/>
    <n v="22368.930620587766"/>
    <n v="1918432.9467748897"/>
    <n v="225"/>
    <n v="2.8319999999999999E-3"/>
    <n v="656214"/>
    <n v="597418.94677488995"/>
    <n v="2954.6666666666665"/>
    <n v="2916.5066666666667"/>
    <n v="2655.1953189995111"/>
    <n v="144.13333333333333"/>
    <n v="119.50666666666666"/>
    <n v="207.07555555555555"/>
    <n v="289.27111111111111"/>
    <n v="366.83555555555557"/>
    <n v="405.11555555555555"/>
    <n v="474.36"/>
    <n v="328.96"/>
    <n v="269.80888888888887"/>
    <n v="101.46666666666667"/>
    <n v="101.86666666666666"/>
    <n v="108.10666666666667"/>
    <n v="88.904748255456255"/>
    <n v="132.89983428210991"/>
    <n v="194.44331770151641"/>
    <n v="250.24684378386576"/>
    <n v="351.02968081223145"/>
    <n v="362.79865756713906"/>
    <n v="408.54229710770375"/>
    <n v="285.30573705422808"/>
    <n v="212.03966956498894"/>
    <n v="164.43939316266651"/>
    <n v="105.12767028277001"/>
    <n v="99.417469424834508"/>
    <n v="1882.7135999999998"/>
    <n v="1858.398048"/>
    <n v="1691.8904572664883"/>
    <n v="91.841759999999994"/>
    <n v="76.149647999999999"/>
    <n v="131.948544"/>
    <n v="184.32355200000001"/>
    <n v="233.74761599999999"/>
    <n v="258.13963200000001"/>
    <n v="302.26219199999997"/>
    <n v="209.61331199999998"/>
    <n v="171.922224"/>
    <n v="64.654560000000004"/>
    <n v="64.909440000000004"/>
    <n v="68.885567999999992"/>
    <n v="56.650105588376718"/>
    <n v="84.683774404560438"/>
    <n v="123.89928203940624"/>
    <n v="159.45728885907926"/>
    <n v="223.67611261355387"/>
    <n v="231.17530460178102"/>
    <n v="260.32315171702885"/>
    <n v="181.79681565095413"/>
    <n v="135.11167744681094"/>
    <n v="104.78078132325109"/>
    <n v="66.987351504181049"/>
    <n v="63.348811517504551"/>
  </r>
  <r>
    <n v="64327161"/>
    <n v="851035003074"/>
    <s v="YSO Mint Chocolate Chip Club 1-15pk"/>
    <n v="1322271"/>
    <n v="23040"/>
    <n v="13679"/>
    <n v="26880"/>
    <n v="77040"/>
    <n v="126720"/>
    <n v="129600"/>
    <n v="59520"/>
    <n v="64453"/>
    <n v="0"/>
    <n v="26640"/>
    <n v="17040"/>
    <n v="19680"/>
    <n v="21857"/>
    <n v="33369"/>
    <n v="22145"/>
    <n v="171425"/>
    <n v="149395"/>
    <n v="194360"/>
    <n v="36051"/>
    <n v="48108"/>
    <n v="226804"/>
    <n v="22711"/>
    <n v="21430"/>
    <n v="219285"/>
    <n v="3073503"/>
    <n v="240"/>
    <n v="1.56E-3"/>
    <n v="584292"/>
    <n v="1166940"/>
    <n v="5509.4624999999996"/>
    <n v="2434.5500000000002"/>
    <n v="4862.25"/>
    <n v="96"/>
    <n v="56.99583333333333"/>
    <n v="112"/>
    <n v="321"/>
    <n v="528"/>
    <n v="540"/>
    <n v="248"/>
    <n v="268.55416666666667"/>
    <n v="0"/>
    <n v="111"/>
    <n v="71"/>
    <n v="82"/>
    <n v="91.07083333333334"/>
    <n v="139.03749999999999"/>
    <n v="92.270833333333329"/>
    <n v="714.27083333333337"/>
    <n v="622.47916666666663"/>
    <n v="809.83333333333337"/>
    <n v="150.21250000000001"/>
    <n v="200.45"/>
    <n v="945.01666666666665"/>
    <n v="94.629166666666663"/>
    <n v="89.291666666666671"/>
    <n v="913.6875"/>
    <n v="2062.7427600000001"/>
    <n v="911.49551999999994"/>
    <n v="1820.4264000000001"/>
    <n v="35.942399999999999"/>
    <n v="21.33924"/>
    <n v="41.9328"/>
    <n v="120.1824"/>
    <n v="197.6832"/>
    <n v="202.17599999999999"/>
    <n v="92.851199999999992"/>
    <n v="100.54667999999999"/>
    <n v="0"/>
    <n v="41.558399999999999"/>
    <n v="26.5824"/>
    <n v="30.700800000000001"/>
    <n v="34.096919999999997"/>
    <n v="52.055639999999997"/>
    <n v="34.546199999999999"/>
    <n v="267.423"/>
    <n v="233.05619999999999"/>
    <n v="303.20159999999998"/>
    <n v="56.239559999999997"/>
    <n v="75.048479999999998"/>
    <n v="353.81423999999998"/>
    <n v="35.429159999999996"/>
    <n v="33.430799999999998"/>
    <n v="342.08459999999997"/>
  </r>
  <r>
    <n v="64325523"/>
    <n v="10851035003637"/>
    <s v="Yasso Chocolate Fudge Brownie 8-4pk"/>
    <n v="610823"/>
    <n v="43231"/>
    <n v="58641"/>
    <n v="56436"/>
    <n v="68101"/>
    <n v="45286"/>
    <n v="73876"/>
    <n v="88314"/>
    <n v="55773"/>
    <n v="60228"/>
    <n v="56419"/>
    <n v="46457"/>
    <n v="51769"/>
    <n v="42696.920238590385"/>
    <n v="51522.758486154176"/>
    <n v="63583.428527024545"/>
    <n v="60611.818197444169"/>
    <n v="58975.475841211621"/>
    <n v="75626.462338871905"/>
    <n v="80391.768529136214"/>
    <n v="69407.142299208048"/>
    <n v="56043.064650607361"/>
    <n v="48617.970380606392"/>
    <n v="51083.765578942017"/>
    <n v="34966.307430750967"/>
    <n v="2008880.8824985477"/>
    <n v="187"/>
    <n v="3.3119999999999998E-3"/>
    <n v="704531"/>
    <n v="693526.88249854767"/>
    <n v="3266.433155080214"/>
    <n v="3767.5454545454545"/>
    <n v="3708.6999064093457"/>
    <n v="231.18181818181819"/>
    <n v="313.58823529411762"/>
    <n v="301.79679144385028"/>
    <n v="364.1764705882353"/>
    <n v="242.17112299465239"/>
    <n v="395.05882352941177"/>
    <n v="472.26737967914437"/>
    <n v="298.25133689839572"/>
    <n v="322.07486631016042"/>
    <n v="301.70588235294116"/>
    <n v="248.43315508021391"/>
    <n v="276.83957219251334"/>
    <n v="228.32577667695392"/>
    <n v="275.5227726532309"/>
    <n v="340.01833436911522"/>
    <n v="324.1273700398084"/>
    <n v="315.37687615621189"/>
    <n v="404.41958469984974"/>
    <n v="429.90250550340221"/>
    <n v="371.16118876581845"/>
    <n v="299.69553289094847"/>
    <n v="259.98914642035504"/>
    <n v="273.17521699968995"/>
    <n v="186.9856012339624"/>
    <n v="2023.0457759999999"/>
    <n v="2333.4066720000001"/>
    <n v="2296.9610348351898"/>
    <n v="143.181072"/>
    <n v="194.21899199999999"/>
    <n v="186.916032"/>
    <n v="225.550512"/>
    <n v="149.98723200000001"/>
    <n v="244.677312"/>
    <n v="292.495968"/>
    <n v="184.72017599999998"/>
    <n v="199.47513599999999"/>
    <n v="186.85972799999999"/>
    <n v="153.86558399999998"/>
    <n v="171.45892799999999"/>
    <n v="141.41219983021134"/>
    <n v="170.64337610614263"/>
    <n v="210.58831528150529"/>
    <n v="200.74634186993507"/>
    <n v="195.32677598609288"/>
    <n v="250.47484326634373"/>
    <n v="266.25753736849913"/>
    <n v="229.87645529497703"/>
    <n v="185.61463012281158"/>
    <n v="161.02271790056835"/>
    <n v="169.18943159745595"/>
    <n v="115.8084102106472"/>
  </r>
  <r>
    <n v="68860059"/>
    <n v="20186852000093"/>
    <s v="Talenti Pacific Coast Pistachio 8-1PT"/>
    <n v="623979"/>
    <n v="43532"/>
    <n v="47775"/>
    <n v="54683"/>
    <n v="60090"/>
    <n v="65286"/>
    <n v="66486"/>
    <n v="56295"/>
    <n v="48730"/>
    <n v="50812"/>
    <n v="45105"/>
    <n v="43170"/>
    <n v="43290"/>
    <n v="40412.99363587486"/>
    <n v="49330.67187462093"/>
    <n v="52934.465983800976"/>
    <n v="57576.352607370623"/>
    <n v="57640.655259650135"/>
    <n v="68056.011144032382"/>
    <n v="56392.524374141896"/>
    <n v="50885.640797244771"/>
    <n v="49667.570545419912"/>
    <n v="46667.876768140726"/>
    <n v="34461.006188167004"/>
    <n v="25719.756351221273"/>
    <n v="1838978.5255296859"/>
    <n v="255"/>
    <n v="3.7839999999999996E-3"/>
    <n v="625254"/>
    <n v="589745.52552968555"/>
    <n v="2446.9764705882353"/>
    <n v="2451.9764705882353"/>
    <n v="2312.7275510968061"/>
    <n v="170.71372549019608"/>
    <n v="187.35294117647058"/>
    <n v="214.44313725490196"/>
    <n v="235.64705882352942"/>
    <n v="256.02352941176468"/>
    <n v="260.7294117647059"/>
    <n v="220.76470588235293"/>
    <n v="191.09803921568627"/>
    <n v="199.2627450980392"/>
    <n v="176.88235294117646"/>
    <n v="169.29411764705881"/>
    <n v="169.76470588235293"/>
    <n v="158.48232798382298"/>
    <n v="193.45361519459189"/>
    <n v="207.586141112945"/>
    <n v="225.78961806812009"/>
    <n v="226.04178533196131"/>
    <n v="266.88631821189171"/>
    <n v="221.14715440839959"/>
    <n v="199.55153253821479"/>
    <n v="194.7747864526271"/>
    <n v="183.01128144368911"/>
    <n v="135.14120073790983"/>
    <n v="100.86178961263244"/>
    <n v="2361.136536"/>
    <n v="2365.9611359999999"/>
    <n v="2231.5970686043297"/>
    <n v="164.72508799999997"/>
    <n v="180.78059999999999"/>
    <n v="206.92047199999999"/>
    <n v="227.38055999999997"/>
    <n v="247.04222399999998"/>
    <n v="251.58302399999997"/>
    <n v="213.02027999999999"/>
    <n v="184.39431999999999"/>
    <n v="192.27260799999999"/>
    <n v="170.67731999999998"/>
    <n v="163.35527999999999"/>
    <n v="163.80935999999997"/>
    <n v="152.92276791815044"/>
    <n v="186.66726237356559"/>
    <n v="200.30401928270288"/>
    <n v="217.86891826629042"/>
    <n v="218.11223950251608"/>
    <n v="257.52394616901853"/>
    <n v="213.38931223175291"/>
    <n v="192.55126477677419"/>
    <n v="187.94208694386893"/>
    <n v="176.59124569064448"/>
    <n v="130.40044741602392"/>
    <n v="97.323558033021285"/>
  </r>
  <r>
    <n v="68867755"/>
    <n v="10186852001093"/>
    <s v="Talenti LY Salted CAR Truffle 8 323.1g"/>
    <n v="722828"/>
    <n v="52530"/>
    <n v="59922"/>
    <n v="71189"/>
    <n v="68413"/>
    <n v="77798"/>
    <n v="76322"/>
    <n v="70920"/>
    <n v="66940"/>
    <n v="64605"/>
    <n v="67395"/>
    <n v="64245"/>
    <n v="54920"/>
    <n v="48347.330589567558"/>
    <n v="61275.442094623686"/>
    <n v="72573.268489140086"/>
    <n v="76856.399409735663"/>
    <n v="76378.890804037306"/>
    <n v="85052.08115469967"/>
    <n v="75763.998788017343"/>
    <n v="69941.398507485821"/>
    <n v="63983.753686753123"/>
    <n v="70956.306655932014"/>
    <n v="57962.207672889184"/>
    <n v="50723.988764963608"/>
    <n v="2327842.0666178451"/>
    <n v="255"/>
    <n v="3.552E-3"/>
    <n v="795199"/>
    <n v="809815.06661784509"/>
    <n v="2834.6196078431371"/>
    <n v="3118.4274509803922"/>
    <n v="3175.7453592856668"/>
    <n v="206"/>
    <n v="234.98823529411766"/>
    <n v="279.17254901960786"/>
    <n v="268.28627450980395"/>
    <n v="305.09019607843135"/>
    <n v="299.30196078431374"/>
    <n v="278.11764705882354"/>
    <n v="262.50980392156862"/>
    <n v="253.35294117647058"/>
    <n v="264.29411764705884"/>
    <n v="251.94117647058823"/>
    <n v="215.37254901960785"/>
    <n v="189.59737486104925"/>
    <n v="240.29585135146544"/>
    <n v="284.60105289858859"/>
    <n v="301.39764474406144"/>
    <n v="299.52506197661688"/>
    <n v="333.53757315568498"/>
    <n v="297.11372073732292"/>
    <n v="274.27999414700321"/>
    <n v="250.91668112452206"/>
    <n v="278.26002610169417"/>
    <n v="227.30277518780073"/>
    <n v="198.91760299985728"/>
    <n v="2567.485056"/>
    <n v="2824.546848"/>
    <n v="2876.4631166265858"/>
    <n v="186.58655999999999"/>
    <n v="212.84294399999999"/>
    <n v="252.863328"/>
    <n v="243.00297599999999"/>
    <n v="276.33849600000002"/>
    <n v="271.09574400000002"/>
    <n v="251.90783999999999"/>
    <n v="237.77088000000001"/>
    <n v="229.47695999999999"/>
    <n v="239.38704000000001"/>
    <n v="228.19824"/>
    <n v="195.07584"/>
    <n v="171.72971825414396"/>
    <n v="217.65037032010335"/>
    <n v="257.7802496734256"/>
    <n v="272.99393070338107"/>
    <n v="271.29782013594053"/>
    <n v="302.10499226149324"/>
    <n v="269.11372369503761"/>
    <n v="248.43184749858963"/>
    <n v="227.27029309534709"/>
    <n v="252.03680124187051"/>
    <n v="205.88176165410238"/>
    <n v="180.17160809315072"/>
  </r>
  <r>
    <n v="68862496"/>
    <n v="20186852000185"/>
    <s v="TAL Alphonso Mango Sorbetto (Df) 8p 1PT"/>
    <n v="581670"/>
    <n v="41281"/>
    <n v="45510"/>
    <n v="51525"/>
    <n v="53722"/>
    <n v="57777"/>
    <n v="68355"/>
    <n v="55125"/>
    <n v="46695"/>
    <n v="47280"/>
    <n v="41700"/>
    <n v="36840"/>
    <n v="40500"/>
    <n v="38674.571832745278"/>
    <n v="46144.458120225318"/>
    <n v="50765.725872157331"/>
    <n v="57411.780913846917"/>
    <n v="56051.996545610513"/>
    <n v="61941.25081744857"/>
    <n v="56549.329960288742"/>
    <n v="48610.312917915529"/>
    <n v="45391.286704404411"/>
    <n v="45638.930207035883"/>
    <n v="39961.403825626352"/>
    <n v="31995.604396468701"/>
    <n v="1747116.6521137739"/>
    <n v="255"/>
    <n v="3.7839999999999996E-3"/>
    <n v="586310"/>
    <n v="579136.65211377351"/>
    <n v="2281.0588235294117"/>
    <n v="2299.2549019607845"/>
    <n v="2271.1241259363669"/>
    <n v="161.88627450980391"/>
    <n v="178.47058823529412"/>
    <n v="202.05882352941177"/>
    <n v="210.67450980392158"/>
    <n v="226.57647058823528"/>
    <n v="268.05882352941177"/>
    <n v="216.1764705882353"/>
    <n v="183.11764705882354"/>
    <n v="185.41176470588235"/>
    <n v="163.52941176470588"/>
    <n v="144.47058823529412"/>
    <n v="158.8235294117647"/>
    <n v="151.66498757939326"/>
    <n v="180.95865929500124"/>
    <n v="199.08127793002876"/>
    <n v="225.14423887783104"/>
    <n v="219.81175115925691"/>
    <n v="242.90686595077869"/>
    <n v="221.76207827564212"/>
    <n v="190.62867810947267"/>
    <n v="178.00504589962515"/>
    <n v="178.97619689033681"/>
    <n v="156.71138755147589"/>
    <n v="125.47295841752432"/>
    <n v="2201.03928"/>
    <n v="2218.5970399999997"/>
    <n v="2191.4530915985188"/>
    <n v="156.20730399999999"/>
    <n v="172.20983999999999"/>
    <n v="194.97059999999999"/>
    <n v="203.28404799999998"/>
    <n v="218.62816799999999"/>
    <n v="258.65531999999996"/>
    <n v="208.59299999999999"/>
    <n v="176.69387999999998"/>
    <n v="178.90751999999998"/>
    <n v="157.79279999999997"/>
    <n v="139.40255999999999"/>
    <n v="153.25199999999998"/>
    <n v="146.34457981510812"/>
    <n v="174.61062952693257"/>
    <n v="192.09750670024331"/>
    <n v="217.24617897799672"/>
    <n v="212.10075492859016"/>
    <n v="234.38569309322537"/>
    <n v="213.98266456973258"/>
    <n v="183.94142408139234"/>
    <n v="171.76062888946626"/>
    <n v="172.69771190342377"/>
    <n v="151.2139520761701"/>
    <n v="121.07136703623755"/>
  </r>
  <r>
    <n v="68300738"/>
    <n v="10075856024156"/>
    <s v="KL REESES BAR 12-6 PK"/>
    <n v="601112"/>
    <n v="33773"/>
    <n v="37350"/>
    <n v="62808"/>
    <n v="57919"/>
    <n v="66840"/>
    <n v="80880"/>
    <n v="68907"/>
    <n v="53623"/>
    <n v="53424"/>
    <n v="46020"/>
    <n v="33024"/>
    <n v="36228"/>
    <n v="34275.99877273984"/>
    <n v="40222.57208528585"/>
    <n v="58765.194428189789"/>
    <n v="58532.84751987116"/>
    <n v="73145.008798847135"/>
    <n v="80299.108573268692"/>
    <n v="73031.826319311425"/>
    <n v="63229.930322892644"/>
    <n v="51370.101215046161"/>
    <n v="44654.368519109463"/>
    <n v="37326.967019333715"/>
    <n v="30305.414338768569"/>
    <n v="1877067.3379126645"/>
    <n v="132"/>
    <n v="8.4960000000000001E-3"/>
    <n v="630796"/>
    <n v="645159.3379126644"/>
    <n v="4553.878787878788"/>
    <n v="4778.757575757576"/>
    <n v="4887.570741762609"/>
    <n v="255.85606060606059"/>
    <n v="282.95454545454544"/>
    <n v="475.81818181818181"/>
    <n v="438.780303030303"/>
    <n v="506.36363636363637"/>
    <n v="612.72727272727275"/>
    <n v="522.02272727272725"/>
    <n v="406.2348484848485"/>
    <n v="404.72727272727275"/>
    <n v="348.63636363636363"/>
    <n v="250.18181818181819"/>
    <n v="274.45454545454544"/>
    <n v="259.66665736924119"/>
    <n v="304.71645519155948"/>
    <n v="445.19086688022566"/>
    <n v="443.43066302932698"/>
    <n v="554.12885453672072"/>
    <n v="608.32658010052035"/>
    <n v="553.27141150993509"/>
    <n v="479.01462365827763"/>
    <n v="389.16743344731941"/>
    <n v="338.29067059931413"/>
    <n v="282.78005317677059"/>
    <n v="229.58647226339826"/>
    <n v="5107.047552"/>
    <n v="5359.2428159999999"/>
    <n v="5481.2737349059971"/>
    <n v="286.935408"/>
    <n v="317.32560000000001"/>
    <n v="533.61676799999998"/>
    <n v="492.07982400000003"/>
    <n v="567.87264000000005"/>
    <n v="687.15647999999999"/>
    <n v="585.43387199999995"/>
    <n v="455.581008"/>
    <n v="453.89030400000001"/>
    <n v="390.98592000000002"/>
    <n v="280.57190400000002"/>
    <n v="307.79308800000001"/>
    <n v="291.20888557319768"/>
    <n v="341.73097243658862"/>
    <n v="499.26909186190045"/>
    <n v="497.29507252882536"/>
    <n v="621.43999475500527"/>
    <n v="682.22122643849082"/>
    <n v="620.47839640886991"/>
    <n v="537.20148802329595"/>
    <n v="436.4403799230322"/>
    <n v="379.38351493835398"/>
    <n v="317.12991179625925"/>
    <n v="257.47480022217775"/>
  </r>
  <r>
    <n v="69568964"/>
    <n v="10077567281903"/>
    <s v="BR NSA VANILLA 6 1.5QT"/>
    <n v="587257"/>
    <n v="36313"/>
    <n v="41856"/>
    <n v="50923"/>
    <n v="60739"/>
    <n v="49632"/>
    <n v="65591"/>
    <n v="55128"/>
    <n v="60873"/>
    <n v="43956"/>
    <n v="39229"/>
    <n v="46028"/>
    <n v="40065"/>
    <n v="24098.052663595656"/>
    <n v="37033.88645758303"/>
    <n v="50430.737796747511"/>
    <n v="54453.714860517277"/>
    <n v="43791.041533952652"/>
    <n v="60669.227586629029"/>
    <n v="51509.59860909175"/>
    <n v="52505.508901619185"/>
    <n v="39263.2530286611"/>
    <n v="40031.924258838248"/>
    <n v="38899.082689627714"/>
    <n v="33737.048231537592"/>
    <n v="1704013.0766184006"/>
    <n v="176"/>
    <n v="8.5199999999999998E-3"/>
    <n v="590333"/>
    <n v="526423.07661840075"/>
    <n v="3336.6875"/>
    <n v="3354.1647727272725"/>
    <n v="2991.0402080590952"/>
    <n v="206.32386363636363"/>
    <n v="237.81818181818181"/>
    <n v="289.33522727272725"/>
    <n v="345.10795454545456"/>
    <n v="282"/>
    <n v="372.67613636363637"/>
    <n v="313.22727272727275"/>
    <n v="345.86931818181819"/>
    <n v="249.75"/>
    <n v="222.89204545454547"/>
    <n v="261.52272727272725"/>
    <n v="227.64204545454547"/>
    <n v="136.92075377042985"/>
    <n v="210.41980941808541"/>
    <n v="286.5382829360654"/>
    <n v="309.39610716202998"/>
    <n v="248.81273598836734"/>
    <n v="344.71152037857405"/>
    <n v="292.66817391529406"/>
    <n v="298.32675512283629"/>
    <n v="223.08666493557442"/>
    <n v="227.45411510703551"/>
    <n v="221.01751528197565"/>
    <n v="191.68777404282721"/>
    <n v="5003.4296400000003"/>
    <n v="5029.6371600000002"/>
    <n v="4485.1246127887744"/>
    <n v="309.38675999999998"/>
    <n v="356.61311999999998"/>
    <n v="433.86395999999996"/>
    <n v="517.49627999999996"/>
    <n v="422.86464000000001"/>
    <n v="558.83532000000002"/>
    <n v="469.69056"/>
    <n v="518.63796000000002"/>
    <n v="374.50511999999998"/>
    <n v="334.23108000000002"/>
    <n v="392.15855999999997"/>
    <n v="341.35379999999998"/>
    <n v="205.315408693835"/>
    <n v="315.52871261860741"/>
    <n v="429.66988602828877"/>
    <n v="463.94565061160716"/>
    <n v="373.09967386927656"/>
    <n v="516.90181903807934"/>
    <n v="438.86178014946171"/>
    <n v="447.34693584179547"/>
    <n v="334.52291580419256"/>
    <n v="341.07199468530189"/>
    <n v="331.42018451562814"/>
    <n v="287.43965093270026"/>
  </r>
  <r>
    <n v="64325512"/>
    <n v="10851035003323"/>
    <s v="Yasso Coffee Chocolate Chip 8-4pk"/>
    <n v="500809"/>
    <n v="32065"/>
    <n v="45895"/>
    <n v="55745"/>
    <n v="51171"/>
    <n v="51621"/>
    <n v="30218"/>
    <n v="45920"/>
    <n v="71804.009999999995"/>
    <n v="56402"/>
    <n v="32208"/>
    <n v="35739"/>
    <n v="38796"/>
    <n v="34606.364301597307"/>
    <n v="39894.009267681467"/>
    <n v="52079.417597771717"/>
    <n v="44934.433326055696"/>
    <n v="46543.073005642887"/>
    <n v="51687.511505392707"/>
    <n v="58046.92991772067"/>
    <n v="57307.552866468039"/>
    <n v="46047.730340994509"/>
    <n v="33209.772583897087"/>
    <n v="40693.92108679872"/>
    <n v="27460.066617315431"/>
    <n v="1580903.7924173358"/>
    <n v="187"/>
    <n v="3.3119999999999998E-3"/>
    <n v="547584.01"/>
    <n v="532510.78241733625"/>
    <n v="2678.1229946524063"/>
    <n v="2928.2567379679144"/>
    <n v="2847.6512428734559"/>
    <n v="171.47058823529412"/>
    <n v="245.42780748663102"/>
    <n v="298.10160427807489"/>
    <n v="273.64171122994651"/>
    <n v="276.048128342246"/>
    <n v="161.59358288770053"/>
    <n v="245.56149732620321"/>
    <n v="383.97866310160424"/>
    <n v="301.61497326203209"/>
    <n v="172.23529411764707"/>
    <n v="191.11764705882354"/>
    <n v="207.46524064171123"/>
    <n v="185.06077166629575"/>
    <n v="213.33694795551588"/>
    <n v="278.49955934637279"/>
    <n v="240.29108730511066"/>
    <n v="248.89343853284967"/>
    <n v="276.40380484167224"/>
    <n v="310.41138993433515"/>
    <n v="306.45750195972215"/>
    <n v="246.2445472780455"/>
    <n v="177.59236675880794"/>
    <n v="217.61455126630332"/>
    <n v="146.84527602842476"/>
    <n v="1658.679408"/>
    <n v="1813.59824112"/>
    <n v="1763.6757113662175"/>
    <n v="106.19928"/>
    <n v="152.00423999999998"/>
    <n v="184.62743999999998"/>
    <n v="169.478352"/>
    <n v="170.96875199999999"/>
    <n v="100.082016"/>
    <n v="152.08704"/>
    <n v="237.81488111999997"/>
    <n v="186.80342399999998"/>
    <n v="106.67289599999999"/>
    <n v="118.36756799999999"/>
    <n v="128.49235199999998"/>
    <n v="114.61627856689027"/>
    <n v="132.12895869456102"/>
    <n v="172.48703108381991"/>
    <n v="148.82284317589645"/>
    <n v="154.15065779468924"/>
    <n v="171.18903810586065"/>
    <n v="192.25143188749084"/>
    <n v="189.80261509374213"/>
    <n v="152.51008288937382"/>
    <n v="109.99076679786715"/>
    <n v="134.77826663947735"/>
    <n v="90.947740636548701"/>
  </r>
  <r>
    <n v="64776954"/>
    <n v="10077567001570"/>
    <s v="PS Scribblers Natural 6-18PK"/>
    <n v="589779"/>
    <n v="31402"/>
    <n v="49445"/>
    <n v="44418"/>
    <n v="53532"/>
    <n v="67346"/>
    <n v="79037"/>
    <n v="64155"/>
    <n v="50557"/>
    <n v="31158"/>
    <n v="17667"/>
    <n v="19227"/>
    <n v="26217"/>
    <n v="24169.161991004217"/>
    <n v="33674.143442244269"/>
    <n v="41931.966074858159"/>
    <n v="46977.428688380111"/>
    <n v="64527.571307268656"/>
    <n v="60876.993474662821"/>
    <n v="56504.273295218918"/>
    <n v="43265.122773275325"/>
    <n v="26983.555988985823"/>
    <n v="17334.855018495502"/>
    <n v="16958.611605685044"/>
    <n v="22563.939340699992"/>
    <n v="1579707.6230007785"/>
    <n v="130"/>
    <n v="3.8340000000000002E-3"/>
    <n v="534161"/>
    <n v="455767.62300077884"/>
    <n v="4536.7615384615383"/>
    <n v="4108.9307692307693"/>
    <n v="3505.9047923136832"/>
    <n v="241.55384615384617"/>
    <n v="380.34615384615387"/>
    <n v="341.67692307692306"/>
    <n v="411.78461538461539"/>
    <n v="518.04615384615386"/>
    <n v="607.97692307692307"/>
    <n v="493.5"/>
    <n v="388.9"/>
    <n v="239.67692307692309"/>
    <n v="135.9"/>
    <n v="147.9"/>
    <n v="201.66923076923078"/>
    <n v="185.91663070003244"/>
    <n v="259.03187263264823"/>
    <n v="322.5535851912166"/>
    <n v="361.36483606446239"/>
    <n v="496.36593313283583"/>
    <n v="468.28456518971399"/>
    <n v="434.64825611706863"/>
    <n v="332.80863671750251"/>
    <n v="207.56581529989094"/>
    <n v="133.34503860381156"/>
    <n v="130.45085850526957"/>
    <n v="173.56876415923071"/>
    <n v="2261.2126860000003"/>
    <n v="2047.9732740000002"/>
    <n v="1747.4130665849862"/>
    <n v="120.395268"/>
    <n v="189.57213000000002"/>
    <n v="170.29861200000002"/>
    <n v="205.24168800000001"/>
    <n v="258.204564"/>
    <n v="303.02785800000004"/>
    <n v="245.97027"/>
    <n v="193.83553800000001"/>
    <n v="119.459772"/>
    <n v="67.735278000000008"/>
    <n v="73.716318000000001"/>
    <n v="100.515978"/>
    <n v="92.66456707351017"/>
    <n v="129.10666595756453"/>
    <n v="160.76715793100618"/>
    <n v="180.11146159124934"/>
    <n v="247.39870839206804"/>
    <n v="233.40239298185728"/>
    <n v="216.63738381386935"/>
    <n v="165.8784807127376"/>
    <n v="103.45495366177165"/>
    <n v="66.461834140911762"/>
    <n v="65.019316896196457"/>
    <n v="86.510143432243765"/>
  </r>
  <r>
    <n v="68821734"/>
    <n v="10077567254259"/>
    <s v="BR Vanilla Chocolate 6 1.5QT"/>
    <n v="595254"/>
    <n v="39050"/>
    <n v="43575"/>
    <n v="49237"/>
    <n v="60866"/>
    <n v="55214"/>
    <n v="70378"/>
    <n v="51893"/>
    <n v="52625"/>
    <n v="44695"/>
    <n v="44901"/>
    <n v="55638"/>
    <n v="50655"/>
    <n v="31042.293768926163"/>
    <n v="42511.179119573644"/>
    <n v="54293.263190009355"/>
    <n v="53065.979476853405"/>
    <n v="55040.918626578918"/>
    <n v="68429.104179833856"/>
    <n v="55488.883318523833"/>
    <n v="53228.091222049748"/>
    <n v="39474.209055195555"/>
    <n v="44791.410960869907"/>
    <n v="47252.67201025971"/>
    <n v="39083.139426526752"/>
    <n v="1797682.1443552009"/>
    <n v="176"/>
    <n v="8.5199999999999998E-3"/>
    <n v="618727"/>
    <n v="583701.14435520081"/>
    <n v="3382.125"/>
    <n v="3515.494318181818"/>
    <n v="3316.483774745459"/>
    <n v="221.875"/>
    <n v="247.58522727272728"/>
    <n v="279.75568181818181"/>
    <n v="345.82954545454544"/>
    <n v="313.71590909090907"/>
    <n v="399.875"/>
    <n v="294.84659090909093"/>
    <n v="299.00568181818181"/>
    <n v="253.94886363636363"/>
    <n v="255.11931818181819"/>
    <n v="316.125"/>
    <n v="287.8125"/>
    <n v="176.37666914162594"/>
    <n v="241.54079045212299"/>
    <n v="308.48444994323495"/>
    <n v="301.51124702757619"/>
    <n v="312.73249219647113"/>
    <n v="388.80172829451055"/>
    <n v="315.27774612797634"/>
    <n v="302.43233648891902"/>
    <n v="224.28527872270203"/>
    <n v="254.49665318676082"/>
    <n v="268.48109096738472"/>
    <n v="222.06329219617473"/>
    <n v="5071.5640800000001"/>
    <n v="5271.55404"/>
    <n v="4973.1337499063111"/>
    <n v="332.70600000000002"/>
    <n v="371.25900000000001"/>
    <n v="419.49923999999999"/>
    <n v="518.57831999999996"/>
    <n v="470.42327999999998"/>
    <n v="599.62055999999995"/>
    <n v="442.12835999999999"/>
    <n v="448.36500000000001"/>
    <n v="380.8014"/>
    <n v="382.55651999999998"/>
    <n v="474.03575999999998"/>
    <n v="431.5806"/>
    <n v="264.48034291125089"/>
    <n v="362.19524609876743"/>
    <n v="462.57860237887968"/>
    <n v="452.122145142791"/>
    <n v="468.94862669845236"/>
    <n v="583.01596761218445"/>
    <n v="472.76528587382302"/>
    <n v="453.50333721186382"/>
    <n v="336.32026115026611"/>
    <n v="381.62282138661158"/>
    <n v="402.59276552741272"/>
    <n v="332.98834791400793"/>
  </r>
  <r>
    <n v="68649095"/>
    <n v="10076840003546"/>
    <s v="BJ US-TOP-DirtCake-8 450ML"/>
    <n v="619275"/>
    <n v="45420"/>
    <n v="63992"/>
    <n v="81517"/>
    <n v="63525"/>
    <n v="62046"/>
    <n v="79878"/>
    <n v="64339"/>
    <n v="62817"/>
    <n v="58733"/>
    <n v="51422"/>
    <n v="57573"/>
    <n v="48389"/>
    <n v="33899.219291328147"/>
    <n v="60748.325439942397"/>
    <n v="76323.355219383913"/>
    <n v="66796.489678378726"/>
    <n v="64523.2836156087"/>
    <n v="75827.616114551696"/>
    <n v="63362.860260121983"/>
    <n v="65875.971415222346"/>
    <n v="56139.565357108673"/>
    <n v="57187.526467164666"/>
    <n v="54699.621184635143"/>
    <n v="43956.683232804709"/>
    <n v="2078266.5172762512"/>
    <n v="240"/>
    <n v="3.5999999999999999E-3"/>
    <n v="739651"/>
    <n v="719340.51727625111"/>
    <n v="2580.3125"/>
    <n v="3081.8791666666666"/>
    <n v="2997.252155317713"/>
    <n v="189.25"/>
    <n v="266.63333333333333"/>
    <n v="339.65416666666664"/>
    <n v="264.6875"/>
    <n v="258.52499999999998"/>
    <n v="332.82499999999999"/>
    <n v="268.07916666666665"/>
    <n v="261.73750000000001"/>
    <n v="244.72083333333333"/>
    <n v="214.25833333333333"/>
    <n v="239.88749999999999"/>
    <n v="201.62083333333334"/>
    <n v="141.24674704720061"/>
    <n v="253.11802266642664"/>
    <n v="318.01398008076632"/>
    <n v="278.31870699324469"/>
    <n v="268.84701506503626"/>
    <n v="315.94840047729872"/>
    <n v="264.01191775050825"/>
    <n v="274.4832142300931"/>
    <n v="233.91485565461946"/>
    <n v="238.28136027985278"/>
    <n v="227.91508826931309"/>
    <n v="183.15284680335296"/>
    <n v="2229.39"/>
    <n v="2662.7435999999998"/>
    <n v="2589.625862194504"/>
    <n v="163.512"/>
    <n v="230.37119999999999"/>
    <n v="293.46120000000002"/>
    <n v="228.69"/>
    <n v="223.3656"/>
    <n v="287.56079999999997"/>
    <n v="231.62039999999999"/>
    <n v="226.1412"/>
    <n v="211.43879999999999"/>
    <n v="185.11920000000001"/>
    <n v="207.2628"/>
    <n v="174.2004"/>
    <n v="122.03718944878132"/>
    <n v="218.69397158379263"/>
    <n v="274.7640787897821"/>
    <n v="240.4673628421634"/>
    <n v="232.28382101619133"/>
    <n v="272.97941801238608"/>
    <n v="228.10629693643912"/>
    <n v="237.15349709480043"/>
    <n v="202.10243528559121"/>
    <n v="205.8750952817928"/>
    <n v="196.91863626468651"/>
    <n v="158.24405963809696"/>
  </r>
  <r>
    <n v="69568829"/>
    <n v="10077567283204"/>
    <s v="BR CS CHOC 6 1.5QT"/>
    <n v="570017"/>
    <n v="29964"/>
    <n v="39231"/>
    <n v="45443"/>
    <n v="52019"/>
    <n v="41415"/>
    <n v="49290"/>
    <n v="53264"/>
    <n v="49002"/>
    <n v="40212"/>
    <n v="33955"/>
    <n v="40301"/>
    <n v="31493"/>
    <n v="26475.6772414308"/>
    <n v="37253.060607921441"/>
    <n v="46735.473531694108"/>
    <n v="47251.077236563782"/>
    <n v="37395.86035460826"/>
    <n v="46073.747794392955"/>
    <n v="53318.453011095909"/>
    <n v="44667.577547879591"/>
    <n v="37379.413719371543"/>
    <n v="38402.122655529995"/>
    <n v="35687.393356998582"/>
    <n v="30543.555605615758"/>
    <n v="1556789.4126631026"/>
    <n v="176"/>
    <n v="8.5199999999999998E-3"/>
    <n v="505589"/>
    <n v="481183.41266310273"/>
    <n v="3238.7329545454545"/>
    <n v="2872.6647727272725"/>
    <n v="2733.9966628585385"/>
    <n v="170.25"/>
    <n v="222.90340909090909"/>
    <n v="258.19886363636363"/>
    <n v="295.5625"/>
    <n v="235.3125"/>
    <n v="280.05681818181819"/>
    <n v="302.63636363636363"/>
    <n v="278.42045454545456"/>
    <n v="228.47727272727272"/>
    <n v="192.92613636363637"/>
    <n v="228.98295454545453"/>
    <n v="178.9375"/>
    <n v="150.42998432631137"/>
    <n v="211.66511709046273"/>
    <n v="265.54246324826198"/>
    <n v="268.47202975320329"/>
    <n v="212.47647928754694"/>
    <n v="261.78265792268724"/>
    <n v="302.94575574486311"/>
    <n v="253.79305424931587"/>
    <n v="212.38303249642922"/>
    <n v="218.19387872460223"/>
    <n v="202.76928043749194"/>
    <n v="173.54292957736226"/>
    <n v="4856.5448399999996"/>
    <n v="4307.6182799999997"/>
    <n v="4099.682675889635"/>
    <n v="255.29327999999998"/>
    <n v="334.24811999999997"/>
    <n v="387.17435999999998"/>
    <n v="443.20188000000002"/>
    <n v="352.85579999999999"/>
    <n v="419.95080000000002"/>
    <n v="453.80928"/>
    <n v="417.49703999999997"/>
    <n v="342.60624000000001"/>
    <n v="289.29660000000001"/>
    <n v="343.36451999999997"/>
    <n v="268.32035999999999"/>
    <n v="225.57277009699041"/>
    <n v="317.39607637949069"/>
    <n v="398.18623449003377"/>
    <n v="402.57917805552341"/>
    <n v="318.61273022126238"/>
    <n v="392.54833120822798"/>
    <n v="454.27321965453712"/>
    <n v="380.5677607079341"/>
    <n v="318.47260488904556"/>
    <n v="327.18608502511552"/>
    <n v="304.05659140162788"/>
    <n v="260.23109375984626"/>
  </r>
  <r>
    <n v="64325372"/>
    <n v="10851035003248"/>
    <s v="Yasso Sea Salt Caramel 8-4pk"/>
    <n v="519632"/>
    <n v="30787"/>
    <n v="44471"/>
    <n v="57239"/>
    <n v="42208"/>
    <n v="24701"/>
    <n v="75722"/>
    <n v="57403"/>
    <n v="55649"/>
    <n v="49392"/>
    <n v="36931"/>
    <n v="33313"/>
    <n v="37111"/>
    <n v="33769.468832029779"/>
    <n v="40887.091506917684"/>
    <n v="51706.577569502908"/>
    <n v="43837.488571357353"/>
    <n v="44285.382017901858"/>
    <n v="58701.939880383339"/>
    <n v="57698.212239218381"/>
    <n v="54380.395131350691"/>
    <n v="43953.536136915987"/>
    <n v="36981.166455887542"/>
    <n v="37802.032081384423"/>
    <n v="28934.72283908751"/>
    <n v="1597497.0132619375"/>
    <n v="187"/>
    <n v="3.3119999999999998E-3"/>
    <n v="544927"/>
    <n v="532938.01326193742"/>
    <n v="2778.7807486631018"/>
    <n v="2914.0481283422459"/>
    <n v="2849.9358997964569"/>
    <n v="164.63636363636363"/>
    <n v="237.81283422459893"/>
    <n v="306.09090909090907"/>
    <n v="225.71122994652407"/>
    <n v="132.09090909090909"/>
    <n v="404.93048128342247"/>
    <n v="306.96791443850265"/>
    <n v="297.58823529411762"/>
    <n v="264.1283422459893"/>
    <n v="197.49197860962568"/>
    <n v="178.14438502673798"/>
    <n v="198.45454545454547"/>
    <n v="180.58539482368866"/>
    <n v="218.64754816533522"/>
    <n v="276.50576240375887"/>
    <n v="234.4250725741035"/>
    <n v="236.82022469466236"/>
    <n v="313.91411700739752"/>
    <n v="308.54658951453678"/>
    <n v="290.80425203930849"/>
    <n v="235.04564779099459"/>
    <n v="197.76024842720611"/>
    <n v="202.14990417852633"/>
    <n v="154.73113817693854"/>
    <n v="1721.0211839999999"/>
    <n v="1804.7982239999999"/>
    <n v="1765.0906999235367"/>
    <n v="101.966544"/>
    <n v="147.28795199999999"/>
    <n v="189.575568"/>
    <n v="139.79289599999998"/>
    <n v="81.80971199999999"/>
    <n v="250.79126399999998"/>
    <n v="190.11873599999998"/>
    <n v="184.30948799999999"/>
    <n v="163.58630399999998"/>
    <n v="122.315472"/>
    <n v="110.332656"/>
    <n v="122.911632"/>
    <n v="111.84448077168263"/>
    <n v="135.41804707091137"/>
    <n v="171.25218491019362"/>
    <n v="145.18976214833555"/>
    <n v="146.67318524329096"/>
    <n v="194.4208248838296"/>
    <n v="191.09647893629128"/>
    <n v="180.10786867503347"/>
    <n v="145.57411168546574"/>
    <n v="122.48162330189953"/>
    <n v="125.2003302535452"/>
    <n v="95.831802043057834"/>
  </r>
  <r>
    <n v="64341106"/>
    <n v="10077567085167"/>
    <s v="PS Jolly Rancher Pop 6-18PK"/>
    <n v="745716"/>
    <n v="31109"/>
    <n v="41665"/>
    <n v="55128"/>
    <n v="60658"/>
    <n v="110519"/>
    <n v="91585"/>
    <n v="75413"/>
    <n v="52702"/>
    <n v="39962"/>
    <n v="28301"/>
    <n v="29094"/>
    <n v="35553"/>
    <n v="28336.899794678749"/>
    <n v="36206.973629433545"/>
    <n v="53947.953956842815"/>
    <n v="53863.011617892371"/>
    <n v="93815.516279737873"/>
    <n v="73753.445635450553"/>
    <n v="67863.544290331047"/>
    <n v="43007.446292101151"/>
    <n v="29292.283469747857"/>
    <n v="23067.127761533276"/>
    <n v="20113.786815725362"/>
    <n v="27761.546368657178"/>
    <n v="1948434.5359121317"/>
    <n v="130"/>
    <n v="5.2680000000000001E-3"/>
    <n v="651689"/>
    <n v="551029.53591213177"/>
    <n v="5736.2769230769227"/>
    <n v="5012.9923076923078"/>
    <n v="4238.6887377856292"/>
    <n v="239.3"/>
    <n v="320.5"/>
    <n v="424.06153846153848"/>
    <n v="466.6"/>
    <n v="850.14615384615388"/>
    <n v="704.5"/>
    <n v="580.1"/>
    <n v="405.4"/>
    <n v="307.39999999999998"/>
    <n v="217.7"/>
    <n v="223.8"/>
    <n v="273.48461538461538"/>
    <n v="217.97615226675961"/>
    <n v="278.51518176487343"/>
    <n v="414.98426120648321"/>
    <n v="414.33085859917207"/>
    <n v="721.65781753644512"/>
    <n v="567.33419719577353"/>
    <n v="522.02726377177726"/>
    <n v="330.8265099392396"/>
    <n v="225.3252574595989"/>
    <n v="177.43944431948674"/>
    <n v="154.72143704404124"/>
    <n v="213.55035668197829"/>
    <n v="3928.4318880000001"/>
    <n v="3433.0976519999999"/>
    <n v="2902.8235951851102"/>
    <n v="163.88221200000001"/>
    <n v="219.49122"/>
    <n v="290.41430400000002"/>
    <n v="319.54634400000003"/>
    <n v="582.21409200000005"/>
    <n v="482.46978000000001"/>
    <n v="397.27568400000001"/>
    <n v="277.63413600000001"/>
    <n v="210.51981599999999"/>
    <n v="149.08966800000002"/>
    <n v="153.26719199999999"/>
    <n v="187.293204"/>
    <n v="149.27878811836766"/>
    <n v="190.73833707985591"/>
    <n v="284.19782144464796"/>
    <n v="283.75034520305701"/>
    <n v="494.22013976165914"/>
    <n v="388.53315160755352"/>
    <n v="357.50515132146398"/>
    <n v="226.56322706678887"/>
    <n v="154.31174931863171"/>
    <n v="121.5176290477573"/>
    <n v="105.9594289452412"/>
    <n v="146.24782627008602"/>
  </r>
  <r>
    <n v="84164936"/>
    <n v="10076840100047"/>
    <s v="BJ US-IC-MintChocCookie-8 1PT"/>
    <n v="565453"/>
    <n v="29880"/>
    <n v="49910"/>
    <n v="53842"/>
    <n v="45292"/>
    <n v="47852"/>
    <n v="55349"/>
    <n v="50088"/>
    <n v="47161"/>
    <n v="46453"/>
    <n v="35617"/>
    <n v="36122"/>
    <n v="36692"/>
    <n v="29150.719865825638"/>
    <n v="42270.740456968073"/>
    <n v="48739.053092386792"/>
    <n v="46491.283482516155"/>
    <n v="46905.17180230243"/>
    <n v="53172.583334968294"/>
    <n v="41130.810899090153"/>
    <n v="45828.671723399399"/>
    <n v="36420.860229297163"/>
    <n v="36202.057394776501"/>
    <n v="34321.970541701572"/>
    <n v="31197.741755459279"/>
    <n v="1591542.6645786914"/>
    <n v="240"/>
    <n v="3.7853439999999999E-3"/>
    <n v="534258"/>
    <n v="491831.66457869147"/>
    <n v="2356.0541666666668"/>
    <n v="2226.0749999999998"/>
    <n v="2049.2986024112147"/>
    <n v="124.5"/>
    <n v="207.95833333333334"/>
    <n v="224.34166666666667"/>
    <n v="188.71666666666667"/>
    <n v="199.38333333333333"/>
    <n v="230.62083333333334"/>
    <n v="208.7"/>
    <n v="196.50416666666666"/>
    <n v="193.55416666666667"/>
    <n v="148.40416666666667"/>
    <n v="150.50833333333333"/>
    <n v="152.88333333333333"/>
    <n v="121.46133277427349"/>
    <n v="176.12808523736697"/>
    <n v="203.07938788494496"/>
    <n v="193.71368117715065"/>
    <n v="195.43821584292678"/>
    <n v="221.5524305623679"/>
    <n v="171.37837874620897"/>
    <n v="190.95279884749749"/>
    <n v="151.75358428873818"/>
    <n v="150.84190581156875"/>
    <n v="143.0082105904232"/>
    <n v="129.99059064774698"/>
    <n v="2140.4341208320002"/>
    <n v="2022.350314752"/>
    <n v="1861.7520405229623"/>
    <n v="113.10607872"/>
    <n v="188.92651903999999"/>
    <n v="203.81049164800001"/>
    <n v="171.445800448"/>
    <n v="181.136281088"/>
    <n v="209.51500505600001"/>
    <n v="189.600310272"/>
    <n v="178.52060838399998"/>
    <n v="175.84058483199999"/>
    <n v="134.82259724799999"/>
    <n v="136.73419596799999"/>
    <n v="138.891842048"/>
    <n v="110.34550253978388"/>
    <n v="160.00929376434135"/>
    <n v="184.49408218894777"/>
    <n v="175.98550098284164"/>
    <n v="177.55221065081469"/>
    <n v="201.27651929152222"/>
    <n v="155.69426825200551"/>
    <n v="173.47728753613958"/>
    <n v="137.86548474380865"/>
    <n v="137.03724074697286"/>
    <n v="129.9204652582068"/>
    <n v="118.09418456757724"/>
  </r>
  <r>
    <n v="68730257"/>
    <n v="20186852000079"/>
    <s v="Talenti Mediterranean Mint 8 1PT"/>
    <n v="501218"/>
    <n v="31980"/>
    <n v="38385"/>
    <n v="46472"/>
    <n v="41701"/>
    <n v="48396"/>
    <n v="52620"/>
    <n v="41550"/>
    <n v="37695"/>
    <n v="36600"/>
    <n v="35550"/>
    <n v="30435"/>
    <n v="29835"/>
    <n v="30205.534776155389"/>
    <n v="37994.328589332923"/>
    <n v="38985.419500868149"/>
    <n v="41692.787564678736"/>
    <n v="42005.295600344114"/>
    <n v="53178.420306099979"/>
    <n v="42155.517117463976"/>
    <n v="35229.757616852403"/>
    <n v="34556.570094936629"/>
    <n v="34506.589863930509"/>
    <n v="23261.899749559318"/>
    <n v="23030.489348035186"/>
    <n v="1409239.6101282574"/>
    <n v="255"/>
    <n v="3.7853439999999999E-3"/>
    <n v="471219"/>
    <n v="436802.61012825725"/>
    <n v="1965.5607843137254"/>
    <n v="1847.9176470588236"/>
    <n v="1712.9514122676756"/>
    <n v="125.41176470588235"/>
    <n v="150.52941176470588"/>
    <n v="182.24313725490197"/>
    <n v="163.53333333333333"/>
    <n v="189.78823529411764"/>
    <n v="206.35294117647058"/>
    <n v="162.94117647058823"/>
    <n v="147.8235294117647"/>
    <n v="143.52941176470588"/>
    <n v="139.41176470588235"/>
    <n v="119.35294117647059"/>
    <n v="117"/>
    <n v="118.45307755355054"/>
    <n v="148.99736701699186"/>
    <n v="152.88399804262019"/>
    <n v="163.50112770462249"/>
    <n v="164.72664941311416"/>
    <n v="208.54282472980384"/>
    <n v="165.31575340181951"/>
    <n v="138.1559122229506"/>
    <n v="135.51596115661422"/>
    <n v="135.31996025070788"/>
    <n v="91.223136272781645"/>
    <n v="90.315644502098763"/>
    <n v="1897.2825489919999"/>
    <n v="1783.7260143359999"/>
    <n v="1653.4481394333377"/>
    <n v="121.05530112"/>
    <n v="145.30042943999999"/>
    <n v="175.91250636800001"/>
    <n v="157.85263014399999"/>
    <n v="183.19550822400001"/>
    <n v="199.18480127999999"/>
    <n v="157.2810432"/>
    <n v="142.68854207999999"/>
    <n v="138.5435904"/>
    <n v="134.5689792"/>
    <n v="115.20694464"/>
    <n v="112.93573823999999"/>
    <n v="114.33833983171114"/>
    <n v="143.82160375965984"/>
    <n v="147.57322379509424"/>
    <n v="157.82154325123128"/>
    <n v="159.004493668989"/>
    <n v="201.29861423517372"/>
    <n v="159.57313378748955"/>
    <n v="133.35675161640654"/>
    <n v="130.80850526944781"/>
    <n v="130.61931290189017"/>
    <n v="88.054292645595865"/>
    <n v="87.178324670648905"/>
  </r>
  <r>
    <n v="68862392"/>
    <n v="20186852000062"/>
    <s v="Talenti Coffee Choc Chip 8 1PT"/>
    <n v="496535"/>
    <n v="34758"/>
    <n v="40246"/>
    <n v="46471"/>
    <n v="42080"/>
    <n v="46956"/>
    <n v="57466"/>
    <n v="44190"/>
    <n v="42795"/>
    <n v="41445"/>
    <n v="35700"/>
    <n v="32895"/>
    <n v="33260"/>
    <n v="29983.819808915916"/>
    <n v="36972.125370657377"/>
    <n v="42054.514815833376"/>
    <n v="42149.212377061922"/>
    <n v="43088.692902557588"/>
    <n v="54115.646250106001"/>
    <n v="43932.621968839849"/>
    <n v="40334.027212930559"/>
    <n v="36402.750194918997"/>
    <n v="36932.42977901722"/>
    <n v="28260.539603168163"/>
    <n v="21120.649492264987"/>
    <n v="1450144.0297762717"/>
    <n v="255"/>
    <n v="3.7839999999999996E-3"/>
    <n v="498262"/>
    <n v="455347.0297762719"/>
    <n v="1947.1960784313726"/>
    <n v="1953.9686274509804"/>
    <n v="1785.6746265736153"/>
    <n v="136.30588235294118"/>
    <n v="157.82745098039214"/>
    <n v="182.23921568627452"/>
    <n v="165.01960784313727"/>
    <n v="184.14117647058825"/>
    <n v="225.35686274509803"/>
    <n v="173.29411764705881"/>
    <n v="167.8235294117647"/>
    <n v="162.52941176470588"/>
    <n v="140"/>
    <n v="129"/>
    <n v="130.43137254901961"/>
    <n v="117.5836070937879"/>
    <n v="144.98872694375441"/>
    <n v="164.9196659444446"/>
    <n v="165.2910289296546"/>
    <n v="168.97526628453957"/>
    <n v="212.21822058865098"/>
    <n v="172.28479203466608"/>
    <n v="158.17265573698259"/>
    <n v="142.7558831173294"/>
    <n v="144.83305795693028"/>
    <n v="110.82564550262025"/>
    <n v="82.826076440254852"/>
    <n v="1878.8884399999997"/>
    <n v="1885.4234079999999"/>
    <n v="1723.0331606734128"/>
    <n v="131.524272"/>
    <n v="152.29086399999997"/>
    <n v="175.84626399999999"/>
    <n v="159.23071999999999"/>
    <n v="177.68150399999999"/>
    <n v="217.45134399999998"/>
    <n v="167.21495999999999"/>
    <n v="161.93627999999998"/>
    <n v="156.82787999999999"/>
    <n v="135.08879999999999"/>
    <n v="124.47467999999999"/>
    <n v="125.85583999999999"/>
    <n v="113.45877415693782"/>
    <n v="139.90252240256751"/>
    <n v="159.13428406311348"/>
    <n v="159.49261963480231"/>
    <n v="163.0476139432779"/>
    <n v="204.77360541040107"/>
    <n v="166.24104153008997"/>
    <n v="152.62395897372923"/>
    <n v="137.74800673757346"/>
    <n v="139.75231428380116"/>
    <n v="106.93788185838832"/>
    <n v="79.92053767873071"/>
  </r>
  <r>
    <n v="69591667"/>
    <n v="10077567721836"/>
    <s v="BR Carbsmart Fudge Bar 8-6PK"/>
    <n v="453375"/>
    <n v="25904"/>
    <n v="35323"/>
    <n v="43564"/>
    <n v="46283"/>
    <n v="50328"/>
    <n v="42863.01"/>
    <n v="52425"/>
    <n v="39579"/>
    <n v="53131"/>
    <n v="40651"/>
    <n v="32405"/>
    <n v="33657"/>
    <n v="24045.58600001756"/>
    <n v="31284.567891726085"/>
    <n v="37606.714018790612"/>
    <n v="41037.408345226031"/>
    <n v="42482.674216369749"/>
    <n v="40571.743337554646"/>
    <n v="49090.959206325562"/>
    <n v="37561.109981445239"/>
    <n v="52210.161365522326"/>
    <n v="34527.417729893707"/>
    <n v="26471.490442019902"/>
    <n v="17579.132223665099"/>
    <n v="1383956.9747585563"/>
    <n v="143"/>
    <n v="4.2560000000000002E-3"/>
    <n v="496113.01"/>
    <n v="434468.96475855645"/>
    <n v="3170.4545454545455"/>
    <n v="3469.3217482517484"/>
    <n v="3038.2445088010941"/>
    <n v="181.14685314685315"/>
    <n v="247.01398601398603"/>
    <n v="304.64335664335664"/>
    <n v="323.65734265734267"/>
    <n v="351.94405594405595"/>
    <n v="299.74132867132869"/>
    <n v="366.60839160839163"/>
    <n v="276.77622377622379"/>
    <n v="371.54545454545456"/>
    <n v="284.27272727272725"/>
    <n v="226.6083916083916"/>
    <n v="235.36363636363637"/>
    <n v="168.15095104907385"/>
    <n v="218.77320204004255"/>
    <n v="262.98401411741685"/>
    <n v="286.97488353304919"/>
    <n v="297.08163787671151"/>
    <n v="283.71848487800452"/>
    <n v="343.29342102325569"/>
    <n v="262.66510476535132"/>
    <n v="365.10602353512115"/>
    <n v="241.45047363562031"/>
    <n v="185.11531777636296"/>
    <n v="122.93099457108461"/>
    <n v="1929.5640000000001"/>
    <n v="2111.4569705600002"/>
    <n v="1849.0999140124163"/>
    <n v="110.24742400000001"/>
    <n v="150.334688"/>
    <n v="185.40838400000001"/>
    <n v="196.98044800000002"/>
    <n v="214.19596800000002"/>
    <n v="182.42497056000002"/>
    <n v="223.1208"/>
    <n v="168.44822400000001"/>
    <n v="226.12553600000001"/>
    <n v="173.01065600000001"/>
    <n v="137.91568000000001"/>
    <n v="143.244192"/>
    <n v="102.33801401607474"/>
    <n v="133.14712094718624"/>
    <n v="160.05417486397286"/>
    <n v="174.65520991728201"/>
    <n v="180.80626146486966"/>
    <n v="172.67333964463259"/>
    <n v="208.9311223821216"/>
    <n v="159.86008408103095"/>
    <n v="222.20644677166302"/>
    <n v="146.94868985842763"/>
    <n v="112.66266332123671"/>
    <n v="74.816786743918669"/>
  </r>
  <r>
    <n v="64330596"/>
    <n v="10077567193428"/>
    <s v="MG Mini Double Caramel RFA 6-6PK"/>
    <n v="513979"/>
    <n v="27313"/>
    <n v="32686"/>
    <n v="43782"/>
    <n v="19117"/>
    <n v="50415"/>
    <n v="47740"/>
    <n v="47700"/>
    <n v="43926"/>
    <n v="38192"/>
    <n v="41264"/>
    <n v="36800"/>
    <n v="32782"/>
    <n v="25954.645445473907"/>
    <n v="38574.113645196798"/>
    <n v="38923.620956213766"/>
    <n v="41020.668295835043"/>
    <n v="41041.076542016483"/>
    <n v="42413.059672629213"/>
    <n v="38708.68864830229"/>
    <n v="43550.444734963276"/>
    <n v="30986.09714272575"/>
    <n v="29919.267654168652"/>
    <n v="31887.745137081027"/>
    <n v="23099.56719211824"/>
    <n v="1401774.9950667247"/>
    <n v="176"/>
    <n v="1.98E-3"/>
    <n v="461717"/>
    <n v="426078.99506672448"/>
    <n v="2920.3352272727275"/>
    <n v="2623.3920454545455"/>
    <n v="2420.9033810609344"/>
    <n v="155.1875"/>
    <n v="185.71590909090909"/>
    <n v="248.76136363636363"/>
    <n v="108.61931818181819"/>
    <n v="286.44886363636363"/>
    <n v="271.25"/>
    <n v="271.02272727272725"/>
    <n v="249.57954545454547"/>
    <n v="217"/>
    <n v="234.45454545454547"/>
    <n v="209.09090909090909"/>
    <n v="186.26136363636363"/>
    <n v="147.46957639473811"/>
    <n v="219.17110025679997"/>
    <n v="221.15693725121457"/>
    <n v="233.07197895360821"/>
    <n v="233.18793489782092"/>
    <n v="240.98329359448417"/>
    <n v="219.935730956263"/>
    <n v="247.44570872138226"/>
    <n v="176.05737012912357"/>
    <n v="169.99583894414008"/>
    <n v="181.18037009705128"/>
    <n v="131.24754086430818"/>
    <n v="1017.67842"/>
    <n v="914.19965999999999"/>
    <n v="843.63641023211449"/>
    <n v="54.079740000000001"/>
    <n v="64.718279999999993"/>
    <n v="86.688360000000003"/>
    <n v="37.851660000000003"/>
    <n v="99.821699999999993"/>
    <n v="94.525199999999998"/>
    <n v="94.445999999999998"/>
    <n v="86.973479999999995"/>
    <n v="75.620159999999998"/>
    <n v="81.702719999999999"/>
    <n v="72.864000000000004"/>
    <n v="64.908360000000002"/>
    <n v="51.390197982038337"/>
    <n v="76.376745017489654"/>
    <n v="77.06876949330325"/>
    <n v="81.220923225753381"/>
    <n v="81.261331553192633"/>
    <n v="83.977858151805847"/>
    <n v="76.643203523638533"/>
    <n v="86.229880575227284"/>
    <n v="61.352472342596982"/>
    <n v="59.240149955253933"/>
    <n v="63.137735371420433"/>
    <n v="45.737143040394116"/>
  </r>
  <r>
    <n v="68730234"/>
    <n v="20186852000116"/>
    <s v="Talenti Vanilla Bean 8 1PT"/>
    <n v="496165"/>
    <n v="36781"/>
    <n v="38288"/>
    <n v="38725"/>
    <n v="42681"/>
    <n v="49298"/>
    <n v="51784"/>
    <n v="41571"/>
    <n v="40980"/>
    <n v="38505"/>
    <n v="37942"/>
    <n v="34380"/>
    <n v="41955"/>
    <n v="32375.663094271124"/>
    <n v="39205.012475636511"/>
    <n v="39544.707335387466"/>
    <n v="43628.242075160138"/>
    <n v="44032.597198575764"/>
    <n v="50547.121538716427"/>
    <n v="42870.567234283124"/>
    <n v="37971.77337488655"/>
    <n v="36569.243554664332"/>
    <n v="36327.678162184922"/>
    <n v="29416.334377697654"/>
    <n v="20801.939354518992"/>
    <n v="1442345.8797759826"/>
    <n v="255"/>
    <n v="3.7853439999999999E-3"/>
    <n v="492890"/>
    <n v="453290.87977598305"/>
    <n v="1945.7450980392157"/>
    <n v="1932.9019607843138"/>
    <n v="1777.6112932391493"/>
    <n v="144.23921568627452"/>
    <n v="150.14901960784314"/>
    <n v="151.86274509803923"/>
    <n v="167.37647058823529"/>
    <n v="193.32549019607842"/>
    <n v="203.07450980392156"/>
    <n v="163.02352941176471"/>
    <n v="160.70588235294119"/>
    <n v="151"/>
    <n v="148.79215686274509"/>
    <n v="134.8235294117647"/>
    <n v="164.52941176470588"/>
    <n v="126.96338468341617"/>
    <n v="153.74514696328043"/>
    <n v="155.07728366818614"/>
    <n v="171.09114539278485"/>
    <n v="172.67685175912064"/>
    <n v="198.22400603418205"/>
    <n v="168.11987150699264"/>
    <n v="148.90891519563354"/>
    <n v="143.40879825358562"/>
    <n v="142.46148298896048"/>
    <n v="115.35817403018687"/>
    <n v="81.576232762819572"/>
    <n v="1878.1552057599999"/>
    <n v="1865.7582041599999"/>
    <n v="1715.8619120147387"/>
    <n v="139.22873766399999"/>
    <n v="144.93325107199999"/>
    <n v="146.5874464"/>
    <n v="161.56226726399998"/>
    <n v="186.609888512"/>
    <n v="196.020253696"/>
    <n v="157.36053542400001"/>
    <n v="155.12339711999999"/>
    <n v="145.75467072000001"/>
    <n v="143.62352204799998"/>
    <n v="130.14012672000001"/>
    <n v="158.81410751999999"/>
    <n v="122.55302203992063"/>
    <n v="148.40445874457581"/>
    <n v="149.69032064376492"/>
    <n v="165.14790436975497"/>
    <n v="166.67852761004556"/>
    <n v="191.33824323385099"/>
    <n v="162.2798444568902"/>
    <n v="143.73622451398654"/>
    <n v="138.4271666741873"/>
    <n v="137.51275856515772"/>
    <n v="111.35094483861155"/>
    <n v="78.742496323992341"/>
  </r>
  <r>
    <n v="69999267"/>
    <n v="10076840002358"/>
    <s v="BJ US-IC-GimmeSmore-8 1PT"/>
    <n v="574596"/>
    <n v="33118"/>
    <n v="60510"/>
    <n v="59696"/>
    <n v="52330"/>
    <n v="51477"/>
    <n v="64273"/>
    <n v="58029"/>
    <n v="53027"/>
    <n v="50749"/>
    <n v="42539"/>
    <n v="42430"/>
    <n v="37768"/>
    <n v="30328.553921673232"/>
    <n v="48633.927603316581"/>
    <n v="53188.263711940912"/>
    <n v="50064.180908728602"/>
    <n v="47958.052722574415"/>
    <n v="57950.380362869058"/>
    <n v="44925.544001029819"/>
    <n v="48265.584530224471"/>
    <n v="38528.184445673418"/>
    <n v="40249.468448786123"/>
    <n v="37369.220370659721"/>
    <n v="29289.409708037332"/>
    <n v="1707292.7707355137"/>
    <n v="240"/>
    <n v="3.7839999999999996E-3"/>
    <n v="605946"/>
    <n v="526750.77073551365"/>
    <n v="2394.15"/>
    <n v="2524.7750000000001"/>
    <n v="2194.7948780646402"/>
    <n v="137.99166666666667"/>
    <n v="252.125"/>
    <n v="248.73333333333332"/>
    <n v="218.04166666666666"/>
    <n v="214.48750000000001"/>
    <n v="267.80416666666667"/>
    <n v="241.78749999999999"/>
    <n v="220.94583333333333"/>
    <n v="211.45416666666668"/>
    <n v="177.24583333333334"/>
    <n v="176.79166666666666"/>
    <n v="157.36666666666667"/>
    <n v="126.36897467363846"/>
    <n v="202.6413650138191"/>
    <n v="221.61776546642048"/>
    <n v="208.60075378636918"/>
    <n v="199.82521967739339"/>
    <n v="241.45991817862108"/>
    <n v="187.18976667095757"/>
    <n v="201.10660220926863"/>
    <n v="160.53410185697257"/>
    <n v="167.70611853660884"/>
    <n v="155.70508487774885"/>
    <n v="122.03920711682221"/>
    <n v="2174.271264"/>
    <n v="2292.8996639999996"/>
    <n v="1993.2249164631835"/>
    <n v="125.31851199999998"/>
    <n v="228.96983999999998"/>
    <n v="225.88966399999998"/>
    <n v="198.01671999999999"/>
    <n v="194.78896799999998"/>
    <n v="243.20903199999998"/>
    <n v="219.58173599999998"/>
    <n v="200.65416799999997"/>
    <n v="192.03421599999999"/>
    <n v="160.96757599999998"/>
    <n v="160.55511999999999"/>
    <n v="142.91411199999999"/>
    <n v="114.7632480396115"/>
    <n v="184.03078205094991"/>
    <n v="201.2643898859844"/>
    <n v="189.44286055862901"/>
    <n v="181.47327150222156"/>
    <n v="219.2842392930965"/>
    <n v="169.99825849989682"/>
    <n v="182.63697186236936"/>
    <n v="145.79064994242819"/>
    <n v="152.30398861020669"/>
    <n v="141.40512988257638"/>
    <n v="110.83112633521326"/>
  </r>
  <r>
    <n v="64967300"/>
    <n v="10077567008227"/>
    <s v="GH GIANT KING CONE 1-12PK"/>
    <n v="526767"/>
    <n v="12010"/>
    <n v="18635"/>
    <n v="38940"/>
    <n v="44780"/>
    <n v="48400"/>
    <n v="64790"/>
    <n v="63180"/>
    <n v="40465"/>
    <n v="10055"/>
    <n v="25793"/>
    <n v="25116.01"/>
    <n v="25640"/>
    <n v="12437.387856481051"/>
    <n v="20717.053181989308"/>
    <n v="37783.432952812509"/>
    <n v="42958.054873007291"/>
    <n v="49211.783291750842"/>
    <n v="62056.694276639311"/>
    <n v="61111.147914211149"/>
    <n v="34834.923122573018"/>
    <n v="26247.259742033253"/>
    <n v="24514.095546428853"/>
    <n v="28079.185247853151"/>
    <n v="25768.625475713463"/>
    <n v="1370290.653481493"/>
    <n v="240"/>
    <n v="2.8319999999999999E-3"/>
    <n v="417804.01"/>
    <n v="425719.64348149323"/>
    <n v="2194.8625000000002"/>
    <n v="1740.8500416666668"/>
    <n v="1773.8318478395552"/>
    <n v="50.041666666666664"/>
    <n v="77.645833333333329"/>
    <n v="162.25"/>
    <n v="186.58333333333334"/>
    <n v="201.66666666666666"/>
    <n v="269.95833333333331"/>
    <n v="263.25"/>
    <n v="168.60416666666666"/>
    <n v="41.895833333333336"/>
    <n v="107.47083333333333"/>
    <n v="104.65004166666667"/>
    <n v="106.83333333333333"/>
    <n v="51.822449402004381"/>
    <n v="86.321054924955448"/>
    <n v="157.4309706367188"/>
    <n v="178.99189530419704"/>
    <n v="205.04909704896184"/>
    <n v="258.5695594859971"/>
    <n v="254.62978297587978"/>
    <n v="145.14551301072092"/>
    <n v="109.36358225847189"/>
    <n v="102.14206477678688"/>
    <n v="116.99660519938813"/>
    <n v="107.36927281547277"/>
    <n v="1491.804144"/>
    <n v="1183.2209563199999"/>
    <n v="1205.6380303395888"/>
    <n v="34.012319999999995"/>
    <n v="52.774319999999996"/>
    <n v="110.27807999999999"/>
    <n v="126.81695999999999"/>
    <n v="137.06879999999998"/>
    <n v="183.48527999999999"/>
    <n v="178.92576"/>
    <n v="114.59688"/>
    <n v="28.475759999999998"/>
    <n v="73.045776000000004"/>
    <n v="71.128540319999999"/>
    <n v="72.612479999999991"/>
    <n v="35.222682409554338"/>
    <n v="58.670694611393714"/>
    <n v="107.00268212236502"/>
    <n v="121.65721140035664"/>
    <n v="139.36777028223838"/>
    <n v="175.74455819144254"/>
    <n v="173.06677089304597"/>
    <n v="98.652502283126779"/>
    <n v="74.332239589438174"/>
    <n v="69.423918587486511"/>
    <n v="79.520252621920122"/>
    <n v="72.976747347220524"/>
  </r>
  <r>
    <n v="64325486"/>
    <n v="10850001974063"/>
    <s v="Yasso Caramel Chocolate Crunch 8-4pk"/>
    <n v="502183"/>
    <n v="32164"/>
    <n v="29693"/>
    <n v="71166"/>
    <n v="49808"/>
    <n v="66040"/>
    <n v="77084"/>
    <n v="63039"/>
    <n v="53200"/>
    <n v="55463"/>
    <n v="50143"/>
    <n v="42842"/>
    <n v="49130"/>
    <n v="27961.165547932214"/>
    <n v="31560.033272977151"/>
    <n v="59059.990181512374"/>
    <n v="66212.040868535914"/>
    <n v="71141.27934228348"/>
    <n v="76971.972399065853"/>
    <n v="79792.924615740354"/>
    <n v="73588.503089062026"/>
    <n v="60257.010817197726"/>
    <n v="52424.668334265931"/>
    <n v="52418.765805212082"/>
    <n v="36079.236135911618"/>
    <n v="1829422.5904096966"/>
    <n v="187"/>
    <n v="2.5119999999999999E-3"/>
    <n v="639772"/>
    <n v="687467.5904096968"/>
    <n v="2685.4705882352941"/>
    <n v="3421.2406417112297"/>
    <n v="3676.2972749181649"/>
    <n v="172"/>
    <n v="158.78609625668449"/>
    <n v="380.56684491978609"/>
    <n v="266.35294117647061"/>
    <n v="353.15508021390372"/>
    <n v="412.21390374331548"/>
    <n v="337.10695187165777"/>
    <n v="284.49197860962568"/>
    <n v="296.59358288770051"/>
    <n v="268.14438502673795"/>
    <n v="229.10160427807486"/>
    <n v="262.72727272727275"/>
    <n v="149.52494945418297"/>
    <n v="168.77023140629493"/>
    <n v="315.82882450006616"/>
    <n v="354.07508485848081"/>
    <n v="380.43464888921648"/>
    <n v="411.61482566345376"/>
    <n v="426.70013163497515"/>
    <n v="393.52140689337983"/>
    <n v="322.23000437004134"/>
    <n v="280.3458199693365"/>
    <n v="280.31425564284535"/>
    <n v="192.93709163589099"/>
    <n v="1261.483696"/>
    <n v="1607.107264"/>
    <n v="1726.9185871091584"/>
    <n v="80.795968000000002"/>
    <n v="74.588815999999994"/>
    <n v="178.768992"/>
    <n v="125.117696"/>
    <n v="165.89248000000001"/>
    <n v="193.635008"/>
    <n v="158.35396799999998"/>
    <n v="133.63839999999999"/>
    <n v="139.32305600000001"/>
    <n v="125.959216"/>
    <n v="107.61910399999999"/>
    <n v="123.41455999999999"/>
    <n v="70.238447856405713"/>
    <n v="79.278803581718606"/>
    <n v="148.35869533595908"/>
    <n v="166.32464666176222"/>
    <n v="178.70689370781611"/>
    <n v="193.3535946664534"/>
    <n v="200.43982663473977"/>
    <n v="184.85431975972381"/>
    <n v="151.36561117280067"/>
    <n v="131.690766855676"/>
    <n v="131.67593970269274"/>
    <n v="90.631041173409983"/>
  </r>
  <r>
    <n v="64356482"/>
    <n v="10077567003826"/>
    <s v="MG Mini Double Caramel RFA 1(3) 6PK"/>
    <n v="524171"/>
    <n v="15"/>
    <n v="0"/>
    <n v="20"/>
    <n v="38924"/>
    <n v="172556"/>
    <n v="151172"/>
    <n v="80738"/>
    <n v="22200"/>
    <n v="0"/>
    <n v="0"/>
    <n v="0"/>
    <n v="0"/>
    <n v="0"/>
    <n v="0"/>
    <n v="0"/>
    <n v="38924"/>
    <n v="172556"/>
    <n v="151172"/>
    <n v="80738"/>
    <n v="0"/>
    <n v="0"/>
    <n v="0"/>
    <n v="0"/>
    <n v="0"/>
    <n v="1433186"/>
    <n v="296"/>
    <n v="9.8999999999999999E-4"/>
    <n v="465625"/>
    <n v="443390"/>
    <n v="1770.8479729729729"/>
    <n v="1573.0574324324325"/>
    <n v="1497.9391891891892"/>
    <n v="5.0675675675675678E-2"/>
    <n v="0"/>
    <n v="6.7567567567567571E-2"/>
    <n v="131.5"/>
    <n v="582.95945945945948"/>
    <n v="510.7162162162162"/>
    <n v="272.76351351351349"/>
    <n v="75"/>
    <n v="0"/>
    <n v="0"/>
    <n v="0"/>
    <n v="0"/>
    <n v="0"/>
    <n v="0"/>
    <n v="0"/>
    <n v="131.5"/>
    <n v="582.95945945945948"/>
    <n v="510.7162162162162"/>
    <n v="272.76351351351349"/>
    <n v="0"/>
    <n v="0"/>
    <n v="0"/>
    <n v="0"/>
    <n v="0"/>
    <n v="518.92929000000004"/>
    <n v="460.96875"/>
    <n v="438.95609999999999"/>
    <n v="1.485E-2"/>
    <n v="0"/>
    <n v="1.9799999999999998E-2"/>
    <n v="38.534759999999999"/>
    <n v="170.83044000000001"/>
    <n v="149.66028"/>
    <n v="79.930620000000005"/>
    <n v="21.978000000000002"/>
    <n v="0"/>
    <n v="0"/>
    <n v="0"/>
    <n v="0"/>
    <n v="0"/>
    <n v="0"/>
    <n v="0"/>
    <n v="38.534759999999999"/>
    <n v="170.83044000000001"/>
    <n v="149.66028"/>
    <n v="79.930620000000005"/>
    <n v="0"/>
    <n v="0"/>
    <n v="0"/>
    <n v="0"/>
    <n v="0"/>
  </r>
  <r>
    <n v="64341109"/>
    <n v="10077567003482"/>
    <s v="PS Spiderman Facepiece 1-20PK"/>
    <n v="463503"/>
    <n v="15981"/>
    <n v="24344"/>
    <n v="67056"/>
    <n v="55425"/>
    <n v="68326"/>
    <n v="71969"/>
    <n v="55515"/>
    <n v="42255"/>
    <n v="37590"/>
    <n v="23175"/>
    <n v="17280"/>
    <n v="17285"/>
    <n v="11274.789575456338"/>
    <n v="14301.181196414451"/>
    <n v="52547.329104416531"/>
    <n v="65180.625546199837"/>
    <n v="72526.159073792471"/>
    <n v="75569.936552759522"/>
    <n v="54346.863316436902"/>
    <n v="41828.603510288522"/>
    <n v="27620.646113808481"/>
    <n v="31298.119745294069"/>
    <n v="20418.221685798235"/>
    <n v="18331.211290024363"/>
    <n v="1444947.6867106897"/>
    <n v="210"/>
    <n v="2E-3"/>
    <n v="496201"/>
    <n v="485243.68671068968"/>
    <n v="2207.1571428571428"/>
    <n v="2362.861904761905"/>
    <n v="2310.6842224318557"/>
    <n v="76.099999999999994"/>
    <n v="115.92380952380952"/>
    <n v="319.31428571428569"/>
    <n v="263.92857142857144"/>
    <n v="325.36190476190478"/>
    <n v="342.70952380952383"/>
    <n v="264.35714285714283"/>
    <n v="201.21428571428572"/>
    <n v="179"/>
    <n v="110.35714285714286"/>
    <n v="82.285714285714292"/>
    <n v="82.30952380952381"/>
    <n v="53.689474168839702"/>
    <n v="68.100862840068814"/>
    <n v="250.22537668769777"/>
    <n v="310.38393117238019"/>
    <n v="345.36266225615464"/>
    <n v="359.85684072742629"/>
    <n v="258.7945872211281"/>
    <n v="199.18382623946914"/>
    <n v="131.52688625623085"/>
    <n v="149.03866545378128"/>
    <n v="97.229627075229686"/>
    <n v="87.291482333449352"/>
    <n v="927.00599999999997"/>
    <n v="992.40200000000004"/>
    <n v="970.4873734213794"/>
    <n v="31.962"/>
    <n v="48.688000000000002"/>
    <n v="134.11199999999999"/>
    <n v="110.85000000000001"/>
    <n v="136.65200000000002"/>
    <n v="143.93800000000002"/>
    <n v="111.03"/>
    <n v="84.51"/>
    <n v="75.180000000000007"/>
    <n v="46.35"/>
    <n v="34.56"/>
    <n v="34.57"/>
    <n v="22.549579150912678"/>
    <n v="28.602362392828901"/>
    <n v="105.09465820883307"/>
    <n v="130.36125109239967"/>
    <n v="145.05231814758494"/>
    <n v="151.13987310551906"/>
    <n v="108.6937266328738"/>
    <n v="83.657207020577047"/>
    <n v="55.241292227616967"/>
    <n v="62.59623949058814"/>
    <n v="40.836443371596474"/>
    <n v="36.662422580048727"/>
  </r>
  <r>
    <n v="68867744"/>
    <n v="10186852001079"/>
    <s v="Talenti LY Vanilla Fudge Cookie 8 303.3g"/>
    <n v="515633"/>
    <n v="35794"/>
    <n v="37297"/>
    <n v="44498"/>
    <n v="39076"/>
    <n v="47974"/>
    <n v="48239"/>
    <n v="39838"/>
    <n v="34492"/>
    <n v="32455"/>
    <n v="38100"/>
    <n v="37455"/>
    <n v="30975"/>
    <n v="31901.579517854745"/>
    <n v="38700.117276624231"/>
    <n v="45751.977028995309"/>
    <n v="45377.473480423345"/>
    <n v="45413.847845105083"/>
    <n v="52206.606137477967"/>
    <n v="42235.507077626804"/>
    <n v="40459.652178340308"/>
    <n v="37290.960129083607"/>
    <n v="41923.949002663496"/>
    <n v="34722.855713735982"/>
    <n v="30975.856561073026"/>
    <n v="1468786.3819490043"/>
    <n v="255"/>
    <n v="3.552E-3"/>
    <n v="466193"/>
    <n v="486960.3819490039"/>
    <n v="2022.0901960784313"/>
    <n v="1828.2078431372549"/>
    <n v="1909.6485566627605"/>
    <n v="140.3686274509804"/>
    <n v="146.2627450980392"/>
    <n v="174.50196078431372"/>
    <n v="153.23921568627452"/>
    <n v="188.13333333333333"/>
    <n v="189.17254901960786"/>
    <n v="156.22745098039215"/>
    <n v="135.2627450980392"/>
    <n v="127.27450980392157"/>
    <n v="149.41176470588235"/>
    <n v="146.88235294117646"/>
    <n v="121.47058823529412"/>
    <n v="125.10423340335194"/>
    <n v="151.76516579068326"/>
    <n v="179.41951776076593"/>
    <n v="177.95087639381703"/>
    <n v="178.09352096119642"/>
    <n v="204.73178877442339"/>
    <n v="165.62943952010511"/>
    <n v="158.66530266015806"/>
    <n v="146.23905932973963"/>
    <n v="164.40764314769999"/>
    <n v="136.16806162249404"/>
    <n v="121.4739472983256"/>
    <n v="1831.5284160000001"/>
    <n v="1655.9175359999999"/>
    <n v="1729.6832766828618"/>
    <n v="127.140288"/>
    <n v="132.47894400000001"/>
    <n v="158.05689599999999"/>
    <n v="138.79795200000001"/>
    <n v="170.403648"/>
    <n v="171.34492800000001"/>
    <n v="141.50457600000001"/>
    <n v="122.515584"/>
    <n v="115.28016"/>
    <n v="135.3312"/>
    <n v="133.04016000000001"/>
    <n v="110.0232"/>
    <n v="113.31441044742006"/>
    <n v="137.46281656656927"/>
    <n v="162.51102240699134"/>
    <n v="161.18078580246373"/>
    <n v="161.30998754581327"/>
    <n v="185.43786500032175"/>
    <n v="150.02052113973042"/>
    <n v="143.71268453746478"/>
    <n v="132.45749037850499"/>
    <n v="148.91386685746073"/>
    <n v="123.33558349519021"/>
    <n v="110.02624250493139"/>
  </r>
  <r>
    <n v="67430513"/>
    <n v="10076840100818"/>
    <s v="BJ US-IC-PeanutButterCup-8 1PT"/>
    <n v="499337"/>
    <n v="23413"/>
    <n v="42383"/>
    <n v="42837"/>
    <n v="43603"/>
    <n v="42823"/>
    <n v="46049"/>
    <n v="46055"/>
    <n v="47569"/>
    <n v="44204"/>
    <n v="29371"/>
    <n v="32687"/>
    <n v="33197"/>
    <n v="26009.756192895984"/>
    <n v="36774.378353093503"/>
    <n v="41848.164829047637"/>
    <n v="40790.080810422529"/>
    <n v="39842.816866662928"/>
    <n v="45188.964600866588"/>
    <n v="35981.25650469117"/>
    <n v="40045.289897301009"/>
    <n v="32460.673430015569"/>
    <n v="31724.68751914622"/>
    <n v="31045.715622602806"/>
    <n v="27972.053717267194"/>
    <n v="1403211.8383440131"/>
    <n v="240"/>
    <n v="3.7839999999999996E-3"/>
    <n v="474191"/>
    <n v="429683.83834401309"/>
    <n v="2080.5708333333332"/>
    <n v="1975.7958333333333"/>
    <n v="1790.3493264333879"/>
    <n v="97.55416666666666"/>
    <n v="176.59583333333333"/>
    <n v="178.48750000000001"/>
    <n v="181.67916666666667"/>
    <n v="178.42916666666667"/>
    <n v="191.87083333333334"/>
    <n v="191.89583333333334"/>
    <n v="198.20416666666668"/>
    <n v="184.18333333333334"/>
    <n v="122.37916666666666"/>
    <n v="136.19583333333333"/>
    <n v="138.32083333333333"/>
    <n v="108.3739841370666"/>
    <n v="153.22657647122293"/>
    <n v="174.36735345436514"/>
    <n v="169.95867004342719"/>
    <n v="166.01173694442886"/>
    <n v="188.28735250361078"/>
    <n v="149.92190210287987"/>
    <n v="166.85537457208753"/>
    <n v="135.2528059583982"/>
    <n v="132.18619799644259"/>
    <n v="129.3571484275117"/>
    <n v="116.55022382194664"/>
    <n v="1889.4912079999999"/>
    <n v="1794.3387439999999"/>
    <n v="1625.9236442937454"/>
    <n v="88.594791999999984"/>
    <n v="160.37727199999998"/>
    <n v="162.09520799999999"/>
    <n v="164.99375199999997"/>
    <n v="162.04223199999998"/>
    <n v="174.24941599999997"/>
    <n v="174.27211999999997"/>
    <n v="180.00109599999999"/>
    <n v="167.26793599999999"/>
    <n v="111.13986399999999"/>
    <n v="123.68760799999998"/>
    <n v="125.61744799999998"/>
    <n v="98.42091743391839"/>
    <n v="139.15424768810581"/>
    <n v="158.35345571311623"/>
    <n v="154.34966578663884"/>
    <n v="150.76521902345252"/>
    <n v="170.99504204967914"/>
    <n v="136.15307461375136"/>
    <n v="151.531376971387"/>
    <n v="122.8311882591789"/>
    <n v="120.04621757244928"/>
    <n v="117.476987915929"/>
    <n v="105.84625126613905"/>
  </r>
  <r>
    <n v="68860659"/>
    <n v="20186852000604"/>
    <s v="Talenti Southern Butter Pecan 8 1PT"/>
    <n v="458013"/>
    <n v="37530"/>
    <n v="39330"/>
    <n v="48109"/>
    <n v="45125"/>
    <n v="52422"/>
    <n v="52680"/>
    <n v="45450"/>
    <n v="33300"/>
    <n v="39695"/>
    <n v="35895"/>
    <n v="35610"/>
    <n v="35205"/>
    <n v="29893.367194932143"/>
    <n v="36339.427534309551"/>
    <n v="40980.307675336793"/>
    <n v="42880.932115814372"/>
    <n v="40149.126293012494"/>
    <n v="47573.833402640135"/>
    <n v="42000.35575715881"/>
    <n v="34093.752817815563"/>
    <n v="35419.524515781522"/>
    <n v="36040.362699003614"/>
    <n v="27186.113786702168"/>
    <n v="20401.852798813437"/>
    <n v="1391322.9565913209"/>
    <n v="255"/>
    <n v="3.7839999999999996E-3"/>
    <n v="500351"/>
    <n v="432958.95659132057"/>
    <n v="1796.129411764706"/>
    <n v="1962.1607843137256"/>
    <n v="1697.8782611424335"/>
    <n v="147.1764705882353"/>
    <n v="154.23529411764707"/>
    <n v="188.66274509803921"/>
    <n v="176.9607843137255"/>
    <n v="205.57647058823528"/>
    <n v="206.58823529411765"/>
    <n v="178.23529411764707"/>
    <n v="130.58823529411765"/>
    <n v="155.66666666666666"/>
    <n v="140.76470588235293"/>
    <n v="139.64705882352942"/>
    <n v="138.05882352941177"/>
    <n v="117.22889096051821"/>
    <n v="142.50755895807666"/>
    <n v="160.7070889228894"/>
    <n v="168.16051810123284"/>
    <n v="157.44755409024506"/>
    <n v="186.56405255937307"/>
    <n v="164.70727747905417"/>
    <n v="133.70099144241397"/>
    <n v="138.9000961403197"/>
    <n v="141.3347556823671"/>
    <n v="106.6122109282438"/>
    <n v="80.007265877699751"/>
    <n v="1733.1211919999998"/>
    <n v="1893.3281839999997"/>
    <n v="1638.316691741557"/>
    <n v="142.01351999999997"/>
    <n v="148.82471999999999"/>
    <n v="182.04445599999997"/>
    <n v="170.75299999999999"/>
    <n v="198.36484799999997"/>
    <n v="199.34111999999999"/>
    <n v="171.98279999999997"/>
    <n v="126.00719999999998"/>
    <n v="150.20587999999998"/>
    <n v="135.82667999999998"/>
    <n v="134.74823999999998"/>
    <n v="133.21571999999998"/>
    <n v="113.11650146562322"/>
    <n v="137.50839378982732"/>
    <n v="155.06948424347442"/>
    <n v="162.26144712624156"/>
    <n v="151.92429389275927"/>
    <n v="180.01938559559025"/>
    <n v="158.92934618508892"/>
    <n v="129.01076066261408"/>
    <n v="134.02748076771726"/>
    <n v="136.37673245302966"/>
    <n v="102.87225456888099"/>
    <n v="77.200610990710032"/>
  </r>
  <r>
    <n v="68709233"/>
    <n v="10075856011200"/>
    <s v="KL SAB RF NSA VANILLA BAR 12-6PK"/>
    <n v="426114"/>
    <n v="25524"/>
    <n v="30516"/>
    <n v="46686"/>
    <n v="39287"/>
    <n v="46255"/>
    <n v="57714"/>
    <n v="50041"/>
    <n v="39132"/>
    <n v="33637"/>
    <n v="32868"/>
    <n v="25116"/>
    <n v="27036"/>
    <n v="27102.709767464232"/>
    <n v="28885.161106532276"/>
    <n v="44897.223270859533"/>
    <n v="41053.792417994096"/>
    <n v="46118.989934455654"/>
    <n v="52115.859187610826"/>
    <n v="50271.655207173812"/>
    <n v="38445.196560603814"/>
    <n v="35035.722663607041"/>
    <n v="29444.215044530622"/>
    <n v="23740.871149407601"/>
    <n v="23199.925557407536"/>
    <n v="1320237.3218676473"/>
    <n v="132"/>
    <n v="8.4960000000000001E-3"/>
    <n v="453812"/>
    <n v="440311.321867647"/>
    <n v="3228.1363636363635"/>
    <n v="3437.969696969697"/>
    <n v="3335.6918323306591"/>
    <n v="193.36363636363637"/>
    <n v="231.18181818181819"/>
    <n v="353.68181818181819"/>
    <n v="297.62878787878788"/>
    <n v="350.41666666666669"/>
    <n v="437.22727272727275"/>
    <n v="379.09848484848487"/>
    <n v="296.45454545454544"/>
    <n v="254.82575757575756"/>
    <n v="249"/>
    <n v="190.27272727272728"/>
    <n v="204.81818181818181"/>
    <n v="205.323558844426"/>
    <n v="218.82697807978997"/>
    <n v="340.13047932469345"/>
    <n v="311.0135789241977"/>
    <n v="349.3862873822398"/>
    <n v="394.81711505765776"/>
    <n v="380.84587278161979"/>
    <n v="291.25148909548346"/>
    <n v="265.42214139096245"/>
    <n v="223.06223518583803"/>
    <n v="179.8550844652091"/>
    <n v="175.75701179854195"/>
    <n v="3620.2645440000001"/>
    <n v="3855.5867520000002"/>
    <n v="3740.884990587529"/>
    <n v="216.85190399999999"/>
    <n v="259.263936"/>
    <n v="396.64425599999998"/>
    <n v="333.782352"/>
    <n v="392.98248000000001"/>
    <n v="490.338144"/>
    <n v="425.14833600000003"/>
    <n v="332.46547199999998"/>
    <n v="285.77995199999998"/>
    <n v="279.24652800000001"/>
    <n v="213.385536"/>
    <n v="229.697856"/>
    <n v="230.26462218437612"/>
    <n v="245.4083287610982"/>
    <n v="381.44680890922257"/>
    <n v="348.79302038327785"/>
    <n v="391.82693848313522"/>
    <n v="442.77633965794161"/>
    <n v="427.10798264014869"/>
    <n v="326.63038997888998"/>
    <n v="297.66349975000543"/>
    <n v="250.15805101833217"/>
    <n v="201.70244128536697"/>
    <n v="197.10656753573443"/>
  </r>
  <r>
    <n v="69591665"/>
    <n v="10077567721102"/>
    <s v="BR Carbsmart IC Bars 8-6PK"/>
    <n v="457207"/>
    <n v="23838"/>
    <n v="28051"/>
    <n v="32955"/>
    <n v="39361"/>
    <n v="42194"/>
    <n v="45533"/>
    <n v="39116"/>
    <n v="50919"/>
    <n v="33782"/>
    <n v="28903"/>
    <n v="27400"/>
    <n v="26754"/>
    <n v="26447.888321955568"/>
    <n v="29522.945835217099"/>
    <n v="33947.23106347194"/>
    <n v="38243.66738860742"/>
    <n v="49005.952795598379"/>
    <n v="46682.292933382072"/>
    <n v="41138.179753091696"/>
    <n v="45263.149161274399"/>
    <n v="36672.526015573858"/>
    <n v="29335.760531491462"/>
    <n v="23497.343048559145"/>
    <n v="16656.132006315089"/>
    <n v="1292426.0688545378"/>
    <n v="143"/>
    <n v="4.2560000000000002E-3"/>
    <n v="418806"/>
    <n v="416413.0688545382"/>
    <n v="3197.2517482517483"/>
    <n v="2928.7132867132868"/>
    <n v="2911.9795024792879"/>
    <n v="166.69930069930069"/>
    <n v="196.16083916083917"/>
    <n v="230.45454545454547"/>
    <n v="275.25174825174827"/>
    <n v="295.06293706293707"/>
    <n v="318.41258741258741"/>
    <n v="273.53846153846155"/>
    <n v="356.07692307692309"/>
    <n v="236.23776223776224"/>
    <n v="202.11888111888112"/>
    <n v="191.6083916083916"/>
    <n v="187.09090909090909"/>
    <n v="184.95026798570328"/>
    <n v="206.45416667983986"/>
    <n v="237.39322422008348"/>
    <n v="267.43823348676517"/>
    <n v="342.69897059859005"/>
    <n v="326.44960093274176"/>
    <n v="287.67957869294889"/>
    <n v="316.52551861031048"/>
    <n v="256.45123087813886"/>
    <n v="205.14517854189833"/>
    <n v="164.31708425565836"/>
    <n v="116.47644759660901"/>
    <n v="1945.8729920000001"/>
    <n v="1782.4383360000002"/>
    <n v="1772.2540210449147"/>
    <n v="101.45452800000001"/>
    <n v="119.38505600000001"/>
    <n v="140.25648000000001"/>
    <n v="167.52041600000001"/>
    <n v="179.577664"/>
    <n v="193.78844800000002"/>
    <n v="166.47769600000001"/>
    <n v="216.711264"/>
    <n v="143.77619200000001"/>
    <n v="123.01116800000001"/>
    <n v="116.6144"/>
    <n v="113.86502400000001"/>
    <n v="112.5622126982429"/>
    <n v="125.64965747468398"/>
    <n v="144.47941540613658"/>
    <n v="162.76504840591318"/>
    <n v="208.56933509806672"/>
    <n v="198.67983872447411"/>
    <n v="175.08409302915825"/>
    <n v="192.63996283038387"/>
    <n v="156.07827072228235"/>
    <n v="124.85299682202766"/>
    <n v="100.00469201466773"/>
    <n v="70.888497818877028"/>
  </r>
  <r>
    <n v="69983234"/>
    <n v="10041000007672"/>
    <s v="GH Creamsicle Bar 100 CAL 8-6PK"/>
    <n v="477550"/>
    <n v="28851"/>
    <n v="32195"/>
    <n v="39439"/>
    <n v="53324"/>
    <n v="60597"/>
    <n v="63596"/>
    <n v="68515"/>
    <n v="48040"/>
    <n v="42455"/>
    <n v="28326"/>
    <n v="23986"/>
    <n v="25296"/>
    <n v="17808.109804830648"/>
    <n v="24626.020487869937"/>
    <n v="29954.942694461442"/>
    <n v="50194.952948694387"/>
    <n v="52870.485087100977"/>
    <n v="55527.607503634361"/>
    <n v="57550.14720784501"/>
    <n v="47715.825423374183"/>
    <n v="26790.956015752738"/>
    <n v="26122.753900077132"/>
    <n v="18195.179146249615"/>
    <n v="15041.658257928482"/>
    <n v="1414568.6384778186"/>
    <n v="154"/>
    <n v="3.9039999999999999E-3"/>
    <n v="514620"/>
    <n v="422398.63847781892"/>
    <n v="3100.9740259740261"/>
    <n v="3341.6883116883118"/>
    <n v="2742.8483018040188"/>
    <n v="187.34415584415584"/>
    <n v="209.05844155844156"/>
    <n v="256.09740259740261"/>
    <n v="346.25974025974028"/>
    <n v="393.48701298701297"/>
    <n v="412.96103896103898"/>
    <n v="444.90259740259739"/>
    <n v="311.94805194805195"/>
    <n v="275.68181818181819"/>
    <n v="183.93506493506493"/>
    <n v="155.75324675324674"/>
    <n v="164.25974025974025"/>
    <n v="115.63707665474448"/>
    <n v="159.90922394720738"/>
    <n v="194.51261489910027"/>
    <n v="325.9412529135999"/>
    <n v="343.31483822792842"/>
    <n v="360.56887989372962"/>
    <n v="373.70225459639619"/>
    <n v="309.84302222970251"/>
    <n v="173.96724685553727"/>
    <n v="169.62827207842292"/>
    <n v="118.15051393668581"/>
    <n v="97.673105570964168"/>
    <n v="1864.3552"/>
    <n v="2009.0764799999999"/>
    <n v="1649.0442846174051"/>
    <n v="112.634304"/>
    <n v="125.68928"/>
    <n v="153.96985599999999"/>
    <n v="208.176896"/>
    <n v="236.57068799999999"/>
    <n v="248.278784"/>
    <n v="267.48255999999998"/>
    <n v="187.54816"/>
    <n v="165.74431999999999"/>
    <n v="110.584704"/>
    <n v="93.641344000000004"/>
    <n v="98.755583999999999"/>
    <n v="69.522860678058848"/>
    <n v="96.139983984644232"/>
    <n v="116.94409627917747"/>
    <n v="195.96109631170287"/>
    <n v="206.4063737800422"/>
    <n v="216.77977969418853"/>
    <n v="224.67577469942691"/>
    <n v="186.28258245285281"/>
    <n v="104.59189228549869"/>
    <n v="101.98323122590112"/>
    <n v="71.033979386958492"/>
    <n v="58.722633838952795"/>
  </r>
  <r>
    <n v="64331550"/>
    <n v="10077567158939"/>
    <s v="MG Double Caramel RFA 1-12BK"/>
    <n v="629824"/>
    <n v="15946"/>
    <n v="29948"/>
    <n v="45506"/>
    <n v="64237"/>
    <n v="34196"/>
    <n v="104478.09"/>
    <n v="42788"/>
    <n v="59612"/>
    <n v="45374"/>
    <n v="62933"/>
    <n v="39962"/>
    <n v="24911"/>
    <n v="14143.434742904055"/>
    <n v="29487.87303980146"/>
    <n v="42117.023918872117"/>
    <n v="65049.146850639518"/>
    <n v="49057.726386672162"/>
    <n v="93992.264686376351"/>
    <n v="55980.43401202948"/>
    <n v="61792.664908078215"/>
    <n v="48171.418587927794"/>
    <n v="50895.697549145523"/>
    <n v="28860.715679948204"/>
    <n v="27252.521845652147"/>
    <n v="1766516.0122080469"/>
    <n v="493"/>
    <n v="1.08E-3"/>
    <n v="569891.09"/>
    <n v="566800.92220804712"/>
    <n v="1277.5334685598377"/>
    <n v="1155.9656997971601"/>
    <n v="1149.6976109696695"/>
    <n v="32.344827586206897"/>
    <n v="60.746450304259632"/>
    <n v="92.304259634888439"/>
    <n v="130.29817444219066"/>
    <n v="69.363083164300207"/>
    <n v="211.92310344827587"/>
    <n v="86.791075050709935"/>
    <n v="120.91683569979716"/>
    <n v="92.036511156186606"/>
    <n v="127.65314401622717"/>
    <n v="81.058823529411768"/>
    <n v="50.529411764705884"/>
    <n v="28.68850860629626"/>
    <n v="59.813129898177401"/>
    <n v="85.430068800957642"/>
    <n v="131.94553113719982"/>
    <n v="99.508572792438457"/>
    <n v="190.6536809054287"/>
    <n v="113.55057608930929"/>
    <n v="125.34009109143655"/>
    <n v="97.710788210806882"/>
    <n v="103.23670902463596"/>
    <n v="58.541005436000411"/>
    <n v="55.278948976982043"/>
    <n v="680.20992000000001"/>
    <n v="615.48237719999997"/>
    <n v="612.14499598469092"/>
    <n v="17.221679999999999"/>
    <n v="32.34384"/>
    <n v="49.146480000000004"/>
    <n v="69.375960000000006"/>
    <n v="36.93168"/>
    <n v="112.8363372"/>
    <n v="46.211040000000004"/>
    <n v="64.380960000000002"/>
    <n v="49.003920000000001"/>
    <n v="67.967640000000003"/>
    <n v="43.15896"/>
    <n v="26.903880000000001"/>
    <n v="15.27490952233638"/>
    <n v="31.846902882985578"/>
    <n v="45.486385832381885"/>
    <n v="70.253078598690678"/>
    <n v="52.982344497605936"/>
    <n v="101.51164586128647"/>
    <n v="60.458868732991839"/>
    <n v="66.73607810072447"/>
    <n v="52.025132074962016"/>
    <n v="54.967353353077165"/>
    <n v="31.16957293434406"/>
    <n v="29.432723593304321"/>
  </r>
  <r>
    <n v="68896054"/>
    <n v="10077567254440"/>
    <s v="BR CHC CHP CKE DGH 6 1.5QT"/>
    <n v="435387"/>
    <n v="25932"/>
    <n v="44345"/>
    <n v="36929"/>
    <n v="45740"/>
    <n v="42405"/>
    <n v="46695"/>
    <n v="40197"/>
    <n v="38082"/>
    <n v="26224"/>
    <n v="23397"/>
    <n v="33319"/>
    <n v="26133"/>
    <n v="26526.388543902583"/>
    <n v="39891.139754777352"/>
    <n v="40273.052793939074"/>
    <n v="40332.848283855026"/>
    <n v="39369.402366406604"/>
    <n v="45063.840802544932"/>
    <n v="40410.56754677977"/>
    <n v="37445.081728633217"/>
    <n v="22413.159386373893"/>
    <n v="25412.515991727843"/>
    <n v="31981.913657443678"/>
    <n v="25824.888401069031"/>
    <n v="1279729.7992574526"/>
    <n v="176"/>
    <n v="8.5199999999999998E-3"/>
    <n v="429398"/>
    <n v="414944.79925745295"/>
    <n v="2473.7897727272725"/>
    <n v="2439.7613636363635"/>
    <n v="2357.640904871892"/>
    <n v="147.34090909090909"/>
    <n v="251.96022727272728"/>
    <n v="209.82386363636363"/>
    <n v="259.88636363636363"/>
    <n v="240.9375"/>
    <n v="265.3125"/>
    <n v="228.39204545454547"/>
    <n v="216.375"/>
    <n v="149"/>
    <n v="132.9375"/>
    <n v="189.3125"/>
    <n v="148.48295454545453"/>
    <n v="150.71811672671922"/>
    <n v="226.65420315214405"/>
    <n v="228.82416360192656"/>
    <n v="229.16391070372174"/>
    <n v="223.6897861727648"/>
    <n v="256.04455001445984"/>
    <n v="229.60549742488504"/>
    <n v="212.75614618541601"/>
    <n v="127.34749651348803"/>
    <n v="144.38929540754455"/>
    <n v="181.7154185082027"/>
    <n v="146.73232046061949"/>
    <n v="3709.4972399999997"/>
    <n v="3658.4709600000001"/>
    <n v="3535.3296896734992"/>
    <n v="220.94064"/>
    <n v="377.81939999999997"/>
    <n v="314.63508000000002"/>
    <n v="389.70479999999998"/>
    <n v="361.29059999999998"/>
    <n v="397.84139999999996"/>
    <n v="342.47843999999998"/>
    <n v="324.45864"/>
    <n v="223.42848000000001"/>
    <n v="199.34243999999998"/>
    <n v="283.87788"/>
    <n v="222.65315999999999"/>
    <n v="226.00483039405"/>
    <n v="339.87251071070301"/>
    <n v="343.12640980436089"/>
    <n v="343.6358673784448"/>
    <n v="335.42730816178425"/>
    <n v="383.94392363768281"/>
    <n v="344.29803549856365"/>
    <n v="319.032096327955"/>
    <n v="190.96011797190556"/>
    <n v="216.51463624952123"/>
    <n v="272.48590436142013"/>
    <n v="220.02804917710813"/>
  </r>
  <r>
    <n v="64393722"/>
    <n v="10077567271058"/>
    <s v="MG Double Raspberry 8-3PK"/>
    <n v="405066"/>
    <n v="30339"/>
    <n v="30871"/>
    <n v="48760"/>
    <n v="43311"/>
    <n v="48772"/>
    <n v="51626"/>
    <n v="54261"/>
    <n v="50391"/>
    <n v="36215"/>
    <n v="47424"/>
    <n v="37737"/>
    <n v="32950"/>
    <n v="27948.979674860497"/>
    <n v="31507.39145930815"/>
    <n v="39108.395448096933"/>
    <n v="39744.737507545484"/>
    <n v="50868.478909735219"/>
    <n v="49100.270177408231"/>
    <n v="45048.066748162499"/>
    <n v="43005.228882304647"/>
    <n v="29470.248245235922"/>
    <n v="29170.268849694898"/>
    <n v="31581.418423188352"/>
    <n v="21250.538272084072"/>
    <n v="1355527.0225976245"/>
    <n v="210"/>
    <n v="2.16E-3"/>
    <n v="512657"/>
    <n v="437804.02259762486"/>
    <n v="1928.8857142857144"/>
    <n v="2441.2238095238095"/>
    <n v="2084.7810599886898"/>
    <n v="144.47142857142856"/>
    <n v="147.00476190476189"/>
    <n v="232.1904761904762"/>
    <n v="206.24285714285713"/>
    <n v="232.24761904761905"/>
    <n v="245.83809523809524"/>
    <n v="258.3857142857143"/>
    <n v="239.95714285714286"/>
    <n v="172.45238095238096"/>
    <n v="225.82857142857142"/>
    <n v="179.7"/>
    <n v="156.9047619047619"/>
    <n v="133.0903794040976"/>
    <n v="150.03519742527689"/>
    <n v="186.23045451474729"/>
    <n v="189.26065479783563"/>
    <n v="242.23085195112009"/>
    <n v="233.81081036861062"/>
    <n v="214.51460356267856"/>
    <n v="204.78680420145071"/>
    <n v="140.33451545350439"/>
    <n v="138.90604214140427"/>
    <n v="150.3877067770874"/>
    <n v="101.19303939087654"/>
    <n v="874.94255999999996"/>
    <n v="1107.3391200000001"/>
    <n v="945.6566888108697"/>
    <n v="65.532240000000002"/>
    <n v="66.681359999999998"/>
    <n v="105.3216"/>
    <n v="93.551760000000002"/>
    <n v="105.34752"/>
    <n v="111.51215999999999"/>
    <n v="117.20376"/>
    <n v="108.84456"/>
    <n v="78.224400000000003"/>
    <n v="102.43584"/>
    <n v="81.511920000000003"/>
    <n v="71.171999999999997"/>
    <n v="60.369796097698675"/>
    <n v="68.055965552105604"/>
    <n v="84.474134167889375"/>
    <n v="85.848633016298251"/>
    <n v="109.87591444502807"/>
    <n v="106.05658358320179"/>
    <n v="97.303824176031"/>
    <n v="92.891294385778039"/>
    <n v="63.655736209709595"/>
    <n v="63.007780715340978"/>
    <n v="68.215863794086843"/>
    <n v="45.901162667701598"/>
  </r>
  <r>
    <n v="64324876"/>
    <n v="10851035003224"/>
    <s v="Yasso Chocolate Fudge 8-4pk"/>
    <n v="408359"/>
    <n v="27844"/>
    <n v="37115"/>
    <n v="42812"/>
    <n v="39082"/>
    <n v="35192"/>
    <n v="29091"/>
    <n v="13977"/>
    <n v="63358.19"/>
    <n v="46675"/>
    <n v="29892"/>
    <n v="27551"/>
    <n v="37678"/>
    <n v="26088.093021047742"/>
    <n v="35165.467991581827"/>
    <n v="43039.601483676859"/>
    <n v="35997.578010345344"/>
    <n v="38199.536572332872"/>
    <n v="47591.528496152918"/>
    <n v="48542.671320065878"/>
    <n v="55469.869735938788"/>
    <n v="39959.554634942462"/>
    <n v="30516.019206858939"/>
    <n v="35461.228595349487"/>
    <n v="24253.156655760973"/>
    <n v="1298910.4957240538"/>
    <n v="187"/>
    <n v="3.3119999999999998E-3"/>
    <n v="430267.19"/>
    <n v="460284.30572405399"/>
    <n v="2183.7379679144383"/>
    <n v="2300.8940641711229"/>
    <n v="2461.4133995938714"/>
    <n v="148.89839572192514"/>
    <n v="198.475935828877"/>
    <n v="228.94117647058823"/>
    <n v="208.99465240641712"/>
    <n v="188.19251336898395"/>
    <n v="155.56684491978609"/>
    <n v="74.743315508021396"/>
    <n v="338.81385026737968"/>
    <n v="249.59893048128342"/>
    <n v="159.85026737967914"/>
    <n v="147.33155080213905"/>
    <n v="201.48663101604279"/>
    <n v="139.5085188291323"/>
    <n v="188.05063097102581"/>
    <n v="230.15829670415434"/>
    <n v="192.50041716762215"/>
    <n v="204.2755966434913"/>
    <n v="254.50015238584447"/>
    <n v="259.58647764741113"/>
    <n v="296.63031944352292"/>
    <n v="213.68745794086877"/>
    <n v="163.18726848587667"/>
    <n v="189.63223847780475"/>
    <n v="129.6960248971175"/>
    <n v="1352.4850079999999"/>
    <n v="1425.0449332799999"/>
    <n v="1524.4616205580667"/>
    <n v="92.21932799999999"/>
    <n v="122.92487999999999"/>
    <n v="141.79334399999999"/>
    <n v="129.439584"/>
    <n v="116.555904"/>
    <n v="96.349391999999995"/>
    <n v="46.291823999999998"/>
    <n v="209.84232528000001"/>
    <n v="154.58759999999998"/>
    <n v="99.002303999999995"/>
    <n v="91.24891199999999"/>
    <n v="124.789536"/>
    <n v="86.403764085710122"/>
    <n v="116.468029988119"/>
    <n v="142.54716011393776"/>
    <n v="119.22397837026377"/>
    <n v="126.51686512756646"/>
    <n v="157.62314237925847"/>
    <n v="160.77332741205817"/>
    <n v="183.71620856542927"/>
    <n v="132.34604495092944"/>
    <n v="101.0690556131168"/>
    <n v="117.4475891077975"/>
    <n v="80.326454843880342"/>
  </r>
  <r>
    <n v="64413478"/>
    <n v="10076840200273"/>
    <s v="BJ US-IC-ChocChpCookDgh-FTNG-12 4FOZ"/>
    <n v="419762"/>
    <n v="22746"/>
    <n v="31598"/>
    <n v="28130"/>
    <n v="28622"/>
    <n v="28609"/>
    <n v="26987"/>
    <n v="24173"/>
    <n v="20383"/>
    <n v="22955"/>
    <n v="16041"/>
    <n v="10259"/>
    <n v="18029"/>
    <n v="17409.633737983811"/>
    <n v="40558.964388292836"/>
    <n v="28937.514748710568"/>
    <n v="32871.544153870775"/>
    <n v="35220.962859992986"/>
    <n v="32596.599963383564"/>
    <n v="31594.941649459237"/>
    <n v="23352.301408384112"/>
    <n v="24102.43072664905"/>
    <n v="19181.087291183652"/>
    <n v="19359.022986650718"/>
    <n v="18457.717695310796"/>
    <n v="1021936.721609872"/>
    <n v="468"/>
    <n v="1.4159999999999999E-3"/>
    <n v="278532"/>
    <n v="323642.72160987207"/>
    <n v="896.92735042735046"/>
    <n v="595.15384615384619"/>
    <n v="691.54427694417109"/>
    <n v="48.602564102564102"/>
    <n v="67.517094017094024"/>
    <n v="60.106837606837608"/>
    <n v="61.158119658119659"/>
    <n v="61.130341880341881"/>
    <n v="57.664529914529915"/>
    <n v="51.651709401709404"/>
    <n v="43.553418803418801"/>
    <n v="49.049145299145302"/>
    <n v="34.275641025641029"/>
    <n v="21.92094017094017"/>
    <n v="38.523504273504273"/>
    <n v="37.200072089708996"/>
    <n v="86.664453821138537"/>
    <n v="61.832296471603776"/>
    <n v="70.238342209125591"/>
    <n v="75.258467649557659"/>
    <n v="69.650854622614446"/>
    <n v="67.510559080041105"/>
    <n v="49.898079932444681"/>
    <n v="51.500920356087718"/>
    <n v="40.985229254665924"/>
    <n v="41.365433732159651"/>
    <n v="39.439567725023068"/>
    <n v="594.38299199999994"/>
    <n v="394.40131199999996"/>
    <n v="458.27809379957881"/>
    <n v="32.208335999999996"/>
    <n v="44.742767999999998"/>
    <n v="39.832079999999998"/>
    <n v="40.528751999999997"/>
    <n v="40.510343999999996"/>
    <n v="38.213591999999998"/>
    <n v="34.228968000000002"/>
    <n v="28.862327999999998"/>
    <n v="32.504280000000001"/>
    <n v="22.714055999999999"/>
    <n v="14.526743999999999"/>
    <n v="25.529063999999998"/>
    <n v="24.652041372985074"/>
    <n v="57.431493573822657"/>
    <n v="40.975520884174159"/>
    <n v="46.546106521881015"/>
    <n v="49.872883409750067"/>
    <n v="46.156785548151127"/>
    <n v="44.738437375634277"/>
    <n v="33.066858794271901"/>
    <n v="34.129041908935051"/>
    <n v="27.160419604316051"/>
    <n v="27.412376549097417"/>
    <n v="26.136128256560085"/>
  </r>
  <r>
    <n v="64369026"/>
    <n v="10186852001703"/>
    <s v="TAL Summer Strawberry Sorbetto 8 1PT"/>
    <n v="296350"/>
    <n v="21660"/>
    <n v="22010"/>
    <n v="28409"/>
    <n v="28848"/>
    <n v="33075"/>
    <n v="35264"/>
    <n v="32325"/>
    <n v="29475"/>
    <n v="30321"/>
    <n v="21350"/>
    <n v="18435"/>
    <n v="19203"/>
    <n v="22077.557567464428"/>
    <n v="24084.178306670077"/>
    <n v="27838.530322293253"/>
    <n v="27251.018967876178"/>
    <n v="29563.316812128163"/>
    <n v="41305.996346332809"/>
    <n v="30802.108569143817"/>
    <n v="27022.90357779176"/>
    <n v="25130.594621497745"/>
    <n v="21832.142296356564"/>
    <n v="15482.708349470937"/>
    <n v="13693.78746307322"/>
    <n v="922809.84320009919"/>
    <n v="255"/>
    <n v="3.7839999999999996E-3"/>
    <n v="320375"/>
    <n v="306084.8432000989"/>
    <n v="1162.1568627450981"/>
    <n v="1256.3725490196077"/>
    <n v="1200.3327184317604"/>
    <n v="84.941176470588232"/>
    <n v="86.313725490196077"/>
    <n v="111.4078431372549"/>
    <n v="113.12941176470588"/>
    <n v="129.70588235294119"/>
    <n v="138.29019607843136"/>
    <n v="126.76470588235294"/>
    <n v="115.58823529411765"/>
    <n v="118.90588235294118"/>
    <n v="83.725490196078425"/>
    <n v="72.294117647058826"/>
    <n v="75.305882352941182"/>
    <n v="86.578657127311487"/>
    <n v="94.447758065372852"/>
    <n v="109.17070714624805"/>
    <n v="106.86674105049481"/>
    <n v="115.93457573383593"/>
    <n v="161.98429939738358"/>
    <n v="120.7925826240934"/>
    <n v="105.97217089330101"/>
    <n v="98.551351456853908"/>
    <n v="85.616244299437511"/>
    <n v="60.716503331258579"/>
    <n v="53.701127306169489"/>
    <n v="1121.3883999999998"/>
    <n v="1212.299"/>
    <n v="1158.2250466691742"/>
    <n v="81.961439999999996"/>
    <n v="83.285839999999993"/>
    <n v="107.49965599999999"/>
    <n v="109.16083199999998"/>
    <n v="125.15579999999999"/>
    <n v="133.438976"/>
    <n v="122.31779999999999"/>
    <n v="111.53339999999999"/>
    <n v="114.73466399999998"/>
    <n v="80.788399999999996"/>
    <n v="69.758039999999994"/>
    <n v="72.664151999999987"/>
    <n v="83.541477835285392"/>
    <n v="91.134530712439556"/>
    <n v="105.34099873955766"/>
    <n v="103.11785577444344"/>
    <n v="111.86759081709296"/>
    <n v="156.30189017452332"/>
    <n v="116.55517882564018"/>
    <n v="102.25466713836401"/>
    <n v="95.094170047747454"/>
    <n v="82.612826449413234"/>
    <n v="58.586568394398022"/>
    <n v="51.817291760269057"/>
  </r>
  <r>
    <n v="64771677"/>
    <n v="10077567003659"/>
    <s v="PS Minions Facepiece IH 6-6PK"/>
    <n v="509012"/>
    <n v="21378"/>
    <n v="25580"/>
    <n v="22952"/>
    <n v="21023"/>
    <n v="34085"/>
    <n v="35220"/>
    <n v="21085"/>
    <n v="10545"/>
    <n v="11720"/>
    <n v="5295"/>
    <n v="4815"/>
    <n v="9680"/>
    <n v="13584.150895458359"/>
    <n v="14619.50630519518"/>
    <n v="15187.44349775021"/>
    <n v="16856.870352307524"/>
    <n v="26135.735394162773"/>
    <n v="25070.80199142134"/>
    <n v="14507.789329189151"/>
    <n v="7762.7169783098416"/>
    <n v="7667.1165758621573"/>
    <n v="5495.6394502682351"/>
    <n v="2455.1403441679117"/>
    <n v="6104.1386691974403"/>
    <n v="887837.04978329025"/>
    <n v="195"/>
    <n v="2.16E-3"/>
    <n v="223378"/>
    <n v="155447.04978329016"/>
    <n v="2610.3179487179486"/>
    <n v="1145.5282051282052"/>
    <n v="797.16435786302645"/>
    <n v="109.63076923076923"/>
    <n v="131.17948717948718"/>
    <n v="117.7025641025641"/>
    <n v="107.81025641025641"/>
    <n v="174.7948717948718"/>
    <n v="180.61538461538461"/>
    <n v="108.12820512820512"/>
    <n v="54.07692307692308"/>
    <n v="60.102564102564102"/>
    <n v="27.153846153846153"/>
    <n v="24.692307692307693"/>
    <n v="49.641025641025642"/>
    <n v="69.662312284401835"/>
    <n v="74.971827206129134"/>
    <n v="77.884325629488259"/>
    <n v="86.44548898619243"/>
    <n v="134.02941227775781"/>
    <n v="128.56821534062226"/>
    <n v="74.398919636867433"/>
    <n v="39.808805016973544"/>
    <n v="39.318546542882856"/>
    <n v="28.182766411631974"/>
    <n v="12.590463303425189"/>
    <n v="31.30327522665354"/>
    <n v="1099.4659200000001"/>
    <n v="482.49648000000002"/>
    <n v="335.76562753190677"/>
    <n v="46.176479999999998"/>
    <n v="55.252800000000001"/>
    <n v="49.576320000000003"/>
    <n v="45.409680000000002"/>
    <n v="73.623599999999996"/>
    <n v="76.075199999999995"/>
    <n v="45.543599999999998"/>
    <n v="22.777200000000001"/>
    <n v="25.315200000000001"/>
    <n v="11.437200000000001"/>
    <n v="10.400399999999999"/>
    <n v="20.908799999999999"/>
    <n v="29.341765934190054"/>
    <n v="31.578133619221589"/>
    <n v="32.804877955140455"/>
    <n v="36.410839960984255"/>
    <n v="56.45318845139159"/>
    <n v="54.152932301470095"/>
    <n v="31.336824951048566"/>
    <n v="16.767468673149256"/>
    <n v="16.560971803862259"/>
    <n v="11.870581212579388"/>
    <n v="5.3031031434026898"/>
    <n v="13.184939525466472"/>
  </r>
  <r>
    <n v="69591655"/>
    <n v="10077567721621"/>
    <s v="BR Carbsmart Almond Bar 8-6PK"/>
    <n v="438715"/>
    <n v="26076"/>
    <n v="32328"/>
    <n v="37375"/>
    <n v="41352"/>
    <n v="45820"/>
    <n v="40144"/>
    <n v="48182"/>
    <n v="31828"/>
    <n v="48268"/>
    <n v="33540"/>
    <n v="26754"/>
    <n v="27526"/>
    <n v="23081.117282985168"/>
    <n v="29718.043131495786"/>
    <n v="34870.191733504696"/>
    <n v="38506.782731578147"/>
    <n v="44795.159629119909"/>
    <n v="40501.880613228233"/>
    <n v="47063.3264250188"/>
    <n v="39891.786925279164"/>
    <n v="39502.665090179849"/>
    <n v="31626.343299914392"/>
    <n v="26947.745061807866"/>
    <n v="18444.386170030826"/>
    <n v="1292857.4280941423"/>
    <n v="143"/>
    <n v="4.2560000000000002E-3"/>
    <n v="439193"/>
    <n v="414949.42809414282"/>
    <n v="3067.9370629370628"/>
    <n v="3071.2797202797201"/>
    <n v="2901.7442524065932"/>
    <n v="182.34965034965035"/>
    <n v="226.06993006993008"/>
    <n v="261.36363636363637"/>
    <n v="289.17482517482517"/>
    <n v="320.41958041958043"/>
    <n v="280.72727272727275"/>
    <n v="336.93706293706293"/>
    <n v="222.57342657342659"/>
    <n v="337.53846153846155"/>
    <n v="234.54545454545453"/>
    <n v="187.09090909090909"/>
    <n v="192.48951048951048"/>
    <n v="161.40641456632983"/>
    <n v="207.81848343703348"/>
    <n v="243.84749463989297"/>
    <n v="269.27820092012689"/>
    <n v="313.25286453930005"/>
    <n v="283.2299343582394"/>
    <n v="329.11417080432727"/>
    <n v="278.9635449320221"/>
    <n v="276.24241321804089"/>
    <n v="221.16323985954119"/>
    <n v="188.44576966299206"/>
    <n v="128.98172146874703"/>
    <n v="1867.1710400000002"/>
    <n v="1869.205408"/>
    <n v="1766.024765968672"/>
    <n v="110.97945600000001"/>
    <n v="137.58796800000002"/>
    <n v="159.06800000000001"/>
    <n v="175.994112"/>
    <n v="195.00992000000002"/>
    <n v="170.85286400000001"/>
    <n v="205.06259200000002"/>
    <n v="135.459968"/>
    <n v="205.42860800000003"/>
    <n v="142.74624"/>
    <n v="113.86502400000001"/>
    <n v="117.15065600000001"/>
    <n v="98.233235156384879"/>
    <n v="126.47999156764607"/>
    <n v="148.40753601779599"/>
    <n v="163.8848673055966"/>
    <n v="190.64819938153434"/>
    <n v="172.37600388989938"/>
    <n v="200.30151726488003"/>
    <n v="169.77944515398812"/>
    <n v="168.12334262380546"/>
    <n v="134.60171708443565"/>
    <n v="114.68960298305429"/>
    <n v="78.499307539651198"/>
  </r>
  <r>
    <n v="68930545"/>
    <n v="10077567003277"/>
    <s v="BR CS VAN CHOC Straw 6 1.5QT"/>
    <n v="433769"/>
    <n v="26169"/>
    <n v="29920"/>
    <n v="33704"/>
    <n v="41151"/>
    <n v="34430"/>
    <n v="45432"/>
    <n v="41261"/>
    <n v="35068"/>
    <n v="29944"/>
    <n v="27599"/>
    <n v="29369"/>
    <n v="26216"/>
    <n v="23498.270290769015"/>
    <n v="27715.459166865039"/>
    <n v="34987.095391874507"/>
    <n v="32098.950629524188"/>
    <n v="33119.373294826815"/>
    <n v="39802.119393781293"/>
    <n v="40628.927165460897"/>
    <n v="32239.979631423972"/>
    <n v="26065.571474694487"/>
    <n v="28395.896198848153"/>
    <n v="26832.473024866336"/>
    <n v="22747.630773526809"/>
    <n v="1202163.7464364616"/>
    <n v="176"/>
    <n v="8.5199999999999998E-3"/>
    <n v="400263"/>
    <n v="368131.7464364614"/>
    <n v="2464.596590909091"/>
    <n v="2274.221590909091"/>
    <n v="2091.6576502071671"/>
    <n v="148.6875"/>
    <n v="170"/>
    <n v="191.5"/>
    <n v="233.8125"/>
    <n v="195.625"/>
    <n v="258.13636363636363"/>
    <n v="234.4375"/>
    <n v="199.25"/>
    <n v="170.13636363636363"/>
    <n v="156.8125"/>
    <n v="166.86931818181819"/>
    <n v="148.95454545454547"/>
    <n v="133.5128993793694"/>
    <n v="157.47419981173317"/>
    <n v="198.7903147265597"/>
    <n v="182.38040130411471"/>
    <n v="188.17825735697053"/>
    <n v="226.14840564648463"/>
    <n v="230.84617707648238"/>
    <n v="183.18170245127257"/>
    <n v="148.0998379244005"/>
    <n v="161.34031931163724"/>
    <n v="152.45723309583147"/>
    <n v="129.24790212231142"/>
    <n v="3695.7118799999998"/>
    <n v="3410.2407600000001"/>
    <n v="3136.4824796386511"/>
    <n v="222.95988"/>
    <n v="254.91839999999999"/>
    <n v="287.15807999999998"/>
    <n v="350.60651999999999"/>
    <n v="293.34359999999998"/>
    <n v="387.08064000000002"/>
    <n v="351.54372000000001"/>
    <n v="298.77936"/>
    <n v="255.12287999999998"/>
    <n v="235.14347999999998"/>
    <n v="250.22387999999998"/>
    <n v="223.36032"/>
    <n v="200.205262877352"/>
    <n v="236.13571210169013"/>
    <n v="298.09005273877079"/>
    <n v="273.48305936354609"/>
    <n v="282.17706047192445"/>
    <n v="339.11405723501662"/>
    <n v="346.15845944972682"/>
    <n v="274.68462645973221"/>
    <n v="222.07866896439702"/>
    <n v="241.93303561418625"/>
    <n v="228.61267017186117"/>
    <n v="193.80981419044841"/>
  </r>
  <r>
    <n v="64366224"/>
    <n v="10077567003888"/>
    <s v="PS Buzz"/>
    <n v="2805"/>
    <n v="8126"/>
    <n v="8683"/>
    <n v="9571"/>
    <n v="16526"/>
    <n v="21610"/>
    <n v="14824"/>
    <n v="11356"/>
    <n v="6630"/>
    <n v="4006"/>
    <n v="1904"/>
    <n v="1785"/>
    <n v="1819"/>
    <n v="1744.5649192614246"/>
    <n v="1517.9427576265657"/>
    <n v="2018.1562532276787"/>
    <n v="5703.1942124929783"/>
    <n v="5392.8729343358018"/>
    <n v="12586.478945718944"/>
    <n v="9266.2506593078215"/>
    <n v="11131.674460605036"/>
    <n v="11729.933807665664"/>
    <n v="9617.5385211289522"/>
    <n v="11776.769570989003"/>
    <n v="8366.5026118659516"/>
    <n v="200496.87965422581"/>
    <n v="187"/>
    <n v="1.944E-3"/>
    <n v="106840"/>
    <n v="90851.879654225835"/>
    <n v="15"/>
    <n v="571.33689839572196"/>
    <n v="485.83892863222371"/>
    <n v="43.454545454545453"/>
    <n v="46.433155080213901"/>
    <n v="51.18181818181818"/>
    <n v="88.37433155080214"/>
    <n v="115.56149732620321"/>
    <n v="79.272727272727266"/>
    <n v="60.727272727272727"/>
    <n v="35.454545454545453"/>
    <n v="21.422459893048128"/>
    <n v="10.181818181818182"/>
    <n v="9.545454545454545"/>
    <n v="9.7272727272727266"/>
    <n v="9.3292241671733933"/>
    <n v="8.1173409498746825"/>
    <n v="10.792279429025021"/>
    <n v="30.498364772689722"/>
    <n v="28.838892696982896"/>
    <n v="67.307374041277768"/>
    <n v="49.552142563143427"/>
    <n v="59.527670912326393"/>
    <n v="62.726918757570395"/>
    <n v="51.430687278764452"/>
    <n v="62.97737738496793"/>
    <n v="44.740655678427551"/>
    <n v="5.4529199999999998"/>
    <n v="207.69695999999999"/>
    <n v="176.61605404781503"/>
    <n v="15.796944"/>
    <n v="16.879752"/>
    <n v="18.606024000000001"/>
    <n v="32.126544000000003"/>
    <n v="42.009839999999997"/>
    <n v="28.817855999999999"/>
    <n v="22.076063999999999"/>
    <n v="12.888719999999999"/>
    <n v="7.7876640000000004"/>
    <n v="3.7013759999999998"/>
    <n v="3.47004"/>
    <n v="3.5361359999999999"/>
    <n v="3.3914342030442093"/>
    <n v="2.9508807208260439"/>
    <n v="3.9232957562746074"/>
    <n v="11.08700954908635"/>
    <n v="10.483744984348798"/>
    <n v="24.468115070477626"/>
    <n v="18.013591281694406"/>
    <n v="21.639975151416191"/>
    <n v="22.802991322102052"/>
    <n v="18.696494885074681"/>
    <n v="22.894040046002623"/>
    <n v="16.264481077467408"/>
  </r>
  <r>
    <n v="84161610"/>
    <n v="10076840363954"/>
    <s v="BJ US-COR-SaltedCaramelCore-FTNG-8 1PT"/>
    <n v="450282"/>
    <n v="27848"/>
    <n v="38546"/>
    <n v="47254"/>
    <n v="40925"/>
    <n v="38248"/>
    <n v="45247"/>
    <n v="38717"/>
    <n v="42018"/>
    <n v="36791"/>
    <n v="32357"/>
    <n v="31059"/>
    <n v="27645"/>
    <n v="24477.142111891138"/>
    <n v="35165.306571495057"/>
    <n v="37816.993658041967"/>
    <n v="36883.029229297172"/>
    <n v="36774.496208115459"/>
    <n v="41593.408107208801"/>
    <n v="30711.826991790862"/>
    <n v="36684.783015552079"/>
    <n v="28363.124628577225"/>
    <n v="29235.499352813396"/>
    <n v="27048.692102760444"/>
    <n v="21359.430988266722"/>
    <n v="1283050.7329658105"/>
    <n v="240"/>
    <n v="3.7853439999999999E-3"/>
    <n v="446655"/>
    <n v="386113.73296581028"/>
    <n v="1876.175"/>
    <n v="1861.0625"/>
    <n v="1608.8072206908762"/>
    <n v="116.03333333333333"/>
    <n v="160.60833333333332"/>
    <n v="196.89166666666668"/>
    <n v="170.52083333333334"/>
    <n v="159.36666666666667"/>
    <n v="188.52916666666667"/>
    <n v="161.32083333333333"/>
    <n v="175.07499999999999"/>
    <n v="153.29583333333332"/>
    <n v="134.82083333333333"/>
    <n v="129.41249999999999"/>
    <n v="115.1875"/>
    <n v="101.98809213287974"/>
    <n v="146.52211071456273"/>
    <n v="157.57080690850819"/>
    <n v="153.67928845540487"/>
    <n v="153.22706753381442"/>
    <n v="173.30586711337"/>
    <n v="127.96594579912859"/>
    <n v="152.85326256480033"/>
    <n v="118.17968595240511"/>
    <n v="121.81458063672248"/>
    <n v="112.70288376150185"/>
    <n v="88.997629117778004"/>
    <n v="1704.472267008"/>
    <n v="1690.74282432"/>
    <n v="1461.573302399732"/>
    <n v="105.414259712"/>
    <n v="145.909869824"/>
    <n v="178.87264537600001"/>
    <n v="154.91520320000001"/>
    <n v="144.78183731199999"/>
    <n v="171.27545996800001"/>
    <n v="146.557163648"/>
    <n v="159.05258419200001"/>
    <n v="139.26659110399999"/>
    <n v="122.482375808"/>
    <n v="117.568999296"/>
    <n v="104.64583488"/>
    <n v="92.654403030394448"/>
    <n v="133.11278223856939"/>
    <n v="143.1503300415072"/>
    <n v="139.61495339494468"/>
    <n v="139.2041185744126"/>
    <n v="157.44535781817419"/>
    <n v="116.25483003241359"/>
    <n v="138.86452327922197"/>
    <n v="107.36418363403702"/>
    <n v="110.66642206217607"/>
    <n v="102.38860435903163"/>
    <n v="80.852793934849501"/>
  </r>
  <r>
    <n v="67904289"/>
    <n v="10076840002549"/>
    <s v="BJ US-IC-Netflix+Chillld-8 1PT"/>
    <n v="375756"/>
    <n v="16205"/>
    <n v="20810"/>
    <n v="23345"/>
    <n v="21139"/>
    <n v="19730"/>
    <n v="22206"/>
    <n v="20032"/>
    <n v="23585"/>
    <n v="20892"/>
    <n v="17006"/>
    <n v="12292"/>
    <n v="12287"/>
    <n v="-4590.5727937775882"/>
    <n v="-617.42928822438137"/>
    <n v="-172.64661706472828"/>
    <n v="-1227.0506869224384"/>
    <n v="-504.12943210779463"/>
    <n v="1447.5746298768554"/>
    <n v="-2928.6642878020675"/>
    <n v="-578.0842733158197"/>
    <n v="-2923.9874039936508"/>
    <n v="-2776.5834153368305"/>
    <n v="-1840.7043778917657"/>
    <n v="-1476.7563029757584"/>
    <n v="587095.96575046424"/>
    <n v="240"/>
    <n v="3.7839999999999996E-3"/>
    <n v="229529"/>
    <n v="-18189.034249535969"/>
    <n v="1565.65"/>
    <n v="956.37083333333328"/>
    <n v="-75.787642706399865"/>
    <n v="67.520833333333329"/>
    <n v="86.708333333333329"/>
    <n v="97.270833333333329"/>
    <n v="88.079166666666666"/>
    <n v="82.208333333333329"/>
    <n v="92.525000000000006"/>
    <n v="83.466666666666669"/>
    <n v="98.270833333333329"/>
    <n v="87.05"/>
    <n v="70.858333333333334"/>
    <n v="51.216666666666669"/>
    <n v="51.195833333333333"/>
    <n v="-19.12738664073995"/>
    <n v="-2.5726220342682558"/>
    <n v="-0.7193609044363678"/>
    <n v="-5.1127111955101601"/>
    <n v="-2.1005393004491442"/>
    <n v="6.0315609578202309"/>
    <n v="-12.202767865841947"/>
    <n v="-2.4086844721492486"/>
    <n v="-12.183280849973546"/>
    <n v="-11.56909756390346"/>
    <n v="-7.6696015745490236"/>
    <n v="-6.1531512623989935"/>
    <n v="1421.8607039999999"/>
    <n v="868.53773599999988"/>
    <n v="-68.827305600244102"/>
    <n v="61.319719999999997"/>
    <n v="78.745039999999989"/>
    <n v="88.337479999999985"/>
    <n v="79.989975999999999"/>
    <n v="74.658319999999989"/>
    <n v="84.027503999999993"/>
    <n v="75.801087999999993"/>
    <n v="89.245639999999995"/>
    <n v="79.055327999999989"/>
    <n v="64.350703999999993"/>
    <n v="46.512927999999995"/>
    <n v="46.494007999999994"/>
    <n v="-17.370727451654393"/>
    <n v="-2.3363524266410587"/>
    <n v="-0.65329479897293175"/>
    <n v="-4.6431597993145068"/>
    <n v="-1.9076257710958946"/>
    <n v="5.4776223994540203"/>
    <n v="-11.082065665043022"/>
    <n v="-2.1874708902270616"/>
    <n v="-11.064368336711974"/>
    <n v="-10.506591643634566"/>
    <n v="-6.965225365942441"/>
    <n v="-5.5880458504602695"/>
  </r>
  <r>
    <n v="64406941"/>
    <n v="10077567417760"/>
    <s v="KL Mrs Fields Sandwich 1-12BK"/>
    <n v="366154"/>
    <n v="8700"/>
    <n v="19468"/>
    <n v="21018"/>
    <n v="23286"/>
    <n v="6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4634"/>
    <n v="224"/>
    <n v="2.124E-3"/>
    <n v="78480"/>
    <n v="0"/>
    <n v="1634.6160714285713"/>
    <n v="350.35714285714283"/>
    <n v="0"/>
    <n v="38.839285714285715"/>
    <n v="86.910714285714292"/>
    <n v="93.830357142857139"/>
    <n v="103.95535714285714"/>
    <n v="26.8214285714285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7.711096"/>
    <n v="166.69152"/>
    <n v="0"/>
    <n v="18.4788"/>
    <n v="41.350031999999999"/>
    <n v="44.642232"/>
    <n v="49.459463999999997"/>
    <n v="12.760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8354588"/>
    <n v="10076840003058"/>
    <s v="BJ US-TOP-SLTDCRMLBRWNIE-8 450ml"/>
    <n v="385237"/>
    <n v="28060"/>
    <n v="37681"/>
    <n v="44250"/>
    <n v="39348"/>
    <n v="33263"/>
    <n v="41295"/>
    <n v="37041"/>
    <n v="35011"/>
    <n v="31104"/>
    <n v="28380"/>
    <n v="25576"/>
    <n v="24915"/>
    <n v="19220.346492478631"/>
    <n v="30807.191105578844"/>
    <n v="34085.977501067493"/>
    <n v="32024.667286947933"/>
    <n v="31767.511533099085"/>
    <n v="36086.912480386112"/>
    <n v="28422.800449186965"/>
    <n v="31461.525805135818"/>
    <n v="24172.391892919903"/>
    <n v="25496.276763390393"/>
    <n v="24197.286394753173"/>
    <n v="18365.706801876422"/>
    <n v="1127269.5945068207"/>
    <n v="240"/>
    <n v="3.5999999999999999E-3"/>
    <n v="405924"/>
    <n v="336108.59450682078"/>
    <n v="1605.1541666666667"/>
    <n v="1691.35"/>
    <n v="1400.4524771117533"/>
    <n v="116.91666666666667"/>
    <n v="157.00416666666666"/>
    <n v="184.375"/>
    <n v="163.95"/>
    <n v="138.59583333333333"/>
    <n v="172.0625"/>
    <n v="154.33750000000001"/>
    <n v="145.87916666666666"/>
    <n v="129.6"/>
    <n v="118.25"/>
    <n v="106.56666666666666"/>
    <n v="103.8125"/>
    <n v="80.084777051994294"/>
    <n v="128.3632962732452"/>
    <n v="142.0249062544479"/>
    <n v="133.4361136956164"/>
    <n v="132.36463138791285"/>
    <n v="150.36213533494214"/>
    <n v="118.42833520494568"/>
    <n v="131.08969085473257"/>
    <n v="100.71829955383292"/>
    <n v="106.23448651412664"/>
    <n v="100.82202664480489"/>
    <n v="76.523778341151754"/>
    <n v="1386.8532"/>
    <n v="1461.3263999999999"/>
    <n v="1209.9909402245548"/>
    <n v="101.01599999999999"/>
    <n v="135.6516"/>
    <n v="159.29999999999998"/>
    <n v="141.65279999999998"/>
    <n v="119.74679999999999"/>
    <n v="148.66200000000001"/>
    <n v="133.3476"/>
    <n v="126.03959999999999"/>
    <n v="111.9744"/>
    <n v="102.16799999999999"/>
    <n v="92.073599999999999"/>
    <n v="89.694000000000003"/>
    <n v="69.193247372923068"/>
    <n v="110.90588798008383"/>
    <n v="122.70951900384297"/>
    <n v="115.28880223301256"/>
    <n v="114.3630415191567"/>
    <n v="129.91288492939"/>
    <n v="102.32208161707307"/>
    <n v="113.26149289848894"/>
    <n v="87.020610814511642"/>
    <n v="91.786596348205407"/>
    <n v="87.110231021111417"/>
    <n v="66.116544486755117"/>
  </r>
  <r>
    <n v="64389651"/>
    <n v="10077567003901"/>
    <s v="BR Strawberry Shortcake 6 1.5QT"/>
    <n v="55"/>
    <n v="11992"/>
    <n v="25915"/>
    <n v="39850"/>
    <n v="59321"/>
    <n v="68877"/>
    <n v="70006"/>
    <n v="71032"/>
    <n v="60927"/>
    <n v="45614"/>
    <n v="37849"/>
    <n v="50468"/>
    <n v="38412"/>
    <n v="37768.980341633673"/>
    <n v="40480.471156650965"/>
    <n v="50061.11997501248"/>
    <n v="52853.299791600424"/>
    <n v="61019.698010990927"/>
    <n v="62108.528938418101"/>
    <n v="61408.31348759307"/>
    <n v="60755.590020665157"/>
    <n v="40209.537345869008"/>
    <n v="43267.891011239321"/>
    <n v="44708.574721962694"/>
    <n v="36381.050287455218"/>
    <n v="1171341.0550890912"/>
    <n v="176"/>
    <n v="8.5199999999999998E-3"/>
    <n v="580263"/>
    <n v="591023.05508909107"/>
    <n v="0.3125"/>
    <n v="3296.9488636363635"/>
    <n v="3358.0855402789266"/>
    <n v="68.13636363636364"/>
    <n v="147.24431818181819"/>
    <n v="226.42045454545453"/>
    <n v="337.05113636363637"/>
    <n v="391.34659090909093"/>
    <n v="397.76136363636363"/>
    <n v="403.59090909090907"/>
    <n v="346.17613636363637"/>
    <n v="259.17045454545456"/>
    <n v="215.05113636363637"/>
    <n v="286.75"/>
    <n v="218.25"/>
    <n v="214.59647921382768"/>
    <n v="230.00267702642594"/>
    <n v="284.43818167620725"/>
    <n v="300.3028397250024"/>
    <n v="346.70282960790297"/>
    <n v="352.88936896828466"/>
    <n v="348.91087208859699"/>
    <n v="345.20221602650656"/>
    <n v="228.46328037425573"/>
    <n v="245.84028983658706"/>
    <n v="254.02599273842441"/>
    <n v="206.71051299690464"/>
    <n v="0.46860000000000002"/>
    <n v="4943.84076"/>
    <n v="5035.516429359056"/>
    <n v="102.17184"/>
    <n v="220.79579999999999"/>
    <n v="339.52199999999999"/>
    <n v="505.41492"/>
    <n v="586.83204000000001"/>
    <n v="596.45111999999995"/>
    <n v="605.19263999999998"/>
    <n v="519.09803999999997"/>
    <n v="388.63128"/>
    <n v="322.47348"/>
    <n v="429.98735999999997"/>
    <n v="327.27024"/>
    <n v="321.79171251071887"/>
    <n v="344.8936142546662"/>
    <n v="426.52074218710629"/>
    <n v="450.31011422443561"/>
    <n v="519.8878270536427"/>
    <n v="529.16466655532224"/>
    <n v="523.1988309142929"/>
    <n v="517.63762697606717"/>
    <n v="342.58525818680397"/>
    <n v="368.64243141575901"/>
    <n v="380.91705663112214"/>
    <n v="309.96654844911848"/>
  </r>
  <r>
    <n v="67789314"/>
    <n v="10076840002365"/>
    <s v="BJ US-IC-PBHalfBaked-8 1 PT"/>
    <n v="373645"/>
    <n v="24242"/>
    <n v="37662"/>
    <n v="35196"/>
    <n v="35573"/>
    <n v="28673"/>
    <n v="39458"/>
    <n v="33937"/>
    <n v="31532"/>
    <n v="34742"/>
    <n v="23648"/>
    <n v="23718"/>
    <n v="23265"/>
    <n v="18896.129777899852"/>
    <n v="29955.858277815983"/>
    <n v="32127.227511791931"/>
    <n v="30759.450754582955"/>
    <n v="25472.654711497162"/>
    <n v="33604.559952602365"/>
    <n v="29124.23043267418"/>
    <n v="28617.253136824213"/>
    <n v="24527.97810122959"/>
    <n v="22107.374448663209"/>
    <n v="21821.492948236122"/>
    <n v="15702.5382157561"/>
    <n v="1058007.7482695738"/>
    <n v="240"/>
    <n v="3.7853439999999999E-3"/>
    <n v="371646"/>
    <n v="312716.74826957367"/>
    <n v="1556.8541666666667"/>
    <n v="1548.5250000000001"/>
    <n v="1302.9864511232236"/>
    <n v="101.00833333333334"/>
    <n v="156.92500000000001"/>
    <n v="146.65"/>
    <n v="148.22083333333333"/>
    <n v="119.47083333333333"/>
    <n v="164.40833333333333"/>
    <n v="141.40416666666667"/>
    <n v="131.38333333333333"/>
    <n v="144.75833333333333"/>
    <n v="98.533333333333331"/>
    <n v="98.825000000000003"/>
    <n v="96.9375"/>
    <n v="78.733874074582715"/>
    <n v="124.8160761575666"/>
    <n v="133.86344796579971"/>
    <n v="128.16437814409565"/>
    <n v="106.13606129790485"/>
    <n v="140.01899980250985"/>
    <n v="121.35096013614242"/>
    <n v="119.23855473676755"/>
    <n v="102.19990875512329"/>
    <n v="92.114060202763369"/>
    <n v="90.92288728431717"/>
    <n v="65.427242565650417"/>
    <n v="1414.3748588799999"/>
    <n v="1406.807956224"/>
    <n v="1183.7404667617411"/>
    <n v="91.764309248000004"/>
    <n v="142.56362572800001"/>
    <n v="133.22896742399999"/>
    <n v="134.65604211199999"/>
    <n v="108.53716851199999"/>
    <n v="149.36210355200001"/>
    <n v="128.46321932800001"/>
    <n v="119.359467008"/>
    <n v="131.510421248"/>
    <n v="89.515814911999996"/>
    <n v="89.780788991999998"/>
    <n v="88.066028160000002"/>
    <n v="71.528351477994534"/>
    <n v="113.39322839678107"/>
    <n v="121.61260789839652"/>
    <n v="116.43510235715605"/>
    <n v="96.422760676237516"/>
    <n v="127.20481938922364"/>
    <n v="110.24523092294061"/>
    <n v="108.32614745795871"/>
    <n v="92.846834737620824"/>
    <n v="83.684017225000588"/>
    <n v="82.601857402647909"/>
    <n v="59.439508819783057"/>
  </r>
  <r>
    <n v="68817801"/>
    <n v="10077567250053"/>
    <s v="BR XCRMY CHOCOLATE 6 1.5 QT"/>
    <n v="399963"/>
    <n v="27093"/>
    <n v="28233"/>
    <n v="32835"/>
    <n v="39820"/>
    <n v="34155"/>
    <n v="44053"/>
    <n v="35657"/>
    <n v="34899"/>
    <n v="23232"/>
    <n v="22791"/>
    <n v="28455"/>
    <n v="27687"/>
    <n v="27297.798579004811"/>
    <n v="25374.266502424609"/>
    <n v="35495.118037979562"/>
    <n v="32819.831072602465"/>
    <n v="33549.371501533446"/>
    <n v="34978.100730504011"/>
    <n v="32522.675722874563"/>
    <n v="32279.78037299246"/>
    <n v="21477.128304159072"/>
    <n v="22905.738595942868"/>
    <n v="26344.331220070748"/>
    <n v="22580.74154389873"/>
    <n v="1126497.8821839876"/>
    <n v="176"/>
    <n v="8.5199999999999998E-3"/>
    <n v="378910"/>
    <n v="347624.8821839873"/>
    <n v="2272.5170454545455"/>
    <n v="2152.8977272727275"/>
    <n v="1975.1413760453825"/>
    <n v="153.9375"/>
    <n v="160.41477272727272"/>
    <n v="186.5625"/>
    <n v="226.25"/>
    <n v="194.0625"/>
    <n v="250.30113636363637"/>
    <n v="202.59659090909091"/>
    <n v="198.28977272727272"/>
    <n v="132"/>
    <n v="129.49431818181819"/>
    <n v="161.67613636363637"/>
    <n v="157.3125"/>
    <n v="155.10112828980007"/>
    <n v="144.17196876377619"/>
    <n v="201.6768070339748"/>
    <n v="186.476312912514"/>
    <n v="190.62142898598549"/>
    <n v="198.73920869604552"/>
    <n v="184.78793024360547"/>
    <n v="183.40784302836624"/>
    <n v="122.02913809181291"/>
    <n v="130.14624202240267"/>
    <n v="149.68370011403834"/>
    <n v="128.29966786306096"/>
    <n v="3407.6847600000001"/>
    <n v="3228.3132000000001"/>
    <n v="2961.7639962075718"/>
    <n v="230.83235999999999"/>
    <n v="240.54515999999998"/>
    <n v="279.75419999999997"/>
    <n v="339.26639999999998"/>
    <n v="291.00060000000002"/>
    <n v="375.33155999999997"/>
    <n v="303.79764"/>
    <n v="297.33947999999998"/>
    <n v="197.93663999999998"/>
    <n v="194.17931999999999"/>
    <n v="242.4366"/>
    <n v="235.89323999999999"/>
    <n v="232.57724389312099"/>
    <n v="216.18875060065767"/>
    <n v="302.41840568358589"/>
    <n v="279.62496073857301"/>
    <n v="285.84064519306497"/>
    <n v="298.01341822389418"/>
    <n v="277.09319715889126"/>
    <n v="275.02372877789577"/>
    <n v="182.98513315143529"/>
    <n v="195.15689283743325"/>
    <n v="224.45370199500277"/>
    <n v="192.38791795401718"/>
  </r>
  <r>
    <n v="64396550"/>
    <n v="10077567003987"/>
    <s v="MG Double Raspberry Bar OOH 1-12PK"/>
    <n v="116"/>
    <n v="10027"/>
    <n v="5464"/>
    <n v="12871"/>
    <n v="23871"/>
    <n v="23078"/>
    <n v="19372"/>
    <n v="20822"/>
    <n v="16225"/>
    <n v="15515"/>
    <n v="11803"/>
    <n v="10643"/>
    <n v="9048"/>
    <n v="6866.9897970523889"/>
    <n v="8364.2510656040213"/>
    <n v="11971.697066112627"/>
    <n v="18947.349110800256"/>
    <n v="13592.08565749128"/>
    <n v="25232.583660289769"/>
    <n v="14667.992613698691"/>
    <n v="15722.822928398629"/>
    <n v="12059.801443351176"/>
    <n v="14471.57968377396"/>
    <n v="11704.138694076913"/>
    <n v="8759.7857830289522"/>
    <n v="341216.07750367868"/>
    <n v="493"/>
    <n v="1.08E-3"/>
    <n v="178739"/>
    <n v="162361.07750367865"/>
    <n v="0.23529411764705882"/>
    <n v="362.55375253549698"/>
    <n v="329.33281440908451"/>
    <n v="20.338742393509129"/>
    <n v="11.08316430020284"/>
    <n v="26.107505070993916"/>
    <n v="48.419878296146045"/>
    <n v="46.811359026369168"/>
    <n v="39.294117647058826"/>
    <n v="42.235294117647058"/>
    <n v="32.910750507099394"/>
    <n v="31.470588235294116"/>
    <n v="23.941176470588236"/>
    <n v="21.588235294117649"/>
    <n v="18.352941176470587"/>
    <n v="13.928985389558598"/>
    <n v="16.966026502239394"/>
    <n v="24.283361188869424"/>
    <n v="38.432756817039056"/>
    <n v="27.570153463471154"/>
    <n v="51.181711278478232"/>
    <n v="29.752520514601805"/>
    <n v="31.892135757400872"/>
    <n v="24.462071893207256"/>
    <n v="29.354117005626694"/>
    <n v="23.740646438289886"/>
    <n v="17.768328160302133"/>
    <n v="0.12528"/>
    <n v="193.03811999999999"/>
    <n v="175.34996370397295"/>
    <n v="10.82916"/>
    <n v="5.9011199999999997"/>
    <n v="13.900679999999999"/>
    <n v="25.78068"/>
    <n v="24.924240000000001"/>
    <n v="20.921759999999999"/>
    <n v="22.487760000000002"/>
    <n v="17.523"/>
    <n v="16.7562"/>
    <n v="12.74724"/>
    <n v="11.494440000000001"/>
    <n v="9.771840000000001"/>
    <n v="7.4163489808165801"/>
    <n v="9.0333911508523439"/>
    <n v="12.929432831401638"/>
    <n v="20.463137039664279"/>
    <n v="14.679452510090583"/>
    <n v="27.25119035311295"/>
    <n v="15.841432022794587"/>
    <n v="16.980648762670519"/>
    <n v="13.02458555881927"/>
    <n v="15.629306058475876"/>
    <n v="12.640469789603067"/>
    <n v="9.4605686456712679"/>
  </r>
  <r>
    <n v="68862402"/>
    <n v="20186852000055"/>
    <s v="Talenti Double Dark Chocolate 8 1PT"/>
    <n v="356636"/>
    <n v="29522"/>
    <n v="31966"/>
    <n v="36343"/>
    <n v="32305"/>
    <n v="41785"/>
    <n v="38780"/>
    <n v="32935"/>
    <n v="29955"/>
    <n v="31545"/>
    <n v="28381"/>
    <n v="26970"/>
    <n v="23400"/>
    <n v="23633.117109172927"/>
    <n v="30226.743893038903"/>
    <n v="31397.903965638583"/>
    <n v="32209.19637526447"/>
    <n v="35741.346613364221"/>
    <n v="37211.906724495129"/>
    <n v="31424.364629749878"/>
    <n v="28085.479875944995"/>
    <n v="28450.241026309108"/>
    <n v="26173.582784976996"/>
    <n v="20423.283708921052"/>
    <n v="15353.021789774322"/>
    <n v="1080853.1884966507"/>
    <n v="255"/>
    <n v="3.7839999999999996E-3"/>
    <n v="383887"/>
    <n v="340330.18849665049"/>
    <n v="1398.5725490196078"/>
    <n v="1505.4392156862746"/>
    <n v="1334.6281901829432"/>
    <n v="115.77254901960784"/>
    <n v="125.35686274509804"/>
    <n v="142.52156862745099"/>
    <n v="126.68627450980392"/>
    <n v="163.86274509803923"/>
    <n v="152.07843137254903"/>
    <n v="129.15686274509804"/>
    <n v="117.47058823529412"/>
    <n v="123.70588235294117"/>
    <n v="111.29803921568627"/>
    <n v="105.76470588235294"/>
    <n v="91.764705882352942"/>
    <n v="92.678890624207554"/>
    <n v="118.53625056093688"/>
    <n v="123.12903515936699"/>
    <n v="126.31057402064498"/>
    <n v="140.16214358182049"/>
    <n v="145.92904597841226"/>
    <n v="123.23280246960736"/>
    <n v="110.13913676841175"/>
    <n v="111.56957265219258"/>
    <n v="102.64150111755684"/>
    <n v="80.091308662435495"/>
    <n v="60.207928587350281"/>
    <n v="1349.5106239999998"/>
    <n v="1452.6284079999998"/>
    <n v="1287.8094332713254"/>
    <n v="111.71124799999998"/>
    <n v="120.95934399999999"/>
    <n v="137.52191199999999"/>
    <n v="122.24211999999999"/>
    <n v="158.11443999999997"/>
    <n v="146.74351999999999"/>
    <n v="124.62603999999999"/>
    <n v="113.34971999999999"/>
    <n v="119.36627999999999"/>
    <n v="107.39370399999999"/>
    <n v="102.05447999999998"/>
    <n v="88.545599999999993"/>
    <n v="89.42771514111034"/>
    <n v="114.3779988912592"/>
    <n v="118.80966860597638"/>
    <n v="121.87959908400074"/>
    <n v="135.24525558497021"/>
    <n v="140.80985504548954"/>
    <n v="118.90979575897353"/>
    <n v="106.27545585057585"/>
    <n v="107.65571204355365"/>
    <n v="99.040837258352937"/>
    <n v="77.281705554557249"/>
    <n v="58.095834452506033"/>
  </r>
  <r>
    <n v="64373718"/>
    <n v="10075856001065"/>
    <s v="BR Hershey Smores 6 1.5QT"/>
    <n v="55"/>
    <n v="16421"/>
    <n v="26845"/>
    <n v="36113"/>
    <n v="36684"/>
    <n v="61383"/>
    <n v="65602"/>
    <n v="49966"/>
    <n v="50376"/>
    <n v="31152"/>
    <n v="30503"/>
    <n v="37477"/>
    <n v="28611"/>
    <n v="30922.380578091212"/>
    <n v="29563.455174180432"/>
    <n v="37515.186670413626"/>
    <n v="38103.480973870108"/>
    <n v="39408.256972225492"/>
    <n v="37515.177073494124"/>
    <n v="43499.478836687151"/>
    <n v="42279.169628450283"/>
    <n v="26032.344019582699"/>
    <n v="29793.387389100757"/>
    <n v="31641.564602644652"/>
    <n v="25791.168603835635"/>
    <n v="883253.0505225762"/>
    <n v="176"/>
    <n v="8.5199999999999998E-3"/>
    <n v="471133"/>
    <n v="412065.0505225762"/>
    <n v="0.3125"/>
    <n v="2676.8920454545455"/>
    <n v="2341.278696151001"/>
    <n v="93.30113636363636"/>
    <n v="152.52840909090909"/>
    <n v="205.1875"/>
    <n v="208.43181818181819"/>
    <n v="348.76704545454544"/>
    <n v="372.73863636363637"/>
    <n v="283.89772727272725"/>
    <n v="286.22727272727275"/>
    <n v="177"/>
    <n v="173.3125"/>
    <n v="212.9375"/>
    <n v="162.5625"/>
    <n v="175.69534419370007"/>
    <n v="167.97417712602518"/>
    <n v="213.15446971825924"/>
    <n v="216.49705098789835"/>
    <n v="223.91055097855394"/>
    <n v="213.15441519030753"/>
    <n v="247.15612975390425"/>
    <n v="240.22255470710388"/>
    <n v="147.91104556581078"/>
    <n v="169.28061016534522"/>
    <n v="179.78161706048098"/>
    <n v="146.54073070361156"/>
    <n v="0.46860000000000002"/>
    <n v="4014.0531599999999"/>
    <n v="3510.794230452349"/>
    <n v="139.90691999999999"/>
    <n v="228.71940000000001"/>
    <n v="307.68275999999997"/>
    <n v="312.54768000000001"/>
    <n v="522.98316"/>
    <n v="558.92903999999999"/>
    <n v="425.71031999999997"/>
    <n v="429.20351999999997"/>
    <n v="265.41503999999998"/>
    <n v="259.88556"/>
    <n v="319.30403999999999"/>
    <n v="243.76571999999999"/>
    <n v="263.45868252533711"/>
    <n v="251.88063808401728"/>
    <n v="319.62939043192409"/>
    <n v="324.64165789737331"/>
    <n v="335.75834940336119"/>
    <n v="319.62930866616995"/>
    <n v="370.61555968857454"/>
    <n v="360.2185252343964"/>
    <n v="221.7955710468446"/>
    <n v="253.83966055513844"/>
    <n v="269.58613041453242"/>
    <n v="219.74075650467961"/>
  </r>
  <r>
    <n v="68899821"/>
    <n v="10077567254501"/>
    <s v="BR COOKIES AND CREAM 6 1.5QT"/>
    <n v="391586"/>
    <n v="31240"/>
    <n v="30371"/>
    <n v="31549"/>
    <n v="41507"/>
    <n v="30811"/>
    <n v="44168"/>
    <n v="32527"/>
    <n v="32540"/>
    <n v="20782"/>
    <n v="24552"/>
    <n v="34474"/>
    <n v="25289"/>
    <n v="27119.705411388593"/>
    <n v="25149.474884552405"/>
    <n v="35568.278366840408"/>
    <n v="35779.570760343573"/>
    <n v="32412.751136553339"/>
    <n v="43056.499424850706"/>
    <n v="31162.934800111856"/>
    <n v="32939.064126092766"/>
    <n v="18818.698052932872"/>
    <n v="22436.664845826363"/>
    <n v="28639.68995904371"/>
    <n v="24810.081629107095"/>
    <n v="1129289.4133976435"/>
    <n v="176"/>
    <n v="8.5199999999999998E-3"/>
    <n v="379810"/>
    <n v="357893.4133976436"/>
    <n v="2224.9204545454545"/>
    <n v="2158.0113636363635"/>
    <n v="2033.4853033957022"/>
    <n v="177.5"/>
    <n v="172.5625"/>
    <n v="179.25568181818181"/>
    <n v="235.83522727272728"/>
    <n v="175.0625"/>
    <n v="250.95454545454547"/>
    <n v="184.8125"/>
    <n v="184.88636363636363"/>
    <n v="118.07954545454545"/>
    <n v="139.5"/>
    <n v="195.875"/>
    <n v="143.6875"/>
    <n v="154.08923529198066"/>
    <n v="142.89474366222956"/>
    <n v="202.09249072068414"/>
    <n v="203.29301568377031"/>
    <n v="184.16335873041669"/>
    <n v="244.63920127756083"/>
    <n v="177.06212954609009"/>
    <n v="187.1537734437089"/>
    <n v="106.9244207553004"/>
    <n v="127.48105026037706"/>
    <n v="162.72551113093016"/>
    <n v="140.96637289265394"/>
    <n v="3336.3127199999999"/>
    <n v="3235.9811999999997"/>
    <n v="3049.2518821479234"/>
    <n v="266.16480000000001"/>
    <n v="258.76092"/>
    <n v="268.79748000000001"/>
    <n v="353.63963999999999"/>
    <n v="262.50972000000002"/>
    <n v="376.31135999999998"/>
    <n v="277.13004000000001"/>
    <n v="277.24079999999998"/>
    <n v="177.06263999999999"/>
    <n v="209.18304000000001"/>
    <n v="293.71848"/>
    <n v="215.46227999999999"/>
    <n v="231.0598901050308"/>
    <n v="214.27352601638648"/>
    <n v="303.04173168548027"/>
    <n v="304.84194287812721"/>
    <n v="276.15663968343443"/>
    <n v="366.841375099728"/>
    <n v="265.508204496953"/>
    <n v="280.64082635431038"/>
    <n v="160.33530741098807"/>
    <n v="191.16038448644059"/>
    <n v="244.0101584510524"/>
    <n v="211.38189547999244"/>
  </r>
  <r>
    <n v="69568962"/>
    <n v="10077567281927"/>
    <s v="BR NSA VCS 6 1.5QT"/>
    <n v="349828"/>
    <n v="21208"/>
    <n v="26272"/>
    <n v="24932"/>
    <n v="39207"/>
    <n v="36078"/>
    <n v="43956"/>
    <n v="16500"/>
    <n v="44586"/>
    <n v="25270"/>
    <n v="26004"/>
    <n v="25963"/>
    <n v="25289"/>
    <n v="22466.221695774791"/>
    <n v="24249.079344523358"/>
    <n v="28845.735191074491"/>
    <n v="38600.87877362586"/>
    <n v="33484.868298407426"/>
    <n v="33320.384103302313"/>
    <n v="30750.185157505526"/>
    <n v="31215.32663360981"/>
    <n v="23909.394899537332"/>
    <n v="22155.698289589804"/>
    <n v="19436.72227456242"/>
    <n v="17262.213380265057"/>
    <n v="1030789.7080417783"/>
    <n v="176"/>
    <n v="8.5199999999999998E-3"/>
    <n v="355265"/>
    <n v="325696.70804177813"/>
    <n v="1987.659090909091"/>
    <n v="2018.5511363636363"/>
    <n v="1850.5494775101031"/>
    <n v="120.5"/>
    <n v="149.27272727272728"/>
    <n v="141.65909090909091"/>
    <n v="222.76704545454547"/>
    <n v="204.98863636363637"/>
    <n v="249.75"/>
    <n v="93.75"/>
    <n v="253.32954545454547"/>
    <n v="143.57954545454547"/>
    <n v="147.75"/>
    <n v="147.51704545454547"/>
    <n v="143.6875"/>
    <n v="127.64898690781132"/>
    <n v="137.77885991206452"/>
    <n v="163.8962226765596"/>
    <n v="219.32317485014693"/>
    <n v="190.25493351367857"/>
    <n v="189.32036422330859"/>
    <n v="174.7169611221905"/>
    <n v="177.35981041823754"/>
    <n v="135.84883465646212"/>
    <n v="125.88464937266934"/>
    <n v="110.43592201455921"/>
    <n v="98.080757842415096"/>
    <n v="2980.5345600000001"/>
    <n v="3026.8577999999998"/>
    <n v="2774.9359525159493"/>
    <n v="180.69216"/>
    <n v="223.83743999999999"/>
    <n v="212.42063999999999"/>
    <n v="334.04363999999998"/>
    <n v="307.38455999999996"/>
    <n v="374.50511999999998"/>
    <n v="140.57999999999998"/>
    <n v="379.87272000000002"/>
    <n v="215.3004"/>
    <n v="221.55408"/>
    <n v="221.20475999999999"/>
    <n v="215.46227999999999"/>
    <n v="191.41220884800123"/>
    <n v="206.60215601533901"/>
    <n v="245.76566382795465"/>
    <n v="328.87948715129232"/>
    <n v="285.29107790243125"/>
    <n v="283.88967256013569"/>
    <n v="261.99157754194709"/>
    <n v="265.95458291835558"/>
    <n v="203.70804454405805"/>
    <n v="188.76654942730511"/>
    <n v="165.60087377927181"/>
    <n v="147.07405799985827"/>
  </r>
  <r>
    <n v="84135770"/>
    <n v="10076840101181"/>
    <s v="BJ US-IC-PistachioPistachio-FTNG-8 1PT"/>
    <n v="395455"/>
    <n v="22485"/>
    <n v="35976"/>
    <n v="39334"/>
    <n v="37579"/>
    <n v="38839"/>
    <n v="46565"/>
    <n v="36202"/>
    <n v="43154"/>
    <n v="37975"/>
    <n v="27661"/>
    <n v="25089"/>
    <n v="31730"/>
    <n v="20352.504191376149"/>
    <n v="30124.549907440487"/>
    <n v="34400.619497397201"/>
    <n v="33854.493577337154"/>
    <n v="35655.47957446325"/>
    <n v="41098.801735558838"/>
    <n v="27436.709492749029"/>
    <n v="36011.485776786874"/>
    <n v="25255.750231319573"/>
    <n v="23341.664081065996"/>
    <n v="25021.518369542773"/>
    <n v="21124.043740797948"/>
    <n v="1171721.6201758352"/>
    <n v="240"/>
    <n v="3.7853439999999999E-3"/>
    <n v="422589"/>
    <n v="353677.62017583527"/>
    <n v="1647.7291666666667"/>
    <n v="1760.7874999999999"/>
    <n v="1473.656750732647"/>
    <n v="93.6875"/>
    <n v="149.9"/>
    <n v="163.89166666666668"/>
    <n v="156.57916666666668"/>
    <n v="161.82916666666668"/>
    <n v="194.02083333333334"/>
    <n v="150.84166666666667"/>
    <n v="179.80833333333334"/>
    <n v="158.22916666666666"/>
    <n v="115.25416666666666"/>
    <n v="104.53749999999999"/>
    <n v="132.20833333333334"/>
    <n v="84.802100797400627"/>
    <n v="125.5189579476687"/>
    <n v="143.33591457248835"/>
    <n v="141.06038990557147"/>
    <n v="148.5644982269302"/>
    <n v="171.24500723149515"/>
    <n v="114.31962288645428"/>
    <n v="150.04785740327864"/>
    <n v="105.23229263049822"/>
    <n v="97.256933671108314"/>
    <n v="104.25632653976156"/>
    <n v="88.016848919991446"/>
    <n v="1496.93321152"/>
    <n v="1599.6447356159999"/>
    <n v="1338.7914574668769"/>
    <n v="85.113459840000004"/>
    <n v="136.181535744"/>
    <n v="148.89272089599999"/>
    <n v="142.249442176"/>
    <n v="147.01897561600001"/>
    <n v="176.26454336"/>
    <n v="137.03702348799999"/>
    <n v="163.35273497599999"/>
    <n v="143.7484384"/>
    <n v="104.70640038400001"/>
    <n v="94.970495615999994"/>
    <n v="120.10896511999999"/>
    <n v="77.041229625800554"/>
    <n v="114.0317842448304"/>
    <n v="130.2181786107555"/>
    <n v="128.15090413601172"/>
    <n v="134.96825567431702"/>
    <n v="155.57310255688722"/>
    <n v="103.85738365812058"/>
    <n v="136.31586161624554"/>
    <n v="95.601702603624162"/>
    <n v="88.356228079278679"/>
    <n v="94.715054431038524"/>
    <n v="79.961772229967067"/>
  </r>
  <r>
    <n v="64341107"/>
    <n v="10077567003819"/>
    <s v="PS JR Sour"/>
    <n v="4420"/>
    <n v="9282"/>
    <n v="10673"/>
    <n v="13928"/>
    <n v="35833"/>
    <n v="39130"/>
    <n v="32890"/>
    <n v="26832"/>
    <n v="24375"/>
    <n v="12413"/>
    <n v="9048"/>
    <n v="7560"/>
    <n v="9282"/>
    <n v="10656.182927462351"/>
    <n v="10040.346290967016"/>
    <n v="23349.301864617435"/>
    <n v="19014.327215561243"/>
    <n v="28755.951544365802"/>
    <n v="27977.801557739862"/>
    <n v="29318.893597101422"/>
    <n v="28295.222631520672"/>
    <n v="16481.046927903397"/>
    <n v="15604.242920561028"/>
    <n v="14694.008918494137"/>
    <n v="13860.264328377725"/>
    <n v="473713.59072467207"/>
    <n v="130"/>
    <n v="5.2680000000000001E-3"/>
    <n v="231246"/>
    <n v="238047.5907246721"/>
    <n v="34"/>
    <n v="1778.8153846153846"/>
    <n v="1831.1353132667084"/>
    <n v="71.400000000000006"/>
    <n v="82.1"/>
    <n v="107.13846153846154"/>
    <n v="275.63846153846151"/>
    <n v="301"/>
    <n v="253"/>
    <n v="206.4"/>
    <n v="187.5"/>
    <n v="95.484615384615381"/>
    <n v="69.599999999999994"/>
    <n v="58.153846153846153"/>
    <n v="71.400000000000006"/>
    <n v="81.970637903556536"/>
    <n v="77.233433007438592"/>
    <n v="179.61001434321105"/>
    <n v="146.26405550431724"/>
    <n v="221.19962726435233"/>
    <n v="215.21385813646049"/>
    <n v="225.52995074693402"/>
    <n v="217.65555870400516"/>
    <n v="126.77728406079537"/>
    <n v="120.03263785046944"/>
    <n v="113.03083783457029"/>
    <n v="106.61741791059788"/>
    <n v="23.284559999999999"/>
    <n v="1218.2039280000001"/>
    <n v="1254.0347079375726"/>
    <n v="48.897576000000001"/>
    <n v="56.225363999999999"/>
    <n v="73.372703999999999"/>
    <n v="188.76824400000001"/>
    <n v="206.13684000000001"/>
    <n v="173.26452"/>
    <n v="141.350976"/>
    <n v="128.4075"/>
    <n v="65.391683999999998"/>
    <n v="47.664864000000001"/>
    <n v="39.826079999999997"/>
    <n v="48.897576000000001"/>
    <n v="56.136771661871663"/>
    <n v="52.89254426081424"/>
    <n v="123.00412222280465"/>
    <n v="100.16747577157663"/>
    <n v="151.48635273571904"/>
    <n v="147.38705860617358"/>
    <n v="154.45193146953028"/>
    <n v="149.0592328228509"/>
    <n v="86.8221552161951"/>
    <n v="82.203151705515495"/>
    <n v="77.408038982627119"/>
    <n v="73.015872481893851"/>
  </r>
  <r>
    <n v="68821728"/>
    <n v="10077567254433"/>
    <s v="BR ROCKY ROAD 6 1.5QT"/>
    <n v="386485"/>
    <n v="26323"/>
    <n v="25901"/>
    <n v="31565"/>
    <n v="40315"/>
    <n v="33528"/>
    <n v="38214"/>
    <n v="34639"/>
    <n v="32155"/>
    <n v="22781"/>
    <n v="21054"/>
    <n v="28688"/>
    <n v="28578"/>
    <n v="20470.662361361625"/>
    <n v="23338.68174030264"/>
    <n v="35770.455760569806"/>
    <n v="35387.31328799684"/>
    <n v="32671.00867753998"/>
    <n v="37550.317040207097"/>
    <n v="34636.885313425402"/>
    <n v="30523.843273804923"/>
    <n v="19645.329329023185"/>
    <n v="22368.41296014472"/>
    <n v="28699.074783385218"/>
    <n v="22984.920678914168"/>
    <n v="1094272.9052066754"/>
    <n v="176"/>
    <n v="8.5199999999999998E-3"/>
    <n v="363741"/>
    <n v="344046.90520667558"/>
    <n v="2195.9375"/>
    <n v="2066.7102272727275"/>
    <n v="1954.8119614015659"/>
    <n v="149.5625"/>
    <n v="147.16477272727272"/>
    <n v="179.34659090909091"/>
    <n v="229.0625"/>
    <n v="190.5"/>
    <n v="217.125"/>
    <n v="196.8125"/>
    <n v="182.69886363636363"/>
    <n v="129.4375"/>
    <n v="119.625"/>
    <n v="163"/>
    <n v="162.375"/>
    <n v="116.3105815986456"/>
    <n v="132.60614625171954"/>
    <n v="203.24122591232845"/>
    <n v="201.06428004543659"/>
    <n v="185.63073112238624"/>
    <n v="213.35407409208577"/>
    <n v="196.80048473537161"/>
    <n v="173.43092769207342"/>
    <n v="111.62118936944991"/>
    <n v="127.09325545536772"/>
    <n v="163.06292490559784"/>
    <n v="130.59614022110324"/>
    <n v="3292.8521999999998"/>
    <n v="3099.07332"/>
    <n v="2931.2796323608759"/>
    <n v="224.27196000000001"/>
    <n v="220.67651999999998"/>
    <n v="268.93380000000002"/>
    <n v="343.48379999999997"/>
    <n v="285.65855999999997"/>
    <n v="325.58328"/>
    <n v="295.12428"/>
    <n v="273.9606"/>
    <n v="194.09412"/>
    <n v="179.38007999999999"/>
    <n v="244.42176000000001"/>
    <n v="243.48455999999999"/>
    <n v="174.41004331880103"/>
    <n v="198.84556842737848"/>
    <n v="304.76428308005472"/>
    <n v="301.49990921373308"/>
    <n v="278.35699393264059"/>
    <n v="319.92870118256445"/>
    <n v="295.1062628703844"/>
    <n v="260.06314469281796"/>
    <n v="167.37820588327753"/>
    <n v="190.578878420433"/>
    <n v="244.51611715444204"/>
    <n v="195.83152418434869"/>
  </r>
  <r>
    <n v="64341967"/>
    <n v="10077567603323"/>
    <s v="BR CHOC PEANUT BUTTER 6 1.5QT"/>
    <n v="353983"/>
    <n v="20524"/>
    <n v="28656"/>
    <n v="29489"/>
    <n v="34034"/>
    <n v="32335"/>
    <n v="39496"/>
    <n v="28834"/>
    <n v="29018"/>
    <n v="21604"/>
    <n v="18623"/>
    <n v="25817"/>
    <n v="22541"/>
    <n v="15877.889074115961"/>
    <n v="19349.093145494553"/>
    <n v="24708.224930654469"/>
    <n v="24459.930316279555"/>
    <n v="23236.021437566043"/>
    <n v="31845.109695363735"/>
    <n v="22721.379343335146"/>
    <n v="23114.749006347378"/>
    <n v="15541.02704420595"/>
    <n v="16088.957558089896"/>
    <n v="18463.622464489908"/>
    <n v="15942.467684869349"/>
    <n v="936302.47170081199"/>
    <n v="176"/>
    <n v="8.513999999999999E-3"/>
    <n v="330971"/>
    <n v="251348.47170081199"/>
    <n v="2011.2670454545455"/>
    <n v="1880.5170454545455"/>
    <n v="1428.1163164818863"/>
    <n v="116.61363636363636"/>
    <n v="162.81818181818181"/>
    <n v="167.55113636363637"/>
    <n v="193.375"/>
    <n v="183.72159090909091"/>
    <n v="224.40909090909091"/>
    <n v="163.82954545454547"/>
    <n v="164.875"/>
    <n v="122.75"/>
    <n v="105.8125"/>
    <n v="146.6875"/>
    <n v="128.07386363636363"/>
    <n v="90.215278830204326"/>
    <n v="109.9380292357645"/>
    <n v="140.38764165144585"/>
    <n v="138.97687679704293"/>
    <n v="132.0228490770798"/>
    <n v="180.93812326911214"/>
    <n v="129.0987462689497"/>
    <n v="131.33380117242828"/>
    <n v="88.301290023897437"/>
    <n v="91.414531580056234"/>
    <n v="104.90694582096539"/>
    <n v="90.582202754939487"/>
    <n v="3013.8112619999997"/>
    <n v="2817.8870939999997"/>
    <n v="2139.9808880607129"/>
    <n v="174.74133599999999"/>
    <n v="243.97718399999997"/>
    <n v="251.06934599999997"/>
    <n v="289.76547599999998"/>
    <n v="275.30018999999999"/>
    <n v="336.26894399999998"/>
    <n v="245.49267599999996"/>
    <n v="247.05925199999996"/>
    <n v="183.93645599999996"/>
    <n v="158.55622199999999"/>
    <n v="219.80593799999997"/>
    <n v="191.91407399999997"/>
    <n v="135.18434757702329"/>
    <n v="164.73817904074062"/>
    <n v="210.36582705959214"/>
    <n v="208.25184671280411"/>
    <n v="197.83148651943728"/>
    <n v="271.12926394632683"/>
    <n v="193.44982372915541"/>
    <n v="196.79897304004155"/>
    <n v="132.31630425436944"/>
    <n v="136.98138464957736"/>
    <n v="157.19928166266706"/>
    <n v="135.73416986897763"/>
  </r>
  <r>
    <n v="64903296"/>
    <n v="10077567369878"/>
    <s v="MG Mini Classic/Almond/WhiteVP RFA 6-6PK"/>
    <n v="334055"/>
    <n v="15628"/>
    <n v="22846"/>
    <n v="27452"/>
    <n v="23294"/>
    <n v="22357"/>
    <n v="25632"/>
    <n v="31394"/>
    <n v="24531"/>
    <n v="19706"/>
    <n v="20480.060000000001"/>
    <n v="20222.100000000002"/>
    <n v="15154"/>
    <n v="15509.485677292627"/>
    <n v="25534.551323206055"/>
    <n v="24130.36567165871"/>
    <n v="17474.634969576862"/>
    <n v="22630.022405356602"/>
    <n v="25671.479188652193"/>
    <n v="23470.447726271454"/>
    <n v="25677.663284742619"/>
    <n v="17403.447113352748"/>
    <n v="17218.218882575678"/>
    <n v="17877.933299383232"/>
    <n v="12039.604926620425"/>
    <n v="847389.0144686891"/>
    <n v="162"/>
    <n v="1.98E-3"/>
    <n v="268696.16000000003"/>
    <n v="244637.85446868924"/>
    <n v="2062.0679012345681"/>
    <n v="1658.6182716049384"/>
    <n v="1510.1102127696868"/>
    <n v="96.46913580246914"/>
    <n v="141.02469135802468"/>
    <n v="169.45679012345678"/>
    <n v="143.79012345679013"/>
    <n v="138.00617283950618"/>
    <n v="158.22222222222223"/>
    <n v="193.79012345679013"/>
    <n v="151.42592592592592"/>
    <n v="121.64197530864197"/>
    <n v="126.42012345679014"/>
    <n v="124.8277777777778"/>
    <n v="93.543209876543216"/>
    <n v="95.737565909213743"/>
    <n v="157.62068718028428"/>
    <n v="148.95287451641178"/>
    <n v="107.86811709615347"/>
    <n v="139.69149632936174"/>
    <n v="158.46592091760613"/>
    <n v="144.87930695229292"/>
    <n v="158.50409435026307"/>
    <n v="107.42868588489351"/>
    <n v="106.28530174429432"/>
    <n v="110.35761295915576"/>
    <n v="74.318548929755707"/>
    <n v="661.4289"/>
    <n v="532.0183968"/>
    <n v="484.38295184800472"/>
    <n v="30.943439999999999"/>
    <n v="45.235079999999996"/>
    <n v="54.354959999999998"/>
    <n v="46.122120000000002"/>
    <n v="44.266860000000001"/>
    <n v="50.751359999999998"/>
    <n v="62.160119999999999"/>
    <n v="48.571379999999998"/>
    <n v="39.017879999999998"/>
    <n v="40.550518799999999"/>
    <n v="40.039758000000006"/>
    <n v="30.004919999999998"/>
    <n v="30.708781641039401"/>
    <n v="50.558411619947989"/>
    <n v="47.778124029884246"/>
    <n v="34.59977723976219"/>
    <n v="44.80744436260607"/>
    <n v="50.829528793531338"/>
    <n v="46.471486498017477"/>
    <n v="50.841773303790383"/>
    <n v="34.45882528443844"/>
    <n v="34.092073387499845"/>
    <n v="35.398307932778799"/>
    <n v="23.838417754708441"/>
  </r>
  <r>
    <n v="69797468"/>
    <n v="10077567003604"/>
    <s v="BR Carbsmart Caramel Bar 8-6PK"/>
    <n v="291757"/>
    <n v="13468"/>
    <n v="18109"/>
    <n v="25961"/>
    <n v="24739"/>
    <n v="27495"/>
    <n v="22862"/>
    <n v="21196"/>
    <n v="32235"/>
    <n v="21788"/>
    <n v="18642"/>
    <n v="15145"/>
    <n v="12779"/>
    <n v="11180.344644885652"/>
    <n v="16128.639167424695"/>
    <n v="19599.754987067317"/>
    <n v="20617.285510436559"/>
    <n v="22774.784172060703"/>
    <n v="21847.584546545269"/>
    <n v="21503.563344033249"/>
    <n v="25980.556973363018"/>
    <n v="20071.561987678164"/>
    <n v="15998.576546672713"/>
    <n v="14032.106260757962"/>
    <n v="9374.2009971647421"/>
    <n v="765284.95913808991"/>
    <n v="143"/>
    <n v="4.2560000000000002E-3"/>
    <n v="254419"/>
    <n v="219108.95913809002"/>
    <n v="2040.2587412587413"/>
    <n v="1779.1538461538462"/>
    <n v="1532.2304834831471"/>
    <n v="94.181818181818187"/>
    <n v="126.63636363636364"/>
    <n v="181.54545454545453"/>
    <n v="173"/>
    <n v="192.27272727272728"/>
    <n v="159.87412587412587"/>
    <n v="148.22377622377621"/>
    <n v="225.41958041958043"/>
    <n v="152.36363636363637"/>
    <n v="130.36363636363637"/>
    <n v="105.90909090909091"/>
    <n v="89.36363636363636"/>
    <n v="78.184228285913647"/>
    <n v="112.78768648548738"/>
    <n v="137.06122368578545"/>
    <n v="144.1768217513046"/>
    <n v="159.26422497944549"/>
    <n v="152.78031151430258"/>
    <n v="150.37456883939336"/>
    <n v="181.68221659694419"/>
    <n v="140.36057334040675"/>
    <n v="111.87815766903995"/>
    <n v="98.126617208097642"/>
    <n v="65.553853127026173"/>
    <n v="1241.7177920000001"/>
    <n v="1082.807264"/>
    <n v="932.52773009171119"/>
    <n v="57.319808000000002"/>
    <n v="77.071904000000004"/>
    <n v="110.49001600000001"/>
    <n v="105.28918400000001"/>
    <n v="117.01872"/>
    <n v="97.300672000000006"/>
    <n v="90.210176000000004"/>
    <n v="137.19216"/>
    <n v="92.729728000000009"/>
    <n v="79.34035200000001"/>
    <n v="64.457120000000003"/>
    <n v="54.387424000000003"/>
    <n v="47.583546808633336"/>
    <n v="68.643488296559511"/>
    <n v="83.41655722495851"/>
    <n v="87.747167132417999"/>
    <n v="96.929481436290359"/>
    <n v="92.983319830096676"/>
    <n v="91.519165592205511"/>
    <n v="110.57325047863301"/>
    <n v="85.424567819558277"/>
    <n v="68.089941782639073"/>
    <n v="59.720644245785891"/>
    <n v="39.896599443933148"/>
  </r>
  <r>
    <n v="69798156"/>
    <n v="10076840004093"/>
    <s v="BJ US-IC-STRAWBERRIES CREAM-6 828ml "/>
    <n v="10426"/>
    <n v="7453"/>
    <n v="7041"/>
    <n v="12762"/>
    <n v="7885"/>
    <n v="6144"/>
    <n v="7112"/>
    <n v="4892"/>
    <n v="4781"/>
    <n v="4159"/>
    <n v="3882"/>
    <n v="3329"/>
    <n v="3246"/>
    <n v="2987.3001463213213"/>
    <n v="5820.962751215462"/>
    <n v="4749.752446176607"/>
    <n v="7191.4081229628327"/>
    <n v="5772.372715862487"/>
    <n v="4325.702342395628"/>
    <n v="3564.0513555570437"/>
    <n v="3284.831225468663"/>
    <n v="2512.655832095425"/>
    <n v="2452.4567670677129"/>
    <n v="2173.5002481946531"/>
    <n v="2483.9539317156327"/>
    <n v="130430.94788503344"/>
    <n v="182"/>
    <n v="4.9680000000000002E-3"/>
    <n v="72686"/>
    <n v="47318.947885033464"/>
    <n v="57.285714285714285"/>
    <n v="399.37362637362639"/>
    <n v="259.99421914853554"/>
    <n v="40.950549450549453"/>
    <n v="38.68681318681319"/>
    <n v="70.120879120879124"/>
    <n v="43.324175824175825"/>
    <n v="33.758241758241759"/>
    <n v="39.07692307692308"/>
    <n v="26.87912087912088"/>
    <n v="26.26923076923077"/>
    <n v="22.85164835164835"/>
    <n v="21.329670329670328"/>
    <n v="18.291208791208792"/>
    <n v="17.835164835164836"/>
    <n v="16.413737067699568"/>
    <n v="31.983311819865175"/>
    <n v="26.097540913058282"/>
    <n v="39.513231444850732"/>
    <n v="31.716333603640038"/>
    <n v="23.767595287888067"/>
    <n v="19.582699755807933"/>
    <n v="18.048523216860787"/>
    <n v="13.805801275249587"/>
    <n v="13.47503718169073"/>
    <n v="11.942309056014578"/>
    <n v="13.64809852591007"/>
    <n v="51.796368000000001"/>
    <n v="361.10404800000003"/>
    <n v="235.08053309284625"/>
    <n v="37.026504000000003"/>
    <n v="34.979688000000003"/>
    <n v="63.401616000000004"/>
    <n v="39.17268"/>
    <n v="30.523392000000001"/>
    <n v="35.332416000000002"/>
    <n v="24.303456000000001"/>
    <n v="23.752008"/>
    <n v="20.661912000000001"/>
    <n v="19.285776000000002"/>
    <n v="16.538472000000002"/>
    <n v="16.126128000000001"/>
    <n v="14.840907126924325"/>
    <n v="28.918542948038418"/>
    <n v="23.596770152605384"/>
    <n v="35.726915554879355"/>
    <n v="28.677147652404837"/>
    <n v="21.490089237021479"/>
    <n v="17.706207134407393"/>
    <n v="16.319041528128317"/>
    <n v="12.482874173850073"/>
    <n v="12.183805218792399"/>
    <n v="10.797949233031037"/>
    <n v="12.340283132763265"/>
  </r>
  <r>
    <n v="68860136"/>
    <n v="20186852000611"/>
    <s v="Talenti Black Raspberry CHOC Chip 8 1PT"/>
    <n v="310555"/>
    <n v="21690"/>
    <n v="20925"/>
    <n v="27657"/>
    <n v="25441"/>
    <n v="27752"/>
    <n v="36879"/>
    <n v="27285"/>
    <n v="25185"/>
    <n v="22984"/>
    <n v="23610"/>
    <n v="19005"/>
    <n v="17025"/>
    <n v="19890.400948162111"/>
    <n v="23477.114007702305"/>
    <n v="25345.382843520747"/>
    <n v="22858.701690871509"/>
    <n v="26424.843510066759"/>
    <n v="33369.80630544226"/>
    <n v="26847.050616617224"/>
    <n v="23475.430014210368"/>
    <n v="21153.862402898907"/>
    <n v="21831.71166668514"/>
    <n v="15377.680379306099"/>
    <n v="14361.474247366712"/>
    <n v="880406.45863285009"/>
    <n v="255"/>
    <n v="3.7839999999999996E-3"/>
    <n v="295438"/>
    <n v="274413.45863285015"/>
    <n v="1217.8627450980391"/>
    <n v="1158.5803921568627"/>
    <n v="1076.1312103249024"/>
    <n v="85.058823529411768"/>
    <n v="82.058823529411768"/>
    <n v="108.45882352941176"/>
    <n v="99.768627450980389"/>
    <n v="108.8313725490196"/>
    <n v="144.62352941176471"/>
    <n v="107"/>
    <n v="98.764705882352942"/>
    <n v="90.13333333333334"/>
    <n v="92.588235294117652"/>
    <n v="74.529411764705884"/>
    <n v="66.764705882352942"/>
    <n v="78.001572345733763"/>
    <n v="92.067113755695317"/>
    <n v="99.393658209885288"/>
    <n v="89.641967415182393"/>
    <n v="103.62683729437944"/>
    <n v="130.86198551153828"/>
    <n v="105.2825514377146"/>
    <n v="92.060509859648505"/>
    <n v="82.95632314862317"/>
    <n v="85.614555555628002"/>
    <n v="60.304628938455288"/>
    <n v="56.319506852418478"/>
    <n v="1175.1401199999998"/>
    <n v="1117.9373919999998"/>
    <n v="1038.3805274667047"/>
    <n v="82.07495999999999"/>
    <n v="79.180199999999985"/>
    <n v="104.65408799999999"/>
    <n v="96.268743999999984"/>
    <n v="105.01356799999999"/>
    <n v="139.55013599999998"/>
    <n v="103.24643999999999"/>
    <n v="95.300039999999996"/>
    <n v="86.971455999999989"/>
    <n v="89.340239999999994"/>
    <n v="71.914919999999995"/>
    <n v="64.422599999999989"/>
    <n v="75.265277187845413"/>
    <n v="88.837399405145518"/>
    <n v="95.906928679882498"/>
    <n v="86.497327198257778"/>
    <n v="99.991607842092606"/>
    <n v="126.2713470597935"/>
    <n v="101.58923953327957"/>
    <n v="88.831027173772014"/>
    <n v="80.04621533256946"/>
    <n v="82.611196946736555"/>
    <n v="58.189142555294275"/>
    <n v="54.343818552035636"/>
  </r>
  <r>
    <n v="68746232"/>
    <n v="10075856139010"/>
    <s v="KL MINT CHOC CHIP 12-6PK"/>
    <n v="348059"/>
    <n v="18516"/>
    <n v="21588"/>
    <n v="33084"/>
    <n v="25056"/>
    <n v="38172"/>
    <n v="45228"/>
    <n v="33399"/>
    <n v="30755"/>
    <n v="24768"/>
    <n v="23376"/>
    <n v="18972"/>
    <n v="19610"/>
    <n v="19591.120429246719"/>
    <n v="21674.928226358883"/>
    <n v="33516.836982978763"/>
    <n v="28559.199366802401"/>
    <n v="39800.606216182729"/>
    <n v="43253.171565846409"/>
    <n v="35463.520435403014"/>
    <n v="34119.383624520575"/>
    <n v="24867.791467021954"/>
    <n v="22495.004905398218"/>
    <n v="18679.195391671488"/>
    <n v="17240.377174866164"/>
    <n v="1019844.1357862971"/>
    <n v="132"/>
    <n v="8.5199999999999998E-3"/>
    <n v="332524"/>
    <n v="339261.13578629738"/>
    <n v="2636.810606060606"/>
    <n v="2519.121212121212"/>
    <n v="2570.1601195931621"/>
    <n v="140.27272727272728"/>
    <n v="163.54545454545453"/>
    <n v="250.63636363636363"/>
    <n v="189.81818181818181"/>
    <n v="289.18181818181819"/>
    <n v="342.63636363636363"/>
    <n v="253.02272727272728"/>
    <n v="232.99242424242425"/>
    <n v="187.63636363636363"/>
    <n v="177.09090909090909"/>
    <n v="143.72727272727272"/>
    <n v="148.56060606060606"/>
    <n v="148.41757900944484"/>
    <n v="164.20400171484002"/>
    <n v="253.91543168923306"/>
    <n v="216.35757096062426"/>
    <n v="301.51974406199037"/>
    <n v="327.67554216550309"/>
    <n v="268.66303360153796"/>
    <n v="258.4801789736407"/>
    <n v="188.39235959865118"/>
    <n v="170.41670382877439"/>
    <n v="141.50905599751127"/>
    <n v="130.60891799141032"/>
    <n v="2965.4626800000001"/>
    <n v="2833.10448"/>
    <n v="2890.5048768992538"/>
    <n v="157.75631999999999"/>
    <n v="183.92975999999999"/>
    <n v="281.87567999999999"/>
    <n v="213.47711999999999"/>
    <n v="325.22543999999999"/>
    <n v="385.34255999999999"/>
    <n v="284.55948000000001"/>
    <n v="262.0326"/>
    <n v="211.02336"/>
    <n v="199.16352000000001"/>
    <n v="161.64143999999999"/>
    <n v="167.0772"/>
    <n v="166.91634605718204"/>
    <n v="184.67038848857769"/>
    <n v="285.56345109497903"/>
    <n v="243.32437860515645"/>
    <n v="339.10116496187686"/>
    <n v="368.51702174101138"/>
    <n v="302.1491941096337"/>
    <n v="290.6971484809153"/>
    <n v="211.87358329902705"/>
    <n v="191.6574417939928"/>
    <n v="159.14674473704108"/>
    <n v="146.88801352985971"/>
  </r>
  <r>
    <n v="64775327"/>
    <n v="10077567003192"/>
    <s v="BR CS Brownie A La Mode 6 1.5QT"/>
    <n v="356139"/>
    <n v="19008"/>
    <n v="23733"/>
    <n v="21912"/>
    <n v="37949"/>
    <n v="30208"/>
    <n v="38810"/>
    <n v="29797"/>
    <n v="36785"/>
    <n v="20249"/>
    <n v="27987"/>
    <n v="24365"/>
    <n v="17897"/>
    <n v="19337.840296501574"/>
    <n v="21532.575793096279"/>
    <n v="29250.347437769797"/>
    <n v="31500.578216351641"/>
    <n v="29731.343891717497"/>
    <n v="33154.979246940464"/>
    <n v="29852.002773628436"/>
    <n v="32608.214326165806"/>
    <n v="23217.608346792411"/>
    <n v="24252.344425915704"/>
    <n v="22339.921577304267"/>
    <n v="18236.048953790298"/>
    <n v="999852.80528597429"/>
    <n v="176"/>
    <n v="8.5199999999999998E-3"/>
    <n v="328700"/>
    <n v="315013.80528597411"/>
    <n v="2023.5170454545455"/>
    <n v="1867.6136363636363"/>
    <n v="1789.8511663975803"/>
    <n v="108"/>
    <n v="134.84659090909091"/>
    <n v="124.5"/>
    <n v="215.61931818181819"/>
    <n v="171.63636363636363"/>
    <n v="220.51136363636363"/>
    <n v="169.30113636363637"/>
    <n v="209.00568181818181"/>
    <n v="115.05113636363636"/>
    <n v="159.01704545454547"/>
    <n v="138.4375"/>
    <n v="101.6875"/>
    <n v="109.87409259375895"/>
    <n v="122.34418064259249"/>
    <n v="166.19515589641929"/>
    <n v="178.98055804745252"/>
    <n v="168.92809029384941"/>
    <n v="188.38056390307082"/>
    <n v="169.61365212288885"/>
    <n v="185.27394503503299"/>
    <n v="131.91822924313871"/>
    <n v="137.79741151088467"/>
    <n v="126.9313725983197"/>
    <n v="103.61391451017215"/>
    <n v="3034.3042799999998"/>
    <n v="2800.5239999999999"/>
    <n v="2683.9176210364994"/>
    <n v="161.94816"/>
    <n v="202.20516000000001"/>
    <n v="186.69023999999999"/>
    <n v="323.32547999999997"/>
    <n v="257.37216000000001"/>
    <n v="330.66120000000001"/>
    <n v="253.87044"/>
    <n v="313.40819999999997"/>
    <n v="172.52148"/>
    <n v="238.44924"/>
    <n v="207.5898"/>
    <n v="152.48244"/>
    <n v="164.7583993261934"/>
    <n v="183.4575457571803"/>
    <n v="249.21296016979866"/>
    <n v="268.384926403316"/>
    <n v="253.31104995743306"/>
    <n v="282.48042318393277"/>
    <n v="254.33906363131427"/>
    <n v="277.82198605893268"/>
    <n v="197.81402311467133"/>
    <n v="206.62997450880178"/>
    <n v="190.33613183863235"/>
    <n v="155.37113708629334"/>
  </r>
  <r>
    <n v="68860061"/>
    <n v="10186852001451"/>
    <s v="Talenti LYR Cookies and Cream 8 303.3g"/>
    <n v="348688"/>
    <n v="27421"/>
    <n v="24735"/>
    <n v="30890"/>
    <n v="31370"/>
    <n v="34750"/>
    <n v="38115"/>
    <n v="33090"/>
    <n v="30375"/>
    <n v="29790"/>
    <n v="27555"/>
    <n v="27390"/>
    <n v="33083"/>
    <n v="26436.69417600831"/>
    <n v="28453.208416143225"/>
    <n v="35254.471700125599"/>
    <n v="40656.85815136438"/>
    <n v="39396.866501904304"/>
    <n v="43974.17515146728"/>
    <n v="38904.668653490233"/>
    <n v="34855.088167355781"/>
    <n v="34375.055395998053"/>
    <n v="35436.216298268831"/>
    <n v="31853.497365423569"/>
    <n v="25987.538982272355"/>
    <n v="1132836.338959822"/>
    <n v="255"/>
    <n v="3.552E-3"/>
    <n v="368564"/>
    <n v="415584.33895982197"/>
    <n v="1367.4039215686275"/>
    <n v="1445.349019607843"/>
    <n v="1629.742505724792"/>
    <n v="107.53333333333333"/>
    <n v="97"/>
    <n v="121.13725490196079"/>
    <n v="123.01960784313725"/>
    <n v="136.27450980392157"/>
    <n v="149.47058823529412"/>
    <n v="129.76470588235293"/>
    <n v="119.11764705882354"/>
    <n v="116.82352941176471"/>
    <n v="108.05882352941177"/>
    <n v="107.41176470588235"/>
    <n v="129.7372549019608"/>
    <n v="103.67331049415023"/>
    <n v="111.58120947507147"/>
    <n v="138.25283019657098"/>
    <n v="159.43865941711522"/>
    <n v="154.49751569374237"/>
    <n v="172.44774569202855"/>
    <n v="152.56732805290287"/>
    <n v="136.68662026414032"/>
    <n v="134.8041388078355"/>
    <n v="138.96555411085816"/>
    <n v="124.91567594283752"/>
    <n v="101.91191757753865"/>
    <n v="1238.5397760000001"/>
    <n v="1309.139328"/>
    <n v="1476.1555719852877"/>
    <n v="97.399392000000006"/>
    <n v="87.858720000000005"/>
    <n v="109.72128000000001"/>
    <n v="111.42624000000001"/>
    <n v="123.432"/>
    <n v="135.38448"/>
    <n v="117.53568"/>
    <n v="107.892"/>
    <n v="105.81408"/>
    <n v="97.875360000000001"/>
    <n v="97.289280000000005"/>
    <n v="117.51081600000001"/>
    <n v="93.903137713181522"/>
    <n v="101.06579629414074"/>
    <n v="125.22388347884613"/>
    <n v="144.41316015364629"/>
    <n v="139.93766981476409"/>
    <n v="156.19627013801178"/>
    <n v="138.18938305719732"/>
    <n v="123.80527317044773"/>
    <n v="122.10019676658509"/>
    <n v="125.86944029145089"/>
    <n v="113.14362264198452"/>
    <n v="92.307738465031406"/>
  </r>
  <r>
    <n v="84144598"/>
    <n v="10076840400079"/>
    <s v="BJ US-IC-VanillaCaramelFdg-FTNG-8 1PT"/>
    <n v="357241"/>
    <n v="21980"/>
    <n v="31507"/>
    <n v="35405"/>
    <n v="30948"/>
    <n v="32257"/>
    <n v="43910"/>
    <n v="30707"/>
    <n v="35554"/>
    <n v="25934"/>
    <n v="34331"/>
    <n v="26341"/>
    <n v="27595"/>
    <n v="18949.329231953594"/>
    <n v="29034.116239948715"/>
    <n v="31615.967750647091"/>
    <n v="31454.632697553814"/>
    <n v="32073.377927955262"/>
    <n v="36298.815065092378"/>
    <n v="25963.476239424708"/>
    <n v="34303.294948433191"/>
    <n v="21790.950515429904"/>
    <n v="25516.40603622916"/>
    <n v="23781.686046973202"/>
    <n v="18892.311482956287"/>
    <n v="1063384.3641825973"/>
    <n v="240"/>
    <n v="3.7853439999999999E-3"/>
    <n v="376469"/>
    <n v="329674.36418259732"/>
    <n v="1488.5041666666666"/>
    <n v="1568.6208333333334"/>
    <n v="1373.6431840941555"/>
    <n v="91.583333333333329"/>
    <n v="131.27916666666667"/>
    <n v="147.52083333333334"/>
    <n v="128.94999999999999"/>
    <n v="134.40416666666667"/>
    <n v="182.95833333333334"/>
    <n v="127.94583333333334"/>
    <n v="148.14166666666668"/>
    <n v="108.05833333333334"/>
    <n v="143.04583333333332"/>
    <n v="109.75416666666666"/>
    <n v="114.97916666666667"/>
    <n v="78.955538466473314"/>
    <n v="120.97548433311964"/>
    <n v="131.73319896102956"/>
    <n v="131.06096957314088"/>
    <n v="133.63907469981359"/>
    <n v="151.24506277121824"/>
    <n v="108.18115099760296"/>
    <n v="142.93039561847164"/>
    <n v="90.7956271476246"/>
    <n v="106.31835848428817"/>
    <n v="99.09035852905501"/>
    <n v="78.717964512317863"/>
    <n v="1352.2800759039999"/>
    <n v="1425.0646703360001"/>
    <n v="1247.9308764124096"/>
    <n v="83.201861120000004"/>
    <n v="119.264833408"/>
    <n v="134.02010432"/>
    <n v="117.14882611199999"/>
    <n v="122.10384140799999"/>
    <n v="166.21445503999999"/>
    <n v="116.23655820800001"/>
    <n v="134.584120576"/>
    <n v="98.169111295999997"/>
    <n v="129.95464486399999"/>
    <n v="99.709746303999992"/>
    <n v="104.45656767999999"/>
    <n v="71.72972971220014"/>
    <n v="109.90411770419243"/>
    <n v="119.67731382910546"/>
    <n v="119.06660515388914"/>
    <n v="121.40876869931787"/>
    <n v="137.40350181375703"/>
    <n v="98.280689002048888"/>
    <n v="129.84977171328188"/>
    <n v="82.486243787879488"/>
    <n v="96.58837449080383"/>
    <n v="90.02186258779372"/>
    <n v="71.513897918139691"/>
  </r>
  <r>
    <n v="64394583"/>
    <n v="10076840004291"/>
    <s v="BJ US-SUN-CookieVermontster-8 427ML"/>
    <n v="30"/>
    <n v="10124"/>
    <n v="12413"/>
    <n v="27161"/>
    <n v="22746"/>
    <n v="30371"/>
    <n v="32896"/>
    <n v="25228"/>
    <n v="29276"/>
    <n v="29009"/>
    <n v="22347"/>
    <n v="18765"/>
    <n v="19194"/>
    <n v="15110.360160273458"/>
    <n v="26197.814862963965"/>
    <n v="29574.416131419021"/>
    <n v="29363.820411622928"/>
    <n v="33964.492675469541"/>
    <n v="34576.851049316749"/>
    <n v="25127.116668335049"/>
    <n v="25549.838072224211"/>
    <n v="17361.805107142769"/>
    <n v="15712.706844840071"/>
    <n v="16547.015081044297"/>
    <n v="20200.46060226714"/>
    <n v="568846.69766691921"/>
    <n v="240"/>
    <n v="3.4159999999999998E-3"/>
    <n v="279530"/>
    <n v="289286.69766691921"/>
    <n v="0.125"/>
    <n v="1164.7083333333333"/>
    <n v="1205.3612402788301"/>
    <n v="42.18333333333333"/>
    <n v="51.720833333333331"/>
    <n v="113.17083333333333"/>
    <n v="94.775000000000006"/>
    <n v="126.54583333333333"/>
    <n v="137.06666666666666"/>
    <n v="105.11666666666666"/>
    <n v="121.98333333333333"/>
    <n v="120.87083333333334"/>
    <n v="93.112499999999997"/>
    <n v="78.1875"/>
    <n v="79.974999999999994"/>
    <n v="62.959834001139406"/>
    <n v="109.15756192901652"/>
    <n v="123.22673388091259"/>
    <n v="122.34925171509553"/>
    <n v="141.5187194811231"/>
    <n v="144.07021270548645"/>
    <n v="104.69631945139604"/>
    <n v="106.45765863426755"/>
    <n v="72.340854613094876"/>
    <n v="65.469611853500297"/>
    <n v="68.945896171017907"/>
    <n v="84.168585842779748"/>
    <n v="0.10247999999999999"/>
    <n v="954.87447999999995"/>
    <n v="988.20335923019593"/>
    <n v="34.583583999999995"/>
    <n v="42.402808"/>
    <n v="92.781976"/>
    <n v="77.700335999999993"/>
    <n v="103.74733599999999"/>
    <n v="112.37273599999999"/>
    <n v="86.178847999999988"/>
    <n v="100.00681599999999"/>
    <n v="99.094743999999992"/>
    <n v="76.337351999999996"/>
    <n v="64.10123999999999"/>
    <n v="65.566704000000001"/>
    <n v="51.616990307494127"/>
    <n v="89.491735571884902"/>
    <n v="101.02620550492736"/>
    <n v="100.30681052610392"/>
    <n v="116.02270697940395"/>
    <n v="118.11452318446601"/>
    <n v="85.834230539032518"/>
    <n v="87.278246854717892"/>
    <n v="59.307926245999695"/>
    <n v="53.674606581973677"/>
    <n v="56.524603516847314"/>
    <n v="69.004773417344538"/>
  </r>
  <r>
    <n v="64325509"/>
    <n v="10850001974575"/>
    <s v="Yasso Fudge Chocolate Crunch 8-4pk"/>
    <n v="290105"/>
    <n v="19906"/>
    <n v="26450"/>
    <n v="38854"/>
    <n v="35377"/>
    <n v="40171"/>
    <n v="47707"/>
    <n v="46733"/>
    <n v="40841"/>
    <n v="46747"/>
    <n v="28368"/>
    <n v="29506"/>
    <n v="24340"/>
    <n v="19297.734202509124"/>
    <n v="22653.045366706134"/>
    <n v="38781.086153848104"/>
    <n v="43274.604902356776"/>
    <n v="44629.290096497039"/>
    <n v="49504.611849652349"/>
    <n v="52170.312101101357"/>
    <n v="48139.350911409638"/>
    <n v="42317.758660796382"/>
    <n v="34490.199962819606"/>
    <n v="32895.115347807892"/>
    <n v="21003.874045473392"/>
    <n v="1164261.9836009778"/>
    <n v="187"/>
    <n v="2.5119999999999999E-3"/>
    <n v="425000"/>
    <n v="449156.98360097781"/>
    <n v="1551.3636363636363"/>
    <n v="2272.7272727272725"/>
    <n v="2401.9090032137851"/>
    <n v="106.44919786096257"/>
    <n v="141.44385026737967"/>
    <n v="207.77540106951872"/>
    <n v="189.18181818181819"/>
    <n v="214.81818181818181"/>
    <n v="255.11764705882354"/>
    <n v="249.90909090909091"/>
    <n v="218.40106951871658"/>
    <n v="249.98395721925132"/>
    <n v="151.70053475935828"/>
    <n v="157.78609625668449"/>
    <n v="130.16042780748663"/>
    <n v="103.19643958561029"/>
    <n v="121.13928003586167"/>
    <n v="207.38548745373316"/>
    <n v="231.41499947784371"/>
    <n v="238.65930532886117"/>
    <n v="264.7305446505473"/>
    <n v="278.98562620909814"/>
    <n v="257.42968401823333"/>
    <n v="226.29817465666514"/>
    <n v="184.43957199368774"/>
    <n v="175.90970774228819"/>
    <n v="112.32018206135504"/>
    <n v="728.74375999999995"/>
    <n v="1067.5999999999999"/>
    <n v="1128.2823428056563"/>
    <n v="50.003872000000001"/>
    <n v="66.442399999999992"/>
    <n v="97.601247999999998"/>
    <n v="88.867024000000001"/>
    <n v="100.90955199999999"/>
    <n v="119.839984"/>
    <n v="117.39329599999999"/>
    <n v="102.592592"/>
    <n v="117.42846399999999"/>
    <n v="71.260415999999992"/>
    <n v="74.119072000000003"/>
    <n v="61.14208"/>
    <n v="48.47590831670292"/>
    <n v="56.904449961165803"/>
    <n v="97.418088418466439"/>
    <n v="108.70580751472022"/>
    <n v="112.10877672240056"/>
    <n v="124.35558496632669"/>
    <n v="131.05182399796661"/>
    <n v="120.92604948946101"/>
    <n v="106.30220975592052"/>
    <n v="86.639382306602855"/>
    <n v="82.632529753693419"/>
    <n v="52.761731602229162"/>
  </r>
  <r>
    <n v="84136704"/>
    <n v="10076840100146"/>
    <s v="BJ US-IC-NewYrkSprFdgChnk-FTNG-8 1PT"/>
    <n v="338714"/>
    <n v="16970"/>
    <n v="28920"/>
    <n v="33109"/>
    <n v="27577"/>
    <n v="29008"/>
    <n v="34936"/>
    <n v="30530"/>
    <n v="29474"/>
    <n v="30022"/>
    <n v="22339"/>
    <n v="21380"/>
    <n v="24907"/>
    <n v="17380.399231675212"/>
    <n v="25560.988913593155"/>
    <n v="28790.738038807311"/>
    <n v="25635.594749764834"/>
    <n v="26401.713624749133"/>
    <n v="31675.458974145244"/>
    <n v="21738.774373163811"/>
    <n v="26804.963897701891"/>
    <n v="20180.869591774073"/>
    <n v="19625.521462979963"/>
    <n v="20386.389559587955"/>
    <n v="16812.70411835195"/>
    <n v="948880.11653629446"/>
    <n v="240"/>
    <n v="3.7853439999999999E-3"/>
    <n v="329172"/>
    <n v="280994.11653629452"/>
    <n v="1411.3083333333334"/>
    <n v="1371.55"/>
    <n v="1170.8088189012271"/>
    <n v="70.708333333333329"/>
    <n v="120.5"/>
    <n v="137.95416666666668"/>
    <n v="114.90416666666667"/>
    <n v="120.86666666666666"/>
    <n v="145.56666666666666"/>
    <n v="127.20833333333333"/>
    <n v="122.80833333333334"/>
    <n v="125.09166666666667"/>
    <n v="93.079166666666666"/>
    <n v="89.083333333333329"/>
    <n v="103.77916666666667"/>
    <n v="72.418330131980056"/>
    <n v="106.50412047330481"/>
    <n v="119.96140849503045"/>
    <n v="106.81497812402014"/>
    <n v="110.00714010312139"/>
    <n v="131.98107905893852"/>
    <n v="90.578226554849209"/>
    <n v="111.68734957375788"/>
    <n v="84.086956632391974"/>
    <n v="81.773006095749849"/>
    <n v="84.943289831616482"/>
    <n v="70.052933826466457"/>
    <n v="1282.1490076160001"/>
    <n v="1246.029255168"/>
    <n v="1063.6593930659633"/>
    <n v="64.237287679999994"/>
    <n v="109.47214848"/>
    <n v="125.32895449599999"/>
    <n v="104.38843148799999"/>
    <n v="109.805258752"/>
    <n v="132.244777984"/>
    <n v="115.56655232"/>
    <n v="111.569229056"/>
    <n v="113.643597568"/>
    <n v="84.560799615999997"/>
    <n v="80.930654719999993"/>
    <n v="94.281563007999992"/>
    <n v="65.790789949226379"/>
    <n v="96.757136018136364"/>
    <n v="108.98284749077102"/>
    <n v="97.039544772453809"/>
    <n v="99.939568259162385"/>
    <n v="119.90250857502686"/>
    <n v="82.288739140809398"/>
    <n v="101.46600926038246"/>
    <n v="76.391533624004438"/>
    <n v="74.289349916762419"/>
    <n v="77.169497401048901"/>
    <n v="63.641868658178844"/>
  </r>
  <r>
    <n v="64325518"/>
    <n v="10851035003569"/>
    <s v="Yasso Black Raspberry Chip 8-4pk"/>
    <n v="260777"/>
    <n v="18394"/>
    <n v="21303"/>
    <n v="31022"/>
    <n v="24683"/>
    <n v="28302"/>
    <n v="33659"/>
    <n v="12454"/>
    <n v="31471"/>
    <n v="17893"/>
    <n v="19149"/>
    <n v="18872"/>
    <n v="20083"/>
    <n v="16638.763332441613"/>
    <n v="22358.398597194457"/>
    <n v="32401.697808508059"/>
    <n v="29450.654467960798"/>
    <n v="28636.430546438965"/>
    <n v="35655.800444606466"/>
    <n v="31755.310842263272"/>
    <n v="35019.081330532914"/>
    <n v="26013.429522654737"/>
    <n v="22993.764690316468"/>
    <n v="28682.757585002102"/>
    <n v="18480.175401077271"/>
    <n v="866148.2645689972"/>
    <n v="187"/>
    <n v="3.3119999999999998E-3"/>
    <n v="277285"/>
    <n v="328086.26456899714"/>
    <n v="1394.5294117647059"/>
    <n v="1482.807486631016"/>
    <n v="1754.4720030427654"/>
    <n v="98.36363636363636"/>
    <n v="113.91978609625669"/>
    <n v="165.89304812834226"/>
    <n v="131.99465240641712"/>
    <n v="151.3475935828877"/>
    <n v="179.99465240641712"/>
    <n v="66.598930481283418"/>
    <n v="168.29411764705881"/>
    <n v="95.684491978609628"/>
    <n v="102.40106951871658"/>
    <n v="100.91978609625669"/>
    <n v="107.39572192513369"/>
    <n v="88.97734402375194"/>
    <n v="119.56362886200245"/>
    <n v="173.27111127544416"/>
    <n v="157.49013084471014"/>
    <n v="153.13599222694634"/>
    <n v="190.67272965030196"/>
    <n v="169.81449648269128"/>
    <n v="187.26781460178029"/>
    <n v="139.10924878424993"/>
    <n v="122.96130850436614"/>
    <n v="153.38373040108075"/>
    <n v="98.824467385439959"/>
    <n v="863.69342399999994"/>
    <n v="918.36791999999991"/>
    <n v="1086.6217082525184"/>
    <n v="60.920927999999996"/>
    <n v="70.555536000000004"/>
    <n v="102.74486399999999"/>
    <n v="81.750095999999999"/>
    <n v="93.736223999999993"/>
    <n v="111.47860799999999"/>
    <n v="41.247647999999998"/>
    <n v="104.23195199999999"/>
    <n v="59.261615999999997"/>
    <n v="63.421487999999997"/>
    <n v="62.504064"/>
    <n v="66.514895999999993"/>
    <n v="55.107584157046617"/>
    <n v="74.051016153908037"/>
    <n v="107.31442314177869"/>
    <n v="97.540567597886152"/>
    <n v="94.843857969805853"/>
    <n v="118.09201107253661"/>
    <n v="105.17358950957595"/>
    <n v="115.98319736672501"/>
    <n v="86.156478579032481"/>
    <n v="76.155348654328137"/>
    <n v="94.997293121526951"/>
    <n v="61.206340928367922"/>
  </r>
  <r>
    <n v="68860657"/>
    <n v="20186852000277"/>
    <s v="Talenti Sea Salt Caramel 8 1PT"/>
    <n v="283236"/>
    <n v="22503"/>
    <n v="25765"/>
    <n v="26655"/>
    <n v="24381"/>
    <n v="27240"/>
    <n v="28975"/>
    <n v="23055"/>
    <n v="22485"/>
    <n v="23094"/>
    <n v="21600"/>
    <n v="17565"/>
    <n v="17784"/>
    <n v="16801.827953994198"/>
    <n v="21300.146446340837"/>
    <n v="22173.141109498982"/>
    <n v="21552.889486688913"/>
    <n v="23675.734370232673"/>
    <n v="25526.381244458735"/>
    <n v="22096.006893505248"/>
    <n v="19583.979203414452"/>
    <n v="19531.241418729489"/>
    <n v="18255.450512400708"/>
    <n v="14004.023005404726"/>
    <n v="10116.051512230286"/>
    <n v="798954.87315689924"/>
    <n v="255"/>
    <n v="3.7839999999999996E-3"/>
    <n v="281102"/>
    <n v="234616.87315689924"/>
    <n v="1110.7294117647059"/>
    <n v="1102.3607843137254"/>
    <n v="920.06616924274215"/>
    <n v="88.247058823529414"/>
    <n v="101.03921568627452"/>
    <n v="104.52941176470588"/>
    <n v="95.611764705882351"/>
    <n v="106.82352941176471"/>
    <n v="113.62745098039215"/>
    <n v="90.411764705882348"/>
    <n v="88.17647058823529"/>
    <n v="90.564705882352939"/>
    <n v="84.705882352941174"/>
    <n v="68.882352941176464"/>
    <n v="69.741176470588229"/>
    <n v="65.889521388212543"/>
    <n v="83.529986064081712"/>
    <n v="86.953494547054831"/>
    <n v="84.521135241917307"/>
    <n v="92.84601713816734"/>
    <n v="100.10345586062249"/>
    <n v="86.65100742551077"/>
    <n v="76.799918444762554"/>
    <n v="76.593103602860737"/>
    <n v="71.590002009414548"/>
    <n v="54.917737276096965"/>
    <n v="39.67079024404034"/>
    <n v="1071.7650239999998"/>
    <n v="1063.6899679999999"/>
    <n v="887.79024802570666"/>
    <n v="85.151351999999989"/>
    <n v="97.494759999999985"/>
    <n v="100.86251999999999"/>
    <n v="92.25770399999999"/>
    <n v="103.07615999999999"/>
    <n v="109.64139999999999"/>
    <n v="87.24011999999999"/>
    <n v="85.083239999999989"/>
    <n v="87.387695999999991"/>
    <n v="81.734399999999994"/>
    <n v="66.465959999999995"/>
    <n v="67.294655999999989"/>
    <n v="63.578116977914036"/>
    <n v="80.599754152953722"/>
    <n v="83.903165958344132"/>
    <n v="81.556133817630837"/>
    <n v="89.588978856960424"/>
    <n v="96.591826629031843"/>
    <n v="83.611290085023853"/>
    <n v="74.105777305720281"/>
    <n v="73.906217528472382"/>
    <n v="69.078624738924276"/>
    <n v="52.991223052451481"/>
    <n v="38.279138922279401"/>
  </r>
  <r>
    <n v="69986506"/>
    <n v="10076840674449"/>
    <s v="BJ US-ND-CherryGarcia-8 1PT"/>
    <n v="342157"/>
    <n v="20731"/>
    <n v="28705"/>
    <n v="32165"/>
    <n v="34690"/>
    <n v="34518"/>
    <n v="39924"/>
    <n v="37976"/>
    <n v="39165"/>
    <n v="35542"/>
    <n v="24260"/>
    <n v="23055"/>
    <n v="25716"/>
    <n v="18436.46060115287"/>
    <n v="21710.768417529966"/>
    <n v="25178.650155685275"/>
    <n v="25304.981823498572"/>
    <n v="27620.684703627441"/>
    <n v="27823.59486070538"/>
    <n v="27607.490614714276"/>
    <n v="29931.407908905418"/>
    <n v="20561.403607012409"/>
    <n v="18368.523550933111"/>
    <n v="21717.232646862438"/>
    <n v="19141.790195500656"/>
    <n v="1002006.9890861278"/>
    <n v="240"/>
    <n v="3.7839999999999996E-3"/>
    <n v="376447"/>
    <n v="283402.98908612778"/>
    <n v="1425.6541666666667"/>
    <n v="1568.5291666666667"/>
    <n v="1180.8457878588658"/>
    <n v="86.379166666666663"/>
    <n v="119.60416666666667"/>
    <n v="134.02083333333334"/>
    <n v="144.54166666666666"/>
    <n v="143.82499999999999"/>
    <n v="166.35"/>
    <n v="158.23333333333332"/>
    <n v="163.1875"/>
    <n v="148.09166666666667"/>
    <n v="101.08333333333333"/>
    <n v="96.0625"/>
    <n v="107.15"/>
    <n v="76.818585838136954"/>
    <n v="90.461535073041517"/>
    <n v="104.91104231535532"/>
    <n v="105.43742426457739"/>
    <n v="115.08618626511434"/>
    <n v="115.93164525293908"/>
    <n v="115.03121089464281"/>
    <n v="124.71419962043925"/>
    <n v="85.672515029218374"/>
    <n v="76.535514795554633"/>
    <n v="90.488469361926818"/>
    <n v="79.757459147919405"/>
    <n v="1294.7220879999998"/>
    <n v="1424.4754479999999"/>
    <n v="1072.3969107019075"/>
    <n v="78.446103999999991"/>
    <n v="108.61971999999999"/>
    <n v="121.71235999999999"/>
    <n v="131.26695999999998"/>
    <n v="130.61611199999999"/>
    <n v="151.07241599999998"/>
    <n v="143.70118399999998"/>
    <n v="148.20035999999999"/>
    <n v="134.490928"/>
    <n v="91.799839999999989"/>
    <n v="87.24011999999999"/>
    <n v="97.309343999999996"/>
    <n v="69.76356691476245"/>
    <n v="82.153547691933383"/>
    <n v="95.276012189113075"/>
    <n v="95.754051220118583"/>
    <n v="104.51667091852623"/>
    <n v="105.28448295290914"/>
    <n v="104.46674448607881"/>
    <n v="113.26044752729808"/>
    <n v="77.80435124893495"/>
    <n v="69.50649311673088"/>
    <n v="82.178008335727455"/>
    <n v="72.432534099774472"/>
  </r>
  <r>
    <n v="64325563"/>
    <n v="10850001974674"/>
    <s v="Yasso Real Fruit Strawberry 8-4pk"/>
    <n v="253215"/>
    <n v="17204"/>
    <n v="23018"/>
    <n v="30943"/>
    <n v="31424"/>
    <n v="32946"/>
    <n v="39899"/>
    <n v="28716"/>
    <n v="21122"/>
    <n v="31415"/>
    <n v="22998"/>
    <n v="15274"/>
    <n v="21730"/>
    <n v="16554.057920014307"/>
    <n v="18529.141761729159"/>
    <n v="29573.218400845024"/>
    <n v="24867.782172121646"/>
    <n v="26975.46240119934"/>
    <n v="31309.677141823864"/>
    <n v="30248.655737588651"/>
    <n v="24538.832485099181"/>
    <n v="25208.636339197015"/>
    <n v="18274.676388106633"/>
    <n v="16769.339404527524"/>
    <n v="10910.709429554103"/>
    <n v="843664.18958180654"/>
    <n v="187"/>
    <n v="3.3119999999999998E-3"/>
    <n v="316689"/>
    <n v="273760.18958180648"/>
    <n v="1354.090909090909"/>
    <n v="1693.524064171123"/>
    <n v="1463.9582330577887"/>
    <n v="92"/>
    <n v="123.09090909090909"/>
    <n v="165.47058823529412"/>
    <n v="168.04278074866309"/>
    <n v="176.18181818181819"/>
    <n v="213.36363636363637"/>
    <n v="153.56149732620321"/>
    <n v="112.95187165775401"/>
    <n v="167.99465240641712"/>
    <n v="122.98395721925134"/>
    <n v="81.679144385026731"/>
    <n v="116.20320855614973"/>
    <n v="88.524373903819821"/>
    <n v="99.086319581439355"/>
    <n v="158.14555294569533"/>
    <n v="132.98279236428687"/>
    <n v="144.25380963208204"/>
    <n v="167.43142856590302"/>
    <n v="161.75751731330828"/>
    <n v="131.22370312887261"/>
    <n v="134.80554192083966"/>
    <n v="97.725542182388409"/>
    <n v="89.675611788917237"/>
    <n v="58.346039730235844"/>
    <n v="838.64807999999994"/>
    <n v="1048.8739679999999"/>
    <n v="906.69374789494304"/>
    <n v="56.979647999999997"/>
    <n v="76.235615999999993"/>
    <n v="102.483216"/>
    <n v="104.07628799999999"/>
    <n v="109.11715199999999"/>
    <n v="132.145488"/>
    <n v="95.10739199999999"/>
    <n v="69.956063999999998"/>
    <n v="104.04647999999999"/>
    <n v="76.169376"/>
    <n v="50.587488"/>
    <n v="71.969759999999994"/>
    <n v="54.827039831087383"/>
    <n v="61.368517514846971"/>
    <n v="97.946499343598717"/>
    <n v="82.362094554066886"/>
    <n v="89.342731472772215"/>
    <n v="103.69765069372063"/>
    <n v="100.18354780289361"/>
    <n v="81.272613190648485"/>
    <n v="83.491003555420505"/>
    <n v="60.525728197409165"/>
    <n v="55.540052107795155"/>
    <n v="36.136269630683188"/>
  </r>
  <r>
    <n v="64369025"/>
    <n v="10186852001697"/>
    <s v="TAL Zesty Lemon Sorbetto 8 1PT"/>
    <n v="262241"/>
    <n v="17854"/>
    <n v="15561"/>
    <n v="22340"/>
    <n v="18821"/>
    <n v="29934"/>
    <n v="28464"/>
    <n v="29021"/>
    <n v="25987"/>
    <n v="22440"/>
    <n v="18780"/>
    <n v="15045"/>
    <n v="15705"/>
    <n v="15486.694737859461"/>
    <n v="18149.234698130313"/>
    <n v="20812.140346500251"/>
    <n v="20533.640495436488"/>
    <n v="22931.326188332641"/>
    <n v="26509.529825825473"/>
    <n v="24408.127477153241"/>
    <n v="21389.391320230166"/>
    <n v="18838.977387996096"/>
    <n v="17919.436981649182"/>
    <n v="12807.55346792735"/>
    <n v="10156.724982008247"/>
    <n v="752135.77790904872"/>
    <n v="255"/>
    <n v="3.7839999999999996E-3"/>
    <n v="259952"/>
    <n v="229942.77790904895"/>
    <n v="1028.3960784313726"/>
    <n v="1019.4196078431372"/>
    <n v="901.73638395705473"/>
    <n v="70.015686274509804"/>
    <n v="61.023529411764706"/>
    <n v="87.607843137254903"/>
    <n v="73.807843137254906"/>
    <n v="117.38823529411765"/>
    <n v="111.62352941176471"/>
    <n v="113.80784313725491"/>
    <n v="101.90980392156862"/>
    <n v="88"/>
    <n v="73.647058823529406"/>
    <n v="59"/>
    <n v="61.588235294117645"/>
    <n v="60.732136226899847"/>
    <n v="71.173469404432595"/>
    <n v="81.616236652942163"/>
    <n v="80.524080374260734"/>
    <n v="89.926769366010362"/>
    <n v="103.95894049343323"/>
    <n v="95.7181469692284"/>
    <n v="83.879965961686921"/>
    <n v="73.8783426980239"/>
    <n v="70.272301888820323"/>
    <n v="50.225699874224901"/>
    <n v="39.830294047091165"/>
    <n v="992.31994399999985"/>
    <n v="983.65836799999988"/>
    <n v="870.10347160784113"/>
    <n v="67.559535999999994"/>
    <n v="58.882823999999992"/>
    <n v="84.534559999999985"/>
    <n v="71.21866399999999"/>
    <n v="113.27025599999999"/>
    <n v="107.707776"/>
    <n v="109.81546399999999"/>
    <n v="98.334807999999995"/>
    <n v="84.912959999999984"/>
    <n v="71.063519999999997"/>
    <n v="56.930279999999996"/>
    <n v="59.427719999999994"/>
    <n v="58.601652888060194"/>
    <n v="68.676704097725093"/>
    <n v="78.753139071156937"/>
    <n v="77.699295634731669"/>
    <n v="86.772138296650709"/>
    <n v="100.31206086092358"/>
    <n v="92.36035437354785"/>
    <n v="80.937456755750944"/>
    <n v="71.286690436177224"/>
    <n v="67.807149538560495"/>
    <n v="48.463782322637087"/>
    <n v="38.433047331919205"/>
  </r>
  <r>
    <n v="68921994"/>
    <n v="10075856001706"/>
    <s v="KL DARK CHOCOLATE BAR 12-6PK"/>
    <n v="287280"/>
    <n v="16692"/>
    <n v="17508"/>
    <n v="30471"/>
    <n v="23738"/>
    <n v="34008"/>
    <n v="41673"/>
    <n v="33456"/>
    <n v="25056"/>
    <n v="21840"/>
    <n v="22236"/>
    <n v="16551"/>
    <n v="16176"/>
    <n v="17103.802165739122"/>
    <n v="15895.906715735031"/>
    <n v="30660.088075625219"/>
    <n v="24908.235360085731"/>
    <n v="36448.52249068363"/>
    <n v="40830.335740403585"/>
    <n v="33547.030903155326"/>
    <n v="33344.268627181074"/>
    <n v="24434.898601647743"/>
    <n v="23453.519307332728"/>
    <n v="16596.279997206097"/>
    <n v="15495.419576534376"/>
    <n v="899403.30756132957"/>
    <n v="132"/>
    <n v="9.5760000000000012E-3"/>
    <n v="299405"/>
    <n v="312718.30756132968"/>
    <n v="2176.3636363636365"/>
    <n v="2268.219696969697"/>
    <n v="2369.0780875858309"/>
    <n v="126.45454545454545"/>
    <n v="132.63636363636363"/>
    <n v="230.84090909090909"/>
    <n v="179.83333333333334"/>
    <n v="257.63636363636363"/>
    <n v="315.70454545454544"/>
    <n v="253.45454545454547"/>
    <n v="189.81818181818181"/>
    <n v="165.45454545454547"/>
    <n v="168.45454545454547"/>
    <n v="125.38636363636364"/>
    <n v="122.54545454545455"/>
    <n v="129.57425883135699"/>
    <n v="120.42353572526538"/>
    <n v="232.27339451231228"/>
    <n v="188.6987527279222"/>
    <n v="276.12517038396692"/>
    <n v="309.32072530608775"/>
    <n v="254.14417350875246"/>
    <n v="252.60809566046268"/>
    <n v="185.11286819430109"/>
    <n v="177.67817657070248"/>
    <n v="125.729393918228"/>
    <n v="117.38954224647254"/>
    <n v="2750.9932800000001"/>
    <n v="2867.1022800000005"/>
    <n v="2994.5905132072935"/>
    <n v="159.84259200000002"/>
    <n v="167.65660800000003"/>
    <n v="291.79029600000001"/>
    <n v="227.31508800000003"/>
    <n v="325.66060800000002"/>
    <n v="399.06064800000007"/>
    <n v="320.37465600000002"/>
    <n v="239.93625600000004"/>
    <n v="209.13984000000002"/>
    <n v="212.93193600000004"/>
    <n v="158.49237600000001"/>
    <n v="154.90137600000003"/>
    <n v="163.78600953911786"/>
    <n v="152.21920270987869"/>
    <n v="293.60100341218714"/>
    <n v="238.52126180818098"/>
    <n v="349.03105137078649"/>
    <n v="390.99129505010478"/>
    <n v="321.24636792861543"/>
    <n v="319.30471637388598"/>
    <n v="233.98858900937881"/>
    <n v="224.59090088701822"/>
    <n v="158.92597725324561"/>
    <n v="148.38413786489321"/>
  </r>
  <r>
    <n v="64776952"/>
    <n v="10077567274424"/>
    <s v="PS FIrecracker 6-18PK"/>
    <n v="403412"/>
    <n v="11227"/>
    <n v="15314"/>
    <n v="19422"/>
    <n v="24622"/>
    <n v="43105"/>
    <n v="63583"/>
    <n v="45305"/>
    <n v="15275"/>
    <n v="11421"/>
    <n v="4121"/>
    <n v="5811"/>
    <n v="6927"/>
    <n v="12829.28397249328"/>
    <n v="12545.374892673564"/>
    <n v="20027.705268327401"/>
    <n v="21332.975865191733"/>
    <n v="36026.429157842547"/>
    <n v="49306.450922862779"/>
    <n v="37775.877483394775"/>
    <n v="19599.2771024184"/>
    <n v="12669.563720433684"/>
    <n v="7603.5516651063808"/>
    <n v="6230.2380881432709"/>
    <n v="5383.0626546997601"/>
    <n v="910874.79079358757"/>
    <n v="130"/>
    <n v="5.0940000000000004E-3"/>
    <n v="266133"/>
    <n v="241329.79079358754"/>
    <n v="3103.1692307692306"/>
    <n v="2047.176923076923"/>
    <n v="1856.3830061045196"/>
    <n v="86.361538461538458"/>
    <n v="117.8"/>
    <n v="149.4"/>
    <n v="189.4"/>
    <n v="331.57692307692309"/>
    <n v="489.1"/>
    <n v="348.5"/>
    <n v="117.5"/>
    <n v="87.853846153846149"/>
    <n v="31.7"/>
    <n v="44.7"/>
    <n v="53.284615384615385"/>
    <n v="98.686799788409843"/>
    <n v="96.502883789796655"/>
    <n v="154.05927129482617"/>
    <n v="164.09981434762872"/>
    <n v="277.12637813725036"/>
    <n v="379.28039171432908"/>
    <n v="290.5836729491906"/>
    <n v="150.76367001860308"/>
    <n v="97.458182464874483"/>
    <n v="58.488858962356773"/>
    <n v="47.924908370332851"/>
    <n v="41.408174266921229"/>
    <n v="2054.980728"/>
    <n v="1355.6815020000001"/>
    <n v="1229.3339543025349"/>
    <n v="57.190338000000004"/>
    <n v="78.009516000000005"/>
    <n v="98.935668000000007"/>
    <n v="125.424468"/>
    <n v="219.57687000000001"/>
    <n v="323.89180200000004"/>
    <n v="230.78367000000003"/>
    <n v="77.810850000000002"/>
    <n v="58.178574000000005"/>
    <n v="20.992374000000002"/>
    <n v="29.601234000000002"/>
    <n v="35.286138000000001"/>
    <n v="65.352372555880777"/>
    <n v="63.906139703279145"/>
    <n v="102.02113063685979"/>
    <n v="108.6701790572867"/>
    <n v="183.51863013004996"/>
    <n v="251.16706100106302"/>
    <n v="192.430319900413"/>
    <n v="99.838717559719342"/>
    <n v="64.538757591889194"/>
    <n v="38.732492182051907"/>
    <n v="31.736832821001826"/>
    <n v="27.421321163040581"/>
  </r>
  <r>
    <n v="69665113"/>
    <n v="10076840002303"/>
    <s v="BJ US-CD-CCCD-FTNG-8 8z"/>
    <n v="291870"/>
    <n v="13511"/>
    <n v="16922"/>
    <n v="30330"/>
    <n v="24517"/>
    <n v="50499"/>
    <n v="30401"/>
    <n v="27359"/>
    <n v="21963"/>
    <n v="20876"/>
    <n v="18122"/>
    <n v="17586"/>
    <n v="14795"/>
    <n v="17460.098275481618"/>
    <n v="19476.247485149073"/>
    <n v="29484.165048603583"/>
    <n v="29401.358319105704"/>
    <n v="46768.471794088684"/>
    <n v="25711.23285360033"/>
    <n v="23162.688360710639"/>
    <n v="20082.715573058369"/>
    <n v="18449.093249673278"/>
    <n v="19797.040726457515"/>
    <n v="15332.440175218697"/>
    <n v="15668.740682524825"/>
    <n v="859545.29254367226"/>
    <n v="256"/>
    <n v="1.8160000000000001E-3"/>
    <n v="286881"/>
    <n v="280794.29254367232"/>
    <n v="1140.1171875"/>
    <n v="1120.62890625"/>
    <n v="1096.85270524872"/>
    <n v="52.77734375"/>
    <n v="66.1015625"/>
    <n v="118.4765625"/>
    <n v="95.76953125"/>
    <n v="197.26171875"/>
    <n v="118.75390625"/>
    <n v="106.87109375"/>
    <n v="85.79296875"/>
    <n v="81.546875"/>
    <n v="70.7890625"/>
    <n v="68.6953125"/>
    <n v="57.79296875"/>
    <n v="68.203508888600069"/>
    <n v="76.079091738863568"/>
    <n v="115.17251972110775"/>
    <n v="114.84905593400666"/>
    <n v="182.68934294565892"/>
    <n v="100.43450333437629"/>
    <n v="90.479251409025935"/>
    <n v="78.448107707259254"/>
    <n v="72.066770506536244"/>
    <n v="77.332190337724668"/>
    <n v="59.892344434448034"/>
    <n v="61.206018291112599"/>
    <n v="530.03592000000003"/>
    <n v="520.97589600000003"/>
    <n v="509.92243525930894"/>
    <n v="24.535976000000002"/>
    <n v="30.730352000000003"/>
    <n v="55.079280000000004"/>
    <n v="44.522872"/>
    <n v="91.706184000000007"/>
    <n v="55.208216000000007"/>
    <n v="49.683944000000004"/>
    <n v="39.884808"/>
    <n v="37.910816000000004"/>
    <n v="32.909552000000005"/>
    <n v="31.936176000000003"/>
    <n v="26.867720000000002"/>
    <n v="31.70753846827462"/>
    <n v="35.36886543303072"/>
    <n v="53.543243728264109"/>
    <n v="53.392866707495962"/>
    <n v="84.93154477806506"/>
    <n v="46.6915988621382"/>
    <n v="42.063442063050523"/>
    <n v="36.470211480674003"/>
    <n v="33.503553341406679"/>
    <n v="35.951425959246848"/>
    <n v="27.843711358197154"/>
    <n v="28.454433079465083"/>
  </r>
  <r>
    <n v="64874636"/>
    <n v="10075856000891"/>
    <s v="BR Smores SW"/>
    <n v="5709"/>
    <n v="12482"/>
    <n v="19616"/>
    <n v="11626"/>
    <n v="38566"/>
    <n v="34879"/>
    <n v="20230"/>
    <n v="41127"/>
    <n v="24753"/>
    <n v="13674"/>
    <n v="22122"/>
    <n v="20562"/>
    <n v="8257"/>
    <n v="16953.499999999996"/>
    <n v="13926.63"/>
    <n v="14597.659999999998"/>
    <n v="15264.78"/>
    <n v="17099.73"/>
    <n v="12255.39"/>
    <n v="14770.93"/>
    <n v="12686.490000000002"/>
    <n v="9070.989999999998"/>
    <n v="10194.52"/>
    <n v="11770.809999999998"/>
    <n v="12505.61"/>
    <n v="434700.04"/>
    <n v="189"/>
    <n v="2.8380000000000002E-3"/>
    <n v="267894"/>
    <n v="161097.03999999998"/>
    <n v="30.206349206349206"/>
    <n v="1417.4285714285713"/>
    <n v="852.36529100529094"/>
    <n v="66.042328042328037"/>
    <n v="103.78835978835978"/>
    <n v="61.513227513227513"/>
    <n v="204.05291005291005"/>
    <n v="184.54497354497354"/>
    <n v="107.03703703703704"/>
    <n v="217.60317460317461"/>
    <n v="130.96825396825398"/>
    <n v="72.349206349206355"/>
    <n v="117.04761904761905"/>
    <n v="108.7936507936508"/>
    <n v="43.68783068783069"/>
    <n v="89.701058201058189"/>
    <n v="73.685873015873014"/>
    <n v="77.236296296296288"/>
    <n v="80.766031746031743"/>
    <n v="90.474761904761905"/>
    <n v="64.843333333333334"/>
    <n v="78.15306878306879"/>
    <n v="67.124285714285719"/>
    <n v="47.994656084656071"/>
    <n v="53.939259259259259"/>
    <n v="62.279417989417979"/>
    <n v="66.167248677248679"/>
    <n v="16.202142000000002"/>
    <n v="760.28317200000004"/>
    <n v="457.19339951999996"/>
    <n v="35.423916000000006"/>
    <n v="55.670208000000002"/>
    <n v="32.994588"/>
    <n v="109.45030800000001"/>
    <n v="98.986602000000005"/>
    <n v="57.412740000000007"/>
    <n v="116.71842600000001"/>
    <n v="70.249014000000003"/>
    <n v="38.806812000000001"/>
    <n v="62.782236000000005"/>
    <n v="58.354956000000008"/>
    <n v="23.433366000000003"/>
    <n v="48.114032999999992"/>
    <n v="39.52377594"/>
    <n v="41.42815908"/>
    <n v="43.321445640000007"/>
    <n v="48.529033740000003"/>
    <n v="34.780796819999999"/>
    <n v="41.919899340000008"/>
    <n v="36.004258620000009"/>
    <n v="25.743469619999996"/>
    <n v="28.932047760000003"/>
    <n v="33.40555878"/>
    <n v="35.490921180000008"/>
  </r>
  <r>
    <n v="64341962"/>
    <n v="10077567457285"/>
    <s v="BR Chocolate Truffle 6 1.5QT"/>
    <n v="325775"/>
    <n v="21384"/>
    <n v="25850"/>
    <n v="25861"/>
    <n v="34045"/>
    <n v="29722"/>
    <n v="21282"/>
    <n v="34793"/>
    <n v="26015"/>
    <n v="15488"/>
    <n v="17897"/>
    <n v="26213"/>
    <n v="21703"/>
    <n v="21235.62535661165"/>
    <n v="19981.615465113056"/>
    <n v="28316.891761051353"/>
    <n v="24311.278895688429"/>
    <n v="27216.014803351463"/>
    <n v="26508.319445617402"/>
    <n v="25872.324332564833"/>
    <n v="25762.181928987851"/>
    <n v="14325.67917704404"/>
    <n v="17057.09746601864"/>
    <n v="23053.381614859951"/>
    <n v="16742.531481897047"/>
    <n v="896410.94172880577"/>
    <n v="176"/>
    <n v="8.513999999999999E-3"/>
    <n v="300253"/>
    <n v="270382.94172880572"/>
    <n v="1850.9943181818182"/>
    <n v="1705.9829545454545"/>
    <n v="1536.2667143682143"/>
    <n v="121.5"/>
    <n v="146.875"/>
    <n v="146.9375"/>
    <n v="193.4375"/>
    <n v="168.875"/>
    <n v="120.92045454545455"/>
    <n v="197.6875"/>
    <n v="147.8125"/>
    <n v="88"/>
    <n v="101.6875"/>
    <n v="148.9375"/>
    <n v="123.3125"/>
    <n v="120.65696225347529"/>
    <n v="113.53190605177873"/>
    <n v="160.89143046051905"/>
    <n v="138.13226645277516"/>
    <n v="154.63644774631513"/>
    <n v="150.61545139555344"/>
    <n v="147.00184279866383"/>
    <n v="146.37603368743098"/>
    <n v="81.395904415022954"/>
    <n v="96.915326511469544"/>
    <n v="130.98512281170426"/>
    <n v="95.128019783505948"/>
    <n v="2773.6483499999995"/>
    <n v="2556.3540419999995"/>
    <n v="2302.0403658790515"/>
    <n v="182.06337599999998"/>
    <n v="220.08689999999999"/>
    <n v="220.18055399999997"/>
    <n v="289.85912999999999"/>
    <n v="253.05310799999998"/>
    <n v="181.19494799999998"/>
    <n v="296.22760199999999"/>
    <n v="221.49170999999998"/>
    <n v="131.86483199999998"/>
    <n v="152.375058"/>
    <n v="223.17748199999997"/>
    <n v="184.77934199999999"/>
    <n v="180.80011428619156"/>
    <n v="170.12347406997253"/>
    <n v="241.09001645359118"/>
    <n v="206.98622851789125"/>
    <n v="231.71715003573433"/>
    <n v="225.69183175998654"/>
    <n v="220.27696936745696"/>
    <n v="219.33921694340253"/>
    <n v="121.96883251335294"/>
    <n v="145.2241278256827"/>
    <n v="196.27649106891761"/>
    <n v="142.54591303687144"/>
  </r>
  <r>
    <n v="69986507"/>
    <n v="10076840001740"/>
    <s v="BJ US-ND-ChocChpCookDgh-8 1PT"/>
    <n v="296625"/>
    <n v="19312"/>
    <n v="26940"/>
    <n v="29543"/>
    <n v="27351"/>
    <n v="28134"/>
    <n v="29970"/>
    <n v="29846"/>
    <n v="29692"/>
    <n v="25845"/>
    <n v="17982"/>
    <n v="19533"/>
    <n v="19801"/>
    <n v="16129.919051369117"/>
    <n v="19802.545827067523"/>
    <n v="23710.399687150595"/>
    <n v="23654.651374489069"/>
    <n v="23464.520991842252"/>
    <n v="24797.079879834462"/>
    <n v="25100.841973167066"/>
    <n v="22985.889185538097"/>
    <n v="20538.418638862084"/>
    <n v="16693.375405636423"/>
    <n v="18884.985457105471"/>
    <n v="17052.666828512076"/>
    <n v="853389.29430057411"/>
    <n v="240"/>
    <n v="3.7839999999999996E-3"/>
    <n v="303949"/>
    <n v="252815.29430057423"/>
    <n v="1235.9375"/>
    <n v="1266.4541666666667"/>
    <n v="1053.3970595857259"/>
    <n v="80.466666666666669"/>
    <n v="112.25"/>
    <n v="123.09583333333333"/>
    <n v="113.96250000000001"/>
    <n v="117.22499999999999"/>
    <n v="124.875"/>
    <n v="124.35833333333333"/>
    <n v="123.71666666666667"/>
    <n v="107.6875"/>
    <n v="74.924999999999997"/>
    <n v="81.387500000000003"/>
    <n v="82.504166666666663"/>
    <n v="67.207996047371324"/>
    <n v="82.510607612781342"/>
    <n v="98.793332029794144"/>
    <n v="98.561047393704456"/>
    <n v="97.768837466009387"/>
    <n v="103.32116616597692"/>
    <n v="104.58684155486277"/>
    <n v="95.774538273075407"/>
    <n v="85.576744328592014"/>
    <n v="69.555730856818428"/>
    <n v="78.687439404606124"/>
    <n v="71.052778452133651"/>
    <n v="1122.4289999999999"/>
    <n v="1150.143016"/>
    <n v="956.65307363337274"/>
    <n v="73.076607999999993"/>
    <n v="101.94095999999999"/>
    <n v="111.79071199999998"/>
    <n v="103.49618399999999"/>
    <n v="106.45905599999999"/>
    <n v="113.40647999999999"/>
    <n v="112.93726399999998"/>
    <n v="112.35452799999999"/>
    <n v="97.797479999999993"/>
    <n v="68.043887999999995"/>
    <n v="73.912871999999993"/>
    <n v="74.92698399999999"/>
    <n v="61.035613690380735"/>
    <n v="74.932833409623498"/>
    <n v="89.720152416177839"/>
    <n v="89.509200801066626"/>
    <n v="88.789747433131069"/>
    <n v="93.832150265293592"/>
    <n v="94.981586026464171"/>
    <n v="86.978604678076152"/>
    <n v="77.717376129454124"/>
    <n v="63.16773253492822"/>
    <n v="71.460784969687097"/>
    <n v="64.527291279089695"/>
  </r>
  <r>
    <n v="64413476"/>
    <n v="10076840200167"/>
    <s v="BJ US-IC-ChocFudgBrownie-FTNG-12 4FOZ"/>
    <n v="267438"/>
    <n v="16831"/>
    <n v="25677"/>
    <n v="22323"/>
    <n v="25583"/>
    <n v="26850"/>
    <n v="22357"/>
    <n v="23636"/>
    <n v="18455"/>
    <n v="24709"/>
    <n v="18903"/>
    <n v="10703"/>
    <n v="16721"/>
    <n v="17429.726818056108"/>
    <n v="33393.673488363609"/>
    <n v="26643.279210516943"/>
    <n v="28600.772775684425"/>
    <n v="27876.157704661346"/>
    <n v="24122.835779391728"/>
    <n v="26560.143824805084"/>
    <n v="17888.642647071596"/>
    <n v="21563.549750423965"/>
    <n v="17986.276172065765"/>
    <n v="18519.684671238618"/>
    <n v="16785.352786583338"/>
    <n v="797556.09562886262"/>
    <n v="468"/>
    <n v="1.4399999999999999E-3"/>
    <n v="252748"/>
    <n v="277370.0956288625"/>
    <n v="571.4487179487179"/>
    <n v="540.0598290598291"/>
    <n v="592.67114450611643"/>
    <n v="35.963675213675216"/>
    <n v="54.865384615384613"/>
    <n v="47.698717948717949"/>
    <n v="54.664529914529915"/>
    <n v="57.371794871794869"/>
    <n v="47.771367521367523"/>
    <n v="50.504273504273506"/>
    <n v="39.433760683760681"/>
    <n v="52.797008547008545"/>
    <n v="40.391025641025642"/>
    <n v="22.869658119658119"/>
    <n v="35.728632478632477"/>
    <n v="37.24300602148741"/>
    <n v="71.354003180264115"/>
    <n v="56.930083783155858"/>
    <n v="61.112762341206036"/>
    <n v="59.56443953987467"/>
    <n v="51.54452089613617"/>
    <n v="56.752444070096331"/>
    <n v="38.223595399725632"/>
    <n v="46.075961005179408"/>
    <n v="38.432214042875565"/>
    <n v="39.57197579324491"/>
    <n v="35.866138432870379"/>
    <n v="385.11071999999996"/>
    <n v="363.95711999999997"/>
    <n v="399.41293770556194"/>
    <n v="24.236639999999998"/>
    <n v="36.974879999999999"/>
    <n v="32.145119999999999"/>
    <n v="36.83952"/>
    <n v="38.663999999999994"/>
    <n v="32.19408"/>
    <n v="34.03584"/>
    <n v="26.575199999999999"/>
    <n v="35.580959999999997"/>
    <n v="27.220319999999997"/>
    <n v="15.412319999999999"/>
    <n v="24.078239999999997"/>
    <n v="25.098806618000793"/>
    <n v="48.086889823243595"/>
    <n v="38.366322063144395"/>
    <n v="41.185112796985571"/>
    <n v="40.141667094712332"/>
    <n v="34.736883522324085"/>
    <n v="38.246607107719313"/>
    <n v="25.759645411783097"/>
    <n v="31.051511640610507"/>
    <n v="25.900237687774698"/>
    <n v="26.668345926583608"/>
    <n v="24.170908012680005"/>
  </r>
  <r>
    <n v="68354586"/>
    <n v="10076840003034"/>
    <s v="BJ US-TOP-CHOCCARAMELCD-8 450ml"/>
    <n v="300556"/>
    <n v="15661"/>
    <n v="24000"/>
    <n v="24274"/>
    <n v="21948"/>
    <n v="20883"/>
    <n v="23958"/>
    <n v="19817"/>
    <n v="22636"/>
    <n v="22215"/>
    <n v="18001"/>
    <n v="14959"/>
    <n v="16399"/>
    <n v="12752.976521419994"/>
    <n v="17845.277832294756"/>
    <n v="20026.674913489802"/>
    <n v="19646.013349784866"/>
    <n v="20207.542877008025"/>
    <n v="21873.879350330873"/>
    <n v="16895.110068803777"/>
    <n v="19759.238624964793"/>
    <n v="16103.568565150645"/>
    <n v="17065.980868396276"/>
    <n v="15614.368488797036"/>
    <n v="12217.622664473591"/>
    <n v="755315.2541249143"/>
    <n v="240"/>
    <n v="3.5999999999999999E-3"/>
    <n v="244751"/>
    <n v="210008.25412491447"/>
    <n v="1252.3166666666666"/>
    <n v="1019.7958333333333"/>
    <n v="875.03439218714368"/>
    <n v="65.254166666666663"/>
    <n v="100"/>
    <n v="101.14166666666667"/>
    <n v="91.45"/>
    <n v="87.012500000000003"/>
    <n v="99.825000000000003"/>
    <n v="82.57083333333334"/>
    <n v="94.316666666666663"/>
    <n v="92.5625"/>
    <n v="75.004166666666663"/>
    <n v="62.329166666666666"/>
    <n v="68.329166666666666"/>
    <n v="53.137402172583307"/>
    <n v="74.355324301228151"/>
    <n v="83.444478806207513"/>
    <n v="81.858388957436944"/>
    <n v="84.19809532086677"/>
    <n v="91.141163959711974"/>
    <n v="70.396291953349063"/>
    <n v="82.330160937353313"/>
    <n v="67.098202354794353"/>
    <n v="71.108253618317818"/>
    <n v="65.059868703320987"/>
    <n v="50.906761101973295"/>
    <n v="1082.0016000000001"/>
    <n v="881.10360000000003"/>
    <n v="756.02971484969203"/>
    <n v="56.379599999999996"/>
    <n v="86.399999999999991"/>
    <n v="87.386399999999995"/>
    <n v="79.012799999999999"/>
    <n v="75.178799999999995"/>
    <n v="86.248800000000003"/>
    <n v="71.341200000000001"/>
    <n v="81.489599999999996"/>
    <n v="79.974000000000004"/>
    <n v="64.803600000000003"/>
    <n v="53.852399999999996"/>
    <n v="59.0364"/>
    <n v="45.910715477111978"/>
    <n v="64.243000196261121"/>
    <n v="72.096029688563291"/>
    <n v="70.72564805922552"/>
    <n v="72.747154357228894"/>
    <n v="78.745965661191136"/>
    <n v="60.822396247693597"/>
    <n v="71.13325904987326"/>
    <n v="57.972846834542317"/>
    <n v="61.437531126226595"/>
    <n v="56.21172655966933"/>
    <n v="43.983441592104924"/>
  </r>
  <r>
    <n v="69548143"/>
    <n v="10075856011392"/>
    <s v="KL ORIG CLUB PACK 1-24PK"/>
    <n v="204590"/>
    <n v="14591"/>
    <n v="19297"/>
    <n v="26218"/>
    <n v="15618"/>
    <n v="18404"/>
    <n v="18676"/>
    <n v="18622"/>
    <n v="26795"/>
    <n v="4462"/>
    <n v="14283"/>
    <n v="6900"/>
    <n v="13179"/>
    <n v="13753.63"/>
    <n v="16255.28"/>
    <n v="21863.439999999999"/>
    <n v="14391.69"/>
    <n v="16553.59"/>
    <n v="26619.34"/>
    <n v="30084.86"/>
    <n v="29271.8"/>
    <n v="20477.72"/>
    <n v="12555.23"/>
    <n v="16814.11"/>
    <n v="12899.37"/>
    <n v="633175.06000000006"/>
    <n v="345"/>
    <n v="3.192E-3"/>
    <n v="197045"/>
    <n v="231540.06"/>
    <n v="593.01449275362324"/>
    <n v="571.14492753623188"/>
    <n v="671.1306086956522"/>
    <n v="42.292753623188403"/>
    <n v="55.93333333333333"/>
    <n v="75.994202898550725"/>
    <n v="45.269565217391303"/>
    <n v="53.344927536231886"/>
    <n v="54.133333333333333"/>
    <n v="53.9768115942029"/>
    <n v="77.666666666666671"/>
    <n v="12.933333333333334"/>
    <n v="41.4"/>
    <n v="20"/>
    <n v="38.200000000000003"/>
    <n v="39.865594202898549"/>
    <n v="47.116753623188409"/>
    <n v="63.372289855072459"/>
    <n v="41.715043478260874"/>
    <n v="47.981420289855073"/>
    <n v="77.157507246376809"/>
    <n v="87.20249275362319"/>
    <n v="84.845797101449278"/>
    <n v="59.355710144927542"/>
    <n v="36.391971014492754"/>
    <n v="48.736550724637681"/>
    <n v="37.389478260869566"/>
    <n v="653.05128000000002"/>
    <n v="628.96763999999996"/>
    <n v="739.07587151999996"/>
    <n v="46.574472"/>
    <n v="61.596024"/>
    <n v="83.687855999999996"/>
    <n v="49.852655999999996"/>
    <n v="58.745567999999999"/>
    <n v="59.613791999999997"/>
    <n v="59.441423999999998"/>
    <n v="85.529640000000001"/>
    <n v="14.242704"/>
    <n v="45.591335999999998"/>
    <n v="22.024799999999999"/>
    <n v="42.067368000000002"/>
    <n v="43.901586959999996"/>
    <n v="51.886853760000001"/>
    <n v="69.788100479999997"/>
    <n v="45.938274480000004"/>
    <n v="52.839059280000001"/>
    <n v="84.968933280000002"/>
    <n v="96.030873119999995"/>
    <n v="93.435585599999996"/>
    <n v="65.36488224"/>
    <n v="40.076294159999996"/>
    <n v="53.670639120000004"/>
    <n v="41.17478904"/>
  </r>
  <r>
    <n v="64988055"/>
    <n v="10077567349801"/>
    <s v="BR CO-B NY STYLE CHEESECAKE 6 1.5QT"/>
    <n v="300465"/>
    <n v="20273"/>
    <n v="23225"/>
    <n v="25427"/>
    <n v="37354"/>
    <n v="25114"/>
    <n v="27104"/>
    <n v="28699"/>
    <n v="27721"/>
    <n v="19008"/>
    <n v="15022"/>
    <n v="19327"/>
    <n v="17402"/>
    <n v="17973.170396891503"/>
    <n v="17872.734654324013"/>
    <n v="24904.240196600596"/>
    <n v="30370.424320208003"/>
    <n v="26601.875113789945"/>
    <n v="27125.413894222871"/>
    <n v="25330.563743314546"/>
    <n v="24869.718663841013"/>
    <n v="17528.920365382557"/>
    <n v="16551.825108490404"/>
    <n v="17597.672432229414"/>
    <n v="15353.867599330109"/>
    <n v="848221.426488625"/>
    <n v="176"/>
    <n v="8.513999999999999E-3"/>
    <n v="285676"/>
    <n v="262080.426488625"/>
    <n v="1707.1875"/>
    <n v="1623.159090909091"/>
    <n v="1489.093332321733"/>
    <n v="115.1875"/>
    <n v="131.96022727272728"/>
    <n v="144.47159090909091"/>
    <n v="212.23863636363637"/>
    <n v="142.69318181818181"/>
    <n v="154"/>
    <n v="163.0625"/>
    <n v="157.50568181818181"/>
    <n v="108"/>
    <n v="85.352272727272734"/>
    <n v="109.8125"/>
    <n v="98.875"/>
    <n v="102.12028634597445"/>
    <n v="101.54962871775007"/>
    <n v="141.50136475341247"/>
    <n v="172.55922909209093"/>
    <n v="151.14701769198834"/>
    <n v="154.12166985353903"/>
    <n v="143.923657632469"/>
    <n v="141.30521968091486"/>
    <n v="99.596138439673624"/>
    <n v="94.044460843695475"/>
    <n v="99.986775183121665"/>
    <n v="87.237884087102898"/>
    <n v="2558.1590099999999"/>
    <n v="2432.2454639999996"/>
    <n v="2231.3527511241532"/>
    <n v="172.60432199999997"/>
    <n v="197.73764999999997"/>
    <n v="216.48547799999997"/>
    <n v="318.03195599999998"/>
    <n v="213.82059599999997"/>
    <n v="230.76345599999996"/>
    <n v="244.34328599999998"/>
    <n v="236.01659399999997"/>
    <n v="161.83411199999998"/>
    <n v="127.89730799999998"/>
    <n v="164.55007799999998"/>
    <n v="148.16062799999997"/>
    <n v="153.02357275913423"/>
    <n v="152.16846284691462"/>
    <n v="212.03470103385746"/>
    <n v="258.57379266225092"/>
    <n v="226.48836471880756"/>
    <n v="230.94577389541351"/>
    <n v="215.66441971058001"/>
    <n v="211.74078470394235"/>
    <n v="149.24122799086706"/>
    <n v="140.92223897368729"/>
    <n v="149.8265830880012"/>
    <n v="130.72282874069654"/>
  </r>
  <r>
    <n v="64325513"/>
    <n v="10851035003446"/>
    <s v="Yasso Cookies N Cream 8-4pk"/>
    <n v="269818"/>
    <n v="20636"/>
    <n v="27982"/>
    <n v="11684"/>
    <n v="19339"/>
    <n v="34730"/>
    <n v="39289"/>
    <n v="33345"/>
    <n v="36484"/>
    <n v="30762"/>
    <n v="15995"/>
    <n v="22317"/>
    <n v="30374"/>
    <n v="27422.619752446808"/>
    <n v="27190.313396103909"/>
    <n v="35970.30916176382"/>
    <n v="35101.631575622792"/>
    <n v="40105.833666701656"/>
    <n v="47031.681722766014"/>
    <n v="47443.026538982958"/>
    <n v="46557.608959080215"/>
    <n v="39352.420113578773"/>
    <n v="28018.962779443184"/>
    <n v="36085.104108000305"/>
    <n v="28832.057039487234"/>
    <n v="1031866.5688139778"/>
    <n v="187"/>
    <n v="3.3119999999999998E-3"/>
    <n v="322937"/>
    <n v="439111.56881397765"/>
    <n v="1442.8770053475937"/>
    <n v="1726.9358288770054"/>
    <n v="2348.190207561378"/>
    <n v="110.35294117647059"/>
    <n v="149.63636363636363"/>
    <n v="62.481283422459896"/>
    <n v="103.41711229946524"/>
    <n v="185.72192513368984"/>
    <n v="210.10160427807486"/>
    <n v="178.31550802139037"/>
    <n v="195.10160427807486"/>
    <n v="164.50267379679144"/>
    <n v="85.534759358288767"/>
    <n v="119.34224598930481"/>
    <n v="162.42780748663102"/>
    <n v="146.64502541415405"/>
    <n v="145.40274543371075"/>
    <n v="192.35459444793486"/>
    <n v="187.70925976268873"/>
    <n v="214.46969875241527"/>
    <n v="251.50631937308029"/>
    <n v="253.70602427263614"/>
    <n v="248.97117090417228"/>
    <n v="210.44074927047473"/>
    <n v="149.8340255585197"/>
    <n v="192.96847116577703"/>
    <n v="154.18212320581409"/>
    <n v="893.63721599999997"/>
    <n v="1069.567344"/>
    <n v="1454.3375159118939"/>
    <n v="68.346431999999993"/>
    <n v="92.676383999999999"/>
    <n v="38.697407999999996"/>
    <n v="64.050767999999991"/>
    <n v="115.02575999999999"/>
    <n v="130.125168"/>
    <n v="110.43863999999999"/>
    <n v="120.83500799999999"/>
    <n v="101.88374399999999"/>
    <n v="52.975439999999999"/>
    <n v="73.913904000000002"/>
    <n v="100.598688"/>
    <n v="90.823716620103824"/>
    <n v="90.054317967896139"/>
    <n v="119.13366394376176"/>
    <n v="116.25660377846268"/>
    <n v="132.83052110411589"/>
    <n v="155.76892986580103"/>
    <n v="157.13130389711154"/>
    <n v="154.19880087247367"/>
    <n v="130.3352154161729"/>
    <n v="92.798804725515822"/>
    <n v="119.51386480569701"/>
    <n v="95.49177291478172"/>
  </r>
  <r>
    <n v="64795394"/>
    <n v="10077567004236"/>
    <s v="BR Smores Bar OOH 1-24PK"/>
    <n v="0"/>
    <n v="0"/>
    <n v="6820"/>
    <n v="8171"/>
    <n v="13200"/>
    <n v="14804"/>
    <n v="13680"/>
    <n v="11940"/>
    <n v="6390"/>
    <n v="8160"/>
    <n v="8884"/>
    <n v="4470"/>
    <n v="3615"/>
    <n v="3654.7"/>
    <n v="5379.9999999999982"/>
    <n v="7181"/>
    <n v="8295"/>
    <n v="10616.999999999996"/>
    <n v="10861.999999999995"/>
    <n v="10082"/>
    <n v="8602"/>
    <n v="8264.9999999999982"/>
    <n v="4864.9999999999991"/>
    <n v="4283.9999999999982"/>
    <n v="3409"/>
    <n v="185630.69999999998"/>
    <n v="225"/>
    <n v="2.8319999999999999E-3"/>
    <n v="100134"/>
    <n v="85496.699999999983"/>
    <n v="0"/>
    <n v="445.04"/>
    <n v="379.98533333333324"/>
    <n v="0"/>
    <n v="30.31111111111111"/>
    <n v="36.315555555555555"/>
    <n v="58.666666666666664"/>
    <n v="65.795555555555552"/>
    <n v="60.8"/>
    <n v="53.06666666666667"/>
    <n v="28.4"/>
    <n v="36.266666666666666"/>
    <n v="39.484444444444442"/>
    <n v="19.866666666666667"/>
    <n v="16.066666666666666"/>
    <n v="16.243111111111109"/>
    <n v="23.911111111111104"/>
    <n v="31.915555555555557"/>
    <n v="36.866666666666667"/>
    <n v="47.186666666666653"/>
    <n v="48.275555555555535"/>
    <n v="44.808888888888887"/>
    <n v="38.231111111111112"/>
    <n v="36.733333333333327"/>
    <n v="21.622222222222216"/>
    <n v="19.039999999999992"/>
    <n v="15.151111111111112"/>
    <n v="0"/>
    <n v="283.57948799999997"/>
    <n v="242.12665439999995"/>
    <n v="0"/>
    <n v="19.314239999999998"/>
    <n v="23.140272"/>
    <n v="37.382399999999997"/>
    <n v="41.924928000000001"/>
    <n v="38.741759999999999"/>
    <n v="33.814079999999997"/>
    <n v="18.09648"/>
    <n v="23.109120000000001"/>
    <n v="25.159488"/>
    <n v="12.659039999999999"/>
    <n v="10.237679999999999"/>
    <n v="10.350110399999998"/>
    <n v="15.236159999999995"/>
    <n v="20.336592"/>
    <n v="23.491440000000001"/>
    <n v="30.067343999999988"/>
    <n v="30.761183999999982"/>
    <n v="28.552223999999999"/>
    <n v="24.360863999999999"/>
    <n v="23.406479999999995"/>
    <n v="13.777679999999997"/>
    <n v="12.132287999999994"/>
    <n v="9.6542879999999993"/>
  </r>
  <r>
    <n v="68817800"/>
    <n v="10077567254211"/>
    <s v="BR COFFEE 6 1.5QT"/>
    <n v="270079"/>
    <n v="15079"/>
    <n v="17571"/>
    <n v="18150"/>
    <n v="24837"/>
    <n v="21505"/>
    <n v="32209"/>
    <n v="21195"/>
    <n v="21615"/>
    <n v="16522"/>
    <n v="15103"/>
    <n v="21758"/>
    <n v="16181"/>
    <n v="15403.015548874191"/>
    <n v="15272.312879574438"/>
    <n v="21291.739240614999"/>
    <n v="20394.151921389894"/>
    <n v="20912.003996825482"/>
    <n v="24256.890052828894"/>
    <n v="22150.690629815384"/>
    <n v="21723.932698081797"/>
    <n v="13070.313536733272"/>
    <n v="14623.3875750686"/>
    <n v="18277.824097911067"/>
    <n v="13613.56320197381"/>
    <n v="732793.82537969179"/>
    <n v="176"/>
    <n v="8.513999999999999E-3"/>
    <n v="241725"/>
    <n v="220989.82537969181"/>
    <n v="1534.5397727272727"/>
    <n v="1373.4375"/>
    <n v="1255.6240078391581"/>
    <n v="85.67613636363636"/>
    <n v="99.835227272727266"/>
    <n v="103.125"/>
    <n v="141.11931818181819"/>
    <n v="122.1875"/>
    <n v="183.00568181818181"/>
    <n v="120.42613636363636"/>
    <n v="122.8125"/>
    <n v="93.875"/>
    <n v="85.8125"/>
    <n v="123.625"/>
    <n v="91.9375"/>
    <n v="87.517133800421547"/>
    <n v="86.774504997582028"/>
    <n v="120.97579113985795"/>
    <n v="115.8758631897153"/>
    <n v="118.81820452741751"/>
    <n v="137.82323893652782"/>
    <n v="125.85619676031469"/>
    <n v="123.43143578455566"/>
    <n v="74.263145095075416"/>
    <n v="83.087429403798865"/>
    <n v="103.85127328358561"/>
    <n v="77.349790920305736"/>
    <n v="2299.4526059999998"/>
    <n v="2058.0466499999998"/>
    <n v="1881.5073732826959"/>
    <n v="128.38260599999998"/>
    <n v="149.59949399999999"/>
    <n v="154.52909999999997"/>
    <n v="211.46221799999998"/>
    <n v="183.09356999999997"/>
    <n v="274.22742599999998"/>
    <n v="180.45422999999997"/>
    <n v="184.03010999999998"/>
    <n v="140.668308"/>
    <n v="128.58694199999999"/>
    <n v="185.24761199999998"/>
    <n v="137.76503399999999"/>
    <n v="131.14127438311485"/>
    <n v="130.02847185669674"/>
    <n v="181.27786789459608"/>
    <n v="173.63580945871354"/>
    <n v="178.04480202897213"/>
    <n v="206.52316190978519"/>
    <n v="188.59098002224817"/>
    <n v="184.95756299146839"/>
    <n v="111.28064945174707"/>
    <n v="124.50352181413405"/>
    <n v="155.6173943696148"/>
    <n v="115.905877101605"/>
  </r>
  <r>
    <n v="84135781"/>
    <n v="10076840400055"/>
    <s v="BJ US-IC-Vanilla-FTNG-8 1PT"/>
    <n v="317013"/>
    <n v="18009"/>
    <n v="25526"/>
    <n v="27650"/>
    <n v="25047"/>
    <n v="27219"/>
    <n v="38177"/>
    <n v="27905"/>
    <n v="31585"/>
    <n v="31630"/>
    <n v="20410"/>
    <n v="19793"/>
    <n v="31175"/>
    <n v="13174.354732810185"/>
    <n v="21593.96523609414"/>
    <n v="25031.767770716051"/>
    <n v="25047.153035780822"/>
    <n v="26066.58362888392"/>
    <n v="32623.176089297354"/>
    <n v="20265.567907879104"/>
    <n v="26150.157868797614"/>
    <n v="17485.162313283756"/>
    <n v="17635.051339898993"/>
    <n v="19521.819667308271"/>
    <n v="18256.929751425119"/>
    <n v="903990.68934217549"/>
    <n v="240"/>
    <n v="3.7853439999999999E-3"/>
    <n v="324126"/>
    <n v="262851.68934217532"/>
    <n v="1320.8875"/>
    <n v="1350.5250000000001"/>
    <n v="1095.2153722590638"/>
    <n v="75.037499999999994"/>
    <n v="106.35833333333333"/>
    <n v="115.20833333333333"/>
    <n v="104.3625"/>
    <n v="113.41249999999999"/>
    <n v="159.07083333333333"/>
    <n v="116.27083333333333"/>
    <n v="131.60416666666666"/>
    <n v="131.79166666666666"/>
    <n v="85.041666666666671"/>
    <n v="82.470833333333331"/>
    <n v="129.89583333333334"/>
    <n v="54.893144720042436"/>
    <n v="89.974855150392244"/>
    <n v="104.29903237798355"/>
    <n v="104.36313764908677"/>
    <n v="108.61076512034967"/>
    <n v="135.9299003720723"/>
    <n v="84.439866282829598"/>
    <n v="108.95899111999006"/>
    <n v="72.854842972015646"/>
    <n v="73.479380582912469"/>
    <n v="81.340915280451128"/>
    <n v="76.070540630937998"/>
    <n v="1200.0032574720001"/>
    <n v="1226.9284093439999"/>
    <n v="994.98406514126725"/>
    <n v="68.170260095999993"/>
    <n v="96.624690943999994"/>
    <n v="104.66476160000001"/>
    <n v="94.811511167999996"/>
    <n v="103.033278336"/>
    <n v="144.513077888"/>
    <n v="105.63002432"/>
    <n v="119.56009023999999"/>
    <n v="119.73043072"/>
    <n v="77.258871040000002"/>
    <n v="74.923313792000002"/>
    <n v="118.0080992"/>
    <n v="49.869464641714636"/>
    <n v="81.740586742657541"/>
    <n v="94.753851940273378"/>
    <n v="94.812090461074717"/>
    <n v="98.670985940093971"/>
    <n v="123.4899438705652"/>
    <n v="76.71214588668272"/>
    <n v="98.987343187705832"/>
    <n v="66.187354251614778"/>
    <n v="66.754735779178617"/>
    <n v="73.896802946727362"/>
    <n v="69.108759492978564"/>
  </r>
  <r>
    <n v="64315721"/>
    <n v="10077567003529"/>
    <s v="BR CS Chocolate Peanut Butter 6 1.5QT"/>
    <n v="296954"/>
    <n v="15140"/>
    <n v="19583"/>
    <n v="27602"/>
    <n v="31426"/>
    <n v="27874"/>
    <n v="36479"/>
    <n v="23356"/>
    <n v="39599"/>
    <n v="26928"/>
    <n v="24178"/>
    <n v="24642"/>
    <n v="18645"/>
    <n v="16599.644106825908"/>
    <n v="22027.03549723178"/>
    <n v="26603.882148178949"/>
    <n v="27393.620693700101"/>
    <n v="27385.692696492297"/>
    <n v="31735.72155222113"/>
    <n v="29993.889168346235"/>
    <n v="28306.077544322543"/>
    <n v="21554.020499425482"/>
    <n v="24350.340505903165"/>
    <n v="21740.670444676587"/>
    <n v="17601.203071580243"/>
    <n v="907697.79792890442"/>
    <n v="176"/>
    <n v="8.5199999999999998E-3"/>
    <n v="315452"/>
    <n v="295291.79792890447"/>
    <n v="1687.2386363636363"/>
    <n v="1792.340909090909"/>
    <n v="1677.79430641423"/>
    <n v="86.022727272727266"/>
    <n v="111.26704545454545"/>
    <n v="156.82954545454547"/>
    <n v="178.55681818181819"/>
    <n v="158.375"/>
    <n v="207.26704545454547"/>
    <n v="132.70454545454547"/>
    <n v="224.99431818181819"/>
    <n v="153"/>
    <n v="137.375"/>
    <n v="140.01136363636363"/>
    <n v="105.9375"/>
    <n v="94.316159697874483"/>
    <n v="125.15361077972602"/>
    <n v="151.15842129647129"/>
    <n v="155.64557212329603"/>
    <n v="155.60052668461532"/>
    <n v="180.31659972852916"/>
    <n v="170.41982482014907"/>
    <n v="160.82998604728718"/>
    <n v="122.46602556491752"/>
    <n v="138.35420741990436"/>
    <n v="123.5265366174806"/>
    <n v="100.00683563397865"/>
    <n v="2530.04808"/>
    <n v="2687.6510399999997"/>
    <n v="2515.8861183542663"/>
    <n v="128.99279999999999"/>
    <n v="166.84716"/>
    <n v="235.16904"/>
    <n v="267.74952000000002"/>
    <n v="237.48648"/>
    <n v="310.80108000000001"/>
    <n v="198.99312"/>
    <n v="337.38348000000002"/>
    <n v="229.42655999999999"/>
    <n v="205.99655999999999"/>
    <n v="209.94983999999999"/>
    <n v="158.8554"/>
    <n v="141.42896779015675"/>
    <n v="187.67034243641476"/>
    <n v="226.66507590248463"/>
    <n v="233.39364831032486"/>
    <n v="233.32610177411436"/>
    <n v="270.38834762492399"/>
    <n v="255.54793571430992"/>
    <n v="241.16778067762806"/>
    <n v="183.64025465510511"/>
    <n v="207.46490111029496"/>
    <n v="185.23051218864452"/>
    <n v="149.96225016986367"/>
  </r>
  <r>
    <n v="64328806"/>
    <n v="10075856000846"/>
    <s v="KL Reeses SW 6-4PK"/>
    <n v="335187"/>
    <n v="16194"/>
    <n v="23777"/>
    <n v="34464"/>
    <n v="36866"/>
    <n v="37079"/>
    <n v="50320"/>
    <n v="21795"/>
    <n v="41867"/>
    <n v="41905"/>
    <n v="37296"/>
    <n v="21553"/>
    <n v="23343"/>
    <n v="26364.49010108463"/>
    <n v="28533.181362302796"/>
    <n v="33725.476925027215"/>
    <n v="28523.704224684545"/>
    <n v="40616.412780289786"/>
    <n v="40660.469342104967"/>
    <n v="39310.002013572412"/>
    <n v="46752.719613588168"/>
    <n v="40122.174634652278"/>
    <n v="31819.241889964735"/>
    <n v="25601.75730078165"/>
    <n v="23726.74437056786"/>
    <n v="1127402.3745586209"/>
    <n v="189"/>
    <n v="2.8380000000000002E-3"/>
    <n v="386459"/>
    <n v="405756.37455862103"/>
    <n v="1773.4761904761904"/>
    <n v="2044.7566137566137"/>
    <n v="2146.8591246487886"/>
    <n v="85.682539682539684"/>
    <n v="125.80423280423281"/>
    <n v="182.34920634920636"/>
    <n v="195.05820105820106"/>
    <n v="196.18518518518519"/>
    <n v="266.24338624338623"/>
    <n v="115.31746031746032"/>
    <n v="221.5185185185185"/>
    <n v="221.71957671957671"/>
    <n v="197.33333333333334"/>
    <n v="114.03703703703704"/>
    <n v="123.50793650793651"/>
    <n v="139.4946566194954"/>
    <n v="150.96921355715764"/>
    <n v="178.44167685199585"/>
    <n v="150.9190699718759"/>
    <n v="214.90165492216818"/>
    <n v="215.13475842383579"/>
    <n v="207.98942864324027"/>
    <n v="247.36888684438185"/>
    <n v="212.28663827858347"/>
    <n v="168.3557771955806"/>
    <n v="135.45903333746904"/>
    <n v="125.53833000300455"/>
    <n v="951.26070600000003"/>
    <n v="1096.7706420000002"/>
    <n v="1151.5365909973666"/>
    <n v="45.958572000000004"/>
    <n v="67.479126000000008"/>
    <n v="97.80883200000001"/>
    <n v="104.625708"/>
    <n v="105.23020200000001"/>
    <n v="142.80816000000002"/>
    <n v="61.854210000000002"/>
    <n v="118.81854600000001"/>
    <n v="118.92639000000001"/>
    <n v="105.84604800000001"/>
    <n v="61.167414000000008"/>
    <n v="66.247434000000013"/>
    <n v="74.822422906878188"/>
    <n v="80.977168706215338"/>
    <n v="95.712903513227246"/>
    <n v="80.950272589654745"/>
    <n v="115.26937947046243"/>
    <n v="115.39441199289391"/>
    <n v="111.56178571451851"/>
    <n v="132.68421826336322"/>
    <n v="113.86673161314317"/>
    <n v="90.303008483719921"/>
    <n v="72.657787219618328"/>
    <n v="67.336500523671589"/>
  </r>
  <r>
    <n v="69796888"/>
    <n v="10076840004024"/>
    <s v="BJ US-IC VANILLA FUDGE BROWNIE-6 828ml "/>
    <n v="8262"/>
    <n v="8613"/>
    <n v="6875"/>
    <n v="14939"/>
    <n v="9444"/>
    <n v="6565"/>
    <n v="6131"/>
    <n v="7194"/>
    <n v="4975"/>
    <n v="3597"/>
    <n v="5610"/>
    <n v="2948"/>
    <n v="2662"/>
    <n v="3447.676281079272"/>
    <n v="5676.3359620763085"/>
    <n v="4318.5482883364766"/>
    <n v="8215.3197588611056"/>
    <n v="7549.483471421443"/>
    <n v="5842.4026261928902"/>
    <n v="4237.9330192379439"/>
    <n v="3649.0527649305841"/>
    <n v="3662.3945872437043"/>
    <n v="2880.3891221734907"/>
    <n v="2158.4810082615413"/>
    <n v="2561.2064106258381"/>
    <n v="142014.22330044059"/>
    <n v="182"/>
    <n v="4.9680000000000002E-3"/>
    <n v="79553"/>
    <n v="54199.223300440601"/>
    <n v="45.395604395604394"/>
    <n v="437.10439560439562"/>
    <n v="297.7979302222011"/>
    <n v="47.324175824175825"/>
    <n v="37.774725274725277"/>
    <n v="82.082417582417577"/>
    <n v="51.890109890109891"/>
    <n v="36.071428571428569"/>
    <n v="33.68681318681319"/>
    <n v="39.527472527472526"/>
    <n v="27.335164835164836"/>
    <n v="19.763736263736263"/>
    <n v="30.824175824175825"/>
    <n v="16.197802197802197"/>
    <n v="14.626373626373626"/>
    <n v="18.943276269666331"/>
    <n v="31.188659132287409"/>
    <n v="23.728287298552068"/>
    <n v="45.139119554181896"/>
    <n v="41.480678414403535"/>
    <n v="32.101113330730165"/>
    <n v="23.285346259549144"/>
    <n v="20.04974046665156"/>
    <n v="20.123047182657714"/>
    <n v="15.826313858096103"/>
    <n v="11.859785759678799"/>
    <n v="14.072562695746363"/>
    <n v="41.045616000000003"/>
    <n v="395.21930400000002"/>
    <n v="269.26174135658891"/>
    <n v="42.789383999999998"/>
    <n v="34.155000000000001"/>
    <n v="74.216952000000006"/>
    <n v="46.917791999999999"/>
    <n v="32.614919999999998"/>
    <n v="30.458808000000001"/>
    <n v="35.739792000000001"/>
    <n v="24.715800000000002"/>
    <n v="17.869896000000001"/>
    <n v="27.870480000000001"/>
    <n v="14.645664"/>
    <n v="13.224816000000001"/>
    <n v="17.128055764401825"/>
    <n v="28.2000370595951"/>
    <n v="21.454547896455615"/>
    <n v="40.813708562021972"/>
    <n v="37.505833886021733"/>
    <n v="29.02505624692628"/>
    <n v="21.054051239574108"/>
    <n v="18.128494136175142"/>
    <n v="18.194776309426725"/>
    <n v="14.309773158957903"/>
    <n v="10.723333649043338"/>
    <n v="12.724073447989165"/>
  </r>
  <r>
    <n v="69986508"/>
    <n v="10076840580740"/>
    <s v="BJ US-ND-ChcFgBrwn-8 1PT"/>
    <n v="276490"/>
    <n v="17266"/>
    <n v="21516"/>
    <n v="25044"/>
    <n v="22939"/>
    <n v="22640"/>
    <n v="27280"/>
    <n v="26253"/>
    <n v="26627"/>
    <n v="21978"/>
    <n v="17288"/>
    <n v="16172"/>
    <n v="17433"/>
    <n v="15178.248723715424"/>
    <n v="16339.483254660194"/>
    <n v="19774.986582111756"/>
    <n v="18459.198469770527"/>
    <n v="20363.86929593041"/>
    <n v="20253.383556162233"/>
    <n v="18350.527760175984"/>
    <n v="19613.446353516447"/>
    <n v="15377.945125743174"/>
    <n v="13289.326847341861"/>
    <n v="14814.563691761095"/>
    <n v="14279.206442237397"/>
    <n v="745020.18610312638"/>
    <n v="240"/>
    <n v="3.7839999999999996E-3"/>
    <n v="262436"/>
    <n v="206094.1861031265"/>
    <n v="1152.0416666666667"/>
    <n v="1093.4833333333333"/>
    <n v="858.72577542969373"/>
    <n v="71.941666666666663"/>
    <n v="89.65"/>
    <n v="104.35"/>
    <n v="95.579166666666666"/>
    <n v="94.333333333333329"/>
    <n v="113.66666666666667"/>
    <n v="109.3875"/>
    <n v="110.94583333333334"/>
    <n v="91.575000000000003"/>
    <n v="72.033333333333331"/>
    <n v="67.38333333333334"/>
    <n v="72.637500000000003"/>
    <n v="63.242703015480934"/>
    <n v="68.081180227750806"/>
    <n v="82.395777425465653"/>
    <n v="76.913326957377194"/>
    <n v="84.849455399710038"/>
    <n v="84.389098150675963"/>
    <n v="76.460532334066599"/>
    <n v="81.722693139651867"/>
    <n v="64.074771357263231"/>
    <n v="55.372195197257753"/>
    <n v="61.727348715671233"/>
    <n v="59.49669350932249"/>
    <n v="1046.2381599999999"/>
    <n v="993.05782399999987"/>
    <n v="779.86040021423059"/>
    <n v="65.334543999999994"/>
    <n v="81.416543999999988"/>
    <n v="94.766495999999989"/>
    <n v="86.801175999999984"/>
    <n v="85.669759999999997"/>
    <n v="103.22751999999998"/>
    <n v="99.341351999999986"/>
    <n v="100.75656799999999"/>
    <n v="83.164751999999993"/>
    <n v="65.417791999999992"/>
    <n v="61.194847999999993"/>
    <n v="65.966471999999996"/>
    <n v="57.434493170539156"/>
    <n v="61.828604635634164"/>
    <n v="74.828549226710876"/>
    <n v="69.84960700961166"/>
    <n v="77.05688141580066"/>
    <n v="76.638803376517885"/>
    <n v="69.438397044505919"/>
    <n v="74.217281001706226"/>
    <n v="58.190144355812166"/>
    <n v="50.2868127903416"/>
    <n v="56.058309009623983"/>
    <n v="54.032517177426307"/>
  </r>
  <r>
    <n v="84137694"/>
    <n v="10076840101341"/>
    <s v="BJ US-IC-EverythingButThe-FTNG-8 1PT"/>
    <n v="294446"/>
    <n v="16350"/>
    <n v="25000"/>
    <n v="28573"/>
    <n v="27059"/>
    <n v="26410"/>
    <n v="30368"/>
    <n v="26546"/>
    <n v="27920"/>
    <n v="28494"/>
    <n v="19786"/>
    <n v="18431"/>
    <n v="19261"/>
    <n v="13958.745012350289"/>
    <n v="23348.422606298485"/>
    <n v="24487.771783980003"/>
    <n v="24903.130159099012"/>
    <n v="25220.656020921095"/>
    <n v="28503.89160715304"/>
    <n v="21411.021151631783"/>
    <n v="26814.088441885742"/>
    <n v="18039.746718313778"/>
    <n v="19213.976209987617"/>
    <n v="18115.359556785999"/>
    <n v="13041.391168584429"/>
    <n v="845702.20043699129"/>
    <n v="240"/>
    <n v="3.7853439999999999E-3"/>
    <n v="294198"/>
    <n v="257058.20043699129"/>
    <n v="1226.8583333333333"/>
    <n v="1225.825"/>
    <n v="1071.0758351541303"/>
    <n v="68.125"/>
    <n v="104.16666666666667"/>
    <n v="119.05416666666666"/>
    <n v="112.74583333333334"/>
    <n v="110.04166666666667"/>
    <n v="126.53333333333333"/>
    <n v="110.60833333333333"/>
    <n v="116.33333333333333"/>
    <n v="118.72499999999999"/>
    <n v="82.441666666666663"/>
    <n v="76.795833333333334"/>
    <n v="80.254166666666663"/>
    <n v="58.161437551459542"/>
    <n v="97.28509419291035"/>
    <n v="102.03238243325001"/>
    <n v="103.76304232957922"/>
    <n v="105.0860667538379"/>
    <n v="118.76621502980433"/>
    <n v="89.212588131799095"/>
    <n v="111.72536850785725"/>
    <n v="75.165611326307413"/>
    <n v="80.058234208281732"/>
    <n v="75.480664819941666"/>
    <n v="54.339129869101789"/>
    <n v="1114.579399424"/>
    <n v="1113.640634112"/>
    <n v="973.05371667496229"/>
    <n v="61.890374399999999"/>
    <n v="94.633600000000001"/>
    <n v="108.158634112"/>
    <n v="102.42762329599999"/>
    <n v="99.970935040000001"/>
    <n v="114.953326592"/>
    <n v="100.485741824"/>
    <n v="105.68680447999999"/>
    <n v="107.859591936"/>
    <n v="74.896816384000005"/>
    <n v="69.767675264000005"/>
    <n v="72.909510784000005"/>
    <n v="52.838651680030097"/>
    <n v="88.38181142221633"/>
    <n v="92.694639995857997"/>
    <n v="94.266914328964489"/>
    <n v="95.468858944857544"/>
    <n v="107.89703507178712"/>
    <n v="81.048080450202463"/>
    <n v="101.50054879896155"/>
    <n v="68.286647001688749"/>
    <n v="72.731509562619365"/>
    <n v="68.572867606122543"/>
    <n v="49.366151811654056"/>
  </r>
  <r>
    <n v="64367657"/>
    <n v="10186852001796"/>
    <s v="TAL LYR Choc Chip CKE Batter 8-1pt "/>
    <n v="4832"/>
    <n v="10493"/>
    <n v="11967"/>
    <n v="19252"/>
    <n v="24566"/>
    <n v="21546"/>
    <n v="28459"/>
    <n v="23628"/>
    <n v="21270"/>
    <n v="25350"/>
    <n v="20945"/>
    <n v="21210"/>
    <n v="18135"/>
    <n v="14441.130540013612"/>
    <n v="17151.142643068841"/>
    <n v="19688.619966445523"/>
    <n v="21688.038011981531"/>
    <n v="21495.627976028823"/>
    <n v="24253.400968790862"/>
    <n v="21239.733516798118"/>
    <n v="17303.455729567191"/>
    <n v="18683.162923663655"/>
    <n v="20318.330648461226"/>
    <n v="17236.037456509846"/>
    <n v="12715.08853299932"/>
    <n v="477866.76891432866"/>
    <n v="255"/>
    <n v="3.552E-3"/>
    <n v="246821"/>
    <n v="226213.76891432854"/>
    <n v="18.949019607843137"/>
    <n v="967.92549019607839"/>
    <n v="887.11281927187667"/>
    <n v="41.149019607843137"/>
    <n v="46.929411764705883"/>
    <n v="75.498039215686276"/>
    <n v="96.33725490196079"/>
    <n v="84.494117647058829"/>
    <n v="111.60392156862746"/>
    <n v="92.658823529411762"/>
    <n v="83.411764705882348"/>
    <n v="99.411764705882348"/>
    <n v="82.137254901960787"/>
    <n v="83.17647058823529"/>
    <n v="71.117647058823536"/>
    <n v="56.631884470641616"/>
    <n v="67.259382913995452"/>
    <n v="77.210274378217733"/>
    <n v="85.051129458751106"/>
    <n v="84.29658029815225"/>
    <n v="95.111376348199457"/>
    <n v="83.293072614894584"/>
    <n v="67.856689135557616"/>
    <n v="73.267305582994723"/>
    <n v="79.679728033181277"/>
    <n v="67.592303751019003"/>
    <n v="49.863092286271844"/>
    <n v="17.163264000000002"/>
    <n v="876.70819200000005"/>
    <n v="803.51130718369495"/>
    <n v="37.271135999999998"/>
    <n v="42.506784000000003"/>
    <n v="68.383104000000003"/>
    <n v="87.258431999999999"/>
    <n v="76.531391999999997"/>
    <n v="101.08636800000001"/>
    <n v="83.926655999999994"/>
    <n v="75.55104"/>
    <n v="90.043199999999999"/>
    <n v="74.396640000000005"/>
    <n v="75.337919999999997"/>
    <n v="64.415520000000001"/>
    <n v="51.294895678128348"/>
    <n v="60.920858668180522"/>
    <n v="69.933978120814501"/>
    <n v="77.035911018558394"/>
    <n v="76.352470570854379"/>
    <n v="86.148080241145138"/>
    <n v="75.443533451666923"/>
    <n v="61.461874751422663"/>
    <n v="66.362594704853308"/>
    <n v="72.170710463334274"/>
    <n v="61.222405045522976"/>
    <n v="45.163994469213584"/>
  </r>
  <r>
    <n v="64315722"/>
    <n v="10077567003512"/>
    <s v="BR Pistachio Almond 6 1.5QT"/>
    <n v="266581"/>
    <n v="15873"/>
    <n v="16679"/>
    <n v="23425"/>
    <n v="25313"/>
    <n v="25234"/>
    <n v="18199"/>
    <n v="19915"/>
    <n v="31058"/>
    <n v="21736"/>
    <n v="15774"/>
    <n v="14322"/>
    <n v="13486"/>
    <n v="13321.513329713523"/>
    <n v="14894.261739762458"/>
    <n v="19132.260615095165"/>
    <n v="23634.91507762314"/>
    <n v="22858.380658770162"/>
    <n v="23119.071707766598"/>
    <n v="25186.952616094117"/>
    <n v="25351.501532703842"/>
    <n v="17408.924332562568"/>
    <n v="15290.049934630088"/>
    <n v="12504.101752229628"/>
    <n v="10453.214211631903"/>
    <n v="730750.14750858326"/>
    <n v="176"/>
    <n v="8.5199999999999998E-3"/>
    <n v="241014"/>
    <n v="223155.14750858318"/>
    <n v="1514.6647727272727"/>
    <n v="1369.3977272727273"/>
    <n v="1267.9269744805863"/>
    <n v="90.1875"/>
    <n v="94.767045454545453"/>
    <n v="133.09659090909091"/>
    <n v="143.82386363636363"/>
    <n v="143.375"/>
    <n v="103.40340909090909"/>
    <n v="113.15340909090909"/>
    <n v="176.46590909090909"/>
    <n v="123.5"/>
    <n v="89.625"/>
    <n v="81.375"/>
    <n v="76.625"/>
    <n v="75.690416646099564"/>
    <n v="84.626487157741238"/>
    <n v="108.70602622213163"/>
    <n v="134.28929021376783"/>
    <n v="129.87716283392137"/>
    <n v="131.35836197594656"/>
    <n v="143.10768531871656"/>
    <n v="144.04262234490818"/>
    <n v="98.914342798650964"/>
    <n v="86.875283719489133"/>
    <n v="71.046032683122888"/>
    <n v="59.393262566090357"/>
    <n v="2271.2701200000001"/>
    <n v="2053.4392800000001"/>
    <n v="1901.2818567731285"/>
    <n v="135.23795999999999"/>
    <n v="142.10507999999999"/>
    <n v="199.58099999999999"/>
    <n v="215.66675999999998"/>
    <n v="214.99367999999998"/>
    <n v="155.05547999999999"/>
    <n v="169.67580000000001"/>
    <n v="264.61415999999997"/>
    <n v="185.19072"/>
    <n v="134.39447999999999"/>
    <n v="122.02343999999999"/>
    <n v="114.90071999999999"/>
    <n v="113.49929356915922"/>
    <n v="126.89911002277614"/>
    <n v="163.00686044061081"/>
    <n v="201.36947646134914"/>
    <n v="194.75340321272176"/>
    <n v="196.9744909501714"/>
    <n v="214.59283628912186"/>
    <n v="215.99479305863673"/>
    <n v="148.32403531343309"/>
    <n v="130.27122544304834"/>
    <n v="106.53494692899643"/>
    <n v="89.061385083103815"/>
  </r>
  <r>
    <n v="64389650"/>
    <n v="10077567003895"/>
    <s v="BR CS Rocky Road 6p 1.5QT"/>
    <n v="0"/>
    <n v="8106"/>
    <n v="10676"/>
    <n v="19602"/>
    <n v="15870"/>
    <n v="20273"/>
    <n v="20322"/>
    <n v="20192"/>
    <n v="23177"/>
    <n v="18304"/>
    <n v="14469"/>
    <n v="16291"/>
    <n v="12952"/>
    <n v="16176.92081821262"/>
    <n v="14274.487860337094"/>
    <n v="17884.433128431916"/>
    <n v="17374.463421080847"/>
    <n v="19252.784883282016"/>
    <n v="21412.62343337432"/>
    <n v="20059.905691895234"/>
    <n v="18043.840452973636"/>
    <n v="14994.773212373595"/>
    <n v="14307.102840800202"/>
    <n v="14197.645122288863"/>
    <n v="11571.002908624159"/>
    <n v="399783.98377367452"/>
    <n v="176"/>
    <n v="8.5199999999999998E-3"/>
    <n v="200234"/>
    <n v="199549.98377367452"/>
    <n v="0"/>
    <n v="1137.6931818181818"/>
    <n v="1133.8067259867871"/>
    <n v="46.05681818181818"/>
    <n v="60.659090909090907"/>
    <n v="111.375"/>
    <n v="90.170454545454547"/>
    <n v="115.1875"/>
    <n v="115.46590909090909"/>
    <n v="114.72727272727273"/>
    <n v="131.6875"/>
    <n v="104"/>
    <n v="82.210227272727266"/>
    <n v="92.5625"/>
    <n v="73.590909090909093"/>
    <n v="91.91432283075352"/>
    <n v="81.105044661006218"/>
    <n v="101.61609732063589"/>
    <n v="98.71854216523208"/>
    <n v="109.390823200466"/>
    <n v="121.66263314417228"/>
    <n v="113.97673688576837"/>
    <n v="102.52182075553202"/>
    <n v="85.197575070304524"/>
    <n v="81.290357050001148"/>
    <n v="80.668438194823082"/>
    <n v="65.744334708091813"/>
    <n v="0"/>
    <n v="1705.99368"/>
    <n v="1700.1658617517069"/>
    <n v="69.063119999999998"/>
    <n v="90.959519999999998"/>
    <n v="167.00904"/>
    <n v="135.2124"/>
    <n v="172.72595999999999"/>
    <n v="173.14344"/>
    <n v="172.03584000000001"/>
    <n v="197.46804"/>
    <n v="155.95007999999999"/>
    <n v="123.27588"/>
    <n v="138.79931999999999"/>
    <n v="110.35104"/>
    <n v="137.82736537117151"/>
    <n v="121.61863657007204"/>
    <n v="152.37537025423993"/>
    <n v="148.03042834760882"/>
    <n v="164.03372720556277"/>
    <n v="182.4355516523492"/>
    <n v="170.91039649494738"/>
    <n v="153.73352065933537"/>
    <n v="127.75546776942302"/>
    <n v="121.89651620361772"/>
    <n v="120.96393644190111"/>
    <n v="98.58494478147783"/>
  </r>
  <r>
    <n v="64399865"/>
    <n v="10041000009690"/>
    <s v="GH Hershey Smores"/>
    <n v="1834"/>
    <n v="9481"/>
    <n v="7636"/>
    <n v="10833"/>
    <n v="12656"/>
    <n v="8795"/>
    <n v="13986"/>
    <n v="9912"/>
    <n v="9338"/>
    <n v="6010"/>
    <n v="6188"/>
    <n v="3794"/>
    <n v="2072"/>
    <n v="4642.53"/>
    <n v="3736.1600000000003"/>
    <n v="6063.28"/>
    <n v="6590.07"/>
    <n v="5364.0499999999993"/>
    <n v="7083.16"/>
    <n v="3924.03"/>
    <n v="4497.7600000000011"/>
    <n v="3520.3999999999996"/>
    <n v="1662.0299999999988"/>
    <n v="2762.1699999999996"/>
    <n v="4322.9199999999992"/>
    <n v="156703.56000000003"/>
    <n v="154"/>
    <n v="4.2560000000000002E-3"/>
    <n v="100701"/>
    <n v="54168.56"/>
    <n v="11.909090909090908"/>
    <n v="653.90259740259739"/>
    <n v="351.74389610389608"/>
    <n v="61.564935064935064"/>
    <n v="49.584415584415588"/>
    <n v="70.34415584415585"/>
    <n v="82.181818181818187"/>
    <n v="57.11038961038961"/>
    <n v="90.818181818181813"/>
    <n v="64.36363636363636"/>
    <n v="60.636363636363633"/>
    <n v="39.025974025974023"/>
    <n v="40.18181818181818"/>
    <n v="24.636363636363637"/>
    <n v="13.454545454545455"/>
    <n v="30.146298701298701"/>
    <n v="24.260779220779224"/>
    <n v="39.371948051948053"/>
    <n v="42.792662337662335"/>
    <n v="34.831493506493501"/>
    <n v="45.994545454545452"/>
    <n v="25.480714285714289"/>
    <n v="29.206233766233773"/>
    <n v="22.859740259740256"/>
    <n v="10.792402597402591"/>
    <n v="17.936168831168828"/>
    <n v="28.070909090909087"/>
    <n v="7.805504"/>
    <n v="428.58345600000001"/>
    <n v="230.54139136000001"/>
    <n v="40.351136000000004"/>
    <n v="32.498816000000005"/>
    <n v="46.105248000000003"/>
    <n v="53.863936000000002"/>
    <n v="37.431519999999999"/>
    <n v="59.524416000000002"/>
    <n v="42.185472000000004"/>
    <n v="39.742528"/>
    <n v="25.578560000000003"/>
    <n v="26.336128000000002"/>
    <n v="16.147264"/>
    <n v="8.8184319999999996"/>
    <n v="19.758607680000001"/>
    <n v="15.901096960000002"/>
    <n v="25.80531968"/>
    <n v="28.04733792"/>
    <n v="22.829396799999998"/>
    <n v="30.145928960000003"/>
    <n v="16.700671680000003"/>
    <n v="19.142466560000006"/>
    <n v="14.9828224"/>
    <n v="7.0735996799999956"/>
    <n v="11.755795519999999"/>
    <n v="18.398347519999998"/>
  </r>
  <r>
    <n v="64413475"/>
    <n v="10076840200150"/>
    <s v="BJ US-IC-CherryGarcia-FTNG-12 4FOZ"/>
    <n v="229165"/>
    <n v="13764"/>
    <n v="14231"/>
    <n v="14568"/>
    <n v="14256"/>
    <n v="13860.000099999999"/>
    <n v="13445"/>
    <n v="13342"/>
    <n v="8196"/>
    <n v="11958"/>
    <n v="6282"/>
    <n v="4404"/>
    <n v="8052"/>
    <n v="10608.082877240055"/>
    <n v="12195.05985156687"/>
    <n v="12044.327213455468"/>
    <n v="12416.057840002743"/>
    <n v="12233.708716610399"/>
    <n v="13132.926768225694"/>
    <n v="12239.445471583214"/>
    <n v="8243.1140757075937"/>
    <n v="9842.3714818699646"/>
    <n v="8066.5680871321738"/>
    <n v="8251.0054147131086"/>
    <n v="7004.546719504584"/>
    <n v="491800.21461761184"/>
    <n v="468"/>
    <n v="1.4159999999999999E-3"/>
    <n v="136358.0001"/>
    <n v="126277.21451761186"/>
    <n v="489.66880341880341"/>
    <n v="291.36324807692307"/>
    <n v="269.82310794361507"/>
    <n v="29.410256410256409"/>
    <n v="30.408119658119659"/>
    <n v="31.128205128205128"/>
    <n v="30.46153846153846"/>
    <n v="29.615384829059828"/>
    <n v="28.728632478632477"/>
    <n v="28.508547008547009"/>
    <n v="17.512820512820515"/>
    <n v="25.551282051282051"/>
    <n v="13.423076923076923"/>
    <n v="9.4102564102564106"/>
    <n v="17.205128205128204"/>
    <n v="22.666843754786441"/>
    <n v="26.057820195655705"/>
    <n v="25.73574190909288"/>
    <n v="26.530038119663981"/>
    <n v="26.140403240620511"/>
    <n v="28.061809333815585"/>
    <n v="26.152661264066698"/>
    <n v="17.613491614759816"/>
    <n v="21.030708294593943"/>
    <n v="17.23625659643627"/>
    <n v="17.630353450241685"/>
    <n v="14.966980169881589"/>
    <n v="324.49763999999999"/>
    <n v="193.08292814160001"/>
    <n v="178.8085357569384"/>
    <n v="19.489823999999999"/>
    <n v="20.151095999999999"/>
    <n v="20.628287999999998"/>
    <n v="20.186495999999998"/>
    <n v="19.625760141599997"/>
    <n v="19.038119999999999"/>
    <n v="18.892271999999998"/>
    <n v="11.605535999999999"/>
    <n v="16.932527999999998"/>
    <n v="8.8953119999999988"/>
    <n v="6.2360639999999998"/>
    <n v="11.401631999999999"/>
    <n v="15.021045354171918"/>
    <n v="17.268204749818686"/>
    <n v="17.054767334252944"/>
    <n v="17.581137901443881"/>
    <n v="17.322931542720326"/>
    <n v="18.596224303807581"/>
    <n v="17.331054787761833"/>
    <n v="11.672249531201953"/>
    <n v="13.936798018327869"/>
    <n v="11.422260411379158"/>
    <n v="11.683423667233761"/>
    <n v="9.9184381548184906"/>
  </r>
  <r>
    <n v="64327184"/>
    <n v="851035003012"/>
    <s v="YSO Mint Chocolate Chip Club 1-12pk"/>
    <n v="263509"/>
    <n v="21600"/>
    <n v="26400"/>
    <n v="24000"/>
    <n v="39840"/>
    <n v="21840"/>
    <n v="36480"/>
    <n v="43200"/>
    <n v="48164"/>
    <n v="0"/>
    <n v="17174"/>
    <n v="0"/>
    <n v="0"/>
    <n v="0"/>
    <n v="0"/>
    <n v="0"/>
    <n v="0"/>
    <n v="0"/>
    <n v="0"/>
    <n v="0"/>
    <n v="0"/>
    <n v="0"/>
    <n v="0"/>
    <n v="0"/>
    <n v="0"/>
    <n v="542207"/>
    <n v="240"/>
    <n v="1.248E-3"/>
    <n v="278698"/>
    <n v="0"/>
    <n v="1097.9541666666667"/>
    <n v="1161.2416666666666"/>
    <n v="0"/>
    <n v="90"/>
    <n v="110"/>
    <n v="100"/>
    <n v="166"/>
    <n v="91"/>
    <n v="152"/>
    <n v="180"/>
    <n v="200.68333333333334"/>
    <n v="0"/>
    <n v="71.558333333333337"/>
    <n v="0"/>
    <n v="0"/>
    <n v="0"/>
    <n v="0"/>
    <n v="0"/>
    <n v="0"/>
    <n v="0"/>
    <n v="0"/>
    <n v="0"/>
    <n v="0"/>
    <n v="0"/>
    <n v="0"/>
    <n v="0"/>
    <n v="0"/>
    <n v="328.85923200000002"/>
    <n v="347.81510400000002"/>
    <n v="0"/>
    <n v="26.956800000000001"/>
    <n v="32.947200000000002"/>
    <n v="29.951999999999998"/>
    <n v="49.720320000000001"/>
    <n v="27.256319999999999"/>
    <n v="45.52704"/>
    <n v="53.913600000000002"/>
    <n v="60.108671999999999"/>
    <n v="0"/>
    <n v="21.433152"/>
    <n v="0"/>
    <n v="0"/>
    <n v="0"/>
    <n v="0"/>
    <n v="0"/>
    <n v="0"/>
    <n v="0"/>
    <n v="0"/>
    <n v="0"/>
    <n v="0"/>
    <n v="0"/>
    <n v="0"/>
    <n v="0"/>
    <n v="0"/>
  </r>
  <r>
    <n v="69564623"/>
    <n v="10077567003390"/>
    <s v="BR ND VANILLA 6 1.5QT"/>
    <n v="224567"/>
    <n v="18024"/>
    <n v="17530"/>
    <n v="18051"/>
    <n v="28545"/>
    <n v="21857"/>
    <n v="19626"/>
    <n v="16621"/>
    <n v="34459"/>
    <n v="11608"/>
    <n v="26474"/>
    <n v="27775"/>
    <n v="21833"/>
    <n v="19923.689999999999"/>
    <n v="19214.479999999996"/>
    <n v="25651.523955209908"/>
    <n v="23379.312481008285"/>
    <n v="25725.31"/>
    <n v="26675.47"/>
    <n v="28951.040000000001"/>
    <n v="28895.33"/>
    <n v="20828.77"/>
    <n v="24814.969999999998"/>
    <n v="23898.1"/>
    <n v="21133.68"/>
    <n v="776061.6764362182"/>
    <n v="176"/>
    <n v="8.5199999999999998E-3"/>
    <n v="262403"/>
    <n v="289091.67643621814"/>
    <n v="1275.9488636363637"/>
    <n v="1490.9261363636363"/>
    <n v="1642.5663433876032"/>
    <n v="102.40909090909091"/>
    <n v="99.602272727272734"/>
    <n v="102.5625"/>
    <n v="162.1875"/>
    <n v="124.1875"/>
    <n v="111.51136363636364"/>
    <n v="94.4375"/>
    <n v="195.78977272727272"/>
    <n v="65.954545454545453"/>
    <n v="150.42045454545453"/>
    <n v="157.8125"/>
    <n v="124.05113636363636"/>
    <n v="113.20278409090908"/>
    <n v="109.17318181818179"/>
    <n v="145.7472952000563"/>
    <n v="132.83700273300161"/>
    <n v="146.1665340909091"/>
    <n v="151.56517045454547"/>
    <n v="164.49454545454546"/>
    <n v="164.17801136363639"/>
    <n v="118.34528409090909"/>
    <n v="140.99414772727272"/>
    <n v="135.78465909090909"/>
    <n v="120.07772727272727"/>
    <n v="1913.3108399999999"/>
    <n v="2235.6735599999997"/>
    <n v="2463.0610832365787"/>
    <n v="153.56448"/>
    <n v="149.35560000000001"/>
    <n v="153.79452000000001"/>
    <n v="243.20339999999999"/>
    <n v="186.22164000000001"/>
    <n v="167.21351999999999"/>
    <n v="141.61091999999999"/>
    <n v="293.59068000000002"/>
    <n v="98.90016"/>
    <n v="225.55848"/>
    <n v="236.643"/>
    <n v="186.01715999999999"/>
    <n v="169.74983879999999"/>
    <n v="163.70736959999996"/>
    <n v="218.55098409838843"/>
    <n v="199.19174233819058"/>
    <n v="219.17964119999999"/>
    <n v="227.2750044"/>
    <n v="246.6628608"/>
    <n v="246.18821160000002"/>
    <n v="177.4611204"/>
    <n v="211.42354439999997"/>
    <n v="203.61181199999999"/>
    <n v="180.0589536"/>
  </r>
  <r>
    <n v="68899826"/>
    <n v="10077567254273"/>
    <s v="BR CHERRY VANILLA 6 1.5QT"/>
    <n v="282234"/>
    <n v="19745"/>
    <n v="18249"/>
    <n v="20205"/>
    <n v="27496"/>
    <n v="24253"/>
    <n v="25314"/>
    <n v="24247"/>
    <n v="22759"/>
    <n v="16043"/>
    <n v="16159"/>
    <n v="23320"/>
    <n v="16753"/>
    <n v="17116.526622388134"/>
    <n v="17143.406142281245"/>
    <n v="25133.768541793619"/>
    <n v="20748.201039650856"/>
    <n v="23165.71868490789"/>
    <n v="24456.053487523015"/>
    <n v="21637.121043113952"/>
    <n v="22380.98821669037"/>
    <n v="13113.608868839821"/>
    <n v="14157.050706332231"/>
    <n v="20112.599153441402"/>
    <n v="14502.762400509087"/>
    <n v="770444.80490747152"/>
    <n v="176"/>
    <n v="8.5199999999999998E-3"/>
    <n v="254543"/>
    <n v="233667.80490747164"/>
    <n v="1603.6022727272727"/>
    <n v="1446.2670454545455"/>
    <n v="1327.6579824288162"/>
    <n v="112.1875"/>
    <n v="103.6875"/>
    <n v="114.80113636363636"/>
    <n v="156.22727272727272"/>
    <n v="137.80113636363637"/>
    <n v="143.82954545454547"/>
    <n v="137.76704545454547"/>
    <n v="129.3125"/>
    <n v="91.153409090909093"/>
    <n v="91.8125"/>
    <n v="132.5"/>
    <n v="95.1875"/>
    <n v="97.252992172659845"/>
    <n v="97.405716717507076"/>
    <n v="142.80550307837282"/>
    <n v="117.88750590710714"/>
    <n v="131.62340161879482"/>
    <n v="138.95484936092623"/>
    <n v="122.93818774496563"/>
    <n v="127.16470577664982"/>
    <n v="74.509141300226261"/>
    <n v="80.437788104160404"/>
    <n v="114.27613155364433"/>
    <n v="82.40205909380164"/>
    <n v="2404.6336799999999"/>
    <n v="2168.7063600000001"/>
    <n v="1990.8496978116584"/>
    <n v="168.22739999999999"/>
    <n v="155.48148"/>
    <n v="172.14660000000001"/>
    <n v="234.26591999999999"/>
    <n v="206.63556"/>
    <n v="215.67527999999999"/>
    <n v="206.58444"/>
    <n v="193.90667999999999"/>
    <n v="136.68636000000001"/>
    <n v="137.67468"/>
    <n v="198.68639999999999"/>
    <n v="142.73555999999999"/>
    <n v="145.8328068227469"/>
    <n v="146.06182033223621"/>
    <n v="214.13970797608164"/>
    <n v="176.77467285782529"/>
    <n v="197.37192319541521"/>
    <n v="208.36557571369607"/>
    <n v="184.34827128733087"/>
    <n v="190.68601960620194"/>
    <n v="111.72794756251527"/>
    <n v="120.61807201795061"/>
    <n v="171.35934478732074"/>
    <n v="123.56353565233742"/>
  </r>
  <r>
    <n v="64392287"/>
    <n v="10075856000907"/>
    <s v="KL Reeses SW 1-24 BK"/>
    <n v="2970"/>
    <n v="1452"/>
    <n v="2196"/>
    <n v="1089"/>
    <n v="3421"/>
    <n v="2651"/>
    <n v="3608"/>
    <n v="4845"/>
    <n v="4532"/>
    <n v="2156"/>
    <n v="1408"/>
    <n v="891"/>
    <n v="561"/>
    <n v="1388.34"/>
    <n v="1323.35"/>
    <n v="1655.06"/>
    <n v="3172.2599999999998"/>
    <n v="0.11999999999989086"/>
    <n v="198.57000000000022"/>
    <n v="0.36000000000012733"/>
    <n v="-5.0000000000181899E-2"/>
    <n v="40.259999999999785"/>
    <n v="0.24000000000000909"/>
    <n v="-0.18000000000006366"/>
    <n v="0.36999999999989086"/>
    <n v="39558.699999999997"/>
    <n v="132"/>
    <n v="2.8319999999999999E-3"/>
    <n v="28810"/>
    <n v="7778.7000000000007"/>
    <n v="22.5"/>
    <n v="218.25757575757575"/>
    <n v="58.929545454545462"/>
    <n v="11"/>
    <n v="16.636363636363637"/>
    <n v="8.25"/>
    <n v="25.916666666666668"/>
    <n v="20.083333333333332"/>
    <n v="27.333333333333332"/>
    <n v="36.704545454545453"/>
    <n v="34.333333333333336"/>
    <n v="16.333333333333332"/>
    <n v="10.666666666666666"/>
    <n v="6.75"/>
    <n v="4.25"/>
    <n v="10.517727272727273"/>
    <n v="10.025378787878788"/>
    <n v="12.538333333333332"/>
    <n v="24.032272727272726"/>
    <n v="9.0909090909008228E-4"/>
    <n v="1.5043181818181834"/>
    <n v="2.727272727273692E-3"/>
    <n v="-3.7878787878925681E-4"/>
    <n v="0.30499999999999838"/>
    <n v="1.8181818181818871E-3"/>
    <n v="-1.363636363636846E-3"/>
    <n v="2.8030303030294763E-3"/>
    <n v="8.4110399999999998"/>
    <n v="81.589919999999992"/>
    <n v="22.029278400000003"/>
    <n v="4.1120640000000002"/>
    <n v="6.2190719999999997"/>
    <n v="3.0840479999999997"/>
    <n v="9.6882719999999996"/>
    <n v="7.5076320000000001"/>
    <n v="10.217855999999999"/>
    <n v="13.721039999999999"/>
    <n v="12.834624"/>
    <n v="6.1057920000000001"/>
    <n v="3.9874559999999999"/>
    <n v="2.5233119999999998"/>
    <n v="1.5887519999999999"/>
    <n v="3.9317788799999995"/>
    <n v="3.7477271999999995"/>
    <n v="4.6871299199999994"/>
    <n v="8.9838403199999988"/>
    <n v="3.3983999999969089E-4"/>
    <n v="0.56235024000000056"/>
    <n v="1.0195200000003605E-3"/>
    <n v="-1.4160000000051513E-4"/>
    <n v="0.11401631999999938"/>
    <n v="6.7968000000002569E-4"/>
    <n v="-5.0976000000018025E-4"/>
    <n v="1.047839999999691E-3"/>
  </r>
  <r>
    <n v="68860673"/>
    <n v="20186852000086"/>
    <s v="Talenti Choc Peanut Butter 8 1PT"/>
    <n v="242164"/>
    <n v="16350"/>
    <n v="17530"/>
    <n v="20545"/>
    <n v="18882"/>
    <n v="19501"/>
    <n v="24194"/>
    <n v="21124"/>
    <n v="18225"/>
    <n v="17460"/>
    <n v="17565"/>
    <n v="12930"/>
    <n v="14985"/>
    <n v="13286.83518394338"/>
    <n v="17476.142739441642"/>
    <n v="17567.178753802393"/>
    <n v="19568.3785437634"/>
    <n v="18355.786444272344"/>
    <n v="21456.855628759651"/>
    <n v="19475.008371764739"/>
    <n v="16236.132368100458"/>
    <n v="16909.26035207419"/>
    <n v="15729.739270929987"/>
    <n v="13839.319747627467"/>
    <n v="8546.6247991835207"/>
    <n v="659902.26220366324"/>
    <n v="255"/>
    <n v="3.7839999999999996E-3"/>
    <n v="219291"/>
    <n v="198447.26220366318"/>
    <n v="949.66274509803918"/>
    <n v="859.96470588235297"/>
    <n v="778.22455766142423"/>
    <n v="64.117647058823536"/>
    <n v="68.745098039215691"/>
    <n v="80.568627450980387"/>
    <n v="74.047058823529412"/>
    <n v="76.474509803921563"/>
    <n v="94.878431372549016"/>
    <n v="82.839215686274514"/>
    <n v="71.470588235294116"/>
    <n v="68.470588235294116"/>
    <n v="68.882352941176464"/>
    <n v="50.705882352941174"/>
    <n v="58.764705882352942"/>
    <n v="52.105236015464236"/>
    <n v="68.533893095849578"/>
    <n v="68.890897073734877"/>
    <n v="76.738739387307447"/>
    <n v="71.983476252048405"/>
    <n v="84.144531877488831"/>
    <n v="76.372581850057799"/>
    <n v="63.671107325884151"/>
    <n v="66.310824910094865"/>
    <n v="61.685252042862693"/>
    <n v="54.271842147558694"/>
    <n v="33.516175683072632"/>
    <n v="916.34857599999987"/>
    <n v="829.79714399999989"/>
    <n v="750.92444017866137"/>
    <n v="61.868399999999994"/>
    <n v="66.333519999999993"/>
    <n v="77.742279999999994"/>
    <n v="71.449487999999988"/>
    <n v="73.791783999999993"/>
    <n v="91.550095999999996"/>
    <n v="79.933215999999987"/>
    <n v="68.963399999999993"/>
    <n v="66.068639999999988"/>
    <n v="66.465959999999995"/>
    <n v="48.927119999999995"/>
    <n v="56.703239999999994"/>
    <n v="50.277384336041742"/>
    <n v="66.129724126047165"/>
    <n v="66.474204404388246"/>
    <n v="74.046744409600691"/>
    <n v="69.458295905126548"/>
    <n v="81.192741699226517"/>
    <n v="73.693431678757761"/>
    <n v="61.437524880892127"/>
    <n v="63.984641172248729"/>
    <n v="59.521333401199065"/>
    <n v="52.367985925022332"/>
    <n v="32.340428240110441"/>
  </r>
  <r>
    <n v="67546042"/>
    <n v="10076840001771"/>
    <s v="BJ US-COR-ChocolateChip-8 1 PT"/>
    <n v="258528"/>
    <n v="17016"/>
    <n v="26197"/>
    <n v="27475"/>
    <n v="23859"/>
    <n v="22355"/>
    <n v="27837"/>
    <n v="23973"/>
    <n v="21212"/>
    <n v="21354"/>
    <n v="15407"/>
    <n v="14341"/>
    <n v="15107"/>
    <n v="15468.25900462654"/>
    <n v="22249.494501641322"/>
    <n v="23691.213064898708"/>
    <n v="22421.549928075368"/>
    <n v="19729.937625623948"/>
    <n v="22996.251852599056"/>
    <n v="21644.671440045498"/>
    <n v="18734.129365753062"/>
    <n v="17655.34753139782"/>
    <n v="16398.416389441496"/>
    <n v="13331.295796485612"/>
    <n v="11324.392879512532"/>
    <n v="740305.95938010106"/>
    <n v="240"/>
    <n v="3.7853439999999999E-3"/>
    <n v="256133"/>
    <n v="225644.95938010101"/>
    <n v="1077.2"/>
    <n v="1067.2208333333333"/>
    <n v="940.18733075042087"/>
    <n v="70.900000000000006"/>
    <n v="109.15416666666667"/>
    <n v="114.47916666666667"/>
    <n v="99.412499999999994"/>
    <n v="93.145833333333329"/>
    <n v="115.9875"/>
    <n v="99.887500000000003"/>
    <n v="88.38333333333334"/>
    <n v="88.974999999999994"/>
    <n v="64.19583333333334"/>
    <n v="59.75416666666667"/>
    <n v="62.945833333333333"/>
    <n v="64.451079185943911"/>
    <n v="92.706227090172177"/>
    <n v="98.713387770411288"/>
    <n v="93.423124700314034"/>
    <n v="82.208073440099781"/>
    <n v="95.817716052496067"/>
    <n v="90.186131000189576"/>
    <n v="78.058872357304423"/>
    <n v="73.563948047490911"/>
    <n v="68.326734956006234"/>
    <n v="55.547065818690051"/>
    <n v="47.184970331302218"/>
    <n v="978.61741363199997"/>
    <n v="969.551514752"/>
    <n v="854.14379311970902"/>
    <n v="64.411413503999995"/>
    <n v="99.164656768"/>
    <n v="104.0023264"/>
    <n v="90.314522495999995"/>
    <n v="84.621365119999993"/>
    <n v="105.372620928"/>
    <n v="90.746051711999996"/>
    <n v="80.294716928"/>
    <n v="80.832235776000005"/>
    <n v="58.320795007999997"/>
    <n v="54.285618303999996"/>
    <n v="57.185191807999999"/>
    <n v="58.552681413609044"/>
    <n v="84.221990514820973"/>
    <n v="89.679391227935938"/>
    <n v="84.873279490940533"/>
    <n v="74.684601011529864"/>
    <n v="87.048723972724716"/>
    <n v="81.93252716754759"/>
    <n v="70.915124189877162"/>
    <n v="66.831563845891552"/>
    <n v="62.073647089274033"/>
    <n v="50.463540555452035"/>
    <n v="42.866722640105486"/>
  </r>
  <r>
    <n v="69779478"/>
    <n v="10041000009461"/>
    <s v="GH Reeses Club IC Cup 1-24PK"/>
    <n v="710132"/>
    <n v="4784"/>
    <n v="0"/>
    <n v="0"/>
    <n v="451"/>
    <n v="304"/>
    <n v="14536"/>
    <n v="45908"/>
    <n v="38824"/>
    <n v="7728"/>
    <n v="184"/>
    <n v="92"/>
    <n v="15237"/>
    <n v="0"/>
    <n v="0"/>
    <n v="0"/>
    <n v="0"/>
    <n v="0"/>
    <n v="0"/>
    <n v="0"/>
    <n v="0"/>
    <n v="0"/>
    <n v="0"/>
    <n v="0"/>
    <n v="0"/>
    <n v="838180"/>
    <n v="184"/>
    <n v="2.3419999999999999E-3"/>
    <n v="128048"/>
    <n v="0"/>
    <n v="3859.413043478261"/>
    <n v="695.91304347826087"/>
    <n v="0"/>
    <n v="26"/>
    <n v="0"/>
    <n v="0"/>
    <n v="2.4510869565217392"/>
    <n v="1.6521739130434783"/>
    <n v="79"/>
    <n v="249.5"/>
    <n v="211"/>
    <n v="42"/>
    <n v="1"/>
    <n v="0.5"/>
    <n v="82.809782608695656"/>
    <n v="0"/>
    <n v="0"/>
    <n v="0"/>
    <n v="0"/>
    <n v="0"/>
    <n v="0"/>
    <n v="0"/>
    <n v="0"/>
    <n v="0"/>
    <n v="0"/>
    <n v="0"/>
    <n v="0"/>
    <n v="1663.129144"/>
    <n v="299.88841600000001"/>
    <n v="0"/>
    <n v="11.204127999999999"/>
    <n v="0"/>
    <n v="0"/>
    <n v="1.0562419999999999"/>
    <n v="0.71196799999999993"/>
    <n v="34.043312"/>
    <n v="107.516536"/>
    <n v="90.925807999999989"/>
    <n v="18.098976"/>
    <n v="0.43092799999999998"/>
    <n v="0.21546399999999999"/>
    <n v="35.685054000000001"/>
    <n v="0"/>
    <n v="0"/>
    <n v="0"/>
    <n v="0"/>
    <n v="0"/>
    <n v="0"/>
    <n v="0"/>
    <n v="0"/>
    <n v="0"/>
    <n v="0"/>
    <n v="0"/>
    <n v="0"/>
  </r>
  <r>
    <n v="64394585"/>
    <n v="10076840004307"/>
    <s v="BJ US-SUN-DulceDelish-8 427ML"/>
    <n v="150"/>
    <n v="9984"/>
    <n v="8441"/>
    <n v="19816"/>
    <n v="14141"/>
    <n v="16139"/>
    <n v="15191"/>
    <n v="11887"/>
    <n v="12726"/>
    <n v="15652"/>
    <n v="9999"/>
    <n v="7344"/>
    <n v="7671"/>
    <n v="12067.506268785357"/>
    <n v="14853.15216390047"/>
    <n v="15315.542678598129"/>
    <n v="16060.162099600728"/>
    <n v="17575.144131979076"/>
    <n v="17620.650091605879"/>
    <n v="18969.332952195891"/>
    <n v="12311.357536047954"/>
    <n v="8328.0470054366288"/>
    <n v="8656.9262015532731"/>
    <n v="6111.6918651327669"/>
    <n v="5925.1440348767374"/>
    <n v="302935.65702971286"/>
    <n v="240"/>
    <n v="3.4159999999999998E-3"/>
    <n v="148991"/>
    <n v="153794.65702971289"/>
    <n v="0.625"/>
    <n v="620.79583333333335"/>
    <n v="640.81107095713708"/>
    <n v="41.6"/>
    <n v="35.170833333333334"/>
    <n v="82.566666666666663"/>
    <n v="58.920833333333334"/>
    <n v="67.245833333333337"/>
    <n v="63.295833333333334"/>
    <n v="49.529166666666669"/>
    <n v="53.024999999999999"/>
    <n v="65.216666666666669"/>
    <n v="41.662500000000001"/>
    <n v="30.6"/>
    <n v="31.962499999999999"/>
    <n v="50.281276119938987"/>
    <n v="61.888134016251954"/>
    <n v="63.81476116082554"/>
    <n v="66.917342081669702"/>
    <n v="73.229767216579475"/>
    <n v="73.419375381691168"/>
    <n v="79.038887300816214"/>
    <n v="51.297323066866475"/>
    <n v="34.700195855985953"/>
    <n v="36.070525839805306"/>
    <n v="25.46538277138653"/>
    <n v="24.688100145319741"/>
    <n v="0.51239999999999997"/>
    <n v="508.95325599999995"/>
    <n v="525.36254841349921"/>
    <n v="34.105343999999995"/>
    <n v="28.834455999999999"/>
    <n v="67.691456000000002"/>
    <n v="48.305655999999999"/>
    <n v="55.130823999999997"/>
    <n v="51.892455999999996"/>
    <n v="40.605992000000001"/>
    <n v="43.472015999999996"/>
    <n v="53.467231999999996"/>
    <n v="34.156583999999995"/>
    <n v="25.087103999999997"/>
    <n v="26.204135999999998"/>
    <n v="41.222601414170775"/>
    <n v="50.738367791884002"/>
    <n v="52.317893790091205"/>
    <n v="54.861513732236084"/>
    <n v="60.036692354840518"/>
    <n v="60.192140712925678"/>
    <n v="64.79924136470116"/>
    <n v="42.055597343139809"/>
    <n v="28.448608570571523"/>
    <n v="29.572059904505981"/>
    <n v="20.87753941129353"/>
    <n v="20.240292023138934"/>
  </r>
  <r>
    <n v="67881628"/>
    <n v="10076840000712"/>
    <s v="BJ US-IC- CrmlChcChsck- 8 1PT"/>
    <n v="260382"/>
    <n v="19294"/>
    <n v="24468"/>
    <n v="25863"/>
    <n v="21759"/>
    <n v="25705"/>
    <n v="25579"/>
    <n v="23303"/>
    <n v="21808"/>
    <n v="22711"/>
    <n v="17823"/>
    <n v="18418"/>
    <n v="17609"/>
    <n v="14623.618846842948"/>
    <n v="21665.987191216613"/>
    <n v="23738.475507708976"/>
    <n v="21677.028794033729"/>
    <n v="19640.342693149032"/>
    <n v="22269.263328591467"/>
    <n v="22032.188377193812"/>
    <n v="19308.479644171159"/>
    <n v="17337.485516438192"/>
    <n v="18573.244315804488"/>
    <n v="16663.06008033354"/>
    <n v="12310.881706233955"/>
    <n v="754562.05600171769"/>
    <n v="240"/>
    <n v="3.7853439999999999E-3"/>
    <n v="264340"/>
    <n v="229840.05600171792"/>
    <n v="1084.925"/>
    <n v="1101.4166666666667"/>
    <n v="957.66690000715801"/>
    <n v="80.391666666666666"/>
    <n v="101.95"/>
    <n v="107.7625"/>
    <n v="90.662499999999994"/>
    <n v="107.10416666666667"/>
    <n v="106.57916666666667"/>
    <n v="97.095833333333331"/>
    <n v="90.86666666666666"/>
    <n v="94.629166666666663"/>
    <n v="74.262500000000003"/>
    <n v="76.74166666666666"/>
    <n v="73.370833333333337"/>
    <n v="60.931745195178948"/>
    <n v="90.274946630069223"/>
    <n v="98.91031461545407"/>
    <n v="90.320953308473875"/>
    <n v="81.834761221454301"/>
    <n v="92.788597202464445"/>
    <n v="91.800784904974222"/>
    <n v="80.451998517379835"/>
    <n v="72.239522985159127"/>
    <n v="77.388517982518707"/>
    <n v="69.429417001389751"/>
    <n v="51.295340442641482"/>
    <n v="985.63544140800002"/>
    <n v="1000.61783296"/>
    <n v="870.02367694576697"/>
    <n v="73.034427136000005"/>
    <n v="92.619796992000005"/>
    <n v="97.900351872000002"/>
    <n v="82.365300095999999"/>
    <n v="97.302267520000001"/>
    <n v="96.825314175999992"/>
    <n v="88.209871231999998"/>
    <n v="82.550781951999994"/>
    <n v="85.968947584000006"/>
    <n v="67.466186112000003"/>
    <n v="69.718465792000003"/>
    <n v="66.656122495999995"/>
    <n v="55.355427860183873"/>
    <n v="82.013214618348655"/>
    <n v="89.85829583225312"/>
    <n v="82.055010883322808"/>
    <n v="74.345453371455534"/>
    <n v="84.296822325303737"/>
    <n v="83.399412080480332"/>
    <n v="73.089237570185432"/>
    <n v="65.628346774736215"/>
    <n v="70.306118931364622"/>
    <n v="63.075414496730083"/>
    <n v="46.600922201402462"/>
  </r>
  <r>
    <n v="64967299"/>
    <n v="10077567000979"/>
    <s v="GH Giant Oreo Cone 1-12PK"/>
    <n v="219747"/>
    <n v="5252"/>
    <n v="10155"/>
    <n v="17110"/>
    <n v="22604"/>
    <n v="27016"/>
    <n v="26840"/>
    <n v="27961"/>
    <n v="12482"/>
    <n v="1735"/>
    <n v="21547"/>
    <n v="16491"/>
    <n v="10740"/>
    <n v="3999.042143518951"/>
    <n v="6695.2768180106896"/>
    <n v="15584.867047187494"/>
    <n v="21201.635126992715"/>
    <n v="22567.716708249161"/>
    <n v="24515.63572336068"/>
    <n v="26272.862085788845"/>
    <n v="19997.956877426983"/>
    <n v="11257.770257966744"/>
    <n v="10055.924453571148"/>
    <n v="13527.744752146848"/>
    <n v="10611.394524286536"/>
    <n v="605967.82651850686"/>
    <n v="240"/>
    <n v="2.8439999999999997E-3"/>
    <n v="199933"/>
    <n v="186287.8265185068"/>
    <n v="915.61249999999995"/>
    <n v="833.05416666666667"/>
    <n v="776.19927716044504"/>
    <n v="21.883333333333333"/>
    <n v="42.3125"/>
    <n v="71.291666666666671"/>
    <n v="94.183333333333337"/>
    <n v="112.56666666666666"/>
    <n v="111.83333333333333"/>
    <n v="116.50416666666666"/>
    <n v="52.008333333333333"/>
    <n v="7.229166666666667"/>
    <n v="89.779166666666669"/>
    <n v="68.712500000000006"/>
    <n v="44.75"/>
    <n v="16.66267559799563"/>
    <n v="27.896986741711206"/>
    <n v="64.93694602994789"/>
    <n v="88.340146362469639"/>
    <n v="94.032152951038171"/>
    <n v="102.1484821806695"/>
    <n v="109.47025869078685"/>
    <n v="83.324820322612425"/>
    <n v="46.907376074861432"/>
    <n v="41.899685223213119"/>
    <n v="56.3656031339452"/>
    <n v="44.214143851193896"/>
    <n v="624.96046799999999"/>
    <n v="568.60945199999992"/>
    <n v="529.80257861863333"/>
    <n v="14.936687999999998"/>
    <n v="28.880819999999996"/>
    <n v="48.660839999999993"/>
    <n v="64.285775999999998"/>
    <n v="76.833503999999991"/>
    <n v="76.33296"/>
    <n v="79.521083999999988"/>
    <n v="35.498807999999997"/>
    <n v="4.9343399999999997"/>
    <n v="61.279667999999994"/>
    <n v="46.900403999999995"/>
    <n v="30.544559999999997"/>
    <n v="11.373275856167895"/>
    <n v="19.041367270422398"/>
    <n v="44.323361882201226"/>
    <n v="60.297450301167274"/>
    <n v="64.182586318260604"/>
    <n v="69.722467997237771"/>
    <n v="74.720019771983473"/>
    <n v="56.874189359402337"/>
    <n v="32.017098613657417"/>
    <n v="28.599049145956343"/>
    <n v="38.472906075105634"/>
    <n v="30.178806027070905"/>
  </r>
  <r>
    <n v="62694914"/>
    <n v="10077567158922"/>
    <s v="MG Almond 1-12BK"/>
    <n v="226996"/>
    <n v="6679"/>
    <n v="12799"/>
    <n v="12284"/>
    <n v="18941"/>
    <n v="23646"/>
    <n v="29156.02003"/>
    <n v="17593"/>
    <n v="28629"/>
    <n v="19341"/>
    <n v="17255"/>
    <n v="14906"/>
    <n v="14398"/>
    <n v="6741.5888286700583"/>
    <n v="10358.457640015758"/>
    <n v="16572.651645134181"/>
    <n v="23551.550937755124"/>
    <n v="27761.215928469654"/>
    <n v="34301.781360856694"/>
    <n v="28393.95925307881"/>
    <n v="26392.561260833147"/>
    <n v="19000.562980856561"/>
    <n v="20996.341309954023"/>
    <n v="14487.917500611271"/>
    <n v="11976.748052842975"/>
    <n v="683158.35672907834"/>
    <n v="493"/>
    <n v="1.08E-3"/>
    <n v="215627.02003000001"/>
    <n v="240535.3366990783"/>
    <n v="460.43813387423933"/>
    <n v="437.37732257606496"/>
    <n v="487.90129147886063"/>
    <n v="13.547667342799189"/>
    <n v="25.961460446247465"/>
    <n v="24.916835699797161"/>
    <n v="38.419878296146045"/>
    <n v="47.963488843813387"/>
    <n v="59.140000060851925"/>
    <n v="35.685598377281949"/>
    <n v="58.070993914807303"/>
    <n v="39.231237322515213"/>
    <n v="35"/>
    <n v="30.235294117647058"/>
    <n v="29.204868154158216"/>
    <n v="13.674622370527501"/>
    <n v="21.011070263723649"/>
    <n v="33.615926257878662"/>
    <n v="47.771908595852182"/>
    <n v="56.310782816368466"/>
    <n v="69.577649819181929"/>
    <n v="57.594237835859659"/>
    <n v="53.534607019945533"/>
    <n v="38.540695701534609"/>
    <n v="42.588927606397611"/>
    <n v="29.38725659353199"/>
    <n v="24.293606598058773"/>
    <n v="245.15567999999999"/>
    <n v="232.87718163240001"/>
    <n v="259.77816363500455"/>
    <n v="7.2133200000000004"/>
    <n v="13.82292"/>
    <n v="13.266719999999999"/>
    <n v="20.45628"/>
    <n v="25.537680000000002"/>
    <n v="31.488501632399998"/>
    <n v="19.000440000000001"/>
    <n v="30.919319999999999"/>
    <n v="20.888280000000002"/>
    <n v="18.635400000000001"/>
    <n v="16.098479999999999"/>
    <n v="15.54984"/>
    <n v="7.2809159349636632"/>
    <n v="11.187134251217019"/>
    <n v="17.898463776744915"/>
    <n v="25.435675012775533"/>
    <n v="29.982113202747225"/>
    <n v="37.045923869725229"/>
    <n v="30.665475993325117"/>
    <n v="28.5039661616998"/>
    <n v="20.520608019325085"/>
    <n v="22.676048614750346"/>
    <n v="15.646950900660173"/>
    <n v="12.934887897070412"/>
  </r>
  <r>
    <n v="64394598"/>
    <n v="10076840004321"/>
    <s v="BJ US-SUN-ChocolattaChscke-8 427ML"/>
    <n v="120"/>
    <n v="9779"/>
    <n v="7231"/>
    <n v="17678"/>
    <n v="14502"/>
    <n v="13327"/>
    <n v="15908"/>
    <n v="12749"/>
    <n v="13820"/>
    <n v="14656"/>
    <n v="9926"/>
    <n v="8169"/>
    <n v="7721"/>
    <n v="8450.752455302927"/>
    <n v="12352.291578623741"/>
    <n v="14059.577029114402"/>
    <n v="15058.671200394423"/>
    <n v="17751.809620215052"/>
    <n v="16987.672893489831"/>
    <n v="16464.839956036507"/>
    <n v="10167.421691386866"/>
    <n v="6872.8201470718332"/>
    <n v="5811.3503974479863"/>
    <n v="6508.6051846983582"/>
    <n v="6022.1220541331795"/>
    <n v="282093.9342079151"/>
    <n v="240"/>
    <n v="3.4159999999999998E-3"/>
    <n v="145466"/>
    <n v="136507.9342079151"/>
    <n v="0.5"/>
    <n v="606.10833333333335"/>
    <n v="568.78305919964623"/>
    <n v="40.74583333333333"/>
    <n v="30.129166666666666"/>
    <n v="73.658333333333331"/>
    <n v="60.424999999999997"/>
    <n v="55.529166666666669"/>
    <n v="66.283333333333331"/>
    <n v="53.12083333333333"/>
    <n v="57.583333333333336"/>
    <n v="61.06666666666667"/>
    <n v="41.358333333333334"/>
    <n v="34.037500000000001"/>
    <n v="32.170833333333334"/>
    <n v="35.211468563762196"/>
    <n v="51.467881577598924"/>
    <n v="58.58157095464334"/>
    <n v="62.744463334976764"/>
    <n v="73.965873417562719"/>
    <n v="70.781970389540959"/>
    <n v="68.603499816818783"/>
    <n v="42.364257047445271"/>
    <n v="28.636750612799304"/>
    <n v="24.213959989366611"/>
    <n v="27.119188269576494"/>
    <n v="25.092175225554914"/>
    <n v="0.40991999999999995"/>
    <n v="496.91185599999994"/>
    <n v="466.31110325423793"/>
    <n v="33.405063999999996"/>
    <n v="24.701096"/>
    <n v="60.388047999999998"/>
    <n v="49.538831999999999"/>
    <n v="45.525031999999996"/>
    <n v="54.341727999999996"/>
    <n v="43.550583999999994"/>
    <n v="47.209119999999999"/>
    <n v="50.064895999999997"/>
    <n v="33.907215999999998"/>
    <n v="27.905303999999997"/>
    <n v="26.374935999999998"/>
    <n v="28.867770387314795"/>
    <n v="42.195428032578697"/>
    <n v="48.027515131454791"/>
    <n v="51.440420820547345"/>
    <n v="60.640181662654612"/>
    <n v="58.02989060416126"/>
    <n v="56.243893289820704"/>
    <n v="34.731912497777529"/>
    <n v="23.47755362239738"/>
    <n v="19.851572957682318"/>
    <n v="22.233395310929591"/>
    <n v="20.57156893691894"/>
  </r>
  <r>
    <n v="68710285"/>
    <n v="10075856001201"/>
    <s v="KL KRUNCH BAR 12-6PK"/>
    <n v="207054"/>
    <n v="13627"/>
    <n v="15579"/>
    <n v="26503"/>
    <n v="18468"/>
    <n v="26994"/>
    <n v="31363"/>
    <n v="27959"/>
    <n v="21386"/>
    <n v="17160"/>
    <n v="17592"/>
    <n v="13008"/>
    <n v="12300"/>
    <n v="13570.160891234158"/>
    <n v="15782.398418294231"/>
    <n v="26301.995973531833"/>
    <n v="19621.418089113831"/>
    <n v="28280.091987208907"/>
    <n v="29598.435598775159"/>
    <n v="26399.241425189226"/>
    <n v="22255.240177863132"/>
    <n v="18025.735828599136"/>
    <n v="15651.18225409745"/>
    <n v="10406.922291592749"/>
    <n v="8816.3609680520985"/>
    <n v="683702.18390355178"/>
    <n v="132"/>
    <n v="9.5760000000000012E-3"/>
    <n v="241939"/>
    <n v="234709.18390355189"/>
    <n v="1568.590909090909"/>
    <n v="1832.871212121212"/>
    <n v="1778.0998780572113"/>
    <n v="103.23484848484848"/>
    <n v="118.02272727272727"/>
    <n v="200.78030303030303"/>
    <n v="139.90909090909091"/>
    <n v="204.5"/>
    <n v="237.59848484848484"/>
    <n v="211.81060606060606"/>
    <n v="162.0151515151515"/>
    <n v="130"/>
    <n v="133.27272727272728"/>
    <n v="98.545454545454547"/>
    <n v="93.181818181818187"/>
    <n v="102.80424917601636"/>
    <n v="119.56362438101691"/>
    <n v="199.25754525402905"/>
    <n v="148.64710673571085"/>
    <n v="214.243121115219"/>
    <n v="224.23057271799362"/>
    <n v="199.99425322113049"/>
    <n v="168.600304377751"/>
    <n v="136.55860476211467"/>
    <n v="118.56956253104129"/>
    <n v="78.84032039085416"/>
    <n v="66.790613394334073"/>
    <n v="1982.7491040000002"/>
    <n v="2316.8078640000003"/>
    <n v="2247.5751450604134"/>
    <n v="130.492152"/>
    <n v="149.18450400000003"/>
    <n v="253.79272800000004"/>
    <n v="176.84956800000003"/>
    <n v="258.49454400000002"/>
    <n v="300.33208800000006"/>
    <n v="267.73538400000001"/>
    <n v="204.79233600000003"/>
    <n v="164.32416000000001"/>
    <n v="168.46099200000003"/>
    <n v="124.56460800000002"/>
    <n v="117.78480000000002"/>
    <n v="129.94786069445831"/>
    <n v="151.13224725358558"/>
    <n v="251.86791344254087"/>
    <n v="187.89469962135408"/>
    <n v="270.81016086951252"/>
    <n v="283.43461929387098"/>
    <n v="252.79913588761207"/>
    <n v="213.11617994321739"/>
    <n v="172.61444629466536"/>
    <n v="149.87572126523719"/>
    <n v="99.656687864292181"/>
    <n v="84.425472630066906"/>
  </r>
  <r>
    <n v="69549032"/>
    <n v="10041000245722"/>
    <s v="GH Reeses IC Cup 1-24PK OOH"/>
    <n v="179487"/>
    <n v="7311"/>
    <n v="8112"/>
    <n v="15345"/>
    <n v="15956"/>
    <n v="22412"/>
    <n v="28183"/>
    <n v="17528"/>
    <n v="18174"/>
    <n v="15779"/>
    <n v="8892"/>
    <n v="7107"/>
    <n v="5898"/>
    <n v="6241.9999999999991"/>
    <n v="6144.3200000000006"/>
    <n v="10311.870000000001"/>
    <n v="15191.8"/>
    <n v="18486.009999999998"/>
    <n v="21316.13"/>
    <n v="15235.870000000003"/>
    <n v="12561.03"/>
    <n v="7500.4500000000007"/>
    <n v="9889.83"/>
    <n v="4252.5300000000007"/>
    <n v="3742.8700000000008"/>
    <n v="481058.71000000008"/>
    <n v="322"/>
    <n v="2.3279999999999998E-3"/>
    <n v="170697"/>
    <n v="130874.70999999999"/>
    <n v="557.41304347826087"/>
    <n v="530.11490683229817"/>
    <n v="406.44319875776392"/>
    <n v="22.704968944099377"/>
    <n v="25.19254658385093"/>
    <n v="47.655279503105589"/>
    <n v="49.552795031055901"/>
    <n v="69.602484472049696"/>
    <n v="87.524844720496901"/>
    <n v="54.434782608695649"/>
    <n v="56.440993788819874"/>
    <n v="49.003105590062113"/>
    <n v="27.614906832298136"/>
    <n v="22.071428571428573"/>
    <n v="18.316770186335404"/>
    <n v="19.385093167701861"/>
    <n v="19.081739130434784"/>
    <n v="32.024440993788822"/>
    <n v="47.179503105590058"/>
    <n v="57.409968944099376"/>
    <n v="66.199161490683238"/>
    <n v="47.316366459627339"/>
    <n v="39.009409937888201"/>
    <n v="23.293322981366462"/>
    <n v="30.713757763975156"/>
    <n v="13.2066149068323"/>
    <n v="11.6238198757764"/>
    <n v="417.84573599999993"/>
    <n v="397.38261599999998"/>
    <n v="304.67632487999992"/>
    <n v="17.020007999999997"/>
    <n v="18.884735999999997"/>
    <n v="35.72316"/>
    <n v="37.145567999999997"/>
    <n v="52.175135999999995"/>
    <n v="65.610023999999996"/>
    <n v="40.805183999999997"/>
    <n v="42.309071999999993"/>
    <n v="36.733511999999997"/>
    <n v="20.700575999999998"/>
    <n v="16.545095999999997"/>
    <n v="13.730543999999998"/>
    <n v="14.531375999999996"/>
    <n v="14.30397696"/>
    <n v="24.00603336"/>
    <n v="35.366510399999996"/>
    <n v="43.03543127999999"/>
    <n v="49.623950639999997"/>
    <n v="35.46910536"/>
    <n v="29.24207784"/>
    <n v="17.461047600000001"/>
    <n v="23.023524239999997"/>
    <n v="9.8998898400000002"/>
    <n v="8.7134013600000007"/>
  </r>
  <r>
    <n v="64360314"/>
    <n v="10850001974001"/>
    <s v="Yasso Mint Chocolate Chip 1-24pk OOH"/>
    <n v="0"/>
    <n v="0"/>
    <n v="90"/>
    <n v="8355"/>
    <n v="6117"/>
    <n v="7275"/>
    <n v="4755"/>
    <n v="3720"/>
    <n v="3330"/>
    <n v="3045"/>
    <n v="5550"/>
    <n v="1815"/>
    <n v="1275"/>
    <n v="3980.01"/>
    <n v="2697.44"/>
    <n v="2810.85"/>
    <n v="2929.3"/>
    <n v="4262.71"/>
    <n v="5031.4399999999996"/>
    <n v="3968.42"/>
    <n v="3000.3"/>
    <n v="2330.44"/>
    <n v="2970.31"/>
    <n v="2288.87"/>
    <n v="2919.13"/>
    <n v="84516.22"/>
    <n v="195"/>
    <n v="2.8319999999999999E-3"/>
    <n v="45327"/>
    <n v="39189.219999999994"/>
    <n v="0"/>
    <n v="232.44615384615383"/>
    <n v="200.97035897435893"/>
    <n v="0"/>
    <n v="0.46153846153846156"/>
    <n v="42.846153846153847"/>
    <n v="31.369230769230768"/>
    <n v="37.307692307692307"/>
    <n v="24.384615384615383"/>
    <n v="19.076923076923077"/>
    <n v="17.076923076923077"/>
    <n v="15.615384615384615"/>
    <n v="28.46153846153846"/>
    <n v="9.3076923076923084"/>
    <n v="6.5384615384615383"/>
    <n v="20.410307692307693"/>
    <n v="13.833025641025641"/>
    <n v="14.414615384615384"/>
    <n v="15.022051282051283"/>
    <n v="21.860051282051284"/>
    <n v="25.802256410256408"/>
    <n v="20.350871794871797"/>
    <n v="15.386153846153848"/>
    <n v="11.95097435897436"/>
    <n v="15.232358974358974"/>
    <n v="11.737794871794872"/>
    <n v="14.969897435897437"/>
    <n v="0"/>
    <n v="128.36606399999999"/>
    <n v="110.98387103999998"/>
    <n v="0"/>
    <n v="0.25488"/>
    <n v="23.661359999999998"/>
    <n v="17.323343999999999"/>
    <n v="20.602799999999998"/>
    <n v="13.466159999999999"/>
    <n v="10.53504"/>
    <n v="9.4305599999999998"/>
    <n v="8.6234400000000004"/>
    <n v="15.717599999999999"/>
    <n v="5.1400800000000002"/>
    <n v="3.6107999999999998"/>
    <n v="11.27138832"/>
    <n v="7.6391500799999994"/>
    <n v="7.9603271999999992"/>
    <n v="8.295777600000001"/>
    <n v="12.071994719999999"/>
    <n v="14.249038079999998"/>
    <n v="11.23856544"/>
    <n v="8.4968496000000009"/>
    <n v="6.5998060799999996"/>
    <n v="8.4119179199999987"/>
    <n v="6.482079839999999"/>
    <n v="8.2669761600000005"/>
  </r>
  <r>
    <n v="69999268"/>
    <n v="10076840003867"/>
    <s v="J US-IC-ChurrayForChurros-8 1PT"/>
    <n v="228187"/>
    <n v="13696"/>
    <n v="19982"/>
    <n v="20022"/>
    <n v="17487"/>
    <n v="16596"/>
    <n v="24094"/>
    <n v="16642"/>
    <n v="16238"/>
    <n v="16185"/>
    <n v="11078"/>
    <n v="10985"/>
    <n v="11162"/>
    <n v="11793.045212803965"/>
    <n v="15952.687112013287"/>
    <n v="18476.967389283596"/>
    <n v="17650.110326725677"/>
    <n v="16798.486252967639"/>
    <n v="19775.207774448791"/>
    <n v="18613.964635732198"/>
    <n v="18008.92169430845"/>
    <n v="13383.578142624801"/>
    <n v="13476.762292439746"/>
    <n v="11770.183317762607"/>
    <n v="10801.446297438019"/>
    <n v="608855.36044854869"/>
    <n v="240"/>
    <n v="3.7839999999999996E-3"/>
    <n v="194167"/>
    <n v="186501.3604485488"/>
    <n v="950.7791666666667"/>
    <n v="809.0291666666667"/>
    <n v="777.08900186895335"/>
    <n v="57.06666666666667"/>
    <n v="83.25833333333334"/>
    <n v="83.424999999999997"/>
    <n v="72.862499999999997"/>
    <n v="69.150000000000006"/>
    <n v="100.39166666666667"/>
    <n v="69.341666666666669"/>
    <n v="67.658333333333331"/>
    <n v="67.4375"/>
    <n v="46.158333333333331"/>
    <n v="45.770833333333336"/>
    <n v="46.508333333333333"/>
    <n v="49.137688386683188"/>
    <n v="66.469529633388703"/>
    <n v="76.987364122014981"/>
    <n v="73.542126361356992"/>
    <n v="69.99369272069849"/>
    <n v="82.396699060203289"/>
    <n v="77.558185982217495"/>
    <n v="75.037173726285204"/>
    <n v="55.764908927603337"/>
    <n v="56.153176218498942"/>
    <n v="49.042430490677525"/>
    <n v="45.006026239325074"/>
    <n v="863.45960799999989"/>
    <n v="734.72792799999991"/>
    <n v="705.72114793730861"/>
    <n v="51.825663999999996"/>
    <n v="75.611887999999993"/>
    <n v="75.76324799999999"/>
    <n v="66.170807999999994"/>
    <n v="62.799263999999994"/>
    <n v="91.171695999999997"/>
    <n v="62.973327999999995"/>
    <n v="61.444591999999993"/>
    <n v="61.244039999999991"/>
    <n v="41.919151999999997"/>
    <n v="41.567239999999998"/>
    <n v="42.237007999999996"/>
    <n v="44.624883085250197"/>
    <n v="60.364968031858275"/>
    <n v="69.916844601049121"/>
    <n v="66.788017476329955"/>
    <n v="63.565471981229543"/>
    <n v="74.829386218514216"/>
    <n v="70.435242181610633"/>
    <n v="68.145759691263166"/>
    <n v="50.643459691692243"/>
    <n v="50.99606851459199"/>
    <n v="44.538373674413698"/>
    <n v="40.872672789505458"/>
  </r>
  <r>
    <n v="69716749"/>
    <n v="10076840220318"/>
    <s v="BJ US-IC-ChocTherapy-FTNG-8 1PT"/>
    <n v="239232"/>
    <n v="16802"/>
    <n v="21487"/>
    <n v="26480"/>
    <n v="25075"/>
    <n v="22793"/>
    <n v="29883"/>
    <n v="25458"/>
    <n v="25319"/>
    <n v="23927"/>
    <n v="18700"/>
    <n v="16271"/>
    <n v="19336"/>
    <n v="13778.478298923401"/>
    <n v="22361.387556269539"/>
    <n v="24356.144604297227"/>
    <n v="21800.878170232394"/>
    <n v="20213.773962494372"/>
    <n v="25522.336381260615"/>
    <n v="22704.037667525328"/>
    <n v="24944.295031543104"/>
    <n v="18217.035721737906"/>
    <n v="18494.433567533"/>
    <n v="14658.572531888383"/>
    <n v="13453.389073405235"/>
    <n v="751267.76256711048"/>
    <n v="240"/>
    <n v="3.7839999999999996E-3"/>
    <n v="271531"/>
    <n v="240504.76256711051"/>
    <n v="996.8"/>
    <n v="1131.3791666666666"/>
    <n v="1002.1031773629604"/>
    <n v="70.00833333333334"/>
    <n v="89.529166666666669"/>
    <n v="110.33333333333333"/>
    <n v="104.47916666666667"/>
    <n v="94.970833333333331"/>
    <n v="124.5125"/>
    <n v="106.075"/>
    <n v="105.49583333333334"/>
    <n v="99.69583333333334"/>
    <n v="77.916666666666671"/>
    <n v="67.795833333333334"/>
    <n v="80.566666666666663"/>
    <n v="57.41032624551417"/>
    <n v="93.172448151123078"/>
    <n v="101.48393585123844"/>
    <n v="90.836992375968308"/>
    <n v="84.224058177059888"/>
    <n v="106.34306825525256"/>
    <n v="94.600156948022203"/>
    <n v="103.9345626314296"/>
    <n v="75.904315507241279"/>
    <n v="77.060139864720838"/>
    <n v="61.077385549534931"/>
    <n v="56.055787805855147"/>
    <n v="905.25388799999996"/>
    <n v="1027.4733039999999"/>
    <n v="910.07002155394605"/>
    <n v="63.578767999999997"/>
    <n v="81.30680799999999"/>
    <n v="100.20031999999999"/>
    <n v="94.883799999999994"/>
    <n v="86.248711999999998"/>
    <n v="113.07727199999999"/>
    <n v="96.333071999999987"/>
    <n v="95.807095999999987"/>
    <n v="90.539767999999995"/>
    <n v="70.760799999999989"/>
    <n v="61.569463999999996"/>
    <n v="73.167423999999997"/>
    <n v="52.137761883126146"/>
    <n v="84.615490512923927"/>
    <n v="92.163651182660701"/>
    <n v="82.494522996159375"/>
    <n v="76.488920674078699"/>
    <n v="96.57652086669016"/>
    <n v="85.912078533915832"/>
    <n v="94.389212399359096"/>
    <n v="68.933263171056225"/>
    <n v="69.982936619544873"/>
    <n v="55.468038460665639"/>
    <n v="50.907624253765405"/>
  </r>
  <r>
    <n v="64810474"/>
    <n v="10076840036742"/>
    <s v="BJ US-IC-Punchline-8 1PT LTD"/>
    <n v="220215"/>
    <n v="5489"/>
    <n v="9678"/>
    <n v="16487"/>
    <n v="20690"/>
    <n v="21270"/>
    <n v="22858"/>
    <n v="21208"/>
    <n v="17451"/>
    <n v="17445"/>
    <n v="10412"/>
    <n v="8912"/>
    <n v="10164"/>
    <n v="7632.0851957992627"/>
    <n v="11899.856362987126"/>
    <n v="13196.751924973125"/>
    <n v="16499.363438332515"/>
    <n v="17367.149616456896"/>
    <n v="19882.878774521843"/>
    <n v="16627.065595060394"/>
    <n v="16039.229412728979"/>
    <n v="13098.725611502796"/>
    <n v="10845.174184402356"/>
    <n v="8768.0984042954187"/>
    <n v="6709.1515166065637"/>
    <n v="560844.53003766714"/>
    <n v="240"/>
    <n v="3.7839999999999996E-3"/>
    <n v="182064"/>
    <n v="158565.53003766728"/>
    <n v="917.5625"/>
    <n v="758.6"/>
    <n v="660.6897084902804"/>
    <n v="22.870833333333334"/>
    <n v="40.325000000000003"/>
    <n v="68.69583333333334"/>
    <n v="86.208333333333329"/>
    <n v="88.625"/>
    <n v="95.24166666666666"/>
    <n v="88.36666666666666"/>
    <n v="72.712500000000006"/>
    <n v="72.6875"/>
    <n v="43.383333333333333"/>
    <n v="37.133333333333333"/>
    <n v="42.35"/>
    <n v="31.800354982496927"/>
    <n v="49.58273484577969"/>
    <n v="54.986466354054684"/>
    <n v="68.747347659718812"/>
    <n v="72.363123401903735"/>
    <n v="82.845328227174349"/>
    <n v="69.279439979418314"/>
    <n v="66.830122553037413"/>
    <n v="54.578023381261652"/>
    <n v="45.188225768343152"/>
    <n v="36.53374335123091"/>
    <n v="27.954797985860683"/>
    <n v="833.29355999999996"/>
    <n v="688.93017599999996"/>
    <n v="600.01196566253293"/>
    <n v="20.770375999999999"/>
    <n v="36.621551999999994"/>
    <n v="62.386807999999995"/>
    <n v="78.290959999999998"/>
    <n v="80.485679999999988"/>
    <n v="86.494671999999994"/>
    <n v="80.251071999999994"/>
    <n v="66.034583999999995"/>
    <n v="66.011879999999991"/>
    <n v="39.399007999999995"/>
    <n v="33.723007999999993"/>
    <n v="38.460575999999996"/>
    <n v="28.879810380904406"/>
    <n v="45.029056477543278"/>
    <n v="49.9365092840983"/>
    <n v="62.433591250650231"/>
    <n v="65.717294148672892"/>
    <n v="75.236813282790649"/>
    <n v="62.916816211708522"/>
    <n v="60.692444097766447"/>
    <n v="49.565577713926572"/>
    <n v="41.038139113778513"/>
    <n v="33.178484361853862"/>
    <n v="25.387429338839233"/>
  </r>
  <r>
    <n v="64325492"/>
    <n v="10850001974568"/>
    <s v="Yasso Strawberry Chocolate Crunch 8-4pk"/>
    <n v="179355"/>
    <n v="11424"/>
    <n v="14416"/>
    <n v="20876"/>
    <n v="21114"/>
    <n v="22719"/>
    <n v="18604"/>
    <n v="32186"/>
    <n v="16882"/>
    <n v="18689"/>
    <n v="19387"/>
    <n v="9954"/>
    <n v="11694"/>
    <n v="10845.027366692568"/>
    <n v="12055.403420707202"/>
    <n v="19056.110061370462"/>
    <n v="23436.209764983094"/>
    <n v="23662.009381176515"/>
    <n v="25123.49182354219"/>
    <n v="26651.810691832154"/>
    <n v="23978.110875376889"/>
    <n v="19540.454893196311"/>
    <n v="18528.285072447594"/>
    <n v="14552.734816752332"/>
    <n v="10315.76428522682"/>
    <n v="625045.41245330416"/>
    <n v="187"/>
    <n v="2.5119999999999999E-3"/>
    <n v="217945"/>
    <n v="227745.41245330413"/>
    <n v="959.11764705882354"/>
    <n v="1165.4812834224599"/>
    <n v="1217.8899061674017"/>
    <n v="61.090909090909093"/>
    <n v="77.090909090909093"/>
    <n v="111.63636363636364"/>
    <n v="112.90909090909091"/>
    <n v="121.49197860962566"/>
    <n v="99.486631016042779"/>
    <n v="172.11764705882354"/>
    <n v="90.278074866310163"/>
    <n v="99.941176470588232"/>
    <n v="103.67379679144385"/>
    <n v="53.229946524064168"/>
    <n v="62.534759358288767"/>
    <n v="57.99479875236667"/>
    <n v="64.467397971696272"/>
    <n v="101.90433187898643"/>
    <n v="125.32732494643366"/>
    <n v="126.5348095250081"/>
    <n v="134.35022365530583"/>
    <n v="142.52305182797943"/>
    <n v="128.22519184693525"/>
    <n v="104.49441119356317"/>
    <n v="99.081738355334721"/>
    <n v="77.822111319531189"/>
    <n v="55.164514894261067"/>
    <n v="450.53976"/>
    <n v="547.47784000000001"/>
    <n v="572.09647608269995"/>
    <n v="28.697087999999997"/>
    <n v="36.212992"/>
    <n v="52.440511999999998"/>
    <n v="53.038367999999998"/>
    <n v="57.070127999999997"/>
    <n v="46.733247999999996"/>
    <n v="80.851231999999996"/>
    <n v="42.407584"/>
    <n v="46.946767999999999"/>
    <n v="48.700144000000002"/>
    <n v="25.004448"/>
    <n v="29.375328"/>
    <n v="27.242708745131729"/>
    <n v="30.28317339281649"/>
    <n v="47.8689484741626"/>
    <n v="58.871758929637529"/>
    <n v="59.438967565515405"/>
    <n v="63.110211460737979"/>
    <n v="66.949348457882365"/>
    <n v="60.233014518946746"/>
    <n v="49.085622691709133"/>
    <n v="46.543052101988351"/>
    <n v="36.556469859681854"/>
    <n v="25.913199884489771"/>
  </r>
  <r>
    <n v="64989108"/>
    <n v="10077567603002"/>
    <s v="BR NATURAL VANILLA 6 10CT 3z"/>
    <n v="274566"/>
    <n v="15480"/>
    <n v="15368"/>
    <n v="12449"/>
    <n v="17120"/>
    <n v="17352"/>
    <n v="18660"/>
    <n v="15577"/>
    <n v="14594"/>
    <n v="4665"/>
    <n v="4740"/>
    <n v="14235"/>
    <n v="13665"/>
    <n v="14001.654494028666"/>
    <n v="13574.814846103312"/>
    <n v="15922.039352852995"/>
    <n v="12346.713100035378"/>
    <n v="15815.485294995196"/>
    <n v="16621.235054285778"/>
    <n v="14128.002115044814"/>
    <n v="12460.556385882746"/>
    <n v="7628.6289710044757"/>
    <n v="8794.8096514207173"/>
    <n v="12875.199893151852"/>
    <n v="12283.525253831878"/>
    <n v="594923.66441263782"/>
    <n v="120"/>
    <n v="5.3220000000000003E-3"/>
    <n v="163905"/>
    <n v="156452.66441263779"/>
    <n v="2288.0500000000002"/>
    <n v="1365.875"/>
    <n v="1303.7722034386484"/>
    <n v="129"/>
    <n v="128.06666666666666"/>
    <n v="103.74166666666666"/>
    <n v="142.66666666666666"/>
    <n v="144.6"/>
    <n v="155.5"/>
    <n v="129.80833333333334"/>
    <n v="121.61666666666666"/>
    <n v="38.875"/>
    <n v="39.5"/>
    <n v="118.625"/>
    <n v="113.875"/>
    <n v="116.68045411690555"/>
    <n v="113.12345705086094"/>
    <n v="132.68366127377496"/>
    <n v="102.88927583362815"/>
    <n v="131.79571079162665"/>
    <n v="138.51029211904816"/>
    <n v="117.73335095870678"/>
    <n v="103.83796988235622"/>
    <n v="63.571908091703968"/>
    <n v="73.290080428505973"/>
    <n v="107.2933324429321"/>
    <n v="102.36271044859899"/>
    <n v="1461.2402520000001"/>
    <n v="872.30241000000001"/>
    <n v="832.64108000405838"/>
    <n v="82.384560000000008"/>
    <n v="81.788496000000009"/>
    <n v="66.253578000000005"/>
    <n v="91.112639999999999"/>
    <n v="92.347344000000007"/>
    <n v="99.308520000000001"/>
    <n v="82.900794000000005"/>
    <n v="77.669268000000002"/>
    <n v="24.82713"/>
    <n v="25.226280000000003"/>
    <n v="75.758670000000009"/>
    <n v="72.725130000000007"/>
    <n v="74.516805217220565"/>
    <n v="72.245164610961837"/>
    <n v="84.737093435883651"/>
    <n v="65.709207118388292"/>
    <n v="84.170012739964434"/>
    <n v="88.458212958908916"/>
    <n v="75.189227256268509"/>
    <n v="66.315081085667984"/>
    <n v="40.599563383685819"/>
    <n v="46.80597696486106"/>
    <n v="68.521813831354166"/>
    <n v="65.372921400893262"/>
  </r>
  <r>
    <n v="64325568"/>
    <n v="10850001974681"/>
    <s v="Yasso Real Fruit Mango 8-4pk"/>
    <n v="188568"/>
    <n v="13602"/>
    <n v="16386"/>
    <n v="21175"/>
    <n v="20126"/>
    <n v="25674"/>
    <n v="28506"/>
    <n v="21951"/>
    <n v="21340"/>
    <n v="11539"/>
    <n v="10848"/>
    <n v="10940"/>
    <n v="13314"/>
    <n v="10734.573779937902"/>
    <n v="13385.449043170651"/>
    <n v="18894.285909364975"/>
    <n v="17886.364786018319"/>
    <n v="19259.868862893061"/>
    <n v="23289.153655799648"/>
    <n v="20732.085282840384"/>
    <n v="19124.649008333261"/>
    <n v="12577.282029407981"/>
    <n v="11627.702861084861"/>
    <n v="12870.341961359365"/>
    <n v="7855.9654052935757"/>
    <n v="592206.72258550406"/>
    <n v="187"/>
    <n v="3.3119999999999998E-3"/>
    <n v="215401"/>
    <n v="188237.72258550397"/>
    <n v="1008.3850267379679"/>
    <n v="1151.8770053475937"/>
    <n v="1006.6188373556362"/>
    <n v="72.737967914438499"/>
    <n v="87.62566844919786"/>
    <n v="113.23529411764706"/>
    <n v="107.62566844919786"/>
    <n v="137.29411764705881"/>
    <n v="152.43850267379679"/>
    <n v="117.38502673796792"/>
    <n v="114.11764705882354"/>
    <n v="61.705882352941174"/>
    <n v="58.010695187165773"/>
    <n v="58.502673796791441"/>
    <n v="71.19786096256685"/>
    <n v="57.404137860630492"/>
    <n v="71.579941407329684"/>
    <n v="101.03896208216564"/>
    <n v="95.649009550900104"/>
    <n v="102.99395113846556"/>
    <n v="124.54092864063983"/>
    <n v="110.86676621839777"/>
    <n v="102.27085031194257"/>
    <n v="67.258192670630919"/>
    <n v="62.180229203662357"/>
    <n v="68.825358082135637"/>
    <n v="42.010510188735701"/>
    <n v="624.53721599999994"/>
    <n v="713.40811199999996"/>
    <n v="623.44333720318912"/>
    <n v="45.049824000000001"/>
    <n v="54.270432"/>
    <n v="70.131599999999992"/>
    <n v="66.65731199999999"/>
    <n v="85.032287999999994"/>
    <n v="94.411872000000002"/>
    <n v="72.701712000000001"/>
    <n v="70.678079999999994"/>
    <n v="38.217168000000001"/>
    <n v="35.928576"/>
    <n v="36.233280000000001"/>
    <n v="44.095967999999999"/>
    <n v="35.55290835915433"/>
    <n v="44.332607230981196"/>
    <n v="62.577874931816794"/>
    <n v="59.23964017129267"/>
    <n v="63.788685673901817"/>
    <n v="77.133676908008425"/>
    <n v="68.66466645676735"/>
    <n v="63.340837515599759"/>
    <n v="41.655958081399234"/>
    <n v="38.510951875913058"/>
    <n v="42.626572576022213"/>
    <n v="26.018957422332321"/>
  </r>
  <r>
    <n v="69797296"/>
    <n v="10076840004055"/>
    <s v="-BJ US-IC-PB Smore-8 1PT"/>
    <n v="242012"/>
    <n v="13533"/>
    <n v="22538"/>
    <n v="23677"/>
    <n v="23156"/>
    <n v="16241"/>
    <n v="25991"/>
    <n v="24670"/>
    <n v="21480"/>
    <n v="14101"/>
    <n v="13429"/>
    <n v="11437"/>
    <n v="6831"/>
    <n v="11121.507056246181"/>
    <n v="18443.406753407402"/>
    <n v="21542.674884075746"/>
    <n v="20491.976903765648"/>
    <n v="16658.131663231761"/>
    <n v="20094.385826835376"/>
    <n v="21136.340586351766"/>
    <n v="20098.709989870655"/>
    <n v="12771.711518661021"/>
    <n v="11314.871001294019"/>
    <n v="9922.8758642830962"/>
    <n v="7125.9202400235672"/>
    <n v="649818.51228804619"/>
    <n v="240"/>
    <n v="3.7839999999999996E-3"/>
    <n v="217084"/>
    <n v="190722.51228804627"/>
    <n v="1008.3833333333333"/>
    <n v="904.51666666666665"/>
    <n v="794.6771345335261"/>
    <n v="56.387500000000003"/>
    <n v="93.908333333333331"/>
    <n v="98.654166666666669"/>
    <n v="96.483333333333334"/>
    <n v="67.670833333333334"/>
    <n v="108.29583333333333"/>
    <n v="102.79166666666667"/>
    <n v="89.5"/>
    <n v="58.75416666666667"/>
    <n v="55.954166666666666"/>
    <n v="47.654166666666669"/>
    <n v="28.462499999999999"/>
    <n v="46.339612734359086"/>
    <n v="76.847528139197507"/>
    <n v="89.761145350315616"/>
    <n v="85.383237099023532"/>
    <n v="69.408881930132338"/>
    <n v="83.72660761181406"/>
    <n v="88.068085776465693"/>
    <n v="83.7446249577944"/>
    <n v="53.215464661087587"/>
    <n v="47.145295838725083"/>
    <n v="41.34531610117957"/>
    <n v="29.691334333431531"/>
    <n v="915.7734079999999"/>
    <n v="821.44585599999994"/>
    <n v="721.69398649796699"/>
    <n v="51.208871999999992"/>
    <n v="85.283791999999991"/>
    <n v="89.593767999999997"/>
    <n v="87.622303999999986"/>
    <n v="61.455943999999995"/>
    <n v="98.349943999999994"/>
    <n v="93.351279999999988"/>
    <n v="81.280319999999989"/>
    <n v="53.358183999999994"/>
    <n v="50.815335999999995"/>
    <n v="43.277607999999994"/>
    <n v="25.848503999999998"/>
    <n v="42.083782700835542"/>
    <n v="69.789851154893597"/>
    <n v="81.517481761342623"/>
    <n v="77.541640603849203"/>
    <n v="63.034370213668979"/>
    <n v="76.037155968745054"/>
    <n v="79.979912778755079"/>
    <n v="76.053518601670547"/>
    <n v="48.328156386613301"/>
    <n v="42.815471868896566"/>
    <n v="37.548162270447236"/>
    <n v="26.964482188249175"/>
  </r>
  <r>
    <n v="64388735"/>
    <n v="10850001974797"/>
    <s v="Yasso Cherry Chocolate Crunch 8-4pk"/>
    <n v="4556"/>
    <n v="5295"/>
    <n v="9509"/>
    <n v="19026"/>
    <n v="15898"/>
    <n v="16910"/>
    <n v="16340"/>
    <n v="23760"/>
    <n v="19678"/>
    <n v="16000"/>
    <n v="10172"/>
    <n v="8419"/>
    <n v="8735"/>
    <n v="13369.716663135767"/>
    <n v="11988.817604619235"/>
    <n v="16774.086414035595"/>
    <n v="19483.658434995876"/>
    <n v="19083.555925962195"/>
    <n v="18660.337752787182"/>
    <n v="21085.524710096841"/>
    <n v="21339.562311781097"/>
    <n v="15493.212903935606"/>
    <n v="14651.170918855287"/>
    <n v="12856.079825058143"/>
    <n v="9837.8469494618475"/>
    <n v="368921.57041472464"/>
    <n v="187"/>
    <n v="2.5040000000000001E-3"/>
    <n v="169742"/>
    <n v="194623.57041472467"/>
    <n v="24.363636363636363"/>
    <n v="907.7112299465241"/>
    <n v="1040.7677562284741"/>
    <n v="28.315508021390375"/>
    <n v="50.850267379679146"/>
    <n v="101.7433155080214"/>
    <n v="85.016042780748663"/>
    <n v="90.427807486631011"/>
    <n v="87.379679144385022"/>
    <n v="127.05882352941177"/>
    <n v="105.22994652406418"/>
    <n v="85.561497326203209"/>
    <n v="54.395721925133692"/>
    <n v="45.021390374331553"/>
    <n v="46.711229946524064"/>
    <n v="71.495811032811588"/>
    <n v="64.111324088872919"/>
    <n v="89.700996866500503"/>
    <n v="104.19068681815976"/>
    <n v="102.05110120835398"/>
    <n v="99.787902421321832"/>
    <n v="112.75681663153391"/>
    <n v="114.11530648011282"/>
    <n v="82.851405903398955"/>
    <n v="78.348507587461427"/>
    <n v="68.74908997357295"/>
    <n v="52.608807216373513"/>
    <n v="11.408224000000001"/>
    <n v="425.03396800000002"/>
    <n v="487.33742031847061"/>
    <n v="13.25868"/>
    <n v="23.810536000000003"/>
    <n v="47.641104000000006"/>
    <n v="39.808592000000004"/>
    <n v="42.342640000000003"/>
    <n v="40.91536"/>
    <n v="59.495040000000003"/>
    <n v="49.273712000000003"/>
    <n v="40.064"/>
    <n v="25.470688000000003"/>
    <n v="21.081176000000003"/>
    <n v="21.872440000000001"/>
    <n v="33.477770524491959"/>
    <n v="30.019999281966566"/>
    <n v="42.002312380745131"/>
    <n v="48.787080721229678"/>
    <n v="47.785224038609343"/>
    <n v="46.725485732979102"/>
    <n v="52.798153874082494"/>
    <n v="53.434264028699872"/>
    <n v="38.795005111454756"/>
    <n v="36.686531980813641"/>
    <n v="32.191623881945588"/>
    <n v="24.633968761452468"/>
  </r>
  <r>
    <n v="84139090"/>
    <n v="10076840100115"/>
    <s v="BJ US-IC-CoffeeToffeeCrunch-FTNG-8 1PT"/>
    <n v="259433"/>
    <n v="14382"/>
    <n v="22218"/>
    <n v="26262"/>
    <n v="21956"/>
    <n v="23891"/>
    <n v="29203"/>
    <n v="23942"/>
    <n v="25595"/>
    <n v="27470"/>
    <n v="14400"/>
    <n v="14512"/>
    <n v="17237"/>
    <n v="14148.542462779462"/>
    <n v="20551.626921063107"/>
    <n v="22080.850457678731"/>
    <n v="22565.179122628517"/>
    <n v="22155.227672390738"/>
    <n v="24559.253794661567"/>
    <n v="20807.666668524271"/>
    <n v="22538.005549677906"/>
    <n v="19773.674309004058"/>
    <n v="17324.958738944562"/>
    <n v="15979.384514169884"/>
    <n v="13177.128309462563"/>
    <n v="756162.49852098548"/>
    <n v="240"/>
    <n v="3.7853439999999999E-3"/>
    <n v="261068"/>
    <n v="235661.49852098539"/>
    <n v="1080.9708333333333"/>
    <n v="1087.7833333333333"/>
    <n v="981.92291050410574"/>
    <n v="59.924999999999997"/>
    <n v="92.575000000000003"/>
    <n v="109.425"/>
    <n v="91.483333333333334"/>
    <n v="99.545833333333334"/>
    <n v="121.67916666666666"/>
    <n v="99.75833333333334"/>
    <n v="106.64583333333333"/>
    <n v="114.45833333333333"/>
    <n v="60"/>
    <n v="60.466666666666669"/>
    <n v="71.82083333333334"/>
    <n v="58.952260261581088"/>
    <n v="85.631778837762951"/>
    <n v="92.003543573661375"/>
    <n v="94.021579677618817"/>
    <n v="92.313448634961404"/>
    <n v="102.3302241444232"/>
    <n v="86.698611118851133"/>
    <n v="93.908356456991271"/>
    <n v="82.390309620850246"/>
    <n v="72.187328078935678"/>
    <n v="66.580768809041189"/>
    <n v="54.904701289427344"/>
    <n v="982.04314995200002"/>
    <n v="988.23218739200001"/>
    <n v="892.05983945742094"/>
    <n v="54.440817408000001"/>
    <n v="84.102772991999998"/>
    <n v="99.410704127999992"/>
    <n v="83.111012864000003"/>
    <n v="90.435653504000001"/>
    <n v="110.543400832"/>
    <n v="90.628706047999998"/>
    <n v="96.885879680000002"/>
    <n v="103.98339968000001"/>
    <n v="54.508953599999998"/>
    <n v="54.932912127999998"/>
    <n v="65.247974528"/>
    <n v="53.557100320227455"/>
    <n v="77.794977655884708"/>
    <n v="83.583614794871437"/>
    <n v="85.416965400767126"/>
    <n v="83.86515813831825"/>
    <n v="92.965223996099397"/>
    <n v="78.764176177698332"/>
    <n v="85.314104079439957"/>
    <n v="74.850159403542662"/>
    <n v="65.580928612711361"/>
    <n v="60.487467294405882"/>
    <n v="49.879963583454256"/>
  </r>
  <r>
    <n v="64997057"/>
    <n v="10077567275063"/>
    <s v="BR Reese PB Cup 8 1PT"/>
    <n v="244294"/>
    <n v="15298"/>
    <n v="13560"/>
    <n v="20925"/>
    <n v="18359"/>
    <n v="11429"/>
    <n v="23010"/>
    <n v="11241"/>
    <n v="21279"/>
    <n v="21312"/>
    <n v="17040"/>
    <n v="15405"/>
    <n v="12962"/>
    <n v="15940.689183733308"/>
    <n v="14476.88772453331"/>
    <n v="19023.755258766643"/>
    <n v="18241.546373424819"/>
    <n v="18271.276034701084"/>
    <n v="18713.791327487768"/>
    <n v="16220.507217069253"/>
    <n v="17258.358172420758"/>
    <n v="15414.452017563126"/>
    <n v="14808.056902014088"/>
    <n v="14692.896935936458"/>
    <n v="14667.021820387421"/>
    <n v="643843.23896803812"/>
    <n v="240"/>
    <n v="3.7839999999999996E-3"/>
    <n v="201820"/>
    <n v="197729.23896803806"/>
    <n v="1017.8916666666667"/>
    <n v="840.91666666666663"/>
    <n v="823.87182903349196"/>
    <n v="63.741666666666667"/>
    <n v="56.5"/>
    <n v="87.1875"/>
    <n v="76.495833333333337"/>
    <n v="47.62083333333333"/>
    <n v="95.875"/>
    <n v="46.837499999999999"/>
    <n v="88.662499999999994"/>
    <n v="88.8"/>
    <n v="71"/>
    <n v="64.1875"/>
    <n v="54.008333333333333"/>
    <n v="66.419538265555445"/>
    <n v="60.320365518888792"/>
    <n v="79.265646911527682"/>
    <n v="76.006443222603409"/>
    <n v="76.130316811254517"/>
    <n v="77.974130531199037"/>
    <n v="67.585446737788558"/>
    <n v="71.909825718419825"/>
    <n v="64.226883406513025"/>
    <n v="61.70023709172537"/>
    <n v="61.220403899735246"/>
    <n v="61.112590918280922"/>
    <n v="924.4084959999999"/>
    <n v="763.68687999999997"/>
    <n v="748.20744025505599"/>
    <n v="57.887631999999996"/>
    <n v="51.311039999999991"/>
    <n v="79.180199999999985"/>
    <n v="69.470455999999999"/>
    <n v="43.247335999999997"/>
    <n v="87.069839999999985"/>
    <n v="42.535943999999994"/>
    <n v="80.519735999999995"/>
    <n v="80.644607999999991"/>
    <n v="64.47936"/>
    <n v="58.292519999999996"/>
    <n v="49.048207999999995"/>
    <n v="60.319567871246832"/>
    <n v="54.780543149634035"/>
    <n v="71.985889899172975"/>
    <n v="69.026011477039503"/>
    <n v="69.138508515308899"/>
    <n v="70.812986383213712"/>
    <n v="61.378399309390048"/>
    <n v="65.305627324440138"/>
    <n v="58.32828643445886"/>
    <n v="56.033687317221307"/>
    <n v="55.597922005583555"/>
    <n v="55.500010568345992"/>
  </r>
  <r>
    <n v="64393723"/>
    <n v="10077567132298"/>
    <s v="MG Double Chocolate RFA 8-3PK"/>
    <n v="226190"/>
    <n v="16685"/>
    <n v="13888"/>
    <n v="24012"/>
    <n v="19855"/>
    <n v="21420"/>
    <n v="25011"/>
    <n v="23165"/>
    <n v="14578"/>
    <n v="18701"/>
    <n v="15457"/>
    <n v="11935"/>
    <n v="11893"/>
    <n v="15731.233154356803"/>
    <n v="17407.574501260926"/>
    <n v="19397.780684107518"/>
    <n v="18532.369026800698"/>
    <n v="23619.284111041801"/>
    <n v="22021.394953359693"/>
    <n v="21106.773692161292"/>
    <n v="28495.234668641395"/>
    <n v="13997.118070283896"/>
    <n v="14006.177224569532"/>
    <n v="11587.510887682802"/>
    <n v="8999.1980891323237"/>
    <n v="657691.6490633986"/>
    <n v="210"/>
    <n v="2.16E-3"/>
    <n v="216600"/>
    <n v="214901.64906339871"/>
    <n v="1077.0952380952381"/>
    <n v="1031.4285714285713"/>
    <n v="1023.3411860161843"/>
    <n v="79.452380952380949"/>
    <n v="66.13333333333334"/>
    <n v="114.34285714285714"/>
    <n v="94.547619047619051"/>
    <n v="102"/>
    <n v="119.1"/>
    <n v="110.30952380952381"/>
    <n v="69.419047619047618"/>
    <n v="89.052380952380958"/>
    <n v="73.604761904761901"/>
    <n v="56.833333333333336"/>
    <n v="56.633333333333333"/>
    <n v="74.910634068365724"/>
    <n v="82.893211910766311"/>
    <n v="92.370384210035795"/>
    <n v="88.249376318098555"/>
    <n v="112.47278148115143"/>
    <n v="104.86378549218901"/>
    <n v="100.50844615314901"/>
    <n v="135.69159366019713"/>
    <n v="66.652943191828072"/>
    <n v="66.696082021759679"/>
    <n v="55.178623274680007"/>
    <n v="42.853324233963448"/>
    <n v="488.57040000000001"/>
    <n v="467.85599999999999"/>
    <n v="464.1875619769412"/>
    <n v="36.0396"/>
    <n v="29.998080000000002"/>
    <n v="51.865920000000003"/>
    <n v="42.886800000000001"/>
    <n v="46.267200000000003"/>
    <n v="54.023760000000003"/>
    <n v="50.0364"/>
    <n v="31.488479999999999"/>
    <n v="40.394159999999999"/>
    <n v="33.387120000000003"/>
    <n v="25.779600000000002"/>
    <n v="25.688880000000001"/>
    <n v="33.979463613410694"/>
    <n v="37.600360922723603"/>
    <n v="41.899206277672242"/>
    <n v="40.029917097889509"/>
    <n v="51.017653679850291"/>
    <n v="47.566213099256942"/>
    <n v="45.590631175068388"/>
    <n v="61.549706884265412"/>
    <n v="30.233775031813217"/>
    <n v="30.25334280507019"/>
    <n v="25.029023517394851"/>
    <n v="19.43826787252582"/>
  </r>
  <r>
    <n v="64997056"/>
    <n v="10077567274738"/>
    <s v="BR VANILLA 8 1PT"/>
    <n v="216307"/>
    <n v="11678"/>
    <n v="13995"/>
    <n v="19457"/>
    <n v="19345"/>
    <n v="18347"/>
    <n v="26160"/>
    <n v="19410"/>
    <n v="17804"/>
    <n v="13530"/>
    <n v="14684"/>
    <n v="13470"/>
    <n v="10316"/>
    <n v="16548.608079644728"/>
    <n v="15103.068079644729"/>
    <n v="-174.62543031086744"/>
    <n v="-164.64394518668234"/>
    <n v="-440.91631405742123"/>
    <n v="-219.08556980872675"/>
    <n v="-399.80108205314355"/>
    <n v="-431.83483493784217"/>
    <n v="-175.83498209073935"/>
    <n v="-515.37807294672484"/>
    <n v="-337.26994412626084"/>
    <n v="-1072.8400349822514"/>
    <n v="442222.44594878884"/>
    <n v="240"/>
    <n v="3.7839999999999996E-3"/>
    <n v="198196"/>
    <n v="27719.445948788798"/>
    <n v="901.2791666666667"/>
    <n v="825.81666666666672"/>
    <n v="115.49769145328666"/>
    <n v="48.658333333333331"/>
    <n v="58.3125"/>
    <n v="81.07083333333334"/>
    <n v="80.604166666666671"/>
    <n v="76.44583333333334"/>
    <n v="109"/>
    <n v="80.875"/>
    <n v="74.183333333333337"/>
    <n v="56.375"/>
    <n v="61.18333333333333"/>
    <n v="56.125"/>
    <n v="42.983333333333334"/>
    <n v="68.952533665186365"/>
    <n v="62.929450331853033"/>
    <n v="-0.7276059596286143"/>
    <n v="-0.68601643827784309"/>
    <n v="-1.8371513085725886"/>
    <n v="-0.91285654086969481"/>
    <n v="-1.6658378418880981"/>
    <n v="-1.799311812241009"/>
    <n v="-0.73264575871141391"/>
    <n v="-2.1474086372780201"/>
    <n v="-1.4052914338594202"/>
    <n v="-4.4701668124260472"/>
    <n v="818.50568799999996"/>
    <n v="749.97366399999987"/>
    <n v="104.8903834702168"/>
    <n v="44.189551999999992"/>
    <n v="52.957079999999998"/>
    <n v="73.625287999999998"/>
    <n v="73.201479999999989"/>
    <n v="69.42504799999999"/>
    <n v="98.989439999999988"/>
    <n v="73.447439999999986"/>
    <n v="67.370335999999995"/>
    <n v="51.197519999999997"/>
    <n v="55.564255999999993"/>
    <n v="50.970479999999995"/>
    <n v="39.035743999999994"/>
    <n v="62.61993297337564"/>
    <n v="57.150009613375644"/>
    <n v="-0.66078262829632228"/>
    <n v="-0.6230126885864059"/>
    <n v="-1.6684273323932817"/>
    <n v="-0.8290197961562219"/>
    <n v="-1.5128472944890949"/>
    <n v="-1.6340630154047946"/>
    <n v="-0.66535957223135767"/>
    <n v="-1.9501906280304067"/>
    <n v="-1.276229468573771"/>
    <n v="-4.0596266923728388"/>
  </r>
  <r>
    <n v="64325625"/>
    <n v="10851035003033"/>
    <s v="Yasso Vanilla Bean Poppables 10-6.84flz"/>
    <n v="152485"/>
    <n v="16986"/>
    <n v="3236"/>
    <n v="4958"/>
    <n v="26006"/>
    <n v="11651"/>
    <n v="20580"/>
    <n v="13681"/>
    <n v="8864"/>
    <n v="12485"/>
    <n v="5690"/>
    <n v="2552"/>
    <n v="5906"/>
    <n v="4966.5223423680536"/>
    <n v="5291.4448108694723"/>
    <n v="6524.5968211931749"/>
    <n v="6454.8969643297396"/>
    <n v="6862.6101699392329"/>
    <n v="5855.7463625470482"/>
    <n v="5894.5414051489588"/>
    <n v="5209.8456171364542"/>
    <n v="4624.895052845397"/>
    <n v="2390.8318954394317"/>
    <n v="3435.6494279436197"/>
    <n v="5863.0094279436207"/>
    <n v="348454.59029770421"/>
    <n v="200"/>
    <n v="2.0200000000000001E-3"/>
    <n v="132595"/>
    <n v="63374.590297704213"/>
    <n v="762.42499999999995"/>
    <n v="662.97500000000002"/>
    <n v="316.87295148852104"/>
    <n v="84.93"/>
    <n v="16.18"/>
    <n v="24.79"/>
    <n v="130.03"/>
    <n v="58.255000000000003"/>
    <n v="102.9"/>
    <n v="68.405000000000001"/>
    <n v="44.32"/>
    <n v="62.424999999999997"/>
    <n v="28.45"/>
    <n v="12.76"/>
    <n v="29.53"/>
    <n v="24.832611711840268"/>
    <n v="26.45722405434736"/>
    <n v="32.622984105965877"/>
    <n v="32.274484821648699"/>
    <n v="34.313050849696168"/>
    <n v="29.278731812735241"/>
    <n v="29.472707025744793"/>
    <n v="26.04922808568227"/>
    <n v="23.124475264226984"/>
    <n v="11.954159477197159"/>
    <n v="17.178247139718099"/>
    <n v="29.315047139718104"/>
    <n v="308.0197"/>
    <n v="267.84190000000001"/>
    <n v="128.01667240136251"/>
    <n v="34.311720000000001"/>
    <n v="6.5367199999999999"/>
    <n v="10.01516"/>
    <n v="52.532119999999999"/>
    <n v="23.535019999999999"/>
    <n v="41.571600000000004"/>
    <n v="27.635620000000003"/>
    <n v="17.905280000000001"/>
    <n v="25.2197"/>
    <n v="11.4938"/>
    <n v="5.1550400000000005"/>
    <n v="11.930120000000001"/>
    <n v="10.032375131583469"/>
    <n v="10.688718517956335"/>
    <n v="13.179685578810213"/>
    <n v="13.038891867946075"/>
    <n v="13.862472543277251"/>
    <n v="11.828607652345038"/>
    <n v="11.906973638400897"/>
    <n v="10.523888146615638"/>
    <n v="9.3422880067477028"/>
    <n v="4.8294804287876527"/>
    <n v="6.9400118444461123"/>
    <n v="11.843279044446115"/>
  </r>
  <r>
    <n v="68899825"/>
    <n v="10077567254426"/>
    <s v="BR CHOC CHIP 6 1.5QT"/>
    <n v="227879"/>
    <n v="14565"/>
    <n v="17721"/>
    <n v="15752"/>
    <n v="23089"/>
    <n v="18282"/>
    <n v="31361"/>
    <n v="17171"/>
    <n v="20266"/>
    <n v="14710"/>
    <n v="16302"/>
    <n v="20658"/>
    <n v="17567"/>
    <n v="12406.461620403497"/>
    <n v="14742.817048034938"/>
    <n v="21035.679173636403"/>
    <n v="19965.833223723959"/>
    <n v="19461.369219461336"/>
    <n v="32111.020185981488"/>
    <n v="19557.577504900451"/>
    <n v="19626.683121310907"/>
    <n v="13657.639157118196"/>
    <n v="15632.922027855129"/>
    <n v="18842.157252699399"/>
    <n v="12750.725219553355"/>
    <n v="675113.88475467905"/>
    <n v="176"/>
    <n v="8.513999999999999E-3"/>
    <n v="227444"/>
    <n v="219790.88475467905"/>
    <n v="1294.7670454545455"/>
    <n v="1292.2954545454545"/>
    <n v="1248.8118451970402"/>
    <n v="82.755681818181813"/>
    <n v="100.6875"/>
    <n v="89.5"/>
    <n v="131.1875"/>
    <n v="103.875"/>
    <n v="178.1875"/>
    <n v="97.5625"/>
    <n v="115.14772727272727"/>
    <n v="83.579545454545453"/>
    <n v="92.625"/>
    <n v="117.375"/>
    <n v="99.8125"/>
    <n v="70.491259206838052"/>
    <n v="83.76600595474396"/>
    <n v="119.52090439566138"/>
    <n v="113.44223422570431"/>
    <n v="110.57596147421214"/>
    <n v="182.44897832944028"/>
    <n v="111.12259945966166"/>
    <n v="111.51524500744834"/>
    <n v="77.600222483626112"/>
    <n v="88.823420612813237"/>
    <n v="107.05771166306477"/>
    <n v="72.447302383825885"/>
    <n v="1940.1618059999998"/>
    <n v="1936.4582159999998"/>
    <n v="1871.2995928013372"/>
    <n v="124.00640999999999"/>
    <n v="150.87659399999998"/>
    <n v="134.112528"/>
    <n v="196.57974599999997"/>
    <n v="155.65294799999998"/>
    <n v="267.00755399999997"/>
    <n v="146.19389399999997"/>
    <n v="172.54472399999997"/>
    <n v="125.24093999999998"/>
    <n v="138.79522799999998"/>
    <n v="175.88221199999998"/>
    <n v="149.56543799999997"/>
    <n v="105.62861423611537"/>
    <n v="125.52034434696945"/>
    <n v="179.09777248434031"/>
    <n v="169.98910406678576"/>
    <n v="165.69409753449381"/>
    <n v="273.39322586344633"/>
    <n v="166.51321487672243"/>
    <n v="167.10158009484104"/>
    <n v="116.2811397837043"/>
    <n v="133.09869814515855"/>
    <n v="160.42212684948265"/>
    <n v="108.55967451927725"/>
  </r>
  <r>
    <n v="64388734"/>
    <n v="10850001974780"/>
    <s v="Yasso Creamy Pineapple Coconut 8-4pk"/>
    <n v="5421"/>
    <n v="4951"/>
    <n v="7621"/>
    <n v="18953"/>
    <n v="12791"/>
    <n v="18918"/>
    <n v="20704"/>
    <n v="14629"/>
    <n v="17984"/>
    <n v="10950"/>
    <n v="5658"/>
    <n v="4634"/>
    <n v="5348"/>
    <n v="9936.1021081274594"/>
    <n v="9679.6790770725165"/>
    <n v="12497.489851024355"/>
    <n v="12658.344700756734"/>
    <n v="12748.521794871571"/>
    <n v="13689.197721383543"/>
    <n v="12064.888091672172"/>
    <n v="12757.509932968869"/>
    <n v="9270.3698968030621"/>
    <n v="7907.2983054363685"/>
    <n v="7551.0900845364285"/>
    <n v="7375.8375732731174"/>
    <n v="276698.32913792616"/>
    <n v="187"/>
    <n v="3.3119999999999998E-3"/>
    <n v="143141"/>
    <n v="128136.32913792621"/>
    <n v="28.989304812834224"/>
    <n v="765.45989304812838"/>
    <n v="685.22101143276052"/>
    <n v="26.475935828877006"/>
    <n v="40.754010695187169"/>
    <n v="101.35294117647059"/>
    <n v="68.401069518716582"/>
    <n v="101.16577540106952"/>
    <n v="110.71657754010695"/>
    <n v="78.229946524064175"/>
    <n v="96.171122994652407"/>
    <n v="58.55614973262032"/>
    <n v="30.256684491978611"/>
    <n v="24.780748663101605"/>
    <n v="28.598930481283421"/>
    <n v="53.134235872339353"/>
    <n v="51.762989716965329"/>
    <n v="66.831496529542008"/>
    <n v="67.691682891747234"/>
    <n v="68.173913341559199"/>
    <n v="73.204265889751568"/>
    <n v="64.518118137284347"/>
    <n v="68.221978251170427"/>
    <n v="49.574170571139369"/>
    <n v="42.285017676130316"/>
    <n v="40.380160879873948"/>
    <n v="39.442981675257315"/>
    <n v="17.954352"/>
    <n v="474.08299199999999"/>
    <n v="424.38752210481158"/>
    <n v="16.397711999999999"/>
    <n v="25.240752000000001"/>
    <n v="62.772335999999996"/>
    <n v="42.363791999999997"/>
    <n v="62.656416"/>
    <n v="68.571647999999996"/>
    <n v="48.451248"/>
    <n v="59.563007999999996"/>
    <n v="36.266399999999997"/>
    <n v="18.739296"/>
    <n v="15.347807999999999"/>
    <n v="17.712575999999999"/>
    <n v="32.908370182118141"/>
    <n v="32.059097103264172"/>
    <n v="41.39168638659266"/>
    <n v="41.924437648906299"/>
    <n v="42.223104184614641"/>
    <n v="45.338622853222297"/>
    <n v="39.958909359618232"/>
    <n v="42.252872897992894"/>
    <n v="30.703465098211741"/>
    <n v="26.18897198760525"/>
    <n v="25.00921035998465"/>
    <n v="24.428774042680562"/>
  </r>
  <r>
    <n v="69986511"/>
    <n v="10076840002914"/>
    <s v="BJ US-ND-PhishFood-8 1PT"/>
    <n v="217238"/>
    <n v="11959"/>
    <n v="18380"/>
    <n v="21472"/>
    <n v="22619"/>
    <n v="20377"/>
    <n v="26971"/>
    <n v="24177"/>
    <n v="24239"/>
    <n v="22207"/>
    <n v="13325"/>
    <n v="14983"/>
    <n v="15436"/>
    <n v="11598.668544558619"/>
    <n v="14435.277662772605"/>
    <n v="19588.32001575104"/>
    <n v="17178.83170477513"/>
    <n v="17119.716231922386"/>
    <n v="21326.972110420222"/>
    <n v="19480.798035229516"/>
    <n v="20067.162023682678"/>
    <n v="15398.875749017583"/>
    <n v="12302.276237783983"/>
    <n v="14874.259252654409"/>
    <n v="12954.790498530496"/>
    <n v="649708.94806709874"/>
    <n v="240"/>
    <n v="3.7839999999999996E-3"/>
    <n v="236145"/>
    <n v="196325.94806709865"/>
    <n v="905.1583333333333"/>
    <n v="983.9375"/>
    <n v="818.02478361291105"/>
    <n v="49.829166666666666"/>
    <n v="76.583333333333329"/>
    <n v="89.466666666666669"/>
    <n v="94.245833333333337"/>
    <n v="84.904166666666669"/>
    <n v="112.37916666666666"/>
    <n v="100.7375"/>
    <n v="100.99583333333334"/>
    <n v="92.529166666666669"/>
    <n v="55.520833333333336"/>
    <n v="62.429166666666667"/>
    <n v="64.316666666666663"/>
    <n v="48.32778560232758"/>
    <n v="60.146990261552524"/>
    <n v="81.618000065629332"/>
    <n v="71.578465436563036"/>
    <n v="71.332150966343278"/>
    <n v="88.862383793417592"/>
    <n v="81.169991813456321"/>
    <n v="83.613175098677829"/>
    <n v="64.161982287573267"/>
    <n v="51.25948432409993"/>
    <n v="61.976080219393367"/>
    <n v="53.978293743877067"/>
    <n v="822.02859199999989"/>
    <n v="893.57267999999988"/>
    <n v="742.89738748590128"/>
    <n v="45.252855999999994"/>
    <n v="69.549919999999986"/>
    <n v="81.250047999999992"/>
    <n v="85.590295999999995"/>
    <n v="77.106567999999996"/>
    <n v="102.05826399999999"/>
    <n v="91.485767999999993"/>
    <n v="91.720375999999987"/>
    <n v="84.031287999999989"/>
    <n v="50.421799999999998"/>
    <n v="56.695671999999995"/>
    <n v="58.409823999999993"/>
    <n v="43.88936177260981"/>
    <n v="54.623090675931536"/>
    <n v="74.122202939601934"/>
    <n v="65.004699170869088"/>
    <n v="64.781006221594296"/>
    <n v="80.701262465830112"/>
    <n v="73.715339765308485"/>
    <n v="75.934141097615253"/>
    <n v="58.269345834282525"/>
    <n v="46.551813283774585"/>
    <n v="56.284197012044274"/>
    <n v="49.020927246439392"/>
  </r>
  <r>
    <n v="68862399"/>
    <n v="10076840000767"/>
    <s v="Talenti Cold Brew Coffee Sorbetto 8 1PT"/>
    <n v="203650"/>
    <n v="16335"/>
    <n v="15003"/>
    <n v="17475"/>
    <n v="18420"/>
    <n v="21645"/>
    <n v="26085"/>
    <n v="24347"/>
    <n v="18225"/>
    <n v="22213"/>
    <n v="18105"/>
    <n v="15870"/>
    <n v="19935"/>
    <n v="16334.772058124494"/>
    <n v="16728.45928471056"/>
    <n v="20738.73242543095"/>
    <n v="23459.854650544108"/>
    <n v="23905.300530820816"/>
    <n v="27846.844760003318"/>
    <n v="25535.34785773469"/>
    <n v="21023.582369871343"/>
    <n v="21519.425624768901"/>
    <n v="20943.023059471445"/>
    <n v="18996.619008804624"/>
    <n v="11220.729469001722"/>
    <n v="685560.69109928701"/>
    <n v="255"/>
    <n v="3.7839999999999996E-3"/>
    <n v="233658"/>
    <n v="248252.69109928698"/>
    <n v="798.62745098039215"/>
    <n v="916.30588235294113"/>
    <n v="973.53996509524302"/>
    <n v="64.058823529411768"/>
    <n v="58.835294117647059"/>
    <n v="68.529411764705884"/>
    <n v="72.235294117647058"/>
    <n v="84.882352941176464"/>
    <n v="102.29411764705883"/>
    <n v="95.478431372549025"/>
    <n v="71.470588235294116"/>
    <n v="87.109803921568627"/>
    <n v="71"/>
    <n v="62.235294117647058"/>
    <n v="78.17647058823529"/>
    <n v="64.0579296397039"/>
    <n v="65.601801116511993"/>
    <n v="81.32836245267039"/>
    <n v="91.999430002133764"/>
    <n v="93.746276591454176"/>
    <n v="109.20331278432674"/>
    <n v="100.13861904993996"/>
    <n v="82.445421058318999"/>
    <n v="84.389904410858435"/>
    <n v="82.129502194005667"/>
    <n v="74.496545132567149"/>
    <n v="44.00286066275185"/>
    <n v="770.61159999999995"/>
    <n v="884.1618719999999"/>
    <n v="939.38818311970181"/>
    <n v="61.811639999999997"/>
    <n v="56.771351999999993"/>
    <n v="66.125399999999999"/>
    <n v="69.701279999999997"/>
    <n v="81.904679999999985"/>
    <n v="98.705639999999988"/>
    <n v="92.129047999999997"/>
    <n v="68.963399999999993"/>
    <n v="84.053991999999994"/>
    <n v="68.509319999999988"/>
    <n v="60.052079999999997"/>
    <n v="75.434039999999996"/>
    <n v="61.810777467943076"/>
    <n v="63.30048993334475"/>
    <n v="78.475363497830699"/>
    <n v="88.772089997658895"/>
    <n v="90.45765720862596"/>
    <n v="105.37246057185254"/>
    <n v="96.625756293668061"/>
    <n v="79.553235687593158"/>
    <n v="81.429506564125518"/>
    <n v="79.248399257039935"/>
    <n v="71.883206329316693"/>
    <n v="42.459240310702512"/>
  </r>
  <r>
    <n v="64394596"/>
    <n v="10076840004314"/>
    <s v="BJ US-SUN-TurtleSundae-8 427ML"/>
    <n v="120"/>
    <n v="5847"/>
    <n v="4487"/>
    <n v="11087"/>
    <n v="8547"/>
    <n v="9045"/>
    <n v="8206"/>
    <n v="6749"/>
    <n v="9598"/>
    <n v="10389"/>
    <n v="4983"/>
    <n v="5243"/>
    <n v="6223"/>
    <n v="6029.5081844938322"/>
    <n v="8931.8780010060291"/>
    <n v="9253.109565024828"/>
    <n v="10771.87128745488"/>
    <n v="11449.359744011157"/>
    <n v="10717.131586869125"/>
    <n v="12969.798741325196"/>
    <n v="5538.0924107044602"/>
    <n v="3265.5681499551042"/>
    <n v="3925.2759238292642"/>
    <n v="3501.1226355478166"/>
    <n v="2480.5453423351619"/>
    <n v="179357.26157255686"/>
    <n v="240"/>
    <n v="3.4159999999999998E-3"/>
    <n v="90404"/>
    <n v="88833.261572556832"/>
    <n v="0.5"/>
    <n v="376.68333333333334"/>
    <n v="370.13858988565346"/>
    <n v="24.362500000000001"/>
    <n v="18.695833333333333"/>
    <n v="46.195833333333333"/>
    <n v="35.612499999999997"/>
    <n v="37.6875"/>
    <n v="34.19166666666667"/>
    <n v="28.120833333333334"/>
    <n v="39.991666666666667"/>
    <n v="43.287500000000001"/>
    <n v="20.762499999999999"/>
    <n v="21.845833333333335"/>
    <n v="25.929166666666667"/>
    <n v="25.122950768724301"/>
    <n v="37.216158337525123"/>
    <n v="38.554623187603447"/>
    <n v="44.882797031061997"/>
    <n v="47.705665600046487"/>
    <n v="44.654714945288021"/>
    <n v="54.04082808885498"/>
    <n v="23.075385044601919"/>
    <n v="13.606533958146267"/>
    <n v="16.3553163492886"/>
    <n v="14.588010981449235"/>
    <n v="10.335605593063175"/>
    <n v="0.40991999999999995"/>
    <n v="308.820064"/>
    <n v="303.45442153185411"/>
    <n v="19.973351999999998"/>
    <n v="15.327591999999999"/>
    <n v="37.873191999999996"/>
    <n v="29.196551999999997"/>
    <n v="30.89772"/>
    <n v="28.031695999999997"/>
    <n v="23.054583999999998"/>
    <n v="32.786767999999995"/>
    <n v="35.488824000000001"/>
    <n v="17.021927999999999"/>
    <n v="17.910087999999998"/>
    <n v="21.257767999999999"/>
    <n v="20.596799958230928"/>
    <n v="30.511295251436593"/>
    <n v="31.608622274124812"/>
    <n v="36.796712317945868"/>
    <n v="39.11101288554211"/>
    <n v="36.609721500744932"/>
    <n v="44.304832500366864"/>
    <n v="18.918123674966434"/>
    <n v="11.155180800246635"/>
    <n v="13.408742555800766"/>
    <n v="11.959834923031341"/>
    <n v="8.4735428894169118"/>
  </r>
  <r>
    <n v="68729634"/>
    <n v="10186852001123"/>
    <s v="Talenti LY Mint Fudge Cookie 8 311.8g"/>
    <n v="203851"/>
    <n v="13071"/>
    <n v="13874"/>
    <n v="12879"/>
    <n v="11255"/>
    <n v="11435"/>
    <n v="16065"/>
    <n v="13725"/>
    <n v="11070"/>
    <n v="9795"/>
    <n v="10470"/>
    <n v="9810"/>
    <n v="8115"/>
    <n v="8844.3196041885913"/>
    <n v="9514.2668926607366"/>
    <n v="11822.759799678854"/>
    <n v="12305.357136784607"/>
    <n v="12644.700620481797"/>
    <n v="15038.647174862621"/>
    <n v="12713.070541771815"/>
    <n v="10548.564085177186"/>
    <n v="11016.961663464604"/>
    <n v="10956.395289100781"/>
    <n v="10237.439478664883"/>
    <n v="7287.913325257392"/>
    <n v="478345.39561209391"/>
    <n v="255"/>
    <n v="3.552E-3"/>
    <n v="141564"/>
    <n v="132930.39561209385"/>
    <n v="799.41568627450977"/>
    <n v="555.15294117647056"/>
    <n v="521.29566906703474"/>
    <n v="51.258823529411764"/>
    <n v="54.407843137254901"/>
    <n v="50.505882352941178"/>
    <n v="44.137254901960787"/>
    <n v="44.843137254901961"/>
    <n v="63"/>
    <n v="53.823529411764703"/>
    <n v="43.411764705882355"/>
    <n v="38.411764705882355"/>
    <n v="41.058823529411768"/>
    <n v="38.470588235294116"/>
    <n v="31.823529411764707"/>
    <n v="34.68360629093565"/>
    <n v="37.310850559453868"/>
    <n v="46.363763920309232"/>
    <n v="48.25630249719454"/>
    <n v="49.587061256791358"/>
    <n v="58.975086960245569"/>
    <n v="49.855178595183588"/>
    <n v="41.366917981087006"/>
    <n v="43.203771229272959"/>
    <n v="42.966256035689341"/>
    <n v="40.146821484960327"/>
    <n v="28.58005225591134"/>
    <n v="724.07875200000001"/>
    <n v="502.835328"/>
    <n v="472.16876521415736"/>
    <n v="46.428192000000003"/>
    <n v="49.280448"/>
    <n v="45.746208000000003"/>
    <n v="39.977760000000004"/>
    <n v="40.61712"/>
    <n v="57.06288"/>
    <n v="48.751199999999997"/>
    <n v="39.320639999999997"/>
    <n v="34.791840000000001"/>
    <n v="37.189439999999998"/>
    <n v="34.845120000000001"/>
    <n v="28.824480000000001"/>
    <n v="31.415023234077875"/>
    <n v="33.794676002730938"/>
    <n v="41.99444280845929"/>
    <n v="43.708628549858922"/>
    <n v="44.913976603951347"/>
    <n v="53.417274765112033"/>
    <n v="45.156826564373489"/>
    <n v="37.468499630549367"/>
    <n v="39.132247828626276"/>
    <n v="38.917116066885974"/>
    <n v="36.363385028217664"/>
    <n v="25.886668131314256"/>
  </r>
  <r>
    <n v="68649097"/>
    <n v="10076840003560"/>
    <s v="BJ US-TOP-RaspCheesecake-8 450ML"/>
    <n v="186351"/>
    <n v="18721"/>
    <n v="16126"/>
    <n v="19445"/>
    <n v="17415"/>
    <n v="15798"/>
    <n v="18709"/>
    <n v="15743"/>
    <n v="14257"/>
    <n v="13605"/>
    <n v="9512"/>
    <n v="10381"/>
    <n v="11145"/>
    <n v="9966.3973056395826"/>
    <n v="12922.600909256329"/>
    <n v="16187.223816648071"/>
    <n v="15411.844401936032"/>
    <n v="15432.947800329395"/>
    <n v="16899.535785281223"/>
    <n v="14914.19438992152"/>
    <n v="15054.319508263359"/>
    <n v="12154.999464915316"/>
    <n v="12836.100041410826"/>
    <n v="10540.334129194149"/>
    <n v="10359.0504843289"/>
    <n v="529887.54803712468"/>
    <n v="240"/>
    <n v="3.5999999999999999E-3"/>
    <n v="180857"/>
    <n v="162679.54803712471"/>
    <n v="776.46249999999998"/>
    <n v="753.57083333333333"/>
    <n v="677.83145015468631"/>
    <n v="78.004166666666663"/>
    <n v="67.191666666666663"/>
    <n v="81.020833333333329"/>
    <n v="72.5625"/>
    <n v="65.825000000000003"/>
    <n v="77.954166666666666"/>
    <n v="65.595833333333331"/>
    <n v="59.404166666666669"/>
    <n v="56.6875"/>
    <n v="39.633333333333333"/>
    <n v="43.25416666666667"/>
    <n v="46.4375"/>
    <n v="41.52665544016493"/>
    <n v="53.844170455234703"/>
    <n v="67.446765902700292"/>
    <n v="64.21601834140013"/>
    <n v="64.303949168039154"/>
    <n v="70.414732438671763"/>
    <n v="62.142476624673002"/>
    <n v="62.726331284430664"/>
    <n v="50.645831103813819"/>
    <n v="53.483750172545108"/>
    <n v="43.918058871642287"/>
    <n v="43.162710351370414"/>
    <n v="670.86360000000002"/>
    <n v="651.08519999999999"/>
    <n v="585.64637293364899"/>
    <n v="67.395600000000002"/>
    <n v="58.053599999999996"/>
    <n v="70.001999999999995"/>
    <n v="62.693999999999996"/>
    <n v="56.872799999999998"/>
    <n v="67.352400000000003"/>
    <n v="56.674799999999998"/>
    <n v="51.325199999999995"/>
    <n v="48.978000000000002"/>
    <n v="34.243200000000002"/>
    <n v="37.371600000000001"/>
    <n v="40.122"/>
    <n v="35.879030300302496"/>
    <n v="46.521363273322784"/>
    <n v="58.274005739933052"/>
    <n v="55.482639846969711"/>
    <n v="55.558612081185821"/>
    <n v="60.838328827012404"/>
    <n v="53.691099803717471"/>
    <n v="54.195550229748093"/>
    <n v="43.757998073695134"/>
    <n v="46.209960149078974"/>
    <n v="37.945202865098935"/>
    <n v="37.292581743584037"/>
  </r>
  <r>
    <n v="69700048"/>
    <n v="10077567003451"/>
    <s v="GH Reeses 1-24BK"/>
    <n v="196076"/>
    <n v="4587"/>
    <n v="11197"/>
    <n v="16131"/>
    <n v="21293"/>
    <n v="26460"/>
    <n v="24930"/>
    <n v="27510"/>
    <n v="21983"/>
    <n v="17115"/>
    <n v="12255"/>
    <n v="8730"/>
    <n v="5355"/>
    <n v="3416.9760863318506"/>
    <n v="6419.0709106648055"/>
    <n v="10615.279178967783"/>
    <n v="19892.791399224319"/>
    <n v="22651.532286758436"/>
    <n v="21227.650612972371"/>
    <n v="28178.103554394911"/>
    <n v="19686.836835060501"/>
    <n v="13733.055056491963"/>
    <n v="10840.245675854983"/>
    <n v="3819.1651162571184"/>
    <n v="5948.1184825222681"/>
    <n v="560050.82519550133"/>
    <n v="225"/>
    <n v="2.7360000000000002E-3"/>
    <n v="197546"/>
    <n v="166428.8251955013"/>
    <n v="871.44888888888886"/>
    <n v="877.98222222222228"/>
    <n v="739.68366753556131"/>
    <n v="20.386666666666667"/>
    <n v="49.764444444444443"/>
    <n v="71.693333333333328"/>
    <n v="94.635555555555555"/>
    <n v="117.6"/>
    <n v="110.8"/>
    <n v="122.26666666666667"/>
    <n v="97.702222222222218"/>
    <n v="76.066666666666663"/>
    <n v="54.466666666666669"/>
    <n v="38.799999999999997"/>
    <n v="23.8"/>
    <n v="15.186560383697113"/>
    <n v="28.529204047399137"/>
    <n v="47.179018573190149"/>
    <n v="88.412406218774748"/>
    <n v="100.6734768300375"/>
    <n v="94.345113835432755"/>
    <n v="125.23601579731071"/>
    <n v="87.497052600268901"/>
    <n v="61.035800251075393"/>
    <n v="48.17886967046659"/>
    <n v="16.974067183364969"/>
    <n v="26.436082144543413"/>
    <n v="536.46393599999999"/>
    <n v="540.48585600000001"/>
    <n v="455.34926573489156"/>
    <n v="12.550032"/>
    <n v="30.634992"/>
    <n v="44.134416000000002"/>
    <n v="58.257648000000003"/>
    <n v="72.394559999999998"/>
    <n v="68.208480000000009"/>
    <n v="75.267360000000011"/>
    <n v="60.145488"/>
    <n v="46.826640000000005"/>
    <n v="33.529679999999999"/>
    <n v="23.885280000000002"/>
    <n v="14.651280000000002"/>
    <n v="9.3488465722039447"/>
    <n v="17.562578011578911"/>
    <n v="29.043403833655855"/>
    <n v="54.426677268277743"/>
    <n v="61.974592336571085"/>
    <n v="58.078852077092414"/>
    <n v="77.095291324824487"/>
    <n v="53.863185580725535"/>
    <n v="37.573638634562016"/>
    <n v="29.658912169139235"/>
    <n v="10.449235758079476"/>
    <n v="16.274052168180926"/>
  </r>
  <r>
    <n v="69551489"/>
    <n v="10041000004268"/>
    <s v="GH Reese Bar 8-6PK"/>
    <n v="244312"/>
    <n v="13426"/>
    <n v="14550"/>
    <n v="19344"/>
    <n v="19922"/>
    <n v="17672"/>
    <n v="26411"/>
    <n v="20230"/>
    <n v="19138"/>
    <n v="17763"/>
    <n v="15687"/>
    <n v="10794"/>
    <n v="10276"/>
    <n v="7316.7911305751541"/>
    <n v="9835.2205384247154"/>
    <n v="14143.099297057995"/>
    <n v="16704.767806383876"/>
    <n v="16461.677495370623"/>
    <n v="18219.882861542053"/>
    <n v="15242.619420950012"/>
    <n v="14799.715902156073"/>
    <n v="10630.46396785714"/>
    <n v="13986.289034555492"/>
    <n v="5108.0584007724465"/>
    <n v="5140.238452426097"/>
    <n v="597113.82430807175"/>
    <n v="154"/>
    <n v="3.8959999999999997E-3"/>
    <n v="205213"/>
    <n v="147588.82430807169"/>
    <n v="1586.4415584415585"/>
    <n v="1332.5519480519481"/>
    <n v="958.36898901345251"/>
    <n v="87.181818181818187"/>
    <n v="94.480519480519476"/>
    <n v="125.6103896103896"/>
    <n v="129.36363636363637"/>
    <n v="114.75324675324676"/>
    <n v="171.5"/>
    <n v="131.36363636363637"/>
    <n v="124.27272727272727"/>
    <n v="115.34415584415585"/>
    <n v="101.86363636363636"/>
    <n v="70.090909090909093"/>
    <n v="66.727272727272734"/>
    <n v="47.511630718020484"/>
    <n v="63.86506843132932"/>
    <n v="91.838307123753211"/>
    <n v="108.47251822327192"/>
    <n v="106.89400971019884"/>
    <n v="118.310927672351"/>
    <n v="98.978048187987085"/>
    <n v="96.102051312701775"/>
    <n v="69.028986804267149"/>
    <n v="90.820058665944757"/>
    <n v="33.169210394626276"/>
    <n v="33.37817176900063"/>
    <n v="951.83955199999991"/>
    <n v="799.50984799999992"/>
    <n v="575.00605950424722"/>
    <n v="52.307695999999993"/>
    <n v="56.686799999999998"/>
    <n v="75.364223999999993"/>
    <n v="77.616112000000001"/>
    <n v="68.850111999999996"/>
    <n v="102.897256"/>
    <n v="78.816079999999999"/>
    <n v="74.561647999999991"/>
    <n v="69.204647999999992"/>
    <n v="61.116551999999999"/>
    <n v="42.053424"/>
    <n v="40.035295999999995"/>
    <n v="28.506218244720799"/>
    <n v="38.318019217702691"/>
    <n v="55.101514861337947"/>
    <n v="65.081775373671576"/>
    <n v="64.134695521963948"/>
    <n v="70.98466362856783"/>
    <n v="59.385245264021243"/>
    <n v="57.659693154800053"/>
    <n v="41.416287618771413"/>
    <n v="54.490582078628194"/>
    <n v="19.90099552940945"/>
    <n v="20.026369010652072"/>
  </r>
  <r>
    <n v="68881265"/>
    <n v="10077567003208"/>
    <s v="BR CS Mint Cookie Fudge 6 1.5QT"/>
    <n v="194146"/>
    <n v="8285"/>
    <n v="13106"/>
    <n v="16964"/>
    <n v="19589"/>
    <n v="14521"/>
    <n v="17328"/>
    <n v="17594"/>
    <n v="16189"/>
    <n v="13497"/>
    <n v="12595"/>
    <n v="13409"/>
    <n v="10813"/>
    <n v="9314.1984256918258"/>
    <n v="13045.278713550579"/>
    <n v="14992.907373901922"/>
    <n v="14439.725080742402"/>
    <n v="15005.762923422139"/>
    <n v="16607.70526287533"/>
    <n v="17161.471253849115"/>
    <n v="14050.258393908467"/>
    <n v="11688.596444710194"/>
    <n v="13507.603594213309"/>
    <n v="12743.568971667868"/>
    <n v="9962.2068317227404"/>
    <n v="530555.2832702559"/>
    <n v="176"/>
    <n v="8.5199999999999998E-3"/>
    <n v="173890"/>
    <n v="162519.28327025592"/>
    <n v="1103.1022727272727"/>
    <n v="988.01136363636363"/>
    <n v="923.40501858099958"/>
    <n v="47.073863636363633"/>
    <n v="74.465909090909093"/>
    <n v="96.38636363636364"/>
    <n v="111.30113636363636"/>
    <n v="82.505681818181813"/>
    <n v="98.454545454545453"/>
    <n v="99.965909090909093"/>
    <n v="91.982954545454547"/>
    <n v="76.6875"/>
    <n v="71.5625"/>
    <n v="76.1875"/>
    <n v="61.4375"/>
    <n v="52.921581964158101"/>
    <n v="74.120901781537384"/>
    <n v="85.186973715351826"/>
    <n v="82.043892504218192"/>
    <n v="85.260016610353063"/>
    <n v="94.361961720882562"/>
    <n v="97.508359396869977"/>
    <n v="79.831013601752659"/>
    <n v="66.412479799489745"/>
    <n v="76.747747694393809"/>
    <n v="72.406641884476528"/>
    <n v="56.603447907515573"/>
    <n v="1654.12392"/>
    <n v="1481.5427999999999"/>
    <n v="1384.6642934625804"/>
    <n v="70.588200000000001"/>
    <n v="111.66311999999999"/>
    <n v="144.53327999999999"/>
    <n v="166.89828"/>
    <n v="123.71892"/>
    <n v="147.63455999999999"/>
    <n v="149.90088"/>
    <n v="137.93028000000001"/>
    <n v="114.99444"/>
    <n v="107.3094"/>
    <n v="114.24468"/>
    <n v="92.126760000000004"/>
    <n v="79.356970586894349"/>
    <n v="111.14577463945093"/>
    <n v="127.73957082564438"/>
    <n v="123.02645768792527"/>
    <n v="127.84910010755662"/>
    <n v="141.4976488396978"/>
    <n v="146.21573508279445"/>
    <n v="119.70820151610013"/>
    <n v="99.586841708930848"/>
    <n v="115.08478262269739"/>
    <n v="108.57520763861024"/>
    <n v="84.878002206277742"/>
  </r>
  <r>
    <n v="64413477"/>
    <n v="10076840135551"/>
    <s v="BJ US-IC-AmericoneDream-FTNG-12 4FOZ"/>
    <n v="179961"/>
    <n v="12337"/>
    <n v="13946"/>
    <n v="14920"/>
    <n v="17422"/>
    <n v="14597"/>
    <n v="12372"/>
    <n v="10679"/>
    <n v="8259"/>
    <n v="9657"/>
    <n v="7970"/>
    <n v="5388"/>
    <n v="5225"/>
    <n v="8425.6965667200329"/>
    <n v="11155.692271776688"/>
    <n v="12732.828827317027"/>
    <n v="12695.815230442062"/>
    <n v="11956.540718735268"/>
    <n v="10266.217488999015"/>
    <n v="9245.9690541524633"/>
    <n v="7446.7618688366956"/>
    <n v="8328.8580410570212"/>
    <n v="6991.2184496184118"/>
    <n v="8329.946927397561"/>
    <n v="6570.5927986012839"/>
    <n v="426879.13824365358"/>
    <n v="468"/>
    <n v="1.4159999999999999E-3"/>
    <n v="132772"/>
    <n v="114146.13824365351"/>
    <n v="384.53205128205127"/>
    <n v="283.70085470085468"/>
    <n v="243.90200479413141"/>
    <n v="26.361111111111111"/>
    <n v="29.799145299145298"/>
    <n v="31.880341880341881"/>
    <n v="37.226495726495727"/>
    <n v="31.19017094017094"/>
    <n v="26.435897435897434"/>
    <n v="22.818376068376068"/>
    <n v="17.647435897435898"/>
    <n v="20.634615384615383"/>
    <n v="17.029914529914532"/>
    <n v="11.512820512820513"/>
    <n v="11.164529914529915"/>
    <n v="18.003625142564172"/>
    <n v="23.836949298668138"/>
    <n v="27.206899203668861"/>
    <n v="27.127810321457396"/>
    <n v="25.548163928921515"/>
    <n v="21.936362155980799"/>
    <n v="19.756344132804408"/>
    <n v="15.911884335121144"/>
    <n v="17.796705215933805"/>
    <n v="14.938500960723102"/>
    <n v="17.799031896148634"/>
    <n v="14.039728202139495"/>
    <n v="254.82477599999999"/>
    <n v="188.00515199999998"/>
    <n v="161.63093175301336"/>
    <n v="17.469192"/>
    <n v="19.747536"/>
    <n v="21.126719999999999"/>
    <n v="24.669551999999999"/>
    <n v="20.669352"/>
    <n v="17.518751999999999"/>
    <n v="15.121464"/>
    <n v="11.694744"/>
    <n v="13.674311999999999"/>
    <n v="11.28552"/>
    <n v="7.6294079999999997"/>
    <n v="7.3986000000000001"/>
    <n v="11.930786338475567"/>
    <n v="15.79646025683579"/>
    <n v="18.029685619480912"/>
    <n v="17.977274366305959"/>
    <n v="16.93046165772914"/>
    <n v="14.536963964422604"/>
    <n v="13.092292180679888"/>
    <n v="10.54461480627276"/>
    <n v="11.793662986136741"/>
    <n v="9.8995653246596707"/>
    <n v="11.795204849194945"/>
    <n v="9.3039594028194177"/>
  </r>
  <r>
    <n v="68354590"/>
    <n v="10076840003072"/>
    <s v="BJ US-TOP-THICKMINT-8 450ml"/>
    <n v="191599"/>
    <n v="9795"/>
    <n v="13882"/>
    <n v="16269"/>
    <n v="12949"/>
    <n v="12565"/>
    <n v="17395"/>
    <n v="12512"/>
    <n v="14249"/>
    <n v="11600"/>
    <n v="9128"/>
    <n v="9327"/>
    <n v="8618"/>
    <n v="7368.6115355276852"/>
    <n v="11024.848327655809"/>
    <n v="13198.332245748601"/>
    <n v="11029.867964954528"/>
    <n v="10548.880175578406"/>
    <n v="12764.112992898974"/>
    <n v="13057.712837871368"/>
    <n v="12703.100533039087"/>
    <n v="9454.4357104909013"/>
    <n v="9527.7639346771339"/>
    <n v="8447.7536665709231"/>
    <n v="6661.3082443885796"/>
    <n v="465674.72816940199"/>
    <n v="240"/>
    <n v="3.5999999999999999E-3"/>
    <n v="148289"/>
    <n v="125786.72816940199"/>
    <n v="798.32916666666665"/>
    <n v="617.87083333333328"/>
    <n v="524.11136737250831"/>
    <n v="40.8125"/>
    <n v="57.841666666666669"/>
    <n v="67.787499999999994"/>
    <n v="53.954166666666666"/>
    <n v="52.354166666666664"/>
    <n v="72.479166666666671"/>
    <n v="52.133333333333333"/>
    <n v="59.37083333333333"/>
    <n v="48.333333333333336"/>
    <n v="38.033333333333331"/>
    <n v="38.862499999999997"/>
    <n v="35.908333333333331"/>
    <n v="30.702548064698689"/>
    <n v="45.936868031899202"/>
    <n v="54.993051023952503"/>
    <n v="45.957783187310532"/>
    <n v="43.953667398243361"/>
    <n v="53.183804137079058"/>
    <n v="54.407136824464033"/>
    <n v="52.929585554329527"/>
    <n v="39.393482127045424"/>
    <n v="39.699016394488055"/>
    <n v="35.19897361071218"/>
    <n v="27.755451018285747"/>
    <n v="689.75639999999999"/>
    <n v="533.84039999999993"/>
    <n v="452.83222140984714"/>
    <n v="35.262"/>
    <n v="49.975200000000001"/>
    <n v="58.568399999999997"/>
    <n v="46.616399999999999"/>
    <n v="45.234000000000002"/>
    <n v="62.622"/>
    <n v="45.043199999999999"/>
    <n v="51.296399999999998"/>
    <n v="41.76"/>
    <n v="32.860799999999998"/>
    <n v="33.577199999999998"/>
    <n v="31.024799999999999"/>
    <n v="26.527001527899667"/>
    <n v="39.689453979560909"/>
    <n v="47.513996084694959"/>
    <n v="39.707524673836303"/>
    <n v="37.975968632082264"/>
    <n v="45.950806774436302"/>
    <n v="47.007766216336925"/>
    <n v="45.731161918940714"/>
    <n v="34.035968557767241"/>
    <n v="34.299950164837682"/>
    <n v="30.411913199655324"/>
    <n v="23.980709679798885"/>
  </r>
  <r>
    <n v="64325624"/>
    <n v="10851035003040"/>
    <s v="Yasso Sea Salt Car Poppables 10-6.84flz"/>
    <n v="131273"/>
    <n v="7080"/>
    <n v="14082"/>
    <n v="4924"/>
    <n v="18056"/>
    <n v="17183"/>
    <n v="7276"/>
    <n v="11300"/>
    <n v="8540"/>
    <n v="9045"/>
    <n v="4880"/>
    <n v="4578"/>
    <n v="3372"/>
    <n v="2763.3800982996368"/>
    <n v="3846.401396347062"/>
    <n v="4944.7060454395632"/>
    <n v="3320.4802880577463"/>
    <n v="3976.0974493640729"/>
    <n v="4285.0319101263431"/>
    <n v="3680.7406440569348"/>
    <n v="5660.3491109881352"/>
    <n v="2847.5034533785224"/>
    <n v="-572.08878179978922"/>
    <n v="-201.80703043964598"/>
    <n v="-838.15703043964595"/>
    <n v="275301.63755337894"/>
    <n v="200"/>
    <n v="2.0200000000000001E-3"/>
    <n v="110316"/>
    <n v="33712.637553378947"/>
    <n v="656.36500000000001"/>
    <n v="551.58000000000004"/>
    <n v="168.56318776689474"/>
    <n v="35.4"/>
    <n v="70.41"/>
    <n v="24.62"/>
    <n v="90.28"/>
    <n v="85.915000000000006"/>
    <n v="36.380000000000003"/>
    <n v="56.5"/>
    <n v="42.7"/>
    <n v="45.225000000000001"/>
    <n v="24.4"/>
    <n v="22.89"/>
    <n v="16.86"/>
    <n v="13.816900491498183"/>
    <n v="19.23200698173531"/>
    <n v="24.723530227197816"/>
    <n v="16.60240144028873"/>
    <n v="19.880487246820365"/>
    <n v="21.425159550631715"/>
    <n v="18.403703220284672"/>
    <n v="28.301745554940677"/>
    <n v="14.237517266892612"/>
    <n v="-2.860443908998946"/>
    <n v="-1.0090351521982299"/>
    <n v="-4.19078515219823"/>
    <n v="265.17146000000002"/>
    <n v="222.83832000000001"/>
    <n v="68.099527857825478"/>
    <n v="14.301600000000001"/>
    <n v="28.445640000000001"/>
    <n v="9.9464800000000011"/>
    <n v="36.473120000000002"/>
    <n v="34.70966"/>
    <n v="14.697520000000001"/>
    <n v="22.826000000000001"/>
    <n v="17.250800000000002"/>
    <n v="18.270900000000001"/>
    <n v="9.8575999999999997"/>
    <n v="9.24756"/>
    <n v="6.8114400000000002"/>
    <n v="5.5820277985652664"/>
    <n v="7.7697308206210653"/>
    <n v="9.9883062117879184"/>
    <n v="6.707370181876648"/>
    <n v="8.0317168477154279"/>
    <n v="8.6557644584552129"/>
    <n v="7.4350961009950085"/>
    <n v="11.433905204196034"/>
    <n v="5.7519569758246156"/>
    <n v="-1.1556193392355742"/>
    <n v="-0.4076502014880849"/>
    <n v="-1.6930772014880848"/>
  </r>
  <r>
    <n v="84136043"/>
    <n v="10076840101549"/>
    <s v="BJ US-COR-KaramelSutra-FTNG-8 1PT"/>
    <n v="201366"/>
    <n v="13058"/>
    <n v="17603"/>
    <n v="20997"/>
    <n v="16253"/>
    <n v="19635"/>
    <n v="21103"/>
    <n v="20353"/>
    <n v="15905"/>
    <n v="20159"/>
    <n v="11576"/>
    <n v="12304"/>
    <n v="12056"/>
    <n v="10257.745939874349"/>
    <n v="15632.220437384223"/>
    <n v="17308.527962480126"/>
    <n v="14684.344887892667"/>
    <n v="15632.398608127864"/>
    <n v="17434.770952399034"/>
    <n v="18072.381708732504"/>
    <n v="15727.368577647636"/>
    <n v="12960.236133550159"/>
    <n v="13399.548708436145"/>
    <n v="10504.26781532777"/>
    <n v="9527.4328671035364"/>
    <n v="573509.24459895596"/>
    <n v="240"/>
    <n v="3.7853439999999999E-3"/>
    <n v="201002"/>
    <n v="171141.24459895599"/>
    <n v="839.02499999999998"/>
    <n v="837.50833333333333"/>
    <n v="713.08851916231663"/>
    <n v="54.408333333333331"/>
    <n v="73.345833333333331"/>
    <n v="87.487499999999997"/>
    <n v="67.720833333333331"/>
    <n v="81.8125"/>
    <n v="87.92916666666666"/>
    <n v="84.80416666666666"/>
    <n v="66.270833333333329"/>
    <n v="83.995833333333337"/>
    <n v="48.233333333333334"/>
    <n v="51.266666666666666"/>
    <n v="50.233333333333334"/>
    <n v="42.740608082809786"/>
    <n v="65.134251822434265"/>
    <n v="72.118866510333859"/>
    <n v="61.184770366219446"/>
    <n v="65.134994200532759"/>
    <n v="72.644878968329309"/>
    <n v="75.3015904530521"/>
    <n v="65.530702406865146"/>
    <n v="54.00098388979233"/>
    <n v="55.831452951817269"/>
    <n v="43.767782563865708"/>
    <n v="39.697636946264737"/>
    <n v="762.23957990400004"/>
    <n v="760.86171468800001"/>
    <n v="647.82848339519046"/>
    <n v="49.429021951999999"/>
    <n v="66.633410432000005"/>
    <n v="79.480867967999998"/>
    <n v="61.523196032000001"/>
    <n v="74.325229440000001"/>
    <n v="79.882114431999995"/>
    <n v="77.043106432000002"/>
    <n v="60.205896320000001"/>
    <n v="76.308749695999992"/>
    <n v="43.819142143999997"/>
    <n v="46.574872575999997"/>
    <n v="45.636107263999996"/>
    <n v="38.829097047027723"/>
    <n v="59.173331839329741"/>
    <n v="65.51873247160637"/>
    <n v="55.585296815315175"/>
    <n v="59.174006276885159"/>
    <n v="65.996605616037968"/>
    <n v="68.410181666860325"/>
    <n v="59.53350028118701"/>
    <n v="49.058952086717291"/>
    <n v="50.72190130618651"/>
    <n v="39.76226714914408"/>
    <n v="36.064610838893167"/>
  </r>
  <r>
    <n v="68917388"/>
    <n v="10075856011477"/>
    <s v="KL Giant Original Bar 1-24PK"/>
    <n v="229123"/>
    <n v="7609"/>
    <n v="9870"/>
    <n v="19250"/>
    <n v="19854"/>
    <n v="26142"/>
    <n v="28129"/>
    <n v="20677"/>
    <n v="26931"/>
    <n v="16221"/>
    <n v="13368"/>
    <n v="15072"/>
    <n v="9848"/>
    <n v="7608.4599999999991"/>
    <n v="9869.61"/>
    <n v="19250.009999999998"/>
    <n v="19853.620000000003"/>
    <n v="26142.120000000003"/>
    <n v="28129.360000000001"/>
    <n v="23651.89"/>
    <n v="28983.77"/>
    <n v="16220.29"/>
    <n v="13367.750000000002"/>
    <n v="15072.230000000001"/>
    <n v="9847.869999999999"/>
    <n v="660090.9800000001"/>
    <n v="322"/>
    <n v="3.9119999999999997E-3"/>
    <n v="212971"/>
    <n v="217996.98"/>
    <n v="711.56211180124228"/>
    <n v="661.4006211180124"/>
    <n v="677.00925465838509"/>
    <n v="23.630434782608695"/>
    <n v="30.652173913043477"/>
    <n v="59.782608695652172"/>
    <n v="61.658385093167702"/>
    <n v="81.186335403726702"/>
    <n v="87.357142857142861"/>
    <n v="64.214285714285708"/>
    <n v="83.636645962732914"/>
    <n v="50.37577639751553"/>
    <n v="41.515527950310556"/>
    <n v="46.807453416149066"/>
    <n v="30.58385093167702"/>
    <n v="23.628757763975152"/>
    <n v="30.650962732919258"/>
    <n v="59.782639751552793"/>
    <n v="61.657204968944107"/>
    <n v="81.186708074534167"/>
    <n v="87.358260869565214"/>
    <n v="73.453074534161487"/>
    <n v="90.01170807453417"/>
    <n v="50.373571428571431"/>
    <n v="41.514751552795033"/>
    <n v="46.808167701863361"/>
    <n v="30.583447204968941"/>
    <n v="896.32917599999996"/>
    <n v="833.14255199999991"/>
    <n v="852.80418576"/>
    <n v="29.766407999999998"/>
    <n v="38.611439999999995"/>
    <n v="75.305999999999997"/>
    <n v="77.668847999999997"/>
    <n v="102.26750399999999"/>
    <n v="110.04064799999999"/>
    <n v="80.888423999999986"/>
    <n v="105.35407199999999"/>
    <n v="63.456551999999995"/>
    <n v="52.295615999999995"/>
    <n v="58.961663999999992"/>
    <n v="38.525375999999994"/>
    <n v="29.764295519999994"/>
    <n v="38.609914320000001"/>
    <n v="75.306039119999994"/>
    <n v="77.667361440000008"/>
    <n v="102.26797344000001"/>
    <n v="110.04205631999999"/>
    <n v="92.526193679999992"/>
    <n v="113.38450823999999"/>
    <n v="63.45377448"/>
    <n v="52.294638000000006"/>
    <n v="58.962563760000002"/>
    <n v="38.524867439999994"/>
  </r>
  <r>
    <n v="68860663"/>
    <n v="20816680010314"/>
    <s v="Talenti Vanilla Caramel Swirl 8 1PT"/>
    <n v="176740"/>
    <n v="14415"/>
    <n v="14350"/>
    <n v="17076"/>
    <n v="15135"/>
    <n v="15864"/>
    <n v="20655"/>
    <n v="16514"/>
    <n v="15124"/>
    <n v="17265"/>
    <n v="12613"/>
    <n v="12958"/>
    <n v="15225"/>
    <n v="11055.200115701666"/>
    <n v="14172.892404640179"/>
    <n v="15609.890126334902"/>
    <n v="15707.651324354025"/>
    <n v="15501.950946524998"/>
    <n v="17768.594445272141"/>
    <n v="16779.670196758983"/>
    <n v="13895.793612499492"/>
    <n v="14735.882365092628"/>
    <n v="13960.557920029118"/>
    <n v="13116.575927817317"/>
    <n v="6914.2885321495123"/>
    <n v="533152.94791717478"/>
    <n v="255"/>
    <n v="3.7839999999999996E-3"/>
    <n v="187194"/>
    <n v="169218.94791717498"/>
    <n v="693.0980392156863"/>
    <n v="734.09411764705885"/>
    <n v="663.60371732225485"/>
    <n v="56.529411764705884"/>
    <n v="56.274509803921568"/>
    <n v="66.964705882352945"/>
    <n v="59.352941176470587"/>
    <n v="62.211764705882352"/>
    <n v="81"/>
    <n v="64.760784313725495"/>
    <n v="59.30980392156863"/>
    <n v="67.705882352941174"/>
    <n v="49.462745098039214"/>
    <n v="50.815686274509801"/>
    <n v="59.705882352941174"/>
    <n v="43.353725943928097"/>
    <n v="55.579970214275214"/>
    <n v="61.215255397391772"/>
    <n v="61.598632644525587"/>
    <n v="60.791964496176462"/>
    <n v="69.680762530478987"/>
    <n v="65.802628222584246"/>
    <n v="54.49330828431173"/>
    <n v="57.787773980755404"/>
    <n v="54.747285960898502"/>
    <n v="51.43755265810713"/>
    <n v="27.114856988821618"/>
    <n v="668.78415999999993"/>
    <n v="708.34209599999997"/>
    <n v="640.32449891859005"/>
    <n v="54.546359999999993"/>
    <n v="54.300399999999996"/>
    <n v="64.615583999999998"/>
    <n v="57.270839999999993"/>
    <n v="60.029375999999992"/>
    <n v="78.158519999999996"/>
    <n v="62.488975999999994"/>
    <n v="57.229215999999994"/>
    <n v="65.330759999999998"/>
    <n v="47.727591999999994"/>
    <n v="49.033071999999997"/>
    <n v="57.611399999999996"/>
    <n v="41.832877237815097"/>
    <n v="53.630224859158432"/>
    <n v="59.067824238051259"/>
    <n v="59.437752611355627"/>
    <n v="58.659382381650587"/>
    <n v="67.23636138090977"/>
    <n v="63.494272024535988"/>
    <n v="52.58168302969807"/>
    <n v="55.760578869510496"/>
    <n v="52.826751169390178"/>
    <n v="49.633123310860725"/>
    <n v="26.163667805653752"/>
  </r>
  <r>
    <n v="69798155"/>
    <n v="10076840004086"/>
    <s v="BJ US-IC-COFFEE FUDGE CHIP-6 828ml "/>
    <n v="8306"/>
    <n v="3616"/>
    <n v="7140"/>
    <n v="9441"/>
    <n v="6580"/>
    <n v="7236"/>
    <n v="6431"/>
    <n v="4612"/>
    <n v="3621"/>
    <n v="4637"/>
    <n v="4729"/>
    <n v="3333"/>
    <n v="3172"/>
    <n v="3740.0654629355272"/>
    <n v="6190.7058752277017"/>
    <n v="5959.7912257080607"/>
    <n v="7228.1230964216375"/>
    <n v="6338.2852129606781"/>
    <n v="5147.3907865707615"/>
    <n v="3921.7330161790283"/>
    <n v="3119.8215773224401"/>
    <n v="3086.6326035957009"/>
    <n v="2936.4195820190625"/>
    <n v="2321.2751571548679"/>
    <n v="2834.1156714286631"/>
    <n v="125678.35926752414"/>
    <n v="182"/>
    <n v="4.9680000000000002E-3"/>
    <n v="64548"/>
    <n v="52824.359267524131"/>
    <n v="45.637362637362635"/>
    <n v="354.65934065934067"/>
    <n v="290.24373223914358"/>
    <n v="19.868131868131869"/>
    <n v="39.230769230769234"/>
    <n v="51.873626373626372"/>
    <n v="36.153846153846153"/>
    <n v="39.758241758241759"/>
    <n v="35.335164835164832"/>
    <n v="25.340659340659339"/>
    <n v="19.895604395604394"/>
    <n v="25.478021978021978"/>
    <n v="25.983516483516482"/>
    <n v="18.313186813186814"/>
    <n v="17.428571428571427"/>
    <n v="20.54981023590949"/>
    <n v="34.014867446306056"/>
    <n v="32.746105635758575"/>
    <n v="39.714962068250756"/>
    <n v="34.825742928355375"/>
    <n v="28.28236695918001"/>
    <n v="21.547983605379276"/>
    <n v="17.141876798474946"/>
    <n v="16.959519799976377"/>
    <n v="16.134173527577268"/>
    <n v="12.754259105246527"/>
    <n v="15.572064128728918"/>
    <n v="41.264208000000004"/>
    <n v="320.674464"/>
    <n v="262.4314168410599"/>
    <n v="17.964288"/>
    <n v="35.471519999999998"/>
    <n v="46.902888000000004"/>
    <n v="32.689440000000005"/>
    <n v="35.948447999999999"/>
    <n v="31.949208000000002"/>
    <n v="22.912416"/>
    <n v="17.989128000000001"/>
    <n v="23.036616000000002"/>
    <n v="23.493672"/>
    <n v="16.558344000000002"/>
    <n v="15.758496000000001"/>
    <n v="18.580645219863701"/>
    <n v="30.755426788131224"/>
    <n v="29.608242809317648"/>
    <n v="35.909315543022693"/>
    <n v="31.48860093798865"/>
    <n v="25.572237427683543"/>
    <n v="19.483169624377414"/>
    <n v="15.499273596137883"/>
    <n v="15.334390774663442"/>
    <n v="14.588132483470703"/>
    <n v="11.532094980745384"/>
    <n v="14.079886655657599"/>
  </r>
  <r>
    <n v="68769685"/>
    <n v="10077567205183"/>
    <s v="BR CO-B HA Reeses Chocolate 6 1.5QT"/>
    <n v="186225"/>
    <n v="8250"/>
    <n v="12540"/>
    <n v="14058"/>
    <n v="17160"/>
    <n v="14930"/>
    <n v="15194"/>
    <n v="13431"/>
    <n v="11275"/>
    <n v="9636"/>
    <n v="10186"/>
    <n v="11957"/>
    <n v="9537"/>
    <n v="8380.1972144386673"/>
    <n v="9791.1865261563144"/>
    <n v="11181.426745057886"/>
    <n v="10823.280711830212"/>
    <n v="12975.619016186423"/>
    <n v="13231.820234711555"/>
    <n v="11206.430963820989"/>
    <n v="9851.9485666153887"/>
    <n v="6899.9839392849508"/>
    <n v="8171.96810104426"/>
    <n v="9993.7617448362853"/>
    <n v="7087.230125675047"/>
    <n v="453973.853889658"/>
    <n v="176"/>
    <n v="8.513999999999999E-3"/>
    <n v="148154"/>
    <n v="119594.85388965798"/>
    <n v="1058.096590909091"/>
    <n v="841.78409090909088"/>
    <n v="679.51621528214764"/>
    <n v="46.875"/>
    <n v="71.25"/>
    <n v="79.875"/>
    <n v="97.5"/>
    <n v="84.829545454545453"/>
    <n v="86.329545454545453"/>
    <n v="76.3125"/>
    <n v="64.0625"/>
    <n v="54.75"/>
    <n v="57.875"/>
    <n v="67.9375"/>
    <n v="54.1875"/>
    <n v="47.614756900219703"/>
    <n v="55.631741625888147"/>
    <n v="63.530833778737993"/>
    <n v="61.495913135398929"/>
    <n v="73.725108046513768"/>
    <n v="75.180796788133833"/>
    <n v="63.672903203528342"/>
    <n v="55.976980492132888"/>
    <n v="39.204454200482672"/>
    <n v="46.431636937751477"/>
    <n v="56.782737186569804"/>
    <n v="40.268352986790042"/>
    <n v="1585.5196499999997"/>
    <n v="1261.3831559999999"/>
    <n v="1018.2305860165479"/>
    <n v="70.240499999999997"/>
    <n v="106.76555999999999"/>
    <n v="119.68981199999999"/>
    <n v="146.10023999999999"/>
    <n v="127.11401999999998"/>
    <n v="129.36171599999997"/>
    <n v="114.35153399999999"/>
    <n v="95.995349999999988"/>
    <n v="82.040903999999983"/>
    <n v="86.723603999999995"/>
    <n v="101.80189799999999"/>
    <n v="81.19801799999999"/>
    <n v="71.348999083730803"/>
    <n v="83.362162083694855"/>
    <n v="95.198667307422838"/>
    <n v="92.149411980522416"/>
    <n v="110.4744203038112"/>
    <n v="112.65571747833417"/>
    <n v="95.411553225971886"/>
    <n v="83.879490096163408"/>
    <n v="58.746463259072065"/>
    <n v="69.576136412290822"/>
    <n v="85.086887495536118"/>
    <n v="60.340677289997345"/>
  </r>
  <r>
    <n v="69999266"/>
    <n v="10076840003935"/>
    <s v="BJ US -IC-LightsCaramelAction-8 1PT"/>
    <n v="194379"/>
    <n v="12268"/>
    <n v="15690"/>
    <n v="17073"/>
    <n v="15622"/>
    <n v="13658"/>
    <n v="17929"/>
    <n v="17797"/>
    <n v="13578"/>
    <n v="9846"/>
    <n v="10807"/>
    <n v="10345"/>
    <n v="8595"/>
    <n v="9685.1321527559303"/>
    <n v="13580.984238565485"/>
    <n v="15198.18470188645"/>
    <n v="13843.370668193276"/>
    <n v="12511.605743709142"/>
    <n v="14758.891048307845"/>
    <n v="13900.988540449762"/>
    <n v="11596.643814763025"/>
    <n v="8650.5203037718784"/>
    <n v="10423.695512383038"/>
    <n v="9624.4640944827297"/>
    <n v="7164.3760973972985"/>
    <n v="498525.85691666574"/>
    <n v="240"/>
    <n v="3.7839999999999996E-3"/>
    <n v="163208"/>
    <n v="140938.85691666586"/>
    <n v="809.91250000000002"/>
    <n v="680.0333333333333"/>
    <n v="587.24523715277439"/>
    <n v="51.116666666666667"/>
    <n v="65.375"/>
    <n v="71.137500000000003"/>
    <n v="65.091666666666669"/>
    <n v="56.908333333333331"/>
    <n v="74.704166666666666"/>
    <n v="74.154166666666669"/>
    <n v="56.575000000000003"/>
    <n v="41.024999999999999"/>
    <n v="45.029166666666669"/>
    <n v="43.104166666666664"/>
    <n v="35.8125"/>
    <n v="40.354717303149712"/>
    <n v="56.587434327356185"/>
    <n v="63.325769591193541"/>
    <n v="57.680711117471986"/>
    <n v="52.13169059878809"/>
    <n v="61.495379367949354"/>
    <n v="57.920785585207341"/>
    <n v="48.31934922817927"/>
    <n v="36.043834599049497"/>
    <n v="43.432064634929326"/>
    <n v="40.101933727011371"/>
    <n v="29.851567072488745"/>
    <n v="735.53013599999997"/>
    <n v="617.57907199999988"/>
    <n v="533.31263457266357"/>
    <n v="46.422111999999998"/>
    <n v="59.370959999999997"/>
    <n v="64.604231999999996"/>
    <n v="59.113647999999991"/>
    <n v="51.681871999999991"/>
    <n v="67.843335999999994"/>
    <n v="67.343847999999994"/>
    <n v="51.379151999999998"/>
    <n v="37.257263999999999"/>
    <n v="40.893687999999997"/>
    <n v="39.145479999999999"/>
    <n v="32.523479999999999"/>
    <n v="36.648540066028438"/>
    <n v="51.390444358731791"/>
    <n v="57.509930911938319"/>
    <n v="52.383314608443349"/>
    <n v="47.343916134195389"/>
    <n v="55.847643726796882"/>
    <n v="52.601340637061895"/>
    <n v="43.881700195063281"/>
    <n v="32.733568829472787"/>
    <n v="39.44326381885741"/>
    <n v="36.418972133522644"/>
    <n v="27.109999152551374"/>
  </r>
  <r>
    <n v="64782365"/>
    <n v="10077567004229"/>
    <s v="MG Classic 8-3PK"/>
    <n v="0"/>
    <n v="3948"/>
    <n v="3717"/>
    <n v="4074"/>
    <n v="4450"/>
    <n v="4074"/>
    <n v="5775"/>
    <n v="11046"/>
    <n v="6405"/>
    <n v="2104"/>
    <n v="4956"/>
    <n v="2121"/>
    <n v="1890"/>
    <n v="3229.85451731073"/>
    <n v="2553.4308945272023"/>
    <n v="1875.1629067877495"/>
    <n v="3794.809581003467"/>
    <n v="5139.6310246837811"/>
    <n v="2957.7304015432728"/>
    <n v="4930.7916961457795"/>
    <n v="4595.0764510275485"/>
    <n v="1726.6065484373873"/>
    <n v="3613.0029606416401"/>
    <n v="1804.4517702177307"/>
    <n v="900.06113903296614"/>
    <n v="91680.609891359258"/>
    <n v="210"/>
    <n v="1.9199999999999998E-3"/>
    <n v="54560"/>
    <n v="37120.609891359258"/>
    <n v="0"/>
    <n v="259.8095238095238"/>
    <n v="176.76480900647266"/>
    <n v="18.8"/>
    <n v="17.7"/>
    <n v="19.399999999999999"/>
    <n v="21.19047619047619"/>
    <n v="19.399999999999999"/>
    <n v="27.5"/>
    <n v="52.6"/>
    <n v="30.5"/>
    <n v="10.019047619047619"/>
    <n v="23.6"/>
    <n v="10.1"/>
    <n v="9"/>
    <n v="15.380259606241571"/>
    <n v="12.159194735843821"/>
    <n v="8.9293471751797604"/>
    <n v="18.070521814302225"/>
    <n v="24.474433450875146"/>
    <n v="14.084430483539395"/>
    <n v="23.479960457837045"/>
    <n v="21.881316433464516"/>
    <n v="8.2219359449399398"/>
    <n v="17.204776003055429"/>
    <n v="8.592627477227289"/>
    <n v="4.2860054239665057"/>
    <n v="0"/>
    <n v="104.75519999999999"/>
    <n v="71.271570991409774"/>
    <n v="7.5801599999999993"/>
    <n v="7.136639999999999"/>
    <n v="7.8220799999999997"/>
    <n v="8.5439999999999987"/>
    <n v="7.8220799999999997"/>
    <n v="11.087999999999999"/>
    <n v="21.208319999999997"/>
    <n v="12.297599999999999"/>
    <n v="4.0396799999999997"/>
    <n v="9.5155199999999986"/>
    <n v="4.0723199999999995"/>
    <n v="3.6287999999999996"/>
    <n v="6.2013206732366006"/>
    <n v="4.9025873174922276"/>
    <n v="3.6003127810324789"/>
    <n v="7.2860343955266558"/>
    <n v="9.8680915673928595"/>
    <n v="5.6788423709630838"/>
    <n v="9.4671200565998959"/>
    <n v="8.822546785972893"/>
    <n v="3.3150845729997833"/>
    <n v="6.9369656844319483"/>
    <n v="3.4645473988180426"/>
    <n v="1.7281173869432949"/>
  </r>
  <r>
    <n v="84164937"/>
    <n v="10076840100122"/>
    <s v="BJ US-IC-ChubbyHubby-8 1PT"/>
    <n v="187716"/>
    <n v="12162"/>
    <n v="17247"/>
    <n v="18832"/>
    <n v="17203"/>
    <n v="14869"/>
    <n v="20658"/>
    <n v="16111"/>
    <n v="16072"/>
    <n v="18782"/>
    <n v="10624"/>
    <n v="11404"/>
    <n v="11528"/>
    <n v="9749.282558164261"/>
    <n v="13619.332506172241"/>
    <n v="14883.137168259644"/>
    <n v="15249.436299677152"/>
    <n v="14041.215530412659"/>
    <n v="17745.655019919879"/>
    <n v="15497.763547132627"/>
    <n v="14900.466274578834"/>
    <n v="13192.354747590165"/>
    <n v="11784.368313495275"/>
    <n v="10596.532515815081"/>
    <n v="9809.0554134249014"/>
    <n v="534276.5998946426"/>
    <n v="240"/>
    <n v="3.7853439999999999E-3"/>
    <n v="185492"/>
    <n v="161068.59989464274"/>
    <n v="782.15"/>
    <n v="772.88333333333333"/>
    <n v="671.11916622767808"/>
    <n v="50.674999999999997"/>
    <n v="71.862499999999997"/>
    <n v="78.466666666666669"/>
    <n v="71.67916666666666"/>
    <n v="61.954166666666666"/>
    <n v="86.075000000000003"/>
    <n v="67.129166666666663"/>
    <n v="66.966666666666669"/>
    <n v="78.25833333333334"/>
    <n v="44.266666666666666"/>
    <n v="47.516666666666666"/>
    <n v="48.033333333333331"/>
    <n v="40.622010659017754"/>
    <n v="56.74721877571767"/>
    <n v="62.013071534415182"/>
    <n v="63.539317915321469"/>
    <n v="58.505064710052743"/>
    <n v="73.94022924966616"/>
    <n v="64.574014779719278"/>
    <n v="62.08527614407847"/>
    <n v="54.968144781625689"/>
    <n v="49.101534639563646"/>
    <n v="44.15221881589617"/>
    <n v="40.871064222603756"/>
    <n v="710.56963430400003"/>
    <n v="702.15102924799999"/>
    <n v="609.70005819958658"/>
    <n v="46.037353727999999"/>
    <n v="65.285827967999992"/>
    <n v="71.285598207999996"/>
    <n v="65.119272831999993"/>
    <n v="56.284279935999997"/>
    <n v="78.197636352000004"/>
    <n v="60.985677183999996"/>
    <n v="60.838048768"/>
    <n v="71.096331007999993"/>
    <n v="40.215494655999997"/>
    <n v="43.168062976000002"/>
    <n v="43.637445632000002"/>
    <n v="36.904388235851734"/>
    <n v="51.553858586244054"/>
    <n v="56.337793981048634"/>
    <n v="57.724362200365107"/>
    <n v="53.150830960754377"/>
    <n v="67.173408755723599"/>
    <n v="58.664366256557201"/>
    <n v="56.403390609679342"/>
    <n v="49.937600889661944"/>
    <n v="44.607887889279461"/>
    <n v="40.111520779545522"/>
    <n v="37.13064905487547"/>
  </r>
  <r>
    <n v="68730252"/>
    <n v="20816680010116"/>
    <s v="Talenti Raspberry Cheesecake 8 1PT"/>
    <n v="167080"/>
    <n v="10730"/>
    <n v="14047"/>
    <n v="15167"/>
    <n v="16075"/>
    <n v="14420"/>
    <n v="20810"/>
    <n v="12975"/>
    <n v="12165"/>
    <n v="13500"/>
    <n v="13680"/>
    <n v="11952"/>
    <n v="14193"/>
    <n v="10015.63016433596"/>
    <n v="13348.849684574639"/>
    <n v="13317.852813626188"/>
    <n v="14902.892123865273"/>
    <n v="13273.341102197784"/>
    <n v="17513.717282133694"/>
    <n v="13780.360513465639"/>
    <n v="11872.599848292242"/>
    <n v="12536.745799498322"/>
    <n v="13110.608598909359"/>
    <n v="11763.924662359197"/>
    <n v="6715.554319007877"/>
    <n v="488946.07691226614"/>
    <n v="255"/>
    <n v="3.7853439999999999E-3"/>
    <n v="169714"/>
    <n v="152152.0769122662"/>
    <n v="655.21568627450984"/>
    <n v="665.54509803921565"/>
    <n v="596.67481142065174"/>
    <n v="42.078431372549019"/>
    <n v="55.086274509803921"/>
    <n v="59.478431372549018"/>
    <n v="63.03921568627451"/>
    <n v="56.549019607843135"/>
    <n v="81.607843137254903"/>
    <n v="50.882352941176471"/>
    <n v="47.705882352941174"/>
    <n v="52.941176470588232"/>
    <n v="53.647058823529413"/>
    <n v="46.870588235294115"/>
    <n v="55.658823529411762"/>
    <n v="39.276981036611609"/>
    <n v="52.348430135586824"/>
    <n v="52.226873778926226"/>
    <n v="58.442714211236364"/>
    <n v="52.052318047834447"/>
    <n v="68.681244243661538"/>
    <n v="54.040629464571133"/>
    <n v="46.559215091342125"/>
    <n v="49.163709017640478"/>
    <n v="51.414151368271995"/>
    <n v="46.133037891604694"/>
    <n v="26.335507133364224"/>
    <n v="632.45527551999999"/>
    <n v="642.42587161599999"/>
    <n v="575.94795142738542"/>
    <n v="40.61674112"/>
    <n v="53.172727168000002"/>
    <n v="57.412312448000002"/>
    <n v="60.849404800000002"/>
    <n v="54.584660479999997"/>
    <n v="78.77300864"/>
    <n v="49.114838399999996"/>
    <n v="46.048709760000001"/>
    <n v="51.102144000000003"/>
    <n v="51.783505919999996"/>
    <n v="45.242431488000001"/>
    <n v="53.725387392000002"/>
    <n v="37.912605548788143"/>
    <n v="50.529988060406502"/>
    <n v="50.412654240943013"/>
    <n v="56.412573283720668"/>
    <n v="50.244162101157769"/>
    <n v="66.295444631621081"/>
    <n v="52.163404987484078"/>
    <n v="44.94187460013395"/>
    <n v="47.455895491656172"/>
    <n v="49.628163596229946"/>
    <n v="44.53050163711341"/>
    <n v="25.420683248130551"/>
  </r>
  <r>
    <n v="68709237"/>
    <n v="10075856001300"/>
    <s v="KL CHOCOLATE/CHOCOLATE BAR 12-6PK"/>
    <n v="150262"/>
    <n v="9912"/>
    <n v="9734"/>
    <n v="16932"/>
    <n v="14086"/>
    <n v="15492"/>
    <n v="21727"/>
    <n v="17375"/>
    <n v="12883"/>
    <n v="11892"/>
    <n v="12204"/>
    <n v="8712"/>
    <n v="8256"/>
    <n v="11725.490532499407"/>
    <n v="10835.491786029283"/>
    <n v="17833.50513715751"/>
    <n v="14902.434477840683"/>
    <n v="15039.268870460513"/>
    <n v="18891.6047497127"/>
    <n v="15217.367365513217"/>
    <n v="14123.788240392023"/>
    <n v="13124.362467142348"/>
    <n v="14116.320768286425"/>
    <n v="9006.499037527894"/>
    <n v="7161.7026051346293"/>
    <n v="471444.83603769657"/>
    <n v="132"/>
    <n v="9.5760000000000012E-3"/>
    <n v="159205"/>
    <n v="161977.83603769663"/>
    <n v="1138.3484848484848"/>
    <n v="1206.0984848484848"/>
    <n v="1227.1048184673987"/>
    <n v="75.090909090909093"/>
    <n v="73.742424242424249"/>
    <n v="128.27272727272728"/>
    <n v="106.71212121212122"/>
    <n v="117.36363636363636"/>
    <n v="164.59848484848484"/>
    <n v="131.62878787878788"/>
    <n v="97.598484848484844"/>
    <n v="90.090909090909093"/>
    <n v="92.454545454545453"/>
    <n v="66"/>
    <n v="62.545454545454547"/>
    <n v="88.829473731056112"/>
    <n v="82.087058985070328"/>
    <n v="135.10231164513266"/>
    <n v="112.89723089273245"/>
    <n v="113.93385507924631"/>
    <n v="143.11821780085378"/>
    <n v="115.28308610237286"/>
    <n v="106.99839576054563"/>
    <n v="99.426988387442023"/>
    <n v="106.94182400216988"/>
    <n v="68.231053314605262"/>
    <n v="54.255322766171432"/>
    <n v="1438.9089120000001"/>
    <n v="1524.5470800000003"/>
    <n v="1551.0997578969832"/>
    <n v="94.91731200000001"/>
    <n v="93.212784000000013"/>
    <n v="162.14083200000002"/>
    <n v="134.88753600000001"/>
    <n v="148.351392"/>
    <n v="208.05775200000002"/>
    <n v="166.38300000000001"/>
    <n v="123.36760800000002"/>
    <n v="113.87779200000001"/>
    <n v="116.86550400000002"/>
    <n v="83.426112000000003"/>
    <n v="79.059456000000011"/>
    <n v="112.28329733921433"/>
    <n v="103.76066934301642"/>
    <n v="170.77364519342035"/>
    <n v="142.70571255980241"/>
    <n v="144.01603870352989"/>
    <n v="180.90600708324885"/>
    <n v="145.72150989215459"/>
    <n v="135.24939618999403"/>
    <n v="125.67889498535514"/>
    <n v="135.17788767711082"/>
    <n v="86.246234783367129"/>
    <n v="68.580464146769216"/>
  </r>
  <r>
    <n v="68860129"/>
    <n v="20186852000024"/>
    <s v="Talenti Caribbean Coconut 8 1PT"/>
    <n v="175667"/>
    <n v="14175"/>
    <n v="12285"/>
    <n v="16770"/>
    <n v="15715"/>
    <n v="16155"/>
    <n v="19050"/>
    <n v="17189"/>
    <n v="14772"/>
    <n v="15825"/>
    <n v="13275"/>
    <n v="14100"/>
    <n v="11685"/>
    <n v="10249.298852701364"/>
    <n v="14189.808421323287"/>
    <n v="14713.086085875679"/>
    <n v="16323.253779009932"/>
    <n v="15180.282254933345"/>
    <n v="17434.522266431941"/>
    <n v="16341.566043970253"/>
    <n v="14163.797949249938"/>
    <n v="13911.674702871751"/>
    <n v="14089.848782618086"/>
    <n v="13057.918571811373"/>
    <n v="7176.4793063776024"/>
    <n v="523494.53701717453"/>
    <n v="255"/>
    <n v="3.7839999999999996E-3"/>
    <n v="180996"/>
    <n v="166831.53701717456"/>
    <n v="688.89019607843136"/>
    <n v="709.78823529411761"/>
    <n v="654.24132163597869"/>
    <n v="55.588235294117645"/>
    <n v="48.176470588235297"/>
    <n v="65.764705882352942"/>
    <n v="61.627450980392155"/>
    <n v="63.352941176470587"/>
    <n v="74.705882352941174"/>
    <n v="67.407843137254901"/>
    <n v="57.929411764705883"/>
    <n v="62.058823529411768"/>
    <n v="52.058823529411768"/>
    <n v="55.294117647058826"/>
    <n v="45.823529411764703"/>
    <n v="40.193328834122994"/>
    <n v="55.646307534601128"/>
    <n v="57.698376807355601"/>
    <n v="64.012759917686012"/>
    <n v="59.530518646797432"/>
    <n v="68.370675554635056"/>
    <n v="64.084572721451977"/>
    <n v="55.544305683333093"/>
    <n v="54.555587070085295"/>
    <n v="55.254308951443477"/>
    <n v="51.207523811024991"/>
    <n v="28.143056103441577"/>
    <n v="664.72392799999989"/>
    <n v="684.8888639999999"/>
    <n v="631.29053607298852"/>
    <n v="53.638199999999998"/>
    <n v="46.486439999999995"/>
    <n v="63.457679999999996"/>
    <n v="59.465559999999996"/>
    <n v="61.130519999999997"/>
    <n v="72.085199999999986"/>
    <n v="65.043175999999988"/>
    <n v="55.897247999999998"/>
    <n v="59.881799999999991"/>
    <n v="50.232599999999998"/>
    <n v="53.354399999999991"/>
    <n v="44.216039999999992"/>
    <n v="38.783346858621954"/>
    <n v="53.694235066287312"/>
    <n v="55.674317748953563"/>
    <n v="61.767192299773576"/>
    <n v="57.442188052667774"/>
    <n v="65.972232256178458"/>
    <n v="61.836485910383431"/>
    <n v="53.595811439961757"/>
    <n v="52.641777075666703"/>
    <n v="53.315987793426835"/>
    <n v="49.411163875734232"/>
    <n v="27.155797695332843"/>
  </r>
  <r>
    <n v="62678153"/>
    <n v="10076840002884"/>
    <s v="BJ US-ND-TonightDough-8 1PT"/>
    <n v="180237"/>
    <n v="9518"/>
    <n v="16980"/>
    <n v="17478"/>
    <n v="18766"/>
    <n v="15870"/>
    <n v="22185"/>
    <n v="17609"/>
    <n v="19850"/>
    <n v="16773"/>
    <n v="12031"/>
    <n v="10639"/>
    <n v="13547"/>
    <n v="11271.506457232857"/>
    <n v="12260.749179594946"/>
    <n v="13053.66423681677"/>
    <n v="15185.793705388443"/>
    <n v="15479.753703887758"/>
    <n v="17413.900110854673"/>
    <n v="13501.989613715348"/>
    <n v="14896.527595644598"/>
    <n v="10480.271777935854"/>
    <n v="9856.7148469878539"/>
    <n v="11625.734583951191"/>
    <n v="10474.065382312998"/>
    <n v="526983.67119432322"/>
    <n v="240"/>
    <n v="3.7839999999999996E-3"/>
    <n v="191246"/>
    <n v="155500.67119432328"/>
    <n v="750.98749999999995"/>
    <n v="796.85833333333335"/>
    <n v="647.91946330968028"/>
    <n v="39.658333333333331"/>
    <n v="70.75"/>
    <n v="72.825000000000003"/>
    <n v="78.191666666666663"/>
    <n v="66.125"/>
    <n v="92.4375"/>
    <n v="73.370833333333337"/>
    <n v="82.708333333333329"/>
    <n v="69.887500000000003"/>
    <n v="50.12916666666667"/>
    <n v="44.329166666666666"/>
    <n v="56.445833333333333"/>
    <n v="46.964610238470236"/>
    <n v="51.086454914978944"/>
    <n v="54.390267653403207"/>
    <n v="63.274140439118511"/>
    <n v="64.498973766198986"/>
    <n v="72.55791712856113"/>
    <n v="56.258290057147285"/>
    <n v="62.068864981852492"/>
    <n v="43.66779907473272"/>
    <n v="41.069645195782726"/>
    <n v="48.440560766463292"/>
    <n v="43.641939092970823"/>
    <n v="682.01680799999997"/>
    <n v="723.67486399999996"/>
    <n v="588.41453979931919"/>
    <n v="36.016112"/>
    <n v="64.252319999999997"/>
    <n v="66.136751999999987"/>
    <n v="71.010543999999996"/>
    <n v="60.052079999999997"/>
    <n v="83.948039999999992"/>
    <n v="66.632455999999991"/>
    <n v="75.112399999999994"/>
    <n v="63.469031999999991"/>
    <n v="45.525303999999998"/>
    <n v="40.257975999999999"/>
    <n v="51.261847999999993"/>
    <n v="42.651380434169127"/>
    <n v="46.394674895587272"/>
    <n v="49.395065472114652"/>
    <n v="57.463043381189863"/>
    <n v="58.575388015511272"/>
    <n v="65.894198019474075"/>
    <n v="51.091528698298873"/>
    <n v="56.368460421919153"/>
    <n v="39.657348407709264"/>
    <n v="37.297808981002035"/>
    <n v="43.991779665671302"/>
    <n v="39.633863406672383"/>
  </r>
  <r>
    <n v="64387483"/>
    <n v="10076840004284"/>
    <s v="BJ US-NDO-ChocCaramelBrownie-8 1PT"/>
    <n v="15"/>
    <n v="5435"/>
    <n v="2947"/>
    <n v="3849"/>
    <n v="11436"/>
    <n v="7087"/>
    <n v="8854"/>
    <n v="10035"/>
    <n v="8676"/>
    <n v="9734"/>
    <n v="6080"/>
    <n v="5987"/>
    <n v="6027"/>
    <n v="3609.1064658120167"/>
    <n v="4288.2076457743733"/>
    <n v="4239.1900503757242"/>
    <n v="5982.0042016751777"/>
    <n v="5558.7461070998834"/>
    <n v="6629.7818605617285"/>
    <n v="6835.3907213883649"/>
    <n v="6077.0322210970317"/>
    <n v="6169.9727478695413"/>
    <n v="4957.773924477644"/>
    <n v="5082.5718547785518"/>
    <n v="4584.9367864742289"/>
    <n v="150176.71458738425"/>
    <n v="240"/>
    <n v="3.7839999999999996E-3"/>
    <n v="86147"/>
    <n v="64014.714587384275"/>
    <n v="6.25E-2"/>
    <n v="358.94583333333333"/>
    <n v="266.72797744743445"/>
    <n v="22.645833333333332"/>
    <n v="12.279166666666667"/>
    <n v="16.037500000000001"/>
    <n v="47.65"/>
    <n v="29.529166666666665"/>
    <n v="36.891666666666666"/>
    <n v="41.8125"/>
    <n v="36.15"/>
    <n v="40.55833333333333"/>
    <n v="25.333333333333332"/>
    <n v="24.945833333333333"/>
    <n v="25.112500000000001"/>
    <n v="15.037943607550069"/>
    <n v="17.867531857393221"/>
    <n v="17.663291876565516"/>
    <n v="24.925017506979906"/>
    <n v="23.16144211291618"/>
    <n v="27.624091085673868"/>
    <n v="28.48079467245152"/>
    <n v="25.320967587904299"/>
    <n v="25.708219782789755"/>
    <n v="20.657391351990182"/>
    <n v="21.177382728243966"/>
    <n v="19.103903276975952"/>
    <n v="5.6759999999999991E-2"/>
    <n v="325.98024799999996"/>
    <n v="242.23167999866206"/>
    <n v="20.566039999999997"/>
    <n v="11.151447999999998"/>
    <n v="14.564615999999999"/>
    <n v="43.273823999999998"/>
    <n v="26.817207999999997"/>
    <n v="33.503535999999997"/>
    <n v="37.972439999999999"/>
    <n v="32.829983999999996"/>
    <n v="36.833455999999998"/>
    <n v="23.006719999999998"/>
    <n v="22.654807999999999"/>
    <n v="22.806167999999996"/>
    <n v="13.656858866632669"/>
    <n v="16.226577731610227"/>
    <n v="16.041095150621739"/>
    <n v="22.635903899138871"/>
    <n v="21.034295269265957"/>
    <n v="25.087094560365578"/>
    <n v="25.865118489733572"/>
    <n v="22.995489924631165"/>
    <n v="23.347176877938342"/>
    <n v="18.760216530223403"/>
    <n v="19.232451898482037"/>
    <n v="17.349400800018479"/>
  </r>
  <r>
    <n v="68862511"/>
    <n v="20186852000017"/>
    <s v="Talenti Belgian Chocolate 8 1PT"/>
    <n v="164558"/>
    <n v="13395"/>
    <n v="12510"/>
    <n v="14850"/>
    <n v="15313"/>
    <n v="14878"/>
    <n v="20025"/>
    <n v="13890"/>
    <n v="11565"/>
    <n v="15120"/>
    <n v="13079"/>
    <n v="12381"/>
    <n v="11865"/>
    <n v="10312.759087706212"/>
    <n v="13152.7444849356"/>
    <n v="13476.139319475838"/>
    <n v="14729.973134009993"/>
    <n v="14137.844333222298"/>
    <n v="16305.835597656034"/>
    <n v="14354.199551415635"/>
    <n v="11336.873539485789"/>
    <n v="12723.600327188029"/>
    <n v="12264.307281027044"/>
    <n v="11383.015268612482"/>
    <n v="5445.6293711372609"/>
    <n v="483051.92129587219"/>
    <n v="255"/>
    <n v="3.7839999999999996E-3"/>
    <n v="168871"/>
    <n v="149622.92129587225"/>
    <n v="645.32549019607848"/>
    <n v="662.23921568627452"/>
    <n v="586.75655410145976"/>
    <n v="52.529411764705884"/>
    <n v="49.058823529411768"/>
    <n v="58.235294117647058"/>
    <n v="60.050980392156866"/>
    <n v="58.345098039215685"/>
    <n v="78.529411764705884"/>
    <n v="54.470588235294116"/>
    <n v="45.352941176470587"/>
    <n v="59.294117647058826"/>
    <n v="51.290196078431372"/>
    <n v="48.55294117647059"/>
    <n v="46.529411764705884"/>
    <n v="40.442192500808673"/>
    <n v="51.579390137002349"/>
    <n v="52.847605174415051"/>
    <n v="57.764600525529389"/>
    <n v="55.44252679695019"/>
    <n v="63.944453324141314"/>
    <n v="56.290978633002489"/>
    <n v="44.458327605826625"/>
    <n v="49.896471871325602"/>
    <n v="48.095322670694294"/>
    <n v="44.639275563186203"/>
    <n v="21.355409298577495"/>
    <n v="622.68747199999996"/>
    <n v="639.00786399999993"/>
    <n v="566.17313418358049"/>
    <n v="50.686679999999996"/>
    <n v="47.337839999999993"/>
    <n v="56.192399999999992"/>
    <n v="57.944391999999993"/>
    <n v="56.298351999999994"/>
    <n v="75.774599999999992"/>
    <n v="52.559759999999997"/>
    <n v="43.761959999999995"/>
    <n v="57.214079999999996"/>
    <n v="49.490935999999998"/>
    <n v="46.849703999999996"/>
    <n v="44.897159999999992"/>
    <n v="39.023480387880305"/>
    <n v="49.769985130996304"/>
    <n v="50.993711184896569"/>
    <n v="55.738218339093812"/>
    <n v="53.49760295691317"/>
    <n v="61.701281901530429"/>
    <n v="54.316291102556761"/>
    <n v="42.898729473414221"/>
    <n v="48.146103638079495"/>
    <n v="46.408138751406334"/>
    <n v="43.073329776429631"/>
    <n v="20.606261540383393"/>
  </r>
  <r>
    <n v="69989759"/>
    <n v="10077567193404"/>
    <s v="MG Mini Almond RFA 6-6PK"/>
    <n v="156669"/>
    <n v="8553"/>
    <n v="12056"/>
    <n v="17744"/>
    <n v="12016"/>
    <n v="12240.000100000001"/>
    <n v="14463"/>
    <n v="14990"/>
    <n v="15066"/>
    <n v="11061"/>
    <n v="12288"/>
    <n v="8550"/>
    <n v="8126"/>
    <n v="7771.3855464276112"/>
    <n v="14364.358791972105"/>
    <n v="13053.371424588237"/>
    <n v="8641.1373408288018"/>
    <n v="10773.64012499087"/>
    <n v="13029.527838866059"/>
    <n v="12022.209196732736"/>
    <n v="13750.963211865273"/>
    <n v="8473.7744309915215"/>
    <n v="8570.5969645794939"/>
    <n v="6796.520529111127"/>
    <n v="6328.9001877641749"/>
    <n v="427398.38568871806"/>
    <n v="176"/>
    <n v="1.98E-3"/>
    <n v="147153.0001"/>
    <n v="123576.38558871803"/>
    <n v="890.16477272727275"/>
    <n v="836.0965914772728"/>
    <n v="702.13855448135246"/>
    <n v="48.596590909090907"/>
    <n v="68.5"/>
    <n v="100.81818181818181"/>
    <n v="68.272727272727266"/>
    <n v="69.545455113636365"/>
    <n v="82.17613636363636"/>
    <n v="85.170454545454547"/>
    <n v="85.602272727272734"/>
    <n v="62.846590909090907"/>
    <n v="69.818181818181813"/>
    <n v="48.579545454545453"/>
    <n v="46.170454545454547"/>
    <n v="44.155599695611429"/>
    <n v="81.615674954386961"/>
    <n v="74.166883094251347"/>
    <n v="49.097371254709103"/>
    <n v="61.213864346539033"/>
    <n v="74.031408175375333"/>
    <n v="68.308006799617814"/>
    <n v="78.130472794689055"/>
    <n v="48.146445630633643"/>
    <n v="48.696573662383486"/>
    <n v="38.616593915404131"/>
    <n v="35.959660157750996"/>
    <n v="310.20461999999998"/>
    <n v="291.36294019799999"/>
    <n v="244.68124346566168"/>
    <n v="16.934940000000001"/>
    <n v="23.87088"/>
    <n v="35.133119999999998"/>
    <n v="23.791679999999999"/>
    <n v="24.235200198000001"/>
    <n v="28.63674"/>
    <n v="29.680199999999999"/>
    <n v="29.830680000000001"/>
    <n v="21.900780000000001"/>
    <n v="24.33024"/>
    <n v="16.928999999999998"/>
    <n v="16.089479999999998"/>
    <n v="15.387343381926669"/>
    <n v="28.441430408104768"/>
    <n v="25.845675420684707"/>
    <n v="17.109451934841026"/>
    <n v="21.331807447481925"/>
    <n v="25.798465120954798"/>
    <n v="23.803974209530818"/>
    <n v="27.226907159493241"/>
    <n v="16.778073373363213"/>
    <n v="16.969781989867396"/>
    <n v="13.457110647640031"/>
    <n v="12.531222371773067"/>
  </r>
  <r>
    <n v="68938272"/>
    <n v="10076840003829"/>
    <s v="BJ US-TOP-BossinCreamPie-8 450ML"/>
    <n v="162675"/>
    <n v="7969"/>
    <n v="12943"/>
    <n v="11367"/>
    <n v="11281"/>
    <n v="9052"/>
    <n v="11052"/>
    <n v="10399"/>
    <n v="9591"/>
    <n v="7689"/>
    <n v="7551"/>
    <n v="4627"/>
    <n v="6162"/>
    <n v="4501.8628160277949"/>
    <n v="7230.6857406238423"/>
    <n v="7185.9174672547078"/>
    <n v="8446.0225764873794"/>
    <n v="7327.9599416036144"/>
    <n v="7896.0243321648686"/>
    <n v="9376.4175324177377"/>
    <n v="7340.912962816974"/>
    <n v="6413.9208257284326"/>
    <n v="5464.2191891210969"/>
    <n v="4684.0962416352886"/>
    <n v="4657.4487161839288"/>
    <n v="352883.4883420656"/>
    <n v="240"/>
    <n v="3.5999999999999999E-3"/>
    <n v="109683"/>
    <n v="80525.48834206567"/>
    <n v="677.8125"/>
    <n v="457.01249999999999"/>
    <n v="335.52286809194027"/>
    <n v="33.204166666666666"/>
    <n v="53.929166666666667"/>
    <n v="47.362499999999997"/>
    <n v="47.00416666666667"/>
    <n v="37.716666666666669"/>
    <n v="46.05"/>
    <n v="43.329166666666666"/>
    <n v="39.962499999999999"/>
    <n v="32.037500000000001"/>
    <n v="31.462499999999999"/>
    <n v="19.279166666666665"/>
    <n v="25.675000000000001"/>
    <n v="18.757761733449147"/>
    <n v="30.127857252599345"/>
    <n v="29.941322780227949"/>
    <n v="35.191760735364078"/>
    <n v="30.533166423348394"/>
    <n v="32.900101384020289"/>
    <n v="39.068406385073907"/>
    <n v="30.587137345070726"/>
    <n v="26.724670107201803"/>
    <n v="22.767579954671238"/>
    <n v="19.517067673480369"/>
    <n v="19.406036317433038"/>
    <n v="585.63"/>
    <n v="394.85879999999997"/>
    <n v="289.89175803143638"/>
    <n v="28.688399999999998"/>
    <n v="46.594799999999999"/>
    <n v="40.921199999999999"/>
    <n v="40.611599999999996"/>
    <n v="32.587199999999996"/>
    <n v="39.787199999999999"/>
    <n v="37.436399999999999"/>
    <n v="34.5276"/>
    <n v="27.680399999999999"/>
    <n v="27.183599999999998"/>
    <n v="16.6572"/>
    <n v="22.183199999999999"/>
    <n v="16.20670613770006"/>
    <n v="26.030468666245831"/>
    <n v="25.869302882116948"/>
    <n v="30.405681275354564"/>
    <n v="26.380655789773012"/>
    <n v="28.425687595793526"/>
    <n v="33.755103116703857"/>
    <n v="26.427286666141107"/>
    <n v="23.090114972622356"/>
    <n v="19.671189080835948"/>
    <n v="16.862746469887039"/>
    <n v="16.766815378262145"/>
  </r>
  <r>
    <n v="64997058"/>
    <n v="10077567275056"/>
    <s v="BR OREO 8 1PT"/>
    <n v="185854"/>
    <n v="14037"/>
    <n v="12060"/>
    <n v="10537"/>
    <n v="17179"/>
    <n v="21626"/>
    <n v="17730"/>
    <n v="18765"/>
    <n v="16305"/>
    <n v="14895"/>
    <n v="14208"/>
    <n v="10770"/>
    <n v="11423"/>
    <n v="14937.182026236929"/>
    <n v="13812.902026236929"/>
    <n v="16880.911772957312"/>
    <n v="16459.834789936176"/>
    <n v="17515.161206540222"/>
    <n v="16894.887788174372"/>
    <n v="15104.918907374047"/>
    <n v="14911.705975008832"/>
    <n v="14021.29856130008"/>
    <n v="13854.920025664755"/>
    <n v="14100.364763923773"/>
    <n v="14525.026228288447"/>
    <n v="548408.11407164182"/>
    <n v="240"/>
    <n v="3.7839999999999996E-3"/>
    <n v="179535"/>
    <n v="183019.1140716419"/>
    <n v="774.39166666666665"/>
    <n v="748.0625"/>
    <n v="762.57964196517457"/>
    <n v="58.487499999999997"/>
    <n v="50.25"/>
    <n v="43.904166666666669"/>
    <n v="71.579166666666666"/>
    <n v="90.108333333333334"/>
    <n v="73.875"/>
    <n v="78.1875"/>
    <n v="67.9375"/>
    <n v="62.0625"/>
    <n v="59.2"/>
    <n v="44.875"/>
    <n v="47.595833333333331"/>
    <n v="62.238258442653873"/>
    <n v="57.553758442653866"/>
    <n v="70.337132387322129"/>
    <n v="68.582644958067405"/>
    <n v="72.979838360584253"/>
    <n v="70.395365784059877"/>
    <n v="62.93716211405853"/>
    <n v="62.132108229203467"/>
    <n v="58.422077338750334"/>
    <n v="57.72883344026981"/>
    <n v="58.751519849682388"/>
    <n v="60.520942617868528"/>
    <n v="703.27153599999997"/>
    <n v="679.36043999999993"/>
    <n v="692.54432764709293"/>
    <n v="53.116007999999994"/>
    <n v="45.635039999999996"/>
    <n v="39.872007999999994"/>
    <n v="65.005336"/>
    <n v="81.83278399999999"/>
    <n v="67.090319999999991"/>
    <n v="71.006759999999986"/>
    <n v="61.698119999999996"/>
    <n v="56.362679999999997"/>
    <n v="53.763071999999994"/>
    <n v="40.753679999999996"/>
    <n v="43.224631999999993"/>
    <n v="56.522296787280531"/>
    <n v="52.268021267280531"/>
    <n v="63.877370148870462"/>
    <n v="62.284014845118485"/>
    <n v="66.277370005548192"/>
    <n v="63.930255390451819"/>
    <n v="57.157013145503392"/>
    <n v="56.425895409433416"/>
    <n v="53.056593755959497"/>
    <n v="52.427017377115426"/>
    <n v="53.355780266687553"/>
    <n v="54.962699247843474"/>
  </r>
  <r>
    <n v="64786654"/>
    <n v="10041000576239"/>
    <s v="GH Oreo Bar 8-6pk"/>
    <n v="220695"/>
    <n v="10192"/>
    <n v="12774"/>
    <n v="16596"/>
    <n v="18785"/>
    <n v="24045.000599999999"/>
    <n v="24102.02"/>
    <n v="13965"/>
    <n v="27971"/>
    <n v="18917"/>
    <n v="14042"/>
    <n v="10024"/>
    <n v="10738"/>
    <n v="7027.2026512418024"/>
    <n v="7271.2087485870743"/>
    <n v="13294.887244514272"/>
    <n v="17054.121086930158"/>
    <n v="19235.512674576566"/>
    <n v="19336.898167679676"/>
    <n v="16921.174885600973"/>
    <n v="18087.105426748152"/>
    <n v="12094.696661975522"/>
    <n v="14944.497075947025"/>
    <n v="5870.259329989527"/>
    <n v="6062.091385424048"/>
    <n v="580045.67593921465"/>
    <n v="154"/>
    <n v="3.8959999999999997E-3"/>
    <n v="202151.02059999999"/>
    <n v="157199.65533921481"/>
    <n v="1433.0844155844156"/>
    <n v="1312.6689649350649"/>
    <n v="1020.776982722174"/>
    <n v="66.181818181818187"/>
    <n v="82.948051948051955"/>
    <n v="107.76623376623377"/>
    <n v="121.98051948051948"/>
    <n v="156.13636753246752"/>
    <n v="156.50662337662337"/>
    <n v="90.681818181818187"/>
    <n v="181.62987012987014"/>
    <n v="122.83766233766234"/>
    <n v="91.181818181818187"/>
    <n v="65.090909090909093"/>
    <n v="69.727272727272734"/>
    <n v="45.631186047024691"/>
    <n v="47.215641224591394"/>
    <n v="86.330436652690068"/>
    <n v="110.741046019027"/>
    <n v="124.90592645828939"/>
    <n v="125.56427381610179"/>
    <n v="109.87775899740892"/>
    <n v="117.44873653732566"/>
    <n v="78.536991311529363"/>
    <n v="97.042188804850809"/>
    <n v="38.118567077854074"/>
    <n v="39.36422977548083"/>
    <n v="859.82771999999989"/>
    <n v="787.58037625759994"/>
    <n v="612.44985720158081"/>
    <n v="39.708031999999996"/>
    <n v="49.767503999999995"/>
    <n v="64.658015999999989"/>
    <n v="73.186359999999993"/>
    <n v="93.679322337599984"/>
    <n v="93.901469919999997"/>
    <n v="54.407639999999994"/>
    <n v="108.975016"/>
    <n v="73.700631999999999"/>
    <n v="54.707631999999997"/>
    <n v="39.053503999999997"/>
    <n v="41.835248"/>
    <n v="27.37798152923806"/>
    <n v="28.328629284495239"/>
    <n v="51.796880704627597"/>
    <n v="66.442855754679883"/>
    <n v="74.9415573801503"/>
    <n v="75.336555261280012"/>
    <n v="65.924897354301379"/>
    <n v="70.467362742610803"/>
    <n v="47.120938195056631"/>
    <n v="58.223760607889609"/>
    <n v="22.870530349639196"/>
    <n v="23.617908037612089"/>
  </r>
  <r>
    <n v="68354589"/>
    <n v="10076840003065"/>
    <s v="BJ US-TOP-PBOVERTHETOP-8 450ml"/>
    <n v="153639"/>
    <n v="9512"/>
    <n v="12492"/>
    <n v="12030"/>
    <n v="13502"/>
    <n v="10546"/>
    <n v="14500"/>
    <n v="10448"/>
    <n v="11731"/>
    <n v="13249"/>
    <n v="8858"/>
    <n v="8762"/>
    <n v="8743"/>
    <n v="7051.0866285340326"/>
    <n v="10494.303128405387"/>
    <n v="10229.479040883953"/>
    <n v="11246.881889814895"/>
    <n v="9763.2868061641293"/>
    <n v="11330.731367864248"/>
    <n v="10181.877238546795"/>
    <n v="10328.214794011419"/>
    <n v="9698.170567718591"/>
    <n v="9056.4674267298687"/>
    <n v="7708.8646069962351"/>
    <n v="6077.7731289414969"/>
    <n v="401179.13662461098"/>
    <n v="240"/>
    <n v="3.5999999999999999E-3"/>
    <n v="134373"/>
    <n v="113167.13662461106"/>
    <n v="640.16250000000002"/>
    <n v="559.88750000000005"/>
    <n v="471.52973593587939"/>
    <n v="39.633333333333333"/>
    <n v="52.05"/>
    <n v="50.125"/>
    <n v="56.258333333333333"/>
    <n v="43.94166666666667"/>
    <n v="60.416666666666664"/>
    <n v="43.533333333333331"/>
    <n v="48.87916666666667"/>
    <n v="55.204166666666666"/>
    <n v="36.908333333333331"/>
    <n v="36.508333333333333"/>
    <n v="36.429166666666667"/>
    <n v="29.379527618891803"/>
    <n v="43.726263035022448"/>
    <n v="42.622829337016469"/>
    <n v="46.86200787422873"/>
    <n v="40.680361692350537"/>
    <n v="47.211380699434365"/>
    <n v="42.424488493944978"/>
    <n v="43.034228308380911"/>
    <n v="40.409044032160793"/>
    <n v="37.735280944707789"/>
    <n v="32.120269195817649"/>
    <n v="25.324054703922904"/>
    <n v="553.10040000000004"/>
    <n v="483.74279999999999"/>
    <n v="407.4016918485998"/>
    <n v="34.243200000000002"/>
    <n v="44.971199999999996"/>
    <n v="43.308"/>
    <n v="48.607199999999999"/>
    <n v="37.965600000000002"/>
    <n v="52.199999999999996"/>
    <n v="37.6128"/>
    <n v="42.2316"/>
    <n v="47.696399999999997"/>
    <n v="31.8888"/>
    <n v="31.543199999999999"/>
    <n v="31.474799999999998"/>
    <n v="25.383911862722517"/>
    <n v="37.779491262259391"/>
    <n v="36.826124547182225"/>
    <n v="40.488774803333619"/>
    <n v="35.147832502190866"/>
    <n v="40.790632924311289"/>
    <n v="36.654758058768458"/>
    <n v="37.181573258441105"/>
    <n v="34.913414043786929"/>
    <n v="32.603282736227527"/>
    <n v="27.751912585186446"/>
    <n v="21.879983264189388"/>
  </r>
  <r>
    <n v="68354587"/>
    <n v="10076840003041"/>
    <s v="BJ US-TOP-TIRAMISU-8 450ml"/>
    <n v="154098"/>
    <n v="7938"/>
    <n v="14834"/>
    <n v="16475"/>
    <n v="14486"/>
    <n v="13345"/>
    <n v="14422"/>
    <n v="11534"/>
    <n v="13649"/>
    <n v="10401"/>
    <n v="8352"/>
    <n v="10431"/>
    <n v="8322"/>
    <n v="7363.9210122174782"/>
    <n v="11515.20662058476"/>
    <n v="13761.686415677465"/>
    <n v="11828.653105708678"/>
    <n v="10232.939158885674"/>
    <n v="12620.481179765284"/>
    <n v="13318.943890187129"/>
    <n v="12198.177922384952"/>
    <n v="9080.2323300329645"/>
    <n v="8930.6125769572154"/>
    <n v="9384.7974057027914"/>
    <n v="7037.1313455607105"/>
    <n v="425559.78296366514"/>
    <n v="240"/>
    <n v="3.5999999999999999E-3"/>
    <n v="144189"/>
    <n v="127272.7829636651"/>
    <n v="642.07500000000005"/>
    <n v="600.78750000000002"/>
    <n v="530.30326234860456"/>
    <n v="33.075000000000003"/>
    <n v="61.80833333333333"/>
    <n v="68.645833333333329"/>
    <n v="60.358333333333334"/>
    <n v="55.604166666666664"/>
    <n v="60.091666666666669"/>
    <n v="48.05833333333333"/>
    <n v="56.87083333333333"/>
    <n v="43.337499999999999"/>
    <n v="34.799999999999997"/>
    <n v="43.462499999999999"/>
    <n v="34.674999999999997"/>
    <n v="30.683004217572826"/>
    <n v="47.980027585769832"/>
    <n v="57.34036006532277"/>
    <n v="49.286054607119489"/>
    <n v="42.637246495356976"/>
    <n v="52.585338249022016"/>
    <n v="55.495599542446371"/>
    <n v="50.825741343270629"/>
    <n v="37.83430137513735"/>
    <n v="37.210885737321732"/>
    <n v="39.103322523761634"/>
    <n v="29.321380606502959"/>
    <n v="554.75279999999998"/>
    <n v="519.08039999999994"/>
    <n v="458.18201866919435"/>
    <n v="28.576799999999999"/>
    <n v="53.4024"/>
    <n v="59.309999999999995"/>
    <n v="52.1496"/>
    <n v="48.042000000000002"/>
    <n v="51.919199999999996"/>
    <n v="41.522399999999998"/>
    <n v="49.136400000000002"/>
    <n v="37.443599999999996"/>
    <n v="30.0672"/>
    <n v="37.551600000000001"/>
    <n v="29.959199999999999"/>
    <n v="26.510115643982921"/>
    <n v="41.454743834105138"/>
    <n v="49.542071096438868"/>
    <n v="42.583151180551241"/>
    <n v="36.838580971988428"/>
    <n v="45.433732247155021"/>
    <n v="47.948198004673664"/>
    <n v="43.913440520585823"/>
    <n v="32.688836388118673"/>
    <n v="32.150205277045977"/>
    <n v="33.785270660530045"/>
    <n v="25.333672844018558"/>
  </r>
  <r>
    <n v="64325488"/>
    <n v="10850001974087"/>
    <s v="Yasso PB Chocolate Crunch 8-4pk"/>
    <n v="138077"/>
    <n v="10795"/>
    <n v="12614"/>
    <n v="21114"/>
    <n v="17238"/>
    <n v="13975"/>
    <n v="13395"/>
    <n v="20731"/>
    <n v="8536"/>
    <n v="7664"/>
    <n v="13678"/>
    <n v="12022"/>
    <n v="12108"/>
    <n v="5720.4081525670681"/>
    <n v="6934.4008247581978"/>
    <n v="15964.909940660353"/>
    <n v="16980.609032915392"/>
    <n v="16713.310023153241"/>
    <n v="17938.360978627159"/>
    <n v="20722.320613178574"/>
    <n v="17209.818249547017"/>
    <n v="15890.747022337438"/>
    <n v="13819.121950269264"/>
    <n v="15238.016485543643"/>
    <n v="7457.5433630949537"/>
    <n v="472536.56663665239"/>
    <n v="187"/>
    <n v="2.5119999999999999E-3"/>
    <n v="163870"/>
    <n v="170589.56663665225"/>
    <n v="738.37967914438502"/>
    <n v="876.31016042780743"/>
    <n v="912.24367185375536"/>
    <n v="57.727272727272727"/>
    <n v="67.454545454545453"/>
    <n v="112.90909090909091"/>
    <n v="92.181818181818187"/>
    <n v="74.732620320855617"/>
    <n v="71.631016042780743"/>
    <n v="110.86096256684492"/>
    <n v="45.647058823529413"/>
    <n v="40.983957219251337"/>
    <n v="73.144385026737964"/>
    <n v="64.288770053475929"/>
    <n v="64.748663101604279"/>
    <n v="30.59041792816614"/>
    <n v="37.082357351648113"/>
    <n v="85.373849950055359"/>
    <n v="90.805395897943271"/>
    <n v="89.375989428626951"/>
    <n v="95.927064056829721"/>
    <n v="110.81454873357526"/>
    <n v="92.031113633941274"/>
    <n v="84.977256803943519"/>
    <n v="73.899047862402483"/>
    <n v="81.486719174030185"/>
    <n v="39.879911032593334"/>
    <n v="346.849424"/>
    <n v="411.64143999999999"/>
    <n v="428.52099139127046"/>
    <n v="27.117039999999999"/>
    <n v="31.686367999999998"/>
    <n v="53.038367999999998"/>
    <n v="43.301856000000001"/>
    <n v="35.105199999999996"/>
    <n v="33.648240000000001"/>
    <n v="52.076271999999996"/>
    <n v="21.442432"/>
    <n v="19.251967999999998"/>
    <n v="34.359135999999999"/>
    <n v="30.199263999999999"/>
    <n v="30.415295999999998"/>
    <n v="14.369665279248474"/>
    <n v="17.419214871792594"/>
    <n v="40.103853770938805"/>
    <n v="42.655289890683463"/>
    <n v="41.98383477816094"/>
    <n v="45.06116277831142"/>
    <n v="52.054469380304575"/>
    <n v="43.231063442862109"/>
    <n v="39.917556520111646"/>
    <n v="34.713634339076393"/>
    <n v="38.277897411685629"/>
    <n v="18.733348928094522"/>
  </r>
  <r>
    <n v="64369046"/>
    <n v="10186852001802"/>
    <s v="TAL LYR Snickerdoodle CKE 8-1pt"/>
    <n v="1305"/>
    <n v="10695"/>
    <n v="5548"/>
    <n v="15032"/>
    <n v="8595"/>
    <n v="8460"/>
    <n v="10262"/>
    <n v="8910"/>
    <n v="7854"/>
    <n v="9961"/>
    <n v="8027"/>
    <n v="6498"/>
    <n v="4680"/>
    <n v="1070.6675045353481"/>
    <n v="2801.7700492814688"/>
    <n v="4104.3336668162801"/>
    <n v="4806.3018309747749"/>
    <n v="4990.1926772059232"/>
    <n v="6012.2825794799528"/>
    <n v="5148.7543905921075"/>
    <n v="3425.4454615584032"/>
    <n v="4487.958556655467"/>
    <n v="4083.3091317398644"/>
    <n v="2733.0840732892184"/>
    <n v="-560.22026735975237"/>
    <n v="148930.87965476906"/>
    <n v="255"/>
    <n v="3.552E-3"/>
    <n v="104522"/>
    <n v="43103.879654769065"/>
    <n v="5.117647058823529"/>
    <n v="409.89019607843136"/>
    <n v="169.03482217556495"/>
    <n v="41.941176470588232"/>
    <n v="21.75686274509804"/>
    <n v="58.949019607843134"/>
    <n v="33.705882352941174"/>
    <n v="33.176470588235297"/>
    <n v="40.24313725490196"/>
    <n v="34.941176470588232"/>
    <n v="30.8"/>
    <n v="39.062745098039215"/>
    <n v="31.478431372549018"/>
    <n v="25.482352941176469"/>
    <n v="18.352941176470587"/>
    <n v="4.1986960962170512"/>
    <n v="10.987333526593995"/>
    <n v="16.095426144377569"/>
    <n v="18.848242474410881"/>
    <n v="19.569383047866367"/>
    <n v="23.577578743058638"/>
    <n v="20.191193688596499"/>
    <n v="13.433119457091777"/>
    <n v="17.599837477080264"/>
    <n v="16.012976987215154"/>
    <n v="10.717976757996935"/>
    <n v="-2.1969422249402055"/>
    <n v="4.6353600000000004"/>
    <n v="371.26214399999998"/>
    <n v="153.10498053373973"/>
    <n v="37.988640000000004"/>
    <n v="19.706496000000001"/>
    <n v="53.393664000000001"/>
    <n v="30.529440000000001"/>
    <n v="30.04992"/>
    <n v="36.450623999999998"/>
    <n v="31.648320000000002"/>
    <n v="27.897407999999999"/>
    <n v="35.381472000000002"/>
    <n v="28.511904000000001"/>
    <n v="23.080895999999999"/>
    <n v="16.623360000000002"/>
    <n v="3.8030109761095567"/>
    <n v="9.951887215047778"/>
    <n v="14.578593184531428"/>
    <n v="17.071984103622402"/>
    <n v="17.725164389435438"/>
    <n v="21.355627722312793"/>
    <n v="18.288375595383165"/>
    <n v="12.167182279455448"/>
    <n v="15.941228793240219"/>
    <n v="14.503914035939998"/>
    <n v="9.7079146283233033"/>
    <n v="-1.9899023896618404"/>
  </r>
  <r>
    <n v="69797289"/>
    <n v="10076840004048"/>
    <s v="BJ US-IC-Impretzively Fudged-8 1PT"/>
    <n v="181816"/>
    <n v="6790"/>
    <n v="9546"/>
    <n v="8555"/>
    <n v="10284"/>
    <n v="7188"/>
    <n v="8816"/>
    <n v="7750"/>
    <n v="6892"/>
    <n v="6234"/>
    <n v="6507"/>
    <n v="5192"/>
    <n v="5382"/>
    <n v="3888.7504185410153"/>
    <n v="5762.1121818066449"/>
    <n v="6460.1596387549207"/>
    <n v="6778.2756919722306"/>
    <n v="6138.7767824781131"/>
    <n v="7575.4180425715713"/>
    <n v="4259.4070016027645"/>
    <n v="7058.3921442469755"/>
    <n v="4144.7601978117891"/>
    <n v="4588.2483394872088"/>
    <n v="4923.3905558735923"/>
    <n v="4606.6954250093349"/>
    <n v="337136.38642015611"/>
    <n v="240"/>
    <n v="3.7839999999999996E-3"/>
    <n v="89136"/>
    <n v="66184.386420156166"/>
    <n v="757.56666666666672"/>
    <n v="371.4"/>
    <n v="275.76827675065067"/>
    <n v="28.291666666666668"/>
    <n v="39.774999999999999"/>
    <n v="35.645833333333336"/>
    <n v="42.85"/>
    <n v="29.95"/>
    <n v="36.733333333333334"/>
    <n v="32.291666666666664"/>
    <n v="28.716666666666665"/>
    <n v="25.975000000000001"/>
    <n v="27.112500000000001"/>
    <n v="21.633333333333333"/>
    <n v="22.425000000000001"/>
    <n v="16.203126743920897"/>
    <n v="24.008800757527688"/>
    <n v="26.917331828145503"/>
    <n v="28.242815383217629"/>
    <n v="25.578236593658804"/>
    <n v="31.564241844048215"/>
    <n v="17.747529173344851"/>
    <n v="29.40996726769573"/>
    <n v="17.26983415754912"/>
    <n v="19.117701414530035"/>
    <n v="20.51412731613997"/>
    <n v="19.194564270872227"/>
    <n v="687.99174399999993"/>
    <n v="337.29062399999998"/>
    <n v="250.4417182138709"/>
    <n v="25.693359999999998"/>
    <n v="36.122063999999995"/>
    <n v="32.372119999999995"/>
    <n v="38.914655999999994"/>
    <n v="27.199391999999996"/>
    <n v="33.359743999999999"/>
    <n v="29.325999999999997"/>
    <n v="26.079327999999997"/>
    <n v="23.589455999999998"/>
    <n v="24.622487999999997"/>
    <n v="19.646527999999996"/>
    <n v="20.365487999999999"/>
    <n v="14.715031583759201"/>
    <n v="21.803832495956343"/>
    <n v="24.445244073048617"/>
    <n v="25.648995218422918"/>
    <n v="23.229131344897176"/>
    <n v="28.665381873090823"/>
    <n v="16.117596094064858"/>
    <n v="26.708955873830554"/>
    <n v="15.683772588519808"/>
    <n v="17.361931716619598"/>
    <n v="18.630109863425673"/>
    <n v="17.431735488235322"/>
  </r>
  <r>
    <n v="64393719"/>
    <n v="10077567003918"/>
    <s v="BR Carbsmart Strawberry Bar 8-6PK"/>
    <n v="0"/>
    <n v="4978"/>
    <n v="5655"/>
    <n v="6357"/>
    <n v="5863"/>
    <n v="7579"/>
    <n v="10244"/>
    <n v="7829"/>
    <n v="5668"/>
    <n v="5603"/>
    <n v="5239"/>
    <n v="4914"/>
    <n v="3341"/>
    <n v="5128.953417233045"/>
    <n v="4269.4542485923548"/>
    <n v="4469.4260436480154"/>
    <n v="5643.1103042063742"/>
    <n v="5317.1312348722513"/>
    <n v="8620.9414220259659"/>
    <n v="6296.6925035763943"/>
    <n v="5218.2761873924319"/>
    <n v="4986.0581264387274"/>
    <n v="4626.2189524508831"/>
    <n v="4309.6400947231459"/>
    <n v="3595.7913508408151"/>
    <n v="135751.69388600043"/>
    <n v="143"/>
    <n v="4.2560000000000002E-3"/>
    <n v="73270"/>
    <n v="62481.693886000408"/>
    <n v="0"/>
    <n v="512.3776223776224"/>
    <n v="436.93492227972314"/>
    <n v="34.811188811188813"/>
    <n v="39.545454545454547"/>
    <n v="44.454545454545453"/>
    <n v="41"/>
    <n v="53"/>
    <n v="71.63636363636364"/>
    <n v="54.748251748251747"/>
    <n v="39.636363636363633"/>
    <n v="39.18181818181818"/>
    <n v="36.636363636363633"/>
    <n v="34.363636363636367"/>
    <n v="23.363636363636363"/>
    <n v="35.866807113517794"/>
    <n v="29.856323416729754"/>
    <n v="31.25472757795815"/>
    <n v="39.462309819624991"/>
    <n v="37.182735908197564"/>
    <n v="60.286303650531231"/>
    <n v="44.032814710324438"/>
    <n v="36.491441869877143"/>
    <n v="34.867539345725369"/>
    <n v="32.351181485670509"/>
    <n v="30.137343319742278"/>
    <n v="25.145394061823882"/>
    <n v="0"/>
    <n v="311.83712000000003"/>
    <n v="265.92208917881777"/>
    <n v="21.186368000000002"/>
    <n v="24.067680000000003"/>
    <n v="27.055392000000001"/>
    <n v="24.952928"/>
    <n v="32.256224000000003"/>
    <n v="43.598464"/>
    <n v="33.320224000000003"/>
    <n v="24.123008000000002"/>
    <n v="23.846368000000002"/>
    <n v="22.297184000000001"/>
    <n v="20.913984000000003"/>
    <n v="14.219296"/>
    <n v="21.828825743743842"/>
    <n v="18.170797282009062"/>
    <n v="19.021877241765953"/>
    <n v="24.017077454702331"/>
    <n v="22.629710535616304"/>
    <n v="36.690726692142512"/>
    <n v="26.798723295221137"/>
    <n v="22.208983453542192"/>
    <n v="21.220663386123224"/>
    <n v="19.689187861630959"/>
    <n v="18.341828243141709"/>
    <n v="15.30368798917851"/>
  </r>
  <r>
    <n v="64409312"/>
    <n v="10041000009720"/>
    <s v="Holanda Chemisse Pineapple 8-4pk"/>
    <n v="11334"/>
    <n v="5485"/>
    <n v="8123"/>
    <n v="9284"/>
    <n v="14445"/>
    <n v="10706"/>
    <n v="13830"/>
    <n v="16270"/>
    <n v="5000"/>
    <n v="4020"/>
    <n v="13065"/>
    <n v="4140"/>
    <n v="5190"/>
    <n v="8080.7610873864223"/>
    <n v="6519.0834786023579"/>
    <n v="9518.8417918367122"/>
    <n v="12377.087777726687"/>
    <n v="10819.903141159488"/>
    <n v="12198.708535497266"/>
    <n v="13843.444131880817"/>
    <n v="10495.417978657972"/>
    <n v="10575.955774676753"/>
    <n v="9381.6370300470662"/>
    <n v="4624.7179570742992"/>
    <n v="5214.5187161865533"/>
    <n v="234542.07740073238"/>
    <n v="135"/>
    <n v="2.0800000000000003E-3"/>
    <n v="109558"/>
    <n v="113650.07740073239"/>
    <n v="83.955555555555549"/>
    <n v="811.54074074074072"/>
    <n v="841.85242519061035"/>
    <n v="40.629629629629626"/>
    <n v="60.170370370370371"/>
    <n v="68.770370370370372"/>
    <n v="107"/>
    <n v="79.303703703703704"/>
    <n v="102.44444444444444"/>
    <n v="120.51851851851852"/>
    <n v="37.037037037037038"/>
    <n v="29.777777777777779"/>
    <n v="96.777777777777771"/>
    <n v="30.666666666666668"/>
    <n v="38.444444444444443"/>
    <n v="59.857489536195722"/>
    <n v="48.289507248906354"/>
    <n v="70.509939198790462"/>
    <n v="91.682131686864352"/>
    <n v="80.147430675255464"/>
    <n v="90.360803966646415"/>
    <n v="102.54403060652457"/>
    <n v="77.743836878947931"/>
    <n v="78.340413145753729"/>
    <n v="69.493607629978271"/>
    <n v="34.257170052402216"/>
    <n v="38.626064564344837"/>
    <n v="23.574720000000003"/>
    <n v="227.88064000000003"/>
    <n v="236.39216099352342"/>
    <n v="11.408800000000001"/>
    <n v="16.895840000000003"/>
    <n v="19.310720000000003"/>
    <n v="30.045600000000004"/>
    <n v="22.268480000000004"/>
    <n v="28.766400000000004"/>
    <n v="33.841600000000007"/>
    <n v="10.400000000000002"/>
    <n v="8.361600000000001"/>
    <n v="27.175200000000004"/>
    <n v="8.6112000000000002"/>
    <n v="10.795200000000001"/>
    <n v="16.80798306176376"/>
    <n v="13.559693635492906"/>
    <n v="19.799190927020362"/>
    <n v="25.74434257767151"/>
    <n v="22.505398533611736"/>
    <n v="25.373313753834317"/>
    <n v="28.794363794312101"/>
    <n v="21.830469395608585"/>
    <n v="21.997988011327649"/>
    <n v="19.513805022497902"/>
    <n v="9.6194133507145434"/>
    <n v="10.846198929668033"/>
  </r>
  <r>
    <n v="64371463"/>
    <n v="10186852001819"/>
    <s v="TAL LYR Italian Tiramisu 8-1pt"/>
    <n v="3812"/>
    <n v="10220"/>
    <n v="13950"/>
    <n v="12495"/>
    <n v="12396"/>
    <n v="10195"/>
    <n v="14873"/>
    <n v="12212"/>
    <n v="10530"/>
    <n v="12495"/>
    <n v="10095"/>
    <n v="9150"/>
    <n v="6090"/>
    <n v="2375.248379044232"/>
    <n v="7570.2783712739447"/>
    <n v="8057.5120064254806"/>
    <n v="8521.5591935546472"/>
    <n v="8721.8777646496528"/>
    <n v="9795.8192603531261"/>
    <n v="9517.5252910572399"/>
    <n v="7965.7518766682788"/>
    <n v="6986.8718998901541"/>
    <n v="8267.4603102584861"/>
    <n v="6703.9995504581193"/>
    <n v="5048.3576295511348"/>
    <n v="228045.26153318456"/>
    <n v="255"/>
    <n v="3.552E-3"/>
    <n v="134701"/>
    <n v="89532.261533184486"/>
    <n v="14.949019607843137"/>
    <n v="528.23921568627452"/>
    <n v="351.10690797327248"/>
    <n v="40.078431372549019"/>
    <n v="54.705882352941174"/>
    <n v="49"/>
    <n v="48.611764705882351"/>
    <n v="39.980392156862742"/>
    <n v="58.325490196078434"/>
    <n v="47.890196078431373"/>
    <n v="41.294117647058826"/>
    <n v="49"/>
    <n v="39.588235294117645"/>
    <n v="35.882352941176471"/>
    <n v="23.882352941176471"/>
    <n v="9.3146995256636558"/>
    <n v="29.687366161858606"/>
    <n v="31.598086299707766"/>
    <n v="33.417879190410382"/>
    <n v="34.203442214312361"/>
    <n v="38.414977491580885"/>
    <n v="37.323628592381333"/>
    <n v="31.238242653601095"/>
    <n v="27.399497646628056"/>
    <n v="32.42141298140583"/>
    <n v="26.290194315522037"/>
    <n v="19.797480900200529"/>
    <n v="13.540224"/>
    <n v="478.45795199999998"/>
    <n v="318.01859296587128"/>
    <n v="36.301439999999999"/>
    <n v="49.550400000000003"/>
    <n v="44.382240000000003"/>
    <n v="44.030591999999999"/>
    <n v="36.21264"/>
    <n v="52.828896"/>
    <n v="43.377023999999999"/>
    <n v="37.402560000000001"/>
    <n v="44.382240000000003"/>
    <n v="35.857439999999997"/>
    <n v="32.500799999999998"/>
    <n v="21.631679999999999"/>
    <n v="8.4368822423651118"/>
    <n v="26.88962877476505"/>
    <n v="28.620282646823309"/>
    <n v="30.268578255506107"/>
    <n v="30.980109820035565"/>
    <n v="34.794750012774301"/>
    <n v="33.806249833835317"/>
    <n v="28.294350665925727"/>
    <n v="24.817368988409829"/>
    <n v="29.366019022038142"/>
    <n v="23.812606403227239"/>
    <n v="17.931766300165631"/>
  </r>
  <r>
    <n v="64346613"/>
    <n v="10076840003249"/>
    <s v="BJ US-PUP-PB Pretzel 6-4PK"/>
    <n v="165482"/>
    <n v="8970"/>
    <n v="12024"/>
    <n v="15243"/>
    <n v="5198"/>
    <n v="14488.000599999998"/>
    <n v="18517.080009999998"/>
    <n v="15666"/>
    <n v="18425"/>
    <n v="18297"/>
    <n v="6820"/>
    <n v="6810"/>
    <n v="7768"/>
    <n v="8476.247636745451"/>
    <n v="10479.747507300201"/>
    <n v="14753.157664371825"/>
    <n v="12933.584096559496"/>
    <n v="13801.055618411418"/>
    <n v="17349.31683554321"/>
    <n v="14165.000040450326"/>
    <n v="16538.563691046751"/>
    <n v="15404.945120262259"/>
    <n v="7186.2181061355504"/>
    <n v="9801.1030083300702"/>
    <n v="10105.68482889251"/>
    <n v="464702.70476404903"/>
    <n v="180"/>
    <n v="2.8799999999999997E-3"/>
    <n v="148226.08061"/>
    <n v="150994.62415404903"/>
    <n v="919.34444444444443"/>
    <n v="823.47822561111116"/>
    <n v="838.8590230780502"/>
    <n v="49.833333333333336"/>
    <n v="66.8"/>
    <n v="84.683333333333337"/>
    <n v="28.877777777777776"/>
    <n v="80.488892222222205"/>
    <n v="102.87266672222221"/>
    <n v="87.033333333333331"/>
    <n v="102.36111111111111"/>
    <n v="101.65"/>
    <n v="37.888888888888886"/>
    <n v="37.833333333333336"/>
    <n v="43.155555555555559"/>
    <n v="47.090264648585837"/>
    <n v="58.220819485001115"/>
    <n v="81.961987024287922"/>
    <n v="71.853244980886089"/>
    <n v="76.672531213396766"/>
    <n v="96.385093530795615"/>
    <n v="78.694444669168476"/>
    <n v="91.880909394704176"/>
    <n v="85.583028445901434"/>
    <n v="39.923433922975278"/>
    <n v="54.450572268500387"/>
    <n v="56.142693493847283"/>
    <n v="476.58815999999996"/>
    <n v="426.89111215679998"/>
    <n v="434.8645175636612"/>
    <n v="25.833599999999997"/>
    <n v="34.62912"/>
    <n v="43.899839999999998"/>
    <n v="14.970239999999999"/>
    <n v="41.725441727999993"/>
    <n v="53.32919042879999"/>
    <n v="45.118079999999999"/>
    <n v="53.063999999999993"/>
    <n v="52.695359999999994"/>
    <n v="19.641599999999997"/>
    <n v="19.6128"/>
    <n v="22.371839999999999"/>
    <n v="24.411593193826896"/>
    <n v="30.181672821024573"/>
    <n v="42.489094073390852"/>
    <n v="37.248722198091343"/>
    <n v="39.747040181024879"/>
    <n v="49.966032486364441"/>
    <n v="40.795200116496936"/>
    <n v="47.631063430214638"/>
    <n v="44.366241946355302"/>
    <n v="20.696308145670383"/>
    <n v="28.227176663990601"/>
    <n v="29.104372307210426"/>
  </r>
  <r>
    <n v="64326314"/>
    <n v="10851035003620"/>
    <s v="Yasso Peanut Butter Chip 8-4pk"/>
    <n v="123653"/>
    <n v="10909"/>
    <n v="7567"/>
    <n v="16134"/>
    <n v="16461"/>
    <n v="19325"/>
    <n v="22236"/>
    <n v="23589"/>
    <n v="22848"/>
    <n v="18657"/>
    <n v="13757"/>
    <n v="13521"/>
    <n v="16805"/>
    <n v="15313.470277326027"/>
    <n v="14856.577472737514"/>
    <n v="22662.979095811286"/>
    <n v="21728.608005451129"/>
    <n v="24210.985623578363"/>
    <n v="28074.406857188558"/>
    <n v="31262.678589659386"/>
    <n v="29719.335625076234"/>
    <n v="25152.915820909719"/>
    <n v="18219.212725418914"/>
    <n v="22020.100220792614"/>
    <n v="15014.181133998194"/>
    <n v="593697.451447948"/>
    <n v="187"/>
    <n v="3.3119999999999998E-3"/>
    <n v="201809"/>
    <n v="268235.45144794794"/>
    <n v="661.24598930481284"/>
    <n v="1079.192513368984"/>
    <n v="1434.4141788660318"/>
    <n v="58.336898395721924"/>
    <n v="40.465240641711233"/>
    <n v="86.278074866310163"/>
    <n v="88.026737967914443"/>
    <n v="103.34224598930481"/>
    <n v="118.90909090909091"/>
    <n v="126.14438502673796"/>
    <n v="122.18181818181819"/>
    <n v="99.770053475935825"/>
    <n v="73.566844919786092"/>
    <n v="72.304812834224606"/>
    <n v="89.866310160427801"/>
    <n v="81.890215386770194"/>
    <n v="79.446938356885099"/>
    <n v="121.19240158187854"/>
    <n v="116.19576473503278"/>
    <n v="129.47051135603402"/>
    <n v="150.13051795287998"/>
    <n v="167.18009940994324"/>
    <n v="158.92692847634351"/>
    <n v="134.50757123481134"/>
    <n v="97.428945055716113"/>
    <n v="117.75454663525463"/>
    <n v="80.289738684482316"/>
    <n v="409.53873599999997"/>
    <n v="668.39140799999996"/>
    <n v="888.39581519560352"/>
    <n v="36.130607999999995"/>
    <n v="25.061903999999998"/>
    <n v="53.435807999999994"/>
    <n v="54.518831999999996"/>
    <n v="64.004400000000004"/>
    <n v="73.645631999999992"/>
    <n v="78.126767999999998"/>
    <n v="75.672575999999992"/>
    <n v="61.791983999999999"/>
    <n v="45.563184"/>
    <n v="44.781551999999998"/>
    <n v="55.658159999999995"/>
    <n v="50.718213558503798"/>
    <n v="49.20498458970664"/>
    <n v="75.059786765326976"/>
    <n v="71.965149714054135"/>
    <n v="80.186784385291531"/>
    <n v="92.982435511008504"/>
    <n v="103.54199148895188"/>
    <n v="98.430439590252476"/>
    <n v="83.306457198852982"/>
    <n v="60.34203254658744"/>
    <n v="72.930571931265135"/>
    <n v="49.726967915802014"/>
  </r>
  <r>
    <n v="64874633"/>
    <n v="10075856055396"/>
    <s v="KL OREO SANDWICH 1-24BK 4.5z"/>
    <n v="135204"/>
    <n v="2600"/>
    <n v="7245"/>
    <n v="14683"/>
    <n v="10581"/>
    <n v="8813"/>
    <n v="200"/>
    <n v="20228"/>
    <n v="21311"/>
    <n v="9960"/>
    <n v="7942"/>
    <n v="7607"/>
    <n v="5844"/>
    <n v="8638.2900000000009"/>
    <n v="9341.4699999999993"/>
    <n v="14418.279999999999"/>
    <n v="12854.27"/>
    <n v="15261.300000000001"/>
    <n v="15437.550000000001"/>
    <n v="15197.429999999998"/>
    <n v="14851.869999999999"/>
    <n v="12025.699999999999"/>
    <n v="10314.699999999999"/>
    <n v="9056.74"/>
    <n v="8798.6099999999988"/>
    <n v="398414.21"/>
    <n v="280"/>
    <n v="3.192E-3"/>
    <n v="117014"/>
    <n v="146196.20999999996"/>
    <n v="482.87142857142857"/>
    <n v="417.90714285714284"/>
    <n v="522.1293214285713"/>
    <n v="9.2857142857142865"/>
    <n v="25.875"/>
    <n v="52.439285714285717"/>
    <n v="37.789285714285711"/>
    <n v="31.475000000000001"/>
    <n v="0.7142857142857143"/>
    <n v="72.242857142857147"/>
    <n v="76.11071428571428"/>
    <n v="35.571428571428569"/>
    <n v="28.364285714285714"/>
    <n v="27.167857142857144"/>
    <n v="20.87142857142857"/>
    <n v="30.851035714285718"/>
    <n v="33.362392857142858"/>
    <n v="51.493857142857138"/>
    <n v="45.908107142857148"/>
    <n v="54.504642857142862"/>
    <n v="55.134107142857147"/>
    <n v="54.276535714285707"/>
    <n v="53.04239285714285"/>
    <n v="42.948928571428567"/>
    <n v="36.83821428571428"/>
    <n v="32.345500000000001"/>
    <n v="31.42360714285714"/>
    <n v="431.571168"/>
    <n v="373.50868800000001"/>
    <n v="466.65830231999985"/>
    <n v="8.299199999999999"/>
    <n v="23.12604"/>
    <n v="46.868136"/>
    <n v="33.774552"/>
    <n v="28.131095999999999"/>
    <n v="0.63839999999999997"/>
    <n v="64.567775999999995"/>
    <n v="68.024711999999994"/>
    <n v="31.79232"/>
    <n v="25.350864000000001"/>
    <n v="24.281544"/>
    <n v="18.654048"/>
    <n v="27.573421680000003"/>
    <n v="29.817972239999996"/>
    <n v="46.023149759999995"/>
    <n v="41.030829840000003"/>
    <n v="48.714069600000002"/>
    <n v="49.276659600000002"/>
    <n v="48.510196559999997"/>
    <n v="47.407169039999999"/>
    <n v="38.386034399999993"/>
    <n v="32.924522399999994"/>
    <n v="28.909114079999998"/>
    <n v="28.085163119999997"/>
  </r>
  <r>
    <n v="64401837"/>
    <n v="10077567004106"/>
    <s v="PS Olaf"/>
    <n v="0"/>
    <n v="0"/>
    <n v="0"/>
    <n v="167"/>
    <n v="16005"/>
    <n v="6422"/>
    <n v="5100"/>
    <n v="5850"/>
    <n v="4580"/>
    <n v="8890"/>
    <n v="5659"/>
    <n v="3465"/>
    <n v="8789"/>
    <n v="10993.613369198874"/>
    <n v="6572.18183453446"/>
    <n v="7416.3164874545628"/>
    <n v="7825.7993900811489"/>
    <n v="8935.5612888831783"/>
    <n v="9442.4752578057651"/>
    <n v="15913.799164908291"/>
    <n v="11881.795359960299"/>
    <n v="11682.30455178032"/>
    <n v="8306.4230447808841"/>
    <n v="7332.3096861469694"/>
    <n v="5571.0152835512408"/>
    <n v="176800.59471908599"/>
    <n v="150"/>
    <n v="2.16E-3"/>
    <n v="64927"/>
    <n v="111873.594719086"/>
    <n v="0"/>
    <n v="432.84666666666669"/>
    <n v="745.82396479390673"/>
    <n v="0"/>
    <n v="0"/>
    <n v="1.1133333333333333"/>
    <n v="106.7"/>
    <n v="42.813333333333333"/>
    <n v="34"/>
    <n v="39"/>
    <n v="30.533333333333335"/>
    <n v="59.266666666666666"/>
    <n v="37.726666666666667"/>
    <n v="23.1"/>
    <n v="58.593333333333334"/>
    <n v="73.290755794659162"/>
    <n v="43.814545563563065"/>
    <n v="49.442109916363755"/>
    <n v="52.171995933874328"/>
    <n v="59.570408592554521"/>
    <n v="62.949835052038431"/>
    <n v="106.09199443272193"/>
    <n v="79.211969066401991"/>
    <n v="77.882030345202139"/>
    <n v="55.376153631872562"/>
    <n v="48.882064574313127"/>
    <n v="37.140101890341604"/>
    <n v="0"/>
    <n v="140.24232000000001"/>
    <n v="241.64696459322576"/>
    <n v="0"/>
    <n v="0"/>
    <n v="0.36071999999999999"/>
    <n v="34.570799999999998"/>
    <n v="13.87152"/>
    <n v="11.016"/>
    <n v="12.636000000000001"/>
    <n v="9.8927999999999994"/>
    <n v="19.202400000000001"/>
    <n v="12.22344"/>
    <n v="7.4843999999999999"/>
    <n v="18.98424"/>
    <n v="23.74620487746957"/>
    <n v="14.195912762594434"/>
    <n v="16.019243612901857"/>
    <n v="16.903726682575282"/>
    <n v="19.300812383987665"/>
    <n v="20.395746556860452"/>
    <n v="34.373806196201905"/>
    <n v="25.664677977514245"/>
    <n v="25.233777831845494"/>
    <n v="17.941873776726709"/>
    <n v="15.837788922077454"/>
    <n v="12.033393012470681"/>
  </r>
  <r>
    <n v="69798161"/>
    <n v="10076840004109"/>
    <s v="BJ US-IC CHOCOLATE FUDGE SWIRL-6 828ml "/>
    <n v="9488"/>
    <n v="7950"/>
    <n v="7491"/>
    <n v="14019"/>
    <n v="9939"/>
    <n v="7269"/>
    <n v="6992"/>
    <n v="7068"/>
    <n v="6094"/>
    <n v="5508"/>
    <n v="6912"/>
    <n v="4379"/>
    <n v="3713"/>
    <n v="5471.06810966388"/>
    <n v="7714.6054114805265"/>
    <n v="6196.9280397788561"/>
    <n v="9936.9090217544253"/>
    <n v="8372.4785997553918"/>
    <n v="5850.1442448407197"/>
    <n v="4728.8326090259834"/>
    <n v="3931.4144322783136"/>
    <n v="4079.3369770651702"/>
    <n v="3290.1645287397359"/>
    <n v="3315.9435863889385"/>
    <n v="4523.3239862298669"/>
    <n v="164233.14954700181"/>
    <n v="182"/>
    <n v="4.9680000000000002E-3"/>
    <n v="87334"/>
    <n v="67411.149547001798"/>
    <n v="52.131868131868131"/>
    <n v="479.85714285714283"/>
    <n v="370.39093157693293"/>
    <n v="43.681318681318679"/>
    <n v="41.159340659340657"/>
    <n v="77.027472527472526"/>
    <n v="54.609890109890109"/>
    <n v="39.939560439560438"/>
    <n v="38.417582417582416"/>
    <n v="38.835164835164832"/>
    <n v="33.483516483516482"/>
    <n v="30.263736263736263"/>
    <n v="37.978021978021978"/>
    <n v="24.060439560439562"/>
    <n v="20.401098901098901"/>
    <n v="30.06081378936198"/>
    <n v="42.387941821321576"/>
    <n v="34.049055163620089"/>
    <n v="54.598401218430908"/>
    <n v="46.002629668985669"/>
    <n v="32.143649696927028"/>
    <n v="25.982596752890018"/>
    <n v="21.601178199331393"/>
    <n v="22.413939434424012"/>
    <n v="18.077827080987561"/>
    <n v="18.219470254884278"/>
    <n v="24.853428495768501"/>
    <n v="47.136384"/>
    <n v="433.87531200000001"/>
    <n v="334.89859094950492"/>
    <n v="39.495600000000003"/>
    <n v="37.215288000000001"/>
    <n v="69.646392000000006"/>
    <n v="49.376952000000003"/>
    <n v="36.112392"/>
    <n v="34.736256000000004"/>
    <n v="35.113824000000001"/>
    <n v="30.274992000000001"/>
    <n v="27.363744000000001"/>
    <n v="34.338816000000001"/>
    <n v="21.754872000000002"/>
    <n v="18.446184000000002"/>
    <n v="27.180266368810155"/>
    <n v="38.326159684235257"/>
    <n v="30.786338501621358"/>
    <n v="49.366564020075984"/>
    <n v="41.594473683584788"/>
    <n v="29.063516608368698"/>
    <n v="23.492840401641086"/>
    <n v="19.531266899558663"/>
    <n v="20.266146102059768"/>
    <n v="16.34553737877901"/>
    <n v="16.473607737180245"/>
    <n v="22.47187356358998"/>
  </r>
  <r>
    <n v="69706147"/>
    <n v="10186852001642"/>
    <s v="TAL NV Roman RASPBRRY Sorbetto Bar 6-6PK"/>
    <n v="161530"/>
    <n v="6282"/>
    <n v="6194"/>
    <n v="4501"/>
    <n v="3792"/>
    <n v="5232"/>
    <n v="6548"/>
    <n v="6106"/>
    <n v="2416"/>
    <n v="2298"/>
    <n v="1840"/>
    <n v="1760"/>
    <n v="2717"/>
    <n v="2000"/>
    <n v="2000"/>
    <n v="2000"/>
    <n v="0"/>
    <n v="0"/>
    <n v="0"/>
    <n v="0"/>
    <n v="0"/>
    <n v="0"/>
    <n v="0"/>
    <n v="0"/>
    <n v="0"/>
    <n v="217216"/>
    <n v="176"/>
    <n v="1.98E-3"/>
    <n v="49686"/>
    <n v="6000"/>
    <n v="917.78409090909088"/>
    <n v="282.30681818181819"/>
    <n v="34.090909090909093"/>
    <n v="35.69318181818182"/>
    <n v="35.19318181818182"/>
    <n v="25.573863636363637"/>
    <n v="21.545454545454547"/>
    <n v="29.727272727272727"/>
    <n v="37.204545454545453"/>
    <n v="34.69318181818182"/>
    <n v="13.727272727272727"/>
    <n v="13.056818181818182"/>
    <n v="10.454545454545455"/>
    <n v="10"/>
    <n v="15.4375"/>
    <n v="11.363636363636363"/>
    <n v="11.363636363636363"/>
    <n v="11.363636363636363"/>
    <n v="0"/>
    <n v="0"/>
    <n v="0"/>
    <n v="0"/>
    <n v="0"/>
    <n v="0"/>
    <n v="0"/>
    <n v="0"/>
    <n v="0"/>
    <n v="319.82940000000002"/>
    <n v="98.378280000000004"/>
    <n v="11.88"/>
    <n v="12.438359999999999"/>
    <n v="12.26412"/>
    <n v="8.9119799999999998"/>
    <n v="7.5081600000000002"/>
    <n v="10.359360000000001"/>
    <n v="12.96504"/>
    <n v="12.089879999999999"/>
    <n v="4.7836800000000004"/>
    <n v="4.5500400000000001"/>
    <n v="3.6431999999999998"/>
    <n v="3.4847999999999999"/>
    <n v="5.3796600000000003"/>
    <n v="3.96"/>
    <n v="3.96"/>
    <n v="3.96"/>
    <n v="0"/>
    <n v="0"/>
    <n v="0"/>
    <n v="0"/>
    <n v="0"/>
    <n v="0"/>
    <n v="0"/>
    <n v="0"/>
    <n v="0"/>
  </r>
  <r>
    <n v="69797288"/>
    <n v="10076840004031"/>
    <s v="BJ US-NDO-Strawberry Chscake-8 1PT"/>
    <n v="146337"/>
    <n v="6845"/>
    <n v="15302"/>
    <n v="11542"/>
    <n v="10814"/>
    <n v="25459"/>
    <n v="18327"/>
    <n v="20824"/>
    <n v="19352"/>
    <n v="16656"/>
    <n v="12218"/>
    <n v="10361"/>
    <n v="12712"/>
    <n v="10850.665941596595"/>
    <n v="13249.237867553709"/>
    <n v="12884.974054427679"/>
    <n v="14297.431212507654"/>
    <n v="16579.175663998743"/>
    <n v="15523.304264264145"/>
    <n v="17454.202361098334"/>
    <n v="15945.479327258388"/>
    <n v="12283.076576724417"/>
    <n v="10348.810445989935"/>
    <n v="11665.543377985197"/>
    <n v="9616.617201732035"/>
    <n v="487447.51829513686"/>
    <n v="240"/>
    <n v="3.7839999999999996E-3"/>
    <n v="180412"/>
    <n v="160698.51829513683"/>
    <n v="609.73749999999995"/>
    <n v="751.7166666666667"/>
    <n v="669.57715956307015"/>
    <n v="28.520833333333332"/>
    <n v="63.758333333333333"/>
    <n v="48.091666666666669"/>
    <n v="45.05833333333333"/>
    <n v="106.07916666666667"/>
    <n v="76.362499999999997"/>
    <n v="86.766666666666666"/>
    <n v="80.63333333333334"/>
    <n v="69.400000000000006"/>
    <n v="50.908333333333331"/>
    <n v="43.170833333333334"/>
    <n v="52.966666666666669"/>
    <n v="45.211108089985814"/>
    <n v="55.205157781473787"/>
    <n v="53.687391893448662"/>
    <n v="59.572630052115223"/>
    <n v="69.079898599994763"/>
    <n v="64.680434434433934"/>
    <n v="72.725843171243056"/>
    <n v="66.439497196909954"/>
    <n v="51.179485736351737"/>
    <n v="43.120043524958064"/>
    <n v="48.606430741604989"/>
    <n v="40.069238340550143"/>
    <n v="553.73920799999996"/>
    <n v="682.67900799999995"/>
    <n v="608.08319322879777"/>
    <n v="25.901479999999996"/>
    <n v="57.902767999999995"/>
    <n v="43.674927999999994"/>
    <n v="40.920175999999998"/>
    <n v="96.336855999999983"/>
    <n v="69.349367999999998"/>
    <n v="78.79801599999999"/>
    <n v="73.22796799999999"/>
    <n v="63.026303999999996"/>
    <n v="46.232911999999992"/>
    <n v="39.206023999999999"/>
    <n v="48.102207999999997"/>
    <n v="41.058919923001511"/>
    <n v="50.135116090823232"/>
    <n v="48.756741821954336"/>
    <n v="54.101479708128956"/>
    <n v="62.735600712571241"/>
    <n v="58.740183335975516"/>
    <n v="66.046701734396095"/>
    <n v="60.337693774345738"/>
    <n v="46.479161766325191"/>
    <n v="39.159898727625908"/>
    <n v="44.142416142295986"/>
    <n v="36.389279491354017"/>
  </r>
  <r>
    <n v="64874631"/>
    <n v="10075856078708"/>
    <s v="KL Oreo Ice Cream Sandwich 6-4PK"/>
    <n v="142277"/>
    <n v="6706"/>
    <n v="4365"/>
    <n v="7237"/>
    <n v="111"/>
    <n v="16226.000100000001"/>
    <n v="17764"/>
    <n v="9867"/>
    <n v="11826"/>
    <n v="9768"/>
    <n v="9787"/>
    <n v="7001"/>
    <n v="7070"/>
    <n v="7464.8198989153752"/>
    <n v="8269.2786376972053"/>
    <n v="9623.2630749727905"/>
    <n v="8418.9357753154527"/>
    <n v="15031.967219710215"/>
    <n v="15868.210657895033"/>
    <n v="8545.4679864275913"/>
    <n v="11674.120386411836"/>
    <n v="8995.7753653477248"/>
    <n v="10532.568110035267"/>
    <n v="5783.3226992183481"/>
    <n v="5473.2156294321412"/>
    <n v="365685.94554137898"/>
    <n v="189"/>
    <n v="2.8380000000000002E-3"/>
    <n v="107728.0001"/>
    <n v="115680.94544137899"/>
    <n v="752.7883597883598"/>
    <n v="569.98941851851851"/>
    <n v="612.06849439883069"/>
    <n v="35.481481481481481"/>
    <n v="23.095238095238095"/>
    <n v="38.291005291005291"/>
    <n v="0.58730158730158732"/>
    <n v="85.85185238095238"/>
    <n v="93.989417989417987"/>
    <n v="52.206349206349209"/>
    <n v="62.571428571428569"/>
    <n v="51.682539682539684"/>
    <n v="51.783068783068785"/>
    <n v="37.042328042328045"/>
    <n v="37.407407407407405"/>
    <n v="39.496401581562829"/>
    <n v="43.752797024852939"/>
    <n v="50.916735846416884"/>
    <n v="44.544633731827794"/>
    <n v="79.534218093704837"/>
    <n v="83.958786549709174"/>
    <n v="45.214116330304719"/>
    <n v="61.767832732337759"/>
    <n v="47.596695054749866"/>
    <n v="55.727873598070197"/>
    <n v="30.599591001155282"/>
    <n v="28.958812854138312"/>
    <n v="403.78212600000006"/>
    <n v="305.73206428380001"/>
    <n v="328.30252316263363"/>
    <n v="19.031628000000001"/>
    <n v="12.387870000000001"/>
    <n v="20.538606000000001"/>
    <n v="0.31501800000000002"/>
    <n v="46.049388283800006"/>
    <n v="50.414232000000005"/>
    <n v="28.002546000000002"/>
    <n v="33.562188000000006"/>
    <n v="27.721584000000004"/>
    <n v="27.775506000000004"/>
    <n v="19.868838"/>
    <n v="20.064660000000003"/>
    <n v="21.185158873121836"/>
    <n v="23.468212773784671"/>
    <n v="27.310820606772783"/>
    <n v="23.892939730345258"/>
    <n v="42.660722969537595"/>
    <n v="45.033981847106105"/>
    <n v="24.252038145481507"/>
    <n v="33.131153656636791"/>
    <n v="25.530010486856845"/>
    <n v="29.89142829628009"/>
    <n v="16.413069820381672"/>
    <n v="15.532985956328417"/>
  </r>
  <r>
    <n v="64409314"/>
    <n v="10041000009751"/>
    <s v="Holanda Chemisse Strawberry 8-4pk"/>
    <n v="10891"/>
    <n v="6823"/>
    <n v="6434"/>
    <n v="8204"/>
    <n v="12909"/>
    <n v="9744"/>
    <n v="10815"/>
    <n v="11972"/>
    <n v="1907"/>
    <n v="7540"/>
    <n v="10170"/>
    <n v="3150"/>
    <n v="3975"/>
    <n v="7117.5992533130748"/>
    <n v="5454.6494038716628"/>
    <n v="8136.1008458851929"/>
    <n v="10502.031003200273"/>
    <n v="9208.8743730356982"/>
    <n v="10120.883493402544"/>
    <n v="11540.09703262473"/>
    <n v="8891.1618303989562"/>
    <n v="9379.1032511033554"/>
    <n v="8541.9549377145631"/>
    <n v="4314.8092332605684"/>
    <n v="4607.3663976905736"/>
    <n v="202348.6310555012"/>
    <n v="135"/>
    <n v="2.0800000000000003E-3"/>
    <n v="93643"/>
    <n v="97814.631055501173"/>
    <n v="80.67407407407407"/>
    <n v="693.6518518518518"/>
    <n v="724.55282263334198"/>
    <n v="50.540740740740738"/>
    <n v="47.659259259259258"/>
    <n v="60.770370370370372"/>
    <n v="95.62222222222222"/>
    <n v="72.177777777777777"/>
    <n v="80.111111111111114"/>
    <n v="88.681481481481484"/>
    <n v="14.125925925925927"/>
    <n v="55.851851851851855"/>
    <n v="75.333333333333329"/>
    <n v="23.333333333333332"/>
    <n v="29.444444444444443"/>
    <n v="52.7229574319487"/>
    <n v="40.404810399049353"/>
    <n v="60.267413673223651"/>
    <n v="77.792822245927951"/>
    <n v="68.213884244708879"/>
    <n v="74.969507358537356"/>
    <n v="85.482200241664671"/>
    <n v="65.860458002955227"/>
    <n v="69.474838897061886"/>
    <n v="63.273740279367132"/>
    <n v="31.961549876004209"/>
    <n v="34.128639982893141"/>
    <n v="22.653280000000002"/>
    <n v="194.77744000000001"/>
    <n v="203.45443259544246"/>
    <n v="14.191840000000001"/>
    <n v="13.382720000000001"/>
    <n v="17.064320000000002"/>
    <n v="26.850720000000003"/>
    <n v="20.267520000000001"/>
    <n v="22.495200000000004"/>
    <n v="24.901760000000003"/>
    <n v="3.9665600000000003"/>
    <n v="15.683200000000001"/>
    <n v="21.153600000000001"/>
    <n v="6.5520000000000005"/>
    <n v="8.2680000000000007"/>
    <n v="14.804606446891198"/>
    <n v="11.345670760053061"/>
    <n v="16.923089759441204"/>
    <n v="21.844224486656568"/>
    <n v="19.154458695914254"/>
    <n v="21.051437666277295"/>
    <n v="24.003401827859442"/>
    <n v="18.493616607229832"/>
    <n v="19.508534762294982"/>
    <n v="17.767266270446292"/>
    <n v="8.974803205181983"/>
    <n v="9.5833221071963948"/>
  </r>
  <r>
    <n v="64369052"/>
    <n v="10075856001058"/>
    <s v="KL Strawberry SS Cone"/>
    <n v="0"/>
    <n v="3792"/>
    <n v="4704"/>
    <n v="2688"/>
    <n v="7716"/>
    <n v="5952"/>
    <n v="8628"/>
    <n v="5724"/>
    <n v="4452"/>
    <n v="2760"/>
    <n v="3780"/>
    <n v="4114"/>
    <n v="3852"/>
    <n v="3662.5541641438776"/>
    <n v="3099.0799968181186"/>
    <n v="2728.2288997907153"/>
    <n v="4613.5314984965253"/>
    <n v="3689.3382018149796"/>
    <n v="4780.2685668337817"/>
    <n v="2660.4414076699363"/>
    <n v="2295.8154086198774"/>
    <n v="896.96090639316139"/>
    <n v="1909.069277777945"/>
    <n v="1286.0269085208972"/>
    <n v="1357.1517676745425"/>
    <n v="91140.467004554346"/>
    <n v="120"/>
    <n v="5.3220000000000003E-3"/>
    <n v="58162"/>
    <n v="32978.467004554353"/>
    <n v="0"/>
    <n v="484.68333333333334"/>
    <n v="274.82055837128627"/>
    <n v="31.6"/>
    <n v="39.200000000000003"/>
    <n v="22.4"/>
    <n v="64.3"/>
    <n v="49.6"/>
    <n v="71.900000000000006"/>
    <n v="47.7"/>
    <n v="37.1"/>
    <n v="23"/>
    <n v="31.5"/>
    <n v="34.283333333333331"/>
    <n v="32.1"/>
    <n v="30.521284701198979"/>
    <n v="25.825666640150988"/>
    <n v="22.735240831589294"/>
    <n v="38.446095820804381"/>
    <n v="30.74448501512483"/>
    <n v="39.835571390281515"/>
    <n v="22.170345063916137"/>
    <n v="19.131795071832311"/>
    <n v="7.4746742199430116"/>
    <n v="15.908910648149542"/>
    <n v="10.71689090434081"/>
    <n v="11.309598063954521"/>
    <n v="0"/>
    <n v="309.53816399999999"/>
    <n v="175.51140139823829"/>
    <n v="20.181024000000001"/>
    <n v="25.034688000000003"/>
    <n v="14.305536"/>
    <n v="41.064552000000006"/>
    <n v="31.676544000000003"/>
    <n v="45.918216000000001"/>
    <n v="30.463128000000001"/>
    <n v="23.693544000000003"/>
    <n v="14.688720000000002"/>
    <n v="20.117160000000002"/>
    <n v="21.894708000000001"/>
    <n v="20.500344000000002"/>
    <n v="19.492113261573717"/>
    <n v="16.493303743066029"/>
    <n v="14.519634204686188"/>
    <n v="24.553214634998508"/>
    <n v="19.634657910059321"/>
    <n v="25.440589312689387"/>
    <n v="14.158869171619402"/>
    <n v="12.218329604674988"/>
    <n v="4.7736259438244053"/>
    <n v="10.160066696334225"/>
    <n v="6.8442352071482153"/>
    <n v="7.2227617075639152"/>
  </r>
  <r>
    <n v="69552657"/>
    <n v="10075856000716"/>
    <s v="KL Cone Reeses PB Reeses Chocolate 6-8CT"/>
    <n v="203464"/>
    <n v="7448"/>
    <n v="8302"/>
    <n v="14461"/>
    <n v="9757"/>
    <n v="12382"/>
    <n v="13988"/>
    <n v="16203"/>
    <n v="2901"/>
    <n v="3960"/>
    <n v="16343"/>
    <n v="4284"/>
    <n v="6216"/>
    <n v="5706.0678913918891"/>
    <n v="6258.6516003558017"/>
    <n v="4333.4644739210225"/>
    <n v="3355.6688711335128"/>
    <n v="737.1165220820202"/>
    <n v="3027.8668299032938"/>
    <n v="2900.2858223441799"/>
    <n v="669.98758635247839"/>
    <n v="1236.3358304238632"/>
    <n v="4514.1871726905065"/>
    <n v="1254.4196463073336"/>
    <n v="1759.1411505343744"/>
    <n v="355462.19339744031"/>
    <n v="108"/>
    <n v="5.3220000000000003E-3"/>
    <n v="116245"/>
    <n v="35753.193397440271"/>
    <n v="1883.9259259259259"/>
    <n v="1076.3425925925926"/>
    <n v="331.04808701333582"/>
    <n v="68.962962962962962"/>
    <n v="76.870370370370367"/>
    <n v="133.89814814814815"/>
    <n v="90.342592592592595"/>
    <n v="114.64814814814815"/>
    <n v="129.5185185185185"/>
    <n v="150.02777777777777"/>
    <n v="26.861111111111111"/>
    <n v="36.666666666666664"/>
    <n v="151.32407407407408"/>
    <n v="39.666666666666664"/>
    <n v="57.555555555555557"/>
    <n v="52.833961957332306"/>
    <n v="57.950477781072237"/>
    <n v="40.124671054824283"/>
    <n v="31.071008066051043"/>
    <n v="6.8251529822409278"/>
    <n v="28.035803980586053"/>
    <n v="26.854498355038704"/>
    <n v="6.2035887625229478"/>
    <n v="11.44755398540614"/>
    <n v="41.798029376763949"/>
    <n v="11.614996725067904"/>
    <n v="16.288343986429393"/>
    <n v="1082.8354080000001"/>
    <n v="618.65589"/>
    <n v="190.27849526117714"/>
    <n v="39.638256000000005"/>
    <n v="44.183244000000002"/>
    <n v="76.961442000000005"/>
    <n v="51.926754000000003"/>
    <n v="65.89700400000001"/>
    <n v="74.444136"/>
    <n v="86.232365999999999"/>
    <n v="15.439122000000001"/>
    <n v="21.075120000000002"/>
    <n v="86.977446"/>
    <n v="22.799448000000002"/>
    <n v="33.081552000000002"/>
    <n v="30.367693317987637"/>
    <n v="33.308543817093579"/>
    <n v="23.062697930207683"/>
    <n v="17.858869732172558"/>
    <n v="3.9229341305205119"/>
    <n v="16.114307268745332"/>
    <n v="15.435321146515726"/>
    <n v="3.5656739345678901"/>
    <n v="6.5797792895158"/>
    <n v="24.024504133058876"/>
    <n v="6.6760213576476293"/>
    <n v="9.3621492031439413"/>
  </r>
  <r>
    <n v="68410353"/>
    <n v="10077567193299"/>
    <s v="MG Mini Classic RFA 6-6PK"/>
    <n v="170553"/>
    <n v="7254"/>
    <n v="9733"/>
    <n v="10187"/>
    <n v="10004"/>
    <n v="12190.000100000001"/>
    <n v="12219"/>
    <n v="10512"/>
    <n v="11856"/>
    <n v="8208"/>
    <n v="9488"/>
    <n v="8784"/>
    <n v="8912"/>
    <n v="7584.0782794997122"/>
    <n v="9101.7181878784522"/>
    <n v="8244.9563694635344"/>
    <n v="8008.9091090956463"/>
    <n v="11488.669523438781"/>
    <n v="9577.1972392346179"/>
    <n v="11039.492814352225"/>
    <n v="11303.648178208936"/>
    <n v="8421.9133707607034"/>
    <n v="7725.4821652248766"/>
    <n v="8247.7116513001129"/>
    <n v="5766.8350736460352"/>
    <n v="396410.61206210358"/>
    <n v="176"/>
    <n v="1.98E-3"/>
    <n v="119347.0001"/>
    <n v="106510.61196210363"/>
    <n v="969.05113636363637"/>
    <n v="678.10795511363642"/>
    <n v="605.17393160286156"/>
    <n v="41.215909090909093"/>
    <n v="55.301136363636367"/>
    <n v="57.88068181818182"/>
    <n v="56.840909090909093"/>
    <n v="69.261364204545458"/>
    <n v="69.42613636363636"/>
    <n v="59.727272727272727"/>
    <n v="67.36363636363636"/>
    <n v="46.636363636363633"/>
    <n v="53.909090909090907"/>
    <n v="49.909090909090907"/>
    <n v="50.636363636363633"/>
    <n v="43.091353860793816"/>
    <n v="51.714307885673023"/>
    <n v="46.846343008315536"/>
    <n v="45.5051653925889"/>
    <n v="65.276531383174884"/>
    <n v="54.41589340474215"/>
    <n v="62.724390990637637"/>
    <n v="64.225273739823493"/>
    <n v="47.851780515685817"/>
    <n v="43.894785029686801"/>
    <n v="46.86199801875064"/>
    <n v="32.766108372988839"/>
    <n v="337.69493999999997"/>
    <n v="236.30706019800002"/>
    <n v="210.89101168496521"/>
    <n v="14.362920000000001"/>
    <n v="19.271339999999999"/>
    <n v="20.170259999999999"/>
    <n v="19.807919999999999"/>
    <n v="24.136200198000001"/>
    <n v="24.193619999999999"/>
    <n v="20.813759999999998"/>
    <n v="23.474879999999999"/>
    <n v="16.251840000000001"/>
    <n v="18.786239999999999"/>
    <n v="17.392320000000002"/>
    <n v="17.645759999999999"/>
    <n v="15.01647499340943"/>
    <n v="18.021402011999335"/>
    <n v="16.325013611537798"/>
    <n v="15.85764003600938"/>
    <n v="22.747565656408785"/>
    <n v="18.962850533684545"/>
    <n v="21.858195772417403"/>
    <n v="22.381223392853691"/>
    <n v="16.675388474106192"/>
    <n v="15.296454687145255"/>
    <n v="16.330469069574225"/>
    <n v="11.418333445819149"/>
  </r>
  <r>
    <n v="64789262"/>
    <n v="10077567028744"/>
    <s v="GH Oreo Cookies+Cream Bar 1-24BK"/>
    <n v="312831"/>
    <n v="10375"/>
    <n v="14176"/>
    <n v="14288"/>
    <n v="29170"/>
    <n v="39101"/>
    <n v="37353"/>
    <n v="39330"/>
    <n v="25600"/>
    <n v="26183"/>
    <n v="13890"/>
    <n v="10335"/>
    <n v="11344"/>
    <n v="5624.0054732382132"/>
    <n v="8709.1111662532185"/>
    <n v="14462.555470249386"/>
    <n v="22214.108033882148"/>
    <n v="31711.730925065192"/>
    <n v="31071.061440570993"/>
    <n v="37887.621043663887"/>
    <n v="25551.184097867237"/>
    <n v="23679.932668002057"/>
    <n v="15798.311266560322"/>
    <n v="8262.5021460554126"/>
    <n v="7764.886433224031"/>
    <n v="816713.01016463223"/>
    <n v="225"/>
    <n v="2.8319999999999999E-3"/>
    <n v="271145"/>
    <n v="232737.01016463205"/>
    <n v="1390.36"/>
    <n v="1205.088888888889"/>
    <n v="1034.3867118428091"/>
    <n v="46.111111111111114"/>
    <n v="63.004444444444445"/>
    <n v="63.502222222222223"/>
    <n v="129.64444444444445"/>
    <n v="173.78222222222223"/>
    <n v="166.01333333333332"/>
    <n v="174.8"/>
    <n v="113.77777777777777"/>
    <n v="116.36888888888889"/>
    <n v="61.733333333333334"/>
    <n v="45.93333333333333"/>
    <n v="50.417777777777779"/>
    <n v="24.995579881058724"/>
    <n v="38.707160738903191"/>
    <n v="64.2780243122195"/>
    <n v="98.729369039476211"/>
    <n v="140.94102633362309"/>
    <n v="138.09360640253774"/>
    <n v="168.38942686072838"/>
    <n v="113.56081821274327"/>
    <n v="105.24414519112025"/>
    <n v="70.214716740268102"/>
    <n v="36.722231760246281"/>
    <n v="34.510606369884584"/>
    <n v="885.93739199999993"/>
    <n v="767.88263999999992"/>
    <n v="659.11121278623796"/>
    <n v="29.381999999999998"/>
    <n v="40.146431999999997"/>
    <n v="40.463616000000002"/>
    <n v="82.609439999999992"/>
    <n v="110.734032"/>
    <n v="105.78369599999999"/>
    <n v="111.38256"/>
    <n v="72.499200000000002"/>
    <n v="74.150255999999999"/>
    <n v="39.336480000000002"/>
    <n v="29.268719999999998"/>
    <n v="32.126207999999998"/>
    <n v="15.927183500210619"/>
    <n v="24.664202822829115"/>
    <n v="40.957957091746259"/>
    <n v="62.910353951954242"/>
    <n v="89.807621979784628"/>
    <n v="87.993245999697052"/>
    <n v="107.29774279565612"/>
    <n v="72.360953365160015"/>
    <n v="67.061569315781824"/>
    <n v="44.740817506898829"/>
    <n v="23.399406077628928"/>
    <n v="21.990158378890456"/>
  </r>
  <r>
    <n v="69629469"/>
    <n v="10075856000518"/>
    <s v="KL Cone Classic Vanilla Chocolate 6-8ct"/>
    <n v="191335"/>
    <n v="4708"/>
    <n v="4724"/>
    <n v="6306"/>
    <n v="6160"/>
    <n v="12864"/>
    <n v="10534"/>
    <n v="15132"/>
    <n v="9660"/>
    <n v="10668"/>
    <n v="8256"/>
    <n v="9048"/>
    <n v="5496"/>
    <n v="2145.4283949102482"/>
    <n v="3027.557783411663"/>
    <n v="3613.4651942273599"/>
    <n v="5338.6468862005677"/>
    <n v="2179.7357909575226"/>
    <n v="5429.4924386962493"/>
    <n v="5930.3706804919639"/>
    <n v="2072.9740420034254"/>
    <n v="3438.4769855731065"/>
    <n v="1895.436200146911"/>
    <n v="2055.5422813982718"/>
    <n v="3010.0829446114053"/>
    <n v="335028.2096226287"/>
    <n v="120"/>
    <n v="5.3220000000000003E-3"/>
    <n v="103556"/>
    <n v="40137.209622628696"/>
    <n v="1594.4583333333333"/>
    <n v="862.9666666666667"/>
    <n v="334.47674685523913"/>
    <n v="39.233333333333334"/>
    <n v="39.366666666666667"/>
    <n v="52.55"/>
    <n v="51.333333333333336"/>
    <n v="107.2"/>
    <n v="87.783333333333331"/>
    <n v="126.1"/>
    <n v="80.5"/>
    <n v="88.9"/>
    <n v="68.8"/>
    <n v="75.400000000000006"/>
    <n v="45.8"/>
    <n v="17.878569957585402"/>
    <n v="25.229648195097191"/>
    <n v="30.112209951894666"/>
    <n v="44.488724051671397"/>
    <n v="18.164464924646023"/>
    <n v="45.245770322468744"/>
    <n v="49.419755670766364"/>
    <n v="17.274783683361878"/>
    <n v="28.653974879775888"/>
    <n v="15.795301667890925"/>
    <n v="17.129519011652267"/>
    <n v="25.084024538428377"/>
    <n v="1018.2848700000001"/>
    <n v="551.12503200000003"/>
    <n v="213.61022961162993"/>
    <n v="25.055976000000001"/>
    <n v="25.141128000000002"/>
    <n v="33.560532000000002"/>
    <n v="32.783520000000003"/>
    <n v="68.462208000000004"/>
    <n v="56.061948000000001"/>
    <n v="80.532504000000003"/>
    <n v="51.410520000000005"/>
    <n v="56.775096000000005"/>
    <n v="43.938432000000006"/>
    <n v="48.153456000000006"/>
    <n v="29.249712000000002"/>
    <n v="11.417969917712341"/>
    <n v="16.112662523316871"/>
    <n v="19.230861763678011"/>
    <n v="28.412278728359421"/>
    <n v="11.600553879475935"/>
    <n v="28.89575875874144"/>
    <n v="31.561432761578235"/>
    <n v="11.032367851542231"/>
    <n v="18.299574517220073"/>
    <n v="10.087511457181861"/>
    <n v="10.939596021601604"/>
    <n v="16.019661431221898"/>
  </r>
  <r>
    <n v="62697528"/>
    <n v="10076840002280"/>
    <s v="BJ US-NDS-Milk+Cookies-8 1PT"/>
    <n v="115868"/>
    <n v="6211"/>
    <n v="11615"/>
    <n v="11652"/>
    <n v="12355"/>
    <n v="10905"/>
    <n v="13105"/>
    <n v="12841"/>
    <n v="14057"/>
    <n v="11648"/>
    <n v="7835"/>
    <n v="8927"/>
    <n v="8088"/>
    <n v="7635.0168946920803"/>
    <n v="7989.5267797333972"/>
    <n v="11100.947442017195"/>
    <n v="9456.5191876927183"/>
    <n v="8995.6214290949702"/>
    <n v="9272.4597487269893"/>
    <n v="10557.503238237636"/>
    <n v="10631.261526224429"/>
    <n v="8400.1432156136088"/>
    <n v="6705.2535076649501"/>
    <n v="8204.3266800114834"/>
    <n v="6953.433184223506"/>
    <n v="351009.01283393294"/>
    <n v="240"/>
    <n v="3.7839999999999996E-3"/>
    <n v="129239"/>
    <n v="105902.01283393298"/>
    <n v="482.78333333333336"/>
    <n v="538.49583333333328"/>
    <n v="441.25838680805407"/>
    <n v="25.879166666666666"/>
    <n v="48.395833333333336"/>
    <n v="48.55"/>
    <n v="51.479166666666664"/>
    <n v="45.4375"/>
    <n v="54.604166666666664"/>
    <n v="53.50416666666667"/>
    <n v="58.570833333333333"/>
    <n v="48.533333333333331"/>
    <n v="32.645833333333336"/>
    <n v="37.195833333333333"/>
    <n v="33.700000000000003"/>
    <n v="31.812570394550335"/>
    <n v="33.28969491555582"/>
    <n v="46.25394767507165"/>
    <n v="39.402163282052996"/>
    <n v="37.481755954562374"/>
    <n v="38.635248953029119"/>
    <n v="43.989596825990148"/>
    <n v="44.296923025935122"/>
    <n v="35.00059673172337"/>
    <n v="27.938556281937291"/>
    <n v="34.184694500047847"/>
    <n v="28.97263826759794"/>
    <n v="438.44451199999997"/>
    <n v="489.04037599999992"/>
    <n v="400.73321656360235"/>
    <n v="23.502423999999998"/>
    <n v="43.951159999999994"/>
    <n v="44.091167999999996"/>
    <n v="46.751319999999993"/>
    <n v="41.264519999999997"/>
    <n v="49.589319999999994"/>
    <n v="48.590343999999995"/>
    <n v="53.191687999999992"/>
    <n v="44.076031999999998"/>
    <n v="29.647639999999996"/>
    <n v="33.779767999999997"/>
    <n v="30.604991999999996"/>
    <n v="28.890903929514828"/>
    <n v="30.232369334511173"/>
    <n v="42.00598512059306"/>
    <n v="35.783468606229242"/>
    <n v="34.03943148769536"/>
    <n v="35.086987689182926"/>
    <n v="39.949592253491211"/>
    <n v="40.228693615233233"/>
    <n v="31.786141927881893"/>
    <n v="25.37267927300417"/>
    <n v="31.045172157163449"/>
    <n v="26.311791169101745"/>
  </r>
  <r>
    <n v="69964646"/>
    <n v="10075856000938"/>
    <s v="KL Cone Vanilla Caramel OOH 1-24ct"/>
    <n v="90157"/>
    <n v="2354"/>
    <n v="4330"/>
    <n v="7290"/>
    <n v="8909"/>
    <n v="11684"/>
    <n v="10350"/>
    <n v="11784"/>
    <n v="8631"/>
    <n v="7038"/>
    <n v="7254"/>
    <n v="4176"/>
    <n v="3348"/>
    <n v="1648.31"/>
    <n v="3035.75"/>
    <n v="3698.6000000000008"/>
    <n v="4481.62"/>
    <n v="5914.17"/>
    <n v="5219.74"/>
    <n v="5964.5599999999995"/>
    <n v="4360.8599999999997"/>
    <n v="3527.58"/>
    <n v="4469.17"/>
    <n v="2641.78"/>
    <n v="1593.8900000000003"/>
    <n v="223861.03"/>
    <n v="180"/>
    <n v="2.8799999999999997E-3"/>
    <n v="87148"/>
    <n v="46556.029999999992"/>
    <n v="500.87222222222221"/>
    <n v="484.15555555555557"/>
    <n v="258.64461111111109"/>
    <n v="13.077777777777778"/>
    <n v="24.055555555555557"/>
    <n v="40.5"/>
    <n v="49.494444444444447"/>
    <n v="64.911111111111111"/>
    <n v="57.5"/>
    <n v="65.466666666666669"/>
    <n v="47.95"/>
    <n v="39.1"/>
    <n v="40.299999999999997"/>
    <n v="23.2"/>
    <n v="18.600000000000001"/>
    <n v="9.157277777777777"/>
    <n v="16.865277777777777"/>
    <n v="20.547777777777782"/>
    <n v="24.89788888888889"/>
    <n v="32.856499999999997"/>
    <n v="28.998555555555555"/>
    <n v="33.136444444444443"/>
    <n v="24.226999999999997"/>
    <n v="19.597666666666665"/>
    <n v="24.828722222222222"/>
    <n v="14.676555555555556"/>
    <n v="8.8549444444444454"/>
    <n v="259.65215999999998"/>
    <n v="250.98623999999998"/>
    <n v="134.08136639999995"/>
    <n v="6.7795199999999998"/>
    <n v="12.4704"/>
    <n v="20.995199999999997"/>
    <n v="25.657919999999997"/>
    <n v="33.649919999999995"/>
    <n v="29.807999999999996"/>
    <n v="33.937919999999998"/>
    <n v="24.857279999999999"/>
    <n v="20.269439999999999"/>
    <n v="20.89152"/>
    <n v="12.026879999999998"/>
    <n v="9.6422399999999993"/>
    <n v="4.7471327999999993"/>
    <n v="8.7429600000000001"/>
    <n v="10.651968000000002"/>
    <n v="12.907065599999999"/>
    <n v="17.0328096"/>
    <n v="15.032851199999998"/>
    <n v="17.177932799999997"/>
    <n v="12.559276799999997"/>
    <n v="10.1594304"/>
    <n v="12.871209599999998"/>
    <n v="7.6083264000000002"/>
    <n v="4.5904032000000008"/>
  </r>
  <r>
    <n v="68710277"/>
    <n v="10075856012214"/>
    <s v="KL SAB RF NSA KRUNCH BAR 12-6PK"/>
    <n v="124595"/>
    <n v="10259"/>
    <n v="8843"/>
    <n v="13903"/>
    <n v="12344"/>
    <n v="14766"/>
    <n v="18828"/>
    <n v="15594"/>
    <n v="14076"/>
    <n v="11016"/>
    <n v="12418"/>
    <n v="8436"/>
    <n v="9204"/>
    <n v="10831.753307734934"/>
    <n v="7984.1035777746738"/>
    <n v="14946.046568391432"/>
    <n v="12881.638380440525"/>
    <n v="14612.143233009459"/>
    <n v="17992.844331660006"/>
    <n v="14352.065259588564"/>
    <n v="14993.677907890496"/>
    <n v="12345.540040655802"/>
    <n v="9551.5159079437344"/>
    <n v="7494.0149654417282"/>
    <n v="6967.7444925843747"/>
    <n v="419235.08797311573"/>
    <n v="132"/>
    <n v="8.5199999999999998E-3"/>
    <n v="149687"/>
    <n v="144953.08797311573"/>
    <n v="943.90151515151513"/>
    <n v="1133.9924242424242"/>
    <n v="1098.129454341786"/>
    <n v="77.719696969696969"/>
    <n v="66.992424242424249"/>
    <n v="105.32575757575758"/>
    <n v="93.515151515151516"/>
    <n v="111.86363636363636"/>
    <n v="142.63636363636363"/>
    <n v="118.13636363636364"/>
    <n v="106.63636363636364"/>
    <n v="83.454545454545453"/>
    <n v="94.075757575757578"/>
    <n v="63.909090909090907"/>
    <n v="69.727272727272734"/>
    <n v="82.058737179810109"/>
    <n v="60.485633164959651"/>
    <n v="113.22762551811691"/>
    <n v="97.588169548791853"/>
    <n v="110.6980547955262"/>
    <n v="136.30942675500003"/>
    <n v="108.72776711809519"/>
    <n v="113.58846899917043"/>
    <n v="93.526818489816677"/>
    <n v="72.359968999573752"/>
    <n v="56.772840647285818"/>
    <n v="52.7859431256392"/>
    <n v="1061.5493999999999"/>
    <n v="1275.3332399999999"/>
    <n v="1235.000309530946"/>
    <n v="87.406679999999994"/>
    <n v="75.342359999999999"/>
    <n v="118.45356"/>
    <n v="105.17088"/>
    <n v="125.80632"/>
    <n v="160.41455999999999"/>
    <n v="132.86088000000001"/>
    <n v="119.92752"/>
    <n v="93.856319999999997"/>
    <n v="105.80136"/>
    <n v="71.874719999999996"/>
    <n v="78.418080000000003"/>
    <n v="92.286538181901633"/>
    <n v="68.024562482640221"/>
    <n v="127.340316762695"/>
    <n v="109.75155900135327"/>
    <n v="124.49546034524059"/>
    <n v="153.29903370574326"/>
    <n v="122.27959601169457"/>
    <n v="127.74613577522703"/>
    <n v="105.18400114638743"/>
    <n v="81.378915535680619"/>
    <n v="63.84900750556352"/>
    <n v="59.365183076818873"/>
  </r>
  <r>
    <n v="69981590"/>
    <n v="10186852001734"/>
    <s v="TAL NV Summer STRWBRY Sorbetto Bar 6-6Pk"/>
    <n v="130415"/>
    <n v="4391"/>
    <n v="5296"/>
    <n v="2623"/>
    <n v="2864"/>
    <n v="3600"/>
    <n v="4393"/>
    <n v="2752"/>
    <n v="1808"/>
    <n v="1632"/>
    <n v="1440"/>
    <n v="1536"/>
    <n v="3040"/>
    <n v="2000.0000000000007"/>
    <n v="2000.0000000000007"/>
    <n v="2000.0000000000007"/>
    <n v="0"/>
    <n v="0"/>
    <n v="0"/>
    <n v="0"/>
    <n v="0"/>
    <n v="0"/>
    <n v="0"/>
    <n v="0"/>
    <n v="0"/>
    <n v="171790"/>
    <n v="176"/>
    <n v="1.98E-3"/>
    <n v="35375"/>
    <n v="6000.0000000000018"/>
    <n v="740.99431818181813"/>
    <n v="200.99431818181819"/>
    <n v="34.090909090909101"/>
    <n v="24.948863636363637"/>
    <n v="30.09090909090909"/>
    <n v="14.903409090909092"/>
    <n v="16.272727272727273"/>
    <n v="20.454545454545453"/>
    <n v="24.960227272727273"/>
    <n v="15.636363636363637"/>
    <n v="10.272727272727273"/>
    <n v="9.2727272727272734"/>
    <n v="8.1818181818181817"/>
    <n v="8.7272727272727266"/>
    <n v="17.272727272727273"/>
    <n v="11.363636363636367"/>
    <n v="11.363636363636367"/>
    <n v="11.363636363636367"/>
    <n v="0"/>
    <n v="0"/>
    <n v="0"/>
    <n v="0"/>
    <n v="0"/>
    <n v="0"/>
    <n v="0"/>
    <n v="0"/>
    <n v="0"/>
    <n v="258.2217"/>
    <n v="70.042500000000004"/>
    <n v="11.880000000000004"/>
    <n v="8.6941799999999994"/>
    <n v="10.486079999999999"/>
    <n v="5.1935399999999996"/>
    <n v="5.6707200000000002"/>
    <n v="7.1280000000000001"/>
    <n v="8.6981400000000004"/>
    <n v="5.4489599999999996"/>
    <n v="3.5798399999999999"/>
    <n v="3.23136"/>
    <n v="2.8512"/>
    <n v="3.04128"/>
    <n v="6.0191999999999997"/>
    <n v="3.9600000000000013"/>
    <n v="3.9600000000000013"/>
    <n v="3.9600000000000013"/>
    <n v="0"/>
    <n v="0"/>
    <n v="0"/>
    <n v="0"/>
    <n v="0"/>
    <n v="0"/>
    <n v="0"/>
    <n v="0"/>
    <n v="0"/>
  </r>
  <r>
    <n v="68890247"/>
    <n v="10077567003260"/>
    <s v="BR Dulce de Leche 6 1.5QT"/>
    <n v="121428"/>
    <n v="4543"/>
    <n v="5071"/>
    <n v="4873"/>
    <n v="6578"/>
    <n v="5158"/>
    <n v="8998"/>
    <n v="4631"/>
    <n v="6424"/>
    <n v="2805"/>
    <n v="5339"/>
    <n v="1342"/>
    <n v="424"/>
    <n v="-726.58184735340262"/>
    <n v="-145.68126197495548"/>
    <n v="-172.4551562048006"/>
    <n v="-447.4189419274818"/>
    <n v="-227.20602337355257"/>
    <n v="26.867230721036329"/>
    <n v="-9.8979355907974522"/>
    <n v="74.794119789236731"/>
    <n v="-324.97067640484801"/>
    <n v="-245.76958467684602"/>
    <n v="-363.62311773756778"/>
    <n v="-765.96797547556253"/>
    <n v="174286.08882979045"/>
    <n v="176"/>
    <n v="8.5170239596469108E-3"/>
    <n v="56186"/>
    <n v="-3327.9111702095424"/>
    <n v="689.93181818181813"/>
    <n v="319.23863636363637"/>
    <n v="-18.908586194372401"/>
    <n v="25.8125"/>
    <n v="28.8125"/>
    <n v="27.6875"/>
    <n v="37.375"/>
    <n v="29.306818181818183"/>
    <n v="51.125"/>
    <n v="26.3125"/>
    <n v="36.5"/>
    <n v="15.9375"/>
    <n v="30.335227272727273"/>
    <n v="7.625"/>
    <n v="2.4090909090909092"/>
    <n v="-4.1283059508716056"/>
    <n v="-0.82773444303951971"/>
    <n v="-0.97985884207273066"/>
    <n v="-2.5421530791334193"/>
    <n v="-1.2909433146224578"/>
    <n v="0.15265472000588823"/>
    <n v="-5.6238270402258254E-2"/>
    <n v="0.42496658971157236"/>
    <n v="-1.8464242977548182"/>
    <n v="-1.396418094754807"/>
    <n v="-2.0660404416907259"/>
    <n v="-4.3520907697475142"/>
    <n v="1034.2051853720052"/>
    <n v="478.53750819672132"/>
    <n v="-28.343899172251263"/>
    <n v="38.692839848675916"/>
    <n v="43.189828499369483"/>
    <n v="41.503457755359399"/>
    <n v="56.024983606557377"/>
    <n v="43.930809583858768"/>
    <n v="76.6361815889029"/>
    <n v="39.442337957124842"/>
    <n v="54.713361916771753"/>
    <n v="23.890252206809585"/>
    <n v="45.472390920554858"/>
    <n v="11.429846153846155"/>
    <n v="3.6112181588902903"/>
    <n v="-6.1883150025534448"/>
    <n v="-1.2407707987122942"/>
    <n v="-1.4688046973609374"/>
    <n v="-3.8106778483962325"/>
    <n v="-1.9351191448486433"/>
    <n v="0.22882884778042795"/>
    <n v="-8.4300954577863796E-2"/>
    <n v="0.63702331028563042"/>
    <n v="-2.7677830371227534"/>
    <n v="-2.0932254412451679"/>
    <n v="-3.0969868060523744"/>
    <n v="-6.5237675994476039"/>
  </r>
  <r>
    <n v="64779835"/>
    <n v="10077567003505"/>
    <s v="PS Minions Facepiece 1-20PK"/>
    <n v="110919"/>
    <n v="3015"/>
    <n v="4210"/>
    <n v="12989"/>
    <n v="8371"/>
    <n v="8154"/>
    <n v="12621"/>
    <n v="11205"/>
    <n v="4713"/>
    <n v="4599"/>
    <n v="3654"/>
    <n v="1449"/>
    <n v="984"/>
    <n v="-453.43224629729946"/>
    <n v="-238.39294685729354"/>
    <n v="1047.6647447008095"/>
    <n v="637.80912458004207"/>
    <n v="-10.924125502954524"/>
    <n v="241.87401586439438"/>
    <n v="-67.981119271358722"/>
    <n v="-125.55594373812045"/>
    <n v="-1105.0824657873975"/>
    <n v="608.23270166131056"/>
    <n v="-451.53073385577261"/>
    <n v="-147.81873197971467"/>
    <n v="186817.8622735166"/>
    <n v="210"/>
    <n v="2E-3"/>
    <n v="75964"/>
    <n v="-65.137726483354953"/>
    <n v="528.18571428571431"/>
    <n v="361.73333333333335"/>
    <n v="-0.31017964992073788"/>
    <n v="14.357142857142858"/>
    <n v="20.047619047619047"/>
    <n v="61.852380952380955"/>
    <n v="39.861904761904761"/>
    <n v="38.828571428571429"/>
    <n v="60.1"/>
    <n v="53.357142857142854"/>
    <n v="22.442857142857143"/>
    <n v="21.9"/>
    <n v="17.399999999999999"/>
    <n v="6.9"/>
    <n v="4.6857142857142859"/>
    <n v="-2.1592011728442833"/>
    <n v="-1.1352045088442548"/>
    <n v="4.9888797366705218"/>
    <n v="3.03718630752401"/>
    <n v="-5.2019645252164404E-2"/>
    <n v="1.1517810279256875"/>
    <n v="-0.32371961557789869"/>
    <n v="-0.59788544637200214"/>
    <n v="-5.2622974561304643"/>
    <n v="2.8963461983871932"/>
    <n v="-2.1501463516941555"/>
    <n v="-0.70389872371292705"/>
    <n v="221.83799999999999"/>
    <n v="151.928"/>
    <n v="-0.13027545296670992"/>
    <n v="6.03"/>
    <n v="8.42"/>
    <n v="25.978000000000002"/>
    <n v="16.742000000000001"/>
    <n v="16.308"/>
    <n v="25.242000000000001"/>
    <n v="22.41"/>
    <n v="9.4260000000000002"/>
    <n v="9.1980000000000004"/>
    <n v="7.3079999999999998"/>
    <n v="2.8980000000000001"/>
    <n v="1.968"/>
    <n v="-0.90686449259459889"/>
    <n v="-0.47678589371458707"/>
    <n v="2.0953294894016188"/>
    <n v="1.2756182491600843"/>
    <n v="-2.184825100590905E-2"/>
    <n v="0.48374803172878877"/>
    <n v="-0.13596223854271744"/>
    <n v="-0.25111188747624091"/>
    <n v="-2.2101649315747949"/>
    <n v="1.2164654033226212"/>
    <n v="-0.90306146771154527"/>
    <n v="-0.29563746395942936"/>
  </r>
  <r>
    <n v="64403162"/>
    <n v="10077567004113"/>
    <s v="PS Baby Yoda"/>
    <n v="0"/>
    <n v="0"/>
    <n v="0"/>
    <n v="0"/>
    <n v="19890"/>
    <n v="11543"/>
    <n v="4050"/>
    <n v="615"/>
    <n v="525"/>
    <n v="6150"/>
    <n v="1200"/>
    <n v="600"/>
    <n v="1058"/>
    <n v="-122.45042476521481"/>
    <n v="-97.536967106130561"/>
    <n v="-303.25471342064509"/>
    <n v="425.9216500017846"/>
    <n v="332.92526065208256"/>
    <n v="-584.4358886329419"/>
    <n v="-871.87728196489525"/>
    <n v="-1381.2732440472844"/>
    <n v="-949.07148956149399"/>
    <n v="-280.26753562117676"/>
    <n v="-63.073933015322211"/>
    <n v="-221.58737002080559"/>
    <n v="41515.018062497962"/>
    <n v="195"/>
    <n v="2.16E-3"/>
    <n v="45631"/>
    <n v="-4115.9819375020434"/>
    <n v="0"/>
    <n v="234.00512820512822"/>
    <n v="-21.107599679497657"/>
    <n v="0"/>
    <n v="0"/>
    <n v="0"/>
    <n v="102"/>
    <n v="59.194871794871794"/>
    <n v="20.76923076923077"/>
    <n v="3.1538461538461537"/>
    <n v="2.6923076923076925"/>
    <n v="31.53846153846154"/>
    <n v="6.1538461538461542"/>
    <n v="3.0769230769230771"/>
    <n v="5.4256410256410259"/>
    <n v="-0.62795089623187084"/>
    <n v="-0.50018957490323368"/>
    <n v="-1.5551523765161286"/>
    <n v="2.1842135897527415"/>
    <n v="1.7073090289850388"/>
    <n v="-2.9971071211945737"/>
    <n v="-4.4711655485379245"/>
    <n v="-7.0834525335758176"/>
    <n v="-4.8670332798025333"/>
    <n v="-1.4372694134419322"/>
    <n v="-0.32345606674524213"/>
    <n v="-1.1363454872861825"/>
    <n v="0"/>
    <n v="98.562960000000004"/>
    <n v="-8.8905209850044145"/>
    <n v="0"/>
    <n v="0"/>
    <n v="0"/>
    <n v="42.962400000000002"/>
    <n v="24.932880000000001"/>
    <n v="8.7479999999999993"/>
    <n v="1.3284"/>
    <n v="1.1340000000000001"/>
    <n v="13.284000000000001"/>
    <n v="2.5920000000000001"/>
    <n v="1.296"/>
    <n v="2.2852800000000002"/>
    <n v="-0.26449291749286397"/>
    <n v="-0.21067984894924202"/>
    <n v="-0.65503018098859345"/>
    <n v="0.91999076400385471"/>
    <n v="0.7191185630084983"/>
    <n v="-1.2623815194471546"/>
    <n v="-1.8832549290441738"/>
    <n v="-2.9835502071421343"/>
    <n v="-2.0499944174528268"/>
    <n v="-0.60537787694174183"/>
    <n v="-0.13623969531309599"/>
    <n v="-0.4786287192449401"/>
  </r>
  <r>
    <n v="68940226"/>
    <n v="10076840003850"/>
    <s v="BJ US-IC-MoussePie-8 1PT"/>
    <n v="122721"/>
    <n v="5800"/>
    <n v="11843"/>
    <n v="9680"/>
    <n v="8815"/>
    <n v="7783"/>
    <n v="9729"/>
    <n v="9037"/>
    <n v="8066"/>
    <n v="6223"/>
    <n v="5696"/>
    <n v="5474"/>
    <n v="3815"/>
    <n v="4331.7210169670989"/>
    <n v="6143.6886284838984"/>
    <n v="7690.7539288166136"/>
    <n v="6108.3926281028762"/>
    <n v="6262.3999942247192"/>
    <n v="6810.3086684986592"/>
    <n v="7346.1616117510366"/>
    <n v="6761.0670373384128"/>
    <n v="4669.5589833189324"/>
    <n v="4917.2654217976487"/>
    <n v="4126.472222077743"/>
    <n v="3008.9402147587411"/>
    <n v="282858.73035613634"/>
    <n v="240"/>
    <n v="3.7839999999999996E-3"/>
    <n v="91961"/>
    <n v="68176.730356136381"/>
    <n v="511.33749999999998"/>
    <n v="383.17083333333335"/>
    <n v="284.06970981723492"/>
    <n v="24.166666666666668"/>
    <n v="49.345833333333331"/>
    <n v="40.333333333333336"/>
    <n v="36.729166666666664"/>
    <n v="32.429166666666667"/>
    <n v="40.537500000000001"/>
    <n v="37.654166666666669"/>
    <n v="33.608333333333334"/>
    <n v="25.929166666666667"/>
    <n v="23.733333333333334"/>
    <n v="22.808333333333334"/>
    <n v="15.895833333333334"/>
    <n v="18.048837570696247"/>
    <n v="25.598702618682911"/>
    <n v="32.044808036735887"/>
    <n v="25.451635950428649"/>
    <n v="26.093333309269664"/>
    <n v="28.376286118744414"/>
    <n v="30.60900671562932"/>
    <n v="28.171112655576721"/>
    <n v="19.456495763828887"/>
    <n v="20.488605924156868"/>
    <n v="17.193634258657262"/>
    <n v="12.537250894828087"/>
    <n v="464.37626399999994"/>
    <n v="347.98042399999997"/>
    <n v="257.98074766762005"/>
    <n v="21.947199999999999"/>
    <n v="44.813911999999995"/>
    <n v="36.629119999999993"/>
    <n v="33.355959999999996"/>
    <n v="29.450871999999997"/>
    <n v="36.814535999999997"/>
    <n v="34.196007999999999"/>
    <n v="30.521743999999998"/>
    <n v="23.547831999999996"/>
    <n v="21.553663999999998"/>
    <n v="20.713615999999998"/>
    <n v="14.435959999999998"/>
    <n v="16.3912323282035"/>
    <n v="23.247717770183069"/>
    <n v="29.101812866642064"/>
    <n v="23.114157704741281"/>
    <n v="23.696921578146334"/>
    <n v="25.770208001598924"/>
    <n v="27.79787553886592"/>
    <n v="25.583877669288551"/>
    <n v="17.66961119287884"/>
    <n v="18.6069323560823"/>
    <n v="15.614570888342177"/>
    <n v="11.385829772647075"/>
  </r>
  <r>
    <n v="64410857"/>
    <n v="10041000009768"/>
    <s v="Holanda Solero Lime 8-4pk"/>
    <n v="6138"/>
    <n v="3030"/>
    <n v="2610"/>
    <n v="2471"/>
    <n v="6029"/>
    <n v="4304"/>
    <n v="3705"/>
    <n v="5280"/>
    <n v="4965"/>
    <n v="3615"/>
    <n v="2475"/>
    <n v="1320"/>
    <n v="1815"/>
    <n v="2601.6496593005036"/>
    <n v="697.38711752597908"/>
    <n v="1732.127362278095"/>
    <n v="2867.431219073042"/>
    <n v="2597.5424858048109"/>
    <n v="2620.4979711001906"/>
    <n v="3102.1888354944558"/>
    <n v="2098.0901909430718"/>
    <n v="1635.2809742198922"/>
    <n v="1748.5280322383705"/>
    <n v="616.70280966513292"/>
    <n v="622.01488612287335"/>
    <n v="70696.441543766414"/>
    <n v="135"/>
    <n v="2.0800000000000003E-3"/>
    <n v="41619"/>
    <n v="22939.441543766417"/>
    <n v="45.466666666666669"/>
    <n v="308.28888888888889"/>
    <n v="169.92178921308457"/>
    <n v="22.444444444444443"/>
    <n v="19.333333333333332"/>
    <n v="18.303703703703704"/>
    <n v="44.659259259259258"/>
    <n v="31.881481481481483"/>
    <n v="27.444444444444443"/>
    <n v="39.111111111111114"/>
    <n v="36.777777777777779"/>
    <n v="26.777777777777779"/>
    <n v="18.333333333333332"/>
    <n v="9.7777777777777786"/>
    <n v="13.444444444444445"/>
    <n v="19.271478957781508"/>
    <n v="5.1658305001924374"/>
    <n v="12.830573053911815"/>
    <n v="21.240231252392903"/>
    <n v="19.241055450406005"/>
    <n v="19.411096082223633"/>
    <n v="22.979176559218192"/>
    <n v="15.541408821800532"/>
    <n v="12.113192401628831"/>
    <n v="12.952059498062004"/>
    <n v="4.568168960482466"/>
    <n v="4.6075176749842468"/>
    <n v="12.767040000000001"/>
    <n v="86.567520000000016"/>
    <n v="47.714038411034153"/>
    <n v="6.3024000000000004"/>
    <n v="5.4288000000000007"/>
    <n v="5.1396800000000002"/>
    <n v="12.540320000000001"/>
    <n v="8.9523200000000003"/>
    <n v="7.7064000000000012"/>
    <n v="10.982400000000002"/>
    <n v="10.327200000000001"/>
    <n v="7.5192000000000005"/>
    <n v="5.1480000000000006"/>
    <n v="2.7456000000000005"/>
    <n v="3.7752000000000003"/>
    <n v="5.411431291345048"/>
    <n v="1.4505652044540367"/>
    <n v="3.6028249135384383"/>
    <n v="5.9642569356719282"/>
    <n v="5.4028883704740069"/>
    <n v="5.4506357798883975"/>
    <n v="6.452552777828469"/>
    <n v="4.3640275971615896"/>
    <n v="3.4013844263773763"/>
    <n v="3.6369383070558112"/>
    <n v="1.2827418441034766"/>
    <n v="1.2937909631355766"/>
  </r>
  <r>
    <n v="69577493"/>
    <n v="10077567002980"/>
    <s v="MG Cookie Duet 8-3PK"/>
    <n v="196686"/>
    <n v="7452"/>
    <n v="11703"/>
    <n v="15684"/>
    <n v="13331"/>
    <n v="16056"/>
    <n v="18483"/>
    <n v="12361"/>
    <n v="16075"/>
    <n v="11488"/>
    <n v="10162"/>
    <n v="18470"/>
    <n v="11802"/>
    <n v="8015.0687090257943"/>
    <n v="10977.559787991784"/>
    <n v="15404.414017511903"/>
    <n v="15103.857896787204"/>
    <n v="17711.696456340833"/>
    <n v="16489.419839010952"/>
    <n v="20209.874625991455"/>
    <n v="15639.92527540427"/>
    <n v="12738.579914918459"/>
    <n v="10964.135298625728"/>
    <n v="12880.655578474567"/>
    <n v="9856.8321756312416"/>
    <n v="525745.01957571425"/>
    <n v="210"/>
    <n v="2.0400000000000001E-3"/>
    <n v="163067"/>
    <n v="165992.01957571422"/>
    <n v="936.6"/>
    <n v="776.50952380952378"/>
    <n v="790.43818845578198"/>
    <n v="35.485714285714288"/>
    <n v="55.728571428571428"/>
    <n v="74.685714285714283"/>
    <n v="63.480952380952381"/>
    <n v="76.457142857142856"/>
    <n v="88.01428571428572"/>
    <n v="58.861904761904761"/>
    <n v="76.547619047619051"/>
    <n v="54.704761904761902"/>
    <n v="48.390476190476193"/>
    <n v="87.952380952380949"/>
    <n v="56.2"/>
    <n v="38.166993852503779"/>
    <n v="52.274094228532306"/>
    <n v="73.354352464342398"/>
    <n v="71.923132841843824"/>
    <n v="84.341411696861115"/>
    <n v="78.521046852433102"/>
    <n v="96.237498219006923"/>
    <n v="74.475834644782239"/>
    <n v="60.659904356754566"/>
    <n v="52.210168088693941"/>
    <n v="61.336455135593177"/>
    <n v="46.937296074434485"/>
    <n v="401.23944"/>
    <n v="332.65668000000005"/>
    <n v="338.62371993445703"/>
    <n v="15.20208"/>
    <n v="23.874120000000001"/>
    <n v="31.995360000000002"/>
    <n v="27.195240000000002"/>
    <n v="32.754240000000003"/>
    <n v="37.70532"/>
    <n v="25.216440000000002"/>
    <n v="32.792999999999999"/>
    <n v="23.43552"/>
    <n v="20.73048"/>
    <n v="37.678800000000003"/>
    <n v="24.076080000000001"/>
    <n v="16.350740166412621"/>
    <n v="22.394221967503242"/>
    <n v="31.425004595724285"/>
    <n v="30.811870109445898"/>
    <n v="36.131860770935305"/>
    <n v="33.638416471582346"/>
    <n v="41.228144237022569"/>
    <n v="31.905447561824712"/>
    <n v="25.986703026433659"/>
    <n v="22.366836009196486"/>
    <n v="26.276537380088119"/>
    <n v="20.107937638287734"/>
  </r>
  <r>
    <n v="69706138"/>
    <n v="10186852001659"/>
    <s v="TAL NV Alphonso Mango Sorbetto Bar 6-6PK"/>
    <n v="134963"/>
    <n v="6842"/>
    <n v="8794"/>
    <n v="4987"/>
    <n v="5555"/>
    <n v="5952"/>
    <n v="8650"/>
    <n v="7168"/>
    <n v="2417"/>
    <n v="717"/>
    <n v="0"/>
    <n v="0"/>
    <n v="0"/>
    <n v="0"/>
    <n v="0"/>
    <n v="0"/>
    <n v="0"/>
    <n v="0"/>
    <n v="0"/>
    <n v="0"/>
    <n v="0"/>
    <n v="0"/>
    <n v="0"/>
    <n v="0"/>
    <n v="0"/>
    <n v="186045"/>
    <n v="176"/>
    <n v="1.98E-3"/>
    <n v="51082"/>
    <n v="0"/>
    <n v="766.83522727272725"/>
    <n v="290.23863636363637"/>
    <n v="0"/>
    <n v="38.875"/>
    <n v="49.965909090909093"/>
    <n v="28.335227272727273"/>
    <n v="31.5625"/>
    <n v="33.81818181818182"/>
    <n v="49.147727272727273"/>
    <n v="40.727272727272727"/>
    <n v="13.732954545454545"/>
    <n v="4.0738636363636367"/>
    <n v="0"/>
    <n v="0"/>
    <n v="0"/>
    <n v="0"/>
    <n v="0"/>
    <n v="0"/>
    <n v="0"/>
    <n v="0"/>
    <n v="0"/>
    <n v="0"/>
    <n v="0"/>
    <n v="0"/>
    <n v="0"/>
    <n v="0"/>
    <n v="0"/>
    <n v="267.22674000000001"/>
    <n v="101.14236"/>
    <n v="0"/>
    <n v="13.54716"/>
    <n v="17.412120000000002"/>
    <n v="9.8742599999999996"/>
    <n v="10.998900000000001"/>
    <n v="11.78496"/>
    <n v="17.126999999999999"/>
    <n v="14.192640000000001"/>
    <n v="4.78566"/>
    <n v="1.4196599999999999"/>
    <n v="0"/>
    <n v="0"/>
    <n v="0"/>
    <n v="0"/>
    <n v="0"/>
    <n v="0"/>
    <n v="0"/>
    <n v="0"/>
    <n v="0"/>
    <n v="0"/>
    <n v="0"/>
    <n v="0"/>
    <n v="0"/>
    <n v="0"/>
    <n v="0"/>
  </r>
  <r>
    <n v="69587863"/>
    <n v="10077567002126"/>
    <s v="BR ND Oreo 6 1.5QT"/>
    <n v="133215"/>
    <n v="7515"/>
    <n v="8912"/>
    <n v="11973"/>
    <n v="15082"/>
    <n v="12398"/>
    <n v="10061"/>
    <n v="2110"/>
    <n v="4356"/>
    <n v="15771"/>
    <n v="10494"/>
    <n v="9339"/>
    <n v="9526"/>
    <n v="8379.89"/>
    <n v="4531.5200000000004"/>
    <n v="5725.9239811361867"/>
    <n v="4887.6053940703177"/>
    <n v="7396.31"/>
    <n v="7952.18"/>
    <n v="8480.89"/>
    <n v="9274.4599999999991"/>
    <n v="6472.88"/>
    <n v="5508.58"/>
    <n v="4966.9400000000005"/>
    <n v="4796.28"/>
    <n v="329125.45937520661"/>
    <n v="176"/>
    <n v="8.513999999999999E-3"/>
    <n v="117537"/>
    <n v="78373.459375206497"/>
    <n v="756.90340909090912"/>
    <n v="667.82386363636363"/>
    <n v="445.3037464500369"/>
    <n v="42.698863636363633"/>
    <n v="50.636363636363633"/>
    <n v="68.028409090909093"/>
    <n v="85.693181818181813"/>
    <n v="70.443181818181813"/>
    <n v="57.164772727272727"/>
    <n v="11.988636363636363"/>
    <n v="24.75"/>
    <n v="89.607954545454547"/>
    <n v="59.625"/>
    <n v="53.0625"/>
    <n v="54.125"/>
    <n v="47.61301136363636"/>
    <n v="25.74727272727273"/>
    <n v="32.533658983728337"/>
    <n v="27.770485193581351"/>
    <n v="42.024488636363635"/>
    <n v="45.182840909090913"/>
    <n v="48.186874999999993"/>
    <n v="52.695795454545447"/>
    <n v="36.777727272727276"/>
    <n v="31.298749999999998"/>
    <n v="28.221250000000001"/>
    <n v="27.251590909090908"/>
    <n v="1134.1925099999999"/>
    <n v="1000.7100179999999"/>
    <n v="667.271633120508"/>
    <n v="63.98270999999999"/>
    <n v="75.876767999999984"/>
    <n v="101.93812199999999"/>
    <n v="128.40814799999998"/>
    <n v="105.55657199999999"/>
    <n v="85.659353999999993"/>
    <n v="17.96454"/>
    <n v="37.086983999999994"/>
    <n v="134.274294"/>
    <n v="89.345915999999988"/>
    <n v="79.51224599999999"/>
    <n v="81.10436399999999"/>
    <n v="71.346383459999984"/>
    <n v="38.581361279999996"/>
    <n v="48.750516775393486"/>
    <n v="41.613072325114679"/>
    <n v="62.972183339999994"/>
    <n v="67.704860519999997"/>
    <n v="72.206297459999988"/>
    <n v="78.962752439999988"/>
    <n v="55.110100319999994"/>
    <n v="46.900050119999996"/>
    <n v="42.288527160000001"/>
    <n v="40.83552791999999"/>
  </r>
  <r>
    <n v="69792956"/>
    <n v="10077567003536"/>
    <s v="BR Americana 6 1.5QT"/>
    <n v="182381"/>
    <n v="2563"/>
    <n v="3993"/>
    <n v="4532"/>
    <n v="4140"/>
    <n v="3716"/>
    <n v="9297"/>
    <n v="6620"/>
    <n v="985"/>
    <n v="682"/>
    <n v="437"/>
    <n v="0"/>
    <n v="0"/>
    <n v="-63.074139620844676"/>
    <n v="-21.745569205645502"/>
    <n v="-7.508512359361907"/>
    <n v="-13.97066549944984"/>
    <n v="-11.400463517022587"/>
    <n v="17.426094571143732"/>
    <n v="7.9384276116785504"/>
    <n v="-0.40105143799873488"/>
    <n v="-3.1992091846654205"/>
    <n v="-9.3470997950391954"/>
    <n v="-27.318652509864663"/>
    <n v="-38.303184027942095"/>
    <n v="219175.095975025"/>
    <n v="176"/>
    <n v="8.5199999999999998E-3"/>
    <n v="36965"/>
    <n v="-170.90402497501231"/>
    <n v="1036.2556818181818"/>
    <n v="210.02840909090909"/>
    <n v="-0.97104559644893351"/>
    <n v="14.5625"/>
    <n v="22.6875"/>
    <n v="25.75"/>
    <n v="23.522727272727273"/>
    <n v="21.113636363636363"/>
    <n v="52.823863636363633"/>
    <n v="37.613636363636367"/>
    <n v="5.5965909090909092"/>
    <n v="3.875"/>
    <n v="2.4829545454545454"/>
    <n v="0"/>
    <n v="0"/>
    <n v="-0.35837579330025382"/>
    <n v="-0.12355437048662217"/>
    <n v="-4.2662002041829017E-2"/>
    <n v="-7.9378781246874086E-2"/>
    <n v="-6.4775360892173783E-2"/>
    <n v="9.9011900972407571E-2"/>
    <n v="4.5104702339082675E-2"/>
    <n v="-2.278701352265539E-3"/>
    <n v="-1.8177324912871707E-2"/>
    <n v="-5.3108521562722701E-2"/>
    <n v="-0.15521961653332195"/>
    <n v="-0.21763172743148917"/>
    <n v="1553.8861199999999"/>
    <n v="314.9418"/>
    <n v="-1.4561022927871048"/>
    <n v="21.836759999999998"/>
    <n v="34.020359999999997"/>
    <n v="38.612639999999999"/>
    <n v="35.272799999999997"/>
    <n v="31.660319999999999"/>
    <n v="79.210439999999991"/>
    <n v="56.4024"/>
    <n v="8.392199999999999"/>
    <n v="5.8106400000000002"/>
    <n v="3.7232400000000001"/>
    <n v="0"/>
    <n v="0"/>
    <n v="-0.53739166956959661"/>
    <n v="-0.18527224963209968"/>
    <n v="-6.397252530176345E-2"/>
    <n v="-0.11903007005531263"/>
    <n v="-9.7131949165032441E-2"/>
    <n v="0.1484703257461446"/>
    <n v="6.7635403251501247E-2"/>
    <n v="-3.4169582517492212E-3"/>
    <n v="-2.7257262253349381E-2"/>
    <n v="-7.9637290253733936E-2"/>
    <n v="-0.23275491938404691"/>
    <n v="-0.32634312791806663"/>
  </r>
  <r>
    <n v="64393721"/>
    <n v="10077567003680"/>
    <s v="MG Mini White Chocolate Cookies 6-6PK"/>
    <n v="131486"/>
    <n v="5824"/>
    <n v="5410"/>
    <n v="9307"/>
    <n v="5408"/>
    <n v="5312"/>
    <n v="7792"/>
    <n v="6046"/>
    <n v="8286"/>
    <n v="5882"/>
    <n v="7076"/>
    <n v="4147"/>
    <n v="3632"/>
    <n v="2779.5949876061422"/>
    <n v="6870.2048033765868"/>
    <n v="5515.6807160757544"/>
    <n v="2492.5002846636417"/>
    <n v="3324.3014041972606"/>
    <n v="7274.1760606179223"/>
    <n v="4944.8916143413016"/>
    <n v="9117.2605902198902"/>
    <n v="3069.3079421692828"/>
    <n v="3157.9443334512953"/>
    <n v="2211.5193831244969"/>
    <n v="2277.7026198511271"/>
    <n v="258643.08473969469"/>
    <n v="176"/>
    <n v="1.98E-3"/>
    <n v="74122"/>
    <n v="53035.084739694714"/>
    <n v="747.0795454545455"/>
    <n v="421.14772727272725"/>
    <n v="301.3357087482654"/>
    <n v="33.090909090909093"/>
    <n v="30.738636363636363"/>
    <n v="52.88068181818182"/>
    <n v="30.727272727272727"/>
    <n v="30.181818181818183"/>
    <n v="44.272727272727273"/>
    <n v="34.352272727272727"/>
    <n v="47.079545454545453"/>
    <n v="33.420454545454547"/>
    <n v="40.204545454545453"/>
    <n v="23.5625"/>
    <n v="20.636363636363637"/>
    <n v="15.793153338671262"/>
    <n v="39.0352545646397"/>
    <n v="31.339094977703152"/>
    <n v="14.161933435588873"/>
    <n v="18.888076160211707"/>
    <n v="41.330545798965467"/>
    <n v="28.095975081484667"/>
    <n v="51.802616989885742"/>
    <n v="17.43924967141638"/>
    <n v="17.942865530973268"/>
    <n v="12.565451040480097"/>
    <n v="12.94149215824504"/>
    <n v="260.34228000000002"/>
    <n v="146.76156"/>
    <n v="105.00946778459553"/>
    <n v="11.53152"/>
    <n v="10.7118"/>
    <n v="18.427859999999999"/>
    <n v="10.707839999999999"/>
    <n v="10.517759999999999"/>
    <n v="15.42816"/>
    <n v="11.971080000000001"/>
    <n v="16.406279999999999"/>
    <n v="11.64636"/>
    <n v="14.010479999999999"/>
    <n v="8.2110599999999998"/>
    <n v="7.1913599999999995"/>
    <n v="5.5035980754601619"/>
    <n v="13.603005510685643"/>
    <n v="10.921047817829994"/>
    <n v="4.9351505636340107"/>
    <n v="6.5821167803105762"/>
    <n v="14.402868600023487"/>
    <n v="9.7908853963957778"/>
    <n v="18.052175968635382"/>
    <n v="6.0772297254951795"/>
    <n v="6.2527297802335644"/>
    <n v="4.3788083785865037"/>
    <n v="4.509851187305232"/>
  </r>
  <r>
    <n v="64806251"/>
    <n v="10076840003256"/>
    <s v="BJ US-PUP-PumpkinCookie 6-4PK"/>
    <n v="105566"/>
    <n v="5871"/>
    <n v="6606"/>
    <n v="10797"/>
    <n v="7419"/>
    <n v="9149"/>
    <n v="13228.07"/>
    <n v="9539"/>
    <n v="13803"/>
    <n v="15199"/>
    <n v="4382"/>
    <n v="4184"/>
    <n v="5212"/>
    <n v="5404.9223632545481"/>
    <n v="7262.1724926997995"/>
    <n v="10377.812335628172"/>
    <n v="8051.4759034405042"/>
    <n v="9616.1743815885784"/>
    <n v="12432.963164456785"/>
    <n v="9644.5199595496742"/>
    <n v="12745.256308953249"/>
    <n v="12836.094879737739"/>
    <n v="4703.6618938644478"/>
    <n v="6884.9869916699272"/>
    <n v="7012.9951711074882"/>
    <n v="317928.10584595095"/>
    <n v="180"/>
    <n v="2.8799999999999997E-3"/>
    <n v="105389.07"/>
    <n v="106973.0358459509"/>
    <n v="586.47777777777776"/>
    <n v="585.49483333333342"/>
    <n v="594.29464358861617"/>
    <n v="32.616666666666667"/>
    <n v="36.700000000000003"/>
    <n v="59.983333333333334"/>
    <n v="41.216666666666669"/>
    <n v="50.827777777777776"/>
    <n v="73.489277777777772"/>
    <n v="52.994444444444447"/>
    <n v="76.683333333333337"/>
    <n v="84.438888888888883"/>
    <n v="24.344444444444445"/>
    <n v="23.244444444444444"/>
    <n v="28.955555555555556"/>
    <n v="30.027346462525266"/>
    <n v="40.345402737221107"/>
    <n v="57.654512975712066"/>
    <n v="44.730421685780577"/>
    <n v="53.423191008825434"/>
    <n v="69.072017580315475"/>
    <n v="53.580666441942633"/>
    <n v="70.806979494184716"/>
    <n v="71.311638220765218"/>
    <n v="26.131454965913598"/>
    <n v="38.249927731499596"/>
    <n v="38.961084283930489"/>
    <n v="304.03008"/>
    <n v="303.5205216"/>
    <n v="308.08234323633855"/>
    <n v="16.908479999999997"/>
    <n v="19.025279999999999"/>
    <n v="31.095359999999996"/>
    <n v="21.366719999999997"/>
    <n v="26.349119999999999"/>
    <n v="38.096841599999998"/>
    <n v="27.472319999999996"/>
    <n v="39.75264"/>
    <n v="43.773119999999999"/>
    <n v="12.620159999999998"/>
    <n v="12.049919999999998"/>
    <n v="15.010559999999998"/>
    <n v="15.566176406173097"/>
    <n v="20.915056778975419"/>
    <n v="29.888099526609132"/>
    <n v="23.188250601908649"/>
    <n v="27.694582218975103"/>
    <n v="35.80693391363554"/>
    <n v="27.776217483503061"/>
    <n v="36.706338169785354"/>
    <n v="36.967953253644687"/>
    <n v="13.546546254329609"/>
    <n v="19.828762536009389"/>
    <n v="20.197426092789563"/>
  </r>
  <r>
    <n v="69986509"/>
    <n v="10076840580764"/>
    <s v="BJ US-ND-PBCookie-8 1PT"/>
    <n v="97561"/>
    <n v="4563"/>
    <n v="8317"/>
    <n v="11831"/>
    <n v="9925"/>
    <n v="10639"/>
    <n v="9554"/>
    <n v="10245"/>
    <n v="11647"/>
    <n v="11204"/>
    <n v="5381"/>
    <n v="7167"/>
    <n v="6703"/>
    <n v="5515.4502736373179"/>
    <n v="7059.1576566658077"/>
    <n v="9367.7685167909112"/>
    <n v="8046.839105240002"/>
    <n v="8487.4198699723747"/>
    <n v="7771.3581947265093"/>
    <n v="8601.1484562990481"/>
    <n v="9449.4457306078311"/>
    <n v="7296.6772312986677"/>
    <n v="5446.2875606941025"/>
    <n v="7271.727544470943"/>
    <n v="6017.9668563901059"/>
    <n v="295068.24699679355"/>
    <n v="240"/>
    <n v="3.7839999999999996E-3"/>
    <n v="107176"/>
    <n v="90331.246996793619"/>
    <n v="406.50416666666666"/>
    <n v="446.56666666666666"/>
    <n v="376.38019581997344"/>
    <n v="19.012499999999999"/>
    <n v="34.654166666666669"/>
    <n v="49.295833333333334"/>
    <n v="41.354166666666664"/>
    <n v="44.329166666666666"/>
    <n v="39.80833333333333"/>
    <n v="42.6875"/>
    <n v="48.529166666666669"/>
    <n v="46.68333333333333"/>
    <n v="22.420833333333334"/>
    <n v="29.862500000000001"/>
    <n v="27.929166666666667"/>
    <n v="22.981042806822156"/>
    <n v="29.413156902774197"/>
    <n v="39.03236881996213"/>
    <n v="33.52849627183334"/>
    <n v="35.364249458218225"/>
    <n v="32.380659144693787"/>
    <n v="35.838118567912701"/>
    <n v="39.372690544199294"/>
    <n v="30.402821797077781"/>
    <n v="22.692864836225429"/>
    <n v="30.298864768628928"/>
    <n v="25.074861901625443"/>
    <n v="369.17082399999998"/>
    <n v="405.55398399999996"/>
    <n v="341.81343863586704"/>
    <n v="17.266392"/>
    <n v="31.471527999999996"/>
    <n v="44.768503999999993"/>
    <n v="37.556199999999997"/>
    <n v="40.257975999999999"/>
    <n v="36.152335999999998"/>
    <n v="38.767079999999993"/>
    <n v="44.072247999999995"/>
    <n v="42.395935999999999"/>
    <n v="20.361704"/>
    <n v="27.119927999999998"/>
    <n v="25.364151999999997"/>
    <n v="20.870463835443609"/>
    <n v="26.711852572823414"/>
    <n v="35.447636067536806"/>
    <n v="30.449239174228165"/>
    <n v="32.116396787975461"/>
    <n v="29.406819408845109"/>
    <n v="32.546745758635595"/>
    <n v="35.756702644620027"/>
    <n v="27.610626643234156"/>
    <n v="20.608752129666481"/>
    <n v="27.516217028278046"/>
    <n v="22.771986584580159"/>
  </r>
  <r>
    <n v="68842352"/>
    <n v="10075856000693"/>
    <s v="KL Cones Classic Vanilla 6-4CT"/>
    <n v="115189"/>
    <n v="5338"/>
    <n v="7246"/>
    <n v="10586"/>
    <n v="12746"/>
    <n v="12874"/>
    <n v="13822"/>
    <n v="14405"/>
    <n v="10636"/>
    <n v="10500"/>
    <n v="9581"/>
    <n v="5507"/>
    <n v="9680"/>
    <n v="5888.6443269653782"/>
    <n v="7555.8625721083381"/>
    <n v="11279.701818099251"/>
    <n v="13593.571446627682"/>
    <n v="13363.04056175704"/>
    <n v="14636.794466855479"/>
    <n v="15787.693515785555"/>
    <n v="10946.775256882414"/>
    <n v="10911.209536983282"/>
    <n v="9204.9444832652625"/>
    <n v="6999.0940382321378"/>
    <n v="8799.8567385781425"/>
    <n v="367077.18876213994"/>
    <n v="220"/>
    <n v="2.6640000000000001E-3"/>
    <n v="122921"/>
    <n v="128967.18876213997"/>
    <n v="523.58636363636367"/>
    <n v="558.7318181818182"/>
    <n v="586.21449437336344"/>
    <n v="24.263636363636362"/>
    <n v="32.936363636363637"/>
    <n v="48.118181818181817"/>
    <n v="57.936363636363637"/>
    <n v="58.518181818181816"/>
    <n v="62.827272727272728"/>
    <n v="65.477272727272734"/>
    <n v="48.345454545454544"/>
    <n v="47.727272727272727"/>
    <n v="43.55"/>
    <n v="25.031818181818181"/>
    <n v="44"/>
    <n v="26.766565122569901"/>
    <n v="34.344829873219716"/>
    <n v="51.271371900451143"/>
    <n v="61.788961121034916"/>
    <n v="60.741093462532"/>
    <n v="66.530883940252181"/>
    <n v="71.762243253570702"/>
    <n v="49.758069349465522"/>
    <n v="49.596406986287647"/>
    <n v="41.840656742114831"/>
    <n v="31.814063810146081"/>
    <n v="39.999348811718832"/>
    <n v="306.863496"/>
    <n v="327.461544"/>
    <n v="343.5685908623409"/>
    <n v="14.220432000000001"/>
    <n v="19.303344000000003"/>
    <n v="28.201104000000001"/>
    <n v="33.955344000000004"/>
    <n v="34.296336000000004"/>
    <n v="36.821808000000004"/>
    <n v="38.374920000000003"/>
    <n v="28.334304000000003"/>
    <n v="27.972000000000001"/>
    <n v="25.523784000000003"/>
    <n v="14.670648"/>
    <n v="25.787520000000001"/>
    <n v="15.687348487035768"/>
    <n v="20.128817892096613"/>
    <n v="30.049125643416406"/>
    <n v="36.213274333816145"/>
    <n v="35.599140056520753"/>
    <n v="38.992420459702998"/>
    <n v="42.05841552605272"/>
    <n v="29.162209284334754"/>
    <n v="29.067462206523466"/>
    <n v="24.521972103418662"/>
    <n v="18.645586517850415"/>
    <n v="23.442818351572171"/>
  </r>
  <r>
    <n v="64325608"/>
    <n v="10850001974698"/>
    <s v="Yasso Vanilla Bean Sandwich 7-3pk"/>
    <n v="92735"/>
    <n v="7224"/>
    <n v="8946"/>
    <n v="12700"/>
    <n v="11686"/>
    <n v="12847"/>
    <n v="12116"/>
    <n v="5157"/>
    <n v="1323"/>
    <n v="0"/>
    <n v="0"/>
    <n v="0"/>
    <n v="0"/>
    <n v="0"/>
    <n v="0"/>
    <n v="0"/>
    <n v="0"/>
    <n v="0"/>
    <n v="0"/>
    <n v="0"/>
    <n v="0"/>
    <n v="0"/>
    <n v="0"/>
    <n v="0"/>
    <n v="0"/>
    <n v="164734"/>
    <n v="189"/>
    <n v="2.1700000000000001E-3"/>
    <n v="71999"/>
    <n v="0"/>
    <n v="490.66137566137564"/>
    <n v="380.94708994708992"/>
    <n v="0"/>
    <n v="38.222222222222221"/>
    <n v="47.333333333333336"/>
    <n v="67.195767195767189"/>
    <n v="61.830687830687829"/>
    <n v="67.973544973544975"/>
    <n v="64.105820105820101"/>
    <n v="27.285714285714285"/>
    <n v="7"/>
    <n v="0"/>
    <n v="0"/>
    <n v="0"/>
    <n v="0"/>
    <n v="0"/>
    <n v="0"/>
    <n v="0"/>
    <n v="0"/>
    <n v="0"/>
    <n v="0"/>
    <n v="0"/>
    <n v="0"/>
    <n v="0"/>
    <n v="0"/>
    <n v="0"/>
    <n v="0"/>
    <n v="201.23495"/>
    <n v="156.23783"/>
    <n v="0"/>
    <n v="15.676080000000001"/>
    <n v="19.41282"/>
    <n v="27.559000000000001"/>
    <n v="25.358620000000002"/>
    <n v="27.87799"/>
    <n v="26.291720000000002"/>
    <n v="11.19069"/>
    <n v="2.8709099999999999"/>
    <n v="0"/>
    <n v="0"/>
    <n v="0"/>
    <n v="0"/>
    <n v="0"/>
    <n v="0"/>
    <n v="0"/>
    <n v="0"/>
    <n v="0"/>
    <n v="0"/>
    <n v="0"/>
    <n v="0"/>
    <n v="0"/>
    <n v="0"/>
    <n v="0"/>
    <n v="0"/>
  </r>
  <r>
    <n v="64369031"/>
    <n v="10186852001611"/>
    <s v="TAL ND Double Cookie Crunch 8 1PT"/>
    <n v="109122"/>
    <n v="7680"/>
    <n v="8685"/>
    <n v="8986"/>
    <n v="0"/>
    <n v="4110"/>
    <n v="15735"/>
    <n v="5970"/>
    <n v="6660"/>
    <n v="6270"/>
    <n v="7815"/>
    <n v="6240"/>
    <n v="5490"/>
    <n v="4694.3190066540537"/>
    <n v="7098.0000639922728"/>
    <n v="7686.5293888391279"/>
    <n v="5468.3436033876778"/>
    <n v="6172.8333781389556"/>
    <n v="7579.2958696478481"/>
    <n v="5105.4260058709915"/>
    <n v="5376.240728521303"/>
    <n v="4706.2138315419979"/>
    <n v="5421.6746516551466"/>
    <n v="3522.0934867371861"/>
    <n v="1663.6883545464252"/>
    <n v="257257.65836953299"/>
    <n v="255"/>
    <n v="3.7839999999999996E-3"/>
    <n v="83641"/>
    <n v="64494.65836953299"/>
    <n v="427.92941176470589"/>
    <n v="328.00392156862745"/>
    <n v="252.92022890012936"/>
    <n v="30.117647058823529"/>
    <n v="34.058823529411768"/>
    <n v="35.239215686274513"/>
    <n v="0"/>
    <n v="16.117647058823529"/>
    <n v="61.705882352941174"/>
    <n v="23.411764705882351"/>
    <n v="26.117647058823529"/>
    <n v="24.588235294117649"/>
    <n v="30.647058823529413"/>
    <n v="24.470588235294116"/>
    <n v="21.529411764705884"/>
    <n v="18.409094143741388"/>
    <n v="27.835294368597147"/>
    <n v="30.143252505251482"/>
    <n v="21.444484719167363"/>
    <n v="24.207189718191984"/>
    <n v="29.722728900579796"/>
    <n v="20.021278454396047"/>
    <n v="21.083296974593345"/>
    <n v="18.455740515850973"/>
    <n v="21.261469222177045"/>
    <n v="13.812131320537985"/>
    <n v="6.5242680570448046"/>
    <n v="412.91764799999993"/>
    <n v="316.49754399999995"/>
    <n v="244.0477872703128"/>
    <n v="29.061119999999995"/>
    <n v="32.864039999999996"/>
    <n v="34.003023999999996"/>
    <n v="0"/>
    <n v="15.552239999999998"/>
    <n v="59.541239999999995"/>
    <n v="22.590479999999996"/>
    <n v="25.201439999999998"/>
    <n v="23.725679999999997"/>
    <n v="29.571959999999997"/>
    <n v="23.612159999999996"/>
    <n v="20.774159999999998"/>
    <n v="17.763303121178936"/>
    <n v="26.858832242146757"/>
    <n v="29.085827207367256"/>
    <n v="20.692212195218971"/>
    <n v="23.358001502877805"/>
    <n v="28.680055570747456"/>
    <n v="19.318932006215828"/>
    <n v="20.343694916724608"/>
    <n v="17.808313138554919"/>
    <n v="20.515616881863071"/>
    <n v="13.327601753813511"/>
    <n v="6.2953967336036722"/>
  </r>
  <r>
    <n v="64388736"/>
    <n v="10850001974803"/>
    <s v="Yasso Fudge Poppables 10p 6.84flz"/>
    <n v="3209"/>
    <n v="4550"/>
    <n v="5960"/>
    <n v="1472"/>
    <n v="960"/>
    <n v="13452"/>
    <n v="10934"/>
    <n v="4754"/>
    <n v="4480"/>
    <n v="3220"/>
    <n v="2340"/>
    <n v="1513"/>
    <n v="1740"/>
    <n v="-597.67796894937351"/>
    <n v="954.29064597699846"/>
    <n v="1306.4627042479456"/>
    <n v="1325.2030930079677"/>
    <n v="881.18321836102598"/>
    <n v="274.79605749238209"/>
    <n v="691.94938460767276"/>
    <n v="639.18799302318473"/>
    <n v="605.09414881817384"/>
    <n v="580.65812657871174"/>
    <n v="1216.5513421329676"/>
    <n v="1971.9913421329675"/>
    <n v="68433.690087430645"/>
    <n v="200"/>
    <n v="2.0200000000000001E-3"/>
    <n v="55375"/>
    <n v="9849.690087430623"/>
    <n v="16.045000000000002"/>
    <n v="276.875"/>
    <n v="49.248450437153117"/>
    <n v="22.75"/>
    <n v="29.8"/>
    <n v="7.36"/>
    <n v="4.8"/>
    <n v="67.260000000000005"/>
    <n v="54.67"/>
    <n v="23.77"/>
    <n v="22.4"/>
    <n v="16.100000000000001"/>
    <n v="11.7"/>
    <n v="7.5650000000000004"/>
    <n v="8.6999999999999993"/>
    <n v="-2.9883898447468678"/>
    <n v="4.7714532298849921"/>
    <n v="6.5323135212397281"/>
    <n v="6.6260154650398384"/>
    <n v="4.4059160918051301"/>
    <n v="1.3739802874619105"/>
    <n v="3.459746923038364"/>
    <n v="3.1959399651159237"/>
    <n v="3.0254707440908692"/>
    <n v="2.9032906328935586"/>
    <n v="6.0827567106648379"/>
    <n v="9.8599567106648376"/>
    <n v="6.4821800000000005"/>
    <n v="111.8575"/>
    <n v="19.896373976609858"/>
    <n v="9.1910000000000007"/>
    <n v="12.039200000000001"/>
    <n v="2.9734400000000001"/>
    <n v="1.9392"/>
    <n v="27.17304"/>
    <n v="22.086680000000001"/>
    <n v="9.6030800000000003"/>
    <n v="9.0495999999999999"/>
    <n v="6.5044000000000004"/>
    <n v="4.7267999999999999"/>
    <n v="3.05626"/>
    <n v="3.5148000000000001"/>
    <n v="-1.2073094972777345"/>
    <n v="1.927667104873537"/>
    <n v="2.63905466258085"/>
    <n v="2.6769102478760951"/>
    <n v="1.7799901010892725"/>
    <n v="0.55508803613461188"/>
    <n v="1.3977377569074991"/>
    <n v="1.2911597459068331"/>
    <n v="1.2222901806127111"/>
    <n v="1.1729294156889978"/>
    <n v="2.4574337111085947"/>
    <n v="3.9834225111085946"/>
  </r>
  <r>
    <n v="84146285"/>
    <n v="10076840462855"/>
    <s v="BJ US-COR-BoomChoc-FTNG-8 1PT"/>
    <n v="93846"/>
    <n v="6859"/>
    <n v="4872"/>
    <n v="4295"/>
    <n v="7774"/>
    <n v="4157"/>
    <n v="2855"/>
    <n v="4750"/>
    <n v="7954"/>
    <n v="5521"/>
    <n v="2775"/>
    <n v="958"/>
    <n v="379"/>
    <n v="-386.36274743441169"/>
    <n v="-138.40718966695036"/>
    <n v="-57.521883249914396"/>
    <n v="-71.02869926000696"/>
    <n v="-111.62627219892872"/>
    <n v="104.72675085666285"/>
    <n v="-38.473875361014727"/>
    <n v="-126.06867904798059"/>
    <n v="-43.46186050225986"/>
    <n v="-83.474391923203939"/>
    <n v="-194.65362567571992"/>
    <n v="-207.33039808062347"/>
    <n v="145641.31712845564"/>
    <n v="240"/>
    <n v="3.7853439999999999E-3"/>
    <n v="53149"/>
    <n v="-1353.6828715443517"/>
    <n v="391.02499999999998"/>
    <n v="221.45416666666668"/>
    <n v="-5.6403452981014652"/>
    <n v="28.579166666666666"/>
    <n v="20.3"/>
    <n v="17.895833333333332"/>
    <n v="32.391666666666666"/>
    <n v="17.320833333333333"/>
    <n v="11.895833333333334"/>
    <n v="19.791666666666668"/>
    <n v="33.141666666666666"/>
    <n v="23.004166666666666"/>
    <n v="11.5625"/>
    <n v="3.9916666666666667"/>
    <n v="1.5791666666666666"/>
    <n v="-1.6098447809767154"/>
    <n v="-0.57669662361229312"/>
    <n v="-0.23967451354130997"/>
    <n v="-0.29595291358336234"/>
    <n v="-0.46510946749553633"/>
    <n v="0.43636146190276187"/>
    <n v="-0.16030781400422803"/>
    <n v="-0.52528616269991912"/>
    <n v="-0.18109108542608274"/>
    <n v="-0.3478099663466831"/>
    <n v="-0.811056773648833"/>
    <n v="-0.86387665866926444"/>
    <n v="355.23939302399998"/>
    <n v="201.187248256"/>
    <n v="-5.1241553357031826"/>
    <n v="25.963674495999999"/>
    <n v="18.442195968"/>
    <n v="16.25805248"/>
    <n v="29.427264256000001"/>
    <n v="15.735675007999999"/>
    <n v="10.807157119999999"/>
    <n v="17.980384000000001"/>
    <n v="30.108626176000001"/>
    <n v="20.898884224"/>
    <n v="10.5043296"/>
    <n v="3.6263595519999998"/>
    <n v="1.434645376"/>
    <n v="-1.4625159078243657"/>
    <n v="-0.52391882496265252"/>
    <n v="-0.21774011562876394"/>
    <n v="-0.26886806057167179"/>
    <n v="-0.42254383971058163"/>
    <n v="0.39642677799476356"/>
    <n v="-0.14563685325456494"/>
    <n v="-0.47721331782219906"/>
    <n v="-0.16451809288106634"/>
    <n v="-0.31597928862014851"/>
    <n v="-0.73683093402983235"/>
    <n v="-0.78481687839209957"/>
  </r>
  <r>
    <n v="64403187"/>
    <n v="10077567004137"/>
    <s v="BR ND Chocolate 6 1.5QT"/>
    <n v="88"/>
    <n v="2761"/>
    <n v="3542"/>
    <n v="4323"/>
    <n v="3821"/>
    <n v="3894"/>
    <n v="5283"/>
    <n v="11946"/>
    <n v="6094"/>
    <n v="4488"/>
    <n v="3707"/>
    <n v="3960"/>
    <n v="3663"/>
    <n v="4739.21"/>
    <n v="3716.8499999999995"/>
    <n v="4671.3020636539013"/>
    <n v="4315.3621249213966"/>
    <n v="4984.49"/>
    <n v="5370.5300000000007"/>
    <n v="5053.3999999999996"/>
    <n v="5810.41"/>
    <n v="3796.8"/>
    <n v="4118.7"/>
    <n v="3582.05"/>
    <n v="3457.15"/>
    <n v="111186.25418857529"/>
    <n v="176"/>
    <n v="8.513999999999999E-3"/>
    <n v="57482"/>
    <n v="53616.254188575309"/>
    <n v="0.5"/>
    <n v="326.60227272727275"/>
    <n v="304.63780788963243"/>
    <n v="15.6875"/>
    <n v="20.125"/>
    <n v="24.5625"/>
    <n v="21.710227272727273"/>
    <n v="22.125"/>
    <n v="30.017045454545453"/>
    <n v="67.875"/>
    <n v="34.625"/>
    <n v="25.5"/>
    <n v="21.0625"/>
    <n v="22.5"/>
    <n v="20.8125"/>
    <n v="26.927329545454544"/>
    <n v="21.118465909090904"/>
    <n v="26.541488998033529"/>
    <n v="24.519102982507935"/>
    <n v="28.320965909090908"/>
    <n v="30.514375000000005"/>
    <n v="28.712499999999999"/>
    <n v="33.013693181818184"/>
    <n v="21.572727272727274"/>
    <n v="23.401704545454546"/>
    <n v="20.352556818181821"/>
    <n v="19.642897727272729"/>
    <n v="0.7492319999999999"/>
    <n v="489.40174799999994"/>
    <n v="456.48878816153012"/>
    <n v="23.507153999999996"/>
    <n v="30.156587999999996"/>
    <n v="36.806021999999999"/>
    <n v="32.531993999999997"/>
    <n v="33.153515999999996"/>
    <n v="44.979461999999998"/>
    <n v="101.70824399999999"/>
    <n v="51.884315999999991"/>
    <n v="38.210831999999996"/>
    <n v="31.561397999999997"/>
    <n v="33.715439999999994"/>
    <n v="31.186781999999997"/>
    <n v="40.349633939999997"/>
    <n v="31.645260899999993"/>
    <n v="39.771465769949309"/>
    <n v="36.740993131580765"/>
    <n v="42.437947859999994"/>
    <n v="45.724692419999997"/>
    <n v="43.024647599999994"/>
    <n v="49.469830739999992"/>
    <n v="32.325955199999996"/>
    <n v="35.066611799999997"/>
    <n v="30.497573699999997"/>
    <n v="29.434175099999997"/>
  </r>
  <r>
    <n v="64369035"/>
    <n v="10186852001628"/>
    <s v="TAL ND Caramel Toffee Crunch 8 1PT"/>
    <n v="93738"/>
    <n v="6555"/>
    <n v="6645"/>
    <n v="10275"/>
    <n v="9930"/>
    <n v="12089"/>
    <n v="11384"/>
    <n v="7626"/>
    <n v="8235"/>
    <n v="8568"/>
    <n v="7590"/>
    <n v="7020"/>
    <n v="4590"/>
    <n v="6759.139301747181"/>
    <n v="7612.1152425665941"/>
    <n v="8496.2078065601872"/>
    <n v="8081.7972696550487"/>
    <n v="8405.94308510068"/>
    <n v="8104.7765234301505"/>
    <n v="6967.0187190256238"/>
    <n v="6644.6259645670834"/>
    <n v="5833.2983783389927"/>
    <n v="5220.3295745133937"/>
    <n v="4844.119664997399"/>
    <n v="2685.9690999737336"/>
    <n v="273900.34063047601"/>
    <n v="255"/>
    <n v="3.7839999999999996E-3"/>
    <n v="100507"/>
    <n v="79655.340630476072"/>
    <n v="367.6"/>
    <n v="394.14509803921567"/>
    <n v="312.37388482539637"/>
    <n v="25.705882352941178"/>
    <n v="26.058823529411764"/>
    <n v="40.294117647058826"/>
    <n v="38.941176470588232"/>
    <n v="47.407843137254901"/>
    <n v="44.643137254901958"/>
    <n v="29.905882352941177"/>
    <n v="32.294117647058826"/>
    <n v="33.6"/>
    <n v="29.764705882352942"/>
    <n v="27.529411764705884"/>
    <n v="18"/>
    <n v="26.506428634302672"/>
    <n v="29.851432323790565"/>
    <n v="33.318461986510535"/>
    <n v="31.693322626098229"/>
    <n v="32.964482686669335"/>
    <n v="31.783437346784904"/>
    <n v="27.321642035394603"/>
    <n v="26.057356723792484"/>
    <n v="22.875679915054874"/>
    <n v="20.471880684366251"/>
    <n v="18.996547705872153"/>
    <n v="10.53321215675974"/>
    <n v="354.70459199999999"/>
    <n v="380.31848799999995"/>
    <n v="301.41580894572144"/>
    <n v="24.804119999999998"/>
    <n v="25.144679999999997"/>
    <n v="38.880599999999994"/>
    <n v="37.575119999999998"/>
    <n v="45.744775999999995"/>
    <n v="43.077055999999999"/>
    <n v="28.856783999999998"/>
    <n v="31.161239999999996"/>
    <n v="32.421311999999993"/>
    <n v="28.720559999999995"/>
    <n v="26.563679999999998"/>
    <n v="17.368559999999999"/>
    <n v="25.576583117811332"/>
    <n v="28.804244077871989"/>
    <n v="32.149650340023747"/>
    <n v="30.5815208683747"/>
    <n v="31.808088634020969"/>
    <n v="30.668474364659687"/>
    <n v="26.363198832792957"/>
    <n v="25.143264649921839"/>
    <n v="22.073201063634745"/>
    <n v="19.753727109958678"/>
    <n v="18.330148812350156"/>
    <n v="10.163707074300607"/>
  </r>
  <r>
    <n v="64326313"/>
    <n v="10851035003644"/>
    <s v="Yasso Pistachio 8-4pk"/>
    <n v="95496"/>
    <n v="7310"/>
    <n v="6817"/>
    <n v="9256"/>
    <n v="13991"/>
    <n v="11305"/>
    <n v="15402"/>
    <n v="14705"/>
    <n v="5973"/>
    <n v="16143"/>
    <n v="6300"/>
    <n v="6959"/>
    <n v="11416"/>
    <n v="7668.7229581969095"/>
    <n v="8789.1688666920327"/>
    <n v="14662.119457711966"/>
    <n v="10620.202101514362"/>
    <n v="12298.394092182161"/>
    <n v="13767.638778062683"/>
    <n v="17439.403416731162"/>
    <n v="12002.546527072591"/>
    <n v="15489.437538336968"/>
    <n v="7769.4859417985608"/>
    <n v="11873.783423202864"/>
    <n v="7400.7478123169549"/>
    <n v="360854.65091381915"/>
    <n v="187"/>
    <n v="3.3119999999999998E-3"/>
    <n v="125577"/>
    <n v="139781.65091381921"/>
    <n v="510.67379679144386"/>
    <n v="671.53475935828874"/>
    <n v="747.49545943218823"/>
    <n v="39.090909090909093"/>
    <n v="36.454545454545453"/>
    <n v="49.497326203208559"/>
    <n v="74.818181818181813"/>
    <n v="60.454545454545453"/>
    <n v="82.36363636363636"/>
    <n v="78.63636363636364"/>
    <n v="31.941176470588236"/>
    <n v="86.326203208556151"/>
    <n v="33.689839572192511"/>
    <n v="37.213903743315505"/>
    <n v="61.048128342245988"/>
    <n v="41.009213680197377"/>
    <n v="47.000903030438678"/>
    <n v="78.407055923593404"/>
    <n v="56.792524607028675"/>
    <n v="65.766813327177331"/>
    <n v="73.623736781083863"/>
    <n v="93.258841800701404"/>
    <n v="64.18474078648444"/>
    <n v="82.831216782550626"/>
    <n v="41.548053164698189"/>
    <n v="63.496168038517986"/>
    <n v="39.576191509716338"/>
    <n v="316.28275199999996"/>
    <n v="415.911024"/>
    <n v="462.95682782656917"/>
    <n v="24.210719999999998"/>
    <n v="22.577904"/>
    <n v="30.655871999999999"/>
    <n v="46.338191999999999"/>
    <n v="37.442160000000001"/>
    <n v="51.011423999999998"/>
    <n v="48.702959999999997"/>
    <n v="19.782575999999999"/>
    <n v="53.465615999999997"/>
    <n v="20.865600000000001"/>
    <n v="23.048207999999999"/>
    <n v="37.809792000000002"/>
    <n v="25.398810437548164"/>
    <n v="29.109727286484009"/>
    <n v="48.560939643942028"/>
    <n v="35.174109360215567"/>
    <n v="40.732281233307319"/>
    <n v="45.598419632943603"/>
    <n v="57.759304116213606"/>
    <n v="39.75243409766442"/>
    <n v="51.301017126972035"/>
    <n v="25.732537439236832"/>
    <n v="39.325970697647882"/>
    <n v="24.511276754393755"/>
  </r>
  <r>
    <n v="68860671"/>
    <n v="20816680010130"/>
    <s v="Talenti Choc Chip Cook Dough 8 1PT"/>
    <n v="105265"/>
    <n v="9125"/>
    <n v="9030"/>
    <n v="10635"/>
    <n v="9165"/>
    <n v="9465"/>
    <n v="10890"/>
    <n v="9870"/>
    <n v="7665"/>
    <n v="9405"/>
    <n v="8595"/>
    <n v="7905"/>
    <n v="7095"/>
    <n v="6240.4178604082981"/>
    <n v="8947.54168866088"/>
    <n v="8956.0896292056677"/>
    <n v="9801.6591126296553"/>
    <n v="9419.6522329246145"/>
    <n v="10132.818687648229"/>
    <n v="8433.4987189336462"/>
    <n v="6985.089072351434"/>
    <n v="8507.4879472304292"/>
    <n v="7882.5995070299996"/>
    <n v="7141.5056974719882"/>
    <n v="4173.6544604274459"/>
    <n v="310732.01461492229"/>
    <n v="255"/>
    <n v="3.7839999999999996E-3"/>
    <n v="108845"/>
    <n v="96622.014614922286"/>
    <n v="412.80392156862746"/>
    <n v="426.84313725490193"/>
    <n v="378.90986123498936"/>
    <n v="35.784313725490193"/>
    <n v="35.411764705882355"/>
    <n v="41.705882352941174"/>
    <n v="35.941176470588232"/>
    <n v="37.117647058823529"/>
    <n v="42.705882352941174"/>
    <n v="38.705882352941174"/>
    <n v="30.058823529411764"/>
    <n v="36.882352941176471"/>
    <n v="33.705882352941174"/>
    <n v="31"/>
    <n v="27.823529411764707"/>
    <n v="24.472226903561953"/>
    <n v="35.088398779062274"/>
    <n v="35.121920114532031"/>
    <n v="38.437878873057471"/>
    <n v="36.939812678135745"/>
    <n v="39.736543873130309"/>
    <n v="33.072543995818222"/>
    <n v="27.392506166084054"/>
    <n v="33.36269783227619"/>
    <n v="30.912154929529411"/>
    <n v="28.005904695968582"/>
    <n v="16.367272393833122"/>
    <n v="398.32275999999996"/>
    <n v="411.86947999999995"/>
    <n v="365.61770330286589"/>
    <n v="34.528999999999996"/>
    <n v="34.169519999999999"/>
    <n v="40.242839999999994"/>
    <n v="34.680359999999993"/>
    <n v="35.815559999999998"/>
    <n v="41.207759999999993"/>
    <n v="37.348079999999996"/>
    <n v="29.004359999999998"/>
    <n v="35.588519999999995"/>
    <n v="32.523479999999999"/>
    <n v="29.912519999999997"/>
    <n v="26.847479999999997"/>
    <n v="23.613741183784999"/>
    <n v="33.857497749892765"/>
    <n v="33.889843156914246"/>
    <n v="37.08947808219061"/>
    <n v="35.643964049386739"/>
    <n v="38.342585914060891"/>
    <n v="31.912359152444914"/>
    <n v="26.431577049777822"/>
    <n v="32.192334392319943"/>
    <n v="29.827756534601516"/>
    <n v="27.023457559234"/>
    <n v="15.793108478257453"/>
  </r>
  <r>
    <n v="69999271"/>
    <n v="10076840074034"/>
    <s v="BJ US-IC-PumpkinCheesecakLTD-FTNG-8 1PT"/>
    <n v="84702"/>
    <n v="844"/>
    <n v="611"/>
    <n v="670"/>
    <n v="594"/>
    <n v="796"/>
    <n v="353"/>
    <n v="9339"/>
    <n v="15376"/>
    <n v="14170"/>
    <n v="11781"/>
    <n v="3393"/>
    <n v="2916"/>
    <n v="2500.3199089378923"/>
    <n v="906.46809070955624"/>
    <n v="859.98788761592846"/>
    <n v="910.86657178646919"/>
    <n v="1191.2254346382629"/>
    <n v="556.63734459501416"/>
    <n v="9646.8100454993073"/>
    <n v="16219.605130680151"/>
    <n v="15137.150584892996"/>
    <n v="12232.895392887542"/>
    <n v="3821.9329507100692"/>
    <n v="619.16395425730627"/>
    <n v="210148.06329721046"/>
    <n v="240"/>
    <n v="3.7839999999999996E-3"/>
    <n v="60843"/>
    <n v="64603.063297210494"/>
    <n v="352.92500000000001"/>
    <n v="253.51249999999999"/>
    <n v="269.17943040504372"/>
    <n v="3.5166666666666666"/>
    <n v="2.5458333333333334"/>
    <n v="2.7916666666666665"/>
    <n v="2.4750000000000001"/>
    <n v="3.3166666666666669"/>
    <n v="1.4708333333333334"/>
    <n v="38.912500000000001"/>
    <n v="64.066666666666663"/>
    <n v="59.041666666666664"/>
    <n v="49.087499999999999"/>
    <n v="14.137499999999999"/>
    <n v="12.15"/>
    <n v="10.417999620574552"/>
    <n v="3.7769503779564841"/>
    <n v="3.5832828650663684"/>
    <n v="3.7952773824436217"/>
    <n v="4.9634393109927624"/>
    <n v="2.3193222691458923"/>
    <n v="40.195041856247116"/>
    <n v="67.581688044500623"/>
    <n v="63.071460770387482"/>
    <n v="50.970397470364759"/>
    <n v="15.924720627958623"/>
    <n v="2.579849809405443"/>
    <n v="320.51236799999998"/>
    <n v="230.22991199999998"/>
    <n v="244.45799151664448"/>
    <n v="3.1936959999999996"/>
    <n v="2.3120239999999996"/>
    <n v="2.5352799999999998"/>
    <n v="2.2476959999999999"/>
    <n v="3.0120639999999996"/>
    <n v="1.3357519999999998"/>
    <n v="35.338775999999996"/>
    <n v="58.182783999999991"/>
    <n v="53.619279999999996"/>
    <n v="44.579303999999993"/>
    <n v="12.839111999999998"/>
    <n v="11.034144"/>
    <n v="9.4612105354209834"/>
    <n v="3.4300752552449603"/>
    <n v="3.2541941667386731"/>
    <n v="3.446719107639999"/>
    <n v="4.5075970446711864"/>
    <n v="2.1063157119475333"/>
    <n v="36.503529212169376"/>
    <n v="61.374985814493684"/>
    <n v="57.278977813235088"/>
    <n v="46.289276166686456"/>
    <n v="14.4621942854869"/>
    <n v="2.3429164029096468"/>
  </r>
  <r>
    <n v="68862483"/>
    <n v="10186852001444"/>
    <s v="Talenti LYR Strwbrry Shortcake 8 297.6g"/>
    <n v="93577"/>
    <n v="8077"/>
    <n v="4514"/>
    <n v="5386"/>
    <n v="5312"/>
    <n v="4746"/>
    <n v="4905"/>
    <n v="5040"/>
    <n v="4695"/>
    <n v="4500"/>
    <n v="4230"/>
    <n v="3930"/>
    <n v="3603"/>
    <n v="3384.1176039930438"/>
    <n v="3870.512960892313"/>
    <n v="5052.1186524982986"/>
    <n v="4913.7320928708723"/>
    <n v="5049.5607589282426"/>
    <n v="5352.3650205890162"/>
    <n v="4788.301274919555"/>
    <n v="4259.3789480855849"/>
    <n v="4648.1516190378752"/>
    <n v="4318.4031587700028"/>
    <n v="3800.8474056257355"/>
    <n v="2441.9517659738417"/>
    <n v="204394.44126218441"/>
    <n v="255"/>
    <n v="3.552E-3"/>
    <n v="58938"/>
    <n v="51879.441262184373"/>
    <n v="366.96862745098036"/>
    <n v="231.12941176470588"/>
    <n v="203.44878926346814"/>
    <n v="31.67450980392157"/>
    <n v="17.701960784313727"/>
    <n v="21.12156862745098"/>
    <n v="20.831372549019608"/>
    <n v="18.611764705882354"/>
    <n v="19.235294117647058"/>
    <n v="19.764705882352942"/>
    <n v="18.411764705882351"/>
    <n v="17.647058823529413"/>
    <n v="16.588235294117649"/>
    <n v="15.411764705882353"/>
    <n v="14.129411764705882"/>
    <n v="13.271049427423701"/>
    <n v="15.178482199577697"/>
    <n v="19.812230009797251"/>
    <n v="19.26953761910146"/>
    <n v="19.802199054620559"/>
    <n v="20.989666747407906"/>
    <n v="18.77765205850806"/>
    <n v="16.703446855237587"/>
    <n v="18.228045564854412"/>
    <n v="16.934914348117658"/>
    <n v="14.905283943630335"/>
    <n v="9.576281435191536"/>
    <n v="332.38550400000003"/>
    <n v="209.34777600000001"/>
    <n v="184.27577536327888"/>
    <n v="28.689503999999999"/>
    <n v="16.033728"/>
    <n v="19.131072"/>
    <n v="18.868224000000001"/>
    <n v="16.857792"/>
    <n v="17.422560000000001"/>
    <n v="17.902080000000002"/>
    <n v="16.676639999999999"/>
    <n v="15.984"/>
    <n v="15.02496"/>
    <n v="13.95936"/>
    <n v="12.797855999999999"/>
    <n v="12.020385729383291"/>
    <n v="13.748062037089497"/>
    <n v="17.945125453673956"/>
    <n v="17.453576393877338"/>
    <n v="17.936039815713119"/>
    <n v="19.011600553132187"/>
    <n v="17.008046128514259"/>
    <n v="15.129314023599997"/>
    <n v="16.510234550822531"/>
    <n v="15.33896801995105"/>
    <n v="13.500609984782614"/>
    <n v="8.6738126727390856"/>
  </r>
  <r>
    <n v="69557443"/>
    <n v="10075856000723"/>
    <s v="KL Cone Cookies n Cream Vanilla 6-8CT"/>
    <n v="117599"/>
    <n v="4188"/>
    <n v="2016"/>
    <n v="4320"/>
    <n v="3096"/>
    <n v="10428"/>
    <n v="6912"/>
    <n v="10956"/>
    <n v="10488"/>
    <n v="8940"/>
    <n v="7836"/>
    <n v="4776"/>
    <n v="4032"/>
    <n v="2472.731140236815"/>
    <n v="2532.2259551454604"/>
    <n v="2032.0665542234115"/>
    <n v="1462.830008673918"/>
    <n v="1626.4239874486811"/>
    <n v="1709.4596087556099"/>
    <n v="1594.2618789909689"/>
    <n v="1514.1750369809913"/>
    <n v="1468.4040183465952"/>
    <n v="830.10962150690898"/>
    <n v="1117.6650483550409"/>
    <n v="1049.346920842356"/>
    <n v="214996.69977950677"/>
    <n v="120"/>
    <n v="5.3220000000000003E-3"/>
    <n v="77988"/>
    <n v="19409.699779506755"/>
    <n v="979.99166666666667"/>
    <n v="649.9"/>
    <n v="161.7474981625563"/>
    <n v="34.9"/>
    <n v="16.8"/>
    <n v="36"/>
    <n v="25.8"/>
    <n v="86.9"/>
    <n v="57.6"/>
    <n v="91.3"/>
    <n v="87.4"/>
    <n v="74.5"/>
    <n v="65.3"/>
    <n v="39.799999999999997"/>
    <n v="33.6"/>
    <n v="20.606092835306793"/>
    <n v="21.101882959545502"/>
    <n v="16.933887951861763"/>
    <n v="12.19025007228265"/>
    <n v="13.55353322873901"/>
    <n v="14.245496739630083"/>
    <n v="13.285515658258074"/>
    <n v="12.618125308174928"/>
    <n v="12.236700152888293"/>
    <n v="6.9175801792242417"/>
    <n v="9.3138754029586739"/>
    <n v="8.7445576736863"/>
    <n v="625.86187800000005"/>
    <n v="415.05213600000002"/>
    <n v="103.29842222653495"/>
    <n v="22.288536000000001"/>
    <n v="10.729152000000001"/>
    <n v="22.991040000000002"/>
    <n v="16.476912000000002"/>
    <n v="55.497816"/>
    <n v="36.785664000000004"/>
    <n v="58.307832000000005"/>
    <n v="55.817136000000005"/>
    <n v="47.578680000000006"/>
    <n v="41.703192000000001"/>
    <n v="25.417872000000003"/>
    <n v="21.458304000000002"/>
    <n v="13.15987512834033"/>
    <n v="13.476506533284141"/>
    <n v="10.814658201576997"/>
    <n v="7.7851813061625919"/>
    <n v="8.6558284612018817"/>
    <n v="9.0977440377973569"/>
    <n v="8.484661719989937"/>
    <n v="8.0584395468128367"/>
    <n v="7.8148461856405804"/>
    <n v="4.4178434056597702"/>
    <n v="5.9482133873455281"/>
    <n v="5.5846243127230188"/>
  </r>
  <r>
    <n v="68264519"/>
    <n v="10076840002532"/>
    <s v="BJ US-CD-Half Baked Dough-8 6z"/>
    <n v="85360"/>
    <n v="3343"/>
    <n v="3394"/>
    <n v="5738"/>
    <n v="14196"/>
    <n v="7872"/>
    <n v="2461"/>
    <n v="7519"/>
    <n v="7082"/>
    <n v="6819"/>
    <n v="7943"/>
    <n v="2787"/>
    <n v="4996"/>
    <n v="4651.9226425945035"/>
    <n v="4989.8194941686861"/>
    <n v="8265.231760238401"/>
    <n v="10302.752776277786"/>
    <n v="7358.3599241564225"/>
    <n v="4620.1704765169625"/>
    <n v="5193.5219656673708"/>
    <n v="5423.5447230538502"/>
    <n v="4468.7862221521491"/>
    <n v="6476.7199244046642"/>
    <n v="5164.9214123507581"/>
    <n v="5212.6903501863962"/>
    <n v="231638.44167176794"/>
    <n v="256"/>
    <n v="1.419504E-3"/>
    <n v="74150"/>
    <n v="72128.441671767956"/>
    <n v="333.4375"/>
    <n v="289.6484375"/>
    <n v="281.75172528034358"/>
    <n v="13.05859375"/>
    <n v="13.2578125"/>
    <n v="22.4140625"/>
    <n v="55.453125"/>
    <n v="30.75"/>
    <n v="9.61328125"/>
    <n v="29.37109375"/>
    <n v="27.6640625"/>
    <n v="26.63671875"/>
    <n v="31.02734375"/>
    <n v="10.88671875"/>
    <n v="19.515625"/>
    <n v="18.171572822634779"/>
    <n v="19.49148239909643"/>
    <n v="32.286061563431254"/>
    <n v="40.245128032335103"/>
    <n v="28.743593453736025"/>
    <n v="18.047540923894385"/>
    <n v="20.287195178388167"/>
    <n v="21.185721574429103"/>
    <n v="17.456196180281832"/>
    <n v="25.29968720470572"/>
    <n v="20.175474266995149"/>
    <n v="20.36207168041561"/>
    <n v="121.16886144"/>
    <n v="105.2562216"/>
    <n v="102.3866114668413"/>
    <n v="4.7454018720000004"/>
    <n v="4.8177965760000001"/>
    <n v="8.1451139520000009"/>
    <n v="20.151278783999999"/>
    <n v="11.174335488000001"/>
    <n v="3.4933993440000002"/>
    <n v="10.673250576000001"/>
    <n v="10.052927328000001"/>
    <n v="9.6795977759999996"/>
    <n v="11.275120272000001"/>
    <n v="3.956157648"/>
    <n v="7.0918419840000002"/>
    <n v="6.6034227988534679"/>
    <n v="7.0830687312504264"/>
    <n v="11.732529544585452"/>
    <n v="14.624798776937423"/>
    <n v="10.445221345779739"/>
    <n v="6.5583504720977341"/>
    <n v="7.3722252043526959"/>
    <n v="7.6987434285538328"/>
    <n v="6.3434599174898647"/>
    <n v="9.1937298395721179"/>
    <n v="7.3316266045175507"/>
    <n v="7.3994348028509904"/>
  </r>
  <r>
    <n v="68649096"/>
    <n v="10076840003553"/>
    <s v="BJ US-TOP-DevilsFoodCake-8 450ML"/>
    <n v="95970"/>
    <n v="4490"/>
    <n v="4051"/>
    <n v="4981"/>
    <n v="3705"/>
    <n v="4219"/>
    <n v="9468"/>
    <n v="3336"/>
    <n v="3418"/>
    <n v="4531"/>
    <n v="2237"/>
    <n v="2145"/>
    <n v="3061"/>
    <n v="2785.3046899681135"/>
    <n v="3437.2547906453251"/>
    <n v="3996.2519469283748"/>
    <n v="3350.6971233158724"/>
    <n v="4295.3916382439629"/>
    <n v="4433.2008974799674"/>
    <n v="4195.2366233121029"/>
    <n v="4449.0237879382685"/>
    <n v="3592.8809294413772"/>
    <n v="3147.1866696525917"/>
    <n v="2764.8029634033428"/>
    <n v="2215.9092994906805"/>
    <n v="188275.14135981997"/>
    <n v="240"/>
    <n v="3.5999999999999999E-3"/>
    <n v="49642"/>
    <n v="42663.141359819987"/>
    <n v="399.875"/>
    <n v="206.84166666666667"/>
    <n v="177.76308899924996"/>
    <n v="18.708333333333332"/>
    <n v="16.879166666666666"/>
    <n v="20.754166666666666"/>
    <n v="15.4375"/>
    <n v="17.579166666666666"/>
    <n v="39.450000000000003"/>
    <n v="13.9"/>
    <n v="14.241666666666667"/>
    <n v="18.879166666666666"/>
    <n v="9.3208333333333329"/>
    <n v="8.9375"/>
    <n v="12.754166666666666"/>
    <n v="11.605436208200473"/>
    <n v="14.321894961022188"/>
    <n v="16.651049778868227"/>
    <n v="13.961238013816136"/>
    <n v="17.897465159349846"/>
    <n v="18.471670406166531"/>
    <n v="17.480152597133763"/>
    <n v="18.537599116409453"/>
    <n v="14.970337206005739"/>
    <n v="13.113277790219133"/>
    <n v="11.520012347513928"/>
    <n v="9.2329554145445023"/>
    <n v="345.49200000000002"/>
    <n v="178.71119999999999"/>
    <n v="153.58730889535195"/>
    <n v="16.163999999999998"/>
    <n v="14.583599999999999"/>
    <n v="17.9316"/>
    <n v="13.337999999999999"/>
    <n v="15.1884"/>
    <n v="34.084800000000001"/>
    <n v="12.009599999999999"/>
    <n v="12.3048"/>
    <n v="16.311599999999999"/>
    <n v="8.0532000000000004"/>
    <n v="7.7219999999999995"/>
    <n v="11.019600000000001"/>
    <n v="10.027096883885209"/>
    <n v="12.37411724632317"/>
    <n v="14.386507008942148"/>
    <n v="12.06250964393714"/>
    <n v="15.463409897678266"/>
    <n v="15.959523230927882"/>
    <n v="15.10285184392357"/>
    <n v="16.016485636577766"/>
    <n v="12.934371345988957"/>
    <n v="11.32987201074933"/>
    <n v="9.9532906682520341"/>
    <n v="7.9772734781664498"/>
  </r>
  <r>
    <n v="69991277"/>
    <n v="10186852001758"/>
    <s v="TAL NV Zesty Lemon Sorbetto Bar 6-6Pk"/>
    <n v="112202"/>
    <n v="3055"/>
    <n v="4485"/>
    <n v="2864"/>
    <n v="3024"/>
    <n v="3168"/>
    <n v="5056"/>
    <n v="3616"/>
    <n v="2592"/>
    <n v="2659"/>
    <n v="1506"/>
    <n v="170"/>
    <n v="0"/>
    <n v="0"/>
    <n v="0"/>
    <n v="0"/>
    <n v="0"/>
    <n v="0"/>
    <n v="0"/>
    <n v="0"/>
    <n v="0"/>
    <n v="0"/>
    <n v="0"/>
    <n v="0"/>
    <n v="0"/>
    <n v="144397"/>
    <n v="176"/>
    <n v="1.98E-3"/>
    <n v="32195"/>
    <n v="0"/>
    <n v="637.51136363636363"/>
    <n v="182.92613636363637"/>
    <n v="0"/>
    <n v="17.357954545454547"/>
    <n v="25.482954545454547"/>
    <n v="16.272727272727273"/>
    <n v="17.181818181818183"/>
    <n v="18"/>
    <n v="28.727272727272727"/>
    <n v="20.545454545454547"/>
    <n v="14.727272727272727"/>
    <n v="15.107954545454545"/>
    <n v="8.5568181818181817"/>
    <n v="0.96590909090909094"/>
    <n v="0"/>
    <n v="0"/>
    <n v="0"/>
    <n v="0"/>
    <n v="0"/>
    <n v="0"/>
    <n v="0"/>
    <n v="0"/>
    <n v="0"/>
    <n v="0"/>
    <n v="0"/>
    <n v="0"/>
    <n v="0"/>
    <n v="222.15996000000001"/>
    <n v="63.746099999999998"/>
    <n v="0"/>
    <n v="6.0488999999999997"/>
    <n v="8.8803000000000001"/>
    <n v="5.6707200000000002"/>
    <n v="5.98752"/>
    <n v="6.27264"/>
    <n v="10.01088"/>
    <n v="7.1596799999999998"/>
    <n v="5.1321599999999998"/>
    <n v="5.2648200000000003"/>
    <n v="2.9818799999999999"/>
    <n v="0.33660000000000001"/>
    <n v="0"/>
    <n v="0"/>
    <n v="0"/>
    <n v="0"/>
    <n v="0"/>
    <n v="0"/>
    <n v="0"/>
    <n v="0"/>
    <n v="0"/>
    <n v="0"/>
    <n v="0"/>
    <n v="0"/>
    <n v="0"/>
  </r>
  <r>
    <n v="62698497"/>
    <n v="10041000009577"/>
    <s v="GH Reeses Bar Club 1-24PK"/>
    <n v="33164"/>
    <n v="1560"/>
    <n v="3360"/>
    <n v="9960"/>
    <n v="8040"/>
    <n v="4200"/>
    <n v="0"/>
    <n v="0"/>
    <n v="840"/>
    <n v="1200"/>
    <n v="0"/>
    <n v="0"/>
    <n v="5038"/>
    <n v="0"/>
    <n v="0"/>
    <n v="0"/>
    <n v="0"/>
    <n v="0"/>
    <n v="0"/>
    <n v="0"/>
    <n v="0"/>
    <n v="0"/>
    <n v="0"/>
    <n v="0"/>
    <n v="0"/>
    <n v="67362"/>
    <n v="120"/>
    <n v="2.7320000000000001E-3"/>
    <n v="34198"/>
    <n v="0"/>
    <n v="276.36666666666667"/>
    <n v="284.98333333333335"/>
    <n v="0"/>
    <n v="13"/>
    <n v="28"/>
    <n v="83"/>
    <n v="67"/>
    <n v="35"/>
    <n v="0"/>
    <n v="0"/>
    <n v="7"/>
    <n v="10"/>
    <n v="0"/>
    <n v="0"/>
    <n v="41.983333333333334"/>
    <n v="0"/>
    <n v="0"/>
    <n v="0"/>
    <n v="0"/>
    <n v="0"/>
    <n v="0"/>
    <n v="0"/>
    <n v="0"/>
    <n v="0"/>
    <n v="0"/>
    <n v="0"/>
    <n v="0"/>
    <n v="90.604048000000006"/>
    <n v="93.428936000000007"/>
    <n v="0"/>
    <n v="4.2619199999999999"/>
    <n v="9.1795200000000001"/>
    <n v="27.210720000000002"/>
    <n v="21.96528"/>
    <n v="11.474400000000001"/>
    <n v="0"/>
    <n v="0"/>
    <n v="2.29488"/>
    <n v="3.2784"/>
    <n v="0"/>
    <n v="0"/>
    <n v="13.763816"/>
    <n v="0"/>
    <n v="0"/>
    <n v="0"/>
    <n v="0"/>
    <n v="0"/>
    <n v="0"/>
    <n v="0"/>
    <n v="0"/>
    <n v="0"/>
    <n v="0"/>
    <n v="0"/>
    <n v="0"/>
  </r>
  <r>
    <n v="69586720"/>
    <n v="10075856000686"/>
    <s v="KL Cones Cookies n Cream 6-4CT"/>
    <n v="98086"/>
    <n v="5236"/>
    <n v="5369"/>
    <n v="9094"/>
    <n v="10680"/>
    <n v="11082"/>
    <n v="11214"/>
    <n v="9710"/>
    <n v="9286"/>
    <n v="8278"/>
    <n v="7898"/>
    <n v="8372"/>
    <n v="6272"/>
    <n v="6047.9856730346219"/>
    <n v="6421.3174278916622"/>
    <n v="9741.4081819007497"/>
    <n v="11173.458553372318"/>
    <n v="11911.999438242961"/>
    <n v="11762.805533144521"/>
    <n v="9689.2764842144443"/>
    <n v="10337.954743117585"/>
    <n v="9229.2504630167186"/>
    <n v="8274.5155167347366"/>
    <n v="6880.5459617678616"/>
    <n v="7152.7832614218569"/>
    <n v="309200.30123786"/>
    <n v="220"/>
    <n v="2.6640000000000001E-3"/>
    <n v="102491"/>
    <n v="108623.30123786003"/>
    <n v="445.84545454545457"/>
    <n v="465.86818181818182"/>
    <n v="493.74227835390923"/>
    <n v="23.8"/>
    <n v="24.404545454545456"/>
    <n v="41.336363636363636"/>
    <n v="48.545454545454547"/>
    <n v="50.372727272727275"/>
    <n v="50.972727272727276"/>
    <n v="44.136363636363633"/>
    <n v="42.209090909090911"/>
    <n v="37.627272727272725"/>
    <n v="35.9"/>
    <n v="38.054545454545455"/>
    <n v="28.509090909090908"/>
    <n v="27.490843968339192"/>
    <n v="29.187806490416648"/>
    <n v="44.279128099548863"/>
    <n v="50.788447969874177"/>
    <n v="54.145451992013463"/>
    <n v="53.467297877929639"/>
    <n v="44.042165837338381"/>
    <n v="46.990703377807208"/>
    <n v="41.95113846825781"/>
    <n v="37.611434166976075"/>
    <n v="31.275208917126644"/>
    <n v="32.512651188281168"/>
    <n v="261.30110400000001"/>
    <n v="273.036024"/>
    <n v="289.37247449765914"/>
    <n v="13.948704000000001"/>
    <n v="14.303016000000001"/>
    <n v="24.226416"/>
    <n v="28.451520000000002"/>
    <n v="29.522448000000001"/>
    <n v="29.874096000000002"/>
    <n v="25.867440000000002"/>
    <n v="24.737904"/>
    <n v="22.052592000000001"/>
    <n v="21.040272000000002"/>
    <n v="22.303008000000002"/>
    <n v="16.708608000000002"/>
    <n v="16.111833832964233"/>
    <n v="17.10638962790339"/>
    <n v="25.951111396583599"/>
    <n v="29.766093586183857"/>
    <n v="31.733566503479249"/>
    <n v="31.336113940297007"/>
    <n v="25.812232553947283"/>
    <n v="27.540311435665249"/>
    <n v="24.58672323347654"/>
    <n v="22.043309336581338"/>
    <n v="18.329774442149585"/>
    <n v="19.055014608427829"/>
  </r>
  <r>
    <n v="62678151"/>
    <n v="10076840000668"/>
    <s v="BJ US-ND-PBHalfBaked-8 1PT"/>
    <n v="77869"/>
    <n v="4998"/>
    <n v="6936"/>
    <n v="6550"/>
    <n v="7099"/>
    <n v="6526"/>
    <n v="7636"/>
    <n v="7779"/>
    <n v="6817"/>
    <n v="7444"/>
    <n v="4211"/>
    <n v="2993"/>
    <n v="5283"/>
    <n v="4406.1722311889762"/>
    <n v="4833.8392367554743"/>
    <n v="5689.0714729216234"/>
    <n v="5492.5716928791508"/>
    <n v="5106.6477200278496"/>
    <n v="6399.7866196627683"/>
    <n v="5858.5405850145307"/>
    <n v="5523.3756522389285"/>
    <n v="5822.9745593265407"/>
    <n v="3890.9519939122529"/>
    <n v="4466.6884989865284"/>
    <n v="4262.0080772886531"/>
    <n v="213893.62834020329"/>
    <n v="240"/>
    <n v="3.7839999999999996E-3"/>
    <n v="74272"/>
    <n v="61752.628340203279"/>
    <n v="324.45416666666665"/>
    <n v="309.46666666666664"/>
    <n v="257.30261808418032"/>
    <n v="20.824999999999999"/>
    <n v="28.9"/>
    <n v="27.291666666666668"/>
    <n v="29.579166666666666"/>
    <n v="27.191666666666666"/>
    <n v="31.816666666666666"/>
    <n v="32.412500000000001"/>
    <n v="28.404166666666665"/>
    <n v="31.016666666666666"/>
    <n v="17.545833333333334"/>
    <n v="12.470833333333333"/>
    <n v="22.012499999999999"/>
    <n v="18.359050963287402"/>
    <n v="20.140996819814475"/>
    <n v="23.704464470506764"/>
    <n v="22.885715386996463"/>
    <n v="21.277698833449374"/>
    <n v="26.6657775819282"/>
    <n v="24.410585770893878"/>
    <n v="23.014065217662203"/>
    <n v="24.262393997193918"/>
    <n v="16.212299974634387"/>
    <n v="18.611202079110534"/>
    <n v="17.758366988702722"/>
    <n v="294.656296"/>
    <n v="281.04524799999996"/>
    <n v="233.67194563932918"/>
    <n v="18.912431999999999"/>
    <n v="26.245823999999999"/>
    <n v="24.785199999999996"/>
    <n v="26.862615999999996"/>
    <n v="24.694383999999996"/>
    <n v="28.894623999999997"/>
    <n v="29.435735999999999"/>
    <n v="25.795527999999997"/>
    <n v="28.168095999999998"/>
    <n v="15.934423999999998"/>
    <n v="11.325511999999998"/>
    <n v="19.990872"/>
    <n v="16.672955722819083"/>
    <n v="18.291247671882712"/>
    <n v="21.527446453535422"/>
    <n v="20.783891285854704"/>
    <n v="19.323554972585381"/>
    <n v="24.216792568803914"/>
    <n v="22.16871757369498"/>
    <n v="20.900453468072104"/>
    <n v="22.034135732491627"/>
    <n v="14.723362344963963"/>
    <n v="16.90194928016502"/>
    <n v="16.127438564460263"/>
  </r>
  <r>
    <n v="62678152"/>
    <n v="10076840003836"/>
    <s v="BJ US-ND-OatmealDreamPie-8 1PT"/>
    <n v="80885"/>
    <n v="2810"/>
    <n v="4615"/>
    <n v="3514"/>
    <n v="3239"/>
    <n v="3077"/>
    <n v="4111"/>
    <n v="4232"/>
    <n v="3106"/>
    <n v="3632"/>
    <n v="2063"/>
    <n v="2071"/>
    <n v="1907"/>
    <n v="1953.5827276242342"/>
    <n v="2517.8501378790097"/>
    <n v="2398.5209527153843"/>
    <n v="2235.0858937450162"/>
    <n v="2273.6469787602778"/>
    <n v="3053.8063813545964"/>
    <n v="3106.137949746696"/>
    <n v="2418.8745975159372"/>
    <n v="2997.1695917155689"/>
    <n v="2067.9392725241346"/>
    <n v="2347.32274630354"/>
    <n v="2556.6845443928464"/>
    <n v="149188.62177427721"/>
    <n v="240"/>
    <n v="3.7839999999999996E-3"/>
    <n v="38377"/>
    <n v="29926.621774277242"/>
    <n v="337.02083333333331"/>
    <n v="159.90416666666667"/>
    <n v="124.69425739282184"/>
    <n v="11.708333333333334"/>
    <n v="19.229166666666668"/>
    <n v="14.641666666666667"/>
    <n v="13.495833333333334"/>
    <n v="12.820833333333333"/>
    <n v="17.129166666666666"/>
    <n v="17.633333333333333"/>
    <n v="12.941666666666666"/>
    <n v="15.133333333333333"/>
    <n v="8.5958333333333332"/>
    <n v="8.6291666666666664"/>
    <n v="7.9458333333333337"/>
    <n v="8.1399280317676421"/>
    <n v="10.491042241162541"/>
    <n v="9.9938373029807686"/>
    <n v="9.3128578906042332"/>
    <n v="9.4735290781678234"/>
    <n v="12.724193255644151"/>
    <n v="12.9422414572779"/>
    <n v="10.078644156316406"/>
    <n v="12.488206632148204"/>
    <n v="8.6164136355172278"/>
    <n v="9.7805114429314166"/>
    <n v="10.652852268303526"/>
    <n v="306.06883999999997"/>
    <n v="145.21856799999998"/>
    <n v="113.24233679386508"/>
    <n v="10.633039999999999"/>
    <n v="17.463159999999998"/>
    <n v="13.296975999999999"/>
    <n v="12.256375999999999"/>
    <n v="11.643367999999999"/>
    <n v="15.556023999999999"/>
    <n v="16.013887999999998"/>
    <n v="11.753103999999999"/>
    <n v="13.743487999999999"/>
    <n v="7.8063919999999989"/>
    <n v="7.836663999999999"/>
    <n v="7.2160879999999992"/>
    <n v="7.3923570413301016"/>
    <n v="9.5275449217341723"/>
    <n v="9.0760032850750125"/>
    <n v="8.4575650219311402"/>
    <n v="8.6034801676288897"/>
    <n v="11.555603347045791"/>
    <n v="11.753626001841496"/>
    <n v="9.1530214770003049"/>
    <n v="11.341289735051712"/>
    <n v="7.8250822072313246"/>
    <n v="8.8822692720125946"/>
    <n v="9.6744943159825301"/>
  </r>
  <r>
    <n v="68852583"/>
    <n v="10075856024095"/>
    <s v="KL OREO BAR LIGHT 12-6PK"/>
    <n v="89493"/>
    <n v="5209"/>
    <n v="5328"/>
    <n v="8760"/>
    <n v="7680"/>
    <n v="10812"/>
    <n v="10067"/>
    <n v="7566"/>
    <n v="7566"/>
    <n v="4893"/>
    <n v="7176"/>
    <n v="3504"/>
    <n v="3624"/>
    <n v="6221.2509959977942"/>
    <n v="5321.0469251862305"/>
    <n v="8935.498974262533"/>
    <n v="8045.0463572351282"/>
    <n v="10188.537151628934"/>
    <n v="9807.2984475272478"/>
    <n v="7744.1876669195799"/>
    <n v="8414.1815370857439"/>
    <n v="5863.7219340130778"/>
    <n v="5987.8970026782508"/>
    <n v="3522.6873607148473"/>
    <n v="3015.3416701333472"/>
    <n v="254744.69602338271"/>
    <n v="132"/>
    <n v="8.5199999999999998E-3"/>
    <n v="82185"/>
    <n v="83066.696023382712"/>
    <n v="677.97727272727275"/>
    <n v="622.61363636363637"/>
    <n v="629.29315169229324"/>
    <n v="39.462121212121211"/>
    <n v="40.363636363636367"/>
    <n v="66.36363636363636"/>
    <n v="58.18181818181818"/>
    <n v="81.909090909090907"/>
    <n v="76.265151515151516"/>
    <n v="57.31818181818182"/>
    <n v="57.31818181818182"/>
    <n v="37.06818181818182"/>
    <n v="54.363636363636367"/>
    <n v="26.545454545454547"/>
    <n v="27.454545454545453"/>
    <n v="47.130689363619652"/>
    <n v="40.310961554441143"/>
    <n v="67.693174047443435"/>
    <n v="60.947320888144908"/>
    <n v="77.185887512340415"/>
    <n v="74.297715511570061"/>
    <n v="58.668088385754395"/>
    <n v="63.74379952337685"/>
    <n v="44.422135863735434"/>
    <n v="45.362856080895838"/>
    <n v="26.687025459960964"/>
    <n v="22.843497501010205"/>
    <n v="762.48036000000002"/>
    <n v="700.21619999999996"/>
    <n v="707.72825011922066"/>
    <n v="44.380679999999998"/>
    <n v="45.394559999999998"/>
    <n v="74.635199999999998"/>
    <n v="65.433599999999998"/>
    <n v="92.11824"/>
    <n v="85.770839999999993"/>
    <n v="64.462320000000005"/>
    <n v="64.462320000000005"/>
    <n v="41.688359999999996"/>
    <n v="61.139519999999997"/>
    <n v="29.85408"/>
    <n v="30.876480000000001"/>
    <n v="53.005058485901209"/>
    <n v="45.335319802586682"/>
    <n v="76.130451260716782"/>
    <n v="68.543794963643293"/>
    <n v="86.806336531878515"/>
    <n v="83.558182772932156"/>
    <n v="65.980478922154816"/>
    <n v="71.688826695970533"/>
    <n v="49.958910877791425"/>
    <n v="51.016882462818693"/>
    <n v="30.0132963132905"/>
    <n v="25.690711029536118"/>
  </r>
  <r>
    <n v="64378129"/>
    <n v="10041000009683"/>
    <s v="GH Candy center 8-6pk"/>
    <n v="4111"/>
    <n v="1023"/>
    <n v="1422"/>
    <n v="1416"/>
    <n v="5807"/>
    <n v="2244"/>
    <n v="3597"/>
    <n v="7427"/>
    <n v="3875"/>
    <n v="3490"/>
    <n v="3630"/>
    <n v="1441"/>
    <n v="1892"/>
    <n v="1426.2311567850622"/>
    <n v="1528.8357430216656"/>
    <n v="1879.5819178816939"/>
    <n v="2386.2180206635348"/>
    <n v="1968.6391705526269"/>
    <n v="2335.9379505486909"/>
    <n v="2678.1572491046663"/>
    <n v="2670.256882195974"/>
    <n v="1885.5887577167778"/>
    <n v="2108.8464181523041"/>
    <n v="1849.135993664428"/>
    <n v="1902.665232587053"/>
    <n v="65995.094492874472"/>
    <n v="110"/>
    <n v="3.8399999999999997E-3"/>
    <n v="37264"/>
    <n v="24620.094492874479"/>
    <n v="37.372727272727275"/>
    <n v="338.76363636363635"/>
    <n v="223.81904084431343"/>
    <n v="9.3000000000000007"/>
    <n v="12.927272727272728"/>
    <n v="12.872727272727273"/>
    <n v="52.790909090909089"/>
    <n v="20.399999999999999"/>
    <n v="32.700000000000003"/>
    <n v="67.518181818181816"/>
    <n v="35.227272727272727"/>
    <n v="31.727272727272727"/>
    <n v="33"/>
    <n v="13.1"/>
    <n v="17.2"/>
    <n v="12.965737788955112"/>
    <n v="13.898506754742415"/>
    <n v="17.087108344379036"/>
    <n v="21.692891096941224"/>
    <n v="17.896719732296607"/>
    <n v="21.235799550442643"/>
    <n v="24.346884082769694"/>
    <n v="24.275062565417944"/>
    <n v="17.141715979243433"/>
    <n v="19.171331074111855"/>
    <n v="16.810327215131164"/>
    <n v="17.296956659882301"/>
    <n v="15.786239999999999"/>
    <n v="143.09375999999997"/>
    <n v="94.541162852637996"/>
    <n v="3.9283199999999998"/>
    <n v="5.4604799999999996"/>
    <n v="5.4374399999999996"/>
    <n v="22.298879999999997"/>
    <n v="8.6169599999999988"/>
    <n v="13.812479999999999"/>
    <n v="28.519679999999997"/>
    <n v="14.879999999999999"/>
    <n v="13.401599999999998"/>
    <n v="13.9392"/>
    <n v="5.5334399999999997"/>
    <n v="7.2652799999999997"/>
    <n v="5.4767276420546382"/>
    <n v="5.8707292532031952"/>
    <n v="7.2175945646657045"/>
    <n v="9.1630771993479723"/>
    <n v="7.5595744149220865"/>
    <n v="8.9700017301069721"/>
    <n v="10.284123836561918"/>
    <n v="10.253786427632539"/>
    <n v="7.240660829632426"/>
    <n v="8.0979702457048468"/>
    <n v="7.1006822156714033"/>
    <n v="7.3062344931342826"/>
  </r>
  <r>
    <n v="64325487"/>
    <n v="10850001974070"/>
    <s v="Yasso Mint Chocolate Crunch 8-4pk"/>
    <n v="81163"/>
    <n v="5134"/>
    <n v="6715"/>
    <n v="9792"/>
    <n v="9333"/>
    <n v="9486"/>
    <n v="13498"/>
    <n v="11322"/>
    <n v="10507"/>
    <n v="3007"/>
    <n v="11137"/>
    <n v="8413"/>
    <n v="7277"/>
    <n v="2640.69785592793"/>
    <n v="5585.8697226452277"/>
    <n v="9540.2638903822044"/>
    <n v="10276.015468563388"/>
    <n v="14492.765924553238"/>
    <n v="14090.44505376694"/>
    <n v="18151.470426029573"/>
    <n v="13957.26670007249"/>
    <n v="9090.6792307926098"/>
    <n v="9192.9426481160626"/>
    <n v="10367.2692255532"/>
    <n v="3235.6626068963087"/>
    <n v="307405.34875329921"/>
    <n v="187"/>
    <n v="2.5119999999999999E-3"/>
    <n v="105621"/>
    <n v="120621.34875329917"/>
    <n v="434.02673796791441"/>
    <n v="564.81818181818187"/>
    <n v="645.03395055240196"/>
    <n v="27.454545454545453"/>
    <n v="35.909090909090907"/>
    <n v="52.363636363636367"/>
    <n v="49.909090909090907"/>
    <n v="50.727272727272727"/>
    <n v="72.181818181818187"/>
    <n v="60.545454545454547"/>
    <n v="56.18716577540107"/>
    <n v="16.080213903743317"/>
    <n v="59.55614973262032"/>
    <n v="44.989304812834227"/>
    <n v="38.914438502673796"/>
    <n v="14.121378908705509"/>
    <n v="29.870961083664319"/>
    <n v="51.017453959263122"/>
    <n v="54.951954377344322"/>
    <n v="77.501422056434421"/>
    <n v="75.349973549555827"/>
    <n v="97.066686770211618"/>
    <n v="74.637789839959837"/>
    <n v="48.613257918677057"/>
    <n v="49.160121112920123"/>
    <n v="55.439942382637433"/>
    <n v="17.303008593028387"/>
    <n v="203.88145599999999"/>
    <n v="265.319952"/>
    <n v="303.00082806828749"/>
    <n v="12.896607999999999"/>
    <n v="16.868079999999999"/>
    <n v="24.597504000000001"/>
    <n v="23.444496000000001"/>
    <n v="23.828831999999998"/>
    <n v="33.906976"/>
    <n v="28.440863999999998"/>
    <n v="26.393584000000001"/>
    <n v="7.5535839999999999"/>
    <n v="27.976143999999998"/>
    <n v="21.133455999999999"/>
    <n v="18.279823999999998"/>
    <n v="6.6334330140909596"/>
    <n v="14.031704743284811"/>
    <n v="23.965142892640095"/>
    <n v="25.813350857031228"/>
    <n v="36.405828002477733"/>
    <n v="35.395197975062551"/>
    <n v="45.596493710186287"/>
    <n v="35.060653950582093"/>
    <n v="22.835786227751036"/>
    <n v="23.09267193206755"/>
    <n v="26.042580294589637"/>
    <n v="8.1279844685235272"/>
  </r>
  <r>
    <n v="62678148"/>
    <n v="10076840003928"/>
    <s v="BJ US-ND-LightsCaramelAction-8 1PT"/>
    <n v="74773"/>
    <n v="4037"/>
    <n v="4011"/>
    <n v="4182"/>
    <n v="5376"/>
    <n v="4205"/>
    <n v="5673"/>
    <n v="4852"/>
    <n v="4213"/>
    <n v="5508"/>
    <n v="3260"/>
    <n v="3772"/>
    <n v="3606"/>
    <n v="2446.3397565111577"/>
    <n v="2747.507059888178"/>
    <n v="2911.1834910028083"/>
    <n v="3138.9204773148749"/>
    <n v="3193.8134091080665"/>
    <n v="3720.3827533326112"/>
    <n v="3486.747311336303"/>
    <n v="3209.1099736927063"/>
    <n v="3292.9174178839821"/>
    <n v="2730.4676709140558"/>
    <n v="3187.9343580516888"/>
    <n v="2882.8418133412529"/>
    <n v="164416.16549237768"/>
    <n v="240"/>
    <n v="3.7839999999999996E-3"/>
    <n v="52695"/>
    <n v="36948.165492377688"/>
    <n v="311.55416666666667"/>
    <n v="219.5625"/>
    <n v="153.9506895515737"/>
    <n v="16.820833333333333"/>
    <n v="16.712499999999999"/>
    <n v="17.425000000000001"/>
    <n v="22.4"/>
    <n v="17.520833333333332"/>
    <n v="23.637499999999999"/>
    <n v="20.216666666666665"/>
    <n v="17.554166666666667"/>
    <n v="22.95"/>
    <n v="13.583333333333334"/>
    <n v="15.716666666666667"/>
    <n v="15.025"/>
    <n v="10.19308231879649"/>
    <n v="11.447946082867409"/>
    <n v="12.129931212511702"/>
    <n v="13.078835322145313"/>
    <n v="13.30755587128361"/>
    <n v="15.501594805552546"/>
    <n v="14.528113797234596"/>
    <n v="13.371291557052944"/>
    <n v="13.720489241183259"/>
    <n v="11.376948628808567"/>
    <n v="13.28305982521537"/>
    <n v="12.011840888921887"/>
    <n v="282.94103199999995"/>
    <n v="199.39787999999999"/>
    <n v="139.81185822315715"/>
    <n v="15.276007999999999"/>
    <n v="15.177623999999998"/>
    <n v="15.824687999999998"/>
    <n v="20.342783999999998"/>
    <n v="15.911719999999999"/>
    <n v="21.466631999999997"/>
    <n v="18.359967999999999"/>
    <n v="15.941991999999999"/>
    <n v="20.842271999999998"/>
    <n v="12.335839999999999"/>
    <n v="14.273247999999999"/>
    <n v="13.645103999999998"/>
    <n v="9.2569496386382202"/>
    <n v="10.396566714616865"/>
    <n v="11.015918329954625"/>
    <n v="11.877675086159485"/>
    <n v="12.085389940064923"/>
    <n v="14.077928338610599"/>
    <n v="13.193851826096569"/>
    <n v="12.143272140453199"/>
    <n v="12.460399509272987"/>
    <n v="10.332089666738787"/>
    <n v="12.06314361086759"/>
    <n v="10.9086734216833"/>
  </r>
  <r>
    <n v="64786666"/>
    <n v="10041000576628"/>
    <s v="GH CHOCOLATE ECLAIR BAR 8-6PK"/>
    <n v="71028"/>
    <n v="4200"/>
    <n v="4214"/>
    <n v="5418"/>
    <n v="5374"/>
    <n v="11922"/>
    <n v="10151"/>
    <n v="9324"/>
    <n v="7868"/>
    <n v="4414"/>
    <n v="3332"/>
    <n v="2814"/>
    <n v="3654"/>
    <n v="3467.9750496623669"/>
    <n v="3732.7990360067229"/>
    <n v="4387.3760934631046"/>
    <n v="6191.5925281921673"/>
    <n v="6299.1294263766504"/>
    <n v="8539.4240308933804"/>
    <n v="6490.9246087567526"/>
    <n v="6417.1494689512547"/>
    <n v="2534.1124587260542"/>
    <n v="4327.7723570189637"/>
    <n v="2469.3466566627103"/>
    <n v="1595.4476495447525"/>
    <n v="200166.04936425487"/>
    <n v="154"/>
    <n v="4.2560000000000002E-3"/>
    <n v="72685"/>
    <n v="56453.049364254883"/>
    <n v="461.22077922077921"/>
    <n v="471.98051948051949"/>
    <n v="366.57824262503169"/>
    <n v="27.272727272727273"/>
    <n v="27.363636363636363"/>
    <n v="35.18181818181818"/>
    <n v="34.896103896103895"/>
    <n v="77.415584415584419"/>
    <n v="65.915584415584419"/>
    <n v="60.545454545454547"/>
    <n v="51.090909090909093"/>
    <n v="28.662337662337663"/>
    <n v="21.636363636363637"/>
    <n v="18.272727272727273"/>
    <n v="23.727272727272727"/>
    <n v="22.519318504301083"/>
    <n v="24.238954779264436"/>
    <n v="28.48945515235782"/>
    <n v="40.205146286962126"/>
    <n v="40.90343783361461"/>
    <n v="55.450805395411564"/>
    <n v="42.148861095823072"/>
    <n v="41.669801746436718"/>
    <n v="16.455275706013339"/>
    <n v="28.102417902720543"/>
    <n v="16.034718549757859"/>
    <n v="10.360049672368522"/>
    <n v="302.29516799999999"/>
    <n v="309.34736000000004"/>
    <n v="240.2641780942688"/>
    <n v="17.8752"/>
    <n v="17.934784000000001"/>
    <n v="23.059008000000002"/>
    <n v="22.871744"/>
    <n v="50.740031999999999"/>
    <n v="43.202656000000005"/>
    <n v="39.682943999999999"/>
    <n v="33.486208000000005"/>
    <n v="18.785984000000003"/>
    <n v="14.180992000000002"/>
    <n v="11.976384000000001"/>
    <n v="15.551424000000001"/>
    <n v="14.759701811363035"/>
    <n v="15.886792697244614"/>
    <n v="18.672672653778974"/>
    <n v="26.351417799985864"/>
    <n v="26.809094838659025"/>
    <n v="36.34378867548223"/>
    <n v="27.62537513486874"/>
    <n v="27.31138813985654"/>
    <n v="10.785182624338088"/>
    <n v="18.418999151472711"/>
    <n v="10.509539370756496"/>
    <n v="6.7902251964624671"/>
  </r>
  <r>
    <n v="62678150"/>
    <n v="10076840002907"/>
    <s v="BJ US-ND-AmericoneDream-8 1PT"/>
    <n v="84477"/>
    <n v="5748"/>
    <n v="7294"/>
    <n v="8662"/>
    <n v="8081"/>
    <n v="7088"/>
    <n v="11336"/>
    <n v="10448"/>
    <n v="9737"/>
    <n v="10025"/>
    <n v="6200"/>
    <n v="5920"/>
    <n v="6004"/>
    <n v="4717.6865316958701"/>
    <n v="6427.6399791737667"/>
    <n v="6711.002919261462"/>
    <n v="7332.5990060163958"/>
    <n v="6425.8263295078259"/>
    <n v="8921.6433945831377"/>
    <n v="8996.8763614927429"/>
    <n v="7560.1521587033021"/>
    <n v="6829.3524398598374"/>
    <n v="5815.0385561951098"/>
    <n v="6133.1311701501081"/>
    <n v="4755.6573832234417"/>
    <n v="261646.60622986295"/>
    <n v="240"/>
    <n v="3.7839999999999996E-3"/>
    <n v="96543"/>
    <n v="80626.606229863013"/>
    <n v="351.98750000000001"/>
    <n v="402.26249999999999"/>
    <n v="335.94419262442921"/>
    <n v="23.95"/>
    <n v="30.391666666666666"/>
    <n v="36.091666666666669"/>
    <n v="33.670833333333334"/>
    <n v="29.533333333333335"/>
    <n v="47.233333333333334"/>
    <n v="43.533333333333331"/>
    <n v="40.570833333333333"/>
    <n v="41.770833333333336"/>
    <n v="25.833333333333332"/>
    <n v="24.666666666666668"/>
    <n v="25.016666666666666"/>
    <n v="19.657027215399459"/>
    <n v="26.781833246557362"/>
    <n v="27.962512163589427"/>
    <n v="30.552495858401649"/>
    <n v="26.774276372949274"/>
    <n v="37.173514144096409"/>
    <n v="37.486984839553095"/>
    <n v="31.500633994597091"/>
    <n v="28.455635166082654"/>
    <n v="24.229327317479623"/>
    <n v="25.554713208958784"/>
    <n v="19.815239096764341"/>
    <n v="319.66096799999997"/>
    <n v="365.31871199999995"/>
    <n v="305.09107797380159"/>
    <n v="21.750431999999996"/>
    <n v="27.600495999999996"/>
    <n v="32.777007999999995"/>
    <n v="30.578503999999995"/>
    <n v="26.820991999999997"/>
    <n v="42.895423999999998"/>
    <n v="39.535231999999993"/>
    <n v="36.844807999999993"/>
    <n v="37.934599999999996"/>
    <n v="23.460799999999999"/>
    <n v="22.401279999999996"/>
    <n v="22.719135999999999"/>
    <n v="17.85172583593717"/>
    <n v="24.322189681193532"/>
    <n v="25.39443504648537"/>
    <n v="27.746554638766039"/>
    <n v="24.315326830857611"/>
    <n v="33.759498605102593"/>
    <n v="34.044180151888533"/>
    <n v="28.607615768533293"/>
    <n v="25.842269632429623"/>
    <n v="22.004105896642294"/>
    <n v="23.207768347848006"/>
    <n v="17.995407538117501"/>
  </r>
  <r>
    <n v="62712055"/>
    <n v="10077567132274"/>
    <s v="MG Dark RFA 8-3PK"/>
    <n v="72109"/>
    <n v="3108"/>
    <n v="3570"/>
    <n v="4719"/>
    <n v="5229"/>
    <n v="5271"/>
    <n v="7238"/>
    <n v="6244"/>
    <n v="4160"/>
    <n v="4683"/>
    <n v="4284"/>
    <n v="3402"/>
    <n v="2142"/>
    <n v="2570.8952446786971"/>
    <n v="1232.4652713585547"/>
    <n v="2214.4171692130503"/>
    <n v="3249.9389792252014"/>
    <n v="3666.7288117632474"/>
    <n v="1340.3068215379992"/>
    <n v="3582.2534492610826"/>
    <n v="4401.9175000359746"/>
    <n v="1605.9743189937558"/>
    <n v="2903.3276995821266"/>
    <n v="986.6112908073012"/>
    <n v="1255.5512564353598"/>
    <n v="155169.38781289235"/>
    <n v="210"/>
    <n v="2.16E-3"/>
    <n v="54050"/>
    <n v="29010.387812892346"/>
    <n v="343.37619047619046"/>
    <n v="257.38095238095241"/>
    <n v="138.14470387091595"/>
    <n v="14.8"/>
    <n v="17"/>
    <n v="22.471428571428572"/>
    <n v="24.9"/>
    <n v="25.1"/>
    <n v="34.466666666666669"/>
    <n v="29.733333333333334"/>
    <n v="19.80952380952381"/>
    <n v="22.3"/>
    <n v="20.399999999999999"/>
    <n v="16.2"/>
    <n v="10.199999999999999"/>
    <n v="12.242358307993795"/>
    <n v="5.8688822445645457"/>
    <n v="10.544843662919288"/>
    <n v="15.475899901072388"/>
    <n v="17.460613389348797"/>
    <n v="6.3824134358952342"/>
    <n v="17.058349758386107"/>
    <n v="20.961511904933211"/>
    <n v="7.6474967571131227"/>
    <n v="13.825369998010126"/>
    <n v="4.698149003844291"/>
    <n v="5.9788155068350468"/>
    <n v="155.75543999999999"/>
    <n v="116.748"/>
    <n v="62.662437675847471"/>
    <n v="6.7132800000000001"/>
    <n v="7.7111999999999998"/>
    <n v="10.19304"/>
    <n v="11.294639999999999"/>
    <n v="11.38536"/>
    <n v="15.634080000000001"/>
    <n v="13.48704"/>
    <n v="8.9855999999999998"/>
    <n v="10.11528"/>
    <n v="9.2534399999999994"/>
    <n v="7.3483200000000002"/>
    <n v="4.6267199999999997"/>
    <n v="5.5531337285059861"/>
    <n v="2.662124986134478"/>
    <n v="4.7831410855001888"/>
    <n v="7.0198681951264348"/>
    <n v="7.9201342334086142"/>
    <n v="2.8950627345220785"/>
    <n v="7.7376674504039382"/>
    <n v="9.5081418000777056"/>
    <n v="3.4689045290265126"/>
    <n v="6.2711878310973939"/>
    <n v="2.1310803881437708"/>
    <n v="2.7119907139003772"/>
  </r>
  <r>
    <n v="67867261"/>
    <n v="10076840002495"/>
    <s v="BJ US-IC-Cannoli-8 1PT"/>
    <n v="66484"/>
    <n v="2792"/>
    <n v="4669"/>
    <n v="6313"/>
    <n v="3899"/>
    <n v="3950"/>
    <n v="5091"/>
    <n v="3774"/>
    <n v="4431"/>
    <n v="4293"/>
    <n v="2640"/>
    <n v="1470"/>
    <n v="1025"/>
    <n v="-529.60862624035201"/>
    <n v="-56.693732117698488"/>
    <n v="-205.44338457949999"/>
    <n v="-176.58245154181722"/>
    <n v="-286.63306883586534"/>
    <n v="-167.20223202051477"/>
    <n v="-145.20384952174018"/>
    <n v="-175.33921528706617"/>
    <n v="-334.30310858670555"/>
    <n v="-223.24966321050633"/>
    <n v="-309.20193342453013"/>
    <n v="-370.99423541849364"/>
    <n v="107850.5444992152"/>
    <n v="240"/>
    <n v="3.7853439999999999E-3"/>
    <n v="44347"/>
    <n v="-2980.4555007847898"/>
    <n v="277.01666666666665"/>
    <n v="184.77916666666667"/>
    <n v="-12.41856458660329"/>
    <n v="11.633333333333333"/>
    <n v="19.454166666666666"/>
    <n v="26.304166666666667"/>
    <n v="16.245833333333334"/>
    <n v="16.458333333333332"/>
    <n v="21.212499999999999"/>
    <n v="15.725"/>
    <n v="18.462499999999999"/>
    <n v="17.887499999999999"/>
    <n v="11"/>
    <n v="6.125"/>
    <n v="4.270833333333333"/>
    <n v="-2.2067026093347999"/>
    <n v="-0.23622388382374371"/>
    <n v="-0.85601410241458331"/>
    <n v="-0.73576021475757181"/>
    <n v="-1.1943044534827723"/>
    <n v="-0.69667596675214483"/>
    <n v="-0.60501603967391737"/>
    <n v="-0.73058006369610906"/>
    <n v="-1.3929296191112732"/>
    <n v="-0.93020693004377641"/>
    <n v="-1.2883413892688755"/>
    <n v="-1.5458093142437235"/>
    <n v="251.664810496"/>
    <n v="167.868650368"/>
    <n v="-11.282049347162699"/>
    <n v="10.568680448"/>
    <n v="17.673771135999999"/>
    <n v="23.896876672000001"/>
    <n v="14.759056255999999"/>
    <n v="14.9521088"/>
    <n v="19.271186304"/>
    <n v="14.285888256"/>
    <n v="16.772859264000001"/>
    <n v="16.250481791999999"/>
    <n v="9.9933081599999998"/>
    <n v="5.56445568"/>
    <n v="3.8799776000000001"/>
    <n v="-2.0047508356871591"/>
    <n v="-0.21460527870933727"/>
    <n v="-0.77767388315770281"/>
    <n v="-0.66842532344910854"/>
    <n v="-1.0850047673194299"/>
    <n v="-0.63291796576546344"/>
    <n v="-0.54964652056402208"/>
    <n v="-0.66371924655160419"/>
    <n v="-1.2654522662700343"/>
    <n v="-0.8450767731359109"/>
    <n v="-1.1704356834769445"/>
    <n v="-1.4043408030759823"/>
  </r>
  <r>
    <n v="68862421"/>
    <n v="10186852001284"/>
    <s v="Talenti LYR Coffee Cookie CRMBL 8 300.5g"/>
    <n v="84761"/>
    <n v="6135"/>
    <n v="2595"/>
    <n v="4440"/>
    <n v="3630"/>
    <n v="4455"/>
    <n v="4125"/>
    <n v="4095"/>
    <n v="3420"/>
    <n v="4485"/>
    <n v="3090"/>
    <n v="3075"/>
    <n v="135"/>
    <n v="-450.48390599025129"/>
    <n v="-163.54926642974041"/>
    <n v="48.260289826030338"/>
    <n v="183.80229416953708"/>
    <n v="110.5294274882234"/>
    <n v="118.43053863833936"/>
    <n v="0.32198896605996197"/>
    <n v="-39.324366838773386"/>
    <n v="39.486425333632482"/>
    <n v="-26.364199751724172"/>
    <n v="-61.90602119580862"/>
    <n v="-982.70654802671379"/>
    <n v="127217.4966561888"/>
    <n v="255"/>
    <n v="3.552E-3"/>
    <n v="43680"/>
    <n v="-1223.5033438111891"/>
    <n v="332.39607843137253"/>
    <n v="171.29411764705881"/>
    <n v="-4.7980523286713295"/>
    <n v="24.058823529411764"/>
    <n v="10.176470588235293"/>
    <n v="17.411764705882351"/>
    <n v="14.235294117647058"/>
    <n v="17.470588235294116"/>
    <n v="16.176470588235293"/>
    <n v="16.058823529411764"/>
    <n v="13.411764705882353"/>
    <n v="17.588235294117649"/>
    <n v="12.117647058823529"/>
    <n v="12.058823529411764"/>
    <n v="0.52941176470588236"/>
    <n v="-1.7666035529029462"/>
    <n v="-0.64136967227349184"/>
    <n v="0.1892560385334523"/>
    <n v="0.72079331046877282"/>
    <n v="0.43344873524793492"/>
    <n v="0.46443348485623276"/>
    <n v="1.2627018276861253E-3"/>
    <n v="-0.1542132032893074"/>
    <n v="0.15484872679855877"/>
    <n v="-0.10338901863421245"/>
    <n v="-0.2427687105717985"/>
    <n v="-3.8537511687322108"/>
    <n v="301.07107200000002"/>
    <n v="155.15136000000001"/>
    <n v="-4.3458838772173438"/>
    <n v="21.791519999999998"/>
    <n v="9.2174399999999999"/>
    <n v="15.77088"/>
    <n v="12.89376"/>
    <n v="15.824160000000001"/>
    <n v="14.652000000000001"/>
    <n v="14.545439999999999"/>
    <n v="12.14784"/>
    <n v="15.930720000000001"/>
    <n v="10.975680000000001"/>
    <n v="10.9224"/>
    <n v="0.47952"/>
    <n v="-1.6001188340773727"/>
    <n v="-0.58092699435843798"/>
    <n v="0.17142054946205976"/>
    <n v="0.65286574889019566"/>
    <n v="0.39260052643816956"/>
    <n v="0.42066527324338138"/>
    <n v="1.143704807444985E-3"/>
    <n v="-0.13968015101132306"/>
    <n v="0.14025578278506257"/>
    <n v="-9.3645637518124256E-2"/>
    <n v="-0.21989018728751222"/>
    <n v="-3.4905736585908875"/>
  </r>
  <r>
    <n v="68654238"/>
    <n v="10076840003614"/>
    <s v="BJ US-IC-DublinMudslide-8 1PT"/>
    <n v="75271"/>
    <n v="2697"/>
    <n v="5088"/>
    <n v="7098"/>
    <n v="4402"/>
    <n v="4038"/>
    <n v="6382"/>
    <n v="4659"/>
    <n v="4831"/>
    <n v="5277"/>
    <n v="2453"/>
    <n v="860"/>
    <n v="705"/>
    <n v="3642.5879907010831"/>
    <n v="4500.5092735091102"/>
    <n v="5068.2666536964252"/>
    <n v="4306.1052869940795"/>
    <n v="4445.7543995156575"/>
    <n v="4985.4356471053597"/>
    <n v="3937.0699164194471"/>
    <n v="4341.9457651958473"/>
    <n v="4173.9514798089276"/>
    <n v="3611.6524682858799"/>
    <n v="3630.4980982279239"/>
    <n v="3281.7176279504047"/>
    <n v="173686.49460741013"/>
    <n v="240"/>
    <n v="3.7839999999999996E-3"/>
    <n v="48490"/>
    <n v="49925.494607410154"/>
    <n v="313.62916666666666"/>
    <n v="202.04166666666666"/>
    <n v="208.02289419754231"/>
    <n v="11.237500000000001"/>
    <n v="21.2"/>
    <n v="29.574999999999999"/>
    <n v="18.341666666666665"/>
    <n v="16.824999999999999"/>
    <n v="26.591666666666665"/>
    <n v="19.412500000000001"/>
    <n v="20.129166666666666"/>
    <n v="21.987500000000001"/>
    <n v="10.220833333333333"/>
    <n v="3.5833333333333335"/>
    <n v="2.9375"/>
    <n v="15.177449961254514"/>
    <n v="18.752121972954626"/>
    <n v="21.117777723735106"/>
    <n v="17.942105362475331"/>
    <n v="18.523976664648572"/>
    <n v="20.772648529605664"/>
    <n v="16.404457985081031"/>
    <n v="18.09144068831603"/>
    <n v="17.391464499203867"/>
    <n v="15.048551951191167"/>
    <n v="15.127075409283016"/>
    <n v="13.673823449793353"/>
    <n v="284.82546399999995"/>
    <n v="183.48615999999998"/>
    <n v="188.91807159443999"/>
    <n v="10.205447999999999"/>
    <n v="19.252991999999999"/>
    <n v="26.858831999999996"/>
    <n v="16.657167999999999"/>
    <n v="15.279791999999999"/>
    <n v="24.149487999999998"/>
    <n v="17.629655999999997"/>
    <n v="18.280503999999997"/>
    <n v="19.968167999999999"/>
    <n v="9.2821519999999982"/>
    <n v="3.2542399999999998"/>
    <n v="2.6677199999999996"/>
    <n v="13.783552956812898"/>
    <n v="17.02992709095847"/>
    <n v="19.178321017587272"/>
    <n v="16.294302405985594"/>
    <n v="16.822734647767245"/>
    <n v="18.864888488646681"/>
    <n v="14.897872563731186"/>
    <n v="16.429922775501083"/>
    <n v="15.79423239959698"/>
    <n v="13.666492939993768"/>
    <n v="13.737804803694463"/>
    <n v="12.418019504164331"/>
  </r>
  <r>
    <n v="64325600"/>
    <n v="10850001974650"/>
    <s v="Yasso Cookies N Cream Sandwich 7-3pk"/>
    <n v="45629"/>
    <n v="2709"/>
    <n v="2625"/>
    <n v="2058"/>
    <n v="1995"/>
    <n v="3192"/>
    <n v="3300"/>
    <n v="2772"/>
    <n v="3712"/>
    <n v="3276"/>
    <n v="2114"/>
    <n v="602"/>
    <n v="42"/>
    <n v="0"/>
    <n v="0"/>
    <n v="0"/>
    <n v="0"/>
    <n v="0"/>
    <n v="0"/>
    <n v="0"/>
    <n v="0"/>
    <n v="0"/>
    <n v="0"/>
    <n v="0"/>
    <n v="0"/>
    <n v="74026"/>
    <n v="189"/>
    <n v="2.1700000000000001E-3"/>
    <n v="28397"/>
    <n v="0"/>
    <n v="241.42328042328043"/>
    <n v="150.24867724867724"/>
    <n v="0"/>
    <n v="14.333333333333334"/>
    <n v="13.888888888888889"/>
    <n v="10.888888888888889"/>
    <n v="10.555555555555555"/>
    <n v="16.888888888888889"/>
    <n v="17.460317460317459"/>
    <n v="14.666666666666666"/>
    <n v="19.640211640211639"/>
    <n v="17.333333333333332"/>
    <n v="11.185185185185185"/>
    <n v="3.1851851851851851"/>
    <n v="0.22222222222222221"/>
    <n v="0"/>
    <n v="0"/>
    <n v="0"/>
    <n v="0"/>
    <n v="0"/>
    <n v="0"/>
    <n v="0"/>
    <n v="0"/>
    <n v="0"/>
    <n v="0"/>
    <n v="0"/>
    <n v="0"/>
    <n v="99.014930000000007"/>
    <n v="61.621490000000001"/>
    <n v="0"/>
    <n v="5.8785300000000005"/>
    <n v="5.69625"/>
    <n v="4.4658600000000002"/>
    <n v="4.3291500000000003"/>
    <n v="6.9266399999999999"/>
    <n v="7.1610000000000005"/>
    <n v="6.0152400000000004"/>
    <n v="8.05504"/>
    <n v="7.1089200000000003"/>
    <n v="4.5873800000000005"/>
    <n v="1.3063400000000001"/>
    <n v="9.1139999999999999E-2"/>
    <n v="0"/>
    <n v="0"/>
    <n v="0"/>
    <n v="0"/>
    <n v="0"/>
    <n v="0"/>
    <n v="0"/>
    <n v="0"/>
    <n v="0"/>
    <n v="0"/>
    <n v="0"/>
    <n v="0"/>
  </r>
  <r>
    <n v="67794170"/>
    <n v="10076840161024"/>
    <s v="BJ US-IC-PeanutButterWorld-8 1PT"/>
    <n v="61102"/>
    <n v="3415"/>
    <n v="6118"/>
    <n v="5425"/>
    <n v="6270"/>
    <n v="5835"/>
    <n v="5214"/>
    <n v="6060"/>
    <n v="5850"/>
    <n v="3495"/>
    <n v="5190"/>
    <n v="4140"/>
    <n v="3540"/>
    <n v="2221.2768128049574"/>
    <n v="4770.6023607115694"/>
    <n v="5747.8751167862119"/>
    <n v="5380.636851406327"/>
    <n v="5380.2153647588311"/>
    <n v="4213.5579944563069"/>
    <n v="5199.6956352835305"/>
    <n v="4613.8608107361933"/>
    <n v="2867.6839560264411"/>
    <n v="4045.9692684163592"/>
    <n v="3701.6429873180041"/>
    <n v="3894.7102356367823"/>
    <n v="173691.72739434149"/>
    <n v="240"/>
    <n v="3.7853439999999999E-3"/>
    <n v="60552"/>
    <n v="52037.727394341513"/>
    <n v="254.59166666666667"/>
    <n v="252.3"/>
    <n v="216.82386414308965"/>
    <n v="14.229166666666666"/>
    <n v="25.491666666666667"/>
    <n v="22.604166666666668"/>
    <n v="26.125"/>
    <n v="24.3125"/>
    <n v="21.725000000000001"/>
    <n v="25.25"/>
    <n v="24.375"/>
    <n v="14.5625"/>
    <n v="21.625"/>
    <n v="17.25"/>
    <n v="14.75"/>
    <n v="9.255320053353989"/>
    <n v="19.877509836298206"/>
    <n v="23.949479653275883"/>
    <n v="22.419320214193029"/>
    <n v="22.417564019828465"/>
    <n v="17.556491643567945"/>
    <n v="21.665398480348042"/>
    <n v="19.224420044734138"/>
    <n v="11.948683150110172"/>
    <n v="16.858205285068163"/>
    <n v="15.42351244715835"/>
    <n v="16.22795931515326"/>
    <n v="231.29208908799998"/>
    <n v="229.21014988799999"/>
    <n v="196.98069916580627"/>
    <n v="12.926949759999999"/>
    <n v="23.158734591999998"/>
    <n v="20.535491199999999"/>
    <n v="23.734106879999999"/>
    <n v="22.08748224"/>
    <n v="19.736783616"/>
    <n v="22.939184640000001"/>
    <n v="22.144262399999999"/>
    <n v="13.22977728"/>
    <n v="19.645935359999999"/>
    <n v="15.671324159999999"/>
    <n v="13.400117760000001"/>
    <n v="8.4082968556903683"/>
    <n v="18.058371022505376"/>
    <n v="21.757684586075985"/>
    <n v="20.367561421649832"/>
    <n v="20.365965949697653"/>
    <n v="15.949766472967214"/>
    <n v="19.682636674846702"/>
    <n v="17.465050336755386"/>
    <n v="10.855170256840953"/>
    <n v="15.315385494384255"/>
    <n v="14.011992072186283"/>
    <n v="14.742818022206279"/>
  </r>
  <r>
    <n v="64330612"/>
    <n v="10077567003444"/>
    <s v="MG Double Caramel 6-6PK"/>
    <n v="60897"/>
    <n v="4495"/>
    <n v="4602"/>
    <n v="6828"/>
    <n v="6956"/>
    <n v="6910"/>
    <n v="2265"/>
    <n v="12290"/>
    <n v="6854"/>
    <n v="5863"/>
    <n v="5291"/>
    <n v="5044"/>
    <n v="5642"/>
    <n v="4495.47"/>
    <n v="4601.1400000000003"/>
    <n v="6827.55"/>
    <n v="6955.1900000000005"/>
    <n v="6909.89"/>
    <n v="2265.75"/>
    <n v="12289.970000000001"/>
    <n v="6855.46"/>
    <n v="5863.57"/>
    <n v="5290.6"/>
    <n v="5043.88"/>
    <n v="5641.7199999999993"/>
    <n v="206977.19000000003"/>
    <n v="143"/>
    <n v="3.2400000000000003E-3"/>
    <n v="73040"/>
    <n v="73040.19"/>
    <n v="425.85314685314682"/>
    <n v="510.76923076923077"/>
    <n v="510.77055944055945"/>
    <n v="31.433566433566433"/>
    <n v="32.18181818181818"/>
    <n v="47.748251748251747"/>
    <n v="48.643356643356647"/>
    <n v="48.32167832167832"/>
    <n v="15.839160839160838"/>
    <n v="85.944055944055947"/>
    <n v="47.930069930069934"/>
    <n v="41"/>
    <n v="37"/>
    <n v="35.272727272727273"/>
    <n v="39.454545454545453"/>
    <n v="31.436853146853149"/>
    <n v="32.175804195804197"/>
    <n v="47.745104895104895"/>
    <n v="48.637692307692312"/>
    <n v="48.32090909090909"/>
    <n v="15.844405594405595"/>
    <n v="85.943846153846167"/>
    <n v="47.940279720279719"/>
    <n v="41.003986013986015"/>
    <n v="36.997202797202803"/>
    <n v="35.27188811188811"/>
    <n v="39.452587412587405"/>
    <n v="197.30628000000002"/>
    <n v="236.64960000000002"/>
    <n v="236.65021560000002"/>
    <n v="14.563800000000001"/>
    <n v="14.910480000000002"/>
    <n v="22.122720000000001"/>
    <n v="22.53744"/>
    <n v="22.388400000000001"/>
    <n v="7.3386000000000005"/>
    <n v="39.819600000000001"/>
    <n v="22.206960000000002"/>
    <n v="18.996120000000001"/>
    <n v="17.14284"/>
    <n v="16.342560000000002"/>
    <n v="18.280080000000002"/>
    <n v="14.565322800000002"/>
    <n v="14.907693600000002"/>
    <n v="22.121262000000002"/>
    <n v="22.534815600000002"/>
    <n v="22.388043600000003"/>
    <n v="7.3410300000000008"/>
    <n v="39.819502800000009"/>
    <n v="22.211690400000002"/>
    <n v="18.9979668"/>
    <n v="17.141544000000003"/>
    <n v="16.342171200000003"/>
    <n v="18.279172799999998"/>
  </r>
  <r>
    <n v="69964648"/>
    <n v="10075856000952"/>
    <s v="KL Cone BDay/ChocCrumble Cake 6-8CT"/>
    <n v="110360"/>
    <n v="4296"/>
    <n v="2928"/>
    <n v="4596"/>
    <n v="2280"/>
    <n v="7056"/>
    <n v="7104"/>
    <n v="7092"/>
    <n v="4272"/>
    <n v="5316"/>
    <n v="6576"/>
    <n v="2660"/>
    <n v="1728"/>
    <n v="-348.3214477223683"/>
    <n v="-194.46146207388554"/>
    <n v="-712.06127782691954"/>
    <n v="-122.53793197033747"/>
    <n v="-665.34202579890143"/>
    <n v="-1366.5794800679919"/>
    <n v="-584.20340570506755"/>
    <n v="-1359.9948222260896"/>
    <n v="-1077.1054076052746"/>
    <n v="-304.42397064523755"/>
    <n v="-545.55278239773247"/>
    <n v="-184.84518817541027"/>
    <n v="158798.57079778475"/>
    <n v="120"/>
    <n v="5.3400000000000001E-3"/>
    <n v="55904"/>
    <n v="-7465.4292022152158"/>
    <n v="919.66666666666663"/>
    <n v="465.86666666666667"/>
    <n v="-62.211910018460131"/>
    <n v="35.799999999999997"/>
    <n v="24.4"/>
    <n v="38.299999999999997"/>
    <n v="19"/>
    <n v="58.8"/>
    <n v="59.2"/>
    <n v="59.1"/>
    <n v="35.6"/>
    <n v="44.3"/>
    <n v="54.8"/>
    <n v="22.166666666666668"/>
    <n v="14.4"/>
    <n v="-2.9026787310197357"/>
    <n v="-1.6205121839490462"/>
    <n v="-5.9338439818909965"/>
    <n v="-1.0211494330861455"/>
    <n v="-5.5445168816575121"/>
    <n v="-11.388162333899933"/>
    <n v="-4.8683617142088966"/>
    <n v="-11.333290185217413"/>
    <n v="-8.9758783967106215"/>
    <n v="-2.5368664220436461"/>
    <n v="-4.5462731866477704"/>
    <n v="-1.5403765681284189"/>
    <n v="589.32240000000002"/>
    <n v="298.52735999999999"/>
    <n v="-39.865391939829252"/>
    <n v="22.940640000000002"/>
    <n v="15.63552"/>
    <n v="24.542640000000002"/>
    <n v="12.1752"/>
    <n v="37.679040000000001"/>
    <n v="37.935360000000003"/>
    <n v="37.871279999999999"/>
    <n v="22.812480000000001"/>
    <n v="28.387440000000002"/>
    <n v="35.115839999999999"/>
    <n v="14.2044"/>
    <n v="9.2275200000000002"/>
    <n v="-1.8600365308374467"/>
    <n v="-1.0384242074745489"/>
    <n v="-3.8024072235957505"/>
    <n v="-0.65435255672160209"/>
    <n v="-3.5529264177661339"/>
    <n v="-7.2975344235630768"/>
    <n v="-3.1196461864650606"/>
    <n v="-7.2623723506873183"/>
    <n v="-5.751742876612167"/>
    <n v="-1.6256240032455684"/>
    <n v="-2.9132518580038913"/>
    <n v="-0.98707330485669087"/>
  </r>
  <r>
    <n v="69586716"/>
    <n v="10077567003000"/>
    <s v="MG Almond Duet 8-3PK"/>
    <n v="89445"/>
    <n v="5348"/>
    <n v="5395"/>
    <n v="5775"/>
    <n v="5458"/>
    <n v="6885"/>
    <n v="6782"/>
    <n v="5964"/>
    <n v="6699"/>
    <n v="2268"/>
    <n v="5649"/>
    <n v="2184"/>
    <n v="2037"/>
    <n v="4341.9731821041987"/>
    <n v="3858.1341461173902"/>
    <n v="3576.1361225407909"/>
    <n v="4324.3243931015759"/>
    <n v="5971.3011172048455"/>
    <n v="4207.4683989397563"/>
    <n v="5866.8129138635595"/>
    <n v="5415.915661716359"/>
    <n v="2559.028475893108"/>
    <n v="2921.4161591104912"/>
    <n v="2762.429444136621"/>
    <n v="1727.1142197135503"/>
    <n v="197421.05423444233"/>
    <n v="210"/>
    <n v="2.0400000000000001E-3"/>
    <n v="60444"/>
    <n v="47532.05423444225"/>
    <n v="425.92857142857144"/>
    <n v="287.82857142857142"/>
    <n v="226.34311540210595"/>
    <n v="25.466666666666665"/>
    <n v="25.69047619047619"/>
    <n v="27.5"/>
    <n v="25.990476190476191"/>
    <n v="32.785714285714285"/>
    <n v="32.295238095238098"/>
    <n v="28.4"/>
    <n v="31.9"/>
    <n v="10.8"/>
    <n v="26.9"/>
    <n v="10.4"/>
    <n v="9.6999999999999993"/>
    <n v="20.676062771924755"/>
    <n v="18.372067362463763"/>
    <n v="17.029219631146624"/>
    <n v="20.592020919531315"/>
    <n v="28.434767224784977"/>
    <n v="20.035563804475029"/>
    <n v="27.937204351731236"/>
    <n v="25.790074579601708"/>
    <n v="12.185849885205275"/>
    <n v="13.911505519573767"/>
    <n v="13.154425924460099"/>
    <n v="8.224353427207383"/>
    <n v="182.46780000000001"/>
    <n v="123.30576000000001"/>
    <n v="96.965390638262193"/>
    <n v="10.909920000000001"/>
    <n v="11.005800000000001"/>
    <n v="11.781000000000001"/>
    <n v="11.134320000000001"/>
    <n v="14.045400000000001"/>
    <n v="13.835280000000001"/>
    <n v="12.16656"/>
    <n v="13.66596"/>
    <n v="4.6267200000000006"/>
    <n v="11.523960000000001"/>
    <n v="4.4553600000000007"/>
    <n v="4.1554800000000007"/>
    <n v="8.8576252914925657"/>
    <n v="7.8705936580794766"/>
    <n v="7.2953176899832135"/>
    <n v="8.821621761927215"/>
    <n v="12.181454279097885"/>
    <n v="8.5832355338371027"/>
    <n v="11.968298344281662"/>
    <n v="11.048467949901372"/>
    <n v="5.2204180908219406"/>
    <n v="5.9596889645854025"/>
    <n v="5.6353560660387076"/>
    <n v="3.5233130082156427"/>
  </r>
  <r>
    <n v="68654232"/>
    <n v="10076840003591"/>
    <s v="BJ US-CD-Smores-8 8z"/>
    <n v="55905"/>
    <n v="1680"/>
    <n v="2405"/>
    <n v="2394"/>
    <n v="4059"/>
    <n v="1334"/>
    <n v="2500"/>
    <n v="2116"/>
    <n v="2738"/>
    <n v="1709"/>
    <n v="1685"/>
    <n v="2342"/>
    <n v="1714"/>
    <n v="1469.8283239185982"/>
    <n v="1888.2916189033319"/>
    <n v="2752.2958126460726"/>
    <n v="3814.3041725614657"/>
    <n v="1629.9631106412953"/>
    <n v="1702.8307369954525"/>
    <n v="2034.7004513479192"/>
    <n v="1947.3858489323368"/>
    <n v="944.92828555786195"/>
    <n v="1757.1486546988569"/>
    <n v="1431.8546047609977"/>
    <n v="1074.2245170139049"/>
    <n v="105028.7561379781"/>
    <n v="256"/>
    <n v="1.8959999999999999E-3"/>
    <n v="26676"/>
    <n v="22447.756137978089"/>
    <n v="218.37890625"/>
    <n v="104.203125"/>
    <n v="87.686547413976911"/>
    <n v="6.5625"/>
    <n v="9.39453125"/>
    <n v="9.3515625"/>
    <n v="15.85546875"/>
    <n v="5.2109375"/>
    <n v="9.765625"/>
    <n v="8.265625"/>
    <n v="10.6953125"/>
    <n v="6.67578125"/>
    <n v="6.58203125"/>
    <n v="9.1484375"/>
    <n v="6.6953125"/>
    <n v="5.7415168903070244"/>
    <n v="7.3761391363411404"/>
    <n v="10.751155518148721"/>
    <n v="14.899625674068226"/>
    <n v="6.3670434009425598"/>
    <n v="6.6516825663884864"/>
    <n v="7.9480486380778093"/>
    <n v="7.6069759723919406"/>
    <n v="3.6911261154603983"/>
    <n v="6.8638619324174099"/>
    <n v="5.5931820498476474"/>
    <n v="4.1961895195855661"/>
    <n v="105.99588"/>
    <n v="50.577695999999996"/>
    <n v="42.560945637606451"/>
    <n v="3.1852799999999997"/>
    <n v="4.5598799999999997"/>
    <n v="4.5390239999999995"/>
    <n v="7.6958639999999994"/>
    <n v="2.529264"/>
    <n v="4.7399999999999993"/>
    <n v="4.0119359999999995"/>
    <n v="5.1912479999999999"/>
    <n v="3.2402639999999998"/>
    <n v="3.19476"/>
    <n v="4.4404319999999995"/>
    <n v="3.2497439999999997"/>
    <n v="2.7867945021496623"/>
    <n v="3.580200909440717"/>
    <n v="5.2183528607769532"/>
    <n v="7.2319207111765387"/>
    <n v="3.0904100577758959"/>
    <n v="3.2285670773433779"/>
    <n v="3.8577920557556546"/>
    <n v="3.6922435695757105"/>
    <n v="1.7915840294177061"/>
    <n v="3.3315538493090324"/>
    <n v="2.7147963306268514"/>
    <n v="2.0367296842583635"/>
  </r>
  <r>
    <n v="64989107"/>
    <n v="10077567603224"/>
    <s v="BR CHOCOLATE 6 10ct 3z"/>
    <n v="66854"/>
    <n v="3790"/>
    <n v="3362"/>
    <n v="3912"/>
    <n v="4560"/>
    <n v="5220"/>
    <n v="4480"/>
    <n v="4478"/>
    <n v="3108"/>
    <n v="2527"/>
    <n v="700"/>
    <n v="2479"/>
    <n v="2150"/>
    <n v="2963.1355059713333"/>
    <n v="2569.7351538966877"/>
    <n v="2814.3106471470019"/>
    <n v="2933.8468999646216"/>
    <n v="3721.5947050048035"/>
    <n v="3671.1249457142212"/>
    <n v="3606.9578849551863"/>
    <n v="2808.663614117253"/>
    <n v="2132.5210289955244"/>
    <n v="2007.1303485792832"/>
    <n v="2357.5901068481471"/>
    <n v="2160.094746168123"/>
    <n v="141366.70558736223"/>
    <n v="120"/>
    <n v="5.3220000000000003E-3"/>
    <n v="40766"/>
    <n v="33746.705587362187"/>
    <n v="557.11666666666667"/>
    <n v="339.71666666666664"/>
    <n v="281.22254656135158"/>
    <n v="31.583333333333332"/>
    <n v="28.016666666666666"/>
    <n v="32.6"/>
    <n v="38"/>
    <n v="43.5"/>
    <n v="37.333333333333336"/>
    <n v="37.31666666666667"/>
    <n v="25.9"/>
    <n v="21.058333333333334"/>
    <n v="5.833333333333333"/>
    <n v="20.658333333333335"/>
    <n v="17.916666666666668"/>
    <n v="24.692795883094444"/>
    <n v="21.414459615805733"/>
    <n v="23.452588726225017"/>
    <n v="24.448724166371846"/>
    <n v="31.013289208373362"/>
    <n v="30.592707880951842"/>
    <n v="30.057982374626551"/>
    <n v="23.405530117643774"/>
    <n v="17.771008574962703"/>
    <n v="16.726086238160693"/>
    <n v="19.64658422373456"/>
    <n v="18.000789551401024"/>
    <n v="355.796988"/>
    <n v="216.95665200000002"/>
    <n v="179.59996713594157"/>
    <n v="20.170380000000002"/>
    <n v="17.892564"/>
    <n v="20.819664000000003"/>
    <n v="24.268320000000003"/>
    <n v="27.780840000000001"/>
    <n v="23.842560000000002"/>
    <n v="23.831916000000003"/>
    <n v="16.540776000000001"/>
    <n v="13.448694000000001"/>
    <n v="3.7254"/>
    <n v="13.193238000000001"/>
    <n v="11.442300000000001"/>
    <n v="15.769807162779436"/>
    <n v="13.676130489038172"/>
    <n v="14.977761264116346"/>
    <n v="15.613933201611717"/>
    <n v="19.806327020035564"/>
    <n v="19.537726961091085"/>
    <n v="19.196229863731503"/>
    <n v="14.947707754332022"/>
    <n v="11.349276916314182"/>
    <n v="10.681947715138946"/>
    <n v="12.547094548645839"/>
    <n v="11.496024239106752"/>
  </r>
  <r>
    <n v="64789261"/>
    <n v="10041000054157"/>
    <s v="GH CHOC Eclair Bar 1-24PK OOH"/>
    <n v="59592"/>
    <n v="2140"/>
    <n v="2079"/>
    <n v="4009"/>
    <n v="3471"/>
    <n v="9393"/>
    <n v="10021"/>
    <n v="8227"/>
    <n v="5025"/>
    <n v="3195"/>
    <n v="2580"/>
    <n v="2751"/>
    <n v="705"/>
    <n v="631.86632672467238"/>
    <n v="1168.1614149321354"/>
    <n v="2124.2941824080935"/>
    <n v="3113.4387075455879"/>
    <n v="5427.1155914745796"/>
    <n v="4522.2259512307237"/>
    <n v="5659.9113502843247"/>
    <n v="3309.2919004759201"/>
    <n v="2535.9488857286619"/>
    <n v="2213.0451130457791"/>
    <n v="1056.0444837205036"/>
    <n v="478.78562141581284"/>
    <n v="145428.12952898681"/>
    <n v="225"/>
    <n v="2.8319999999999999E-3"/>
    <n v="53596"/>
    <n v="32240.129528986799"/>
    <n v="264.85333333333335"/>
    <n v="238.20444444444445"/>
    <n v="143.28946457327467"/>
    <n v="9.5111111111111111"/>
    <n v="9.24"/>
    <n v="17.817777777777778"/>
    <n v="15.426666666666666"/>
    <n v="41.74666666666667"/>
    <n v="44.537777777777777"/>
    <n v="36.564444444444447"/>
    <n v="22.333333333333332"/>
    <n v="14.2"/>
    <n v="11.466666666666667"/>
    <n v="12.226666666666667"/>
    <n v="3.1333333333333333"/>
    <n v="2.8082947854429885"/>
    <n v="5.1918285108094908"/>
    <n v="9.4413074773693051"/>
    <n v="13.83750536686928"/>
    <n v="24.12051373988702"/>
    <n v="20.098782005469882"/>
    <n v="25.15516155681922"/>
    <n v="14.707964002115201"/>
    <n v="11.270883936571831"/>
    <n v="9.8357560579812411"/>
    <n v="4.6935310387577944"/>
    <n v="2.1279360951813904"/>
    <n v="168.764544"/>
    <n v="151.783872"/>
    <n v="91.304046826090612"/>
    <n v="6.0604800000000001"/>
    <n v="5.8877280000000001"/>
    <n v="11.353487999999999"/>
    <n v="9.8298719999999999"/>
    <n v="26.600975999999999"/>
    <n v="28.379472"/>
    <n v="23.298863999999998"/>
    <n v="14.230799999999999"/>
    <n v="9.0482399999999998"/>
    <n v="7.3065599999999993"/>
    <n v="7.790832"/>
    <n v="1.9965599999999999"/>
    <n v="1.7894454372842721"/>
    <n v="3.3082331270878074"/>
    <n v="6.0160011245797209"/>
    <n v="8.8172584197691055"/>
    <n v="15.369591355056009"/>
    <n v="12.806943893885409"/>
    <n v="16.028868944005207"/>
    <n v="9.3719146621478053"/>
    <n v="7.1818072443835703"/>
    <n v="6.2673437601456463"/>
    <n v="2.9907179778964661"/>
    <n v="1.3559208798495819"/>
  </r>
  <r>
    <n v="68860045"/>
    <n v="20186852000864"/>
    <s v="Talenti Caramel Apple Pie 8 1PT"/>
    <n v="48523"/>
    <n v="3553"/>
    <n v="3150"/>
    <n v="3960"/>
    <n v="4050"/>
    <n v="7410"/>
    <n v="5827"/>
    <n v="4785"/>
    <n v="7395"/>
    <n v="7290"/>
    <n v="14473"/>
    <n v="9825"/>
    <n v="4160"/>
    <n v="3211.7175830684164"/>
    <n v="3795.5663843180864"/>
    <n v="3858.9170551241614"/>
    <n v="5108.3892935859121"/>
    <n v="632.13695312911568"/>
    <n v="5307.6308344863719"/>
    <n v="3019.1987034590165"/>
    <n v="5007.0941873952479"/>
    <n v="4920.020453182703"/>
    <n v="12296.510359524227"/>
    <n v="8568.5226333077517"/>
    <n v="4760.7978677210576"/>
    <n v="184887.50230830204"/>
    <n v="255"/>
    <n v="3.7839999999999996E-3"/>
    <n v="75878"/>
    <n v="60486.502308302064"/>
    <n v="190.28627450980392"/>
    <n v="297.56078431372549"/>
    <n v="237.2019698364787"/>
    <n v="13.933333333333334"/>
    <n v="12.352941176470589"/>
    <n v="15.529411764705882"/>
    <n v="15.882352941176471"/>
    <n v="29.058823529411764"/>
    <n v="22.850980392156863"/>
    <n v="18.764705882352942"/>
    <n v="29"/>
    <n v="28.588235294117649"/>
    <n v="56.75686274509804"/>
    <n v="38.529411764705884"/>
    <n v="16.313725490196077"/>
    <n v="12.594970913993789"/>
    <n v="14.884574056149358"/>
    <n v="15.133008059310436"/>
    <n v="20.032899190532987"/>
    <n v="2.4789684436435908"/>
    <n v="20.814238566613223"/>
    <n v="11.839994915525555"/>
    <n v="19.635663479981364"/>
    <n v="19.294197855618442"/>
    <n v="48.221609253036185"/>
    <n v="33.602049542383341"/>
    <n v="18.669795559690421"/>
    <n v="183.61103199999999"/>
    <n v="287.12235199999998"/>
    <n v="228.88092473461498"/>
    <n v="13.444551999999998"/>
    <n v="11.919599999999999"/>
    <n v="14.984639999999999"/>
    <n v="15.325199999999999"/>
    <n v="28.039439999999995"/>
    <n v="22.049367999999998"/>
    <n v="18.106439999999999"/>
    <n v="27.982679999999998"/>
    <n v="27.585359999999998"/>
    <n v="54.765831999999996"/>
    <n v="37.177799999999998"/>
    <n v="15.741439999999999"/>
    <n v="12.153139334330886"/>
    <n v="14.362423198259638"/>
    <n v="14.602142136589825"/>
    <n v="19.33014508692909"/>
    <n v="2.3920062306405736"/>
    <n v="20.084075077696429"/>
    <n v="11.424647893888917"/>
    <n v="18.946844405103615"/>
    <n v="18.617357394843346"/>
    <n v="46.529995200439672"/>
    <n v="32.423289644436529"/>
    <n v="18.014859131456479"/>
  </r>
  <r>
    <n v="68729649"/>
    <n v="10186852001086"/>
    <s v="Talenti LY CH Cherry Cheesecake 8 306.1g"/>
    <n v="74441"/>
    <n v="6033"/>
    <n v="1785"/>
    <n v="2175"/>
    <n v="2251"/>
    <n v="1995"/>
    <n v="2025"/>
    <n v="1875"/>
    <n v="3900"/>
    <n v="1275"/>
    <n v="1545"/>
    <n v="1365"/>
    <n v="570"/>
    <n v="123.9096021721118"/>
    <n v="-27.897762637328167"/>
    <n v="111.34125953548107"/>
    <n v="147.2017350304952"/>
    <n v="105.53141521194331"/>
    <n v="195.36488654569825"/>
    <n v="156.91411455204576"/>
    <n v="-2.4881008349346594"/>
    <n v="131.74180346195527"/>
    <n v="70.108241126776534"/>
    <n v="140.91981707905333"/>
    <n v="56.236465607400731"/>
    <n v="102443.88347685068"/>
    <n v="255"/>
    <n v="3.552E-3"/>
    <n v="26794"/>
    <n v="1208.8834768506986"/>
    <n v="291.92549019607844"/>
    <n v="105.07450980392157"/>
    <n v="4.7407195170615628"/>
    <n v="23.658823529411766"/>
    <n v="7"/>
    <n v="8.5294117647058822"/>
    <n v="8.8274509803921575"/>
    <n v="7.8235294117647056"/>
    <n v="7.9411764705882355"/>
    <n v="7.3529411764705879"/>
    <n v="15.294117647058824"/>
    <n v="5"/>
    <n v="6.0588235294117645"/>
    <n v="5.3529411764705879"/>
    <n v="2.2352941176470589"/>
    <n v="0.48592000851808548"/>
    <n v="-0.10940299073462026"/>
    <n v="0.43663239033521989"/>
    <n v="0.57726170600194193"/>
    <n v="0.41384868710566003"/>
    <n v="0.76613680998313038"/>
    <n v="0.61534946883155195"/>
    <n v="-9.75725817621435E-3"/>
    <n v="0.51663452338021676"/>
    <n v="0.27493427892853545"/>
    <n v="0.55262673364334636"/>
    <n v="0.22053515924470876"/>
    <n v="264.41443199999998"/>
    <n v="95.172287999999995"/>
    <n v="4.2939541097736811"/>
    <n v="21.429216"/>
    <n v="6.3403200000000002"/>
    <n v="7.7256"/>
    <n v="7.995552"/>
    <n v="7.0862400000000001"/>
    <n v="7.1928000000000001"/>
    <n v="6.66"/>
    <n v="13.8528"/>
    <n v="4.5288000000000004"/>
    <n v="5.4878400000000003"/>
    <n v="4.8484800000000003"/>
    <n v="2.0246400000000002"/>
    <n v="0.44012690691534112"/>
    <n v="-9.9092852887789656E-2"/>
    <n v="0.39548415387002878"/>
    <n v="0.52286056282831894"/>
    <n v="0.37484758683282265"/>
    <n v="0.69393607701032023"/>
    <n v="0.55735893488886656"/>
    <n v="-8.8377341656879094E-3"/>
    <n v="0.46794688589686512"/>
    <n v="0.24902447248231024"/>
    <n v="0.50054719026479744"/>
    <n v="0.19975192583748741"/>
  </r>
  <r>
    <n v="69999270"/>
    <n v="10076840674425"/>
    <s v="BJ US-IC- OatOfThisSwirled -8 1PT"/>
    <n v="53955"/>
    <n v="2194"/>
    <n v="4787"/>
    <n v="5127"/>
    <n v="5870"/>
    <n v="3686"/>
    <n v="4615"/>
    <n v="4687"/>
    <n v="4133"/>
    <n v="3543"/>
    <n v="3570"/>
    <n v="2535"/>
    <n v="2175"/>
    <n v="-618.26264234215569"/>
    <n v="434.74368315367303"/>
    <n v="433.46765982153875"/>
    <n v="-285.59172910752591"/>
    <n v="-488.15656847915596"/>
    <n v="-557.11203118969388"/>
    <n v="-208.90450404347126"/>
    <n v="-250.72731030269921"/>
    <n v="-764.9451103784985"/>
    <n v="-305.84462530212306"/>
    <n v="-425.27480869476449"/>
    <n v="182.83933767894516"/>
    <n v="98023.231350814065"/>
    <n v="240"/>
    <n v="3.7839999999999996E-3"/>
    <n v="46922"/>
    <n v="-2853.7686491859308"/>
    <n v="224.8125"/>
    <n v="195.50833333333333"/>
    <n v="-11.890702704941379"/>
    <n v="9.1416666666666675"/>
    <n v="19.945833333333333"/>
    <n v="21.362500000000001"/>
    <n v="24.458333333333332"/>
    <n v="15.358333333333333"/>
    <n v="19.229166666666668"/>
    <n v="19.529166666666665"/>
    <n v="17.220833333333335"/>
    <n v="14.762499999999999"/>
    <n v="14.875"/>
    <n v="10.5625"/>
    <n v="9.0625"/>
    <n v="-2.5760943430923153"/>
    <n v="1.8114320131403043"/>
    <n v="1.8061152492564114"/>
    <n v="-1.1899655379480245"/>
    <n v="-2.0339857019964831"/>
    <n v="-2.3213001299570579"/>
    <n v="-0.87043543351446362"/>
    <n v="-1.0446971262612468"/>
    <n v="-3.1872712932437439"/>
    <n v="-1.2743526054255128"/>
    <n v="-1.7719783695615188"/>
    <n v="0.76183057366227147"/>
    <n v="204.16571999999996"/>
    <n v="177.55284799999998"/>
    <n v="-10.79866056851956"/>
    <n v="8.3020959999999988"/>
    <n v="18.114007999999998"/>
    <n v="19.400567999999996"/>
    <n v="22.212079999999997"/>
    <n v="13.947823999999999"/>
    <n v="17.463159999999998"/>
    <n v="17.735607999999999"/>
    <n v="15.639271999999998"/>
    <n v="13.406711999999999"/>
    <n v="13.508879999999998"/>
    <n v="9.5924399999999999"/>
    <n v="8.2302"/>
    <n v="-2.339505838622717"/>
    <n v="1.6450700970534986"/>
    <n v="1.6402416247647025"/>
    <n v="-1.0806791029428779"/>
    <n v="-1.847184455125126"/>
    <n v="-2.1081119260218015"/>
    <n v="-0.79049464330049513"/>
    <n v="-0.9487521421854137"/>
    <n v="-2.894552297672238"/>
    <n v="-1.1573160621432335"/>
    <n v="-1.6092398761009887"/>
    <n v="0.69186405377712845"/>
  </r>
  <r>
    <n v="64369043"/>
    <n v="10186852001604"/>
    <s v="TAL ND LYR CHOC Fudge Brownie 8 323.1g"/>
    <n v="86069"/>
    <n v="6224"/>
    <n v="2099"/>
    <n v="8925"/>
    <n v="7830"/>
    <n v="7380"/>
    <n v="9537"/>
    <n v="6798"/>
    <n v="5985"/>
    <n v="6480"/>
    <n v="7019"/>
    <n v="5595"/>
    <n v="2423"/>
    <n v="5158.8541927174629"/>
    <n v="5441.1986689589803"/>
    <n v="8112.8601146652172"/>
    <n v="8135.4908830498689"/>
    <n v="7525.864426723575"/>
    <n v="9168.6081121038733"/>
    <n v="7512.7781648267865"/>
    <n v="6214.2980082090453"/>
    <n v="6728.4563409900366"/>
    <n v="6337.924644484232"/>
    <n v="6037.5284295119172"/>
    <n v="3145.3693799694406"/>
    <n v="241883.23136621041"/>
    <n v="255"/>
    <n v="3.552E-3"/>
    <n v="76295"/>
    <n v="79519.231366210443"/>
    <n v="337.52549019607841"/>
    <n v="299.19607843137254"/>
    <n v="311.84012300474683"/>
    <n v="24.407843137254901"/>
    <n v="8.231372549019607"/>
    <n v="35"/>
    <n v="30.705882352941178"/>
    <n v="28.941176470588236"/>
    <n v="37.4"/>
    <n v="26.658823529411766"/>
    <n v="23.470588235294116"/>
    <n v="25.411764705882351"/>
    <n v="27.525490196078433"/>
    <n v="21.941176470588236"/>
    <n v="9.5019607843137255"/>
    <n v="20.230800755754757"/>
    <n v="21.33803399591757"/>
    <n v="31.81513770456948"/>
    <n v="31.903885815881839"/>
    <n v="29.513193830288529"/>
    <n v="35.955325929819111"/>
    <n v="29.461875156183478"/>
    <n v="24.369796110623707"/>
    <n v="26.386103298000144"/>
    <n v="24.854606448957771"/>
    <n v="23.676582076517324"/>
    <n v="12.3347818822331"/>
    <n v="305.71708799999999"/>
    <n v="270.99984000000001"/>
    <n v="282.4523098127795"/>
    <n v="22.107648000000001"/>
    <n v="7.4556480000000001"/>
    <n v="31.701599999999999"/>
    <n v="27.812159999999999"/>
    <n v="26.213760000000001"/>
    <n v="33.875424000000002"/>
    <n v="24.146495999999999"/>
    <n v="21.25872"/>
    <n v="23.016960000000001"/>
    <n v="24.931488000000002"/>
    <n v="19.873439999999999"/>
    <n v="8.6064959999999999"/>
    <n v="18.324250092532427"/>
    <n v="19.3271376721423"/>
    <n v="28.816879127290854"/>
    <n v="28.897263616593136"/>
    <n v="26.731870443722137"/>
    <n v="32.566896014192956"/>
    <n v="26.685388041464744"/>
    <n v="22.07318652515853"/>
    <n v="23.899476923196609"/>
    <n v="22.512308337207994"/>
    <n v="21.445300981626332"/>
    <n v="11.172352037651454"/>
  </r>
  <r>
    <n v="84138392"/>
    <n v="10076840298614"/>
    <s v="BJ US-IC-CoffeeBuzzBuzz-FTNG-8 1PT"/>
    <n v="59985"/>
    <n v="2693"/>
    <n v="5200"/>
    <n v="14218"/>
    <n v="7706"/>
    <n v="9155"/>
    <n v="10237"/>
    <n v="8588"/>
    <n v="8765"/>
    <n v="11343"/>
    <n v="3964"/>
    <n v="8072"/>
    <n v="7471"/>
    <n v="3103.5954767982312"/>
    <n v="6771.4679398762828"/>
    <n v="8101.7710120195507"/>
    <n v="6581.7168989322245"/>
    <n v="6274.6611965347283"/>
    <n v="8878.1834333555362"/>
    <n v="6879.9469621142734"/>
    <n v="8377.576518210426"/>
    <n v="7216.1955251583231"/>
    <n v="5737.1924979711821"/>
    <n v="5888.9914470153408"/>
    <n v="4958.8536379060588"/>
    <n v="236167.15254589214"/>
    <n v="240"/>
    <n v="3.7839999999999996E-3"/>
    <n v="97412"/>
    <n v="78770.152545892153"/>
    <n v="249.9375"/>
    <n v="405.88333333333333"/>
    <n v="328.20896894121728"/>
    <n v="11.220833333333333"/>
    <n v="21.666666666666668"/>
    <n v="59.241666666666667"/>
    <n v="32.108333333333334"/>
    <n v="38.145833333333336"/>
    <n v="42.654166666666669"/>
    <n v="35.783333333333331"/>
    <n v="36.520833333333336"/>
    <n v="47.262500000000003"/>
    <n v="16.516666666666666"/>
    <n v="33.633333333333333"/>
    <n v="31.129166666666666"/>
    <n v="12.93164781999263"/>
    <n v="28.214449749484512"/>
    <n v="33.757379216748127"/>
    <n v="27.423820412217601"/>
    <n v="26.144421652228036"/>
    <n v="36.992430972314736"/>
    <n v="28.66644567547614"/>
    <n v="34.906568825876775"/>
    <n v="30.067481354826345"/>
    <n v="23.904968741546593"/>
    <n v="24.53746436256392"/>
    <n v="20.661890157941912"/>
    <n v="226.98323999999997"/>
    <n v="368.60700799999995"/>
    <n v="298.0662572336559"/>
    <n v="10.190311999999999"/>
    <n v="19.676799999999997"/>
    <n v="53.800911999999997"/>
    <n v="29.159503999999998"/>
    <n v="34.642519999999998"/>
    <n v="38.736807999999996"/>
    <n v="32.496991999999999"/>
    <n v="33.166759999999996"/>
    <n v="42.921911999999999"/>
    <n v="14.999775999999999"/>
    <n v="30.544447999999996"/>
    <n v="28.270263999999997"/>
    <n v="11.744005284204505"/>
    <n v="25.623234684491852"/>
    <n v="30.657101509481976"/>
    <n v="24.905216745559535"/>
    <n v="23.74331796768741"/>
    <n v="33.595046111817346"/>
    <n v="26.033719304640407"/>
    <n v="31.700749544908248"/>
    <n v="27.306083867199092"/>
    <n v="21.709536412322951"/>
    <n v="22.283943635506049"/>
    <n v="18.764302165836526"/>
  </r>
  <r>
    <n v="64326407"/>
    <n v="10851035003026"/>
    <s v="Yasso Coffee Poppables 10-6.84flz"/>
    <n v="37960"/>
    <n v="1000"/>
    <n v="1540"/>
    <n v="2337"/>
    <n v="2780"/>
    <n v="1661"/>
    <n v="676"/>
    <n v="820"/>
    <n v="694"/>
    <n v="1029"/>
    <n v="3040"/>
    <n v="1800"/>
    <n v="448"/>
    <n v="1079.1055282816817"/>
    <n v="1008.483146806466"/>
    <n v="1484.9844291193167"/>
    <n v="1281.599654604546"/>
    <n v="1072.7691623356684"/>
    <n v="599.19566983422555"/>
    <n v="849.51856618643194"/>
    <n v="1144.897278852224"/>
    <n v="984.08734495790679"/>
    <n v="1800.948759781646"/>
    <n v="1326.6162603630592"/>
    <n v="947.58626036305895"/>
    <n v="69364.792061486223"/>
    <n v="200"/>
    <n v="2.0200000000000001E-3"/>
    <n v="17825"/>
    <n v="13579.792061486231"/>
    <n v="189.8"/>
    <n v="89.125"/>
    <n v="67.898960307431153"/>
    <n v="5"/>
    <n v="7.7"/>
    <n v="11.685"/>
    <n v="13.9"/>
    <n v="8.3049999999999997"/>
    <n v="3.38"/>
    <n v="4.0999999999999996"/>
    <n v="3.47"/>
    <n v="5.1449999999999996"/>
    <n v="15.2"/>
    <n v="9"/>
    <n v="2.2400000000000002"/>
    <n v="5.3955276414084086"/>
    <n v="5.0424157340323301"/>
    <n v="7.4249221455965833"/>
    <n v="6.4079982730227298"/>
    <n v="5.3638458116783418"/>
    <n v="2.9959783491711276"/>
    <n v="4.2475928309321596"/>
    <n v="5.7244863942611195"/>
    <n v="4.9204367247895338"/>
    <n v="9.0047437989082297"/>
    <n v="6.6330813018152961"/>
    <n v="4.7379313018152951"/>
    <n v="76.679200000000009"/>
    <n v="36.006500000000003"/>
    <n v="27.431179964202187"/>
    <n v="2.02"/>
    <n v="3.1108000000000002"/>
    <n v="4.7207400000000002"/>
    <n v="5.6156000000000006"/>
    <n v="3.3552200000000001"/>
    <n v="1.3655200000000001"/>
    <n v="1.6564000000000001"/>
    <n v="1.40188"/>
    <n v="2.0785800000000001"/>
    <n v="6.1408000000000005"/>
    <n v="3.6360000000000001"/>
    <n v="0.90495999999999999"/>
    <n v="2.179793167128997"/>
    <n v="2.0371359565490614"/>
    <n v="2.9996685468210198"/>
    <n v="2.5888313023011831"/>
    <n v="2.1669937079180501"/>
    <n v="1.2103752530651357"/>
    <n v="1.7160275036965926"/>
    <n v="2.3126925032814927"/>
    <n v="1.9878564368149718"/>
    <n v="3.6379164947589251"/>
    <n v="2.6797648459333798"/>
    <n v="1.9141242459333792"/>
  </r>
  <r>
    <n v="69983248"/>
    <n v="10041000007689"/>
    <s v="GH Creamsicle Bar 1-24PK OOH"/>
    <n v="42189"/>
    <n v="2843"/>
    <n v="3280"/>
    <n v="4452"/>
    <n v="5166"/>
    <n v="7276"/>
    <n v="7203"/>
    <n v="8642"/>
    <n v="435"/>
    <n v="6390"/>
    <n v="4350"/>
    <n v="2550"/>
    <n v="1620"/>
    <n v="1498.1172454039365"/>
    <n v="1156.1696495711894"/>
    <n v="2524.3519638859379"/>
    <n v="8642.8183604628521"/>
    <n v="6409.2945427649738"/>
    <n v="5971.4450179894884"/>
    <n v="8774.4921578743015"/>
    <n v="8178.9823347480342"/>
    <n v="4643.8485264069814"/>
    <n v="3677.4772484639789"/>
    <n v="1895.441395267437"/>
    <n v="1589.9527683352283"/>
    <n v="151358.39121117434"/>
    <n v="225"/>
    <n v="2.8319999999999999E-3"/>
    <n v="54207"/>
    <n v="54962.391211174341"/>
    <n v="187.50666666666666"/>
    <n v="240.92"/>
    <n v="244.27729427188595"/>
    <n v="12.635555555555555"/>
    <n v="14.577777777777778"/>
    <n v="19.786666666666665"/>
    <n v="22.96"/>
    <n v="32.337777777777781"/>
    <n v="32.013333333333335"/>
    <n v="38.408888888888889"/>
    <n v="1.9333333333333333"/>
    <n v="28.4"/>
    <n v="19.333333333333332"/>
    <n v="11.333333333333334"/>
    <n v="7.2"/>
    <n v="6.65829886846194"/>
    <n v="5.1385317758719529"/>
    <n v="11.219342061715279"/>
    <n v="38.412526046501561"/>
    <n v="28.485753523399882"/>
    <n v="26.539755635508836"/>
    <n v="38.997742923885781"/>
    <n v="36.351032598880153"/>
    <n v="20.639326784031027"/>
    <n v="16.344343326506571"/>
    <n v="8.4241839789663864"/>
    <n v="7.0664567481565701"/>
    <n v="119.479248"/>
    <n v="153.51422399999998"/>
    <n v="155.65349191004572"/>
    <n v="8.0513759999999994"/>
    <n v="9.2889599999999994"/>
    <n v="12.608063999999999"/>
    <n v="14.630111999999999"/>
    <n v="20.605632"/>
    <n v="20.398896000000001"/>
    <n v="24.474143999999999"/>
    <n v="1.2319199999999999"/>
    <n v="18.09648"/>
    <n v="12.3192"/>
    <n v="7.2215999999999996"/>
    <n v="4.5878399999999999"/>
    <n v="4.2426680389839477"/>
    <n v="3.2742724475856084"/>
    <n v="7.1489647617249759"/>
    <n v="24.476461596830795"/>
    <n v="18.151122145110406"/>
    <n v="16.911132290946231"/>
    <n v="24.849361791100019"/>
    <n v="23.162877972006431"/>
    <n v="13.151379026784571"/>
    <n v="10.414615567649987"/>
    <n v="5.3678900313973816"/>
    <n v="4.5027462399253659"/>
  </r>
  <r>
    <n v="68741745"/>
    <n v="10077567028652"/>
    <s v="GH Original 4z 1-24BK"/>
    <n v="39788"/>
    <n v="689"/>
    <n v="1185"/>
    <n v="2745"/>
    <n v="6507"/>
    <n v="5220"/>
    <n v="3672"/>
    <n v="4174"/>
    <n v="3573"/>
    <n v="2535"/>
    <n v="1646"/>
    <n v="840"/>
    <n v="315"/>
    <n v="-209.93948857632682"/>
    <n v="-46.112445196077246"/>
    <n v="-71.642994152387658"/>
    <n v="-108.13930757469886"/>
    <n v="-141.9551007552646"/>
    <n v="-139.57449889987433"/>
    <n v="4.9240822086460412E-8"/>
    <n v="4.6987913115970059E-8"/>
    <n v="4.7825063465012363E-8"/>
    <n v="4.9704387272697659E-9"/>
    <n v="-2.3726300923954113E-8"/>
    <n v="1.4895135791448411E-8"/>
    <n v="72171.636164985583"/>
    <n v="225"/>
    <n v="2.8319999999999999E-3"/>
    <n v="33101"/>
    <n v="-717.36383501443652"/>
    <n v="176.83555555555554"/>
    <n v="147.11555555555555"/>
    <n v="-3.1882837111752735"/>
    <n v="3.0622222222222222"/>
    <n v="5.2666666666666666"/>
    <n v="12.2"/>
    <n v="28.92"/>
    <n v="23.2"/>
    <n v="16.32"/>
    <n v="18.551111111111112"/>
    <n v="15.88"/>
    <n v="11.266666666666667"/>
    <n v="7.3155555555555551"/>
    <n v="3.7333333333333334"/>
    <n v="1.4"/>
    <n v="-0.93306439367256366"/>
    <n v="-0.20494420087145443"/>
    <n v="-0.31841330734394513"/>
    <n v="-0.48061914477643941"/>
    <n v="-0.63091155891228712"/>
    <n v="-0.62033110622166365"/>
    <n v="2.1884809816204628E-10"/>
    <n v="2.0883516940431138E-10"/>
    <n v="2.1255583762227718E-10"/>
    <n v="2.2090838787865626E-11"/>
    <n v="-1.0545022632868494E-10"/>
    <n v="6.6200603517548486E-11"/>
    <n v="112.679616"/>
    <n v="93.742031999999995"/>
    <n v="-2.0315743807608841"/>
    <n v="1.9512479999999999"/>
    <n v="3.3559199999999998"/>
    <n v="7.7738399999999999"/>
    <n v="18.427823999999998"/>
    <n v="14.78304"/>
    <n v="10.399103999999999"/>
    <n v="11.820767999999999"/>
    <n v="10.118736"/>
    <n v="7.1791199999999993"/>
    <n v="4.6614719999999998"/>
    <n v="2.3788800000000001"/>
    <n v="0.89207999999999998"/>
    <n v="-0.59454863164815752"/>
    <n v="-0.13059044479529075"/>
    <n v="-0.20289295943956184"/>
    <n v="-0.30625051905154715"/>
    <n v="-0.4020168453389093"/>
    <n v="-0.39527498088444407"/>
    <n v="1.3945000814885588E-10"/>
    <n v="1.3306976994442721E-10"/>
    <n v="1.3544057973291501E-10"/>
    <n v="1.4076282475627976E-11"/>
    <n v="-6.7192884216638047E-11"/>
    <n v="4.2183024561381895E-11"/>
  </r>
  <r>
    <n v="62697531"/>
    <n v="10076840002273"/>
    <s v="BJ US-NDS-MintChocCookie-8 1PT"/>
    <n v="38636"/>
    <n v="1435"/>
    <n v="1998"/>
    <n v="3316"/>
    <n v="2576"/>
    <n v="1916"/>
    <n v="2996"/>
    <n v="3202"/>
    <n v="2442"/>
    <n v="4375"/>
    <n v="1909"/>
    <n v="1398"/>
    <n v="1372"/>
    <n v="1541.147395238545"/>
    <n v="1451.131634592427"/>
    <n v="1860.5764950367484"/>
    <n v="1624.0727969796151"/>
    <n v="1752.5906450559548"/>
    <n v="2102.2444357047843"/>
    <n v="2141.0575506240325"/>
    <n v="1934.1963557462227"/>
    <n v="2152.2617264334494"/>
    <n v="1819.3867344654809"/>
    <n v="1489.0125714473972"/>
    <n v="1513.2731241563647"/>
    <n v="88951.951465481019"/>
    <n v="240"/>
    <n v="3.7839999999999996E-3"/>
    <n v="28935"/>
    <n v="21380.951465481023"/>
    <n v="160.98333333333332"/>
    <n v="120.5625"/>
    <n v="89.087297772837601"/>
    <n v="5.979166666666667"/>
    <n v="8.3249999999999993"/>
    <n v="13.816666666666666"/>
    <n v="10.733333333333333"/>
    <n v="7.9833333333333334"/>
    <n v="12.483333333333333"/>
    <n v="13.341666666666667"/>
    <n v="10.175000000000001"/>
    <n v="18.229166666666668"/>
    <n v="7.9541666666666666"/>
    <n v="5.8250000000000002"/>
    <n v="5.7166666666666668"/>
    <n v="6.4214474801606043"/>
    <n v="6.0463818108017788"/>
    <n v="7.7524020626531183"/>
    <n v="6.7669699874150631"/>
    <n v="7.3024610210664784"/>
    <n v="8.7593518154366006"/>
    <n v="8.9210731276001347"/>
    <n v="8.0591514822759276"/>
    <n v="8.9677571934727052"/>
    <n v="7.580778060272837"/>
    <n v="6.2042190476974888"/>
    <n v="6.3053046839848532"/>
    <n v="146.198624"/>
    <n v="109.49003999999999"/>
    <n v="80.905520345380182"/>
    <n v="5.4300399999999991"/>
    <n v="7.5604319999999996"/>
    <n v="12.547743999999998"/>
    <n v="9.7475839999999998"/>
    <n v="7.2501439999999988"/>
    <n v="11.336863999999998"/>
    <n v="12.116368"/>
    <n v="9.2405279999999994"/>
    <n v="16.555"/>
    <n v="7.2236559999999992"/>
    <n v="5.2900319999999992"/>
    <n v="5.1916479999999998"/>
    <n v="5.8317017435826539"/>
    <n v="5.4910821052977434"/>
    <n v="7.0404214572190549"/>
    <n v="6.1454914637708624"/>
    <n v="6.6318030008917326"/>
    <n v="7.954892944706903"/>
    <n v="8.1017617715613373"/>
    <n v="7.3189990101437061"/>
    <n v="8.1441583728241724"/>
    <n v="6.8845594032173789"/>
    <n v="5.634423570356951"/>
    <n v="5.7262255018076837"/>
  </r>
  <r>
    <n v="62697527"/>
    <n v="10076840002976"/>
    <s v="BJ US-NDS-ChangetheWhirled-8 1PT"/>
    <n v="35764"/>
    <n v="1695"/>
    <n v="753"/>
    <n v="2843"/>
    <n v="732"/>
    <n v="1813"/>
    <n v="1648"/>
    <n v="1242"/>
    <n v="1360"/>
    <n v="3888"/>
    <n v="915"/>
    <n v="1225"/>
    <n v="1251"/>
    <n v="825.39981100183729"/>
    <n v="921.86020897691367"/>
    <n v="1034.1122892697426"/>
    <n v="618.27548183487716"/>
    <n v="789.60827156110429"/>
    <n v="1023.0165503996781"/>
    <n v="891.27134999904399"/>
    <n v="838.51008431059324"/>
    <n v="781.54933179733803"/>
    <n v="713.31012519193939"/>
    <n v="901.90606336516703"/>
    <n v="916.59138506623344"/>
    <n v="65384.410952774459"/>
    <n v="240"/>
    <n v="3.7839999999999996E-3"/>
    <n v="19365"/>
    <n v="10255.410952774466"/>
    <n v="149.01666666666668"/>
    <n v="80.6875"/>
    <n v="42.73087896989361"/>
    <n v="7.0625"/>
    <n v="3.1375000000000002"/>
    <n v="11.845833333333333"/>
    <n v="3.05"/>
    <n v="7.5541666666666663"/>
    <n v="6.8666666666666663"/>
    <n v="5.1749999999999998"/>
    <n v="5.666666666666667"/>
    <n v="16.2"/>
    <n v="3.8125"/>
    <n v="5.104166666666667"/>
    <n v="5.2125000000000004"/>
    <n v="3.4391658791743223"/>
    <n v="3.8410842040704738"/>
    <n v="4.3088012052905942"/>
    <n v="2.5761478409786549"/>
    <n v="3.2900344648379347"/>
    <n v="4.2625689599986583"/>
    <n v="3.7136306249960165"/>
    <n v="3.4937920179608053"/>
    <n v="3.2564555491555751"/>
    <n v="2.9721255216330809"/>
    <n v="3.757941930688196"/>
    <n v="3.8191307711093061"/>
    <n v="135.33097599999999"/>
    <n v="73.277159999999995"/>
    <n v="38.806475045298576"/>
    <n v="6.4138799999999989"/>
    <n v="2.8493519999999997"/>
    <n v="10.757911999999999"/>
    <n v="2.7698879999999999"/>
    <n v="6.8603919999999992"/>
    <n v="6.2360319999999989"/>
    <n v="4.6997279999999995"/>
    <n v="5.1462399999999997"/>
    <n v="14.712191999999998"/>
    <n v="3.4623599999999994"/>
    <n v="4.6353999999999997"/>
    <n v="4.7337839999999991"/>
    <n v="3.1233128848309519"/>
    <n v="3.4883190307686411"/>
    <n v="3.9130809025967057"/>
    <n v="2.3395544232631749"/>
    <n v="2.9878776995872185"/>
    <n v="3.8710946267123814"/>
    <n v="3.372570788396382"/>
    <n v="3.1729221590312844"/>
    <n v="2.9573826715211267"/>
    <n v="2.6991655137262982"/>
    <n v="3.4128125437737915"/>
    <n v="3.4683818010906271"/>
  </r>
  <r>
    <n v="69740694"/>
    <n v="10186852001420"/>
    <s v="Talenti LYR Confetti Cookie 8 292g"/>
    <n v="79643"/>
    <n v="4551"/>
    <n v="2595"/>
    <n v="2786"/>
    <n v="1864"/>
    <n v="1761"/>
    <n v="1698"/>
    <n v="2189"/>
    <n v="1050"/>
    <n v="1250"/>
    <n v="264"/>
    <n v="165"/>
    <n v="15"/>
    <n v="-4.9676086077684669"/>
    <n v="43.232115723273736"/>
    <n v="35.304536911230436"/>
    <n v="22.279675585671757"/>
    <n v="27.91934200095999"/>
    <n v="40.738051674804382"/>
    <n v="11.909021835816842"/>
    <n v="15.702675207493169"/>
    <n v="21.728249967269146"/>
    <n v="34.907924042777886"/>
    <n v="2.1491699669353905"/>
    <n v="9.1688450050998345"/>
    <n v="100091.07199931359"/>
    <n v="255"/>
    <n v="3.552E-3"/>
    <n v="20188"/>
    <n v="260.07199931356411"/>
    <n v="312.32549019607842"/>
    <n v="79.168627450980395"/>
    <n v="1.0198901933865259"/>
    <n v="17.847058823529412"/>
    <n v="10.176470588235293"/>
    <n v="10.925490196078432"/>
    <n v="7.3098039215686272"/>
    <n v="6.9058823529411768"/>
    <n v="6.658823529411765"/>
    <n v="8.5843137254901958"/>
    <n v="4.117647058823529"/>
    <n v="4.9019607843137258"/>
    <n v="1.0352941176470589"/>
    <n v="0.6470588235294118"/>
    <n v="5.8823529411764705E-2"/>
    <n v="-1.9480818069680262E-2"/>
    <n v="0.16953770871872054"/>
    <n v="0.13844916435776641"/>
    <n v="8.7371276806555917E-2"/>
    <n v="0.10948761569003918"/>
    <n v="0.15975706539138973"/>
    <n v="4.6702046414968008E-2"/>
    <n v="6.1579118460757525E-2"/>
    <n v="8.520882340105547E-2"/>
    <n v="0.13689381977559956"/>
    <n v="8.4281175173936875E-3"/>
    <n v="3.5956254921960133E-2"/>
    <n v="282.89193599999999"/>
    <n v="71.707775999999996"/>
    <n v="0.92377574156177966"/>
    <n v="16.165151999999999"/>
    <n v="9.2174399999999999"/>
    <n v="9.8958720000000007"/>
    <n v="6.6209280000000001"/>
    <n v="6.2550720000000002"/>
    <n v="6.0312960000000002"/>
    <n v="7.775328"/>
    <n v="3.7296"/>
    <n v="4.4400000000000004"/>
    <n v="0.93772800000000001"/>
    <n v="0.58608000000000005"/>
    <n v="5.3280000000000001E-2"/>
    <n v="-1.7644945774793596E-2"/>
    <n v="0.15356047504906831"/>
    <n v="0.1254017151086905"/>
    <n v="7.9137407680306082E-2"/>
    <n v="9.916950278740988E-2"/>
    <n v="0.14470155954890518"/>
    <n v="4.2300845560821428E-2"/>
    <n v="5.5775902337015737E-2"/>
    <n v="7.7178743883740006E-2"/>
    <n v="0.12399294619994705"/>
    <n v="7.6338517225545072E-3"/>
    <n v="3.2567737458114615E-2"/>
  </r>
  <r>
    <n v="67995090"/>
    <n v="10076840002761"/>
    <s v="BJ US-IC-Chocolate PB Split-8 1PT"/>
    <n v="44558"/>
    <n v="2520"/>
    <n v="3945"/>
    <n v="3525"/>
    <n v="3375"/>
    <n v="3120"/>
    <n v="5160"/>
    <n v="4095"/>
    <n v="3660"/>
    <n v="5340"/>
    <n v="1740"/>
    <n v="2370"/>
    <n v="3375"/>
    <n v="1683.6119267664742"/>
    <n v="2854.243796344474"/>
    <n v="3908.5872519931841"/>
    <n v="3672.1299167332359"/>
    <n v="3783.7933183003302"/>
    <n v="4647.7081226283826"/>
    <n v="3434.269003497523"/>
    <n v="3168.7304154408394"/>
    <n v="2791.8401445145414"/>
    <n v="2506.8460899993311"/>
    <n v="2299.4707002491982"/>
    <n v="1291.1084590088992"/>
    <n v="122825.33914547641"/>
    <n v="240"/>
    <n v="3.7853439999999999E-3"/>
    <n v="42225"/>
    <n v="36042.339145476421"/>
    <n v="185.65833333333333"/>
    <n v="175.9375"/>
    <n v="150.17641310615176"/>
    <n v="10.5"/>
    <n v="16.4375"/>
    <n v="14.6875"/>
    <n v="14.0625"/>
    <n v="13"/>
    <n v="21.5"/>
    <n v="17.0625"/>
    <n v="15.25"/>
    <n v="22.25"/>
    <n v="7.25"/>
    <n v="9.875"/>
    <n v="14.0625"/>
    <n v="7.0150496948603092"/>
    <n v="11.892682484768642"/>
    <n v="16.285780216638265"/>
    <n v="15.300541319721816"/>
    <n v="15.765805492918043"/>
    <n v="19.365450510951593"/>
    <n v="14.30945418123968"/>
    <n v="13.203043397670164"/>
    <n v="11.632667268810589"/>
    <n v="10.44519204166388"/>
    <n v="9.5811279177049933"/>
    <n v="5.379618579203747"/>
    <n v="168.667357952"/>
    <n v="159.83615040000001"/>
    <n v="136.43265223029428"/>
    <n v="9.53906688"/>
    <n v="14.93318208"/>
    <n v="13.3433376"/>
    <n v="12.775536000000001"/>
    <n v="11.810273280000001"/>
    <n v="19.532375039999998"/>
    <n v="15.500983679999999"/>
    <n v="13.85435904"/>
    <n v="20.213736959999999"/>
    <n v="6.5864985599999999"/>
    <n v="8.971265279999999"/>
    <n v="12.775536000000001"/>
    <n v="6.373050305313912"/>
    <n v="10.804294629029776"/>
    <n v="14.795347302808887"/>
    <n v="13.900274947526654"/>
    <n v="14.322959334668244"/>
    <n v="17.593174055742612"/>
    <n v="12.999889566775328"/>
    <n v="11.994734665706488"/>
    <n v="10.568075339997252"/>
    <n v="9.4892748057024274"/>
    <n v="8.7042876183641003"/>
    <n v="4.8872896586585828"/>
  </r>
  <r>
    <n v="67794168"/>
    <n v="10076840001542"/>
    <s v="BJ US-IC-MntrWndrland-8 1PT"/>
    <n v="32286"/>
    <n v="802"/>
    <n v="965"/>
    <n v="1143"/>
    <n v="1688"/>
    <n v="1670"/>
    <n v="1591"/>
    <n v="2038"/>
    <n v="5279"/>
    <n v="6065"/>
    <n v="1932"/>
    <n v="7658"/>
    <n v="2266"/>
    <n v="1048.7685471508591"/>
    <n v="1581.5721681674406"/>
    <n v="2024.6585482828234"/>
    <n v="1978.9357601128825"/>
    <n v="2027.4304838089515"/>
    <n v="1803.5287538049379"/>
    <n v="2473.0058193431705"/>
    <n v="5117.3708269404424"/>
    <n v="6230.5935302412254"/>
    <n v="7133.343983308323"/>
    <n v="5579.4579672482323"/>
    <n v="2568.4752850447721"/>
    <n v="104950.14167345407"/>
    <n v="240"/>
    <n v="3.7853439999999999E-3"/>
    <n v="33097"/>
    <n v="39567.141673454054"/>
    <n v="134.52500000000001"/>
    <n v="137.90416666666667"/>
    <n v="164.86309030605855"/>
    <n v="3.3416666666666668"/>
    <n v="4.020833333333333"/>
    <n v="4.7625000000000002"/>
    <n v="7.0333333333333332"/>
    <n v="6.958333333333333"/>
    <n v="6.6291666666666664"/>
    <n v="8.4916666666666671"/>
    <n v="21.995833333333334"/>
    <n v="25.270833333333332"/>
    <n v="8.0500000000000007"/>
    <n v="31.908333333333335"/>
    <n v="9.4416666666666664"/>
    <n v="4.3698689464619127"/>
    <n v="6.5898840340310025"/>
    <n v="8.4360772845117644"/>
    <n v="8.2455656671370097"/>
    <n v="8.4476270158706317"/>
    <n v="7.514703140853908"/>
    <n v="10.304190913929878"/>
    <n v="21.322378445585176"/>
    <n v="25.960806376005106"/>
    <n v="29.722266597118011"/>
    <n v="23.247741530200969"/>
    <n v="10.701980354353218"/>
    <n v="122.21361638400001"/>
    <n v="125.283530368"/>
    <n v="149.77524233075926"/>
    <n v="3.0358458879999999"/>
    <n v="3.6528569599999998"/>
    <n v="4.3266481919999995"/>
    <n v="6.3896606719999998"/>
    <n v="6.3215244799999999"/>
    <n v="6.0224823039999995"/>
    <n v="7.7145310719999998"/>
    <n v="19.982830975999999"/>
    <n v="22.95811136"/>
    <n v="7.313284608"/>
    <n v="28.988164351999998"/>
    <n v="8.5775895040000005"/>
    <n v="3.9699497273462216"/>
    <n v="5.9867947173396123"/>
    <n v="7.6640290877910955"/>
    <n v="7.4909526059287392"/>
    <n v="7.6745218173033116"/>
    <n v="6.8269767470429983"/>
    <n v="9.361177740215755"/>
    <n v="19.371008955534041"/>
    <n v="23.58493983613744"/>
    <n v="27.002160847152261"/>
    <n v="21.120167739575294"/>
    <n v="9.7225625093925174"/>
  </r>
  <r>
    <n v="84135799"/>
    <n v="10076840832009"/>
    <s v="BJ US-IC-ChocChpCookDgh-FTNG-1 2.4G"/>
    <n v="34321"/>
    <n v="1567"/>
    <n v="1506"/>
    <n v="3867"/>
    <n v="3283"/>
    <n v="2911"/>
    <n v="4207"/>
    <n v="5675"/>
    <n v="3513"/>
    <n v="1936"/>
    <n v="1129"/>
    <n v="943"/>
    <n v="2432"/>
    <n v="1347.4920215281284"/>
    <n v="1472.9507478709816"/>
    <n v="3872.350337291703"/>
    <n v="3787.8763145696539"/>
    <n v="3789.0454269930997"/>
    <n v="4611.2008140804965"/>
    <n v="5743.2144843123069"/>
    <n v="3877.4347190278222"/>
    <n v="2086.7218407371752"/>
    <n v="1215.0224311362126"/>
    <n v="907.16082018736302"/>
    <n v="1101.1643455779285"/>
    <n v="101101.63430331288"/>
    <n v="125"/>
    <n v="9.0848256361922702E-3"/>
    <n v="32969"/>
    <n v="33811.634303312872"/>
    <n v="274.56799999999998"/>
    <n v="263.75200000000001"/>
    <n v="270.49307442650297"/>
    <n v="12.536"/>
    <n v="12.048"/>
    <n v="30.936"/>
    <n v="26.263999999999999"/>
    <n v="23.288"/>
    <n v="33.655999999999999"/>
    <n v="45.4"/>
    <n v="28.103999999999999"/>
    <n v="15.488"/>
    <n v="9.032"/>
    <n v="7.5439999999999996"/>
    <n v="19.456"/>
    <n v="10.779936172225026"/>
    <n v="11.783605982967853"/>
    <n v="30.978802698333624"/>
    <n v="30.303010516557233"/>
    <n v="30.312363415944798"/>
    <n v="36.889606512643972"/>
    <n v="45.945715874498454"/>
    <n v="31.019477752222578"/>
    <n v="16.693774725897402"/>
    <n v="9.7201794490897004"/>
    <n v="7.2572865614989039"/>
    <n v="8.8093147646234282"/>
    <n v="311.8003006597549"/>
    <n v="299.51761639962297"/>
    <n v="307.17280212029476"/>
    <n v="14.235921771913288"/>
    <n v="13.68174740810556"/>
    <n v="35.131020735155509"/>
    <n v="29.825482563619222"/>
    <n v="26.445927426955699"/>
    <n v="38.219861451460879"/>
    <n v="51.556385485391132"/>
    <n v="31.914992459943445"/>
    <n v="17.588222431668235"/>
    <n v="10.256768143261073"/>
    <n v="8.56699057492931"/>
    <n v="22.094295947219599"/>
    <n v="12.241730061743286"/>
    <n v="13.381500715106871"/>
    <n v="35.179627616545446"/>
    <n v="34.412195849327887"/>
    <n v="34.422817031843998"/>
    <n v="41.891955369389159"/>
    <n v="52.176102181231215"/>
    <n v="35.225818338085929"/>
    <n v="18.957504074331414"/>
    <n v="11.038266930934922"/>
    <n v="8.2413978753873618"/>
    <n v="10.00388607636725"/>
  </r>
  <r>
    <n v="64403170"/>
    <n v="10077567004120"/>
    <s v="PS Transformers"/>
    <n v="0"/>
    <n v="0"/>
    <n v="0"/>
    <n v="0"/>
    <n v="0"/>
    <n v="0"/>
    <n v="4997"/>
    <n v="3565"/>
    <n v="2505"/>
    <n v="540"/>
    <n v="300"/>
    <n v="570"/>
    <n v="645"/>
    <n v="647.66800190923936"/>
    <n v="502.82803828770204"/>
    <n v="505.51382022331381"/>
    <n v="1582.9480787393127"/>
    <n v="1928.5592342540169"/>
    <n v="12055.211212511233"/>
    <n v="8504.7206363769528"/>
    <n v="11179.435860871659"/>
    <n v="11968.701051786689"/>
    <n v="10811.743709945426"/>
    <n v="12400.977594848522"/>
    <n v="9978.2371214897394"/>
    <n v="95188.54436124381"/>
    <n v="195"/>
    <n v="2.16E-3"/>
    <n v="13122"/>
    <n v="82066.54436124381"/>
    <n v="0"/>
    <n v="67.292307692307688"/>
    <n v="420.85407364740416"/>
    <n v="0"/>
    <n v="0"/>
    <n v="0"/>
    <n v="0"/>
    <n v="0"/>
    <n v="25.625641025641027"/>
    <n v="18.282051282051281"/>
    <n v="12.846153846153847"/>
    <n v="2.7692307692307692"/>
    <n v="1.5384615384615385"/>
    <n v="2.9230769230769229"/>
    <n v="3.3076923076923075"/>
    <n v="3.3213743687653299"/>
    <n v="2.5786053245523184"/>
    <n v="2.5923785652477633"/>
    <n v="8.1176824550733979"/>
    <n v="9.8900473551488055"/>
    <n v="61.821595961596067"/>
    <n v="43.613951981420271"/>
    <n v="57.330440312162352"/>
    <n v="61.377954111726609"/>
    <n v="55.444839538181668"/>
    <n v="63.594756896659085"/>
    <n v="51.170446776870456"/>
    <n v="0"/>
    <n v="28.343520000000002"/>
    <n v="177.26373582028663"/>
    <n v="0"/>
    <n v="0"/>
    <n v="0"/>
    <n v="0"/>
    <n v="0"/>
    <n v="10.793520000000001"/>
    <n v="7.7004000000000001"/>
    <n v="5.4108000000000001"/>
    <n v="1.1664000000000001"/>
    <n v="0.64800000000000002"/>
    <n v="1.2312000000000001"/>
    <n v="1.3932"/>
    <n v="1.398962884123957"/>
    <n v="1.0861085627014364"/>
    <n v="1.0919098516823578"/>
    <n v="3.4191678500769154"/>
    <n v="4.1656879459886769"/>
    <n v="26.039256219024264"/>
    <n v="18.370196574574219"/>
    <n v="24.147581459482783"/>
    <n v="25.85239427185925"/>
    <n v="23.353366413482121"/>
    <n v="26.786111604872808"/>
    <n v="21.552992182417839"/>
  </r>
  <r>
    <n v="68654218"/>
    <n v="10076840003584"/>
    <s v="BJ US-CD-PBMix-8 8z"/>
    <n v="34599"/>
    <n v="1688"/>
    <n v="2524"/>
    <n v="1764"/>
    <n v="4157"/>
    <n v="439"/>
    <n v="1722"/>
    <n v="3180"/>
    <n v="2122"/>
    <n v="1570"/>
    <n v="2440"/>
    <n v="25"/>
    <n v="4344"/>
    <n v="1714.6325615237818"/>
    <n v="1439.9475665985533"/>
    <n v="2067.125022380194"/>
    <n v="-227.02320822548563"/>
    <n v="4383.8771249359806"/>
    <n v="3069.8498530667212"/>
    <n v="2017.1090553988765"/>
    <n v="2660.1296896163813"/>
    <n v="653.21867984723326"/>
    <n v="861.48616319774044"/>
    <n v="2099.300761227802"/>
    <n v="-1053.4040725928992"/>
    <n v="80260.24919697491"/>
    <n v="256"/>
    <n v="1.892672E-3"/>
    <n v="25975"/>
    <n v="19686.249196974873"/>
    <n v="135.15234375"/>
    <n v="101.46484375"/>
    <n v="76.8994109256831"/>
    <n v="6.59375"/>
    <n v="9.859375"/>
    <n v="6.890625"/>
    <n v="16.23828125"/>
    <n v="1.71484375"/>
    <n v="6.7265625"/>
    <n v="12.421875"/>
    <n v="8.2890625"/>
    <n v="6.1328125"/>
    <n v="9.53125"/>
    <n v="9.765625E-2"/>
    <n v="16.96875"/>
    <n v="6.6977834434522725"/>
    <n v="5.6247951820255988"/>
    <n v="8.0747071186726327"/>
    <n v="-0.88680940713080325"/>
    <n v="17.124520019281174"/>
    <n v="11.99160098854188"/>
    <n v="7.8793322476518615"/>
    <n v="10.391131600063989"/>
    <n v="2.5516354681532549"/>
    <n v="3.3651803249911736"/>
    <n v="8.2003935985461016"/>
    <n v="-4.1148596585660124"/>
    <n v="65.484558527999994"/>
    <n v="49.162155200000001"/>
    <n v="37.259612640136829"/>
    <n v="3.1948303359999999"/>
    <n v="4.7771041279999995"/>
    <n v="3.338673408"/>
    <n v="7.8678375039999997"/>
    <n v="0.83088300800000003"/>
    <n v="3.259181184"/>
    <n v="6.0186969599999998"/>
    <n v="4.0162499839999999"/>
    <n v="2.9714950399999998"/>
    <n v="4.6181196799999995"/>
    <n v="4.7316799999999999E-2"/>
    <n v="8.2217671679999995"/>
    <n v="3.2452370394843388"/>
    <n v="2.725348440769217"/>
    <n v="3.9123896503583664"/>
    <n v="-0.42968046955854633"/>
    <n v="8.2972414858068326"/>
    <n v="5.8102188611034968"/>
    <n v="3.8177258300999024"/>
    <n v="5.0347529799056154"/>
    <n v="1.2363287052238225"/>
    <n v="1.6305107394717937"/>
    <n v="3.9732877703545464"/>
    <n v="-1.9937483928825477"/>
  </r>
  <r>
    <n v="69556602"/>
    <n v="10075856000709"/>
    <s v="KL Cone Caramel Vanilla Caramel 6-8CT"/>
    <n v="64327"/>
    <n v="2022"/>
    <n v="3180"/>
    <n v="2220"/>
    <n v="2304"/>
    <n v="2448"/>
    <n v="2604"/>
    <n v="3900"/>
    <n v="2460"/>
    <n v="2320"/>
    <n v="4200"/>
    <n v="708"/>
    <n v="2632"/>
    <n v="-700.89014296046275"/>
    <n v="-375.19387365715858"/>
    <n v="-1060.0238443355909"/>
    <n v="-801.42933253418778"/>
    <n v="-1607.1924765043045"/>
    <n v="-1949.6279641209437"/>
    <n v="-1648.8363837919815"/>
    <n v="-1742.2872517306835"/>
    <n v="-1348.4323331314524"/>
    <n v="-760.29830147703638"/>
    <n v="-910.87110218380997"/>
    <n v="-468.25759548726853"/>
    <n v="81951.659398085118"/>
    <n v="120"/>
    <n v="5.3220000000000003E-3"/>
    <n v="30998"/>
    <n v="-13373.340601914879"/>
    <n v="536.05833333333328"/>
    <n v="258.31666666666666"/>
    <n v="-111.44450501595732"/>
    <n v="16.850000000000001"/>
    <n v="26.5"/>
    <n v="18.5"/>
    <n v="19.2"/>
    <n v="20.399999999999999"/>
    <n v="21.7"/>
    <n v="32.5"/>
    <n v="20.5"/>
    <n v="19.333333333333332"/>
    <n v="35"/>
    <n v="5.9"/>
    <n v="21.933333333333334"/>
    <n v="-5.8407511913371897"/>
    <n v="-3.1266156138096548"/>
    <n v="-8.8335320361299239"/>
    <n v="-6.6785777711182313"/>
    <n v="-13.393270637535871"/>
    <n v="-16.246899701007866"/>
    <n v="-13.740303198266512"/>
    <n v="-14.519060431089029"/>
    <n v="-11.23693610942877"/>
    <n v="-6.3358191789753029"/>
    <n v="-7.5905925181984166"/>
    <n v="-3.9021466290605713"/>
    <n v="342.34829400000001"/>
    <n v="164.97135600000001"/>
    <n v="-71.172918683390989"/>
    <n v="10.761084"/>
    <n v="16.923960000000001"/>
    <n v="11.81484"/>
    <n v="12.261888000000001"/>
    <n v="13.028256000000001"/>
    <n v="13.858488000000001"/>
    <n v="20.755800000000001"/>
    <n v="13.092120000000001"/>
    <n v="12.347040000000002"/>
    <n v="22.352400000000003"/>
    <n v="3.7679760000000004"/>
    <n v="14.007504000000001"/>
    <n v="-3.7301373408355829"/>
    <n v="-1.996781795603398"/>
    <n v="-5.6414468995540146"/>
    <n v="-4.2652069077469479"/>
    <n v="-8.5534783599559088"/>
    <n v="-10.375920025051663"/>
    <n v="-8.7751072345409256"/>
    <n v="-9.2724527537106987"/>
    <n v="-7.1763568769255901"/>
    <n v="-4.0463075604607877"/>
    <n v="-4.8476560058222367"/>
    <n v="-2.4920669231832431"/>
  </r>
  <r>
    <n v="84135795"/>
    <n v="10076840104144"/>
    <s v="BJ US-IC-Vanilla-FTNG-1 2.4G"/>
    <n v="33673"/>
    <n v="1342"/>
    <n v="1523"/>
    <n v="3665"/>
    <n v="2945"/>
    <n v="3194"/>
    <n v="3027"/>
    <n v="4704"/>
    <n v="3406"/>
    <n v="1553"/>
    <n v="1613"/>
    <n v="1281"/>
    <n v="2412"/>
    <n v="1152.9212161230121"/>
    <n v="1361.4763501329151"/>
    <n v="3836.4181142448947"/>
    <n v="3766.740499859945"/>
    <n v="3651.3476890654993"/>
    <n v="4439.5242687173386"/>
    <n v="5480.8572605700829"/>
    <n v="3721.6124483462449"/>
    <n v="1744.1582788713706"/>
    <n v="1257.4225052685633"/>
    <n v="906.44952503357149"/>
    <n v="1159.6077466510219"/>
    <n v="96816.535902884469"/>
    <n v="125"/>
    <n v="9.0848256361922702E-3"/>
    <n v="30665"/>
    <n v="32478.535902884461"/>
    <n v="269.38400000000001"/>
    <n v="245.32"/>
    <n v="259.82828722307568"/>
    <n v="10.736000000000001"/>
    <n v="12.183999999999999"/>
    <n v="29.32"/>
    <n v="23.56"/>
    <n v="25.552"/>
    <n v="24.216000000000001"/>
    <n v="37.631999999999998"/>
    <n v="27.248000000000001"/>
    <n v="12.423999999999999"/>
    <n v="12.904"/>
    <n v="10.247999999999999"/>
    <n v="19.295999999999999"/>
    <n v="9.2233697289840961"/>
    <n v="10.89181080106332"/>
    <n v="30.691344913959156"/>
    <n v="30.13392399887956"/>
    <n v="29.210781512523994"/>
    <n v="35.516194149738709"/>
    <n v="43.846858084560665"/>
    <n v="29.77289958676996"/>
    <n v="13.953266230970964"/>
    <n v="10.059380042148506"/>
    <n v="7.2515962002685717"/>
    <n v="9.2768619732081756"/>
    <n v="305.91333364750233"/>
    <n v="278.58617813383597"/>
    <n v="295.06183559651583"/>
    <n v="12.191836003770026"/>
    <n v="13.836189443920828"/>
    <n v="33.295885956644668"/>
    <n v="26.754811498586236"/>
    <n v="29.016933081998111"/>
    <n v="27.499767200754"/>
    <n v="42.735019792648437"/>
    <n v="30.942916116870872"/>
    <n v="14.108734213006596"/>
    <n v="14.653823751178132"/>
    <n v="11.637661639962298"/>
    <n v="21.912599434495757"/>
    <n v="10.474088220744308"/>
    <n v="12.36877524875699"/>
    <n v="34.853189635444423"/>
    <n v="34.220180658011316"/>
    <n v="33.171857092273648"/>
    <n v="40.33230388894102"/>
    <n v="49.792632549137629"/>
    <n v="33.81020017870825"/>
    <n v="15.845373845467615"/>
    <n v="11.423464211388954"/>
    <n v="8.2349358829392969"/>
    <n v="10.534834184702355"/>
  </r>
  <r>
    <n v="84163503"/>
    <n v="10076840635037"/>
    <s v="BJ US-IC-Salted Caramel Almond-8 1PT"/>
    <n v="38685"/>
    <n v="1815"/>
    <n v="2784"/>
    <n v="3684"/>
    <n v="1980"/>
    <n v="2760"/>
    <n v="4635"/>
    <n v="3180"/>
    <n v="1370"/>
    <n v="3645"/>
    <n v="2370"/>
    <n v="1770"/>
    <n v="4950"/>
    <n v="612.06559456942205"/>
    <n v="1386.5846096073394"/>
    <n v="1588.5230412754743"/>
    <n v="1897.3706068332756"/>
    <n v="2337.0600411489145"/>
    <n v="2823.0380979253032"/>
    <n v="1021.1984467654586"/>
    <n v="599.29444436493668"/>
    <n v="1524.0538516938618"/>
    <n v="930.13288923596417"/>
    <n v="1656.3556819927633"/>
    <n v="985.9595736464446"/>
    <n v="90989.636879059137"/>
    <n v="240"/>
    <n v="3.7853439999999999E-3"/>
    <n v="34943"/>
    <n v="17361.636879059155"/>
    <n v="161.1875"/>
    <n v="145.59583333333333"/>
    <n v="72.340153662746474"/>
    <n v="7.5625"/>
    <n v="11.6"/>
    <n v="15.35"/>
    <n v="8.25"/>
    <n v="11.5"/>
    <n v="19.3125"/>
    <n v="13.25"/>
    <n v="5.708333333333333"/>
    <n v="15.1875"/>
    <n v="9.875"/>
    <n v="7.375"/>
    <n v="20.625"/>
    <n v="2.5502733107059252"/>
    <n v="5.7774358733639142"/>
    <n v="6.6188460053144764"/>
    <n v="7.9057108618053151"/>
    <n v="9.7377501714538095"/>
    <n v="11.76265874135543"/>
    <n v="4.2549935281894111"/>
    <n v="2.4970601848539027"/>
    <n v="6.3502243820577577"/>
    <n v="3.8755537051498505"/>
    <n v="6.90148200830318"/>
    <n v="4.1081648901935193"/>
    <n v="146.43603264000001"/>
    <n v="132.27127539200001"/>
    <n v="65.719767990325295"/>
    <n v="6.8703993599999995"/>
    <n v="10.538397696000001"/>
    <n v="13.945207296"/>
    <n v="7.4949811200000003"/>
    <n v="10.44754944"/>
    <n v="17.545069439999999"/>
    <n v="12.03739392"/>
    <n v="5.1859212799999996"/>
    <n v="13.79757888"/>
    <n v="8.971265279999999"/>
    <n v="6.7000588800000003"/>
    <n v="18.7374528"/>
    <n v="2.3168788260097943"/>
    <n v="5.2486997324694844"/>
    <n v="6.0131061631538687"/>
    <n v="7.1822004423526984"/>
    <n v="8.8465762044027958"/>
    <n v="10.686170325752959"/>
    <n v="3.865587413272948"/>
    <n v="2.2685356292101471"/>
    <n v="5.7690681031862496"/>
    <n v="3.5208729514720214"/>
    <n v="6.2698760426972147"/>
    <n v="3.7321961563451271"/>
  </r>
  <r>
    <n v="69665114"/>
    <n v="10076840003140"/>
    <s v="BJ US-CD-SugarCookieDough-8 8z"/>
    <n v="28855"/>
    <n v="1731"/>
    <n v="1247"/>
    <n v="2521"/>
    <n v="3372"/>
    <n v="596"/>
    <n v="2261"/>
    <n v="2227"/>
    <n v="2654"/>
    <n v="790"/>
    <n v="2018"/>
    <n v="2178"/>
    <n v="861"/>
    <n v="-117.65180351850439"/>
    <n v="96.663835180352208"/>
    <n v="1205.4923561317478"/>
    <n v="-105.04205971946539"/>
    <n v="370.14804617760836"/>
    <n v="-587.28392017946862"/>
    <n v="-312.939833124806"/>
    <n v="-381.72583466093579"/>
    <n v="258.94356276947485"/>
    <n v="-408.29546875877384"/>
    <n v="-700.85695355825601"/>
    <n v="87.348522867773653"/>
    <n v="50715.800449606737"/>
    <n v="256"/>
    <n v="1.8160000000000001E-3"/>
    <n v="22456"/>
    <n v="-595.19955039325305"/>
    <n v="112.71484375"/>
    <n v="87.71875"/>
    <n v="-2.3249982437236447"/>
    <n v="6.76171875"/>
    <n v="4.87109375"/>
    <n v="9.84765625"/>
    <n v="13.171875"/>
    <n v="2.328125"/>
    <n v="8.83203125"/>
    <n v="8.69921875"/>
    <n v="10.3671875"/>
    <n v="3.0859375"/>
    <n v="7.8828125"/>
    <n v="8.5078125"/>
    <n v="3.36328125"/>
    <n v="-0.45957735749415779"/>
    <n v="0.37759310617325081"/>
    <n v="4.7089545161396398"/>
    <n v="-0.41032054577916166"/>
    <n v="1.4458908053812827"/>
    <n v="-2.2940778132010493"/>
    <n v="-1.2224212231437734"/>
    <n v="-1.4911165416442804"/>
    <n v="1.0114982920682611"/>
    <n v="-1.5949041748389603"/>
    <n v="-2.7377224748369375"/>
    <n v="0.34120516745224083"/>
    <n v="52.400680000000001"/>
    <n v="40.780096"/>
    <n v="-1.0808823835141477"/>
    <n v="3.1434960000000003"/>
    <n v="2.2645520000000001"/>
    <n v="4.5781360000000006"/>
    <n v="6.1235520000000001"/>
    <n v="1.082336"/>
    <n v="4.1059760000000001"/>
    <n v="4.044232"/>
    <n v="4.8196640000000004"/>
    <n v="1.4346400000000001"/>
    <n v="3.6646880000000004"/>
    <n v="3.9552480000000001"/>
    <n v="1.5635760000000001"/>
    <n v="-0.21365567518960399"/>
    <n v="0.17554152468751963"/>
    <n v="2.189174118735254"/>
    <n v="-0.19075638045054916"/>
    <n v="0.67218885185853683"/>
    <n v="-1.0665075990459152"/>
    <n v="-0.56829873695464772"/>
    <n v="-0.6932141157442594"/>
    <n v="0.47024150998936637"/>
    <n v="-0.74146457126593335"/>
    <n v="-1.272756227661793"/>
    <n v="0.15862491752787697"/>
  </r>
  <r>
    <n v="69555093"/>
    <n v="10186852001666"/>
    <s v="TAL NV Dark Chocolate Gelato Bar 6-6PK"/>
    <n v="59159"/>
    <n v="1457"/>
    <n v="1705"/>
    <n v="1638"/>
    <n v="1723"/>
    <n v="566"/>
    <n v="2192"/>
    <n v="1434"/>
    <n v="224"/>
    <n v="288"/>
    <n v="192"/>
    <n v="112"/>
    <n v="64"/>
    <n v="2000"/>
    <n v="2000"/>
    <n v="2000"/>
    <n v="0"/>
    <n v="0"/>
    <n v="0"/>
    <n v="0"/>
    <n v="0"/>
    <n v="0"/>
    <n v="0"/>
    <n v="0"/>
    <n v="0"/>
    <n v="76754"/>
    <n v="176"/>
    <n v="1.98E-3"/>
    <n v="11595"/>
    <n v="6000"/>
    <n v="336.13068181818181"/>
    <n v="65.880681818181813"/>
    <n v="34.090909090909093"/>
    <n v="8.2784090909090917"/>
    <n v="9.6875"/>
    <n v="9.3068181818181817"/>
    <n v="9.7897727272727266"/>
    <n v="3.2159090909090908"/>
    <n v="12.454545454545455"/>
    <n v="8.1477272727272734"/>
    <n v="1.2727272727272727"/>
    <n v="1.6363636363636365"/>
    <n v="1.0909090909090908"/>
    <n v="0.63636363636363635"/>
    <n v="0.36363636363636365"/>
    <n v="11.363636363636363"/>
    <n v="11.363636363636363"/>
    <n v="11.363636363636363"/>
    <n v="0"/>
    <n v="0"/>
    <n v="0"/>
    <n v="0"/>
    <n v="0"/>
    <n v="0"/>
    <n v="0"/>
    <n v="0"/>
    <n v="0"/>
    <n v="117.13482"/>
    <n v="22.958099999999998"/>
    <n v="11.88"/>
    <n v="2.8848600000000002"/>
    <n v="3.3759000000000001"/>
    <n v="3.2432400000000001"/>
    <n v="3.41154"/>
    <n v="1.1206799999999999"/>
    <n v="4.34016"/>
    <n v="2.8393199999999998"/>
    <n v="0.44352000000000003"/>
    <n v="0.57023999999999997"/>
    <n v="0.38016"/>
    <n v="0.22176000000000001"/>
    <n v="0.12672"/>
    <n v="3.96"/>
    <n v="3.96"/>
    <n v="3.96"/>
    <n v="0"/>
    <n v="0"/>
    <n v="0"/>
    <n v="0"/>
    <n v="0"/>
    <n v="0"/>
    <n v="0"/>
    <n v="0"/>
    <n v="0"/>
  </r>
  <r>
    <n v="62697529"/>
    <n v="10076840002891"/>
    <s v="BJ US-ND-COR-KaramelSutra-8 1PT"/>
    <n v="30616"/>
    <n v="3487"/>
    <n v="2725"/>
    <n v="3709"/>
    <n v="2656"/>
    <n v="3905"/>
    <n v="4564"/>
    <n v="4827"/>
    <n v="3529"/>
    <n v="4221"/>
    <n v="2881"/>
    <n v="3977"/>
    <n v="3353"/>
    <n v="2196.6885929724704"/>
    <n v="2447.0374513817246"/>
    <n v="2723.2616386652767"/>
    <n v="2724.8538661927728"/>
    <n v="2709.8486486026918"/>
    <n v="3988.9302787060778"/>
    <n v="3131.9411177610709"/>
    <n v="3316.1793053173847"/>
    <n v="2264.8102629059349"/>
    <n v="2432.2233192871586"/>
    <n v="2900.3895021147896"/>
    <n v="2814.0502966177155"/>
    <n v="108100.21428052508"/>
    <n v="240"/>
    <n v="3.7839999999999996E-3"/>
    <n v="43834"/>
    <n v="33650.21428052507"/>
    <n v="127.56666666666666"/>
    <n v="182.64166666666668"/>
    <n v="140.20922616885446"/>
    <n v="14.529166666666667"/>
    <n v="11.354166666666666"/>
    <n v="15.454166666666667"/>
    <n v="11.066666666666666"/>
    <n v="16.270833333333332"/>
    <n v="19.016666666666666"/>
    <n v="20.112500000000001"/>
    <n v="14.704166666666667"/>
    <n v="17.587499999999999"/>
    <n v="12.004166666666666"/>
    <n v="16.570833333333333"/>
    <n v="13.970833333333333"/>
    <n v="9.1528691373852933"/>
    <n v="10.195989380757187"/>
    <n v="11.346923494438652"/>
    <n v="11.353557775803219"/>
    <n v="11.291036035844549"/>
    <n v="16.620542827941993"/>
    <n v="13.049754657337795"/>
    <n v="13.817413772155769"/>
    <n v="9.4367094287747282"/>
    <n v="10.13426383036316"/>
    <n v="12.084956258811623"/>
    <n v="11.725209569240482"/>
    <n v="115.85094399999998"/>
    <n v="165.86785599999999"/>
    <n v="127.33241083750686"/>
    <n v="13.194807999999998"/>
    <n v="10.311399999999999"/>
    <n v="14.034855999999998"/>
    <n v="10.050303999999999"/>
    <n v="14.776519999999998"/>
    <n v="17.270175999999999"/>
    <n v="18.265367999999999"/>
    <n v="13.353735999999998"/>
    <n v="15.972263999999999"/>
    <n v="10.901703999999999"/>
    <n v="15.048967999999999"/>
    <n v="12.687751999999998"/>
    <n v="8.3122696358078265"/>
    <n v="9.2595897160284455"/>
    <n v="10.304822040709405"/>
    <n v="10.310847029673452"/>
    <n v="10.254067286312585"/>
    <n v="15.094112174623797"/>
    <n v="11.851265189607892"/>
    <n v="12.548422491320983"/>
    <n v="8.5700420348360566"/>
    <n v="9.2035330401826076"/>
    <n v="10.975073876002362"/>
    <n v="10.648366322401435"/>
  </r>
  <r>
    <n v="69555090"/>
    <n v="10186852001635"/>
    <s v="TAL NV Vanilla Caramel Gelato Bar 6-6PK"/>
    <n v="48816"/>
    <n v="96"/>
    <n v="1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104"/>
    <n v="176"/>
    <n v="1.98E-3"/>
    <n v="288"/>
    <n v="0"/>
    <n v="277.36363636363637"/>
    <n v="1.6363636363636365"/>
    <n v="0"/>
    <n v="0.54545454545454541"/>
    <n v="1.09090909090909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.655680000000004"/>
    <n v="0.57023999999999997"/>
    <n v="0"/>
    <n v="0.19008"/>
    <n v="0.380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4780901"/>
    <n v="10077567004175"/>
    <s v="BR Hershey Smores 8-1PT"/>
    <n v="0"/>
    <n v="0"/>
    <n v="0"/>
    <n v="0"/>
    <n v="0"/>
    <n v="255"/>
    <n v="15345"/>
    <n v="9803"/>
    <n v="4656"/>
    <n v="10798"/>
    <n v="7590"/>
    <n v="5724"/>
    <n v="5055"/>
    <n v="5263.2704626263867"/>
    <n v="5891.7043696263872"/>
    <n v="6507.7163237980885"/>
    <n v="6110.3263529160231"/>
    <n v="6123.9891764250087"/>
    <n v="5873.7521175865386"/>
    <n v="5952.7029296793498"/>
    <n v="5762.6625683629436"/>
    <n v="5580.2671274575141"/>
    <n v="5763.4841779286035"/>
    <n v="5586.3775647201528"/>
    <n v="5769.5706141912424"/>
    <n v="129411.82378531822"/>
    <n v="240"/>
    <n v="3.7839999999999996E-3"/>
    <n v="59226"/>
    <n v="70185.823785318236"/>
    <n v="0"/>
    <n v="246.77500000000001"/>
    <n v="292.440932438826"/>
    <n v="0"/>
    <n v="0"/>
    <n v="0"/>
    <n v="0"/>
    <n v="1.0625"/>
    <n v="63.9375"/>
    <n v="40.845833333333331"/>
    <n v="19.399999999999999"/>
    <n v="44.991666666666667"/>
    <n v="31.625"/>
    <n v="23.85"/>
    <n v="21.0625"/>
    <n v="21.930293594276613"/>
    <n v="24.548768206776614"/>
    <n v="27.115484682492035"/>
    <n v="25.459693137150097"/>
    <n v="25.516621568437536"/>
    <n v="24.473967156610577"/>
    <n v="24.802928873663959"/>
    <n v="24.011094034845598"/>
    <n v="23.251113031072975"/>
    <n v="24.014517408035847"/>
    <n v="23.27657318633397"/>
    <n v="24.039877559130176"/>
    <n v="0"/>
    <n v="224.11118399999998"/>
    <n v="265.58315720364419"/>
    <n v="0"/>
    <n v="0"/>
    <n v="0"/>
    <n v="0"/>
    <n v="0.96491999999999989"/>
    <n v="58.065479999999994"/>
    <n v="37.094551999999993"/>
    <n v="17.618303999999998"/>
    <n v="40.859631999999998"/>
    <n v="28.720559999999995"/>
    <n v="21.659615999999996"/>
    <n v="19.128119999999999"/>
    <n v="19.916215430578244"/>
    <n v="22.294209334666245"/>
    <n v="24.625198569251964"/>
    <n v="23.121474919434228"/>
    <n v="23.173175043592231"/>
    <n v="22.226278012947461"/>
    <n v="22.525027885906656"/>
    <n v="21.805915158685377"/>
    <n v="21.11573081029923"/>
    <n v="21.809024129281834"/>
    <n v="21.138852704901055"/>
    <n v="21.83205520409966"/>
  </r>
  <r>
    <n v="64325622"/>
    <n v="10850001974704"/>
    <s v="Yasso Peanut Butter Sandwich 7-3pk"/>
    <n v="21965"/>
    <n v="1177"/>
    <n v="1050"/>
    <n v="882"/>
    <n v="987"/>
    <n v="672"/>
    <n v="1281"/>
    <n v="1978"/>
    <n v="1176"/>
    <n v="1470"/>
    <n v="777"/>
    <n v="252"/>
    <n v="3045"/>
    <n v="910.33"/>
    <n v="1057.71"/>
    <n v="1089.8700000000001"/>
    <n v="830.58"/>
    <n v="708.72"/>
    <n v="1007.29"/>
    <n v="1116.57"/>
    <n v="1154.75"/>
    <n v="1050.73"/>
    <n v="832.73"/>
    <n v="656.03"/>
    <n v="979.58999999999992"/>
    <n v="48106.900000000009"/>
    <n v="189"/>
    <n v="2.1700000000000001E-3"/>
    <n v="14747"/>
    <n v="11394.9"/>
    <n v="116.21693121693121"/>
    <n v="78.026455026455025"/>
    <n v="60.290476190476191"/>
    <n v="6.2275132275132279"/>
    <n v="5.5555555555555554"/>
    <n v="4.666666666666667"/>
    <n v="5.2222222222222223"/>
    <n v="3.5555555555555554"/>
    <n v="6.7777777777777777"/>
    <n v="10.465608465608465"/>
    <n v="6.2222222222222223"/>
    <n v="7.7777777777777777"/>
    <n v="4.1111111111111107"/>
    <n v="1.3333333333333333"/>
    <n v="16.111111111111111"/>
    <n v="4.8165608465608472"/>
    <n v="5.5963492063492062"/>
    <n v="5.7665079365079368"/>
    <n v="4.3946031746031746"/>
    <n v="3.7498412698412702"/>
    <n v="5.3295767195767194"/>
    <n v="5.9077777777777776"/>
    <n v="6.10978835978836"/>
    <n v="5.5594179894179891"/>
    <n v="4.4059788359788357"/>
    <n v="3.471058201058201"/>
    <n v="5.1830158730158722"/>
    <n v="47.664050000000003"/>
    <n v="32.000990000000002"/>
    <n v="24.726932999999999"/>
    <n v="2.55409"/>
    <n v="2.2785000000000002"/>
    <n v="1.91394"/>
    <n v="2.1417899999999999"/>
    <n v="1.45824"/>
    <n v="2.7797700000000001"/>
    <n v="4.2922599999999997"/>
    <n v="2.55192"/>
    <n v="3.1899000000000002"/>
    <n v="1.6860900000000001"/>
    <n v="0.54683999999999999"/>
    <n v="6.6076500000000005"/>
    <n v="1.9754161000000001"/>
    <n v="2.2952307000000003"/>
    <n v="2.3650179000000002"/>
    <n v="1.8023586"/>
    <n v="1.5379224"/>
    <n v="2.1858192999999999"/>
    <n v="2.4229569"/>
    <n v="2.5058075"/>
    <n v="2.2800841000000003"/>
    <n v="1.8070241"/>
    <n v="1.4235850999999999"/>
    <n v="2.1257102999999997"/>
  </r>
  <r>
    <n v="84164939"/>
    <n v="10076840821256"/>
    <s v="BJ US-IC-SweetCrm+Cookies-FTNG-1 2.4G"/>
    <n v="26574"/>
    <n v="1209"/>
    <n v="1177"/>
    <n v="2650"/>
    <n v="2416"/>
    <n v="2819"/>
    <n v="3035"/>
    <n v="4696"/>
    <n v="3702"/>
    <n v="1336"/>
    <n v="1449"/>
    <n v="1539"/>
    <n v="1730"/>
    <n v="1066.324189529767"/>
    <n v="1097.5579463345939"/>
    <n v="3095.4446034217131"/>
    <n v="3303.6605406427334"/>
    <n v="3072.4381948691953"/>
    <n v="3763.7940092998006"/>
    <n v="4535.0301306922938"/>
    <n v="3170.1926289731909"/>
    <n v="1503.371963564573"/>
    <n v="1089.761683337558"/>
    <n v="1049.1408367206716"/>
    <n v="833.18158035843885"/>
    <n v="81911.89830774453"/>
    <n v="125"/>
    <n v="9.0848256361922702E-3"/>
    <n v="27758"/>
    <n v="27579.89830774453"/>
    <n v="212.59200000000001"/>
    <n v="222.06399999999999"/>
    <n v="220.63918646195623"/>
    <n v="9.6720000000000006"/>
    <n v="9.4160000000000004"/>
    <n v="21.2"/>
    <n v="19.327999999999999"/>
    <n v="22.552"/>
    <n v="24.28"/>
    <n v="37.567999999999998"/>
    <n v="29.616"/>
    <n v="10.688000000000001"/>
    <n v="11.592000000000001"/>
    <n v="12.311999999999999"/>
    <n v="13.84"/>
    <n v="8.5305935162381363"/>
    <n v="8.7804635706767513"/>
    <n v="24.763556827373705"/>
    <n v="26.429284325141868"/>
    <n v="24.579505558953564"/>
    <n v="30.110352074398403"/>
    <n v="36.280241045538354"/>
    <n v="25.361541031785528"/>
    <n v="12.026975708516584"/>
    <n v="8.7180934667004646"/>
    <n v="8.3931266937653728"/>
    <n v="6.6654526428675105"/>
    <n v="241.4201564561734"/>
    <n v="252.17659000942504"/>
    <n v="250.55856718977333"/>
    <n v="10.983554194156454"/>
    <n v="10.692839773798301"/>
    <n v="24.074787935909516"/>
    <n v="21.948938737040525"/>
    <n v="25.610123468426011"/>
    <n v="27.57244580584354"/>
    <n v="42.662341187558901"/>
    <n v="33.632024505183786"/>
    <n v="12.137327049952873"/>
    <n v="13.163912346842599"/>
    <n v="13.981546654099905"/>
    <n v="15.716748350612628"/>
    <n v="9.6873693335319722"/>
    <n v="9.9711225680670594"/>
    <n v="28.121574488578595"/>
    <n v="30.013179972907921"/>
    <n v="27.912565278363967"/>
    <n v="34.193412305033718"/>
    <n v="41.199957992217733"/>
    <n v="28.800647267363416"/>
    <n v="13.657872155324144"/>
    <n v="9.9002948781250897"/>
    <n v="9.5312615694161664"/>
    <n v="7.569309380843535"/>
  </r>
  <r>
    <n v="64369045"/>
    <n v="10186852001598"/>
    <s v="TAL ND LYR Blueberry Crumble 8 320.3g"/>
    <n v="54817"/>
    <n v="3451"/>
    <n v="2569"/>
    <n v="2439"/>
    <n v="655"/>
    <n v="6001"/>
    <n v="4410"/>
    <n v="2713"/>
    <n v="4350"/>
    <n v="2250"/>
    <n v="2737"/>
    <n v="3030"/>
    <n v="1545"/>
    <n v="1880.5652235079815"/>
    <n v="1174.3748187575147"/>
    <n v="1387.4011129903113"/>
    <n v="1888.8369123397467"/>
    <n v="1510.8099885475092"/>
    <n v="1526.4800885222492"/>
    <n v="1817.2898599022365"/>
    <n v="1296.9561609016962"/>
    <n v="1241.2654310660378"/>
    <n v="1512.4189999540529"/>
    <n v="787.78215449964989"/>
    <n v="663.66865386249583"/>
    <n v="107654.84940485147"/>
    <n v="255"/>
    <n v="3.552E-3"/>
    <n v="36150"/>
    <n v="16687.84940485148"/>
    <n v="214.96862745098039"/>
    <n v="141.76470588235293"/>
    <n v="65.442546685692079"/>
    <n v="13.533333333333333"/>
    <n v="10.074509803921568"/>
    <n v="9.5647058823529409"/>
    <n v="2.5686274509803924"/>
    <n v="23.533333333333335"/>
    <n v="17.294117647058822"/>
    <n v="10.639215686274509"/>
    <n v="17.058823529411764"/>
    <n v="8.8235294117647065"/>
    <n v="10.733333333333333"/>
    <n v="11.882352941176471"/>
    <n v="6.0588235294117645"/>
    <n v="7.3747655823842413"/>
    <n v="4.6053914461079009"/>
    <n v="5.4407886783933774"/>
    <n v="7.4072035778029282"/>
    <n v="5.924745053127487"/>
    <n v="5.9861964255774476"/>
    <n v="7.1266269015773975"/>
    <n v="5.0861025917713576"/>
    <n v="4.8677075728079915"/>
    <n v="5.9310549017805991"/>
    <n v="3.0893417823515681"/>
    <n v="2.6026221720097875"/>
    <n v="194.70998399999999"/>
    <n v="128.40479999999999"/>
    <n v="59.275241086032459"/>
    <n v="12.257952"/>
    <n v="9.1250879999999999"/>
    <n v="8.6633279999999999"/>
    <n v="2.3265600000000002"/>
    <n v="21.315552"/>
    <n v="15.66432"/>
    <n v="9.6365759999999998"/>
    <n v="15.4512"/>
    <n v="7.992"/>
    <n v="9.7218239999999998"/>
    <n v="10.762560000000001"/>
    <n v="5.4878400000000003"/>
    <n v="6.6797676739003506"/>
    <n v="4.1713793562266925"/>
    <n v="4.928048753341586"/>
    <n v="6.7091487126307801"/>
    <n v="5.3663970793207527"/>
    <n v="5.4220572744310287"/>
    <n v="6.4550135823727439"/>
    <n v="4.6067882835228247"/>
    <n v="4.4089748111465665"/>
    <n v="5.3721122878367957"/>
    <n v="2.7982022127827566"/>
    <n v="2.3573510585195852"/>
  </r>
  <r>
    <n v="64854330"/>
    <n v="10077567002485"/>
    <s v="MG Double Caramel RFA 8(3) 3PK"/>
    <n v="27081"/>
    <n v="1899"/>
    <n v="1931"/>
    <n v="1871"/>
    <n v="1898"/>
    <n v="3583"/>
    <n v="2330"/>
    <n v="3063"/>
    <n v="3655"/>
    <n v="1380"/>
    <n v="2460"/>
    <n v="1230"/>
    <n v="2358"/>
    <n v="1898.43"/>
    <n v="1931.3100000000002"/>
    <n v="1871.44"/>
    <n v="1898.15"/>
    <n v="3583.2799999999997"/>
    <n v="2329.5699999999997"/>
    <n v="3063.15"/>
    <n v="3655.31"/>
    <n v="1380.0099999999998"/>
    <n v="2459.87"/>
    <n v="1230.5900000000001"/>
    <n v="2358.02"/>
    <n v="82398.129999999976"/>
    <n v="30"/>
    <n v="6.4800000000000005E-3"/>
    <n v="27658"/>
    <n v="27659.13"/>
    <n v="902.7"/>
    <n v="921.93333333333328"/>
    <n v="921.971"/>
    <n v="63.3"/>
    <n v="64.36666666666666"/>
    <n v="62.366666666666667"/>
    <n v="63.266666666666666"/>
    <n v="119.43333333333334"/>
    <n v="77.666666666666671"/>
    <n v="102.1"/>
    <n v="121.83333333333333"/>
    <n v="46"/>
    <n v="82"/>
    <n v="41"/>
    <n v="78.599999999999994"/>
    <n v="63.280999999999999"/>
    <n v="64.37700000000001"/>
    <n v="62.381333333333338"/>
    <n v="63.271666666666668"/>
    <n v="119.44266666666665"/>
    <n v="77.652333333333317"/>
    <n v="102.105"/>
    <n v="121.84366666666666"/>
    <n v="46.000333333333323"/>
    <n v="81.995666666666665"/>
    <n v="41.019666666666673"/>
    <n v="78.600666666666669"/>
    <n v="175.48488"/>
    <n v="179.22384000000002"/>
    <n v="179.23116240000002"/>
    <n v="12.305520000000001"/>
    <n v="12.512880000000001"/>
    <n v="12.124080000000001"/>
    <n v="12.299040000000002"/>
    <n v="23.217840000000002"/>
    <n v="15.098400000000002"/>
    <n v="19.848240000000001"/>
    <n v="23.6844"/>
    <n v="8.942400000000001"/>
    <n v="15.940800000000001"/>
    <n v="7.9704000000000006"/>
    <n v="15.279840000000002"/>
    <n v="12.301826400000001"/>
    <n v="12.514888800000001"/>
    <n v="12.126931200000001"/>
    <n v="12.300012000000002"/>
    <n v="23.2196544"/>
    <n v="15.0956136"/>
    <n v="19.849212000000001"/>
    <n v="23.686408800000002"/>
    <n v="8.9424647999999998"/>
    <n v="15.939957600000001"/>
    <n v="7.9742232000000017"/>
    <n v="15.279969600000001"/>
  </r>
  <r>
    <n v="69617285"/>
    <n v="10077567003406"/>
    <s v="Popsicle Calippo Orange 1-24BK"/>
    <n v="37829"/>
    <n v="1185"/>
    <n v="860"/>
    <n v="780"/>
    <n v="1200"/>
    <n v="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254"/>
    <n v="180"/>
    <n v="2.5200000000000001E-3"/>
    <n v="4425"/>
    <n v="0"/>
    <n v="210.1611111111111"/>
    <n v="24.583333333333332"/>
    <n v="0"/>
    <n v="6.583333333333333"/>
    <n v="4.7777777777777777"/>
    <n v="4.333333333333333"/>
    <n v="6.666666666666667"/>
    <n v="2.22222222222222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.329080000000005"/>
    <n v="11.151"/>
    <n v="0"/>
    <n v="2.9862000000000002"/>
    <n v="2.1672000000000002"/>
    <n v="1.9656"/>
    <n v="3.024"/>
    <n v="1.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8764901"/>
    <n v="10077567225068"/>
    <s v="BR CO-B HA Heath 6 1.5QT"/>
    <n v="1233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3310"/>
    <n v="154"/>
    <n v="8.5199999999999998E-3"/>
    <n v="0"/>
    <n v="0"/>
    <n v="800.714285714285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0.6012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4135794"/>
    <n v="10076840104151"/>
    <s v="BJ US-IC-Chocolate-FTNG-1 2.4G"/>
    <n v="24008"/>
    <n v="1019"/>
    <n v="945"/>
    <n v="3043"/>
    <n v="2164"/>
    <n v="2357"/>
    <n v="2770"/>
    <n v="3483"/>
    <n v="2382"/>
    <n v="1102"/>
    <n v="1389"/>
    <n v="831"/>
    <n v="2013"/>
    <n v="756.63985101090509"/>
    <n v="889.55908902503813"/>
    <n v="3048.6883511069605"/>
    <n v="2930.2832882304856"/>
    <n v="2673.6663980067146"/>
    <n v="3422.9762917558264"/>
    <n v="4395.3115770805462"/>
    <n v="2795.0038132392797"/>
    <n v="1071.1463482078475"/>
    <n v="1060.3396032390885"/>
    <n v="608.91049014626105"/>
    <n v="624.6747615717079"/>
    <n v="71783.199862620662"/>
    <n v="125"/>
    <n v="9.0848256361922702E-3"/>
    <n v="23498"/>
    <n v="24277.199862620659"/>
    <n v="192.06399999999999"/>
    <n v="187.98400000000001"/>
    <n v="194.21759890096527"/>
    <n v="8.1519999999999992"/>
    <n v="7.56"/>
    <n v="24.344000000000001"/>
    <n v="17.312000000000001"/>
    <n v="18.856000000000002"/>
    <n v="22.16"/>
    <n v="27.864000000000001"/>
    <n v="19.056000000000001"/>
    <n v="8.8160000000000007"/>
    <n v="11.112"/>
    <n v="6.6479999999999997"/>
    <n v="16.103999999999999"/>
    <n v="6.0531188080872411"/>
    <n v="7.1164727122003049"/>
    <n v="24.389506808855682"/>
    <n v="23.442266305843884"/>
    <n v="21.389331184053717"/>
    <n v="27.383810334046611"/>
    <n v="35.162492616644371"/>
    <n v="22.360030505914239"/>
    <n v="8.5691707856627808"/>
    <n v="8.4827168259127088"/>
    <n v="4.8712839211700887"/>
    <n v="4.997398092573663"/>
    <n v="218.10849387370402"/>
    <n v="213.47523279924596"/>
    <n v="220.55412768689962"/>
    <n v="9.2574373232799232"/>
    <n v="8.5851602262016957"/>
    <n v="27.645124410933079"/>
    <n v="19.659562676720071"/>
    <n v="21.41293402450518"/>
    <n v="25.164967012252589"/>
    <n v="31.642447690857676"/>
    <n v="21.640054665409988"/>
    <n v="10.011477851083882"/>
    <n v="12.618822808671064"/>
    <n v="7.5494901036757769"/>
    <n v="18.287754005655039"/>
    <n v="6.8739411158285701"/>
    <n v="8.0814892168825079"/>
    <n v="27.696802088897254"/>
    <n v="26.621112738222099"/>
    <n v="24.289793035237246"/>
    <n v="31.097142767421683"/>
    <n v="39.930639294514023"/>
    <n v="25.392122295771362"/>
    <n v="9.7311778043123844"/>
    <n v="9.6330004105764129"/>
    <n v="5.5318456310271529"/>
    <n v="5.675061288208946"/>
  </r>
  <r>
    <n v="84141037"/>
    <n v="10076840832108"/>
    <s v="BJ US-IC-ChocFudgBrownie-FTNG-1 2.4G"/>
    <n v="25713"/>
    <n v="1216"/>
    <n v="786"/>
    <n v="3020"/>
    <n v="2055"/>
    <n v="2673"/>
    <n v="3378"/>
    <n v="4009"/>
    <n v="3069"/>
    <n v="1506"/>
    <n v="2064"/>
    <n v="930"/>
    <n v="2163"/>
    <n v="859.46372578428497"/>
    <n v="1119.6718812893839"/>
    <n v="3053.0174725276893"/>
    <n v="3075.3783968781117"/>
    <n v="2816.4829898240241"/>
    <n v="3958.7614930914438"/>
    <n v="4856.4935587062473"/>
    <n v="2806.415595091245"/>
    <n v="1365.4194927243188"/>
    <n v="1294.7788915359606"/>
    <n v="606.64957451337045"/>
    <n v="827.04927595156232"/>
    <n v="79221.582347917632"/>
    <n v="125"/>
    <n v="9.0848256361922702E-3"/>
    <n v="26869"/>
    <n v="26639.58234791764"/>
    <n v="205.70400000000001"/>
    <n v="214.952"/>
    <n v="213.11665878334111"/>
    <n v="9.7279999999999998"/>
    <n v="6.2880000000000003"/>
    <n v="24.16"/>
    <n v="16.440000000000001"/>
    <n v="21.384"/>
    <n v="27.024000000000001"/>
    <n v="32.072000000000003"/>
    <n v="24.552"/>
    <n v="12.048"/>
    <n v="16.512"/>
    <n v="7.44"/>
    <n v="17.303999999999998"/>
    <n v="6.8757098062742799"/>
    <n v="8.957375050315072"/>
    <n v="24.424139780221513"/>
    <n v="24.603027175024895"/>
    <n v="22.531863918592194"/>
    <n v="31.670091944731549"/>
    <n v="38.851948469649976"/>
    <n v="22.45132476072996"/>
    <n v="10.923355941794551"/>
    <n v="10.358231132287685"/>
    <n v="4.8531965961069634"/>
    <n v="6.6163942076124984"/>
    <n v="233.59812158341185"/>
    <n v="244.1001800188501"/>
    <n v="242.01596065181724"/>
    <n v="11.0471479736098"/>
    <n v="7.140672950047124"/>
    <n v="27.436173421300655"/>
    <n v="18.669316682375115"/>
    <n v="24.28373892554194"/>
    <n v="30.688540999057487"/>
    <n v="36.421065975494813"/>
    <n v="27.881329877474077"/>
    <n v="13.68174740810556"/>
    <n v="18.751080113100844"/>
    <n v="8.4488878416588111"/>
    <n v="19.650477851083881"/>
    <n v="7.8080780893823958"/>
    <n v="10.172023811261424"/>
    <n v="27.736131402162481"/>
    <n v="27.939276500950157"/>
    <n v="25.587256869852748"/>
    <n v="35.964657900007936"/>
    <n v="44.120397184137147"/>
    <n v="25.495796344094728"/>
    <n v="12.404598011658537"/>
    <n v="11.762840467026505"/>
    <n v="5.5113056067242008"/>
    <n v="7.513598464559009"/>
  </r>
  <r>
    <n v="68860067"/>
    <n v="10186852001277"/>
    <s v="Talenti LYR Lemon Berry Pie 8 289.1g"/>
    <n v="24431"/>
    <n v="1074"/>
    <n v="1301"/>
    <n v="1485"/>
    <n v="360"/>
    <n v="3285"/>
    <n v="630"/>
    <n v="1305"/>
    <n v="8745"/>
    <n v="4856"/>
    <n v="4051"/>
    <n v="4170"/>
    <n v="630"/>
    <n v="-487.55331362402774"/>
    <n v="-109.33051778559479"/>
    <n v="-631.28116211268025"/>
    <n v="313.1446727746079"/>
    <n v="285.22429199005853"/>
    <n v="1342.0824781446813"/>
    <n v="905.2084259559083"/>
    <n v="6227.6963898803542"/>
    <n v="3250.1075878685988"/>
    <n v="730.24432520374626"/>
    <n v="978.07130643536038"/>
    <n v="1186.028645904456"/>
    <n v="70312.643130635464"/>
    <n v="255"/>
    <n v="3.552E-3"/>
    <n v="31892"/>
    <n v="13989.64313063547"/>
    <n v="95.807843137254906"/>
    <n v="125.06666666666666"/>
    <n v="54.861345610335178"/>
    <n v="4.2117647058823531"/>
    <n v="5.1019607843137251"/>
    <n v="5.8235294117647056"/>
    <n v="1.411764705882353"/>
    <n v="12.882352941176471"/>
    <n v="2.4705882352941178"/>
    <n v="5.117647058823529"/>
    <n v="34.294117647058826"/>
    <n v="19.043137254901961"/>
    <n v="15.886274509803922"/>
    <n v="16.352941176470587"/>
    <n v="2.4705882352941178"/>
    <n v="-1.9119737789177558"/>
    <n v="-0.42874712857095998"/>
    <n v="-2.4756124004418831"/>
    <n v="1.2280183246063054"/>
    <n v="1.1185266352551315"/>
    <n v="5.2630685417438485"/>
    <n v="3.5498369645329739"/>
    <n v="24.422338783844527"/>
    <n v="12.745519952425878"/>
    <n v="2.8637032360931225"/>
    <n v="3.8355737507269034"/>
    <n v="4.6510927290370825"/>
    <n v="86.778912000000005"/>
    <n v="113.280384"/>
    <n v="49.691212400017186"/>
    <n v="3.814848"/>
    <n v="4.6211520000000004"/>
    <n v="5.2747200000000003"/>
    <n v="1.2787200000000001"/>
    <n v="11.66832"/>
    <n v="2.2377600000000002"/>
    <n v="4.6353600000000004"/>
    <n v="31.062239999999999"/>
    <n v="17.248512000000002"/>
    <n v="14.389151999999999"/>
    <n v="14.81184"/>
    <n v="2.2377600000000002"/>
    <n v="-1.7317893699925466"/>
    <n v="-0.38834199917443268"/>
    <n v="-2.2423106878242405"/>
    <n v="1.1122898776954073"/>
    <n v="1.0131166851486879"/>
    <n v="4.7670769623699085"/>
    <n v="3.2153003289953861"/>
    <n v="22.120777576855019"/>
    <n v="11.544382152109263"/>
    <n v="2.5938278431237065"/>
    <n v="3.4741092804584"/>
    <n v="4.2127737502526275"/>
  </r>
  <r>
    <n v="68890246"/>
    <n v="10077567003253"/>
    <s v="BR Mango 6 1.5QT"/>
    <n v="106934"/>
    <n v="2607"/>
    <n v="770"/>
    <n v="704"/>
    <n v="990"/>
    <n v="2448"/>
    <n v="163"/>
    <n v="154"/>
    <n v="11"/>
    <n v="132"/>
    <n v="0"/>
    <n v="11"/>
    <n v="0"/>
    <n v="-1.1067108126640086"/>
    <n v="-0.7220774237625418"/>
    <n v="0.24475157606482176"/>
    <n v="-5.9489289851461444E-2"/>
    <n v="0.10375208516734041"/>
    <n v="0.64782054496516883"/>
    <n v="0.32379632301627792"/>
    <n v="-0.5972386656824521"/>
    <n v="0.27349364383897551"/>
    <n v="-0.16070281488312152"/>
    <n v="-0.7354032920412692"/>
    <n v="-0.5300706140319682"/>
    <n v="114921.68192126014"/>
    <n v="176"/>
    <n v="8.5199999999999998E-3"/>
    <n v="7990"/>
    <n v="-2.3180787398642382"/>
    <n v="607.5795454545455"/>
    <n v="45.397727272727273"/>
    <n v="-1.3170901931046808E-2"/>
    <n v="14.8125"/>
    <n v="4.375"/>
    <n v="4"/>
    <n v="5.625"/>
    <n v="13.909090909090908"/>
    <n v="0.92613636363636365"/>
    <n v="0.875"/>
    <n v="6.25E-2"/>
    <n v="0.75"/>
    <n v="0"/>
    <n v="6.25E-2"/>
    <n v="0"/>
    <n v="-6.2881296174091402E-3"/>
    <n v="-4.1027126350144417E-3"/>
    <n v="1.3906339549137599E-3"/>
    <n v="-3.380073287014855E-4"/>
    <n v="5.8950048390534328E-4"/>
    <n v="3.6807985509384592E-3"/>
    <n v="1.839751835319761E-3"/>
    <n v="-3.3934015095593868E-3"/>
    <n v="1.5539411581759971E-3"/>
    <n v="-9.1308417547228133E-4"/>
    <n v="-4.1784277956890296E-3"/>
    <n v="-3.0117648524543646E-3"/>
    <n v="911.07767999999999"/>
    <n v="68.074799999999996"/>
    <n v="-1.9750030863643308E-2"/>
    <n v="22.211639999999999"/>
    <n v="6.5603999999999996"/>
    <n v="5.9980799999999999"/>
    <n v="8.4347999999999992"/>
    <n v="20.856960000000001"/>
    <n v="1.38876"/>
    <n v="1.3120799999999999"/>
    <n v="9.3719999999999998E-2"/>
    <n v="1.1246399999999999"/>
    <n v="0"/>
    <n v="9.3719999999999998E-2"/>
    <n v="0"/>
    <n v="-9.4291761238973534E-3"/>
    <n v="-6.1520996504568562E-3"/>
    <n v="2.0852834280722815E-3"/>
    <n v="-5.068487495344515E-4"/>
    <n v="8.8396776562574026E-4"/>
    <n v="5.519431043103238E-3"/>
    <n v="2.7587446720986879E-3"/>
    <n v="-5.088473431614492E-3"/>
    <n v="2.3301658455080715E-3"/>
    <n v="-1.3691879828041952E-3"/>
    <n v="-6.2656360481916137E-3"/>
    <n v="-4.5162016315523686E-3"/>
  </r>
  <r>
    <n v="84139971"/>
    <n v="10076840820600"/>
    <s v="BJ US-IC-MintChocChunk-FTNG-1 2.4G"/>
    <n v="19139"/>
    <n v="1075"/>
    <n v="523"/>
    <n v="2498"/>
    <n v="1721"/>
    <n v="1298"/>
    <n v="2623"/>
    <n v="3246"/>
    <n v="2101"/>
    <n v="1326"/>
    <n v="813"/>
    <n v="884"/>
    <n v="386"/>
    <n v="888.66004423081176"/>
    <n v="867.80385167911641"/>
    <n v="2205.4429345782519"/>
    <n v="2013.5978114042662"/>
    <n v="1877.481902297352"/>
    <n v="2574.8940081386636"/>
    <n v="3364.2109523800791"/>
    <n v="2173.8778470742755"/>
    <n v="1264.570219336463"/>
    <n v="879.43690876680307"/>
    <n v="749.14778163685594"/>
    <n v="712.55294751715405"/>
    <n v="57204.677209040099"/>
    <n v="125"/>
    <n v="9.0848256361922702E-3"/>
    <n v="18494"/>
    <n v="19571.677209040092"/>
    <n v="153.11199999999999"/>
    <n v="147.952"/>
    <n v="156.57341767232074"/>
    <n v="8.6"/>
    <n v="4.1840000000000002"/>
    <n v="19.984000000000002"/>
    <n v="13.768000000000001"/>
    <n v="10.384"/>
    <n v="20.984000000000002"/>
    <n v="25.968"/>
    <n v="16.808"/>
    <n v="10.608000000000001"/>
    <n v="6.5039999999999996"/>
    <n v="7.0720000000000001"/>
    <n v="3.0880000000000001"/>
    <n v="7.1092803538464944"/>
    <n v="6.9424308134329316"/>
    <n v="17.643543476626014"/>
    <n v="16.10878249123413"/>
    <n v="15.019855218378815"/>
    <n v="20.599152065109308"/>
    <n v="26.913687619040633"/>
    <n v="17.391022776594205"/>
    <n v="10.116561754691704"/>
    <n v="7.0354952701344242"/>
    <n v="5.9931822530948473"/>
    <n v="5.7004235801372323"/>
    <n v="173.87447785108387"/>
    <n v="168.01476531573985"/>
    <n v="177.8052748519674"/>
    <n v="9.7661875589066902"/>
    <n v="4.7513638077285574"/>
    <n v="22.69389443920829"/>
    <n v="15.634984919886897"/>
    <n v="11.792103675777566"/>
    <n v="23.829497643732324"/>
    <n v="29.48934401508011"/>
    <n v="19.087218661639959"/>
    <n v="12.04647879359095"/>
    <n v="7.3859632422243156"/>
    <n v="8.0309858623939672"/>
    <n v="3.5067426955702161"/>
    <n v="8.0733215516878349"/>
    <n v="7.8838466789208308"/>
    <n v="20.036064511215613"/>
    <n v="18.293185018026126"/>
    <n v="17.056595717478015"/>
    <n v="23.392463095615998"/>
    <n v="30.563269905741354"/>
    <n v="19.749301195050837"/>
    <n v="11.48839994739318"/>
    <n v="7.9895309741783356"/>
    <n v="6.8058769719110774"/>
    <n v="6.4734192847482062"/>
  </r>
  <r>
    <n v="68860397"/>
    <n v="20186852000673"/>
    <s v="Talenti Peppermint Bark 8 1PT"/>
    <n v="11304"/>
    <n v="219"/>
    <n v="131"/>
    <n v="90"/>
    <n v="1830"/>
    <n v="120"/>
    <n v="120"/>
    <n v="172"/>
    <n v="2511"/>
    <n v="5662"/>
    <n v="5823"/>
    <n v="6582"/>
    <n v="1125"/>
    <n v="835.75237259480843"/>
    <n v="250.00262419060772"/>
    <n v="-278.43898063787645"/>
    <n v="1295.6019978174425"/>
    <n v="-352.93681451028601"/>
    <n v="619.81840141643886"/>
    <n v="-102.27714475301902"/>
    <n v="2580.696673205015"/>
    <n v="4905.7597535291115"/>
    <n v="5728.1752208430698"/>
    <n v="6766.2537456638056"/>
    <n v="2012.3211315221611"/>
    <n v="59949.728980881286"/>
    <n v="255"/>
    <n v="3.7839999999999996E-3"/>
    <n v="24385"/>
    <n v="24260.728980881278"/>
    <n v="44.329411764705881"/>
    <n v="95.627450980392155"/>
    <n v="95.14011365051482"/>
    <n v="0.85882352941176465"/>
    <n v="0.51372549019607838"/>
    <n v="0.35294117647058826"/>
    <n v="7.1764705882352944"/>
    <n v="0.47058823529411764"/>
    <n v="0.47058823529411764"/>
    <n v="0.67450980392156867"/>
    <n v="9.8470588235294123"/>
    <n v="22.20392156862745"/>
    <n v="22.835294117647059"/>
    <n v="25.811764705882354"/>
    <n v="4.4117647058823533"/>
    <n v="3.2774602846855232"/>
    <n v="0.98040244780630481"/>
    <n v="-1.0919175711289273"/>
    <n v="5.0807921483036962"/>
    <n v="-1.3840659392560235"/>
    <n v="2.4306603977115251"/>
    <n v="-0.401086842168702"/>
    <n v="10.120379110607901"/>
    <n v="19.238273543251417"/>
    <n v="22.463432238600273"/>
    <n v="26.534328414367867"/>
    <n v="7.8914554177339653"/>
    <n v="42.774335999999998"/>
    <n v="92.272839999999988"/>
    <n v="91.802598463654746"/>
    <n v="0.82869599999999988"/>
    <n v="0.49570399999999992"/>
    <n v="0.34055999999999997"/>
    <n v="6.9247199999999989"/>
    <n v="0.45407999999999993"/>
    <n v="0.45407999999999993"/>
    <n v="0.65084799999999998"/>
    <n v="9.5016239999999996"/>
    <n v="21.425007999999998"/>
    <n v="22.034231999999999"/>
    <n v="24.906287999999996"/>
    <n v="4.2569999999999997"/>
    <n v="3.1624869778987548"/>
    <n v="0.94600992993725952"/>
    <n v="-1.0536131027337243"/>
    <n v="4.9025579597412019"/>
    <n v="-1.3355129061069222"/>
    <n v="2.3453928309598044"/>
    <n v="-0.3870167157454239"/>
    <n v="9.7653562114077754"/>
    <n v="18.563394907354155"/>
    <n v="21.675415035670174"/>
    <n v="25.603504173591837"/>
    <n v="7.614623161679857"/>
  </r>
  <r>
    <n v="67296703"/>
    <n v="10076840001191"/>
    <s v="BJ US-IC-GlampfireTrailMix-8 1PT"/>
    <n v="15750"/>
    <n v="1603"/>
    <n v="828"/>
    <n v="712"/>
    <n v="75"/>
    <n v="0"/>
    <n v="15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18998"/>
    <n v="240"/>
    <n v="3.7853439999999999E-3"/>
    <n v="3248"/>
    <n v="0"/>
    <n v="65.625"/>
    <n v="13.533333333333333"/>
    <n v="0"/>
    <n v="6.6791666666666663"/>
    <n v="3.45"/>
    <n v="2.9666666666666668"/>
    <n v="0.3125"/>
    <n v="0"/>
    <n v="6.25E-2"/>
    <n v="0"/>
    <n v="0"/>
    <n v="6.25E-2"/>
    <n v="0"/>
    <n v="0"/>
    <n v="0"/>
    <n v="0"/>
    <n v="0"/>
    <n v="0"/>
    <n v="0"/>
    <n v="0"/>
    <n v="0"/>
    <n v="0"/>
    <n v="0"/>
    <n v="0"/>
    <n v="0"/>
    <n v="0"/>
    <n v="0"/>
    <n v="59.619168000000002"/>
    <n v="12.294797312"/>
    <n v="0"/>
    <n v="6.067906432"/>
    <n v="3.1342648319999999"/>
    <n v="2.6951649280000001"/>
    <n v="0.28390080000000001"/>
    <n v="0"/>
    <n v="5.6780159999999996E-2"/>
    <n v="0"/>
    <n v="0"/>
    <n v="5.6780159999999996E-2"/>
    <n v="0"/>
    <n v="0"/>
    <n v="0"/>
    <n v="0"/>
    <n v="0"/>
    <n v="0"/>
    <n v="0"/>
    <n v="0"/>
    <n v="0"/>
    <n v="0"/>
    <n v="0"/>
    <n v="0"/>
    <n v="0"/>
    <n v="0"/>
    <n v="0"/>
  </r>
  <r>
    <n v="84138347"/>
    <n v="10076840810878"/>
    <s v="BJ US-IC-CoffeeBuzzBuzz-FTNG-1 2.4G"/>
    <n v="17038"/>
    <n v="716"/>
    <n v="702"/>
    <n v="2250"/>
    <n v="1478"/>
    <n v="1512"/>
    <n v="2083"/>
    <n v="2744"/>
    <n v="1748"/>
    <n v="1590"/>
    <n v="1023"/>
    <n v="645"/>
    <n v="623"/>
    <n v="802.71314607354907"/>
    <n v="862.20565009843949"/>
    <n v="1904.4739984278456"/>
    <n v="1796.1016664160661"/>
    <n v="1702.7085698810404"/>
    <n v="2271.4313398434952"/>
    <n v="2957.4052291881358"/>
    <n v="1985.3487197011864"/>
    <n v="1239.119572468762"/>
    <n v="889.46857394330937"/>
    <n v="659.33707954035424"/>
    <n v="714.89400655238342"/>
    <n v="51937.207552134569"/>
    <n v="125"/>
    <n v="9.0848256361922702E-3"/>
    <n v="17114"/>
    <n v="17785.207552134565"/>
    <n v="136.304"/>
    <n v="136.91200000000001"/>
    <n v="142.28166041707652"/>
    <n v="5.7279999999999998"/>
    <n v="5.6159999999999997"/>
    <n v="18"/>
    <n v="11.824"/>
    <n v="12.096"/>
    <n v="16.664000000000001"/>
    <n v="21.952000000000002"/>
    <n v="13.984"/>
    <n v="12.72"/>
    <n v="8.1839999999999993"/>
    <n v="5.16"/>
    <n v="4.984"/>
    <n v="6.4217051685883924"/>
    <n v="6.8976452007875162"/>
    <n v="15.235791987422765"/>
    <n v="14.368813331328528"/>
    <n v="13.621668559048324"/>
    <n v="18.171450718747963"/>
    <n v="23.659241833505085"/>
    <n v="15.882789757609491"/>
    <n v="9.9129565797500963"/>
    <n v="7.1157485915464749"/>
    <n v="5.274696636322834"/>
    <n v="5.7191520524190675"/>
    <n v="154.78725918944389"/>
    <n v="155.47770593779452"/>
    <n v="161.57550951463247"/>
    <n v="6.5047351555136652"/>
    <n v="6.3775475966069735"/>
    <n v="20.440857681432608"/>
    <n v="13.427372290292176"/>
    <n v="13.736256361922713"/>
    <n v="18.9236918001885"/>
    <n v="24.928761545711591"/>
    <n v="15.880275212064088"/>
    <n v="14.44487276154571"/>
    <n v="9.2937766258246928"/>
    <n v="5.8597125353440145"/>
    <n v="5.6598463713477845"/>
    <n v="7.292508967957529"/>
    <n v="7.8329879936841253"/>
    <n v="17.301814204378889"/>
    <n v="16.317270464264336"/>
    <n v="15.468810466619553"/>
    <n v="20.635557667060741"/>
    <n v="26.867510842737452"/>
    <n v="18.03654694552284"/>
    <n v="11.257185258271814"/>
    <n v="8.0806669031475575"/>
    <n v="5.9899624031003524"/>
    <n v="6.4946873978872981"/>
  </r>
  <r>
    <n v="84137721"/>
    <n v="10076840831903"/>
    <s v="BJ US-IC-CherryGarcia-FTNG-1 2.4G"/>
    <n v="16356"/>
    <n v="682"/>
    <n v="1088"/>
    <n v="1987"/>
    <n v="1555"/>
    <n v="1339"/>
    <n v="2133"/>
    <n v="2870"/>
    <n v="1730"/>
    <n v="995"/>
    <n v="536"/>
    <n v="682"/>
    <n v="606"/>
    <n v="760.7235288212064"/>
    <n v="882.08001366234419"/>
    <n v="1811.5680160060531"/>
    <n v="1819.9096059866288"/>
    <n v="1563.4661931037558"/>
    <n v="2072.7877267419663"/>
    <n v="2684.0270611607634"/>
    <n v="1759.7208389069567"/>
    <n v="1068.6394253733631"/>
    <n v="780.85118620639685"/>
    <n v="627.05965504148162"/>
    <n v="595.07800221133493"/>
    <n v="48984.911253222243"/>
    <n v="125"/>
    <n v="9.0848256361922702E-3"/>
    <n v="16203"/>
    <n v="16425.91125322225"/>
    <n v="130.84800000000001"/>
    <n v="129.624"/>
    <n v="131.407290025778"/>
    <n v="5.4560000000000004"/>
    <n v="8.7040000000000006"/>
    <n v="15.896000000000001"/>
    <n v="12.44"/>
    <n v="10.712"/>
    <n v="17.064"/>
    <n v="22.96"/>
    <n v="13.84"/>
    <n v="7.96"/>
    <n v="4.2880000000000003"/>
    <n v="5.4560000000000004"/>
    <n v="4.8479999999999999"/>
    <n v="6.0857882305696513"/>
    <n v="7.0566401092987538"/>
    <n v="14.492544128048424"/>
    <n v="14.559276847893031"/>
    <n v="12.507729544830047"/>
    <n v="16.582301813935729"/>
    <n v="21.472216489286108"/>
    <n v="14.077766711255654"/>
    <n v="8.5491154029869048"/>
    <n v="6.2468094896511746"/>
    <n v="5.0164772403318532"/>
    <n v="4.7606240176906791"/>
    <n v="148.59140810556076"/>
    <n v="147.20142978322335"/>
    <n v="149.22653965109259"/>
    <n v="6.1958510838831282"/>
    <n v="9.8842902921771909"/>
    <n v="18.051548539114041"/>
    <n v="14.126903864278979"/>
    <n v="12.164581526861451"/>
    <n v="19.377933081998112"/>
    <n v="26.073449575871816"/>
    <n v="15.716748350612628"/>
    <n v="9.0394015080113093"/>
    <n v="4.8694665409990572"/>
    <n v="6.1958510838831282"/>
    <n v="5.505404335532516"/>
    <n v="6.9110406166895455"/>
    <n v="8.0135431212924928"/>
    <n v="16.45777955351776"/>
    <n v="16.533561444019899"/>
    <n v="14.203817752428936"/>
    <n v="18.830915078290115"/>
    <n v="24.383917853467103"/>
    <n v="15.986756989843688"/>
    <n v="9.7084028474777053"/>
    <n v="7.0938968744990181"/>
    <n v="5.6967276295427336"/>
    <n v="5.4061798900236164"/>
  </r>
  <r>
    <n v="67825198"/>
    <n v="10076840085764"/>
    <s v="BJ US-IC-Milk+Cookies-FTNG-1 2.4G"/>
    <n v="16731"/>
    <n v="949"/>
    <n v="696"/>
    <n v="2125"/>
    <n v="1269"/>
    <n v="1603"/>
    <n v="2003"/>
    <n v="2684"/>
    <n v="2100"/>
    <n v="706"/>
    <n v="1036"/>
    <n v="484"/>
    <n v="1038"/>
    <n v="874.06242096456617"/>
    <n v="889.26918281846042"/>
    <n v="1888.6532330836121"/>
    <n v="1764.1659879342776"/>
    <n v="1588.1005608958319"/>
    <n v="2181.1610111568821"/>
    <n v="2948.0247504453382"/>
    <n v="1821.2314887121536"/>
    <n v="948.81758472432989"/>
    <n v="929.76158854427308"/>
    <n v="637.59511731455484"/>
    <n v="723.95528838049415"/>
    <n v="50618.79821497477"/>
    <n v="125"/>
    <n v="9.0848256361922702E-3"/>
    <n v="16693"/>
    <n v="17194.798214974773"/>
    <n v="133.84800000000001"/>
    <n v="133.54400000000001"/>
    <n v="137.5583857197982"/>
    <n v="7.5919999999999996"/>
    <n v="5.5679999999999996"/>
    <n v="17"/>
    <n v="10.151999999999999"/>
    <n v="12.824"/>
    <n v="16.024000000000001"/>
    <n v="21.472000000000001"/>
    <n v="16.8"/>
    <n v="5.6479999999999997"/>
    <n v="8.2880000000000003"/>
    <n v="3.8719999999999999"/>
    <n v="8.3040000000000003"/>
    <n v="6.9924993677165297"/>
    <n v="7.1141534625476837"/>
    <n v="15.109225864668897"/>
    <n v="14.113327903474222"/>
    <n v="12.704804487166655"/>
    <n v="17.449288089255056"/>
    <n v="23.584198003562705"/>
    <n v="14.569851909697229"/>
    <n v="7.5905406777946389"/>
    <n v="7.4380927083541843"/>
    <n v="5.100760938516439"/>
    <n v="5.7916423070439533"/>
    <n v="151.99821771913287"/>
    <n v="151.65299434495756"/>
    <n v="156.21174363255591"/>
    <n v="8.6214995287464653"/>
    <n v="6.32303864278982"/>
    <n v="19.305254476908573"/>
    <n v="11.528643732327991"/>
    <n v="14.562975494816209"/>
    <n v="18.196905749293116"/>
    <n v="24.383672007540053"/>
    <n v="19.078133836003769"/>
    <n v="6.413886899151743"/>
    <n v="9.4118793590951917"/>
    <n v="4.3970556079170589"/>
    <n v="9.4300490103675774"/>
    <n v="7.940704689611171"/>
    <n v="8.0788554695448997"/>
    <n v="17.158085309795414"/>
    <n v="16.027140393683787"/>
    <n v="14.427616688477777"/>
    <n v="19.815467470821098"/>
    <n v="26.782290828975128"/>
    <n v="16.545570518092784"/>
    <n v="8.6198423177736228"/>
    <n v="8.4467219151538622"/>
    <n v="5.7924404672902856"/>
    <n v="6.5770075633360809"/>
  </r>
  <r>
    <n v="68354578"/>
    <n v="10076840002983"/>
    <s v="BJ US-IC-HalfBaked-1 2.4G"/>
    <n v="18789"/>
    <n v="1128"/>
    <n v="689"/>
    <n v="2624"/>
    <n v="2014"/>
    <n v="1798"/>
    <n v="3086"/>
    <n v="3365"/>
    <n v="2690"/>
    <n v="1431"/>
    <n v="1424"/>
    <n v="574"/>
    <n v="905"/>
    <n v="875.61220935990355"/>
    <n v="849.93828427326162"/>
    <n v="2283.6967459212428"/>
    <n v="2102.2402277739188"/>
    <n v="1941.3021597353918"/>
    <n v="2673.3410241268148"/>
    <n v="3394.2754337937672"/>
    <n v="2332.9371708060994"/>
    <n v="1190.6221214877983"/>
    <n v="1021.4389904299883"/>
    <n v="650.92831942210364"/>
    <n v="800.22040731043569"/>
    <n v="60633.553094440722"/>
    <n v="125"/>
    <n v="9.0848256361922702E-3"/>
    <n v="21728"/>
    <n v="20116.553094440729"/>
    <n v="150.31200000000001"/>
    <n v="173.82400000000001"/>
    <n v="160.93242475552583"/>
    <n v="9.0239999999999991"/>
    <n v="5.5119999999999996"/>
    <n v="20.992000000000001"/>
    <n v="16.111999999999998"/>
    <n v="14.384"/>
    <n v="24.687999999999999"/>
    <n v="26.92"/>
    <n v="21.52"/>
    <n v="11.448"/>
    <n v="11.391999999999999"/>
    <n v="4.5919999999999996"/>
    <n v="7.24"/>
    <n v="7.0048976748792287"/>
    <n v="6.7995062741860925"/>
    <n v="18.269573967369944"/>
    <n v="16.817921822191352"/>
    <n v="15.530417277883135"/>
    <n v="21.38672819301452"/>
    <n v="27.154203470350136"/>
    <n v="18.663497366448794"/>
    <n v="9.5249769719023867"/>
    <n v="8.1715119234399065"/>
    <n v="5.2074265553768289"/>
    <n v="6.4017632584834852"/>
    <n v="170.69478887841657"/>
    <n v="197.39509142318565"/>
    <n v="182.75537726419807"/>
    <n v="10.247683317624881"/>
    <n v="6.2594448633364745"/>
    <n v="23.838582469368518"/>
    <n v="18.296838831291232"/>
    <n v="16.334516493873704"/>
    <n v="28.035771913289345"/>
    <n v="30.57043826578699"/>
    <n v="24.438180961357208"/>
    <n v="13.000385485391138"/>
    <n v="12.936791705937793"/>
    <n v="5.2146899151743629"/>
    <n v="8.2217672007540052"/>
    <n v="7.9547842469558052"/>
    <n v="7.7215411141470005"/>
    <n v="20.746986742634171"/>
    <n v="19.098485914715177"/>
    <n v="17.636391628359508"/>
    <n v="24.286837070271787"/>
    <n v="30.836400477227254"/>
    <n v="21.194327416965116"/>
    <n v="10.816594372309977"/>
    <n v="9.2795951260647094"/>
    <n v="5.9135702836094781"/>
    <n v="7.2698628709380664"/>
  </r>
  <r>
    <n v="84139000"/>
    <n v="10076840390004"/>
    <s v="BJ US-IC-SaltCaramelBlondie-FTNG-1 2.4G"/>
    <n v="16732"/>
    <n v="815"/>
    <n v="770"/>
    <n v="1947"/>
    <n v="1617"/>
    <n v="1796"/>
    <n v="2047"/>
    <n v="3121"/>
    <n v="2308"/>
    <n v="1498"/>
    <n v="1295"/>
    <n v="673"/>
    <n v="955"/>
    <n v="796.76136685645406"/>
    <n v="922.8243974119265"/>
    <n v="2010.7632192024021"/>
    <n v="1903.0601119123553"/>
    <n v="1772.4892131210763"/>
    <n v="2319.2355761224517"/>
    <n v="3122.8450853083764"/>
    <n v="2025.0576658288508"/>
    <n v="1267.8908853079679"/>
    <n v="1025.4787786782508"/>
    <n v="729.4985900313211"/>
    <n v="743.62235031675141"/>
    <n v="54213.527240098185"/>
    <n v="125"/>
    <n v="9.0848256361922702E-3"/>
    <n v="18842"/>
    <n v="18639.527240098185"/>
    <n v="133.85599999999999"/>
    <n v="150.73599999999999"/>
    <n v="149.11621792078549"/>
    <n v="6.52"/>
    <n v="6.16"/>
    <n v="15.576000000000001"/>
    <n v="12.936"/>
    <n v="14.368"/>
    <n v="16.376000000000001"/>
    <n v="24.968"/>
    <n v="18.463999999999999"/>
    <n v="11.984"/>
    <n v="10.36"/>
    <n v="5.3840000000000003"/>
    <n v="7.64"/>
    <n v="6.3740909348516324"/>
    <n v="7.3825951792954116"/>
    <n v="16.086105753619215"/>
    <n v="15.224480895298843"/>
    <n v="14.179913704968611"/>
    <n v="18.553884608979612"/>
    <n v="24.98276068246701"/>
    <n v="16.200461326630805"/>
    <n v="10.143127082463742"/>
    <n v="8.203830229426007"/>
    <n v="5.8359887202505689"/>
    <n v="5.9489788025340111"/>
    <n v="152.00730254476906"/>
    <n v="171.17628463713476"/>
    <n v="169.33685491734815"/>
    <n v="7.4041328934967003"/>
    <n v="6.9953157398680483"/>
    <n v="17.688155513666349"/>
    <n v="14.690163053722902"/>
    <n v="16.316346842601316"/>
    <n v="18.596638077285576"/>
    <n v="28.353740810556076"/>
    <n v="20.967777568331758"/>
    <n v="13.609068803016021"/>
    <n v="11.76484919886899"/>
    <n v="6.114087653157398"/>
    <n v="8.6760084825636188"/>
    <n v="7.2384380915451079"/>
    <n v="8.3836987433115535"/>
    <n v="18.267433242122479"/>
    <n v="17.288969291916295"/>
    <n v="16.102755443236617"/>
    <n v="21.069850818326398"/>
    <n v="28.370503088866574"/>
    <n v="18.397295797289622"/>
    <n v="11.51856761874034"/>
    <n v="9.3162958979073132"/>
    <n v="6.6273674922826604"/>
    <n v="6.7556793918031728"/>
  </r>
  <r>
    <n v="69997338"/>
    <n v="10076840104090"/>
    <s v="BJ US-IC-StrawberryChscke-FTNG-1 2.4G"/>
    <n v="15158"/>
    <n v="783"/>
    <n v="683"/>
    <n v="1853"/>
    <n v="1261"/>
    <n v="1491"/>
    <n v="1604"/>
    <n v="2454"/>
    <n v="1691"/>
    <n v="702"/>
    <n v="683"/>
    <n v="722"/>
    <n v="450"/>
    <n v="687.67168019388021"/>
    <n v="751.72640825429085"/>
    <n v="1707.5114603693814"/>
    <n v="1565.4130384862187"/>
    <n v="1648.5076324110478"/>
    <n v="1958.5501600136986"/>
    <n v="2378.3388572855179"/>
    <n v="1788.1163289651543"/>
    <n v="788.43928827191621"/>
    <n v="732.38009733204717"/>
    <n v="596.08336502307634"/>
    <n v="492.3863902113801"/>
    <n v="44630.124706817616"/>
    <n v="125"/>
    <n v="9.0850000000000011E-3"/>
    <n v="14377"/>
    <n v="15095.124706817611"/>
    <n v="121.264"/>
    <n v="115.01600000000001"/>
    <n v="120.76099765454089"/>
    <n v="6.2640000000000002"/>
    <n v="5.4640000000000004"/>
    <n v="14.824"/>
    <n v="10.087999999999999"/>
    <n v="11.928000000000001"/>
    <n v="12.832000000000001"/>
    <n v="19.632000000000001"/>
    <n v="13.528"/>
    <n v="5.6159999999999997"/>
    <n v="5.4640000000000004"/>
    <n v="5.7759999999999998"/>
    <n v="3.6"/>
    <n v="5.501373441551042"/>
    <n v="6.0138112660343266"/>
    <n v="13.660091682955052"/>
    <n v="12.523304307889751"/>
    <n v="13.188061059288382"/>
    <n v="15.668401280109588"/>
    <n v="19.026710858284144"/>
    <n v="14.304930631721234"/>
    <n v="6.3075143061753298"/>
    <n v="5.859040778656377"/>
    <n v="4.7686669201846108"/>
    <n v="3.9390911216910407"/>
    <n v="137.71043"/>
    <n v="130.61504500000001"/>
    <n v="137.13920796143802"/>
    <n v="7.1135550000000007"/>
    <n v="6.2050550000000007"/>
    <n v="16.834505000000004"/>
    <n v="11.456185000000001"/>
    <n v="13.545735000000002"/>
    <n v="14.572340000000002"/>
    <n v="22.294590000000003"/>
    <n v="15.362735000000002"/>
    <n v="6.3776700000000011"/>
    <n v="6.2050550000000007"/>
    <n v="6.5593700000000004"/>
    <n v="4.0882500000000004"/>
    <n v="6.2474972145614025"/>
    <n v="6.8294344189902327"/>
    <n v="15.512741617455832"/>
    <n v="14.221777454647299"/>
    <n v="14.976691840454372"/>
    <n v="17.793428203724453"/>
    <n v="21.607208518438931"/>
    <n v="16.245036848648429"/>
    <n v="7.1629709339503593"/>
    <n v="6.653673184261649"/>
    <n v="5.4154173712346489"/>
    <n v="4.4733303550703889"/>
  </r>
  <r>
    <n v="64407917"/>
    <n v="10076840004338"/>
    <s v="BJ US-IC CCCD 3p 1PT"/>
    <n v="51531"/>
    <n v="1500"/>
    <n v="1303"/>
    <n v="2460"/>
    <n v="4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202"/>
    <n v="60"/>
    <n v="8.513999999999999E-3"/>
    <n v="5671"/>
    <n v="0"/>
    <n v="858.85"/>
    <n v="94.516666666666666"/>
    <n v="0"/>
    <n v="25"/>
    <n v="21.716666666666665"/>
    <n v="41"/>
    <n v="6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8.73493399999995"/>
    <n v="48.282893999999992"/>
    <n v="0"/>
    <n v="12.770999999999999"/>
    <n v="11.093741999999999"/>
    <n v="20.944439999999997"/>
    <n v="3.473711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4141418"/>
    <n v="10076840810403"/>
    <s v="BJ US-IC-Strawberry-FTNG-1 2.4G"/>
    <n v="14904"/>
    <n v="612"/>
    <n v="675"/>
    <n v="2024"/>
    <n v="1606"/>
    <n v="1266"/>
    <n v="1385"/>
    <n v="2334"/>
    <n v="1284"/>
    <n v="769"/>
    <n v="491"/>
    <n v="512"/>
    <n v="838"/>
    <n v="599.5773235178242"/>
    <n v="689.06043663064884"/>
    <n v="1700.7751748583323"/>
    <n v="1544.1168332079565"/>
    <n v="1420.514707410676"/>
    <n v="1847.8406237500162"/>
    <n v="2315.8369152864257"/>
    <n v="1507.9930618513629"/>
    <n v="856.04019331408745"/>
    <n v="591.92735045765153"/>
    <n v="478.05528871214358"/>
    <n v="457.75046095228316"/>
    <n v="42709.488369949402"/>
    <n v="125"/>
    <n v="9.0848256361922702E-3"/>
    <n v="13796"/>
    <n v="14009.488369949408"/>
    <n v="119.232"/>
    <n v="110.36799999999999"/>
    <n v="112.07590695959526"/>
    <n v="4.8959999999999999"/>
    <n v="5.4"/>
    <n v="16.192"/>
    <n v="12.848000000000001"/>
    <n v="10.128"/>
    <n v="11.08"/>
    <n v="18.672000000000001"/>
    <n v="10.272"/>
    <n v="6.1520000000000001"/>
    <n v="3.9279999999999999"/>
    <n v="4.0960000000000001"/>
    <n v="6.7039999999999997"/>
    <n v="4.7966185881425938"/>
    <n v="5.5124834930451909"/>
    <n v="13.606201398866659"/>
    <n v="12.352934665663652"/>
    <n v="11.364117659285409"/>
    <n v="14.78272499000013"/>
    <n v="18.526695322291406"/>
    <n v="12.063944494810903"/>
    <n v="6.8483215465126994"/>
    <n v="4.7354188036612124"/>
    <n v="3.8244423096971487"/>
    <n v="3.6620036876182653"/>
    <n v="135.4002412818096"/>
    <n v="125.33425447690855"/>
    <n v="127.27375909325384"/>
    <n v="5.5599132893496694"/>
    <n v="6.1322573044297828"/>
    <n v="18.387687087653156"/>
    <n v="14.590229971724787"/>
    <n v="11.501389255419413"/>
    <n v="12.582483506126295"/>
    <n v="21.20398303487276"/>
    <n v="11.664916116870875"/>
    <n v="6.9862309142318555"/>
    <n v="4.4606493873704043"/>
    <n v="4.6514307257304424"/>
    <n v="7.6130838831291223"/>
    <n v="5.4470554395742754"/>
    <n v="6.2599939195879575"/>
    <n v="15.451245909952368"/>
    <n v="14.028032191603666"/>
    <n v="12.905128430472672"/>
    <n v="16.787309870241664"/>
    <n v="21.038974577234548"/>
    <n v="13.699854027507337"/>
    <n v="7.7769758938308087"/>
    <n v="5.377556768201039"/>
    <n v="4.3430489424093794"/>
    <n v="4.1585831226381309"/>
  </r>
  <r>
    <n v="68499787"/>
    <n v="10076840003300"/>
    <s v="BJ US-IC-MarshmallowSky-1 2.4gal"/>
    <n v="16746"/>
    <n v="1279"/>
    <n v="766"/>
    <n v="2359"/>
    <n v="2047"/>
    <n v="1972"/>
    <n v="2669"/>
    <n v="3147"/>
    <n v="2684"/>
    <n v="863"/>
    <n v="1006"/>
    <n v="766"/>
    <n v="942"/>
    <n v="581.49111460594827"/>
    <n v="819.18823841547282"/>
    <n v="2021.0879112498812"/>
    <n v="1872.0437422871248"/>
    <n v="1722.6356227239253"/>
    <n v="2254.2914079482525"/>
    <n v="3059.6876943990819"/>
    <n v="1866.4472218080507"/>
    <n v="998.28652156146802"/>
    <n v="841.49086307362143"/>
    <n v="627.37007563326483"/>
    <n v="678.18839194927352"/>
    <n v="54588.208805655355"/>
    <n v="125"/>
    <n v="9.0850000000000011E-3"/>
    <n v="20500"/>
    <n v="17342.208805655362"/>
    <n v="133.96799999999999"/>
    <n v="164"/>
    <n v="138.73767044524288"/>
    <n v="10.231999999999999"/>
    <n v="6.1280000000000001"/>
    <n v="18.872"/>
    <n v="16.376000000000001"/>
    <n v="15.776"/>
    <n v="21.352"/>
    <n v="25.175999999999998"/>
    <n v="21.472000000000001"/>
    <n v="6.9039999999999999"/>
    <n v="8.048"/>
    <n v="6.1280000000000001"/>
    <n v="7.5359999999999996"/>
    <n v="4.6519289168475861"/>
    <n v="6.5535059073237827"/>
    <n v="16.168703289999051"/>
    <n v="14.976349938296998"/>
    <n v="13.781084981791402"/>
    <n v="18.034331263586019"/>
    <n v="24.477501555192656"/>
    <n v="14.931577774464406"/>
    <n v="7.9862921724917442"/>
    <n v="6.7319269045889714"/>
    <n v="5.0189606050661189"/>
    <n v="5.425507135594188"/>
    <n v="152.13741000000002"/>
    <n v="186.24250000000004"/>
    <n v="157.55396699937899"/>
    <n v="11.619715000000001"/>
    <n v="6.9591100000000008"/>
    <n v="21.431515000000001"/>
    <n v="18.596995000000003"/>
    <n v="17.915620000000001"/>
    <n v="24.247865000000004"/>
    <n v="28.590495000000004"/>
    <n v="24.384140000000002"/>
    <n v="7.8403550000000006"/>
    <n v="9.1395100000000014"/>
    <n v="6.9591100000000008"/>
    <n v="8.5580700000000007"/>
    <n v="5.2828467761950408"/>
    <n v="7.4423251460045714"/>
    <n v="18.361583673705173"/>
    <n v="17.00751739867853"/>
    <n v="15.650144632446864"/>
    <n v="20.480237441209876"/>
    <n v="27.797262703615662"/>
    <n v="16.956673010126142"/>
    <n v="9.0694330483859389"/>
    <n v="7.6449444910238515"/>
    <n v="5.6996571371282121"/>
    <n v="6.1613415408591505"/>
  </r>
  <r>
    <n v="68881272"/>
    <n v="10077567003185"/>
    <s v="BR M+M 6 1.5QT"/>
    <n v="142134"/>
    <n v="5554"/>
    <n v="5303"/>
    <n v="3294"/>
    <n v="2690"/>
    <n v="3630"/>
    <n v="1542"/>
    <n v="330"/>
    <n v="187"/>
    <n v="88"/>
    <n v="33"/>
    <n v="55"/>
    <n v="66"/>
    <n v="-16.080993389043762"/>
    <n v="-4.8690377365986732"/>
    <n v="5.6371062737520017E-2"/>
    <n v="-11.216947555153993"/>
    <n v="0.22194254935079794"/>
    <n v="4.3129255846056616"/>
    <n v="4.7579274535445544"/>
    <n v="-7.9162355067155268"/>
    <n v="-0.81424852177984208"/>
    <n v="-3.2327994162706624"/>
    <n v="-6.6124363458297406"/>
    <n v="-7.1731168357522961"/>
    <n v="164857.43335134309"/>
    <n v="154"/>
    <n v="8.5199999999999998E-3"/>
    <n v="22772"/>
    <n v="-48.566648656905961"/>
    <n v="922.9480519480519"/>
    <n v="147.87012987012986"/>
    <n v="-0.31536784842146726"/>
    <n v="36.064935064935064"/>
    <n v="34.435064935064936"/>
    <n v="21.38961038961039"/>
    <n v="17.467532467532468"/>
    <n v="23.571428571428573"/>
    <n v="10.012987012987013"/>
    <n v="2.1428571428571428"/>
    <n v="1.2142857142857142"/>
    <n v="0.5714285714285714"/>
    <n v="0.21428571428571427"/>
    <n v="0.35714285714285715"/>
    <n v="0.42857142857142855"/>
    <n v="-0.10442203499379066"/>
    <n v="-3.1617128159731646E-2"/>
    <n v="3.6604586193194819E-4"/>
    <n v="-7.2837321786714246E-2"/>
    <n v="1.4411853853947918E-3"/>
    <n v="2.8006010289647151E-2"/>
    <n v="3.089563281522438E-2"/>
    <n v="-5.1404126666983942E-2"/>
    <n v="-5.2873280635054682E-3"/>
    <n v="-2.0992204001757549E-2"/>
    <n v="-4.2937898349543771E-2"/>
    <n v="-4.6578680751638284E-2"/>
    <n v="1210.9816799999999"/>
    <n v="194.01743999999999"/>
    <n v="-0.41378784655683876"/>
    <n v="47.320079999999997"/>
    <n v="45.181559999999998"/>
    <n v="28.064879999999999"/>
    <n v="22.918800000000001"/>
    <n v="30.927599999999998"/>
    <n v="13.137839999999999"/>
    <n v="2.8115999999999999"/>
    <n v="1.59324"/>
    <n v="0.74975999999999998"/>
    <n v="0.28115999999999997"/>
    <n v="0.46860000000000002"/>
    <n v="0.56231999999999993"/>
    <n v="-0.13701006367465285"/>
    <n v="-4.1484201515820697E-2"/>
    <n v="4.8028145452367054E-4"/>
    <n v="-9.5568393169912016E-2"/>
    <n v="1.8909505204687985E-3"/>
    <n v="3.6746125980840233E-2"/>
    <n v="4.05375419041996E-2"/>
    <n v="-6.7446326517216285E-2"/>
    <n v="-6.9373974055642546E-3"/>
    <n v="-2.7543451026626042E-2"/>
    <n v="-5.6337957666469388E-2"/>
    <n v="-6.1114955440609561E-2"/>
  </r>
  <r>
    <n v="67825196"/>
    <n v="10076840485120"/>
    <s v="BJ US-IC-TonightDough-FTNG-1 2.4G"/>
    <n v="11606"/>
    <n v="672"/>
    <n v="661"/>
    <n v="1715"/>
    <n v="1261"/>
    <n v="1088"/>
    <n v="1627"/>
    <n v="2301"/>
    <n v="1574"/>
    <n v="525"/>
    <n v="832"/>
    <n v="434"/>
    <n v="529"/>
    <n v="588.80845129181557"/>
    <n v="635.15118409906063"/>
    <n v="1505.6745397913533"/>
    <n v="1355.7539358211366"/>
    <n v="1219.5701260393703"/>
    <n v="1668.5542490916114"/>
    <n v="2261.9349533538648"/>
    <n v="1346.7149449274391"/>
    <n v="645.93831603468027"/>
    <n v="637.88104518602313"/>
    <n v="434.65923820191472"/>
    <n v="433.14637808465881"/>
    <n v="37558.787361922929"/>
    <n v="125"/>
    <n v="9.0848256361922702E-3"/>
    <n v="13219"/>
    <n v="12733.787361922929"/>
    <n v="92.847999999999999"/>
    <n v="105.752"/>
    <n v="101.87029889538343"/>
    <n v="5.3760000000000003"/>
    <n v="5.2880000000000003"/>
    <n v="13.72"/>
    <n v="10.087999999999999"/>
    <n v="8.7040000000000006"/>
    <n v="13.016"/>
    <n v="18.408000000000001"/>
    <n v="12.592000000000001"/>
    <n v="4.2"/>
    <n v="6.6559999999999997"/>
    <n v="3.472"/>
    <n v="4.2320000000000002"/>
    <n v="4.7104676103345247"/>
    <n v="5.0812094727924855"/>
    <n v="12.045396318330827"/>
    <n v="10.846031486569093"/>
    <n v="9.7565610083149625"/>
    <n v="13.348433992732891"/>
    <n v="18.095479626830919"/>
    <n v="10.773719559419513"/>
    <n v="5.1675065282774417"/>
    <n v="5.1030483614881854"/>
    <n v="3.4772739056153177"/>
    <n v="3.4651710246772707"/>
    <n v="105.43848633364749"/>
    <n v="120.09231008482563"/>
    <n v="115.68423787141856"/>
    <n v="6.105002827521206"/>
    <n v="6.005069745523091"/>
    <n v="15.580475966069743"/>
    <n v="11.455965127238454"/>
    <n v="9.8842902921771909"/>
    <n v="14.781011310084823"/>
    <n v="20.904183788878413"/>
    <n v="14.299515551366634"/>
    <n v="4.7695334590009422"/>
    <n v="7.5585749293119688"/>
    <n v="3.9428143261074453"/>
    <n v="4.8058727615457109"/>
    <n v="5.3492221131025541"/>
    <n v="5.770237760161022"/>
    <n v="13.678790658858485"/>
    <n v="12.316788112516431"/>
    <n v="11.07958194617671"/>
    <n v="15.158524417525014"/>
    <n v="20.549284651628557"/>
    <n v="12.23467045632006"/>
    <n v="5.8682369729107275"/>
    <n v="5.7950380721471024"/>
    <n v="3.9488033902245574"/>
    <n v="3.9350593198473383"/>
  </r>
  <r>
    <n v="84138346"/>
    <n v="10076840810939"/>
    <s v="BJ US-IC-PhishFood-FTNG-1 2.4G"/>
    <n v="10960"/>
    <n v="552"/>
    <n v="699"/>
    <n v="1475"/>
    <n v="1125"/>
    <n v="849"/>
    <n v="1552"/>
    <n v="1894"/>
    <n v="1678"/>
    <n v="808"/>
    <n v="571"/>
    <n v="264"/>
    <n v="524"/>
    <n v="562.83453337079561"/>
    <n v="640.39143532406831"/>
    <n v="1278.2893343764144"/>
    <n v="1242.4812294395128"/>
    <n v="1156.1045950614493"/>
    <n v="1475.8297225410931"/>
    <n v="1843.1088080644954"/>
    <n v="1328.3726273191869"/>
    <n v="769.12912017595886"/>
    <n v="518.63003302514483"/>
    <n v="434.94760060200304"/>
    <n v="483.66021030380506"/>
    <n v="34684.779249603926"/>
    <n v="125"/>
    <n v="9.0848256361922702E-3"/>
    <n v="11991"/>
    <n v="11733.779249603929"/>
    <n v="87.68"/>
    <n v="95.927999999999997"/>
    <n v="93.870233996831431"/>
    <n v="4.4160000000000004"/>
    <n v="5.5919999999999996"/>
    <n v="11.8"/>
    <n v="9"/>
    <n v="6.7919999999999998"/>
    <n v="12.416"/>
    <n v="15.151999999999999"/>
    <n v="13.423999999999999"/>
    <n v="6.4640000000000004"/>
    <n v="4.5679999999999996"/>
    <n v="2.1120000000000001"/>
    <n v="4.1920000000000002"/>
    <n v="4.5026762669663647"/>
    <n v="5.1231314825925462"/>
    <n v="10.226314675011315"/>
    <n v="9.9398498355161031"/>
    <n v="9.248836760491594"/>
    <n v="11.806637780328746"/>
    <n v="14.744870464515964"/>
    <n v="10.626981018553495"/>
    <n v="6.1530329614076713"/>
    <n v="4.149040264201159"/>
    <n v="3.4795808048160244"/>
    <n v="3.8692816824304406"/>
    <n v="99.569688972667279"/>
    <n v="108.93614420358151"/>
    <n v="106.59933853622267"/>
    <n v="5.0148237511781328"/>
    <n v="6.3502931196983967"/>
    <n v="13.400117813383599"/>
    <n v="10.220428840716304"/>
    <n v="7.7130169651272373"/>
    <n v="14.099649387370404"/>
    <n v="17.206659754948159"/>
    <n v="15.24433741753063"/>
    <n v="7.340539114043354"/>
    <n v="5.1874354382657861"/>
    <n v="2.3983939679547595"/>
    <n v="4.7604486333647493"/>
    <n v="5.113253597701318"/>
    <n v="5.8178445288300598"/>
    <n v="11.613035715414004"/>
    <n v="11.287725325699776"/>
    <n v="10.503008663333938"/>
    <n v="13.407655697995848"/>
    <n v="16.744322149796105"/>
    <n v="12.068033699085429"/>
    <n v="6.9874039485165564"/>
    <n v="4.7116634197260794"/>
    <n v="3.9514231123493935"/>
    <n v="4.3939686777741533"/>
  </r>
  <r>
    <n v="84139972"/>
    <n v="10076840831804"/>
    <s v="BJ US-IC-ButterPecan-FTNG-1 2.4G"/>
    <n v="10348"/>
    <n v="566"/>
    <n v="619"/>
    <n v="1270"/>
    <n v="901"/>
    <n v="1271"/>
    <n v="946"/>
    <n v="1683"/>
    <n v="1209"/>
    <n v="796"/>
    <n v="840"/>
    <n v="458"/>
    <n v="323"/>
    <n v="437.70000000000005"/>
    <n v="533.87"/>
    <n v="935.17"/>
    <n v="967.3"/>
    <n v="1181.72"/>
    <n v="1439.6"/>
    <n v="1484.88"/>
    <n v="1146.99"/>
    <n v="740.99"/>
    <n v="679"/>
    <n v="316.15999999999997"/>
    <n v="263.27999999999997"/>
    <n v="31356.66"/>
    <n v="125"/>
    <n v="9.0848256361922702E-3"/>
    <n v="10882"/>
    <n v="10126.660000000002"/>
    <n v="82.784000000000006"/>
    <n v="87.055999999999997"/>
    <n v="81.013280000000009"/>
    <n v="4.5279999999999996"/>
    <n v="4.952"/>
    <n v="10.16"/>
    <n v="7.2080000000000002"/>
    <n v="10.167999999999999"/>
    <n v="7.5679999999999996"/>
    <n v="13.464"/>
    <n v="9.6720000000000006"/>
    <n v="6.3680000000000003"/>
    <n v="6.72"/>
    <n v="3.6640000000000001"/>
    <n v="2.5840000000000001"/>
    <n v="3.5016000000000003"/>
    <n v="4.2709599999999996"/>
    <n v="7.4813599999999996"/>
    <n v="7.7383999999999995"/>
    <n v="9.4537600000000008"/>
    <n v="11.5168"/>
    <n v="11.879040000000002"/>
    <n v="9.1759199999999996"/>
    <n v="5.9279200000000003"/>
    <n v="5.4320000000000004"/>
    <n v="2.5292799999999995"/>
    <n v="2.1062399999999997"/>
    <n v="94.009775683317613"/>
    <n v="98.861072573044282"/>
    <n v="91.998940377002825"/>
    <n v="5.1420113100848246"/>
    <n v="5.6235070688030149"/>
    <n v="11.537728557964183"/>
    <n v="8.1854278982092357"/>
    <n v="11.546813383600375"/>
    <n v="8.5942450518378877"/>
    <n v="15.28976154571159"/>
    <n v="10.983554194156454"/>
    <n v="7.2315212064090471"/>
    <n v="7.6312535344015071"/>
    <n v="4.1608501413760601"/>
    <n v="2.9343986804901032"/>
    <n v="3.9764281809613573"/>
    <n v="4.8501158623939675"/>
    <n v="8.4958563901979254"/>
    <n v="8.7877518378887824"/>
    <n v="10.73572015080113"/>
    <n v="13.078514985862391"/>
    <n v="13.489875890669179"/>
    <n v="10.420204156456172"/>
    <n v="6.7317649481621107"/>
    <n v="6.1685966069745515"/>
    <n v="2.8722584731385479"/>
    <n v="2.3918528934967007"/>
  </r>
  <r>
    <n v="62694440"/>
    <n v="10077567001792"/>
    <s v="MG Non-Dairy Almond 10-3PK"/>
    <n v="47064"/>
    <n v="1503"/>
    <n v="1926"/>
    <n v="714"/>
    <n v="544"/>
    <n v="423"/>
    <n v="1894"/>
    <n v="204"/>
    <n v="238"/>
    <n v="204"/>
    <n v="576"/>
    <n v="0"/>
    <n v="34"/>
    <n v="0"/>
    <n v="0"/>
    <n v="0"/>
    <n v="0"/>
    <n v="0"/>
    <n v="0"/>
    <n v="0"/>
    <n v="0"/>
    <n v="0"/>
    <n v="0"/>
    <n v="0"/>
    <n v="0"/>
    <n v="55324"/>
    <n v="170"/>
    <n v="2.7000000000000001E-3"/>
    <n v="8260"/>
    <n v="0"/>
    <n v="276.84705882352944"/>
    <n v="48.588235294117645"/>
    <n v="0"/>
    <n v="8.8411764705882359"/>
    <n v="11.329411764705883"/>
    <n v="4.2"/>
    <n v="3.2"/>
    <n v="2.4882352941176471"/>
    <n v="11.141176470588235"/>
    <n v="1.2"/>
    <n v="1.4"/>
    <n v="1.2"/>
    <n v="3.388235294117647"/>
    <n v="0"/>
    <n v="0.2"/>
    <n v="0"/>
    <n v="0"/>
    <n v="0"/>
    <n v="0"/>
    <n v="0"/>
    <n v="0"/>
    <n v="0"/>
    <n v="0"/>
    <n v="0"/>
    <n v="0"/>
    <n v="0"/>
    <n v="0"/>
    <n v="127.0728"/>
    <n v="22.302"/>
    <n v="0"/>
    <n v="4.0581000000000005"/>
    <n v="5.2002000000000006"/>
    <n v="1.9278000000000002"/>
    <n v="1.4688000000000001"/>
    <n v="1.1421000000000001"/>
    <n v="5.1138000000000003"/>
    <n v="0.55080000000000007"/>
    <n v="0.64260000000000006"/>
    <n v="0.55080000000000007"/>
    <n v="1.5552000000000001"/>
    <n v="0"/>
    <n v="9.1800000000000007E-2"/>
    <n v="0"/>
    <n v="0"/>
    <n v="0"/>
    <n v="0"/>
    <n v="0"/>
    <n v="0"/>
    <n v="0"/>
    <n v="0"/>
    <n v="0"/>
    <n v="0"/>
    <n v="0"/>
    <n v="0"/>
  </r>
  <r>
    <n v="64924302"/>
    <n v="10076840830005"/>
    <s v="BJ US-SRB-BerryExtra-1 2.4 G"/>
    <n v="10295"/>
    <n v="482"/>
    <n v="379"/>
    <n v="1108"/>
    <n v="1051"/>
    <n v="1170"/>
    <n v="1456.11"/>
    <n v="1525"/>
    <n v="1302"/>
    <n v="359"/>
    <n v="416"/>
    <n v="102"/>
    <n v="225"/>
    <n v="423.00164120768204"/>
    <n v="417.14508758032497"/>
    <n v="1087.497884561147"/>
    <n v="1069.0284378765964"/>
    <n v="1058.5027992763962"/>
    <n v="1481.2767746241366"/>
    <n v="1709.0953463289379"/>
    <n v="1275.3565356247273"/>
    <n v="536.97432769011436"/>
    <n v="460.03045117585611"/>
    <n v="273.06601298735211"/>
    <n v="286.25318836006664"/>
    <n v="29947.338487293335"/>
    <n v="125"/>
    <n v="9.0850000000000011E-3"/>
    <n v="9575.11"/>
    <n v="10077.228487293336"/>
    <n v="82.36"/>
    <n v="76.600880000000004"/>
    <n v="80.61782789834669"/>
    <n v="3.8559999999999999"/>
    <n v="3.032"/>
    <n v="8.8640000000000008"/>
    <n v="8.4079999999999995"/>
    <n v="9.36"/>
    <n v="11.648879999999998"/>
    <n v="12.2"/>
    <n v="10.416"/>
    <n v="2.8719999999999999"/>
    <n v="3.3279999999999998"/>
    <n v="0.81599999999999995"/>
    <n v="1.8"/>
    <n v="3.3840131296614562"/>
    <n v="3.3371607006425998"/>
    <n v="8.6999830764891755"/>
    <n v="8.5522275030127712"/>
    <n v="8.4680223942111699"/>
    <n v="11.850214196993093"/>
    <n v="13.672762770631504"/>
    <n v="10.202852284997817"/>
    <n v="4.2957946215209146"/>
    <n v="3.6802436094068489"/>
    <n v="2.1845281038988169"/>
    <n v="2.2900255068805331"/>
    <n v="93.530075000000011"/>
    <n v="86.989874350000022"/>
    <n v="91.551620807059962"/>
    <n v="4.3789700000000007"/>
    <n v="3.4432150000000004"/>
    <n v="10.066180000000001"/>
    <n v="9.5483350000000016"/>
    <n v="10.629450000000002"/>
    <n v="13.228759350000001"/>
    <n v="13.854625000000002"/>
    <n v="11.828670000000001"/>
    <n v="3.2615150000000002"/>
    <n v="3.7793600000000005"/>
    <n v="0.9266700000000001"/>
    <n v="2.0441250000000002"/>
    <n v="3.8429699103717918"/>
    <n v="3.7897631206672528"/>
    <n v="9.8799182812380213"/>
    <n v="9.7121233581088795"/>
    <n v="9.6164979314260606"/>
    <n v="13.457399497460282"/>
    <n v="15.527131221398403"/>
    <n v="11.586614126150648"/>
    <n v="4.8784117670646898"/>
    <n v="4.1793766489326529"/>
    <n v="2.480804727990094"/>
    <n v="2.6006102162512059"/>
  </r>
  <r>
    <n v="68783556"/>
    <n v="10076840003645"/>
    <s v="BJ US-TOP-DirtCake-1 2.4gal"/>
    <n v="10969"/>
    <n v="752"/>
    <n v="512"/>
    <n v="1637"/>
    <n v="817"/>
    <n v="1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823"/>
    <n v="125"/>
    <n v="8.9499999999999996E-3"/>
    <n v="3854"/>
    <n v="0"/>
    <n v="87.751999999999995"/>
    <n v="30.832000000000001"/>
    <n v="0"/>
    <n v="6.016"/>
    <n v="4.0960000000000001"/>
    <n v="13.096"/>
    <n v="6.5359999999999996"/>
    <n v="1.088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172550000000001"/>
    <n v="34.493299999999998"/>
    <n v="0"/>
    <n v="6.7303999999999995"/>
    <n v="4.5823999999999998"/>
    <n v="14.651149999999999"/>
    <n v="7.3121499999999999"/>
    <n v="1.2172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7825197"/>
    <n v="10076840832450"/>
    <s v="BJ US-IC-ChunkyMonkey-FTNG-1 2.4G"/>
    <n v="9576"/>
    <n v="647"/>
    <n v="607"/>
    <n v="1276"/>
    <n v="880"/>
    <n v="1012"/>
    <n v="1479"/>
    <n v="1501"/>
    <n v="1074"/>
    <n v="713"/>
    <n v="477"/>
    <n v="506"/>
    <n v="415"/>
    <n v="511.80359623525044"/>
    <n v="548.14357382382354"/>
    <n v="1092.9323352998508"/>
    <n v="1066.0721464375936"/>
    <n v="994.69971149637524"/>
    <n v="1392.3114817799262"/>
    <n v="1618.0770951204427"/>
    <n v="980.94407888537614"/>
    <n v="653.47662802702814"/>
    <n v="518.87671881839026"/>
    <n v="399.75436110711246"/>
    <n v="392.9063499438808"/>
    <n v="30332.998076975051"/>
    <n v="125"/>
    <n v="9.0848256361922702E-3"/>
    <n v="10587"/>
    <n v="10169.998076975051"/>
    <n v="76.608000000000004"/>
    <n v="84.695999999999998"/>
    <n v="81.359984615800414"/>
    <n v="5.1760000000000002"/>
    <n v="4.8559999999999999"/>
    <n v="10.208"/>
    <n v="7.04"/>
    <n v="8.0960000000000001"/>
    <n v="11.832000000000001"/>
    <n v="12.007999999999999"/>
    <n v="8.5920000000000005"/>
    <n v="5.7039999999999997"/>
    <n v="3.8159999999999998"/>
    <n v="4.048"/>
    <n v="3.32"/>
    <n v="4.0944287698820032"/>
    <n v="4.385148590590588"/>
    <n v="8.7434586823988063"/>
    <n v="8.5285771715007481"/>
    <n v="7.9575976919710021"/>
    <n v="11.13849185423941"/>
    <n v="12.944616760963541"/>
    <n v="7.8475526310830093"/>
    <n v="5.2278130242162248"/>
    <n v="4.1510137505471221"/>
    <n v="3.1980348888568995"/>
    <n v="3.1432507995510464"/>
    <n v="86.996290292177179"/>
    <n v="96.181049010367559"/>
    <n v="92.392659249729036"/>
    <n v="5.8778821866163993"/>
    <n v="5.5144891611687079"/>
    <n v="11.592237511781336"/>
    <n v="7.9946465598491976"/>
    <n v="9.1938435438265778"/>
    <n v="13.436457115928368"/>
    <n v="13.636323279924598"/>
    <n v="9.7571027332704983"/>
    <n v="6.4774806786050885"/>
    <n v="4.3334618284637125"/>
    <n v="4.5969217719132889"/>
    <n v="3.770202639019792"/>
    <n v="4.6496464317734008"/>
    <n v="4.9797887917887227"/>
    <n v="9.9290996983555715"/>
    <n v="9.6850795659867703"/>
    <n v="9.0366734393153241"/>
    <n v="12.64890704323912"/>
    <n v="14.699948275085717"/>
    <n v="8.9117059155288771"/>
    <n v="5.9367212229524258"/>
    <n v="4.7139045171446403"/>
    <n v="3.6316986679655576"/>
    <n v="3.5694856805928996"/>
  </r>
  <r>
    <n v="84135867"/>
    <n v="10076840810076"/>
    <s v="BJ US-IC-TripleCaramlChnk-FTNG-1 2.4G"/>
    <n v="8983"/>
    <n v="401"/>
    <n v="463"/>
    <n v="1145"/>
    <n v="745"/>
    <n v="822"/>
    <n v="5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095"/>
    <n v="125"/>
    <n v="9.0799999999999995E-3"/>
    <n v="4112"/>
    <n v="0"/>
    <n v="71.864000000000004"/>
    <n v="32.896000000000001"/>
    <n v="0"/>
    <n v="3.2080000000000002"/>
    <n v="3.7040000000000002"/>
    <n v="9.16"/>
    <n v="5.96"/>
    <n v="6.5759999999999996"/>
    <n v="4.288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.565640000000002"/>
    <n v="37.336959999999998"/>
    <n v="0"/>
    <n v="3.6410799999999997"/>
    <n v="4.20404"/>
    <n v="10.396599999999999"/>
    <n v="6.7645999999999997"/>
    <n v="7.4637599999999997"/>
    <n v="4.8668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4799254"/>
    <n v="10076840004444"/>
    <s v="BJ US-IC Ultraviolet-1 2.4Gal"/>
    <n v="0"/>
    <n v="0"/>
    <n v="0"/>
    <n v="695"/>
    <n v="1613"/>
    <n v="618"/>
    <n v="733"/>
    <n v="1154"/>
    <n v="806"/>
    <n v="268"/>
    <n v="249"/>
    <n v="73"/>
    <n v="140"/>
    <n v="-52.810729968540734"/>
    <n v="-28.569471915378188"/>
    <n v="38.122516447424758"/>
    <n v="42.369219690766279"/>
    <n v="13.82420096105033"/>
    <n v="70.262153469489292"/>
    <n v="119.69834381664157"/>
    <n v="-0.22007867096011727"/>
    <n v="-33.370447367063711"/>
    <n v="-22.464326561706788"/>
    <n v="-36.345584955968995"/>
    <n v="-34.454538598089471"/>
    <n v="6425.0412563476639"/>
    <n v="125"/>
    <n v="9.0850000000000011E-3"/>
    <n v="6349"/>
    <n v="76.041256347664216"/>
    <n v="0"/>
    <n v="50.792000000000002"/>
    <n v="0.60833005078131375"/>
    <n v="0"/>
    <n v="0"/>
    <n v="5.56"/>
    <n v="12.904"/>
    <n v="4.944"/>
    <n v="5.8639999999999999"/>
    <n v="9.2319999999999993"/>
    <n v="6.4480000000000004"/>
    <n v="2.1440000000000001"/>
    <n v="1.992"/>
    <n v="0.58399999999999996"/>
    <n v="1.1200000000000001"/>
    <n v="-0.42248583974832588"/>
    <n v="-0.22855577532302551"/>
    <n v="0.30498013157939807"/>
    <n v="0.33895375752613022"/>
    <n v="0.11059360768840264"/>
    <n v="0.56209722775591431"/>
    <n v="0.95758675053313258"/>
    <n v="-1.7606293676809381E-3"/>
    <n v="-0.26696357893650968"/>
    <n v="-0.17971461249365431"/>
    <n v="-0.29076467964775199"/>
    <n v="-0.27563630878471579"/>
    <n v="0"/>
    <n v="57.680665000000005"/>
    <n v="0.69083481391852952"/>
    <n v="0"/>
    <n v="0"/>
    <n v="6.3140750000000008"/>
    <n v="14.654105000000001"/>
    <n v="5.6145300000000002"/>
    <n v="6.6593050000000007"/>
    <n v="10.484090000000002"/>
    <n v="7.3225100000000012"/>
    <n v="2.4347800000000004"/>
    <n v="2.2621650000000004"/>
    <n v="0.66320500000000004"/>
    <n v="1.2719000000000003"/>
    <n v="-0.47978548176419261"/>
    <n v="-0.25955365235121086"/>
    <n v="0.34634306192485398"/>
    <n v="0.38492436089061172"/>
    <n v="0.12559286573114226"/>
    <n v="0.63833166427031029"/>
    <n v="1.0874594535741888"/>
    <n v="-1.9994147256726658E-3"/>
    <n v="-0.30317051432977388"/>
    <n v="-0.20408840681310619"/>
    <n v="-0.33019963932497837"/>
    <n v="-0.31301948316364286"/>
  </r>
  <r>
    <n v="84163646"/>
    <n v="10076840810243"/>
    <s v="BJ US-IC-ChocTherapy-FTNG-1 2.4G"/>
    <n v="7132"/>
    <n v="727"/>
    <n v="282"/>
    <n v="1159"/>
    <n v="483"/>
    <n v="720"/>
    <n v="362"/>
    <n v="174"/>
    <n v="25"/>
    <n v="0"/>
    <n v="0"/>
    <n v="0"/>
    <n v="0"/>
    <n v="0"/>
    <n v="0"/>
    <n v="0"/>
    <n v="0"/>
    <n v="0"/>
    <n v="0"/>
    <n v="0"/>
    <n v="0"/>
    <n v="0"/>
    <n v="0"/>
    <n v="0"/>
    <n v="0"/>
    <n v="11064"/>
    <n v="125"/>
    <n v="9.0848256361922702E-3"/>
    <n v="3932"/>
    <n v="0"/>
    <n v="57.055999999999997"/>
    <n v="31.456"/>
    <n v="0"/>
    <n v="5.8159999999999998"/>
    <n v="2.2559999999999998"/>
    <n v="9.2720000000000002"/>
    <n v="3.8639999999999999"/>
    <n v="5.76"/>
    <n v="2.8959999999999999"/>
    <n v="1.3919999999999999"/>
    <n v="0.2"/>
    <n v="0"/>
    <n v="0"/>
    <n v="0"/>
    <n v="0"/>
    <n v="0"/>
    <n v="0"/>
    <n v="0"/>
    <n v="0"/>
    <n v="0"/>
    <n v="0"/>
    <n v="0"/>
    <n v="0"/>
    <n v="0"/>
    <n v="0"/>
    <n v="0"/>
    <n v="0"/>
    <n v="64.792976437323276"/>
    <n v="35.721534401508009"/>
    <n v="0"/>
    <n v="6.6046682375117802"/>
    <n v="2.5619208294062203"/>
    <n v="10.529312912346841"/>
    <n v="4.3879707822808669"/>
    <n v="6.5410744580584348"/>
    <n v="3.2887068803016017"/>
    <n v="1.580759660697455"/>
    <n v="0.22712064090480677"/>
    <n v="0"/>
    <n v="0"/>
    <n v="0"/>
    <n v="0"/>
    <n v="0"/>
    <n v="0"/>
    <n v="0"/>
    <n v="0"/>
    <n v="0"/>
    <n v="0"/>
    <n v="0"/>
    <n v="0"/>
    <n v="0"/>
    <n v="0"/>
    <n v="0"/>
    <n v="0"/>
  </r>
  <r>
    <n v="84141035"/>
    <n v="10076840145086"/>
    <s v="BJ US-IC AmericoneDream-FTNG-1 2.4G"/>
    <n v="7440"/>
    <n v="332"/>
    <n v="218"/>
    <n v="1315"/>
    <n v="766"/>
    <n v="639"/>
    <n v="1077"/>
    <n v="1620"/>
    <n v="1162"/>
    <n v="616"/>
    <n v="708"/>
    <n v="341"/>
    <n v="316"/>
    <n v="325.95783272348712"/>
    <n v="344.73371564991862"/>
    <n v="995.29669954503015"/>
    <n v="848.35622711889391"/>
    <n v="725.15220492374829"/>
    <n v="1111.6532585157495"/>
    <n v="1442.8832484111117"/>
    <n v="883.21964060557707"/>
    <n v="475.6762458975083"/>
    <n v="434.07516699890886"/>
    <n v="308.59435038031012"/>
    <n v="286.46262369535111"/>
    <n v="24732.061214465597"/>
    <n v="125"/>
    <n v="9.0848256361922702E-3"/>
    <n v="9110"/>
    <n v="8182.0612144655943"/>
    <n v="59.52"/>
    <n v="72.88"/>
    <n v="65.456489715724757"/>
    <n v="2.6560000000000001"/>
    <n v="1.744"/>
    <n v="10.52"/>
    <n v="6.1280000000000001"/>
    <n v="5.1120000000000001"/>
    <n v="8.6159999999999997"/>
    <n v="12.96"/>
    <n v="9.2959999999999994"/>
    <n v="4.9279999999999999"/>
    <n v="5.6639999999999997"/>
    <n v="2.7280000000000002"/>
    <n v="2.528"/>
    <n v="2.6076626617878969"/>
    <n v="2.7578697251993489"/>
    <n v="7.9623735963602416"/>
    <n v="6.7868498169511513"/>
    <n v="5.8012176393899866"/>
    <n v="8.8932260681259958"/>
    <n v="11.543065987288895"/>
    <n v="7.0657571248446169"/>
    <n v="3.8054099671800663"/>
    <n v="3.4726013359912709"/>
    <n v="2.4687548030424811"/>
    <n v="2.2917009895628091"/>
    <n v="67.591102733270489"/>
    <n v="82.762761545711584"/>
    <n v="74.332599478071486"/>
    <n v="3.0161621112158339"/>
    <n v="1.9804919886899148"/>
    <n v="11.946545711592835"/>
    <n v="6.9589764373232788"/>
    <n v="5.805203581526861"/>
    <n v="9.7843572101790759"/>
    <n v="14.717417530631478"/>
    <n v="10.556567389255418"/>
    <n v="5.5962525918944381"/>
    <n v="6.4320565504241269"/>
    <n v="3.0979255419415641"/>
    <n v="2.8708049010367573"/>
    <n v="2.9612700750440073"/>
    <n v="3.131845697596197"/>
    <n v="9.042096971644245"/>
    <n v="7.7071684007530799"/>
    <n v="6.5878813414326194"/>
    <n v="10.099176021520554"/>
    <n v="13.108342725197648"/>
    <n v="8.0238964333620704"/>
    <n v="4.3214357532573819"/>
    <n v="3.9434972051861279"/>
    <n v="2.8035258655191413"/>
    <n v="2.6024629875584249"/>
  </r>
  <r>
    <n v="62735647"/>
    <n v="10076840001917"/>
    <s v="BJ US-ND-ChocChpCookDgh-1 2.4g"/>
    <n v="6908"/>
    <n v="335"/>
    <n v="213"/>
    <n v="1054"/>
    <n v="586"/>
    <n v="727"/>
    <n v="1183"/>
    <n v="321"/>
    <n v="1505"/>
    <n v="339"/>
    <n v="271"/>
    <n v="216"/>
    <n v="273"/>
    <n v="292.3002202874772"/>
    <n v="311.44072265899172"/>
    <n v="744.85152642621847"/>
    <n v="670.2562378369646"/>
    <n v="718.18717956358068"/>
    <n v="903.72278764036832"/>
    <n v="845.75233602074354"/>
    <n v="919.21802839138172"/>
    <n v="376.84437904876239"/>
    <n v="287.36208320918155"/>
    <n v="199.22105915447764"/>
    <n v="235.34133371742027"/>
    <n v="20435.497893955566"/>
    <n v="125"/>
    <n v="9.0850000000000011E-3"/>
    <n v="7023"/>
    <n v="6504.4978939555695"/>
    <n v="55.264000000000003"/>
    <n v="56.183999999999997"/>
    <n v="52.035983151644558"/>
    <n v="2.68"/>
    <n v="1.704"/>
    <n v="8.4320000000000004"/>
    <n v="4.6879999999999997"/>
    <n v="5.8159999999999998"/>
    <n v="9.4640000000000004"/>
    <n v="2.5680000000000001"/>
    <n v="12.04"/>
    <n v="2.7120000000000002"/>
    <n v="2.1680000000000001"/>
    <n v="1.728"/>
    <n v="2.1840000000000002"/>
    <n v="2.3384017622998177"/>
    <n v="2.4915257812719336"/>
    <n v="5.9588122114097475"/>
    <n v="5.3620499026957171"/>
    <n v="5.7454974365086455"/>
    <n v="7.2297823011229463"/>
    <n v="6.7660186881659481"/>
    <n v="7.3537442271310534"/>
    <n v="3.0147550323900991"/>
    <n v="2.2988966656734524"/>
    <n v="1.593768473235821"/>
    <n v="1.8827306697393622"/>
    <n v="62.759180000000008"/>
    <n v="63.803955000000009"/>
    <n v="59.093363366586352"/>
    <n v="3.0434750000000004"/>
    <n v="1.9351050000000003"/>
    <n v="9.5755900000000018"/>
    <n v="5.3238100000000008"/>
    <n v="6.6047950000000011"/>
    <n v="10.747555000000002"/>
    <n v="2.9162850000000002"/>
    <n v="13.672925000000001"/>
    <n v="3.0798150000000004"/>
    <n v="2.4620350000000002"/>
    <n v="1.9623600000000003"/>
    <n v="2.4802050000000002"/>
    <n v="2.6555475013117307"/>
    <n v="2.8294389653569403"/>
    <n v="6.7669761175821952"/>
    <n v="6.0892779207488239"/>
    <n v="6.524730526335131"/>
    <n v="8.2103215257127466"/>
    <n v="7.6836599727484556"/>
    <n v="8.3510957879357033"/>
    <n v="3.4236311836580069"/>
    <n v="2.6106845259554148"/>
    <n v="1.8099233224184297"/>
    <n v="2.1380760168227635"/>
  </r>
  <r>
    <n v="64823949"/>
    <n v="10076840004369"/>
    <s v="BJ US-IC-DulceDelish-1 2.4Gal"/>
    <n v="656"/>
    <n v="577"/>
    <n v="389"/>
    <n v="694"/>
    <n v="123"/>
    <n v="2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61"/>
    <n v="125"/>
    <n v="9.0850000000000011E-3"/>
    <n v="2005"/>
    <n v="0"/>
    <n v="5.2480000000000002"/>
    <n v="16.04"/>
    <n v="0"/>
    <n v="4.6159999999999997"/>
    <n v="3.1120000000000001"/>
    <n v="5.5519999999999996"/>
    <n v="0.98399999999999999"/>
    <n v="1.7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9597600000000011"/>
    <n v="18.215425000000003"/>
    <n v="0"/>
    <n v="5.242045000000001"/>
    <n v="3.5340650000000005"/>
    <n v="6.304990000000001"/>
    <n v="1.1174550000000001"/>
    <n v="2.01687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9600859"/>
    <n v="10076840003966"/>
    <s v="BJ US-IC-ChocolatePBChunk-1 2.4G"/>
    <n v="6170"/>
    <n v="264"/>
    <n v="244"/>
    <n v="952"/>
    <n v="885"/>
    <n v="441"/>
    <n v="1074"/>
    <n v="1126"/>
    <n v="1069"/>
    <n v="526"/>
    <n v="442"/>
    <n v="175"/>
    <n v="273"/>
    <n v="269.14751772015569"/>
    <n v="271.84031943342268"/>
    <n v="748.98047532378939"/>
    <n v="798.91035080886411"/>
    <n v="623.93777125275744"/>
    <n v="896.77690341908601"/>
    <n v="1185.4294462539765"/>
    <n v="886.46609090576385"/>
    <n v="439.60282104434594"/>
    <n v="372.15987171426906"/>
    <n v="200.72219810374662"/>
    <n v="223.64467624681248"/>
    <n v="20558.618442226991"/>
    <n v="125"/>
    <n v="9.0850000000000011E-3"/>
    <n v="7471"/>
    <n v="6917.6184422269889"/>
    <n v="49.36"/>
    <n v="59.768000000000001"/>
    <n v="55.340947537815914"/>
    <n v="2.1120000000000001"/>
    <n v="1.952"/>
    <n v="7.6159999999999997"/>
    <n v="7.08"/>
    <n v="3.528"/>
    <n v="8.5920000000000005"/>
    <n v="9.0079999999999991"/>
    <n v="8.5519999999999996"/>
    <n v="4.2080000000000002"/>
    <n v="3.536"/>
    <n v="1.4"/>
    <n v="2.1840000000000002"/>
    <n v="2.1531801417612457"/>
    <n v="2.1747225554673815"/>
    <n v="5.9918438025903153"/>
    <n v="6.3912828064709126"/>
    <n v="4.9915021700220592"/>
    <n v="7.174215227352688"/>
    <n v="9.483435570031812"/>
    <n v="7.0917287272461111"/>
    <n v="3.5168225683547676"/>
    <n v="2.9772789737141525"/>
    <n v="1.6057775848299729"/>
    <n v="1.7891574099744998"/>
    <n v="56.05445000000001"/>
    <n v="67.874035000000006"/>
    <n v="62.846563547632201"/>
    <n v="2.3984400000000003"/>
    <n v="2.2167400000000002"/>
    <n v="8.6489200000000004"/>
    <n v="8.0402250000000013"/>
    <n v="4.0064850000000005"/>
    <n v="9.7572900000000011"/>
    <n v="10.229710000000001"/>
    <n v="9.7118650000000013"/>
    <n v="4.7787100000000002"/>
    <n v="4.0155700000000003"/>
    <n v="1.5898750000000001"/>
    <n v="2.4802050000000002"/>
    <n v="2.4452051984876149"/>
    <n v="2.4696693020526452"/>
    <n v="6.8044876183166272"/>
    <n v="7.2581005370985316"/>
    <n v="5.6684746518313016"/>
    <n v="8.1472181675623982"/>
    <n v="10.769626519217377"/>
    <n v="8.0535444358788659"/>
    <n v="3.9937916291878834"/>
    <n v="3.381072434524135"/>
    <n v="1.8235611697725382"/>
    <n v="2.0318118837022916"/>
  </r>
  <r>
    <n v="67278370"/>
    <n v="10076840104021"/>
    <s v="BJ SORV-SRB-Lemonade-1 8.95L"/>
    <n v="6906"/>
    <n v="215"/>
    <n v="109"/>
    <n v="734"/>
    <n v="776"/>
    <n v="651"/>
    <n v="963"/>
    <n v="1479"/>
    <n v="1049"/>
    <n v="228"/>
    <n v="308"/>
    <n v="130"/>
    <n v="242"/>
    <n v="262.97461770188715"/>
    <n v="221.11682590602169"/>
    <n v="561.84489165122307"/>
    <n v="569.24587701583437"/>
    <n v="493.36869707942571"/>
    <n v="720.1632127503832"/>
    <n v="950.76140130387216"/>
    <n v="657.1160525818724"/>
    <n v="345.5899729698296"/>
    <n v="251.79336724593318"/>
    <n v="166.3806837988447"/>
    <n v="200.12423198423784"/>
    <n v="19190.479831989367"/>
    <n v="125"/>
    <n v="9.0848256361922702E-3"/>
    <n v="6884"/>
    <n v="5400.4798319893644"/>
    <n v="55.247999999999998"/>
    <n v="55.072000000000003"/>
    <n v="43.203838655914915"/>
    <n v="1.72"/>
    <n v="0.872"/>
    <n v="5.8719999999999999"/>
    <n v="6.2080000000000002"/>
    <n v="5.2080000000000002"/>
    <n v="7.7039999999999997"/>
    <n v="11.832000000000001"/>
    <n v="8.3919999999999995"/>
    <n v="1.8240000000000001"/>
    <n v="2.464"/>
    <n v="1.04"/>
    <n v="1.9359999999999999"/>
    <n v="2.1037969416150974"/>
    <n v="1.7689346072481735"/>
    <n v="4.4947591332097847"/>
    <n v="4.5539670161266752"/>
    <n v="3.9469495766354057"/>
    <n v="5.7613057020030656"/>
    <n v="7.6060912104309777"/>
    <n v="5.2569284206549796"/>
    <n v="2.764719783758637"/>
    <n v="2.0143469379674657"/>
    <n v="1.3310454703907575"/>
    <n v="1.6009938558739027"/>
    <n v="62.73980584354382"/>
    <n v="62.539939679547587"/>
    <n v="49.0624176253963"/>
    <n v="1.9532375117813381"/>
    <n v="0.99024599434495741"/>
    <n v="6.6682620169651265"/>
    <n v="7.0498246936852018"/>
    <n v="5.914221489161168"/>
    <n v="8.7486870876531562"/>
    <n v="13.436457115928368"/>
    <n v="9.5299820923656906"/>
    <n v="2.0713402450518377"/>
    <n v="2.7981262959472191"/>
    <n v="1.1810273327049952"/>
    <n v="2.1985278039585294"/>
    <n v="2.389078548565966"/>
    <n v="2.0088078085844892"/>
    <n v="5.1042628752366994"/>
    <n v="5.1714995368102041"/>
    <n v="4.4821685873219455"/>
    <n v="6.5425572174372695"/>
    <n v="8.637501552467505"/>
    <n v="5.9697847604492624"/>
    <n v="3.1396246460473018"/>
    <n v="2.2874988377790291"/>
    <n v="1.5115395015429443"/>
    <n v="1.8180937531536929"/>
  </r>
  <r>
    <n v="62689431"/>
    <n v="10076840004123"/>
    <s v="BJ US-IC-Mango-1 2.4GAL"/>
    <n v="10345"/>
    <n v="372"/>
    <n v="402"/>
    <n v="1526"/>
    <n v="1101"/>
    <n v="1001"/>
    <n v="1394"/>
    <n v="2124"/>
    <n v="1239"/>
    <n v="560"/>
    <n v="497"/>
    <n v="273"/>
    <n v="335"/>
    <n v="495.11125478805224"/>
    <n v="483.65967865907135"/>
    <n v="1217.9285771502207"/>
    <n v="1165.3455236319965"/>
    <n v="1041.0836875875079"/>
    <n v="1439.8977517714136"/>
    <n v="1990.3055260746185"/>
    <n v="1238.0536323320384"/>
    <n v="537.77706545798515"/>
    <n v="467.27150767029974"/>
    <n v="232.07135439109817"/>
    <n v="337.31421731580446"/>
    <n v="31814.8197768301"/>
    <n v="125"/>
    <n v="9.0850000000000011E-3"/>
    <n v="10824"/>
    <n v="10645.819776830107"/>
    <n v="82.76"/>
    <n v="86.591999999999999"/>
    <n v="85.166558214640858"/>
    <n v="2.976"/>
    <n v="3.2160000000000002"/>
    <n v="12.208"/>
    <n v="8.8079999999999998"/>
    <n v="8.0079999999999991"/>
    <n v="11.151999999999999"/>
    <n v="16.992000000000001"/>
    <n v="9.9120000000000008"/>
    <n v="4.4800000000000004"/>
    <n v="3.976"/>
    <n v="2.1840000000000002"/>
    <n v="2.68"/>
    <n v="3.9608900383044179"/>
    <n v="3.8692774292725707"/>
    <n v="9.743428617201765"/>
    <n v="9.322764189055972"/>
    <n v="8.3286695007000642"/>
    <n v="11.519182014171308"/>
    <n v="15.922444208596948"/>
    <n v="9.9044290586563069"/>
    <n v="4.3022165236638807"/>
    <n v="3.7381720613623979"/>
    <n v="1.8565708351287853"/>
    <n v="2.6985137385264357"/>
    <n v="93.984325000000013"/>
    <n v="98.336040000000011"/>
    <n v="96.717272672501537"/>
    <n v="3.3796200000000005"/>
    <n v="3.6521700000000004"/>
    <n v="13.863710000000001"/>
    <n v="10.002585000000002"/>
    <n v="9.0940850000000015"/>
    <n v="12.664490000000001"/>
    <n v="19.296540000000004"/>
    <n v="11.256315000000001"/>
    <n v="5.087600000000001"/>
    <n v="4.5152450000000002"/>
    <n v="2.4802050000000002"/>
    <n v="3.0434750000000004"/>
    <n v="4.4980857497494551"/>
    <n v="4.3940481806176637"/>
    <n v="11.064881123409757"/>
    <n v="10.58716408219669"/>
    <n v="9.4582453017325108"/>
    <n v="13.081471074843295"/>
    <n v="18.08192570438791"/>
    <n v="11.247717249736571"/>
    <n v="4.8857046396857955"/>
    <n v="4.2451616471846734"/>
    <n v="2.108368254643127"/>
    <n v="3.0644996643140838"/>
  </r>
  <r>
    <n v="69986510"/>
    <n v="10076840002563"/>
    <s v="BJ US-ND-Netflix+Chillld-8 1PT"/>
    <n v="116681"/>
    <n v="2091"/>
    <n v="6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9429"/>
    <n v="240"/>
    <n v="3.7839999999999996E-3"/>
    <n v="2748"/>
    <n v="0"/>
    <n v="486.17083333333335"/>
    <n v="11.45"/>
    <n v="0"/>
    <n v="8.7125000000000004"/>
    <n v="2.737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1.52090399999997"/>
    <n v="10.398432"/>
    <n v="0"/>
    <n v="7.9123439999999992"/>
    <n v="2.486087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4799252"/>
    <n v="10076840004420"/>
    <s v="BJ US-NDO MochaccinoChip-1 2.4Gal"/>
    <n v="0"/>
    <n v="0"/>
    <n v="100"/>
    <n v="646"/>
    <n v="1038"/>
    <n v="325"/>
    <n v="806"/>
    <n v="536"/>
    <n v="485"/>
    <n v="194"/>
    <n v="266"/>
    <n v="75"/>
    <n v="67"/>
    <n v="148.04472757312709"/>
    <n v="107.52131812684216"/>
    <n v="483.80463484187135"/>
    <n v="388.70474704042067"/>
    <n v="440.78765890353083"/>
    <n v="594.04600221016278"/>
    <n v="586.55133903204649"/>
    <n v="470.23565637358769"/>
    <n v="267.27174790621734"/>
    <n v="298.60255428176231"/>
    <n v="203.07450999360603"/>
    <n v="211.74442559833432"/>
    <n v="8738.3893218815065"/>
    <n v="125"/>
    <n v="9.0850000000000011E-3"/>
    <n v="4538"/>
    <n v="4200.3893218815092"/>
    <n v="0"/>
    <n v="36.304000000000002"/>
    <n v="33.603114575052075"/>
    <n v="0"/>
    <n v="0.8"/>
    <n v="5.1680000000000001"/>
    <n v="8.3040000000000003"/>
    <n v="2.6"/>
    <n v="6.4480000000000004"/>
    <n v="4.2880000000000003"/>
    <n v="3.88"/>
    <n v="1.552"/>
    <n v="2.1280000000000001"/>
    <n v="0.6"/>
    <n v="0.53600000000000003"/>
    <n v="1.1843578205850167"/>
    <n v="0.86017054501473733"/>
    <n v="3.8704370787349709"/>
    <n v="3.1096379763233655"/>
    <n v="3.5263012712282467"/>
    <n v="4.7523680176813023"/>
    <n v="4.6924107122563719"/>
    <n v="3.7618852509887013"/>
    <n v="2.1381739832497386"/>
    <n v="2.3888204342540984"/>
    <n v="1.6245960799488481"/>
    <n v="1.6939554047866745"/>
    <n v="0"/>
    <n v="41.227730000000008"/>
    <n v="38.160536989293519"/>
    <n v="0"/>
    <n v="0.90850000000000009"/>
    <n v="5.8689100000000005"/>
    <n v="9.4302300000000017"/>
    <n v="2.9526250000000003"/>
    <n v="7.3225100000000012"/>
    <n v="4.8695600000000008"/>
    <n v="4.4062250000000009"/>
    <n v="1.7624900000000001"/>
    <n v="2.4166100000000004"/>
    <n v="0.68137500000000006"/>
    <n v="0.6086950000000001"/>
    <n v="1.3449863500018597"/>
    <n v="0.97683117518236118"/>
    <n v="4.3953651075384021"/>
    <n v="3.5313826268622224"/>
    <n v="4.004555881138578"/>
    <n v="5.3969079300793297"/>
    <n v="5.3288189151061429"/>
    <n v="4.2720909381540446"/>
    <n v="2.4281638297279851"/>
    <n v="2.7128042056498107"/>
    <n v="1.844931923291911"/>
    <n v="1.9236981065608676"/>
  </r>
  <r>
    <n v="69979085"/>
    <n v="10077567003741"/>
    <s v="BR Reeses Pieces 8 1PT"/>
    <n v="52795"/>
    <n v="3540"/>
    <n v="1035"/>
    <n v="1335"/>
    <n v="12405"/>
    <n v="35901"/>
    <n v="18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859"/>
    <n v="240"/>
    <n v="3.7839999999999996E-3"/>
    <n v="56064"/>
    <n v="0"/>
    <n v="219.97916666666666"/>
    <n v="233.6"/>
    <n v="0"/>
    <n v="14.75"/>
    <n v="4.3125"/>
    <n v="5.5625"/>
    <n v="51.6875"/>
    <n v="149.58750000000001"/>
    <n v="7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9.77627999999999"/>
    <n v="212.14617599999997"/>
    <n v="0"/>
    <n v="13.395359999999998"/>
    <n v="3.9164399999999997"/>
    <n v="5.0516399999999999"/>
    <n v="46.940519999999992"/>
    <n v="135.84938399999999"/>
    <n v="6.992831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4343704"/>
    <n v="10076840004253"/>
    <s v="BJ US-PUP-PB Pretzel 108p 4FOZ"/>
    <n v="2470"/>
    <n v="758"/>
    <n v="443"/>
    <n v="395"/>
    <n v="577"/>
    <n v="312.00009999999997"/>
    <n v="192"/>
    <n v="170"/>
    <n v="540"/>
    <n v="600"/>
    <n v="292"/>
    <n v="230"/>
    <n v="32"/>
    <n v="220.76"/>
    <n v="200.15"/>
    <n v="281.87"/>
    <n v="485.31"/>
    <n v="331.7"/>
    <n v="288.3"/>
    <n v="187.87"/>
    <n v="499.71"/>
    <n v="272.02"/>
    <n v="205.71"/>
    <n v="126.32"/>
    <n v="126.16"/>
    <n v="10236.880099999998"/>
    <n v="50"/>
    <n v="1.2960000000000001E-2"/>
    <n v="4541.0001000000002"/>
    <n v="3225.88"/>
    <n v="49.4"/>
    <n v="90.820002000000002"/>
    <n v="64.517600000000002"/>
    <n v="15.16"/>
    <n v="8.86"/>
    <n v="7.9"/>
    <n v="11.54"/>
    <n v="6.2400019999999996"/>
    <n v="3.84"/>
    <n v="3.4"/>
    <n v="10.8"/>
    <n v="12"/>
    <n v="5.84"/>
    <n v="4.5999999999999996"/>
    <n v="0.64"/>
    <n v="4.4151999999999996"/>
    <n v="4.0030000000000001"/>
    <n v="5.6374000000000004"/>
    <n v="9.7062000000000008"/>
    <n v="6.6339999999999995"/>
    <n v="5.766"/>
    <n v="3.7574000000000001"/>
    <n v="9.9941999999999993"/>
    <n v="5.4403999999999995"/>
    <n v="4.1142000000000003"/>
    <n v="2.5263999999999998"/>
    <n v="2.5232000000000001"/>
    <n v="32.011200000000002"/>
    <n v="58.851361296000007"/>
    <n v="41.807404800000008"/>
    <n v="9.8236800000000013"/>
    <n v="5.7412800000000006"/>
    <n v="5.1192000000000002"/>
    <n v="7.477920000000001"/>
    <n v="4.0435212959999998"/>
    <n v="2.4883200000000003"/>
    <n v="2.2032000000000003"/>
    <n v="6.9984000000000002"/>
    <n v="7.7760000000000007"/>
    <n v="3.7843200000000001"/>
    <n v="2.9808000000000003"/>
    <n v="0.41472000000000003"/>
    <n v="2.8610496000000003"/>
    <n v="2.5939440000000005"/>
    <n v="3.6530352000000001"/>
    <n v="6.2896176000000006"/>
    <n v="4.298832"/>
    <n v="3.7363680000000006"/>
    <n v="2.4347952000000004"/>
    <n v="6.4762415999999998"/>
    <n v="3.5253792000000002"/>
    <n v="2.6660016000000004"/>
    <n v="1.6371072"/>
    <n v="1.6350336000000001"/>
  </r>
  <r>
    <n v="64799253"/>
    <n v="10076840004437"/>
    <s v="BJ US-NDOStrawbSwirl-1 2.4Gal"/>
    <n v="0"/>
    <n v="0"/>
    <n v="8"/>
    <n v="640"/>
    <n v="731"/>
    <n v="1046"/>
    <n v="1363"/>
    <n v="1109"/>
    <n v="1158"/>
    <n v="511"/>
    <n v="285"/>
    <n v="128"/>
    <n v="140"/>
    <n v="345.73018956139435"/>
    <n v="286.41025843690187"/>
    <n v="1012.0720888132981"/>
    <n v="958.69421587588704"/>
    <n v="894.56373800028939"/>
    <n v="1259.104328751471"/>
    <n v="1225.255750315006"/>
    <n v="985.18662681249543"/>
    <n v="504.36482112430133"/>
    <n v="360.4264257495297"/>
    <n v="271.38440581173904"/>
    <n v="214.48746431177867"/>
    <n v="15436.680313564093"/>
    <n v="125"/>
    <n v="9.0840000000000001E-3"/>
    <n v="7119"/>
    <n v="8317.680313564093"/>
    <n v="0"/>
    <n v="56.951999999999998"/>
    <n v="66.541442508512745"/>
    <n v="0"/>
    <n v="6.4000000000000001E-2"/>
    <n v="5.12"/>
    <n v="5.8479999999999999"/>
    <n v="8.3680000000000003"/>
    <n v="10.904"/>
    <n v="8.8719999999999999"/>
    <n v="9.2639999999999993"/>
    <n v="4.0880000000000001"/>
    <n v="2.2799999999999998"/>
    <n v="1.024"/>
    <n v="1.1200000000000001"/>
    <n v="2.7658415164911547"/>
    <n v="2.291282067495215"/>
    <n v="8.0965767105063851"/>
    <n v="7.6695537270070959"/>
    <n v="7.1565099040023155"/>
    <n v="10.072834630011767"/>
    <n v="9.8020460025200489"/>
    <n v="7.8814930144999638"/>
    <n v="4.0349185689944109"/>
    <n v="2.8834114059962377"/>
    <n v="2.1710752464939125"/>
    <n v="1.7158997144942294"/>
    <n v="0"/>
    <n v="64.668996000000007"/>
    <n v="75.557807968416228"/>
    <n v="0"/>
    <n v="7.2672E-2"/>
    <n v="5.8137600000000003"/>
    <n v="6.6404040000000002"/>
    <n v="9.5018639999999994"/>
    <n v="12.381492"/>
    <n v="10.074156"/>
    <n v="10.519272000000001"/>
    <n v="4.6419240000000004"/>
    <n v="2.58894"/>
    <n v="1.162752"/>
    <n v="1.27176"/>
    <n v="3.1406130419757061"/>
    <n v="2.6017507876408166"/>
    <n v="9.1936628547800012"/>
    <n v="8.7087782570165579"/>
    <n v="8.1262169959946284"/>
    <n v="11.437703722378362"/>
    <n v="11.130223235861514"/>
    <n v="8.9494353179647081"/>
    <n v="4.5816500350931531"/>
    <n v="3.2741136515087277"/>
    <n v="2.4652559423938376"/>
    <n v="1.9484041258081974"/>
  </r>
  <r>
    <n v="67896936"/>
    <n v="10077567002430"/>
    <s v="MG ND MINI Variety Pack 6-6PK"/>
    <n v="27398"/>
    <n v="162"/>
    <n v="607"/>
    <n v="0"/>
    <n v="0"/>
    <n v="16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87"/>
    <n v="162"/>
    <n v="1.98E-3"/>
    <n v="2389"/>
    <n v="0"/>
    <n v="169.12345679012347"/>
    <n v="14.746913580246913"/>
    <n v="0"/>
    <n v="1"/>
    <n v="3.7469135802469138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248040000000003"/>
    <n v="4.7302200000000001"/>
    <n v="0"/>
    <n v="0.32075999999999999"/>
    <n v="1.2018599999999999"/>
    <n v="0"/>
    <n v="0"/>
    <n v="3.2075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4775322"/>
    <n v="10076840004352"/>
    <s v="BJ US-IC-TurtleSundae-1 2.4Gal"/>
    <n v="406"/>
    <n v="734"/>
    <n v="430"/>
    <n v="533"/>
    <n v="315"/>
    <n v="378"/>
    <n v="231"/>
    <n v="724"/>
    <n v="316"/>
    <n v="90"/>
    <n v="174"/>
    <n v="55"/>
    <n v="30"/>
    <n v="-29.607691092825227"/>
    <n v="-16.017125679943266"/>
    <n v="21.372923482195336"/>
    <n v="23.753785815790327"/>
    <n v="7.7503695158869554"/>
    <n v="39.391618647963185"/>
    <n v="67.107415295282991"/>
    <n v="-0.12338442035904941"/>
    <n v="-18.708733961109196"/>
    <n v="-12.594350463316303"/>
    <n v="-20.376708532629678"/>
    <n v="-19.316516476211181"/>
    <n v="4458.6316021307248"/>
    <n v="125"/>
    <n v="9.0850000000000011E-3"/>
    <n v="4010"/>
    <n v="42.6316021307249"/>
    <n v="3.2480000000000002"/>
    <n v="32.08"/>
    <n v="0.34105281704579921"/>
    <n v="5.8719999999999999"/>
    <n v="3.44"/>
    <n v="4.2640000000000002"/>
    <n v="2.52"/>
    <n v="3.024"/>
    <n v="1.8480000000000001"/>
    <n v="5.7919999999999998"/>
    <n v="2.528"/>
    <n v="0.72"/>
    <n v="1.3919999999999999"/>
    <n v="0.44"/>
    <n v="0.24"/>
    <n v="-0.23686152874260183"/>
    <n v="-0.12813700543954612"/>
    <n v="0.1709833878575627"/>
    <n v="0.19003028652632262"/>
    <n v="6.2002956127095644E-2"/>
    <n v="0.31513294918370549"/>
    <n v="0.53685932236226397"/>
    <n v="-9.8707536287239534E-4"/>
    <n v="-0.14966987168887358"/>
    <n v="-0.10075480370653042"/>
    <n v="-0.16301366826103741"/>
    <n v="-0.15453213180968944"/>
    <n v="3.6885100000000004"/>
    <n v="36.430850000000007"/>
    <n v="0.38730810535763577"/>
    <n v="6.6683900000000005"/>
    <n v="3.9065500000000006"/>
    <n v="4.8423050000000005"/>
    <n v="2.8617750000000002"/>
    <n v="3.4341300000000006"/>
    <n v="2.0986350000000003"/>
    <n v="6.5775400000000008"/>
    <n v="2.8708600000000004"/>
    <n v="0.8176500000000001"/>
    <n v="1.5807900000000001"/>
    <n v="0.49967500000000004"/>
    <n v="0.27255000000000001"/>
    <n v="-0.26898587357831721"/>
    <n v="-0.1455155868022846"/>
    <n v="0.19417300983574465"/>
    <n v="0.21580314413645516"/>
    <n v="7.0412107051832998E-2"/>
    <n v="0.35787285541674557"/>
    <n v="0.60967086795764602"/>
    <n v="-1.1209474589619641E-3"/>
    <n v="-0.16996884803667706"/>
    <n v="-0.11441967395922863"/>
    <n v="-0.18512239701894065"/>
    <n v="-0.1754905521863786"/>
  </r>
  <r>
    <n v="64343267"/>
    <n v="10076840004260"/>
    <s v="BJ US-PUP-PumpkinCookie 108p 4FOZ"/>
    <n v="1590"/>
    <n v="17"/>
    <n v="251"/>
    <n v="472"/>
    <n v="344"/>
    <n v="408.00009999999997"/>
    <n v="161"/>
    <n v="27"/>
    <n v="475"/>
    <n v="438"/>
    <n v="391"/>
    <n v="161"/>
    <n v="21"/>
    <n v="624.59"/>
    <n v="676.18000000000006"/>
    <n v="657.2"/>
    <n v="380.88"/>
    <n v="367.86"/>
    <n v="199.48"/>
    <n v="122.14"/>
    <n v="477.65"/>
    <n v="377.57"/>
    <n v="272.32"/>
    <n v="107.47"/>
    <n v="79.3"/>
    <n v="9098.6400999999987"/>
    <n v="50"/>
    <n v="1.2960000000000001E-2"/>
    <n v="3166.0001000000002"/>
    <n v="4342.6400000000003"/>
    <n v="31.8"/>
    <n v="63.320002000000002"/>
    <n v="86.852800000000002"/>
    <n v="0.34"/>
    <n v="5.0199999999999996"/>
    <n v="9.44"/>
    <n v="6.88"/>
    <n v="8.1600019999999986"/>
    <n v="3.22"/>
    <n v="0.54"/>
    <n v="9.5"/>
    <n v="8.76"/>
    <n v="7.82"/>
    <n v="3.22"/>
    <n v="0.42"/>
    <n v="12.491800000000001"/>
    <n v="13.523600000000002"/>
    <n v="13.144"/>
    <n v="7.6175999999999995"/>
    <n v="7.3572000000000006"/>
    <n v="3.9895999999999998"/>
    <n v="2.4428000000000001"/>
    <n v="9.552999999999999"/>
    <n v="7.5514000000000001"/>
    <n v="5.4463999999999997"/>
    <n v="2.1494"/>
    <n v="1.5859999999999999"/>
    <n v="20.606400000000001"/>
    <n v="41.031361296000007"/>
    <n v="56.280614400000012"/>
    <n v="0.22032000000000002"/>
    <n v="3.2529600000000003"/>
    <n v="6.1171200000000008"/>
    <n v="4.45824"/>
    <n v="5.2876812959999997"/>
    <n v="2.08656"/>
    <n v="0.34992000000000001"/>
    <n v="6.1560000000000006"/>
    <n v="5.6764800000000006"/>
    <n v="5.0673600000000008"/>
    <n v="2.08656"/>
    <n v="0.27216000000000001"/>
    <n v="8.0946864000000005"/>
    <n v="8.7632928000000021"/>
    <n v="8.5173120000000004"/>
    <n v="4.9362048000000005"/>
    <n v="4.7674656000000004"/>
    <n v="2.5852607999999999"/>
    <n v="1.5829344000000001"/>
    <n v="6.1903440000000005"/>
    <n v="4.8933072000000006"/>
    <n v="3.5292672"/>
    <n v="1.3928112000000001"/>
    <n v="1.027728"/>
  </r>
  <r>
    <n v="62694394"/>
    <n v="10077567002447"/>
    <s v="MG ND Sea Salt Caramel 10-3PK"/>
    <n v="16329"/>
    <n v="673"/>
    <n v="935"/>
    <n v="289"/>
    <n v="105"/>
    <n v="8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229"/>
    <n v="170"/>
    <n v="2.7000000000000001E-3"/>
    <n v="2900"/>
    <n v="0"/>
    <n v="96.052941176470583"/>
    <n v="17.058823529411764"/>
    <n v="0"/>
    <n v="3.9588235294117649"/>
    <n v="5.5"/>
    <n v="1.7"/>
    <n v="0.61764705882352944"/>
    <n v="5.2823529411764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088300000000004"/>
    <n v="7.83"/>
    <n v="0"/>
    <n v="1.8171000000000002"/>
    <n v="2.5245000000000002"/>
    <n v="0.78029999999999999"/>
    <n v="0.28350000000000003"/>
    <n v="2.4246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4135858"/>
    <n v="10076840833303"/>
    <s v="BJ US-IC-NewYrkSprFdgChnk-FTNG-1 2.4G"/>
    <n v="4023"/>
    <n v="259"/>
    <n v="93"/>
    <n v="474"/>
    <n v="277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37"/>
    <n v="125"/>
    <n v="9.0799999999999995E-3"/>
    <n v="1114"/>
    <n v="0"/>
    <n v="32.183999999999997"/>
    <n v="8.9120000000000008"/>
    <n v="0"/>
    <n v="2.0720000000000001"/>
    <n v="0.74399999999999999"/>
    <n v="3.7919999999999998"/>
    <n v="2.2160000000000002"/>
    <n v="8.7999999999999995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.528839999999995"/>
    <n v="10.115119999999999"/>
    <n v="0"/>
    <n v="2.3517199999999998"/>
    <n v="0.84443999999999997"/>
    <n v="4.3039199999999997"/>
    <n v="2.5151599999999998"/>
    <n v="9.987999999999999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8896056"/>
    <n v="10077567254327"/>
    <s v="BR VAN FDG TWRL 6 1.5QT"/>
    <n v="142291"/>
    <n v="2188"/>
    <n v="1236"/>
    <n v="232"/>
    <n v="23"/>
    <n v="2"/>
    <n v="2310"/>
    <n v="55"/>
    <n v="22"/>
    <n v="297"/>
    <n v="22"/>
    <n v="22"/>
    <n v="66"/>
    <n v="-11.06679710335985"/>
    <n v="-7.220571309375007"/>
    <n v="2.4474469771528726"/>
    <n v="-0.59487618000616849"/>
    <n v="1.037491693817991"/>
    <n v="6.4780233901031643"/>
    <n v="3.2378722324121822"/>
    <n v="-5.9722188124999152"/>
    <n v="2.7348595773983759"/>
    <n v="-1.6069829858888671"/>
    <n v="-7.3538262471412565"/>
    <n v="-5.3005571724960658"/>
    <n v="148742.81986406015"/>
    <n v="176"/>
    <n v="8.5199999999999998E-3"/>
    <n v="6475"/>
    <n v="-23.180135939882543"/>
    <n v="808.47159090909088"/>
    <n v="36.789772727272727"/>
    <n v="-0.13170531784024173"/>
    <n v="12.431818181818182"/>
    <n v="7.0227272727272725"/>
    <n v="1.3181818181818181"/>
    <n v="0.13068181818181818"/>
    <n v="1.1363636363636364E-2"/>
    <n v="13.125"/>
    <n v="0.3125"/>
    <n v="0.125"/>
    <n v="1.6875"/>
    <n v="0.125"/>
    <n v="0.125"/>
    <n v="0.375"/>
    <n v="-6.2879528996362788E-2"/>
    <n v="-4.1025973348721628E-2"/>
    <n v="1.3905948733823141E-2"/>
    <n v="-3.3799782954895938E-3"/>
    <n v="5.8948391694204037E-3"/>
    <n v="3.6806951080131614E-2"/>
    <n v="1.8397001320523763E-2"/>
    <n v="-3.3933061434658608E-2"/>
    <n v="1.5538974871581681E-2"/>
    <n v="-9.1305851470958356E-3"/>
    <n v="-4.1783103676938958E-2"/>
    <n v="-3.011680211645492E-2"/>
    <n v="1212.3193200000001"/>
    <n v="55.167000000000002"/>
    <n v="-0.19749475820779927"/>
    <n v="18.641759999999998"/>
    <n v="10.530720000000001"/>
    <n v="1.97664"/>
    <n v="0.19596"/>
    <n v="1.704E-2"/>
    <n v="19.6812"/>
    <n v="0.46860000000000002"/>
    <n v="0.18744"/>
    <n v="2.53044"/>
    <n v="0.18744"/>
    <n v="0.18744"/>
    <n v="0.56231999999999993"/>
    <n v="-9.4289111320625923E-2"/>
    <n v="-6.1519267555875057E-2"/>
    <n v="2.0852248245342476E-2"/>
    <n v="-5.0683450536525556E-3"/>
    <n v="8.8394292313292832E-3"/>
    <n v="5.5192759283678956E-2"/>
    <n v="2.7586671420151792E-2"/>
    <n v="-5.0883304282499278E-2"/>
    <n v="2.3301003599434163E-2"/>
    <n v="-1.3691495039773148E-2"/>
    <n v="-6.2654599625643501E-2"/>
    <n v="-4.5160747109666478E-2"/>
  </r>
  <r>
    <n v="64325559"/>
    <n v="10850001974322"/>
    <s v="Yasso Birthday Cake 8-4pk"/>
    <n v="79836"/>
    <n v="2992"/>
    <n v="200"/>
    <n v="370"/>
    <n v="470"/>
    <n v="1224"/>
    <n v="119"/>
    <n v="0"/>
    <n v="254"/>
    <n v="0"/>
    <n v="0"/>
    <n v="0"/>
    <n v="0"/>
    <n v="0"/>
    <n v="0"/>
    <n v="0"/>
    <n v="0"/>
    <n v="0"/>
    <n v="0"/>
    <n v="0"/>
    <n v="0"/>
    <n v="0"/>
    <n v="0"/>
    <n v="0"/>
    <n v="0"/>
    <n v="85465"/>
    <n v="187"/>
    <n v="3.3119999999999998E-3"/>
    <n v="5629"/>
    <n v="0"/>
    <n v="426.93048128342247"/>
    <n v="30.101604278074866"/>
    <n v="0"/>
    <n v="16"/>
    <n v="1.0695187165775402"/>
    <n v="1.9786096256684491"/>
    <n v="2.5133689839572191"/>
    <n v="6.5454545454545459"/>
    <n v="0.63636363636363635"/>
    <n v="0"/>
    <n v="1.358288770053476"/>
    <n v="0"/>
    <n v="0"/>
    <n v="0"/>
    <n v="0"/>
    <n v="0"/>
    <n v="0"/>
    <n v="0"/>
    <n v="0"/>
    <n v="0"/>
    <n v="0"/>
    <n v="0"/>
    <n v="0"/>
    <n v="0"/>
    <n v="0"/>
    <n v="0"/>
    <n v="0"/>
    <n v="264.416832"/>
    <n v="18.643248"/>
    <n v="0"/>
    <n v="9.9095040000000001"/>
    <n v="0.66239999999999999"/>
    <n v="1.2254399999999999"/>
    <n v="1.55664"/>
    <n v="4.0538879999999997"/>
    <n v="0.39412799999999998"/>
    <n v="0"/>
    <n v="0.841248"/>
    <n v="0"/>
    <n v="0"/>
    <n v="0"/>
    <n v="0"/>
    <n v="0"/>
    <n v="0"/>
    <n v="0"/>
    <n v="0"/>
    <n v="0"/>
    <n v="0"/>
    <n v="0"/>
    <n v="0"/>
    <n v="0"/>
    <n v="0"/>
    <n v="0"/>
    <n v="0"/>
  </r>
  <r>
    <n v="69977789"/>
    <n v="10077567003727"/>
    <s v="PS Jolly Rancher Pop OOH 1-24PK"/>
    <n v="136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6002"/>
    <n v="299"/>
    <n v="1.9199999999999998E-3"/>
    <n v="0"/>
    <n v="0"/>
    <n v="454.85618729096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.12383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9587862"/>
    <n v="10077567002560"/>
    <s v="BR ND MINT CHOC CHIP 6 1.5QT"/>
    <n v="63262"/>
    <n v="1149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422"/>
    <n v="176"/>
    <n v="8.5199999999999998E-3"/>
    <n v="1160"/>
    <n v="0"/>
    <n v="359.44318181818181"/>
    <n v="6.5909090909090908"/>
    <n v="0"/>
    <n v="6.5284090909090908"/>
    <n v="0"/>
    <n v="0"/>
    <n v="6.25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8.99224000000004"/>
    <n v="9.8832000000000004"/>
    <n v="0"/>
    <n v="9.7894799999999993"/>
    <n v="0"/>
    <n v="0"/>
    <n v="9.371999999999999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7093"/>
    <n v="10076840870933"/>
    <s v="BJ Nat Fdg Brwni Btr 6 6 LB"/>
    <n v="1862"/>
    <n v="150"/>
    <n v="114"/>
    <n v="211"/>
    <n v="116"/>
    <n v="230"/>
    <n v="234"/>
    <n v="192"/>
    <n v="169"/>
    <n v="89"/>
    <n v="106"/>
    <n v="86"/>
    <n v="116"/>
    <n v="145.56"/>
    <n v="141.15"/>
    <n v="185.75"/>
    <n v="171.73"/>
    <n v="197.28"/>
    <n v="198.87"/>
    <n v="181.48"/>
    <n v="177.72"/>
    <n v="132.31"/>
    <n v="125.01"/>
    <n v="101.44"/>
    <n v="105.87"/>
    <n v="5539.1699999999992"/>
    <n v="50"/>
    <n v="1.35E-2"/>
    <n v="1813"/>
    <n v="1864.17"/>
    <n v="37.24"/>
    <n v="36.26"/>
    <n v="37.2834"/>
    <n v="3"/>
    <n v="2.2799999999999998"/>
    <n v="4.22"/>
    <n v="2.3199999999999998"/>
    <n v="4.5999999999999996"/>
    <n v="4.68"/>
    <n v="3.84"/>
    <n v="3.38"/>
    <n v="1.78"/>
    <n v="2.12"/>
    <n v="1.72"/>
    <n v="2.3199999999999998"/>
    <n v="2.9112"/>
    <n v="2.823"/>
    <n v="3.7149999999999999"/>
    <n v="3.4345999999999997"/>
    <n v="3.9456000000000002"/>
    <n v="3.9774000000000003"/>
    <n v="3.6295999999999999"/>
    <n v="3.5543999999999998"/>
    <n v="2.6461999999999999"/>
    <n v="2.5002"/>
    <n v="2.0287999999999999"/>
    <n v="2.1173999999999999"/>
    <n v="25.137"/>
    <n v="24.4755"/>
    <n v="25.166295000000002"/>
    <n v="2.0249999999999999"/>
    <n v="1.5389999999999999"/>
    <n v="2.8485"/>
    <n v="1.5660000000000001"/>
    <n v="3.105"/>
    <n v="3.1589999999999998"/>
    <n v="2.5920000000000001"/>
    <n v="2.2814999999999999"/>
    <n v="1.2015"/>
    <n v="1.431"/>
    <n v="1.161"/>
    <n v="1.5660000000000001"/>
    <n v="1.96506"/>
    <n v="1.9055250000000001"/>
    <n v="2.507625"/>
    <n v="2.3183549999999999"/>
    <n v="2.6632799999999999"/>
    <n v="2.6847449999999999"/>
    <n v="2.44998"/>
    <n v="2.3992200000000001"/>
    <n v="1.7861849999999999"/>
    <n v="1.687635"/>
    <n v="1.36944"/>
    <n v="1.4292450000000001"/>
  </r>
  <r>
    <n v="69997339"/>
    <n v="10076840253309"/>
    <s v="BJ US-IC-StrawberryChscke-FTNG-12 4FOZ"/>
    <n v="1504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417"/>
    <n v="510"/>
    <n v="1.4759999999999999E-3"/>
    <n v="0"/>
    <n v="0"/>
    <n v="294.935294117647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2.015491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8649098"/>
    <n v="10077567002973"/>
    <s v="MG Chocolate Duet 8-3PK"/>
    <n v="24852"/>
    <n v="339"/>
    <n v="1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75"/>
    <n v="210"/>
    <n v="2.0400000000000001E-3"/>
    <n v="523"/>
    <n v="0"/>
    <n v="118.34285714285714"/>
    <n v="2.4904761904761905"/>
    <n v="0"/>
    <n v="1.6142857142857143"/>
    <n v="0.876190476190476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.698080000000004"/>
    <n v="1.0669200000000001"/>
    <n v="0"/>
    <n v="0.69156000000000006"/>
    <n v="0.37536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7090"/>
    <n v="10076840870902"/>
    <s v="BJ Choc Chk Ckie Btr 6 6 LB"/>
    <n v="1162"/>
    <n v="87"/>
    <n v="70"/>
    <n v="139"/>
    <n v="121"/>
    <n v="112"/>
    <n v="170"/>
    <n v="95"/>
    <n v="113"/>
    <n v="69"/>
    <n v="41"/>
    <n v="63"/>
    <n v="36"/>
    <n v="84.27"/>
    <n v="72.290000000000006"/>
    <n v="107.15"/>
    <n v="105.84"/>
    <n v="145"/>
    <n v="104.29"/>
    <n v="88.31"/>
    <n v="95.45"/>
    <n v="70"/>
    <n v="66.849999999999994"/>
    <n v="61"/>
    <n v="56.16"/>
    <n v="3334.6099999999997"/>
    <n v="50"/>
    <n v="1.35E-2"/>
    <n v="1116"/>
    <n v="1056.6100000000001"/>
    <n v="23.24"/>
    <n v="22.32"/>
    <n v="21.132200000000001"/>
    <n v="1.74"/>
    <n v="1.4"/>
    <n v="2.78"/>
    <n v="2.42"/>
    <n v="2.2400000000000002"/>
    <n v="3.4"/>
    <n v="1.9"/>
    <n v="2.2599999999999998"/>
    <n v="1.38"/>
    <n v="0.82"/>
    <n v="1.26"/>
    <n v="0.72"/>
    <n v="1.6854"/>
    <n v="1.4458000000000002"/>
    <n v="2.1430000000000002"/>
    <n v="2.1168"/>
    <n v="2.9"/>
    <n v="2.0858000000000003"/>
    <n v="1.7662"/>
    <n v="1.909"/>
    <n v="1.4"/>
    <n v="1.337"/>
    <n v="1.22"/>
    <n v="1.1232"/>
    <n v="15.686999999999999"/>
    <n v="15.065999999999999"/>
    <n v="14.264235000000001"/>
    <n v="1.1744999999999999"/>
    <n v="0.94499999999999995"/>
    <n v="1.8765000000000001"/>
    <n v="1.6335"/>
    <n v="1.512"/>
    <n v="2.2949999999999999"/>
    <n v="1.2825"/>
    <n v="1.5255000000000001"/>
    <n v="0.93149999999999999"/>
    <n v="0.55349999999999999"/>
    <n v="0.85050000000000003"/>
    <n v="0.48599999999999999"/>
    <n v="1.137645"/>
    <n v="0.97591500000000009"/>
    <n v="1.4465250000000001"/>
    <n v="1.4288400000000001"/>
    <n v="1.9575"/>
    <n v="1.407915"/>
    <n v="1.1921850000000001"/>
    <n v="1.288575"/>
    <n v="0.94499999999999995"/>
    <n v="0.90247499999999992"/>
    <n v="0.82350000000000001"/>
    <n v="0.75815999999999995"/>
  </r>
  <r>
    <n v="68659726"/>
    <n v="10186852001550"/>
    <s v="TAL PRG Chocolate Churro 8 1PT"/>
    <n v="26952"/>
    <n v="195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237"/>
    <n v="255"/>
    <n v="3.7853439999999999E-3"/>
    <n v="285"/>
    <n v="0"/>
    <n v="105.69411764705882"/>
    <n v="1.1176470588235294"/>
    <n v="0"/>
    <n v="0.76470588235294112"/>
    <n v="0.352941176470588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.022591488"/>
    <n v="1.0788230400000001"/>
    <n v="0"/>
    <n v="0.73814208000000003"/>
    <n v="0.34068095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4414212"/>
    <n v="10076840004345"/>
    <s v="BJ US-IC-ChurnOutTheVote -1 2.4G"/>
    <n v="1280"/>
    <n v="8"/>
    <n v="0"/>
    <n v="0"/>
    <n v="0"/>
    <n v="0"/>
    <n v="0"/>
    <n v="114"/>
    <n v="0"/>
    <n v="29"/>
    <n v="0"/>
    <n v="0"/>
    <n v="0"/>
    <n v="0"/>
    <n v="0"/>
    <n v="0"/>
    <n v="0"/>
    <n v="0"/>
    <n v="0"/>
    <n v="0"/>
    <n v="0"/>
    <n v="0"/>
    <n v="0"/>
    <n v="0"/>
    <n v="0"/>
    <n v="1431"/>
    <n v="125"/>
    <n v="9.0850000000000011E-3"/>
    <n v="151"/>
    <n v="0"/>
    <n v="10.24"/>
    <n v="1.208"/>
    <n v="0"/>
    <n v="6.4000000000000001E-2"/>
    <n v="0"/>
    <n v="0"/>
    <n v="0"/>
    <n v="0"/>
    <n v="0"/>
    <n v="0.91200000000000003"/>
    <n v="0"/>
    <n v="0.23200000000000001"/>
    <n v="0"/>
    <n v="0"/>
    <n v="0"/>
    <n v="0"/>
    <n v="0"/>
    <n v="0"/>
    <n v="0"/>
    <n v="0"/>
    <n v="0"/>
    <n v="0"/>
    <n v="0"/>
    <n v="0"/>
    <n v="0"/>
    <n v="0"/>
    <n v="0"/>
    <n v="11.628800000000002"/>
    <n v="1.3718350000000001"/>
    <n v="0"/>
    <n v="7.2680000000000008E-2"/>
    <n v="0"/>
    <n v="0"/>
    <n v="0"/>
    <n v="0"/>
    <n v="0"/>
    <n v="1.0356900000000002"/>
    <n v="0"/>
    <n v="0.263465"/>
    <n v="0"/>
    <n v="0"/>
    <n v="0"/>
    <n v="0"/>
    <n v="0"/>
    <n v="0"/>
    <n v="0"/>
    <n v="0"/>
    <n v="0"/>
    <n v="0"/>
    <n v="0"/>
    <n v="0"/>
    <n v="0"/>
    <n v="0"/>
    <n v="0"/>
  </r>
  <r>
    <n v="69572661"/>
    <n v="10076840003904"/>
    <s v="BJ US-IC-Churrayforchurros-1 2.4G"/>
    <n v="5489"/>
    <n v="2"/>
    <n v="5"/>
    <n v="8"/>
    <n v="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16"/>
    <n v="125"/>
    <n v="9.0850000000000011E-3"/>
    <n v="27"/>
    <n v="0"/>
    <n v="43.911999999999999"/>
    <n v="0.216"/>
    <n v="0"/>
    <n v="1.6E-2"/>
    <n v="0.04"/>
    <n v="6.4000000000000001E-2"/>
    <n v="7.1999999999999995E-2"/>
    <n v="2.4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.867565000000006"/>
    <n v="0.24529500000000004"/>
    <n v="0"/>
    <n v="1.8170000000000002E-2"/>
    <n v="4.5425000000000007E-2"/>
    <n v="7.2680000000000008E-2"/>
    <n v="8.1765000000000004E-2"/>
    <n v="2.72550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4414376"/>
    <n v="10041000487306"/>
    <s v="GH CHOC CHIP COOKIE SANDWICH 6-4PK"/>
    <n v="485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526"/>
    <n v="264"/>
    <n v="2.8380000000000002E-3"/>
    <n v="0"/>
    <n v="0"/>
    <n v="183.810606060606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.716788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9970148"/>
    <n v="10076840004116"/>
    <s v="BJ US-NDO-Strawberry CHSCAKE-1 2.4 GAL"/>
    <n v="7561"/>
    <n v="30"/>
    <n v="35"/>
    <n v="133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69"/>
    <n v="125"/>
    <n v="9.0850000000000011E-3"/>
    <n v="208"/>
    <n v="0"/>
    <n v="60.488"/>
    <n v="1.6639999999999999"/>
    <n v="0"/>
    <n v="0.24"/>
    <n v="0.28000000000000003"/>
    <n v="1.0640000000000001"/>
    <n v="0"/>
    <n v="0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691685000000007"/>
    <n v="1.8896800000000002"/>
    <n v="0"/>
    <n v="0.27255000000000001"/>
    <n v="0.31797500000000006"/>
    <n v="1.2083050000000002"/>
    <n v="0"/>
    <n v="9.0850000000000014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2735648"/>
    <n v="10076840003294"/>
    <s v="BJ US-NDS-ChangetheWhirled-1 2.4gal"/>
    <n v="4463"/>
    <n v="172"/>
    <n v="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24"/>
    <n v="125"/>
    <n v="9.0850000000000011E-3"/>
    <n v="261"/>
    <n v="0"/>
    <n v="35.704000000000001"/>
    <n v="2.0880000000000001"/>
    <n v="0"/>
    <n v="1.3759999999999999"/>
    <n v="0.7119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.546355000000005"/>
    <n v="2.3711850000000001"/>
    <n v="0"/>
    <n v="1.5626200000000001"/>
    <n v="0.808565000000000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9797331"/>
    <n v="10076840004062"/>
    <s v="BJ SORV-US-IC-PB Smore-1 8.95L"/>
    <n v="73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79"/>
    <n v="125"/>
    <n v="9.0850000000000011E-3"/>
    <n v="0"/>
    <n v="0"/>
    <n v="59.031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.038215000000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8575292"/>
    <n v="10076840003393"/>
    <s v="BJ US-ND-COR-BoomChoc-8 1PT"/>
    <n v="212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226"/>
    <n v="240"/>
    <n v="3.7839999999999996E-3"/>
    <n v="0"/>
    <n v="0"/>
    <n v="88.4416666666666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.319183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2697530"/>
    <n v="10076840003386"/>
    <s v="BJ US-NDS-COR-BananasFoster-8 1PT"/>
    <n v="1920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223"/>
    <n v="240"/>
    <n v="3.7839999999999996E-3"/>
    <n v="23"/>
    <n v="0"/>
    <n v="80"/>
    <n v="9.583333333333334E-2"/>
    <n v="0"/>
    <n v="9.583333333333334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.652799999999999"/>
    <n v="8.7031999999999984E-2"/>
    <n v="0"/>
    <n v="8.7031999999999984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9797358"/>
    <n v="10076840004079"/>
    <s v="BJ US-IC-Impretzively Fudged-1 2.4G"/>
    <n v="29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17"/>
    <n v="125"/>
    <n v="9.0850000000000011E-3"/>
    <n v="0"/>
    <n v="0"/>
    <n v="23.33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500945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8354591"/>
    <n v="10076840003089"/>
    <s v="BJ US-TOP-WHISKEYBIZ-8 450ML"/>
    <n v="552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212"/>
    <n v="240"/>
    <n v="3.5999999999999999E-3"/>
    <n v="0"/>
    <n v="0"/>
    <n v="23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8.7631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9568970"/>
    <n v="10076840003942"/>
    <s v="BJ US-IC-Lightscaramelaction-1 2.4G"/>
    <n v="25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87"/>
    <n v="125"/>
    <n v="9.0850000000000011E-3"/>
    <n v="0"/>
    <n v="0"/>
    <n v="20.696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02895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8659723"/>
    <n v="10186852001529"/>
    <s v="TAL PRG Bourbon Fudge Brownie 8 1PT"/>
    <n v="114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76"/>
    <n v="255"/>
    <n v="3.7853439999999999E-3"/>
    <n v="0"/>
    <n v="0"/>
    <n v="45.0039215686274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44060774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8659722"/>
    <n v="10186852001512"/>
    <s v="TAL PRG Strawberry Margarita 8 1PT"/>
    <n v="351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143"/>
    <n v="255"/>
    <n v="3.7853439999999999E-3"/>
    <n v="0"/>
    <n v="0"/>
    <n v="137.81568627450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3.028344191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9610113"/>
    <n v="10076840003959"/>
    <s v="BJ US-IC-Butterscotchd-1 2.4G"/>
    <n v="4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2"/>
    <n v="125"/>
    <n v="9.0850000000000011E-3"/>
    <n v="0"/>
    <n v="0"/>
    <n v="3.375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83387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4139317"/>
    <n v="10076840104243"/>
    <s v="BJ US-IC-Cocont7LyrBr-FTNG-1 2.4G"/>
    <n v="26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"/>
    <n v="125"/>
    <n v="8.9499999999999996E-3"/>
    <n v="0"/>
    <n v="0"/>
    <n v="21.13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6458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7821477"/>
    <n v="10077567001976"/>
    <s v="PS SCRIBBLER 2PK 6-9CT OOH"/>
    <n v="2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4"/>
    <n v="130"/>
    <n v="3.7799999999999999E-3"/>
    <n v="0"/>
    <n v="0"/>
    <n v="1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8451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8821730"/>
    <n v="10077567305494"/>
    <s v="BR Lactose Free Chocolate 6 1.5QT"/>
    <n v="227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719"/>
    <n v="154"/>
    <n v="8.5199999999999998E-3"/>
    <n v="0"/>
    <n v="0"/>
    <n v="147.525974025974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3.56587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7733229"/>
    <n v="10077567141696"/>
    <s v="BR HA WFFLE CONE w/ CH CHPS 6 1.5QT"/>
    <n v="5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4"/>
    <n v="154"/>
    <n v="8.5199999999999998E-3"/>
    <n v="0"/>
    <n v="0"/>
    <n v="3.27272727272727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940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8823975"/>
    <n v="10076840001047"/>
    <s v="BJ SORV-IC-GimmeSmore -1 8.95L"/>
    <n v="1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1"/>
    <n v="125"/>
    <n v="9.0848256361922702E-3"/>
    <n v="0"/>
    <n v="0"/>
    <n v="1.2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7180867106503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7476456"/>
    <n v="10077567478846"/>
    <s v="PS SF OCG 1-32PK"/>
    <n v="253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09"/>
    <n v="400"/>
    <n v="1.5E-3"/>
    <n v="0"/>
    <n v="0"/>
    <n v="63.272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9635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9549219"/>
    <n v="10077567003345"/>
    <s v="MG Double Gold Caramel 1-12PK"/>
    <n v="153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330"/>
    <n v="493"/>
    <n v="1.0200000000000001E-3"/>
    <n v="0"/>
    <n v="0"/>
    <n v="31.0953346855983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6366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9549220"/>
    <n v="10077567003383"/>
    <s v="MG Double Gold Caramel 8-3PK"/>
    <n v="103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94"/>
    <n v="189"/>
    <n v="2.0400000000000001E-3"/>
    <n v="0"/>
    <n v="0"/>
    <n v="54.994708994708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20376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8463620"/>
    <n v="10077567002829"/>
    <s v="BR CS CHOC CHOC Chip 8-1 PT"/>
    <n v="11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85"/>
    <n v="240"/>
    <n v="3.7839999999999996E-3"/>
    <n v="0"/>
    <n v="0"/>
    <n v="4.9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48403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8463623"/>
    <n v="10077567002898"/>
    <s v="BR CS Mint Chip 8-1 PT"/>
    <n v="4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5"/>
    <n v="240"/>
    <n v="3.7839999999999996E-3"/>
    <n v="0"/>
    <n v="0"/>
    <n v="1.6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3251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8649101"/>
    <n v="10077567003017"/>
    <s v="MG Caramel Duet 8-3PK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0"/>
    <n v="2.0400000000000001E-3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840000000000003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7826411"/>
    <n v="10076840551948"/>
    <s v="BJ US-COR-Cookies+CreamChscke-8 1PT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240"/>
    <n v="3.7839999999999996E-3"/>
    <n v="0"/>
    <n v="0"/>
    <n v="0.129166666666666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17303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8729627"/>
    <n v="10186852001109"/>
    <s v="Talenti LY PB Vanilla Fudge 8 328.8g"/>
    <n v="7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1"/>
    <n v="255"/>
    <n v="3.552E-3"/>
    <n v="0"/>
    <n v="0"/>
    <n v="2.90588235294117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32032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8654217"/>
    <n v="10076840003577"/>
    <s v="BJ US-NDS-MintChocolateChance-8 1PT"/>
    <n v="3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6"/>
    <n v="240"/>
    <n v="3.7853439999999999E-3"/>
    <n v="0"/>
    <n v="0"/>
    <n v="1.566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23289344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8738613"/>
    <n v="10077567001846"/>
    <s v="MG Tub Double Choc n Ganache 6-14.8z"/>
    <n v="1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0"/>
    <n v="340"/>
    <n v="2.64E-3"/>
    <n v="0"/>
    <n v="0"/>
    <n v="0.529411764705882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752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9565375"/>
    <n v="10076840003911"/>
    <s v="BJ US-IC-Oatmealdreampie-1 2.4G"/>
    <n v="4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3"/>
    <n v="125"/>
    <n v="9.0850000000000011E-3"/>
    <n v="0"/>
    <n v="0"/>
    <n v="3.863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88055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8445811"/>
    <n v="10041000008617"/>
    <s v="GH Vanilla Viennetta 6-1pk"/>
    <n v="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"/>
    <n v="220"/>
    <n v="3.8999999999999998E-3"/>
    <n v="0"/>
    <n v="0"/>
    <n v="0.28181818181818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417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8896057"/>
    <n v="10077567264791"/>
    <s v="BR BLK RASP CHOC 6 1.5QT"/>
    <n v="8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1"/>
    <n v="176"/>
    <n v="8.513999999999999E-3"/>
    <n v="0"/>
    <n v="0"/>
    <n v="4.83522727272727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45413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8942622"/>
    <n v="10186852001581"/>
    <s v="Talenti LY Mixed 6-4PK"/>
    <n v="50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38"/>
    <n v="54"/>
    <n v="1.0224E-2"/>
    <n v="0"/>
    <n v="0"/>
    <n v="93.2962962962962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508512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7382713"/>
    <n v="10041000054737"/>
    <s v="GH King Cone Vanilla 1-24PK"/>
    <n v="88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43"/>
    <n v="207"/>
    <n v="3.0000000000000001E-3"/>
    <n v="0"/>
    <n v="0"/>
    <n v="42.7198067632850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5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8788589"/>
    <n v="10076840003409"/>
    <s v="BJ US-CD-CCCD-24 3z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240"/>
    <n v="2.1292560036643622E-3"/>
    <n v="0"/>
    <n v="0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55107204397234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8409142"/>
    <n v="10076840003225"/>
    <s v="BJ US-PUP-PB Pretzel-12 4FOZ"/>
    <n v="107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40"/>
    <n v="510"/>
    <n v="1.419504E-3"/>
    <n v="0"/>
    <n v="0"/>
    <n v="21.0588235294117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24547296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8409143"/>
    <n v="10076840003232"/>
    <s v="BJ US-PUP-PumpkinCookie-12 4FOZ"/>
    <n v="165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592"/>
    <n v="510"/>
    <n v="1.419504E-3"/>
    <n v="0"/>
    <n v="0"/>
    <n v="32.53333333333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524103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7278446"/>
    <n v="10076840674463"/>
    <s v="BJ US-ND-Coconut7Layer-8 1PT"/>
    <n v="45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91"/>
    <n v="240"/>
    <n v="3.7853439999999999E-3"/>
    <n v="0"/>
    <n v="0"/>
    <n v="19.129166666666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378514303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8738612"/>
    <n v="10077567001839"/>
    <s v="MG Tub Double Sea Salt Caramel 6-14.8z"/>
    <n v="51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42"/>
    <n v="340"/>
    <n v="2.64E-3"/>
    <n v="0"/>
    <n v="0"/>
    <n v="15.123529411764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574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8692903"/>
    <n v="10076840003690"/>
    <s v="BJ US-NDS-StrawberryMarshmallow-1 2.4GAL"/>
    <n v="1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5"/>
    <n v="125"/>
    <n v="9.0848256361922702E-3"/>
    <n v="0"/>
    <n v="0"/>
    <n v="1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7154099905749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7278344"/>
    <n v="10076840100559"/>
    <s v="BJ US-FY-CherryGarcia-8 1PT"/>
    <n v="19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13"/>
    <n v="240"/>
    <n v="3.7853439999999999E-3"/>
    <n v="0"/>
    <n v="0"/>
    <n v="7.97083333333333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41363071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7278345"/>
    <n v="10076840101532"/>
    <s v="BJ US-FY-HalfBaked-8 1PT"/>
    <n v="13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4"/>
    <n v="240"/>
    <n v="3.7853439999999999E-3"/>
    <n v="0"/>
    <n v="0"/>
    <n v="5.7666666666666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238916095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84136394"/>
    <n v="10076840363947"/>
    <s v="BJ US-COR-PeanutButterFudge-FTNG-8 1PT"/>
    <n v="12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25"/>
    <n v="240"/>
    <n v="3.7839999999999996E-3"/>
    <n v="0"/>
    <n v="0"/>
    <n v="5.1041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6353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4326637"/>
    <n v="10850001974407"/>
    <s v="Yasso Vanilla Bean Mochi 8-6pk"/>
    <n v="13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68"/>
    <n v="252"/>
    <n v="2.2719999999999997E-3"/>
    <n v="0"/>
    <n v="0"/>
    <n v="5.42857142857142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08095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4326391"/>
    <n v="10850001974643"/>
    <s v="Yasso Club Vanilla Ppbles 18-17.1 FOZ"/>
    <n v="103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06"/>
    <n v="30"/>
    <n v="9.1079999999999998E-3"/>
    <n v="0"/>
    <n v="0"/>
    <n v="343.533333333333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.867047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4325511"/>
    <n v="10850001974117"/>
    <s v="Yasso Mint Chocolate Chip Sandwich 7-4pk"/>
    <n v="1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6"/>
    <n v="189"/>
    <n v="2.0720000000000001E-3"/>
    <n v="0"/>
    <n v="0"/>
    <n v="0.984126984126984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85392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4325573"/>
    <n v="10850001974124"/>
    <s v="Yasso Vanilla Bean Sandwich 7-4pk"/>
    <n v="66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92"/>
    <n v="189"/>
    <n v="2.0720000000000001E-3"/>
    <n v="0"/>
    <n v="0"/>
    <n v="35.4074074074074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8658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4326582"/>
    <n v="10850001974421"/>
    <s v="Yasso Strawberry Mochi 8-6pk"/>
    <n v="1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0"/>
    <n v="252"/>
    <n v="2.2719999999999997E-3"/>
    <n v="0"/>
    <n v="0"/>
    <n v="4.28571428571428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5375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4326470"/>
    <n v="10850001974438"/>
    <s v="Yasso Mango Mochi 8-6pk"/>
    <n v="27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38"/>
    <n v="252"/>
    <n v="2.2719999999999997E-3"/>
    <n v="0"/>
    <n v="0"/>
    <n v="10.8650793650793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220735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4326578"/>
    <n v="10850001974476"/>
    <s v="Yasso Chocolate Fudge Mochi 8-6pk"/>
    <n v="6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5"/>
    <n v="252"/>
    <n v="2.2719999999999997E-3"/>
    <n v="0"/>
    <n v="0"/>
    <n v="2.63888888888888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1087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4325517"/>
    <n v="10851035003668"/>
    <s v="Yasso Peanut Butter Sandwich 7-4pk"/>
    <n v="14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7"/>
    <n v="189"/>
    <n v="2.0720000000000001E-3"/>
    <n v="0"/>
    <n v="0"/>
    <n v="7.44444444444444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15303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8933337"/>
    <n v="10076840003812"/>
    <s v="BJ US-IC-ChocLoveAfair-8 1PT LTD"/>
    <n v="14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28"/>
    <n v="240"/>
    <n v="3.7200000000000002E-3"/>
    <n v="0"/>
    <n v="0"/>
    <n v="5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31216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9554198"/>
    <n v="10077567091021"/>
    <s v="BR Heath English Toffee 8 1PT"/>
    <n v="44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42"/>
    <n v="240"/>
    <n v="3.7839999999999996E-3"/>
    <n v="0"/>
    <n v="0"/>
    <n v="18.508333333333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808527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7465064"/>
    <n v="10077567001228"/>
    <s v="PS DISNEY FROZEN MINIS 6-18PK"/>
    <n v="728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858"/>
    <n v="130"/>
    <n v="1.596E-3"/>
    <n v="0"/>
    <n v="0"/>
    <n v="560.446153846153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.2813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8650199"/>
    <n v="10077567003031"/>
    <s v="MG Cookie Duet OOH 1-12BK"/>
    <n v="92028"/>
    <n v="0"/>
    <n v="0"/>
    <n v="0"/>
    <n v="0"/>
    <n v="0"/>
    <n v="0"/>
    <n v="0"/>
    <n v="0"/>
    <n v="0"/>
    <n v="0"/>
    <n v="0"/>
    <n v="0"/>
    <n v="-3.3686265049920829E-3"/>
    <n v="-1.7454212369797301E-3"/>
    <n v="-2.6301189227883573E-3"/>
    <n v="3.1008050978183778E-3"/>
    <n v="-7.9726330824579864E-3"/>
    <n v="1.0292477191798566E-2"/>
    <n v="-5.8788069879854464E-3"/>
    <n v="9.0269000488034129E-4"/>
    <n v="-3.0121355324403258E-3"/>
    <n v="1.4571264956927377E-3"/>
    <n v="-1.8746363889580403E-3"/>
    <n v="-5.6815240698915642E-3"/>
    <n v="92027.983589196054"/>
    <n v="493"/>
    <n v="1.0200000000000001E-3"/>
    <n v="0"/>
    <n v="-1.6410803936303509E-2"/>
    <n v="186.66937119675455"/>
    <n v="0"/>
    <n v="-3.3287634759236325E-5"/>
    <n v="0"/>
    <n v="0"/>
    <n v="0"/>
    <n v="0"/>
    <n v="0"/>
    <n v="0"/>
    <n v="0"/>
    <n v="0"/>
    <n v="0"/>
    <n v="0"/>
    <n v="0"/>
    <n v="0"/>
    <n v="-6.832913803229377E-6"/>
    <n v="-3.5404081885998582E-6"/>
    <n v="-5.3349268210717184E-6"/>
    <n v="6.2896655128161818E-6"/>
    <n v="-1.6171669538454333E-5"/>
    <n v="2.0877235683161393E-5"/>
    <n v="-1.1924557784960337E-5"/>
    <n v="1.8310142086822338E-6"/>
    <n v="-6.1098083822318978E-6"/>
    <n v="2.9556318371049447E-6"/>
    <n v="-3.8025078883530228E-6"/>
    <n v="-1.1524389594100536E-5"/>
    <n v="93.868560000000002"/>
    <n v="0"/>
    <n v="-1.6739020015029581E-5"/>
    <n v="0"/>
    <n v="0"/>
    <n v="0"/>
    <n v="0"/>
    <n v="0"/>
    <n v="0"/>
    <n v="0"/>
    <n v="0"/>
    <n v="0"/>
    <n v="0"/>
    <n v="0"/>
    <n v="0"/>
    <n v="-3.4359990350919249E-6"/>
    <n v="-1.7803296617193248E-6"/>
    <n v="-2.6827213012441245E-6"/>
    <n v="3.1628211997747458E-6"/>
    <n v="-8.1320857441071467E-6"/>
    <n v="1.0498326735634539E-5"/>
    <n v="-5.9963831277451554E-6"/>
    <n v="9.2074380497794814E-7"/>
    <n v="-3.0723782430891324E-6"/>
    <n v="1.4862690256065925E-6"/>
    <n v="-1.9121291167372012E-6"/>
    <n v="-5.7951545512893956E-6"/>
  </r>
  <r>
    <n v="68728326"/>
    <n v="10186852001413"/>
    <s v="Talenti LYR Chocolate Pretzel 8 309g"/>
    <n v="49812"/>
    <n v="2313"/>
    <n v="289"/>
    <n v="93"/>
    <n v="32"/>
    <n v="90"/>
    <n v="32"/>
    <n v="45"/>
    <n v="30"/>
    <n v="45"/>
    <n v="15"/>
    <n v="0"/>
    <n v="0"/>
    <n v="-0.1221053809606239"/>
    <n v="-0.18676115554344425"/>
    <n v="0.7925380589791613"/>
    <n v="0.35451936024808806"/>
    <n v="0.75615969660114357"/>
    <n v="1.4583966498545298"/>
    <n v="0.33888968792471508"/>
    <n v="-0.33572076343816859"/>
    <n v="0.80828676591747417"/>
    <n v="0.29956974542845027"/>
    <n v="0.64642710636522938"/>
    <n v="0.6692629468936192"/>
    <n v="52801.479462718278"/>
    <n v="255"/>
    <n v="3.552E-3"/>
    <n v="2984"/>
    <n v="5.4794627182701747"/>
    <n v="195.34117647058824"/>
    <n v="11.701960784313725"/>
    <n v="2.1488089091255588E-2"/>
    <n v="9.0705882352941174"/>
    <n v="1.1333333333333333"/>
    <n v="0.36470588235294116"/>
    <n v="0.12549019607843137"/>
    <n v="0.35294117647058826"/>
    <n v="0.12549019607843137"/>
    <n v="0.17647058823529413"/>
    <n v="0.11764705882352941"/>
    <n v="0.17647058823529413"/>
    <n v="5.8823529411764705E-2"/>
    <n v="0"/>
    <n v="0"/>
    <n v="-4.7884463121813296E-4"/>
    <n v="-7.323966884056637E-4"/>
    <n v="3.1079923881535739E-3"/>
    <n v="1.3902720009728944E-3"/>
    <n v="2.9653321435338964E-3"/>
    <n v="5.7192025484491364E-3"/>
    <n v="1.3289791683322159E-3"/>
    <n v="-1.3165520134830141E-3"/>
    <n v="3.1697520232057811E-3"/>
    <n v="1.1747833154056875E-3"/>
    <n v="2.5350082602558013E-3"/>
    <n v="2.6245605760534087E-3"/>
    <n v="176.93222399999999"/>
    <n v="10.599168000000001"/>
    <n v="1.946305157529566E-2"/>
    <n v="8.215776"/>
    <n v="1.0265280000000001"/>
    <n v="0.33033600000000002"/>
    <n v="0.113664"/>
    <n v="0.31968000000000002"/>
    <n v="0.113664"/>
    <n v="0.15984000000000001"/>
    <n v="0.10656"/>
    <n v="0.15984000000000001"/>
    <n v="5.3280000000000001E-2"/>
    <n v="0"/>
    <n v="0"/>
    <n v="-4.337183131721361E-4"/>
    <n v="-6.6337562449031396E-4"/>
    <n v="2.8150951854939809E-3"/>
    <n v="1.2592527676012087E-3"/>
    <n v="2.6858792423272619E-3"/>
    <n v="5.1802249002832895E-3"/>
    <n v="1.2037361715085879E-3"/>
    <n v="-1.1924801517323748E-3"/>
    <n v="2.8710345925388684E-3"/>
    <n v="1.0640717357618553E-3"/>
    <n v="2.2961090818092948E-3"/>
    <n v="2.3772219873661356E-3"/>
  </r>
  <r>
    <n v="69628686"/>
    <n v="10075856000525"/>
    <s v="KL Cone Chocolate Double Chocolate 6-8ct"/>
    <n v="170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012"/>
    <n v="120"/>
    <n v="5.3220000000000003E-3"/>
    <n v="0"/>
    <n v="0"/>
    <n v="141.766666666666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.537863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8654239"/>
    <n v="10076840003621"/>
    <s v="BJ US-IC-ChewyGooeyCookie-8 1PT"/>
    <n v="197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68"/>
    <n v="240"/>
    <n v="3.7853439999999999E-3"/>
    <n v="0"/>
    <n v="0"/>
    <n v="82.36666666666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.828680191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8737749"/>
    <n v="10077567000948"/>
    <s v="BR 2IN1 REESE PB CUPS RS PCS 6 1.5QT"/>
    <n v="872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244"/>
    <n v="176"/>
    <n v="8.5199999999999998E-3"/>
    <n v="0"/>
    <n v="0"/>
    <n v="495.704545454545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3.31888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8729659"/>
    <n v="10186852001116"/>
    <s v="Talenti LY Blk Rasp V Parfait 8 303.3g"/>
    <n v="18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290"/>
    <n v="255"/>
    <n v="3.552E-3"/>
    <n v="0"/>
    <n v="0"/>
    <n v="71.7254901960784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.96608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8354592"/>
    <n v="10076840003096"/>
    <s v="BJ US-TOP-STRWBRRYTART-8 450ml"/>
    <n v="28751"/>
    <n v="511"/>
    <n v="395"/>
    <n v="936"/>
    <n v="10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606"/>
    <n v="240"/>
    <n v="3.5999999999999999E-3"/>
    <n v="2855"/>
    <n v="0"/>
    <n v="119.79583333333333"/>
    <n v="11.895833333333334"/>
    <n v="0"/>
    <n v="2.1291666666666669"/>
    <n v="1.6458333333333333"/>
    <n v="3.9"/>
    <n v="4.22083333333333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.50359999999999"/>
    <n v="10.278"/>
    <n v="0"/>
    <n v="1.8395999999999999"/>
    <n v="1.4219999999999999"/>
    <n v="3.3695999999999997"/>
    <n v="3.6467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8654233"/>
    <n v="10076840003607"/>
    <s v="BJ US-IC-MintChocolateChance-8 1PT"/>
    <n v="530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93"/>
    <n v="240"/>
    <n v="3.7853439999999999E-3"/>
    <n v="0"/>
    <n v="0"/>
    <n v="221.22083333333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.975268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9568965"/>
    <n v="10077567281965"/>
    <s v="BR NSA BUTTER PECAN 6 1.5QT"/>
    <n v="1487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8709"/>
    <n v="176"/>
    <n v="8.5199999999999998E-3"/>
    <n v="0"/>
    <n v="0"/>
    <n v="844.9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7.00067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9629470"/>
    <n v="10075856000549"/>
    <s v="KL Cone Vanilla Unicorn 6-8ct"/>
    <n v="53847"/>
    <n v="576"/>
    <n v="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567"/>
    <n v="120"/>
    <n v="5.3220000000000003E-3"/>
    <n v="720"/>
    <n v="0"/>
    <n v="448.72500000000002"/>
    <n v="6"/>
    <n v="0"/>
    <n v="4.8"/>
    <n v="1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6.573734"/>
    <n v="3.8318400000000001"/>
    <n v="0"/>
    <n v="3.0654720000000002"/>
    <n v="0.766368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4865906"/>
    <n v="10810125610841"/>
    <s v="Sweet Summits IC Vanilla 1 3GAL"/>
    <n v="0"/>
    <n v="0"/>
    <n v="0"/>
    <n v="0"/>
    <n v="0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120"/>
    <n v="1.1300000000000001E-2"/>
    <n v="7"/>
    <n v="0"/>
    <n v="0"/>
    <n v="5.8333333333333334E-2"/>
    <n v="0"/>
    <n v="0"/>
    <n v="0"/>
    <n v="0"/>
    <n v="0"/>
    <n v="4.1666666666666664E-2"/>
    <n v="1.6666666666666666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9100000000000004E-2"/>
    <n v="0"/>
    <n v="0"/>
    <n v="0"/>
    <n v="0"/>
    <n v="0"/>
    <n v="5.6500000000000009E-2"/>
    <n v="2.2600000000000002E-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4865961"/>
    <n v="10810125610872"/>
    <s v="Sweet Summits IC Strawberry 1 3GAL"/>
    <n v="0"/>
    <n v="0"/>
    <n v="0"/>
    <n v="0"/>
    <n v="0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120"/>
    <n v="1.1300000000000001E-2"/>
    <n v="7"/>
    <n v="0"/>
    <n v="0"/>
    <n v="5.8333333333333334E-2"/>
    <n v="0"/>
    <n v="0"/>
    <n v="0"/>
    <n v="0"/>
    <n v="0"/>
    <n v="4.1666666666666664E-2"/>
    <n v="1.6666666666666666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9100000000000004E-2"/>
    <n v="0"/>
    <n v="0"/>
    <n v="0"/>
    <n v="0"/>
    <n v="0"/>
    <n v="5.6500000000000009E-2"/>
    <n v="2.2600000000000002E-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4865948"/>
    <n v="10810125611121"/>
    <s v="Sweet Summits IC Chocolate 1 3GAL"/>
    <n v="0"/>
    <n v="0"/>
    <n v="0"/>
    <n v="0"/>
    <n v="0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120"/>
    <n v="1.1300000000000001E-2"/>
    <n v="7"/>
    <n v="0"/>
    <n v="0"/>
    <n v="5.8333333333333334E-2"/>
    <n v="0"/>
    <n v="0"/>
    <n v="0"/>
    <n v="0"/>
    <n v="0"/>
    <n v="4.1666666666666664E-2"/>
    <n v="1.6666666666666666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9100000000000004E-2"/>
    <n v="0"/>
    <n v="0"/>
    <n v="0"/>
    <n v="0"/>
    <n v="0"/>
    <n v="5.6500000000000009E-2"/>
    <n v="2.2600000000000002E-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4865964"/>
    <n v="10810125611381"/>
    <s v="Sweet Summits IC Choco Taco 1 3GAL"/>
    <n v="0"/>
    <n v="0"/>
    <n v="0"/>
    <n v="0"/>
    <n v="0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120"/>
    <n v="1.1300000000000001E-2"/>
    <n v="7"/>
    <n v="0"/>
    <n v="0"/>
    <n v="5.8333333333333334E-2"/>
    <n v="0"/>
    <n v="0"/>
    <n v="0"/>
    <n v="0"/>
    <n v="0"/>
    <n v="4.1666666666666664E-2"/>
    <n v="1.6666666666666666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9100000000000004E-2"/>
    <n v="0"/>
    <n v="0"/>
    <n v="0"/>
    <n v="0"/>
    <n v="0"/>
    <n v="5.6500000000000009E-2"/>
    <n v="2.2600000000000002E-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4997059"/>
    <n v="10076840004604"/>
    <s v="BJ US-IC-Mixed 12PK"/>
    <n v="0"/>
    <n v="0"/>
    <n v="0"/>
    <n v="0"/>
    <n v="0"/>
    <n v="0"/>
    <n v="0"/>
    <n v="192"/>
    <n v="8928"/>
    <n v="7872"/>
    <n v="4800"/>
    <n v="7488"/>
    <n v="3744"/>
    <n v="22715"/>
    <n v="11977"/>
    <n v="23541.000000000004"/>
    <n v="19411"/>
    <n v="26226.000000000004"/>
    <n v="26907"/>
    <n v="26476"/>
    <n v="23476"/>
    <n v="19328.400000000005"/>
    <n v="17180.800000000003"/>
    <n v="16107"/>
    <n v="16107"/>
    <n v="282476.2"/>
    <n v="96"/>
    <n v="5.6760000000000005E-3"/>
    <n v="33024"/>
    <n v="249452.2"/>
    <n v="0"/>
    <n v="344"/>
    <n v="2598.4604166666668"/>
    <n v="0"/>
    <n v="0"/>
    <n v="0"/>
    <n v="0"/>
    <n v="0"/>
    <n v="0"/>
    <n v="2"/>
    <n v="93"/>
    <n v="82"/>
    <n v="50"/>
    <n v="78"/>
    <n v="39"/>
    <n v="236.61458333333334"/>
    <n v="124.76041666666667"/>
    <n v="245.21875000000003"/>
    <n v="202.19791666666666"/>
    <n v="273.18750000000006"/>
    <n v="280.28125"/>
    <n v="275.79166666666669"/>
    <n v="244.54166666666666"/>
    <n v="201.33750000000006"/>
    <n v="178.9666666666667"/>
    <n v="167.78125"/>
    <n v="167.78125"/>
    <n v="0"/>
    <n v="187.44422400000002"/>
    <n v="1415.8906872000002"/>
    <n v="0"/>
    <n v="0"/>
    <n v="0"/>
    <n v="0"/>
    <n v="0"/>
    <n v="0"/>
    <n v="1.0897920000000001"/>
    <n v="50.675328000000007"/>
    <n v="44.681472000000007"/>
    <n v="27.244800000000001"/>
    <n v="42.501888000000001"/>
    <n v="21.250944"/>
    <n v="128.93034"/>
    <n v="67.981452000000004"/>
    <n v="133.61871600000003"/>
    <n v="110.17683600000001"/>
    <n v="148.85877600000003"/>
    <n v="152.72413200000003"/>
    <n v="150.27777600000002"/>
    <n v="133.24977600000003"/>
    <n v="109.70799840000004"/>
    <n v="97.518220800000023"/>
    <n v="91.423332000000002"/>
    <n v="91.423332000000002"/>
  </r>
  <r>
    <n v="65451950"/>
    <n v="10076840004635"/>
    <s v="BJ US-IC Honey Graham Latte-1 2.4Gal"/>
    <n v="0"/>
    <n v="0"/>
    <n v="0"/>
    <n v="0"/>
    <n v="0"/>
    <n v="0"/>
    <n v="0"/>
    <n v="0"/>
    <n v="0"/>
    <n v="0"/>
    <n v="0"/>
    <n v="0"/>
    <n v="0"/>
    <n v="365"/>
    <n v="308"/>
    <n v="914"/>
    <n v="700"/>
    <n v="665"/>
    <n v="865"/>
    <n v="1104"/>
    <n v="814"/>
    <n v="385"/>
    <n v="325"/>
    <n v="237"/>
    <n v="220"/>
    <n v="6902"/>
    <n v="125"/>
    <n v="9.0850000000000011E-3"/>
    <n v="0"/>
    <n v="6902"/>
    <n v="0"/>
    <n v="0"/>
    <n v="55.216000000000001"/>
    <n v="0"/>
    <n v="0"/>
    <n v="0"/>
    <n v="0"/>
    <n v="0"/>
    <n v="0"/>
    <n v="0"/>
    <n v="0"/>
    <n v="0"/>
    <n v="0"/>
    <n v="0"/>
    <n v="0"/>
    <n v="2.92"/>
    <n v="2.464"/>
    <n v="7.3120000000000003"/>
    <n v="5.6"/>
    <n v="5.32"/>
    <n v="6.92"/>
    <n v="8.8320000000000007"/>
    <n v="6.5119999999999996"/>
    <n v="3.08"/>
    <n v="2.6"/>
    <n v="1.8959999999999999"/>
    <n v="1.76"/>
    <n v="0"/>
    <n v="0"/>
    <n v="62.704670000000007"/>
    <n v="0"/>
    <n v="0"/>
    <n v="0"/>
    <n v="0"/>
    <n v="0"/>
    <n v="0"/>
    <n v="0"/>
    <n v="0"/>
    <n v="0"/>
    <n v="0"/>
    <n v="0"/>
    <n v="0"/>
    <n v="3.3160250000000002"/>
    <n v="2.7981800000000003"/>
    <n v="8.3036900000000013"/>
    <n v="6.3595000000000006"/>
    <n v="6.0415250000000009"/>
    <n v="7.8585250000000011"/>
    <n v="10.029840000000002"/>
    <n v="7.3951900000000013"/>
    <n v="3.4977250000000004"/>
    <n v="2.9526250000000003"/>
    <n v="2.1531450000000003"/>
    <n v="1.9987000000000001"/>
  </r>
  <r>
    <n v="65640070"/>
    <n v="10076840004628"/>
    <s v="BJ US-NDO Key Lime Pie-1 2.4Gal"/>
    <n v="0"/>
    <n v="0"/>
    <n v="0"/>
    <n v="0"/>
    <n v="0"/>
    <n v="0"/>
    <n v="0"/>
    <n v="0"/>
    <n v="0"/>
    <n v="0"/>
    <n v="0"/>
    <n v="0"/>
    <n v="0"/>
    <n v="0"/>
    <n v="0"/>
    <n v="700"/>
    <n v="698"/>
    <n v="663"/>
    <n v="862"/>
    <n v="1101"/>
    <n v="812"/>
    <n v="384"/>
    <n v="324"/>
    <n v="236"/>
    <n v="219"/>
    <n v="5999"/>
    <n v="125"/>
    <n v="9.0848256361922702E-3"/>
    <n v="0"/>
    <n v="5999"/>
    <n v="0"/>
    <n v="0"/>
    <n v="47.991999999999997"/>
    <n v="0"/>
    <n v="0"/>
    <n v="0"/>
    <n v="0"/>
    <n v="0"/>
    <n v="0"/>
    <n v="0"/>
    <n v="0"/>
    <n v="0"/>
    <n v="0"/>
    <n v="0"/>
    <n v="0"/>
    <n v="0"/>
    <n v="0"/>
    <n v="5.6"/>
    <n v="5.5839999999999996"/>
    <n v="5.3040000000000003"/>
    <n v="6.8959999999999999"/>
    <n v="8.8079999999999998"/>
    <n v="6.4960000000000004"/>
    <n v="3.0720000000000001"/>
    <n v="2.5920000000000001"/>
    <n v="1.8879999999999999"/>
    <n v="1.752"/>
    <n v="0"/>
    <n v="0"/>
    <n v="54.499868991517431"/>
    <n v="0"/>
    <n v="0"/>
    <n v="0"/>
    <n v="0"/>
    <n v="0"/>
    <n v="0"/>
    <n v="0"/>
    <n v="0"/>
    <n v="0"/>
    <n v="0"/>
    <n v="0"/>
    <n v="0"/>
    <n v="0"/>
    <n v="0"/>
    <n v="6.3593779453345896"/>
    <n v="6.3412082940622048"/>
    <n v="6.0232393967954749"/>
    <n v="7.8311196983977371"/>
    <n v="10.00239302544769"/>
    <n v="7.3768784165881236"/>
    <n v="3.4885730442978318"/>
    <n v="2.9434835061262956"/>
    <n v="2.1440188501413759"/>
    <n v="1.9895768143261072"/>
  </r>
  <r>
    <n v="64977526"/>
    <n v="10840473400252"/>
    <s v="BR Salted Caramel Truffle 6p 1.5QT"/>
    <n v="0"/>
    <n v="0"/>
    <n v="0"/>
    <n v="0"/>
    <n v="0"/>
    <n v="0"/>
    <n v="0"/>
    <n v="0"/>
    <n v="0"/>
    <n v="0"/>
    <n v="0"/>
    <n v="0"/>
    <n v="176"/>
    <n v="20847.595923918932"/>
    <n v="16737.387163671679"/>
    <n v="20531.96195694217"/>
    <n v="30127.54391019437"/>
    <n v="33245.790874780796"/>
    <n v="34594.116948181727"/>
    <n v="35746.12384367203"/>
    <n v="35737.841285685281"/>
    <n v="34587.815824564583"/>
    <n v="35740.00461317919"/>
    <n v="34586.464399410354"/>
    <n v="35733.316836687241"/>
    <n v="368391.96358088835"/>
    <n v="176"/>
    <n v="8.513999999999999E-3"/>
    <n v="176"/>
    <n v="368215.96358088835"/>
    <n v="0"/>
    <n v="1"/>
    <n v="2092.1361567095928"/>
    <n v="0"/>
    <n v="0"/>
    <n v="0"/>
    <n v="0"/>
    <n v="0"/>
    <n v="0"/>
    <n v="0"/>
    <n v="0"/>
    <n v="0"/>
    <n v="0"/>
    <n v="0"/>
    <n v="1"/>
    <n v="118.45224956772121"/>
    <n v="95.098790702679992"/>
    <n v="116.65887475535324"/>
    <n v="171.17922676246801"/>
    <n v="188.89653906125451"/>
    <n v="196.55748266012344"/>
    <n v="203.10297638450018"/>
    <n v="203.05591639593911"/>
    <n v="196.52168082138968"/>
    <n v="203.06820802942721"/>
    <n v="196.51400226937702"/>
    <n v="203.03020929935931"/>
    <n v="0"/>
    <n v="1.4984639999999998"/>
    <n v="3134.9907139276829"/>
    <n v="0"/>
    <n v="0"/>
    <n v="0"/>
    <n v="0"/>
    <n v="0"/>
    <n v="0"/>
    <n v="0"/>
    <n v="0"/>
    <n v="0"/>
    <n v="0"/>
    <n v="0"/>
    <n v="1.4984639999999998"/>
    <n v="177.49643169624576"/>
    <n v="142.50211431150066"/>
    <n v="174.80912410140562"/>
    <n v="256.50590885139485"/>
    <n v="283.05466350788367"/>
    <n v="294.5343116968192"/>
    <n v="304.3424984050236"/>
    <n v="304.27198070632443"/>
    <n v="294.48066393034281"/>
    <n v="304.29039927660756"/>
    <n v="294.4691578965797"/>
    <n v="304.23345954755513"/>
  </r>
  <r>
    <n v="64977530"/>
    <n v="10840473400283"/>
    <s v="BR Hot Fudge Brownie Sundae 6p 1.5QT"/>
    <n v="0"/>
    <n v="0"/>
    <n v="0"/>
    <n v="0"/>
    <n v="0"/>
    <n v="0"/>
    <n v="0"/>
    <n v="0"/>
    <n v="0"/>
    <n v="0"/>
    <n v="0"/>
    <n v="0"/>
    <n v="1001"/>
    <n v="20808.791966214718"/>
    <n v="30909.060006120089"/>
    <n v="37591.85046258376"/>
    <n v="37423.071004722398"/>
    <n v="44685.601444928077"/>
    <n v="46223.357257389885"/>
    <n v="47759.120811789944"/>
    <n v="47707.928811506194"/>
    <n v="46187.206637347888"/>
    <n v="47722.651865174783"/>
    <n v="46163.934290706769"/>
    <n v="47683.782105847371"/>
    <n v="501867.3566643318"/>
    <n v="176"/>
    <n v="8.513999999999999E-3"/>
    <n v="1001"/>
    <n v="500866.3566643318"/>
    <n v="0"/>
    <n v="5.6875"/>
    <n v="2845.8315719564307"/>
    <n v="0"/>
    <n v="0"/>
    <n v="0"/>
    <n v="0"/>
    <n v="0"/>
    <n v="0"/>
    <n v="0"/>
    <n v="0"/>
    <n v="0"/>
    <n v="0"/>
    <n v="0"/>
    <n v="5.6875"/>
    <n v="118.2317725353109"/>
    <n v="175.61965912568232"/>
    <n v="213.59005944649863"/>
    <n v="212.63108525410453"/>
    <n v="253.89546275527317"/>
    <n v="262.63271168971528"/>
    <n v="271.35864097607924"/>
    <n v="271.06777733810338"/>
    <n v="262.42731043947663"/>
    <n v="271.15143105212945"/>
    <n v="262.29508119719753"/>
    <n v="270.93058014686005"/>
    <n v="0"/>
    <n v="8.5225139999999993"/>
    <n v="4264.3761606401204"/>
    <n v="0"/>
    <n v="0"/>
    <n v="0"/>
    <n v="0"/>
    <n v="0"/>
    <n v="0"/>
    <n v="0"/>
    <n v="0"/>
    <n v="0"/>
    <n v="0"/>
    <n v="0"/>
    <n v="8.5225139999999993"/>
    <n v="177.1660548003521"/>
    <n v="263.15973689210642"/>
    <n v="320.05701483843808"/>
    <n v="318.62002653420649"/>
    <n v="380.45321070211759"/>
    <n v="393.54566368941744"/>
    <n v="406.62115459157951"/>
    <n v="406.1853059011637"/>
    <n v="393.23787731037987"/>
    <n v="406.31065798009803"/>
    <n v="393.0397365510774"/>
    <n v="405.97972084918445"/>
  </r>
  <r>
    <n v="64977528"/>
    <n v="10840473400269"/>
    <s v="BR Strawberry Pound Cake 6p 1.5QT"/>
    <n v="0"/>
    <n v="0"/>
    <n v="0"/>
    <n v="0"/>
    <n v="0"/>
    <n v="0"/>
    <n v="0"/>
    <n v="0"/>
    <n v="0"/>
    <n v="0"/>
    <n v="0"/>
    <n v="0"/>
    <n v="176"/>
    <n v="7515.5959239189324"/>
    <n v="6777.3871636716794"/>
    <n v="8591.9619569421739"/>
    <n v="13892.543910194365"/>
    <n v="13999.790874780796"/>
    <n v="13710.116948181727"/>
    <n v="14167.123843672034"/>
    <n v="14158.841285685283"/>
    <n v="13703.815824564585"/>
    <n v="14161.00461317919"/>
    <n v="13702.464399410359"/>
    <n v="14154.31683668724"/>
    <n v="148710.96358088838"/>
    <n v="176"/>
    <n v="8.513999999999999E-3"/>
    <n v="176"/>
    <n v="148534.96358088838"/>
    <n v="0"/>
    <n v="1"/>
    <n v="843.94865670959302"/>
    <n v="0"/>
    <n v="0"/>
    <n v="0"/>
    <n v="0"/>
    <n v="0"/>
    <n v="0"/>
    <n v="0"/>
    <n v="0"/>
    <n v="0"/>
    <n v="0"/>
    <n v="0"/>
    <n v="1"/>
    <n v="42.702249567721204"/>
    <n v="38.507881611770905"/>
    <n v="48.817965664444166"/>
    <n v="78.934908580649804"/>
    <n v="79.544266333981795"/>
    <n v="77.898391751032534"/>
    <n v="80.495021839045648"/>
    <n v="80.44796185048456"/>
    <n v="77.862589912298773"/>
    <n v="80.460253483972664"/>
    <n v="77.854911360286124"/>
    <n v="80.422254753904767"/>
    <n v="0"/>
    <n v="1.4984639999999998"/>
    <n v="1264.6266799276834"/>
    <n v="0"/>
    <n v="0"/>
    <n v="0"/>
    <n v="0"/>
    <n v="0"/>
    <n v="0"/>
    <n v="0"/>
    <n v="0"/>
    <n v="0"/>
    <n v="0"/>
    <n v="0"/>
    <n v="1.4984639999999998"/>
    <n v="63.987783696245785"/>
    <n v="57.702674311500672"/>
    <n v="73.151964101405653"/>
    <n v="118.28111885139481"/>
    <n v="119.19421950788369"/>
    <n v="116.72793569681922"/>
    <n v="120.61889240502369"/>
    <n v="120.54837470632448"/>
    <n v="116.67428793034286"/>
    <n v="120.56679327660761"/>
    <n v="116.66278189657979"/>
    <n v="120.50985354755514"/>
  </r>
  <r>
    <n v="64977529"/>
    <n v="10840473400276"/>
    <s v="BR Chocolate Lava Cake 6p 1.5QT"/>
    <n v="0"/>
    <n v="0"/>
    <n v="0"/>
    <n v="0"/>
    <n v="0"/>
    <n v="0"/>
    <n v="0"/>
    <n v="0"/>
    <n v="0"/>
    <n v="0"/>
    <n v="0"/>
    <n v="0"/>
    <n v="176"/>
    <n v="9248.5959239189324"/>
    <n v="6499.3871636716794"/>
    <n v="12343.961956942174"/>
    <n v="16790.543910194363"/>
    <n v="18154.790874780796"/>
    <n v="17740.116948181727"/>
    <n v="18332.123843672034"/>
    <n v="18323.841285685281"/>
    <n v="17733.815824564583"/>
    <n v="18326.00461317919"/>
    <n v="17732.464399410361"/>
    <n v="18319.316836687241"/>
    <n v="189720.96358088835"/>
    <n v="176"/>
    <n v="8.513999999999999E-3"/>
    <n v="176"/>
    <n v="189544.96358088835"/>
    <n v="0"/>
    <n v="1"/>
    <n v="1076.9600203459565"/>
    <n v="0"/>
    <n v="0"/>
    <n v="0"/>
    <n v="0"/>
    <n v="0"/>
    <n v="0"/>
    <n v="0"/>
    <n v="0"/>
    <n v="0"/>
    <n v="0"/>
    <n v="0"/>
    <n v="1"/>
    <n v="52.548840476812117"/>
    <n v="36.928336157225452"/>
    <n v="70.136147482625987"/>
    <n v="95.400817671558883"/>
    <n v="103.15222087943634"/>
    <n v="100.79611902375981"/>
    <n v="104.15979456631838"/>
    <n v="104.11273457775728"/>
    <n v="100.76031718502604"/>
    <n v="104.1250262112454"/>
    <n v="100.75263863301342"/>
    <n v="104.08702748117751"/>
    <n v="0"/>
    <n v="1.4984639999999998"/>
    <n v="1613.7858199276832"/>
    <n v="0"/>
    <n v="0"/>
    <n v="0"/>
    <n v="0"/>
    <n v="0"/>
    <n v="0"/>
    <n v="0"/>
    <n v="0"/>
    <n v="0"/>
    <n v="0"/>
    <n v="0"/>
    <n v="1.4984639999999998"/>
    <n v="78.742545696245784"/>
    <n v="55.335782311500672"/>
    <n v="105.09649210140566"/>
    <n v="142.95469085139479"/>
    <n v="154.56988950788369"/>
    <n v="151.0393556968192"/>
    <n v="156.07970240502368"/>
    <n v="156.00918470632448"/>
    <n v="150.98570793034284"/>
    <n v="156.02760327660761"/>
    <n v="150.97420189657979"/>
    <n v="155.97066354755515"/>
  </r>
  <r>
    <n v="64987232"/>
    <n v="10076840004529"/>
    <s v="BJ US-Bar-CHOCFUDGBrownie 8-4pk"/>
    <n v="0"/>
    <n v="0"/>
    <n v="0"/>
    <n v="0"/>
    <n v="0"/>
    <n v="0"/>
    <n v="0"/>
    <n v="0"/>
    <n v="0"/>
    <n v="0"/>
    <n v="0"/>
    <n v="0"/>
    <n v="15723"/>
    <n v="16663"/>
    <n v="15683"/>
    <n v="33701"/>
    <n v="37924.199999999997"/>
    <n v="47969.2"/>
    <n v="48805"/>
    <n v="46711.199999999997"/>
    <n v="49010.400000000001"/>
    <n v="45012.4"/>
    <n v="46017.8"/>
    <n v="40014.6"/>
    <n v="41847.199999999997"/>
    <n v="485082"/>
    <n v="165"/>
    <n v="2.3999999999999998E-3"/>
    <n v="15723"/>
    <n v="469359"/>
    <n v="0"/>
    <n v="95.290909090909096"/>
    <n v="2844.6"/>
    <n v="0"/>
    <n v="0"/>
    <n v="0"/>
    <n v="0"/>
    <n v="0"/>
    <n v="0"/>
    <n v="0"/>
    <n v="0"/>
    <n v="0"/>
    <n v="0"/>
    <n v="0"/>
    <n v="95.290909090909096"/>
    <n v="100.98787878787878"/>
    <n v="95.048484848484847"/>
    <n v="204.24848484848485"/>
    <n v="229.84363636363634"/>
    <n v="290.72242424242421"/>
    <n v="295.78787878787881"/>
    <n v="283.09818181818179"/>
    <n v="297.0327272727273"/>
    <n v="272.80242424242425"/>
    <n v="278.89575757575761"/>
    <n v="242.51272727272726"/>
    <n v="253.61939393939392"/>
    <n v="0"/>
    <n v="37.735199999999999"/>
    <n v="1126.4615999999999"/>
    <n v="0"/>
    <n v="0"/>
    <n v="0"/>
    <n v="0"/>
    <n v="0"/>
    <n v="0"/>
    <n v="0"/>
    <n v="0"/>
    <n v="0"/>
    <n v="0"/>
    <n v="0"/>
    <n v="37.735199999999999"/>
    <n v="39.991199999999999"/>
    <n v="37.639199999999995"/>
    <n v="80.88239999999999"/>
    <n v="91.018079999999983"/>
    <n v="115.12607999999999"/>
    <n v="117.13199999999999"/>
    <n v="112.10687999999999"/>
    <n v="117.62495999999999"/>
    <n v="108.02976"/>
    <n v="110.44271999999999"/>
    <n v="96.035039999999995"/>
    <n v="100.43327999999998"/>
  </r>
  <r>
    <n v="64987233"/>
    <n v="10076840004536"/>
    <s v="BJ US-Bar-StrawberryCHSCAKE 8-4pk"/>
    <n v="0"/>
    <n v="0"/>
    <n v="0"/>
    <n v="0"/>
    <n v="0"/>
    <n v="0"/>
    <n v="0"/>
    <n v="0"/>
    <n v="0"/>
    <n v="0"/>
    <n v="0"/>
    <n v="0"/>
    <n v="8153"/>
    <n v="11838"/>
    <n v="10807"/>
    <n v="24121"/>
    <n v="26975.200000000001"/>
    <n v="32863.199999999997"/>
    <n v="33528"/>
    <n v="32776.199999999997"/>
    <n v="34143.400000000009"/>
    <n v="31299.4"/>
    <n v="32158.800000000003"/>
    <n v="27948.599999999995"/>
    <n v="29245.200000000001"/>
    <n v="335857"/>
    <n v="165"/>
    <n v="2.3999999999999998E-3"/>
    <n v="8153"/>
    <n v="327704"/>
    <n v="0"/>
    <n v="49.412121212121214"/>
    <n v="1986.0848484848484"/>
    <n v="0"/>
    <n v="0"/>
    <n v="0"/>
    <n v="0"/>
    <n v="0"/>
    <n v="0"/>
    <n v="0"/>
    <n v="0"/>
    <n v="0"/>
    <n v="0"/>
    <n v="0"/>
    <n v="49.412121212121214"/>
    <n v="71.74545454545455"/>
    <n v="65.4969696969697"/>
    <n v="146.18787878787879"/>
    <n v="163.48606060606062"/>
    <n v="199.17090909090908"/>
    <n v="203.2"/>
    <n v="198.64363636363635"/>
    <n v="206.92969696969703"/>
    <n v="189.69333333333333"/>
    <n v="194.90181818181819"/>
    <n v="169.38545454545451"/>
    <n v="177.24363636363637"/>
    <n v="0"/>
    <n v="19.5672"/>
    <n v="786.48959999999988"/>
    <n v="0"/>
    <n v="0"/>
    <n v="0"/>
    <n v="0"/>
    <n v="0"/>
    <n v="0"/>
    <n v="0"/>
    <n v="0"/>
    <n v="0"/>
    <n v="0"/>
    <n v="0"/>
    <n v="19.5672"/>
    <n v="28.411199999999997"/>
    <n v="25.936799999999998"/>
    <n v="57.890399999999993"/>
    <n v="64.740479999999991"/>
    <n v="78.871679999999984"/>
    <n v="80.467199999999991"/>
    <n v="78.662879999999987"/>
    <n v="81.944160000000011"/>
    <n v="75.118560000000002"/>
    <n v="77.181120000000007"/>
    <n v="67.076639999999983"/>
    <n v="70.188479999999998"/>
  </r>
  <r>
    <n v="64987234"/>
    <n v="10076840004543"/>
    <s v="BJ US-Bar-Cookie Dough 8-4pk"/>
    <n v="0"/>
    <n v="0"/>
    <n v="0"/>
    <n v="0"/>
    <n v="0"/>
    <n v="0"/>
    <n v="0"/>
    <n v="0"/>
    <n v="0"/>
    <n v="0"/>
    <n v="0"/>
    <n v="0"/>
    <n v="16532"/>
    <n v="16890"/>
    <n v="15907"/>
    <n v="42938"/>
    <n v="51756.2"/>
    <n v="61466.2"/>
    <n v="63832"/>
    <n v="58539.199999999997"/>
    <n v="58638.400000000001"/>
    <n v="58721.4"/>
    <n v="56074.8"/>
    <n v="47876.6"/>
    <n v="48960.2"/>
    <n v="598132"/>
    <n v="165"/>
    <n v="2.3999999999999998E-3"/>
    <n v="16532"/>
    <n v="581600"/>
    <n v="0"/>
    <n v="100.19393939393939"/>
    <n v="3524.848484848485"/>
    <n v="0"/>
    <n v="0"/>
    <n v="0"/>
    <n v="0"/>
    <n v="0"/>
    <n v="0"/>
    <n v="0"/>
    <n v="0"/>
    <n v="0"/>
    <n v="0"/>
    <n v="0"/>
    <n v="100.19393939393939"/>
    <n v="102.36363636363636"/>
    <n v="96.406060606060606"/>
    <n v="260.23030303030305"/>
    <n v="313.67393939393935"/>
    <n v="372.52242424242422"/>
    <n v="386.86060606060607"/>
    <n v="354.78303030303027"/>
    <n v="355.38424242424242"/>
    <n v="355.88727272727272"/>
    <n v="339.84727272727275"/>
    <n v="290.16121212121209"/>
    <n v="296.72848484848481"/>
    <n v="0"/>
    <n v="39.6768"/>
    <n v="1395.84"/>
    <n v="0"/>
    <n v="0"/>
    <n v="0"/>
    <n v="0"/>
    <n v="0"/>
    <n v="0"/>
    <n v="0"/>
    <n v="0"/>
    <n v="0"/>
    <n v="0"/>
    <n v="0"/>
    <n v="39.6768"/>
    <n v="40.535999999999994"/>
    <n v="38.1768"/>
    <n v="103.05119999999999"/>
    <n v="124.21487999999998"/>
    <n v="147.51887999999997"/>
    <n v="153.1968"/>
    <n v="140.49407999999997"/>
    <n v="140.73215999999999"/>
    <n v="140.93135999999998"/>
    <n v="134.57952"/>
    <n v="114.90383999999999"/>
    <n v="117.50447999999999"/>
  </r>
  <r>
    <n v="64988054"/>
    <n v="10076840004581"/>
    <s v="BJ US-Bar-Caramel Blondie 8-4pk"/>
    <n v="0"/>
    <n v="0"/>
    <n v="0"/>
    <n v="0"/>
    <n v="0"/>
    <n v="0"/>
    <n v="0"/>
    <n v="0"/>
    <n v="0"/>
    <n v="0"/>
    <n v="0"/>
    <n v="0"/>
    <n v="6727"/>
    <n v="12720"/>
    <n v="11429"/>
    <n v="16142.000000000002"/>
    <n v="22615.200000000001"/>
    <n v="28107.199999999997"/>
    <n v="28413.000000000007"/>
    <n v="27001.199999999997"/>
    <n v="27980.400000000001"/>
    <n v="25612.400000000001"/>
    <n v="26413.800000000003"/>
    <n v="22945.600000000006"/>
    <n v="24022.200000000004"/>
    <n v="280128.99999999994"/>
    <n v="165"/>
    <n v="2.3999999999999998E-3"/>
    <n v="6727"/>
    <n v="273401.99999999994"/>
    <n v="0"/>
    <n v="40.769696969696973"/>
    <n v="1656.9818181818177"/>
    <n v="0"/>
    <n v="0"/>
    <n v="0"/>
    <n v="0"/>
    <n v="0"/>
    <n v="0"/>
    <n v="0"/>
    <n v="0"/>
    <n v="0"/>
    <n v="0"/>
    <n v="0"/>
    <n v="40.769696969696973"/>
    <n v="77.090909090909093"/>
    <n v="69.266666666666666"/>
    <n v="97.830303030303043"/>
    <n v="137.06181818181818"/>
    <n v="170.34666666666664"/>
    <n v="172.20000000000005"/>
    <n v="163.64363636363635"/>
    <n v="169.57818181818183"/>
    <n v="155.22666666666669"/>
    <n v="160.08363636363637"/>
    <n v="139.06424242424245"/>
    <n v="145.58909090909094"/>
    <n v="0"/>
    <n v="16.1448"/>
    <n v="656.16479999999979"/>
    <n v="0"/>
    <n v="0"/>
    <n v="0"/>
    <n v="0"/>
    <n v="0"/>
    <n v="0"/>
    <n v="0"/>
    <n v="0"/>
    <n v="0"/>
    <n v="0"/>
    <n v="0"/>
    <n v="16.1448"/>
    <n v="30.527999999999999"/>
    <n v="27.429599999999997"/>
    <n v="38.7408"/>
    <n v="54.276479999999999"/>
    <n v="67.457279999999983"/>
    <n v="68.191200000000009"/>
    <n v="64.802879999999988"/>
    <n v="67.152959999999993"/>
    <n v="61.469760000000001"/>
    <n v="63.393120000000003"/>
    <n v="55.069440000000007"/>
    <n v="57.653280000000002"/>
  </r>
  <r>
    <n v="64988053"/>
    <n v="10076840004574"/>
    <s v="BJ US-Bar-PB Pretzel 8-4pk"/>
    <n v="0"/>
    <n v="0"/>
    <n v="0"/>
    <n v="0"/>
    <n v="0"/>
    <n v="0"/>
    <n v="0"/>
    <n v="0"/>
    <n v="0"/>
    <n v="0"/>
    <n v="0"/>
    <n v="0"/>
    <n v="5957"/>
    <n v="10704.000000000002"/>
    <n v="10431"/>
    <n v="13705"/>
    <n v="18107.2"/>
    <n v="22062.2"/>
    <n v="21893"/>
    <n v="21055.200000000001"/>
    <n v="21636.400000000001"/>
    <n v="19759.400000000001"/>
    <n v="20499.8"/>
    <n v="17796.599999999999"/>
    <n v="18645.2"/>
    <n v="222252"/>
    <n v="165"/>
    <n v="2.3999999999999998E-3"/>
    <n v="5957"/>
    <n v="216295"/>
    <n v="0"/>
    <n v="36.103030303030302"/>
    <n v="1310.878787878788"/>
    <n v="0"/>
    <n v="0"/>
    <n v="0"/>
    <n v="0"/>
    <n v="0"/>
    <n v="0"/>
    <n v="0"/>
    <n v="0"/>
    <n v="0"/>
    <n v="0"/>
    <n v="0"/>
    <n v="36.103030303030302"/>
    <n v="64.872727272727289"/>
    <n v="63.218181818181819"/>
    <n v="83.060606060606062"/>
    <n v="109.74060606060607"/>
    <n v="133.71030303030304"/>
    <n v="132.68484848484849"/>
    <n v="127.60727272727273"/>
    <n v="131.12969696969697"/>
    <n v="119.7539393939394"/>
    <n v="124.24121212121211"/>
    <n v="107.85818181818181"/>
    <n v="113.00121212121212"/>
    <n v="0"/>
    <n v="14.296799999999999"/>
    <n v="519.10799999999995"/>
    <n v="0"/>
    <n v="0"/>
    <n v="0"/>
    <n v="0"/>
    <n v="0"/>
    <n v="0"/>
    <n v="0"/>
    <n v="0"/>
    <n v="0"/>
    <n v="0"/>
    <n v="0"/>
    <n v="14.296799999999999"/>
    <n v="25.689600000000002"/>
    <n v="25.034399999999998"/>
    <n v="32.891999999999996"/>
    <n v="43.457279999999997"/>
    <n v="52.949279999999995"/>
    <n v="52.543199999999999"/>
    <n v="50.53248"/>
    <n v="51.92736"/>
    <n v="47.422559999999997"/>
    <n v="49.199519999999993"/>
    <n v="42.711839999999995"/>
    <n v="44.748480000000001"/>
  </r>
  <r>
    <n v="65459033"/>
    <n v="10077567004793"/>
    <s v="BR Strawberry Shortcake 8 1PT"/>
    <n v="0"/>
    <n v="0"/>
    <n v="0"/>
    <n v="0"/>
    <n v="0"/>
    <n v="0"/>
    <n v="0"/>
    <n v="0"/>
    <n v="0"/>
    <n v="0"/>
    <n v="0"/>
    <n v="0"/>
    <n v="0"/>
    <n v="0"/>
    <n v="0"/>
    <n v="11379"/>
    <n v="6959.9999999999991"/>
    <n v="7490.0000000000009"/>
    <n v="5672.9999999999991"/>
    <n v="7328"/>
    <n v="9770.9999999999982"/>
    <n v="9454.9999999999982"/>
    <n v="9770.9999999999982"/>
    <n v="9454.9999999999982"/>
    <n v="9770.9999999999982"/>
    <n v="87053"/>
    <n v="240"/>
    <n v="3.7839999999999996E-3"/>
    <n v="0"/>
    <n v="87053"/>
    <n v="0"/>
    <n v="0"/>
    <n v="362.72083333333336"/>
    <n v="0"/>
    <n v="0"/>
    <n v="0"/>
    <n v="0"/>
    <n v="0"/>
    <n v="0"/>
    <n v="0"/>
    <n v="0"/>
    <n v="0"/>
    <n v="0"/>
    <n v="0"/>
    <n v="0"/>
    <n v="0"/>
    <n v="0"/>
    <n v="47.412500000000001"/>
    <n v="28.999999999999996"/>
    <n v="31.208333333333336"/>
    <n v="23.637499999999996"/>
    <n v="30.533333333333335"/>
    <n v="40.712499999999991"/>
    <n v="39.395833333333329"/>
    <n v="40.712499999999991"/>
    <n v="39.395833333333329"/>
    <n v="40.712499999999991"/>
    <n v="0"/>
    <n v="0"/>
    <n v="329.40855199999999"/>
    <n v="0"/>
    <n v="0"/>
    <n v="0"/>
    <n v="0"/>
    <n v="0"/>
    <n v="0"/>
    <n v="0"/>
    <n v="0"/>
    <n v="0"/>
    <n v="0"/>
    <n v="0"/>
    <n v="0"/>
    <n v="0"/>
    <n v="0"/>
    <n v="43.058135999999998"/>
    <n v="26.336639999999992"/>
    <n v="28.34216"/>
    <n v="21.466631999999993"/>
    <n v="27.729151999999996"/>
    <n v="36.973463999999993"/>
    <n v="35.777719999999988"/>
    <n v="36.973463999999993"/>
    <n v="35.777719999999988"/>
    <n v="36.973463999999993"/>
  </r>
  <r>
    <n v="65459388"/>
    <n v="10077567004809"/>
    <s v="BR Almond Joy 8 1PT"/>
    <n v="0"/>
    <n v="0"/>
    <n v="0"/>
    <n v="0"/>
    <n v="0"/>
    <n v="0"/>
    <n v="0"/>
    <n v="0"/>
    <n v="0"/>
    <n v="0"/>
    <n v="0"/>
    <n v="0"/>
    <n v="0"/>
    <n v="0"/>
    <n v="0"/>
    <n v="11002.999999999998"/>
    <n v="4776"/>
    <n v="4856"/>
    <n v="3439"/>
    <n v="4442"/>
    <n v="5923.0000000000009"/>
    <n v="5731.9999999999991"/>
    <n v="5923.0000000000009"/>
    <n v="5731.9999999999991"/>
    <n v="5923.0000000000009"/>
    <n v="57749"/>
    <n v="240"/>
    <n v="3.7839999999999996E-3"/>
    <n v="0"/>
    <n v="57749"/>
    <n v="0"/>
    <n v="0"/>
    <n v="240.62083333333334"/>
    <n v="0"/>
    <n v="0"/>
    <n v="0"/>
    <n v="0"/>
    <n v="0"/>
    <n v="0"/>
    <n v="0"/>
    <n v="0"/>
    <n v="0"/>
    <n v="0"/>
    <n v="0"/>
    <n v="0"/>
    <n v="0"/>
    <n v="0"/>
    <n v="45.845833333333324"/>
    <n v="19.899999999999999"/>
    <n v="20.233333333333334"/>
    <n v="14.329166666666667"/>
    <n v="18.508333333333333"/>
    <n v="24.679166666666671"/>
    <n v="23.883333333333329"/>
    <n v="24.679166666666671"/>
    <n v="23.883333333333329"/>
    <n v="24.679166666666671"/>
    <n v="0"/>
    <n v="0"/>
    <n v="218.52221599999999"/>
    <n v="0"/>
    <n v="0"/>
    <n v="0"/>
    <n v="0"/>
    <n v="0"/>
    <n v="0"/>
    <n v="0"/>
    <n v="0"/>
    <n v="0"/>
    <n v="0"/>
    <n v="0"/>
    <n v="0"/>
    <n v="0"/>
    <n v="0"/>
    <n v="41.63535199999999"/>
    <n v="18.072384"/>
    <n v="18.375103999999997"/>
    <n v="13.013175999999998"/>
    <n v="16.808527999999999"/>
    <n v="22.412632000000002"/>
    <n v="21.689887999999993"/>
    <n v="22.412632000000002"/>
    <n v="21.689887999999993"/>
    <n v="22.412632000000002"/>
  </r>
  <r>
    <n v="65471855"/>
    <n v="10077567004816"/>
    <s v="BR Creamsicle 8 1PT"/>
    <n v="0"/>
    <n v="0"/>
    <n v="0"/>
    <n v="0"/>
    <n v="0"/>
    <n v="0"/>
    <n v="0"/>
    <n v="0"/>
    <n v="0"/>
    <n v="0"/>
    <n v="0"/>
    <n v="0"/>
    <n v="0"/>
    <n v="0"/>
    <n v="0"/>
    <n v="11254"/>
    <n v="6054"/>
    <n v="6243.0000000000009"/>
    <n v="4500"/>
    <n v="5812.9999999999991"/>
    <n v="7750.0000000000009"/>
    <n v="7499.9999999999991"/>
    <n v="7750.0000000000009"/>
    <n v="7499.9999999999991"/>
    <n v="7750.0000000000009"/>
    <n v="72114"/>
    <n v="240"/>
    <n v="3.7839999999999996E-3"/>
    <n v="0"/>
    <n v="72114"/>
    <n v="0"/>
    <n v="0"/>
    <n v="300.47500000000002"/>
    <n v="0"/>
    <n v="0"/>
    <n v="0"/>
    <n v="0"/>
    <n v="0"/>
    <n v="0"/>
    <n v="0"/>
    <n v="0"/>
    <n v="0"/>
    <n v="0"/>
    <n v="0"/>
    <n v="0"/>
    <n v="0"/>
    <n v="0"/>
    <n v="46.891666666666666"/>
    <n v="25.225000000000001"/>
    <n v="26.012500000000003"/>
    <n v="18.75"/>
    <n v="24.220833333333328"/>
    <n v="32.291666666666671"/>
    <n v="31.249999999999996"/>
    <n v="32.291666666666671"/>
    <n v="31.249999999999996"/>
    <n v="32.291666666666671"/>
    <n v="0"/>
    <n v="0"/>
    <n v="272.87937599999998"/>
    <n v="0"/>
    <n v="0"/>
    <n v="0"/>
    <n v="0"/>
    <n v="0"/>
    <n v="0"/>
    <n v="0"/>
    <n v="0"/>
    <n v="0"/>
    <n v="0"/>
    <n v="0"/>
    <n v="0"/>
    <n v="0"/>
    <n v="0"/>
    <n v="42.585135999999999"/>
    <n v="22.908335999999998"/>
    <n v="23.623512000000002"/>
    <n v="17.027999999999999"/>
    <n v="21.996391999999993"/>
    <n v="29.326000000000001"/>
    <n v="28.379999999999992"/>
    <n v="29.326000000000001"/>
    <n v="28.379999999999992"/>
    <n v="29.326000000000001"/>
  </r>
  <r>
    <n v="64977494"/>
    <n v="10840473400245"/>
    <s v="GH Reeses Candy Bar 8-6PK"/>
    <n v="0"/>
    <n v="0"/>
    <n v="0"/>
    <n v="0"/>
    <n v="0"/>
    <n v="0"/>
    <n v="0"/>
    <n v="0"/>
    <n v="0"/>
    <n v="0"/>
    <n v="0"/>
    <n v="0"/>
    <n v="429"/>
    <n v="7685"/>
    <n v="7435"/>
    <n v="20594"/>
    <n v="21622"/>
    <n v="33404"/>
    <n v="31080"/>
    <n v="31604"/>
    <n v="29005"/>
    <n v="23844"/>
    <n v="16987"/>
    <n v="13230.000000000002"/>
    <n v="15171"/>
    <n v="252090"/>
    <n v="130"/>
    <n v="2.8399999999999996E-3"/>
    <n v="429"/>
    <n v="251661"/>
    <n v="0"/>
    <n v="3.3"/>
    <n v="1935.8538461538462"/>
    <n v="0"/>
    <n v="0"/>
    <n v="0"/>
    <n v="0"/>
    <n v="0"/>
    <n v="0"/>
    <n v="0"/>
    <n v="0"/>
    <n v="0"/>
    <n v="0"/>
    <n v="0"/>
    <n v="3.3"/>
    <n v="59.115384615384613"/>
    <n v="57.192307692307693"/>
    <n v="158.41538461538462"/>
    <n v="166.32307692307691"/>
    <n v="256.95384615384614"/>
    <n v="239.07692307692307"/>
    <n v="243.1076923076923"/>
    <n v="223.11538461538461"/>
    <n v="183.41538461538462"/>
    <n v="130.66923076923078"/>
    <n v="101.76923076923079"/>
    <n v="116.7"/>
    <n v="0"/>
    <n v="1.2183599999999999"/>
    <n v="714.71723999999995"/>
    <n v="0"/>
    <n v="0"/>
    <n v="0"/>
    <n v="0"/>
    <n v="0"/>
    <n v="0"/>
    <n v="0"/>
    <n v="0"/>
    <n v="0"/>
    <n v="0"/>
    <n v="0"/>
    <n v="1.2183599999999999"/>
    <n v="21.825399999999998"/>
    <n v="21.115399999999998"/>
    <n v="58.486959999999989"/>
    <n v="61.406479999999995"/>
    <n v="94.867359999999991"/>
    <n v="88.267199999999988"/>
    <n v="89.755359999999982"/>
    <n v="82.374199999999988"/>
    <n v="67.716959999999986"/>
    <n v="48.243079999999992"/>
    <n v="37.5732"/>
    <n v="43.085639999999998"/>
  </r>
  <r>
    <n v="64957257"/>
    <n v="10850001974018"/>
    <s v="Yasso Vanilla Bean Sandwich 8-3pk"/>
    <n v="0"/>
    <n v="0"/>
    <n v="0"/>
    <n v="0"/>
    <n v="0"/>
    <n v="0"/>
    <n v="0"/>
    <n v="2740"/>
    <n v="10120"/>
    <n v="5860"/>
    <n v="10026"/>
    <n v="7835"/>
    <n v="7997"/>
    <n v="7860.0325294703398"/>
    <n v="7550.7019260899997"/>
    <n v="9761.4491627893221"/>
    <n v="9613.792384831524"/>
    <n v="9289.850665814407"/>
    <n v="8624.7998553611851"/>
    <n v="8252.7649945742342"/>
    <n v="8969.6162548498287"/>
    <n v="7744.1830417267784"/>
    <n v="8889.5390538271167"/>
    <n v="7884.506352960505"/>
    <n v="8312.9347429055924"/>
    <n v="147332.17096520081"/>
    <n v="180"/>
    <n v="2.4880000000000002E-3"/>
    <n v="44578"/>
    <n v="102754.17096520083"/>
    <n v="0"/>
    <n v="247.65555555555557"/>
    <n v="570.85650536222681"/>
    <n v="0"/>
    <n v="0"/>
    <n v="0"/>
    <n v="0"/>
    <n v="0"/>
    <n v="0"/>
    <n v="15.222222222222221"/>
    <n v="56.222222222222221"/>
    <n v="32.555555555555557"/>
    <n v="55.7"/>
    <n v="43.527777777777779"/>
    <n v="44.427777777777777"/>
    <n v="43.666847385946333"/>
    <n v="41.94834403383333"/>
    <n v="54.230273126607344"/>
    <n v="53.409957693508467"/>
    <n v="51.610281476746707"/>
    <n v="47.915554752006585"/>
    <n v="45.848694414301299"/>
    <n v="49.831201415832382"/>
    <n v="43.023239120704325"/>
    <n v="49.386328076817314"/>
    <n v="43.802813072002806"/>
    <n v="46.182970793919957"/>
    <n v="0"/>
    <n v="110.91006400000001"/>
    <n v="255.65237736141967"/>
    <n v="0"/>
    <n v="0"/>
    <n v="0"/>
    <n v="0"/>
    <n v="0"/>
    <n v="0"/>
    <n v="6.817120000000001"/>
    <n v="25.178560000000001"/>
    <n v="14.579680000000002"/>
    <n v="24.944688000000003"/>
    <n v="19.493480000000002"/>
    <n v="19.896536000000001"/>
    <n v="19.555760933322208"/>
    <n v="18.78614639211192"/>
    <n v="24.286485517019834"/>
    <n v="23.919115453460833"/>
    <n v="23.113148456546245"/>
    <n v="21.458502040138629"/>
    <n v="20.532879306500696"/>
    <n v="22.316405242066377"/>
    <n v="19.267527407816225"/>
    <n v="22.117173165921869"/>
    <n v="19.616651806165738"/>
    <n v="20.682581640349117"/>
  </r>
  <r>
    <n v="64978550"/>
    <n v="10840473400290"/>
    <s v="GH Almond Joy Candy Bar 8-6PK"/>
    <n v="0"/>
    <n v="0"/>
    <n v="0"/>
    <n v="0"/>
    <n v="0"/>
    <n v="0"/>
    <n v="0"/>
    <n v="0"/>
    <n v="0"/>
    <n v="0"/>
    <n v="0"/>
    <n v="0"/>
    <n v="364"/>
    <n v="9612"/>
    <n v="5923"/>
    <n v="8514"/>
    <n v="12103"/>
    <n v="19250"/>
    <n v="17742"/>
    <n v="17630"/>
    <n v="16180"/>
    <n v="13301.999999999998"/>
    <n v="9477"/>
    <n v="7729"/>
    <n v="8572"/>
    <n v="146398"/>
    <n v="130"/>
    <n v="2.8399999999999996E-3"/>
    <n v="364"/>
    <n v="146034"/>
    <n v="0"/>
    <n v="2.8"/>
    <n v="1123.3384615384616"/>
    <n v="0"/>
    <n v="0"/>
    <n v="0"/>
    <n v="0"/>
    <n v="0"/>
    <n v="0"/>
    <n v="0"/>
    <n v="0"/>
    <n v="0"/>
    <n v="0"/>
    <n v="0"/>
    <n v="2.8"/>
    <n v="73.938461538461539"/>
    <n v="45.561538461538461"/>
    <n v="65.492307692307691"/>
    <n v="93.1"/>
    <n v="148.07692307692307"/>
    <n v="136.47692307692307"/>
    <n v="135.61538461538461"/>
    <n v="124.46153846153847"/>
    <n v="102.32307692307691"/>
    <n v="72.900000000000006"/>
    <n v="59.45384615384615"/>
    <n v="65.938461538461539"/>
    <n v="0"/>
    <n v="1.0337599999999998"/>
    <n v="414.73655999999994"/>
    <n v="0"/>
    <n v="0"/>
    <n v="0"/>
    <n v="0"/>
    <n v="0"/>
    <n v="0"/>
    <n v="0"/>
    <n v="0"/>
    <n v="0"/>
    <n v="0"/>
    <n v="0"/>
    <n v="1.0337599999999998"/>
    <n v="27.298079999999995"/>
    <n v="16.821319999999996"/>
    <n v="24.179759999999998"/>
    <n v="34.372519999999994"/>
    <n v="54.669999999999995"/>
    <n v="50.387279999999997"/>
    <n v="50.069199999999995"/>
    <n v="45.951199999999993"/>
    <n v="37.777679999999989"/>
    <n v="26.914679999999997"/>
    <n v="21.950359999999996"/>
    <n v="24.344479999999997"/>
  </r>
  <r>
    <n v="64979101"/>
    <n v="10840473400351"/>
    <s v="GH Reeses Candy Bar 1-24PK"/>
    <n v="0"/>
    <n v="0"/>
    <n v="0"/>
    <n v="0"/>
    <n v="0"/>
    <n v="0"/>
    <n v="0"/>
    <n v="0"/>
    <n v="0"/>
    <n v="0"/>
    <n v="0"/>
    <n v="0"/>
    <n v="0"/>
    <n v="0"/>
    <n v="0"/>
    <n v="8535.7232142857138"/>
    <n v="13836.322916666666"/>
    <n v="21161.973710317463"/>
    <n v="7076.4357142857143"/>
    <n v="9140.3961309523838"/>
    <n v="12187.194841269838"/>
    <n v="11794.059523809525"/>
    <n v="12187.194841269838"/>
    <n v="11794.059523809525"/>
    <n v="12187.194841269838"/>
    <n v="119900.55525793652"/>
    <n v="392"/>
    <n v="1.4399999999999999E-3"/>
    <n v="0"/>
    <n v="119900.55525793652"/>
    <n v="0"/>
    <n v="0"/>
    <n v="305.86876341310335"/>
    <n v="0"/>
    <n v="0"/>
    <n v="0"/>
    <n v="0"/>
    <n v="0"/>
    <n v="0"/>
    <n v="0"/>
    <n v="0"/>
    <n v="0"/>
    <n v="0"/>
    <n v="0"/>
    <n v="0"/>
    <n v="0"/>
    <n v="0"/>
    <n v="21.774804118075799"/>
    <n v="35.296742134353742"/>
    <n v="53.984626812034342"/>
    <n v="18.05213192419825"/>
    <n v="23.317337068756082"/>
    <n v="31.089782758341425"/>
    <n v="30.086886540330422"/>
    <n v="31.089782758341425"/>
    <n v="30.086886540330422"/>
    <n v="31.089782758341425"/>
    <n v="0"/>
    <n v="0"/>
    <n v="172.65679957142856"/>
    <n v="0"/>
    <n v="0"/>
    <n v="0"/>
    <n v="0"/>
    <n v="0"/>
    <n v="0"/>
    <n v="0"/>
    <n v="0"/>
    <n v="0"/>
    <n v="0"/>
    <n v="0"/>
    <n v="0"/>
    <n v="0"/>
    <n v="0"/>
    <n v="12.291441428571426"/>
    <n v="19.924304999999997"/>
    <n v="30.473242142857146"/>
    <n v="10.190067428571428"/>
    <n v="13.162170428571432"/>
    <n v="17.549560571428565"/>
    <n v="16.983445714285715"/>
    <n v="17.549560571428565"/>
    <n v="16.983445714285715"/>
    <n v="17.549560571428565"/>
  </r>
  <r>
    <n v="64979407"/>
    <n v="10077567004502"/>
    <s v="BR Reeses PB Carbsmart Bar 8-6PK"/>
    <n v="0"/>
    <n v="0"/>
    <n v="0"/>
    <n v="0"/>
    <n v="0"/>
    <n v="0"/>
    <n v="0"/>
    <n v="0"/>
    <n v="0"/>
    <n v="0"/>
    <n v="0"/>
    <n v="0"/>
    <n v="143"/>
    <n v="9729.710332923014"/>
    <n v="7411.0297255439827"/>
    <n v="10662.232153517427"/>
    <n v="12406.635719945465"/>
    <n v="17359.057951979004"/>
    <n v="15725.907147263817"/>
    <n v="16970.078767954285"/>
    <n v="16109.950771245749"/>
    <n v="15815.277414607059"/>
    <n v="12768.282939576839"/>
    <n v="7705.4650921319899"/>
    <n v="13375.127251983438"/>
    <n v="156181.75526867207"/>
    <n v="143"/>
    <n v="4.2560000000000002E-3"/>
    <n v="143"/>
    <n v="156038.75526867207"/>
    <n v="0"/>
    <n v="1"/>
    <n v="1091.1801067739307"/>
    <n v="0"/>
    <n v="0"/>
    <n v="0"/>
    <n v="0"/>
    <n v="0"/>
    <n v="0"/>
    <n v="0"/>
    <n v="0"/>
    <n v="0"/>
    <n v="0"/>
    <n v="0"/>
    <n v="1"/>
    <n v="68.03993239806303"/>
    <n v="51.825382696111767"/>
    <n v="74.561064010611375"/>
    <n v="86.759690349268993"/>
    <n v="121.39201365020283"/>
    <n v="109.97137865219453"/>
    <n v="118.67187949618381"/>
    <n v="112.65699840031992"/>
    <n v="110.59634555669273"/>
    <n v="89.288691885152716"/>
    <n v="53.884371273650281"/>
    <n v="93.53235840547859"/>
    <n v="0"/>
    <n v="0.60860800000000004"/>
    <n v="664.10094242346838"/>
    <n v="0"/>
    <n v="0"/>
    <n v="0"/>
    <n v="0"/>
    <n v="0"/>
    <n v="0"/>
    <n v="0"/>
    <n v="0"/>
    <n v="0"/>
    <n v="0"/>
    <n v="0"/>
    <n v="0.60860800000000004"/>
    <n v="41.409647176920352"/>
    <n v="31.541342511915193"/>
    <n v="45.378460045370169"/>
    <n v="52.802641624087904"/>
    <n v="73.880150643622642"/>
    <n v="66.929460818754805"/>
    <n v="72.22465523641344"/>
    <n v="68.563950482421916"/>
    <n v="67.309820676567639"/>
    <n v="54.341812190839029"/>
    <n v="32.794459432113747"/>
    <n v="56.924541584441513"/>
  </r>
  <r>
    <n v="65089667"/>
    <n v="10077567004564"/>
    <s v="BR Carbsmart IC Bars For CS 1(3)6-PK"/>
    <n v="0"/>
    <n v="0"/>
    <n v="0"/>
    <n v="0"/>
    <n v="0"/>
    <n v="0"/>
    <n v="0"/>
    <n v="0"/>
    <n v="0"/>
    <n v="0"/>
    <n v="7050"/>
    <n v="7800"/>
    <n v="1650"/>
    <n v="1538"/>
    <n v="6038"/>
    <n v="24222"/>
    <n v="27328"/>
    <n v="43806"/>
    <n v="26562"/>
    <n v="39380"/>
    <n v="29565"/>
    <n v="18876"/>
    <n v="17948"/>
    <n v="15050"/>
    <n v="13510"/>
    <n v="280323"/>
    <n v="150"/>
    <n v="8.8999999999999995E-5"/>
    <n v="16500"/>
    <n v="263823"/>
    <n v="0"/>
    <n v="110"/>
    <n v="1758.82"/>
    <n v="0"/>
    <n v="0"/>
    <n v="0"/>
    <n v="0"/>
    <n v="0"/>
    <n v="0"/>
    <n v="0"/>
    <n v="0"/>
    <n v="0"/>
    <n v="47"/>
    <n v="52"/>
    <n v="11"/>
    <n v="10.253333333333334"/>
    <n v="40.25333333333333"/>
    <n v="161.47999999999999"/>
    <n v="182.18666666666667"/>
    <n v="292.04000000000002"/>
    <n v="177.08"/>
    <n v="262.53333333333336"/>
    <n v="197.1"/>
    <n v="125.84"/>
    <n v="119.65333333333334"/>
    <n v="100.33333333333333"/>
    <n v="90.066666666666663"/>
    <n v="0"/>
    <n v="1.4684999999999999"/>
    <n v="23.480246999999999"/>
    <n v="0"/>
    <n v="0"/>
    <n v="0"/>
    <n v="0"/>
    <n v="0"/>
    <n v="0"/>
    <n v="0"/>
    <n v="0"/>
    <n v="0"/>
    <n v="0.62744999999999995"/>
    <n v="0.69419999999999993"/>
    <n v="0.14684999999999998"/>
    <n v="0.136882"/>
    <n v="0.53738199999999992"/>
    <n v="2.1557580000000001"/>
    <n v="2.4321919999999997"/>
    <n v="3.8987339999999997"/>
    <n v="2.3640179999999997"/>
    <n v="3.5048199999999996"/>
    <n v="2.6312849999999997"/>
    <n v="1.679964"/>
    <n v="1.597372"/>
    <n v="1.33945"/>
    <n v="1.2023899999999998"/>
  </r>
  <r>
    <n v="64956417"/>
    <n v="10077567004427"/>
    <s v="PS Hello Kitty Facepiece IH 6-6PK"/>
    <n v="0"/>
    <n v="0"/>
    <n v="0"/>
    <n v="0"/>
    <n v="0"/>
    <n v="0"/>
    <n v="0"/>
    <n v="0"/>
    <n v="0"/>
    <n v="0"/>
    <n v="0"/>
    <n v="0"/>
    <n v="4368"/>
    <n v="16667.755774257352"/>
    <n v="8154.2364749299677"/>
    <n v="22587.158740291721"/>
    <n v="39202.241072901554"/>
    <n v="47192.902057486215"/>
    <n v="51470.530394860732"/>
    <n v="40879.046262367599"/>
    <n v="29228.076552008952"/>
    <n v="25081.06058332204"/>
    <n v="18197.637295494409"/>
    <n v="15041.444628245546"/>
    <n v="26269.624626902507"/>
    <n v="344339.71446306852"/>
    <n v="143"/>
    <n v="2.16E-3"/>
    <n v="4368"/>
    <n v="339971.71446306852"/>
    <n v="0"/>
    <n v="30.545454545454547"/>
    <n v="2377.424576664815"/>
    <n v="0"/>
    <n v="0"/>
    <n v="0"/>
    <n v="0"/>
    <n v="0"/>
    <n v="0"/>
    <n v="0"/>
    <n v="0"/>
    <n v="0"/>
    <n v="0"/>
    <n v="0"/>
    <n v="30.545454545454547"/>
    <n v="116.55773268711435"/>
    <n v="57.022632691817954"/>
    <n v="157.95215902301902"/>
    <n v="274.14154596434651"/>
    <n v="330.02029410829522"/>
    <n v="359.93377898504008"/>
    <n v="285.867456380193"/>
    <n v="204.39214372034232"/>
    <n v="175.39203205120307"/>
    <n v="127.25620486359726"/>
    <n v="105.18492747024858"/>
    <n v="183.70366871959794"/>
    <n v="0"/>
    <n v="9.4348799999999997"/>
    <n v="734.33890324022798"/>
    <n v="0"/>
    <n v="0"/>
    <n v="0"/>
    <n v="0"/>
    <n v="0"/>
    <n v="0"/>
    <n v="0"/>
    <n v="0"/>
    <n v="0"/>
    <n v="0"/>
    <n v="0"/>
    <n v="9.4348799999999997"/>
    <n v="36.002352472395877"/>
    <n v="17.613150785848731"/>
    <n v="48.788262879030121"/>
    <n v="84.676840717467357"/>
    <n v="101.93666844417022"/>
    <n v="111.17634565289919"/>
    <n v="88.29873992671402"/>
    <n v="63.132645352339338"/>
    <n v="54.175090859975604"/>
    <n v="39.306896558267923"/>
    <n v="32.489520397010381"/>
    <n v="56.742389194109414"/>
  </r>
  <r>
    <n v="64979444"/>
    <n v="10077567004519"/>
    <s v="PS Bluey Facepiece IH 6-6PK"/>
    <n v="0"/>
    <n v="0"/>
    <n v="0"/>
    <n v="0"/>
    <n v="0"/>
    <n v="0"/>
    <n v="0"/>
    <n v="0"/>
    <n v="0"/>
    <n v="0"/>
    <n v="0"/>
    <n v="0"/>
    <n v="12450"/>
    <n v="30049.466276593274"/>
    <n v="23047.049387642353"/>
    <n v="60675.429359665912"/>
    <n v="95446.09551973248"/>
    <n v="115163.46318168902"/>
    <n v="129954.83722041085"/>
    <n v="104619.16657746471"/>
    <n v="76466.903386520105"/>
    <n v="63592.010957530132"/>
    <n v="46507.64338002845"/>
    <n v="39325.682339780607"/>
    <n v="69625.187679133072"/>
    <n v="866922.93526619091"/>
    <n v="195"/>
    <n v="2.16E-3"/>
    <n v="12450"/>
    <n v="854472.93526619091"/>
    <n v="0"/>
    <n v="63.846153846153847"/>
    <n v="4381.912488544569"/>
    <n v="0"/>
    <n v="0"/>
    <n v="0"/>
    <n v="0"/>
    <n v="0"/>
    <n v="0"/>
    <n v="0"/>
    <n v="0"/>
    <n v="0"/>
    <n v="0"/>
    <n v="0"/>
    <n v="63.846153846153847"/>
    <n v="154.09982705945268"/>
    <n v="118.18999685970438"/>
    <n v="311.15604799828674"/>
    <n v="489.46715651144859"/>
    <n v="590.58186247020012"/>
    <n v="666.43506266877353"/>
    <n v="536.50854655110106"/>
    <n v="392.13796608471847"/>
    <n v="326.1128767052827"/>
    <n v="238.50073528219718"/>
    <n v="201.67016584502875"/>
    <n v="357.05224450837471"/>
    <n v="0"/>
    <n v="26.891999999999999"/>
    <n v="1845.6615401749723"/>
    <n v="0"/>
    <n v="0"/>
    <n v="0"/>
    <n v="0"/>
    <n v="0"/>
    <n v="0"/>
    <n v="0"/>
    <n v="0"/>
    <n v="0"/>
    <n v="0"/>
    <n v="0"/>
    <n v="26.891999999999999"/>
    <n v="64.906847157441476"/>
    <n v="49.781626677307486"/>
    <n v="131.05892741687836"/>
    <n v="206.16356632262216"/>
    <n v="248.75308047244829"/>
    <n v="280.70244839608745"/>
    <n v="225.97739980732379"/>
    <n v="165.16851131488343"/>
    <n v="137.35874366826508"/>
    <n v="100.45650970086146"/>
    <n v="84.943473853926108"/>
    <n v="150.39040538692743"/>
  </r>
  <r>
    <n v="64984152"/>
    <n v="10076840004499"/>
    <s v="BJ US-SUN-PBBlondie-8 427ml"/>
    <n v="0"/>
    <n v="0"/>
    <n v="0"/>
    <n v="0"/>
    <n v="0"/>
    <n v="0"/>
    <n v="0"/>
    <n v="0"/>
    <n v="0"/>
    <n v="0"/>
    <n v="0"/>
    <n v="0"/>
    <n v="240"/>
    <n v="14980.450319237376"/>
    <n v="11844.388084943421"/>
    <n v="9469.6034028450922"/>
    <n v="13793.435118961963"/>
    <n v="19026.125617442776"/>
    <n v="19053.470196595463"/>
    <n v="17369.248330991177"/>
    <n v="18522.182155353614"/>
    <n v="17094.366114435143"/>
    <n v="17274.911471043786"/>
    <n v="15035.966919443415"/>
    <n v="15677.395322739136"/>
    <n v="189381.5430540324"/>
    <n v="240"/>
    <n v="3.4159999999999998E-3"/>
    <n v="240"/>
    <n v="189141.5430540324"/>
    <n v="0"/>
    <n v="1"/>
    <n v="788.08976272513496"/>
    <n v="0"/>
    <n v="0"/>
    <n v="0"/>
    <n v="0"/>
    <n v="0"/>
    <n v="0"/>
    <n v="0"/>
    <n v="0"/>
    <n v="0"/>
    <n v="0"/>
    <n v="0"/>
    <n v="1"/>
    <n v="62.418542996822403"/>
    <n v="49.351617020597587"/>
    <n v="39.456680845187883"/>
    <n v="57.472646329008178"/>
    <n v="79.275523406011573"/>
    <n v="79.389459152481095"/>
    <n v="72.371868045796575"/>
    <n v="77.175758980640055"/>
    <n v="71.226525476813094"/>
    <n v="71.978797796015769"/>
    <n v="62.649862164347567"/>
    <n v="65.322480511413062"/>
    <n v="0"/>
    <n v="0.8198399999999999"/>
    <n v="646.10751107257465"/>
    <n v="0"/>
    <n v="0"/>
    <n v="0"/>
    <n v="0"/>
    <n v="0"/>
    <n v="0"/>
    <n v="0"/>
    <n v="0"/>
    <n v="0"/>
    <n v="0"/>
    <n v="0"/>
    <n v="0.8198399999999999"/>
    <n v="51.173218290514875"/>
    <n v="40.46042969816672"/>
    <n v="32.34816522411883"/>
    <n v="47.118374366374063"/>
    <n v="64.993245109184514"/>
    <n v="65.086654191570091"/>
    <n v="59.333352298665858"/>
    <n v="63.27177424268794"/>
    <n v="58.394354646910443"/>
    <n v="59.011097585085572"/>
    <n v="51.362862996818706"/>
    <n v="53.553982422476885"/>
  </r>
  <r>
    <n v="64984153"/>
    <n v="10076840004505"/>
    <s v="BJ US-SUN-MochaMoodPie-8 427ml"/>
    <n v="0"/>
    <n v="0"/>
    <n v="0"/>
    <n v="0"/>
    <n v="0"/>
    <n v="0"/>
    <n v="0"/>
    <n v="0"/>
    <n v="0"/>
    <n v="0"/>
    <n v="0"/>
    <n v="0"/>
    <n v="240"/>
    <n v="12452.450319237376"/>
    <n v="9164.3880849434208"/>
    <n v="6244.6034028450913"/>
    <n v="8908.4351189619665"/>
    <n v="12056.125617442774"/>
    <n v="12105.470196595463"/>
    <n v="11033.248330991175"/>
    <n v="11762.182155353614"/>
    <n v="10856.366114435143"/>
    <n v="10971.911471043784"/>
    <n v="9548.9669194434136"/>
    <n v="9947.3953227391357"/>
    <n v="125291.54305403236"/>
    <n v="240"/>
    <n v="3.4159999999999998E-3"/>
    <n v="240"/>
    <n v="125051.54305403236"/>
    <n v="0"/>
    <n v="1"/>
    <n v="521.0480960584681"/>
    <n v="0"/>
    <n v="0"/>
    <n v="0"/>
    <n v="0"/>
    <n v="0"/>
    <n v="0"/>
    <n v="0"/>
    <n v="0"/>
    <n v="0"/>
    <n v="0"/>
    <n v="0"/>
    <n v="1"/>
    <n v="51.885209663489064"/>
    <n v="38.184950353930923"/>
    <n v="26.019180845187879"/>
    <n v="37.118479662341528"/>
    <n v="50.233856739344894"/>
    <n v="50.439459152481092"/>
    <n v="45.971868045796562"/>
    <n v="49.00909231397339"/>
    <n v="45.234858810146427"/>
    <n v="45.716297796015766"/>
    <n v="39.787362164347556"/>
    <n v="41.447480511413069"/>
    <n v="0"/>
    <n v="0.8198399999999999"/>
    <n v="427.17607107257453"/>
    <n v="0"/>
    <n v="0"/>
    <n v="0"/>
    <n v="0"/>
    <n v="0"/>
    <n v="0"/>
    <n v="0"/>
    <n v="0"/>
    <n v="0"/>
    <n v="0"/>
    <n v="0"/>
    <n v="0.8198399999999999"/>
    <n v="42.537570290514871"/>
    <n v="31.305549698166722"/>
    <n v="21.33156522411883"/>
    <n v="30.431214366374075"/>
    <n v="41.183725109184515"/>
    <n v="41.352286191570101"/>
    <n v="37.689576298665848"/>
    <n v="40.17961424268794"/>
    <n v="37.085346646910445"/>
    <n v="37.480049585085567"/>
    <n v="32.619270996818699"/>
    <n v="33.980302422476882"/>
  </r>
  <r>
    <n v="64986251"/>
    <n v="10076840004512"/>
    <s v="BJ US-SUN-StrawBaeShortcake-8 427ML"/>
    <n v="0"/>
    <n v="0"/>
    <n v="0"/>
    <n v="0"/>
    <n v="0"/>
    <n v="0"/>
    <n v="0"/>
    <n v="0"/>
    <n v="0"/>
    <n v="0"/>
    <n v="0"/>
    <n v="0"/>
    <n v="391"/>
    <n v="22701.51420721157"/>
    <n v="15112.214370473352"/>
    <n v="13867.498120201231"/>
    <n v="19228.789481745327"/>
    <n v="26640.414901436339"/>
    <n v="28054.852614453241"/>
    <n v="25572.876011792272"/>
    <n v="27283.692116756283"/>
    <n v="25160.039086674387"/>
    <n v="25424.189491583689"/>
    <n v="22132.010195982388"/>
    <n v="23097.924289158324"/>
    <n v="274667.01488746842"/>
    <n v="240"/>
    <n v="3.4159999999999998E-3"/>
    <n v="391"/>
    <n v="274276.01488746842"/>
    <n v="0"/>
    <n v="1.6291666666666667"/>
    <n v="1142.816728697785"/>
    <n v="0"/>
    <n v="0"/>
    <n v="0"/>
    <n v="0"/>
    <n v="0"/>
    <n v="0"/>
    <n v="0"/>
    <n v="0"/>
    <n v="0"/>
    <n v="0"/>
    <n v="0"/>
    <n v="1.6291666666666667"/>
    <n v="94.589642530048209"/>
    <n v="62.967559876972295"/>
    <n v="57.781242167505134"/>
    <n v="80.11995617393886"/>
    <n v="111.00172875598474"/>
    <n v="116.8952192268885"/>
    <n v="106.55365004913446"/>
    <n v="113.68205048648451"/>
    <n v="104.83349619447661"/>
    <n v="105.93412288159871"/>
    <n v="92.216709149926615"/>
    <n v="96.241351204826344"/>
    <n v="0"/>
    <n v="1.335656"/>
    <n v="936.92686685559204"/>
    <n v="0"/>
    <n v="0"/>
    <n v="0"/>
    <n v="0"/>
    <n v="0"/>
    <n v="0"/>
    <n v="0"/>
    <n v="0"/>
    <n v="0"/>
    <n v="0"/>
    <n v="0"/>
    <n v="1.335656"/>
    <n v="77.548372531834715"/>
    <n v="51.623324289536967"/>
    <n v="47.371373578607404"/>
    <n v="65.68554486964203"/>
    <n v="91.003657303306525"/>
    <n v="95.835376530972269"/>
    <n v="87.356944456282392"/>
    <n v="93.201092270839453"/>
    <n v="85.946693520079705"/>
    <n v="86.849031303249873"/>
    <n v="75.602946829475826"/>
    <n v="78.902509371764822"/>
  </r>
  <r>
    <n v="64960652"/>
    <n v="10850001974032"/>
    <s v="Yasso Cookies n Cream Sandwich 8-3pk"/>
    <n v="0"/>
    <n v="0"/>
    <n v="0"/>
    <n v="0"/>
    <n v="0"/>
    <n v="0"/>
    <n v="0"/>
    <n v="0"/>
    <n v="0"/>
    <n v="0"/>
    <n v="0"/>
    <n v="740"/>
    <n v="1580"/>
    <n v="1836.2774705296606"/>
    <n v="2247.9980739100001"/>
    <n v="2023.5808372106781"/>
    <n v="2092.5576151684754"/>
    <n v="2212.6493341855935"/>
    <n v="2237.0201446388151"/>
    <n v="2164.8250054257646"/>
    <n v="2700.7337451501708"/>
    <n v="2306.4869582732217"/>
    <n v="2115.6509461728838"/>
    <n v="1870.573647039495"/>
    <n v="2159.7852570944078"/>
    <n v="28288.139034799166"/>
    <n v="180"/>
    <n v="2.4880000000000002E-3"/>
    <n v="2320"/>
    <n v="25968.139034799166"/>
    <n v="0"/>
    <n v="12.888888888888889"/>
    <n v="144.26743908221758"/>
    <n v="0"/>
    <n v="0"/>
    <n v="0"/>
    <n v="0"/>
    <n v="0"/>
    <n v="0"/>
    <n v="0"/>
    <n v="0"/>
    <n v="0"/>
    <n v="0"/>
    <n v="4.1111111111111107"/>
    <n v="8.7777777777777786"/>
    <n v="10.201541502942559"/>
    <n v="12.48887818838889"/>
    <n v="11.242115762281545"/>
    <n v="11.625320084269308"/>
    <n v="12.292496301031075"/>
    <n v="12.427889692437862"/>
    <n v="12.026805585698693"/>
    <n v="15.004076361945392"/>
    <n v="12.813816434851232"/>
    <n v="11.753616367627131"/>
    <n v="10.392075816886083"/>
    <n v="11.998806983857822"/>
    <n v="0"/>
    <n v="5.7721600000000004"/>
    <n v="64.608729918580323"/>
    <n v="0"/>
    <n v="0"/>
    <n v="0"/>
    <n v="0"/>
    <n v="0"/>
    <n v="0"/>
    <n v="0"/>
    <n v="0"/>
    <n v="0"/>
    <n v="0"/>
    <n v="1.8411200000000001"/>
    <n v="3.9310400000000003"/>
    <n v="4.5686583466777959"/>
    <n v="5.5930192078880809"/>
    <n v="5.0346691229801674"/>
    <n v="5.2062833465391671"/>
    <n v="5.5050715434537567"/>
    <n v="5.565706119861372"/>
    <n v="5.3860846134993032"/>
    <n v="6.7194255579336257"/>
    <n v="5.7385395521837763"/>
    <n v="5.2637395540781355"/>
    <n v="4.6539872338342638"/>
    <n v="5.3735457196508873"/>
  </r>
  <r>
    <n v="65431089"/>
    <n v="10186852001871"/>
    <s v="Talenti Passionfruit Sorbetto 8-1PT"/>
    <n v="0"/>
    <n v="0"/>
    <n v="0"/>
    <n v="0"/>
    <n v="0"/>
    <n v="0"/>
    <n v="0"/>
    <n v="0"/>
    <n v="0"/>
    <n v="0"/>
    <n v="0"/>
    <n v="0"/>
    <n v="120"/>
    <n v="13530.955695086826"/>
    <n v="10446.515909909174"/>
    <n v="15949.292093213768"/>
    <n v="15427.050896250737"/>
    <n v="24256.442552043249"/>
    <n v="27918.382448992881"/>
    <n v="23596.177182576379"/>
    <n v="21203.61947958816"/>
    <n v="21484.209791561134"/>
    <n v="20194.154413567223"/>
    <n v="17773.107129231859"/>
    <n v="17847.895015661408"/>
    <n v="229747.80260768274"/>
    <n v="255"/>
    <n v="3.7839999999999996E-3"/>
    <n v="120"/>
    <n v="229627.80260768274"/>
    <n v="0"/>
    <n v="0.47058823529411764"/>
    <n v="900.501186696795"/>
    <n v="0"/>
    <n v="0"/>
    <n v="0"/>
    <n v="0"/>
    <n v="0"/>
    <n v="0"/>
    <n v="0"/>
    <n v="0"/>
    <n v="0"/>
    <n v="0"/>
    <n v="0"/>
    <n v="0.47058823529411764"/>
    <n v="53.062571353281669"/>
    <n v="40.966729058467351"/>
    <n v="62.546243502799086"/>
    <n v="60.498238808826422"/>
    <n v="95.1233041256598"/>
    <n v="109.48385274114855"/>
    <n v="92.534028166966195"/>
    <n v="83.151448939561419"/>
    <n v="84.251803104161311"/>
    <n v="79.192762406145974"/>
    <n v="69.698459330321015"/>
    <n v="69.991745159456499"/>
    <n v="0"/>
    <n v="0.45407999999999993"/>
    <n v="868.91160506747144"/>
    <n v="0"/>
    <n v="0"/>
    <n v="0"/>
    <n v="0"/>
    <n v="0"/>
    <n v="0"/>
    <n v="0"/>
    <n v="0"/>
    <n v="0"/>
    <n v="0"/>
    <n v="0"/>
    <n v="0.45407999999999993"/>
    <n v="51.201136350208543"/>
    <n v="39.52961620309631"/>
    <n v="60.352121280720894"/>
    <n v="58.375960591412785"/>
    <n v="91.786378616931643"/>
    <n v="105.64315918698905"/>
    <n v="89.287934458869003"/>
    <n v="80.234496110761583"/>
    <n v="81.296249851267319"/>
    <n v="76.414680300938358"/>
    <n v="67.253437377013356"/>
    <n v="67.536434739262759"/>
  </r>
  <r>
    <n v="65431090"/>
    <n v="10186852001888"/>
    <s v="Talenti Hazelnut Chocolate 8-1PT"/>
    <n v="0"/>
    <n v="0"/>
    <n v="0"/>
    <n v="0"/>
    <n v="0"/>
    <n v="0"/>
    <n v="0"/>
    <n v="0"/>
    <n v="0"/>
    <n v="0"/>
    <n v="0"/>
    <n v="0"/>
    <n v="120"/>
    <n v="13935.955695086826"/>
    <n v="11399.515909909172"/>
    <n v="15828.292093213768"/>
    <n v="15573.050896250737"/>
    <n v="24280.442552043249"/>
    <n v="27942.382448992881"/>
    <n v="23617.177182576379"/>
    <n v="21223.61947958816"/>
    <n v="21503.209791561134"/>
    <n v="20212.154413567223"/>
    <n v="17788.107129231859"/>
    <n v="17863.895015661408"/>
    <n v="231287.80260768274"/>
    <n v="255"/>
    <n v="3.7839999999999996E-3"/>
    <n v="120"/>
    <n v="231167.80260768274"/>
    <n v="0"/>
    <n v="0.47058823529411764"/>
    <n v="906.54040238306959"/>
    <n v="0"/>
    <n v="0"/>
    <n v="0"/>
    <n v="0"/>
    <n v="0"/>
    <n v="0"/>
    <n v="0"/>
    <n v="0"/>
    <n v="0"/>
    <n v="0"/>
    <n v="0"/>
    <n v="0.47058823529411764"/>
    <n v="54.650806647399321"/>
    <n v="44.703983960428125"/>
    <n v="62.071733698877523"/>
    <n v="61.070787828434263"/>
    <n v="95.217421772718623"/>
    <n v="109.57797038820738"/>
    <n v="92.616381108142662"/>
    <n v="83.229880312110438"/>
    <n v="84.326312908082883"/>
    <n v="79.263350641440084"/>
    <n v="69.757282859732783"/>
    <n v="70.054490257495715"/>
    <n v="0"/>
    <n v="0.45407999999999993"/>
    <n v="874.73896506747144"/>
    <n v="0"/>
    <n v="0"/>
    <n v="0"/>
    <n v="0"/>
    <n v="0"/>
    <n v="0"/>
    <n v="0"/>
    <n v="0"/>
    <n v="0"/>
    <n v="0"/>
    <n v="0"/>
    <n v="0.45407999999999993"/>
    <n v="52.733656350208548"/>
    <n v="43.135768203096305"/>
    <n v="59.894257280720893"/>
    <n v="58.928424591412785"/>
    <n v="91.877194616931646"/>
    <n v="105.73397518698906"/>
    <n v="89.367398458869005"/>
    <n v="80.310176110761589"/>
    <n v="81.368145851267329"/>
    <n v="76.482792300938357"/>
    <n v="67.310197377013353"/>
    <n v="67.596978739262767"/>
  </r>
  <r>
    <n v="65254774"/>
    <n v="10840473400382"/>
    <s v="Yasso Choc Chip VAN CRML Cups 1-12ct"/>
    <n v="0"/>
    <n v="0"/>
    <n v="0"/>
    <n v="0"/>
    <n v="0"/>
    <n v="0"/>
    <n v="0"/>
    <n v="0"/>
    <n v="0"/>
    <n v="0"/>
    <n v="0"/>
    <n v="0"/>
    <n v="0"/>
    <n v="0"/>
    <n v="0"/>
    <n v="16002"/>
    <n v="171068"/>
    <n v="140977"/>
    <n v="144142"/>
    <n v="139448"/>
    <n v="145644"/>
    <n v="136865"/>
    <n v="18283"/>
    <n v="16073"/>
    <n v="13500"/>
    <n v="942002"/>
    <n v="420"/>
    <n v="8.7999999999999998E-5"/>
    <n v="0"/>
    <n v="942002"/>
    <n v="0"/>
    <n v="0"/>
    <n v="2242.861904761905"/>
    <n v="0"/>
    <n v="0"/>
    <n v="0"/>
    <n v="0"/>
    <n v="0"/>
    <n v="0"/>
    <n v="0"/>
    <n v="0"/>
    <n v="0"/>
    <n v="0"/>
    <n v="0"/>
    <n v="0"/>
    <n v="0"/>
    <n v="0"/>
    <n v="38.1"/>
    <n v="407.3047619047619"/>
    <n v="335.65952380952382"/>
    <n v="343.1952380952381"/>
    <n v="332.01904761904763"/>
    <n v="346.77142857142854"/>
    <n v="325.86904761904759"/>
    <n v="43.530952380952378"/>
    <n v="38.269047619047619"/>
    <n v="32.142857142857146"/>
    <n v="0"/>
    <n v="0"/>
    <n v="82.896175999999997"/>
    <n v="0"/>
    <n v="0"/>
    <n v="0"/>
    <n v="0"/>
    <n v="0"/>
    <n v="0"/>
    <n v="0"/>
    <n v="0"/>
    <n v="0"/>
    <n v="0"/>
    <n v="0"/>
    <n v="0"/>
    <n v="0"/>
    <n v="0"/>
    <n v="1.4081759999999999"/>
    <n v="15.053984"/>
    <n v="12.405975999999999"/>
    <n v="12.684495999999999"/>
    <n v="12.271424"/>
    <n v="12.816672000000001"/>
    <n v="12.044119999999999"/>
    <n v="1.6089039999999999"/>
    <n v="1.4144239999999999"/>
    <n v="1.1879999999999999"/>
  </r>
  <r>
    <n v="64975613"/>
    <n v="10840473400153"/>
    <s v="Yasso Chocolate Chip Cookie Dough 8-14Z"/>
    <n v="0"/>
    <n v="0"/>
    <n v="0"/>
    <n v="0"/>
    <n v="0"/>
    <n v="0"/>
    <n v="0"/>
    <n v="0"/>
    <n v="0"/>
    <n v="3600"/>
    <n v="3360"/>
    <n v="5520"/>
    <n v="21472"/>
    <n v="18446.348700372488"/>
    <n v="17991.026320099329"/>
    <n v="36619.359653432664"/>
    <n v="34683.640247609306"/>
    <n v="39796.045551212388"/>
    <n v="42998.589471960266"/>
    <n v="40022.692986765993"/>
    <n v="39883.026320099329"/>
    <n v="38009.666666666672"/>
    <n v="29554"/>
    <n v="29217"/>
    <n v="32773.333333333328"/>
    <n v="433946.72925155173"/>
    <n v="240"/>
    <n v="3.3119999999999998E-3"/>
    <n v="33952"/>
    <n v="399994.72925155173"/>
    <n v="0"/>
    <n v="141.46666666666667"/>
    <n v="1666.6447052147989"/>
    <n v="0"/>
    <n v="0"/>
    <n v="0"/>
    <n v="0"/>
    <n v="0"/>
    <n v="0"/>
    <n v="0"/>
    <n v="0"/>
    <n v="15"/>
    <n v="14"/>
    <n v="23"/>
    <n v="89.466666666666669"/>
    <n v="76.859786251552038"/>
    <n v="74.962609667080542"/>
    <n v="152.5806652226361"/>
    <n v="144.5151676983721"/>
    <n v="165.81685646338494"/>
    <n v="179.16078946650111"/>
    <n v="166.76122077819164"/>
    <n v="166.1792763337472"/>
    <n v="158.37361111111113"/>
    <n v="123.14166666666667"/>
    <n v="121.7375"/>
    <n v="136.55555555555554"/>
    <n v="0"/>
    <n v="112.44902399999999"/>
    <n v="1324.7825432811392"/>
    <n v="0"/>
    <n v="0"/>
    <n v="0"/>
    <n v="0"/>
    <n v="0"/>
    <n v="0"/>
    <n v="0"/>
    <n v="0"/>
    <n v="11.9232"/>
    <n v="11.128319999999999"/>
    <n v="18.282239999999998"/>
    <n v="71.115263999999996"/>
    <n v="61.094306895633679"/>
    <n v="59.586279172168972"/>
    <n v="121.28331917216897"/>
    <n v="114.87221650008202"/>
    <n v="131.80450286561543"/>
    <n v="142.41132833113238"/>
    <n v="132.55515917216897"/>
    <n v="132.09258317216896"/>
    <n v="125.88801600000001"/>
    <n v="97.882847999999996"/>
    <n v="96.76670399999999"/>
    <n v="108.54527999999998"/>
  </r>
  <r>
    <n v="64898310"/>
    <n v="10077567004403"/>
    <s v="BR Vanilla 8 1PT"/>
    <n v="0"/>
    <n v="0"/>
    <n v="0"/>
    <n v="0"/>
    <n v="0"/>
    <n v="0"/>
    <n v="0"/>
    <n v="0"/>
    <n v="0"/>
    <n v="9515"/>
    <n v="0"/>
    <n v="0"/>
    <n v="0"/>
    <n v="0"/>
    <n v="0"/>
    <n v="18517.9925"/>
    <n v="17980.514019999999"/>
    <n v="18590.24785"/>
    <n v="18092.68145"/>
    <n v="17211.378349999999"/>
    <n v="16753.105309999999"/>
    <n v="14818.06322"/>
    <n v="14970.30875"/>
    <n v="15953.878989999999"/>
    <n v="16582.981520000001"/>
    <n v="178986.15195999999"/>
    <n v="240"/>
    <n v="3.7839999999999996E-3"/>
    <n v="9515"/>
    <n v="169471.15195999999"/>
    <n v="0"/>
    <n v="39.645833333333336"/>
    <n v="706.12979983333332"/>
    <n v="0"/>
    <n v="0"/>
    <n v="0"/>
    <n v="0"/>
    <n v="0"/>
    <n v="0"/>
    <n v="0"/>
    <n v="0"/>
    <n v="39.645833333333336"/>
    <n v="0"/>
    <n v="0"/>
    <n v="0"/>
    <n v="0"/>
    <n v="0"/>
    <n v="77.158302083333339"/>
    <n v="74.918808416666664"/>
    <n v="77.459366041666669"/>
    <n v="75.386172708333334"/>
    <n v="71.714076458333324"/>
    <n v="69.804605458333327"/>
    <n v="61.741930083333337"/>
    <n v="62.376286458333333"/>
    <n v="66.474495791666669"/>
    <n v="69.095756333333341"/>
    <n v="0"/>
    <n v="36.004759999999997"/>
    <n v="641.27883901663984"/>
    <n v="0"/>
    <n v="0"/>
    <n v="0"/>
    <n v="0"/>
    <n v="0"/>
    <n v="0"/>
    <n v="0"/>
    <n v="0"/>
    <n v="36.004759999999997"/>
    <n v="0"/>
    <n v="0"/>
    <n v="0"/>
    <n v="0"/>
    <n v="0"/>
    <n v="70.072083620000001"/>
    <n v="68.038265051679986"/>
    <n v="70.345497864399988"/>
    <n v="68.462706606799998"/>
    <n v="65.127855676399989"/>
    <n v="63.393750493039988"/>
    <n v="56.071551224479997"/>
    <n v="56.647648309999994"/>
    <n v="60.369478098159988"/>
    <n v="62.750002071680001"/>
  </r>
  <r>
    <n v="64975614"/>
    <n v="10840473400177"/>
    <s v="Yasso Fudge Brownie 8-14Z"/>
    <n v="0"/>
    <n v="0"/>
    <n v="0"/>
    <n v="0"/>
    <n v="0"/>
    <n v="0"/>
    <n v="0"/>
    <n v="0"/>
    <n v="0"/>
    <n v="3735"/>
    <n v="3360"/>
    <n v="4440"/>
    <n v="23452"/>
    <n v="17630.761229472486"/>
    <n v="18512.869661192664"/>
    <n v="36666.202994525993"/>
    <n v="34835.375491994419"/>
    <n v="40045.118029624791"/>
    <n v="43350.052135522936"/>
    <n v="40194.536327859329"/>
    <n v="40066.869661192657"/>
    <n v="38267.666666666672"/>
    <n v="29764.999999999996"/>
    <n v="29417.999999999996"/>
    <n v="32981.333333333328"/>
    <n v="436720.78553138528"/>
    <n v="240"/>
    <n v="3.3119999999999998E-3"/>
    <n v="34987"/>
    <n v="401733.78553138528"/>
    <n v="0"/>
    <n v="145.77916666666667"/>
    <n v="1673.8907730474386"/>
    <n v="0"/>
    <n v="0"/>
    <n v="0"/>
    <n v="0"/>
    <n v="0"/>
    <n v="0"/>
    <n v="0"/>
    <n v="0"/>
    <n v="15.5625"/>
    <n v="14"/>
    <n v="18.5"/>
    <n v="97.716666666666669"/>
    <n v="73.461505122802023"/>
    <n v="77.136956921636099"/>
    <n v="152.77584581052497"/>
    <n v="145.14739788331008"/>
    <n v="166.85465845676995"/>
    <n v="180.62521723134557"/>
    <n v="167.47723469941386"/>
    <n v="166.94529025496939"/>
    <n v="159.44861111111112"/>
    <n v="124.02083333333331"/>
    <n v="122.57499999999999"/>
    <n v="137.42222222222219"/>
    <n v="0"/>
    <n v="115.87694399999999"/>
    <n v="1330.542297679948"/>
    <n v="0"/>
    <n v="0"/>
    <n v="0"/>
    <n v="0"/>
    <n v="0"/>
    <n v="0"/>
    <n v="0"/>
    <n v="0"/>
    <n v="12.37032"/>
    <n v="11.128319999999999"/>
    <n v="14.70528"/>
    <n v="77.673023999999998"/>
    <n v="58.393081192012872"/>
    <n v="61.314624317870098"/>
    <n v="121.43846431787009"/>
    <n v="115.37476362948551"/>
    <n v="132.62943091411731"/>
    <n v="143.57537267285196"/>
    <n v="133.1243043178701"/>
    <n v="132.70147231787007"/>
    <n v="126.742512"/>
    <n v="98.581679999999977"/>
    <n v="97.432415999999989"/>
    <n v="109.23417599999998"/>
  </r>
  <r>
    <n v="64975616"/>
    <n v="10840473400191"/>
    <s v="Yasso Mint Chocolate Chip 8-14Z"/>
    <n v="0"/>
    <n v="0"/>
    <n v="0"/>
    <n v="0"/>
    <n v="0"/>
    <n v="0"/>
    <n v="0"/>
    <n v="0"/>
    <n v="0"/>
    <n v="3960"/>
    <n v="2505"/>
    <n v="3015"/>
    <n v="22138"/>
    <n v="17545.348729376841"/>
    <n v="17229.026327833824"/>
    <n v="33264.35966116716"/>
    <n v="30621.847129536291"/>
    <n v="35102.569678821674"/>
    <n v="37448.58946886647"/>
    <n v="35242.692994500496"/>
    <n v="34915.026327833824"/>
    <n v="33429.666666666672"/>
    <n v="25806"/>
    <n v="25632"/>
    <n v="29069.333333333332"/>
    <n v="386924.46031793661"/>
    <n v="240"/>
    <n v="3.3119999999999998E-3"/>
    <n v="31618"/>
    <n v="355306.46031793661"/>
    <n v="0"/>
    <n v="131.74166666666667"/>
    <n v="1480.4435846580693"/>
    <n v="0"/>
    <n v="0"/>
    <n v="0"/>
    <n v="0"/>
    <n v="0"/>
    <n v="0"/>
    <n v="0"/>
    <n v="0"/>
    <n v="16.5"/>
    <n v="10.4375"/>
    <n v="12.5625"/>
    <n v="92.24166666666666"/>
    <n v="73.105619705736842"/>
    <n v="71.787609699307595"/>
    <n v="138.60149858819651"/>
    <n v="127.59102970640122"/>
    <n v="146.26070699509032"/>
    <n v="156.03578945361031"/>
    <n v="146.84455414375208"/>
    <n v="145.47927636597427"/>
    <n v="139.29027777777779"/>
    <n v="107.52500000000001"/>
    <n v="106.8"/>
    <n v="121.12222222222222"/>
    <n v="0"/>
    <n v="104.71881599999999"/>
    <n v="1176.7749965730061"/>
    <n v="0"/>
    <n v="0"/>
    <n v="0"/>
    <n v="0"/>
    <n v="0"/>
    <n v="0"/>
    <n v="0"/>
    <n v="0"/>
    <n v="13.11552"/>
    <n v="8.2965599999999995"/>
    <n v="9.9856800000000003"/>
    <n v="73.321055999999999"/>
    <n v="58.110194991696098"/>
    <n v="57.062535197785621"/>
    <n v="110.17155919778563"/>
    <n v="101.41955769302419"/>
    <n v="116.25971077625738"/>
    <n v="124.02972832088574"/>
    <n v="116.72379919778564"/>
    <n v="115.63856719778562"/>
    <n v="110.71905600000001"/>
    <n v="85.469471999999996"/>
    <n v="84.893183999999991"/>
    <n v="96.277631999999997"/>
  </r>
  <r>
    <n v="64999042"/>
    <n v="10840473400368"/>
    <s v="Yasso Coffee Chocolate Chip 8-14z"/>
    <n v="0"/>
    <n v="0"/>
    <n v="0"/>
    <n v="0"/>
    <n v="0"/>
    <n v="0"/>
    <n v="0"/>
    <n v="0"/>
    <n v="0"/>
    <n v="3600"/>
    <n v="2805"/>
    <n v="1920"/>
    <n v="17595"/>
    <n v="16028.476949441267"/>
    <n v="14468.793853184337"/>
    <n v="29295.127186517671"/>
    <n v="25850.933522418025"/>
    <n v="29956.468009480614"/>
    <n v="31607.282458726266"/>
    <n v="30017.460519851003"/>
    <n v="29491.793853184336"/>
    <n v="28560.666666666668"/>
    <n v="21823"/>
    <n v="21824"/>
    <n v="25133.333333333332"/>
    <n v="329977.33635280345"/>
    <n v="240"/>
    <n v="3.3119999999999998E-3"/>
    <n v="25920"/>
    <n v="304057.33635280345"/>
    <n v="0"/>
    <n v="108"/>
    <n v="1266.905568136681"/>
    <n v="0"/>
    <n v="0"/>
    <n v="0"/>
    <n v="0"/>
    <n v="0"/>
    <n v="0"/>
    <n v="0"/>
    <n v="0"/>
    <n v="15"/>
    <n v="11.6875"/>
    <n v="8"/>
    <n v="73.3125"/>
    <n v="66.785320622671946"/>
    <n v="60.286641054934741"/>
    <n v="122.06302994382364"/>
    <n v="107.71222301007511"/>
    <n v="124.81861670616922"/>
    <n v="131.69701024469276"/>
    <n v="125.07275216604585"/>
    <n v="122.88247438826807"/>
    <n v="119.00277777777778"/>
    <n v="90.92916666666666"/>
    <n v="90.933333333333337"/>
    <n v="104.72222222222221"/>
    <n v="0"/>
    <n v="85.847039999999993"/>
    <n v="1007.037898000485"/>
    <n v="0"/>
    <n v="0"/>
    <n v="0"/>
    <n v="0"/>
    <n v="0"/>
    <n v="0"/>
    <n v="0"/>
    <n v="0"/>
    <n v="11.9232"/>
    <n v="9.2901600000000002"/>
    <n v="6.3590399999999994"/>
    <n v="58.274639999999998"/>
    <n v="53.086315656549473"/>
    <n v="47.92064524174652"/>
    <n v="97.025461241746527"/>
    <n v="85.618291826248495"/>
    <n v="99.215822047399783"/>
    <n v="104.68331950330139"/>
    <n v="99.417829241746517"/>
    <n v="97.676821241746509"/>
    <n v="94.592928000000001"/>
    <n v="72.277776000000003"/>
    <n v="72.281087999999997"/>
    <n v="83.241599999999991"/>
  </r>
  <r>
    <n v="64999073"/>
    <n v="10840473400375"/>
    <s v="Yasso Cookies n Cream 8-14z"/>
    <n v="0"/>
    <n v="0"/>
    <n v="0"/>
    <n v="0"/>
    <n v="0"/>
    <n v="0"/>
    <n v="0"/>
    <n v="0"/>
    <n v="0"/>
    <n v="3360"/>
    <n v="3360"/>
    <n v="4560"/>
    <n v="21541"/>
    <n v="17604.06439133692"/>
    <n v="17893.950504356511"/>
    <n v="35405.283837689851"/>
    <n v="33313.870275108624"/>
    <n v="38362.798730860537"/>
    <n v="41350.819798257391"/>
    <n v="38536.617171023187"/>
    <n v="38340.950504356515"/>
    <n v="36632.666666666672"/>
    <n v="28429.000000000007"/>
    <n v="28140"/>
    <n v="31659.333333333339"/>
    <n v="418490.3552129895"/>
    <n v="240"/>
    <n v="3.3119999999999998E-3"/>
    <n v="32821"/>
    <n v="385669.3552129895"/>
    <n v="0"/>
    <n v="136.75416666666666"/>
    <n v="1606.9556467207897"/>
    <n v="0"/>
    <n v="0"/>
    <n v="0"/>
    <n v="0"/>
    <n v="0"/>
    <n v="0"/>
    <n v="0"/>
    <n v="0"/>
    <n v="14"/>
    <n v="14"/>
    <n v="19"/>
    <n v="89.754166666666663"/>
    <n v="73.350268297237164"/>
    <n v="74.558127101485468"/>
    <n v="147.52201599037437"/>
    <n v="138.80779281295261"/>
    <n v="159.8449947119189"/>
    <n v="172.29508249273914"/>
    <n v="160.56923821259662"/>
    <n v="159.75396043481882"/>
    <n v="152.63611111111112"/>
    <n v="118.45416666666669"/>
    <n v="117.25"/>
    <n v="131.91388888888892"/>
    <n v="0"/>
    <n v="108.70315199999999"/>
    <n v="1277.3369044654212"/>
    <n v="0"/>
    <n v="0"/>
    <n v="0"/>
    <n v="0"/>
    <n v="0"/>
    <n v="0"/>
    <n v="0"/>
    <n v="0"/>
    <n v="11.128319999999999"/>
    <n v="11.128319999999999"/>
    <n v="15.10272"/>
    <n v="71.343791999999993"/>
    <n v="58.304661264107878"/>
    <n v="59.264764070428761"/>
    <n v="117.26230007042878"/>
    <n v="110.33553835115976"/>
    <n v="127.0575893966101"/>
    <n v="136.95391517182847"/>
    <n v="127.63327607042879"/>
    <n v="126.98522807042878"/>
    <n v="121.327392"/>
    <n v="94.156848000000025"/>
    <n v="93.199680000000001"/>
    <n v="104.85571200000001"/>
  </r>
  <r>
    <n v="65549173"/>
    <n v="10077567004885"/>
    <s v="PS Bluey Facepiece OOH 1-20PK"/>
    <m/>
    <n v="0"/>
    <n v="0"/>
    <n v="0"/>
    <n v="0"/>
    <n v="0"/>
    <n v="0"/>
    <n v="0"/>
    <n v="0"/>
    <n v="0"/>
    <n v="0"/>
    <n v="0"/>
    <n v="0"/>
    <n v="0"/>
    <n v="0"/>
    <n v="0"/>
    <n v="0"/>
    <n v="16520"/>
    <n v="21240"/>
    <n v="17700"/>
    <n v="10620"/>
    <n v="7119"/>
    <n v="7071"/>
    <n v="5900"/>
    <n v="5310"/>
    <n v="91480"/>
    <n v="210"/>
    <n v="1.1999999999999999E-3"/>
    <n v="0"/>
    <n v="91480"/>
    <n v="0"/>
    <n v="0"/>
    <n v="435.61904761904759"/>
    <n v="0"/>
    <n v="0"/>
    <n v="0"/>
    <n v="0"/>
    <n v="0"/>
    <n v="0"/>
    <n v="0"/>
    <n v="0"/>
    <n v="0"/>
    <n v="0"/>
    <n v="0"/>
    <n v="0"/>
    <n v="0"/>
    <n v="0"/>
    <n v="0"/>
    <n v="0"/>
    <n v="78.666666666666671"/>
    <n v="101.14285714285714"/>
    <n v="84.285714285714292"/>
    <n v="50.571428571428569"/>
    <n v="33.9"/>
    <n v="33.671428571428571"/>
    <n v="28.095238095238095"/>
    <n v="25.285714285714285"/>
    <n v="0"/>
    <n v="0"/>
    <n v="109.776"/>
    <n v="0"/>
    <n v="0"/>
    <n v="0"/>
    <n v="0"/>
    <n v="0"/>
    <n v="0"/>
    <n v="0"/>
    <n v="0"/>
    <n v="0"/>
    <n v="0"/>
    <n v="0"/>
    <n v="0"/>
    <n v="0"/>
    <n v="0"/>
    <n v="0"/>
    <n v="0"/>
    <n v="19.823999999999998"/>
    <n v="25.487999999999996"/>
    <n v="21.24"/>
    <n v="12.743999999999998"/>
    <n v="8.5427999999999997"/>
    <n v="8.485199999999999"/>
    <n v="7.0799999999999992"/>
    <n v="6.371999999999999"/>
  </r>
  <r>
    <n v="64973976"/>
    <n v="10840473400115"/>
    <s v="BR Reeses Mini Cups 1-12PK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187"/>
    <n v="183868"/>
    <n v="23000"/>
    <n v="0"/>
    <n v="0"/>
    <n v="0"/>
    <n v="454055"/>
    <n v="190"/>
    <n v="1.0644000000000001E-3"/>
    <n v="0"/>
    <n v="454055"/>
    <n v="0"/>
    <n v="0"/>
    <n v="2389.76315789473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00.9842105263158"/>
    <n v="967.72631578947369"/>
    <n v="121.05263157894737"/>
    <n v="0"/>
    <n v="0"/>
    <n v="0"/>
    <n v="0"/>
    <n v="0"/>
    <n v="483.296142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3.1058428"/>
    <n v="195.70909920000003"/>
    <n v="24.481200000000001"/>
    <n v="0"/>
    <n v="0"/>
    <n v="0"/>
  </r>
  <r>
    <n v="65472837"/>
    <n v="10840473400511"/>
    <s v="PS Twister Club 1-15pk"/>
    <m/>
    <n v="0"/>
    <n v="0"/>
    <n v="0"/>
    <n v="0"/>
    <n v="0"/>
    <n v="0"/>
    <n v="0"/>
    <n v="0"/>
    <n v="0"/>
    <n v="0"/>
    <n v="0"/>
    <n v="0"/>
    <n v="0"/>
    <n v="0"/>
    <n v="0"/>
    <n v="0"/>
    <n v="500000"/>
    <n v="500000"/>
    <n v="300000"/>
    <n v="0"/>
    <n v="0"/>
    <n v="0"/>
    <n v="0"/>
    <n v="0"/>
    <n v="1300000"/>
    <n v="275"/>
    <n v="1.0400000000000001E-3"/>
    <n v="0"/>
    <n v="1300000"/>
    <n v="0"/>
    <n v="0"/>
    <n v="4727.272727272727"/>
    <n v="0"/>
    <n v="0"/>
    <n v="0"/>
    <n v="0"/>
    <n v="0"/>
    <n v="0"/>
    <n v="0"/>
    <n v="0"/>
    <n v="0"/>
    <n v="0"/>
    <n v="0"/>
    <n v="0"/>
    <n v="0"/>
    <n v="0"/>
    <n v="0"/>
    <n v="0"/>
    <n v="1818.1818181818182"/>
    <n v="1818.1818181818182"/>
    <n v="1090.909090909091"/>
    <n v="0"/>
    <n v="0"/>
    <n v="0"/>
    <n v="0"/>
    <n v="0"/>
    <n v="0"/>
    <n v="0"/>
    <n v="1352.0000000000002"/>
    <n v="0"/>
    <n v="0"/>
    <n v="0"/>
    <n v="0"/>
    <n v="0"/>
    <n v="0"/>
    <n v="0"/>
    <n v="0"/>
    <n v="0"/>
    <n v="0"/>
    <n v="0"/>
    <n v="0"/>
    <n v="0"/>
    <n v="0"/>
    <n v="0"/>
    <n v="0"/>
    <n v="520.00000000000011"/>
    <n v="520.00000000000011"/>
    <n v="312.00000000000006"/>
    <n v="0"/>
    <n v="0"/>
    <n v="0"/>
    <n v="0"/>
    <n v="0"/>
  </r>
  <r>
    <n v="65490430"/>
    <n v="10840473400559"/>
    <s v="PS SF OCG 1-32PK"/>
    <m/>
    <n v="0"/>
    <n v="0"/>
    <n v="0"/>
    <n v="0"/>
    <n v="0"/>
    <n v="0"/>
    <n v="0"/>
    <n v="0"/>
    <n v="0"/>
    <n v="0"/>
    <n v="0"/>
    <n v="0"/>
    <n v="0"/>
    <n v="0"/>
    <n v="9000"/>
    <n v="12000"/>
    <n v="20000"/>
    <n v="20000"/>
    <n v="24000"/>
    <n v="20000"/>
    <n v="13000"/>
    <n v="10000"/>
    <n v="10000"/>
    <n v="10000"/>
    <n v="148000"/>
    <n v="200"/>
    <n v="1.5608888888888888E-3"/>
    <n v="0"/>
    <n v="148000"/>
    <n v="0"/>
    <n v="0"/>
    <n v="740"/>
    <n v="0"/>
    <n v="0"/>
    <n v="0"/>
    <n v="0"/>
    <n v="0"/>
    <n v="0"/>
    <n v="0"/>
    <n v="0"/>
    <n v="0"/>
    <n v="0"/>
    <n v="0"/>
    <n v="0"/>
    <n v="0"/>
    <n v="0"/>
    <n v="45"/>
    <n v="60"/>
    <n v="100"/>
    <n v="100"/>
    <n v="120"/>
    <n v="100"/>
    <n v="65"/>
    <n v="50"/>
    <n v="50"/>
    <n v="50"/>
    <n v="0"/>
    <n v="0"/>
    <n v="231.01155555555553"/>
    <n v="0"/>
    <n v="0"/>
    <n v="0"/>
    <n v="0"/>
    <n v="0"/>
    <n v="0"/>
    <n v="0"/>
    <n v="0"/>
    <n v="0"/>
    <n v="0"/>
    <n v="0"/>
    <n v="0"/>
    <n v="0"/>
    <n v="0"/>
    <n v="14.047999999999998"/>
    <n v="18.730666666666664"/>
    <n v="31.217777777777776"/>
    <n v="31.217777777777776"/>
    <n v="37.461333333333329"/>
    <n v="31.217777777777776"/>
    <n v="20.291555555555554"/>
    <n v="15.608888888888888"/>
    <n v="15.608888888888888"/>
    <n v="15.608888888888888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7">
  <r>
    <x v="0"/>
    <n v="68851106"/>
    <n v="10077567254235"/>
    <s v="BR HA NAT Vanilla 6 1.5 QT"/>
    <n v="3095817"/>
    <n v="176369"/>
    <n v="209154"/>
    <n v="274473"/>
    <n v="314920"/>
    <n v="238908"/>
    <n v="292984"/>
    <n v="307087"/>
    <n v="268290"/>
    <n v="218080"/>
    <n v="311240"/>
    <n v="307505"/>
    <n v="251820"/>
    <n v="191829.83790107822"/>
    <n v="217951.90942649721"/>
    <n v="283427.67417706182"/>
    <n v="247178.36755911863"/>
    <n v="260168.78899784994"/>
    <n v="278610.09963142109"/>
    <n v="292897.28881632612"/>
    <n v="264790.23501172365"/>
    <n v="207709.60100282216"/>
    <n v="258183.79426939308"/>
    <n v="251411.87348376765"/>
    <n v="192941.16609883611"/>
    <n v="9213747.6363758966"/>
    <n v="154"/>
    <n v="8.5199999999999998E-3"/>
    <n v="3170830"/>
    <n v="2947100.6363758957"/>
    <n v="20102.707792207791"/>
    <n v="20589.805194805194"/>
    <n v="19137.017119323998"/>
    <n v="1145.2532467532467"/>
    <n v="1358.1428571428571"/>
    <n v="1782.2922077922078"/>
    <n v="2044.9350649350649"/>
    <n v="1551.3506493506493"/>
    <n v="1902.4935064935064"/>
    <n v="1994.0714285714287"/>
    <n v="1742.1428571428571"/>
    <n v="1416.1038961038962"/>
    <n v="2021.0389610389611"/>
    <n v="1996.7857142857142"/>
    <n v="1635.1948051948052"/>
    <n v="1245.6482980589494"/>
    <n v="1415.2721391330988"/>
    <n v="1840.4394427081936"/>
    <n v="1605.0543347994717"/>
    <n v="1689.4077207652595"/>
    <n v="1809.156491113124"/>
    <n v="1901.9304468592604"/>
    <n v="1719.417110465738"/>
    <n v="1348.7636428754686"/>
    <n v="1676.5181446064487"/>
    <n v="1632.5446330114783"/>
    <n v="1252.8647149275073"/>
    <n v="26376.360839999998"/>
    <n v="27015.471600000001"/>
    <n v="25109.297421922631"/>
    <n v="1502.6638800000001"/>
    <n v="1781.99208"/>
    <n v="2338.5099599999999"/>
    <n v="2683.1183999999998"/>
    <n v="2035.4961599999999"/>
    <n v="2496.2236800000001"/>
    <n v="2616.3812400000002"/>
    <n v="2285.8307999999997"/>
    <n v="1858.0416"/>
    <n v="2651.7647999999999"/>
    <n v="2619.9425999999999"/>
    <n v="2145.5063999999998"/>
    <n v="1634.3902189171865"/>
    <n v="1856.9502683137562"/>
    <n v="2414.8037839885665"/>
    <n v="2105.9596916036908"/>
    <n v="2216.6380822616816"/>
    <n v="2373.7580488597077"/>
    <n v="2495.4849007150983"/>
    <n v="2256.0128022998856"/>
    <n v="1769.6858005440447"/>
    <n v="2199.7259271752291"/>
    <n v="2142.0291620817002"/>
    <n v="1643.8587351620836"/>
  </r>
  <r>
    <x v="1"/>
    <n v="84141103"/>
    <n v="10076840101327"/>
    <s v="BJ US-IC-HalfBaked-FH-8 1PT"/>
    <n v="2262483"/>
    <n v="121598"/>
    <n v="194662"/>
    <n v="225100"/>
    <n v="197679"/>
    <n v="205476"/>
    <n v="242164"/>
    <n v="205277"/>
    <n v="209550"/>
    <n v="207720"/>
    <n v="185262"/>
    <n v="166605"/>
    <n v="180038"/>
    <n v="124907.73157756023"/>
    <n v="171948.7060489502"/>
    <n v="204751.24857181695"/>
    <n v="189817.89674256783"/>
    <n v="193974.90435814019"/>
    <n v="222403.38185063109"/>
    <n v="184938.83449053258"/>
    <n v="190173.40453939894"/>
    <n v="166633.70037368836"/>
    <n v="170065.81511112704"/>
    <n v="154926.63183630854"/>
    <n v="136819.6219606121"/>
    <n v="6714975.8774613338"/>
    <n v="240"/>
    <n v="3.7853439999999999E-3"/>
    <n v="2341131"/>
    <n v="2111361.8774613342"/>
    <n v="9427.0125000000007"/>
    <n v="9754.7124999999996"/>
    <n v="8797.3411560888926"/>
    <n v="506.65833333333336"/>
    <n v="811.0916666666667"/>
    <n v="937.91666666666663"/>
    <n v="823.66250000000002"/>
    <n v="856.15"/>
    <n v="1009.0166666666667"/>
    <n v="855.32083333333333"/>
    <n v="873.125"/>
    <n v="865.5"/>
    <n v="771.92499999999995"/>
    <n v="694.1875"/>
    <n v="750.1583333333333"/>
    <n v="520.44888157316768"/>
    <n v="716.45294187062586"/>
    <n v="853.13020238257059"/>
    <n v="790.90790309403258"/>
    <n v="808.22876815891743"/>
    <n v="926.68075771096289"/>
    <n v="770.57847704388575"/>
    <n v="792.38918558082889"/>
    <n v="694.30708489036817"/>
    <n v="708.6075629630293"/>
    <n v="645.52763265128556"/>
    <n v="570.0817581692171"/>
    <n v="8564.2764491519993"/>
    <n v="8861.9861840640006"/>
    <n v="7992.2310146769969"/>
    <n v="460.29025971199997"/>
    <n v="736.86263372799999"/>
    <n v="852.08093439999993"/>
    <n v="748.28301657600002"/>
    <n v="777.79734374400005"/>
    <n v="916.67404441600002"/>
    <n v="777.04406028799997"/>
    <n v="793.21883519999994"/>
    <n v="786.29165567999996"/>
    <n v="701.280400128"/>
    <n v="630.65723711999999"/>
    <n v="681.50576307200004"/>
    <n v="472.81873228072817"/>
    <n v="650.88500275015735"/>
    <n v="775.05391027383587"/>
    <n v="718.52603652709865"/>
    <n v="734.26174036265979"/>
    <n v="841.87330706799526"/>
    <n v="700.05710750573053"/>
    <n v="719.87175583278656"/>
    <n v="630.76587790733902"/>
    <n v="643.75761283601412"/>
    <n v="586.45059626177954"/>
    <n v="517.90933507087129"/>
  </r>
  <r>
    <x v="1"/>
    <n v="84137725"/>
    <n v="10076840100153"/>
    <s v="BJ US-IC-CherryGarcia-FH-8 1PT"/>
    <n v="1899510"/>
    <n v="109637"/>
    <n v="159659"/>
    <n v="184592"/>
    <n v="167614"/>
    <n v="170688"/>
    <n v="208686"/>
    <n v="162318"/>
    <n v="175516"/>
    <n v="158647"/>
    <n v="129691"/>
    <n v="142159"/>
    <n v="131248"/>
    <n v="103531.8132249904"/>
    <n v="143141.40362558374"/>
    <n v="165406.2484979858"/>
    <n v="160806.39978504652"/>
    <n v="166097.03759590434"/>
    <n v="185856.37291348964"/>
    <n v="153678.02608533055"/>
    <n v="157668.15265058403"/>
    <n v="126789.98880185113"/>
    <n v="130514.07920829093"/>
    <n v="125918.43764796985"/>
    <n v="100200.35958696828"/>
    <n v="5519573.3196239956"/>
    <n v="240"/>
    <n v="3.7853439999999999E-3"/>
    <n v="1900455"/>
    <n v="1719608.3196239953"/>
    <n v="7914.625"/>
    <n v="7918.5625"/>
    <n v="7165.0346650999809"/>
    <n v="456.82083333333333"/>
    <n v="665.24583333333328"/>
    <n v="769.13333333333333"/>
    <n v="698.39166666666665"/>
    <n v="711.2"/>
    <n v="869.52499999999998"/>
    <n v="676.32500000000005"/>
    <n v="731.31666666666672"/>
    <n v="661.0291666666667"/>
    <n v="540.37916666666672"/>
    <n v="592.32916666666665"/>
    <n v="546.86666666666667"/>
    <n v="431.38255510412665"/>
    <n v="596.42251510659889"/>
    <n v="689.19270207494083"/>
    <n v="670.02666577102718"/>
    <n v="692.07098998293475"/>
    <n v="774.40155380620683"/>
    <n v="640.32510868887732"/>
    <n v="656.95063604410018"/>
    <n v="528.29162000771305"/>
    <n v="543.80866336787892"/>
    <n v="524.66015686654112"/>
    <n v="417.50149827903448"/>
    <n v="7190.2987814400003"/>
    <n v="7193.8759315199995"/>
    <n v="6509.3090350387729"/>
    <n v="415.013760128"/>
    <n v="604.36423769600003"/>
    <n v="698.74421964800001"/>
    <n v="634.47664921599994"/>
    <n v="646.11279667199994"/>
    <n v="789.94829798399996"/>
    <n v="614.42946739199999"/>
    <n v="664.38843750399997"/>
    <n v="600.53346956799999"/>
    <n v="490.92504870400001"/>
    <n v="538.12071769600004"/>
    <n v="496.81882931199999"/>
    <n v="391.90352800033804"/>
    <n v="541.83945336568161"/>
    <n v="626.11955031435957"/>
    <n v="608.70754058792716"/>
    <n v="628.73442468143094"/>
    <n v="703.53030606984055"/>
    <n v="581.72419397394947"/>
    <n v="596.82819562697239"/>
    <n v="479.94372337115436"/>
    <n v="494.04068664662884"/>
    <n v="476.64460244011678"/>
    <n v="379.29282996037284"/>
  </r>
  <r>
    <x v="2"/>
    <n v="62714126"/>
    <n v="10077567001563"/>
    <s v="PS OCG SF 6-18PK"/>
    <n v="1831869"/>
    <n v="112123"/>
    <n v="140508"/>
    <n v="151382"/>
    <n v="170972"/>
    <n v="252105"/>
    <n v="213156"/>
    <n v="205788"/>
    <n v="201630"/>
    <n v="134130"/>
    <n v="102659"/>
    <n v="113126"/>
    <n v="116881"/>
    <n v="93308.826680457118"/>
    <n v="106820.64207470798"/>
    <n v="136887.41974584377"/>
    <n v="151568.06684347926"/>
    <n v="213369.1514469914"/>
    <n v="176027.75114867016"/>
    <n v="169862.49098548162"/>
    <n v="129065.13093089152"/>
    <n v="86880.788534239065"/>
    <n v="92352.070709212494"/>
    <n v="102072.96190977321"/>
    <n v="88447.617134936852"/>
    <n v="5292991.9181446843"/>
    <n v="130"/>
    <n v="5.2680000000000001E-3"/>
    <n v="1914460"/>
    <n v="1546662.9181446848"/>
    <n v="14091.3"/>
    <n v="14726.615384615385"/>
    <n v="11897.40706265142"/>
    <n v="862.48461538461538"/>
    <n v="1080.8307692307692"/>
    <n v="1164.4769230769232"/>
    <n v="1315.1692307692308"/>
    <n v="1939.2692307692307"/>
    <n v="1639.6615384615384"/>
    <n v="1582.9846153846154"/>
    <n v="1551"/>
    <n v="1031.7692307692307"/>
    <n v="789.68461538461543"/>
    <n v="870.2"/>
    <n v="899.0846153846154"/>
    <n v="717.76020523428554"/>
    <n v="821.69724672852294"/>
    <n v="1052.9801518911058"/>
    <n v="1165.9082064883021"/>
    <n v="1641.3011649768569"/>
    <n v="1354.0596242205397"/>
    <n v="1306.6345460421662"/>
    <n v="992.8086994683963"/>
    <n v="668.31375795568511"/>
    <n v="710.40054391701915"/>
    <n v="785.17663007517854"/>
    <n v="680.36628565336036"/>
    <n v="9650.2858919999999"/>
    <n v="10085.37528"/>
    <n v="8147.8202527861995"/>
    <n v="590.66396399999996"/>
    <n v="740.196144"/>
    <n v="797.48037599999998"/>
    <n v="900.68049600000006"/>
    <n v="1328.08914"/>
    <n v="1122.905808"/>
    <n v="1084.0911840000001"/>
    <n v="1062.1868400000001"/>
    <n v="706.59684000000004"/>
    <n v="540.80761200000006"/>
    <n v="595.947768"/>
    <n v="615.729108"/>
    <n v="491.55089895264808"/>
    <n v="562.73114244956162"/>
    <n v="721.12292722110499"/>
    <n v="798.46057613144876"/>
    <n v="1124.0286898227507"/>
    <n v="927.31419305119437"/>
    <n v="894.83560251151721"/>
    <n v="679.91510974393657"/>
    <n v="457.68799399837138"/>
    <n v="486.51070849613143"/>
    <n v="537.72036334068525"/>
    <n v="465.94204706684735"/>
  </r>
  <r>
    <x v="2"/>
    <n v="69629468"/>
    <n v="10077567001587"/>
    <s v="PS Fudgesicle NSA 6-18PK"/>
    <n v="1691084"/>
    <n v="75593"/>
    <n v="121711"/>
    <n v="117287"/>
    <n v="147537"/>
    <n v="245987"/>
    <n v="180677"/>
    <n v="186867"/>
    <n v="162111"/>
    <n v="104846"/>
    <n v="83732"/>
    <n v="85475"/>
    <n v="84176"/>
    <n v="83235.983987544823"/>
    <n v="94692.68514383577"/>
    <n v="113189.23709015861"/>
    <n v="134932.12407020602"/>
    <n v="213309.54679093664"/>
    <n v="161039.87783602739"/>
    <n v="161509.43188105509"/>
    <n v="128583.2059763571"/>
    <n v="85831.556218175436"/>
    <n v="78487.139122734807"/>
    <n v="81583.050553622423"/>
    <n v="83874.16562490967"/>
    <n v="4707351.0042955633"/>
    <n v="130"/>
    <n v="5.2680000000000001E-3"/>
    <n v="1595999"/>
    <n v="1420268.0042955638"/>
    <n v="13008.338461538462"/>
    <n v="12276.915384615384"/>
    <n v="10925.138494581261"/>
    <n v="581.48461538461538"/>
    <n v="936.23846153846159"/>
    <n v="902.20769230769235"/>
    <n v="1134.9000000000001"/>
    <n v="1892.2076923076922"/>
    <n v="1389.823076923077"/>
    <n v="1437.4384615384615"/>
    <n v="1247.0076923076922"/>
    <n v="806.50769230769231"/>
    <n v="644.09230769230771"/>
    <n v="657.5"/>
    <n v="647.50769230769231"/>
    <n v="640.27679990419097"/>
    <n v="728.4052703371982"/>
    <n v="870.68643915506618"/>
    <n v="1037.9394159246617"/>
    <n v="1640.8426676225895"/>
    <n v="1238.7682910463645"/>
    <n v="1242.3802452388852"/>
    <n v="989.10158443351611"/>
    <n v="660.24274013981108"/>
    <n v="603.74722402103703"/>
    <n v="627.56192733555713"/>
    <n v="645.18588942238205"/>
    <n v="8908.6305119999997"/>
    <n v="8407.7227320000002"/>
    <n v="7481.9718466290306"/>
    <n v="398.22392400000001"/>
    <n v="641.17354799999998"/>
    <n v="617.86791600000004"/>
    <n v="777.22491600000001"/>
    <n v="1295.859516"/>
    <n v="951.80643600000008"/>
    <n v="984.41535599999997"/>
    <n v="854.00074800000004"/>
    <n v="552.32872799999996"/>
    <n v="441.10017600000003"/>
    <n v="450.28230000000002"/>
    <n v="443.439168"/>
    <n v="438.48716364638614"/>
    <n v="498.84106533772683"/>
    <n v="596.28090099095562"/>
    <n v="710.82242960184533"/>
    <n v="1123.7146924946542"/>
    <n v="848.35807644019224"/>
    <n v="850.83168714939825"/>
    <n v="677.37632908344926"/>
    <n v="452.16063815734822"/>
    <n v="413.47024889856698"/>
    <n v="429.77951031648291"/>
    <n v="441.84910451202416"/>
  </r>
  <r>
    <x v="3"/>
    <n v="68689251"/>
    <n v="10075856001102"/>
    <s v="KL ORIGINAL VANILLA BAR 12-6PK"/>
    <n v="1549848"/>
    <n v="85296"/>
    <n v="93432"/>
    <n v="169990"/>
    <n v="165889"/>
    <n v="171240"/>
    <n v="203899"/>
    <n v="181652"/>
    <n v="145980"/>
    <n v="113404"/>
    <n v="107220"/>
    <n v="95636"/>
    <n v="93336"/>
    <n v="82425.028962864904"/>
    <n v="93904.843271426827"/>
    <n v="152701.41123925557"/>
    <n v="157919.10551256026"/>
    <n v="165672.36041929194"/>
    <n v="194976.16229420042"/>
    <n v="166464.16462602225"/>
    <n v="142309.18983618953"/>
    <n v="109175.93740944324"/>
    <n v="103367.25348288404"/>
    <n v="89642.147497272425"/>
    <n v="78669.912054434855"/>
    <n v="4714049.5166058457"/>
    <n v="132"/>
    <n v="9.5760000000000012E-3"/>
    <n v="1626974"/>
    <n v="1537227.5166058461"/>
    <n v="11741.272727272728"/>
    <n v="12325.560606060606"/>
    <n v="11645.663004589744"/>
    <n v="646.18181818181813"/>
    <n v="707.81818181818187"/>
    <n v="1287.8030303030303"/>
    <n v="1256.7348484848485"/>
    <n v="1297.2727272727273"/>
    <n v="1544.689393939394"/>
    <n v="1376.1515151515152"/>
    <n v="1105.909090909091"/>
    <n v="859.12121212121212"/>
    <n v="812.27272727272725"/>
    <n v="724.5151515151515"/>
    <n v="707.09090909090912"/>
    <n v="624.43203759746143"/>
    <n v="711.40032781383957"/>
    <n v="1156.8288730246634"/>
    <n v="1196.3568599436383"/>
    <n v="1255.0936395400904"/>
    <n v="1477.0921385924273"/>
    <n v="1261.0921562577444"/>
    <n v="1078.0999230014359"/>
    <n v="827.09043492002456"/>
    <n v="783.08525365821242"/>
    <n v="679.1071780096396"/>
    <n v="595.98418223056706"/>
    <n v="14841.344448000002"/>
    <n v="15579.903024000001"/>
    <n v="14720.490699017584"/>
    <n v="816.79449600000009"/>
    <n v="894.70483200000012"/>
    <n v="1627.8242400000001"/>
    <n v="1588.5530640000002"/>
    <n v="1639.7942400000002"/>
    <n v="1952.5368240000003"/>
    <n v="1739.4995520000002"/>
    <n v="1397.9044800000001"/>
    <n v="1085.9567040000002"/>
    <n v="1026.7387200000001"/>
    <n v="915.81033600000012"/>
    <n v="893.78553600000009"/>
    <n v="789.30207734839439"/>
    <n v="899.23277916718337"/>
    <n v="1462.2687140271114"/>
    <n v="1512.2333543882771"/>
    <n v="1586.47852337514"/>
    <n v="1867.0917301292634"/>
    <n v="1594.0608404587892"/>
    <n v="1362.752801871351"/>
    <n v="1045.4687766328286"/>
    <n v="989.84481935209772"/>
    <n v="858.41320443388088"/>
    <n v="753.34307783326824"/>
  </r>
  <r>
    <x v="1"/>
    <n v="69999269"/>
    <n v="10076840400215"/>
    <s v="BJ US IC-STRWBRY CHSCK 8 1 PT w/REC CUP"/>
    <n v="1664842"/>
    <n v="84369"/>
    <n v="139113"/>
    <n v="153581"/>
    <n v="141544"/>
    <n v="144377"/>
    <n v="175107"/>
    <n v="148770"/>
    <n v="153279"/>
    <n v="141030"/>
    <n v="111682"/>
    <n v="128760"/>
    <n v="113815"/>
    <n v="91325.954162705268"/>
    <n v="122742.38734592893"/>
    <n v="145425.3825160024"/>
    <n v="134440.02656386516"/>
    <n v="139084.82341055557"/>
    <n v="157944.58480234133"/>
    <n v="133821.30589589159"/>
    <n v="133571.75929854918"/>
    <n v="117541.20637802577"/>
    <n v="113784.87228253261"/>
    <n v="110285.72006387866"/>
    <n v="90448.996552431898"/>
    <n v="4790686.0192727083"/>
    <n v="240"/>
    <n v="3.7839999999999996E-3"/>
    <n v="1635427"/>
    <n v="1490417.0192727083"/>
    <n v="6936.8416666666662"/>
    <n v="6814.2791666666662"/>
    <n v="6210.0709136362848"/>
    <n v="351.53750000000002"/>
    <n v="579.63750000000005"/>
    <n v="639.92083333333335"/>
    <n v="589.76666666666665"/>
    <n v="601.57083333333333"/>
    <n v="729.61249999999995"/>
    <n v="619.875"/>
    <n v="638.66250000000002"/>
    <n v="587.625"/>
    <n v="465.34166666666664"/>
    <n v="536.5"/>
    <n v="474.22916666666669"/>
    <n v="380.52480901127194"/>
    <n v="511.42661394137053"/>
    <n v="605.93909381667663"/>
    <n v="560.16677734943812"/>
    <n v="579.52009754398159"/>
    <n v="658.10243667642214"/>
    <n v="557.58877456621497"/>
    <n v="556.54899707728828"/>
    <n v="489.75502657510737"/>
    <n v="474.10363451055252"/>
    <n v="459.52383359949442"/>
    <n v="376.87081896846627"/>
    <n v="6299.7621279999994"/>
    <n v="6188.4557679999989"/>
    <n v="5639.7380009279277"/>
    <n v="319.25229599999994"/>
    <n v="526.40359199999989"/>
    <n v="581.15050399999996"/>
    <n v="535.60249599999997"/>
    <n v="546.32256799999993"/>
    <n v="662.60488799999996"/>
    <n v="562.94567999999992"/>
    <n v="580.00773599999991"/>
    <n v="533.65751999999998"/>
    <n v="422.60468799999995"/>
    <n v="487.22783999999996"/>
    <n v="430.67595999999998"/>
    <n v="345.57741055167668"/>
    <n v="464.45719371699505"/>
    <n v="550.28964744055304"/>
    <n v="508.72106051766571"/>
    <n v="526.29697178554227"/>
    <n v="597.66230889205951"/>
    <n v="506.37982151005372"/>
    <n v="505.43553718571002"/>
    <n v="444.77592493444951"/>
    <n v="430.56195671710333"/>
    <n v="417.3211647217168"/>
    <n v="342.25900295440226"/>
  </r>
  <r>
    <x v="1"/>
    <n v="69716748"/>
    <n v="10076840100474"/>
    <s v="BJ US-IC-ChocFudgBrownie-FH-8 1PT"/>
    <n v="1632918"/>
    <n v="96574"/>
    <n v="139276"/>
    <n v="169154"/>
    <n v="148509"/>
    <n v="146329"/>
    <n v="179572"/>
    <n v="148318"/>
    <n v="154210"/>
    <n v="131381"/>
    <n v="134601"/>
    <n v="123632"/>
    <n v="128066"/>
    <n v="87121.670737408946"/>
    <n v="128852.82966128603"/>
    <n v="150872.66896354759"/>
    <n v="142942.75162986008"/>
    <n v="142225.5645201107"/>
    <n v="161165.45471400607"/>
    <n v="134312.49373649555"/>
    <n v="137693.31459292985"/>
    <n v="119554.01686630434"/>
    <n v="121784.4915839779"/>
    <n v="114821.05001662964"/>
    <n v="93705.199618358558"/>
    <n v="4867591.5066409148"/>
    <n v="240"/>
    <n v="3.7839999999999996E-3"/>
    <n v="1699622"/>
    <n v="1535051.5066409153"/>
    <n v="6803.8249999999998"/>
    <n v="7081.7583333333332"/>
    <n v="6396.0479443371469"/>
    <n v="402.39166666666665"/>
    <n v="580.31666666666672"/>
    <n v="704.80833333333328"/>
    <n v="618.78750000000002"/>
    <n v="609.70416666666665"/>
    <n v="748.2166666666667"/>
    <n v="617.99166666666667"/>
    <n v="642.54166666666663"/>
    <n v="547.42083333333335"/>
    <n v="560.83749999999998"/>
    <n v="515.13333333333333"/>
    <n v="533.60833333333335"/>
    <n v="363.00696140587058"/>
    <n v="536.88679025535851"/>
    <n v="628.63612068144835"/>
    <n v="595.59479845775036"/>
    <n v="592.60651883379455"/>
    <n v="671.5227279750253"/>
    <n v="559.63539056873151"/>
    <n v="573.72214413720769"/>
    <n v="498.14173694293476"/>
    <n v="507.43538159990788"/>
    <n v="478.42104173595686"/>
    <n v="390.43833174316063"/>
    <n v="6178.9617119999994"/>
    <n v="6431.369647999999"/>
    <n v="5808.6349011292232"/>
    <n v="365.43601599999994"/>
    <n v="527.02038399999992"/>
    <n v="640.07873599999994"/>
    <n v="561.95805599999994"/>
    <n v="553.70893599999999"/>
    <n v="679.50044799999989"/>
    <n v="561.23531199999991"/>
    <n v="583.53063999999995"/>
    <n v="497.14570399999997"/>
    <n v="509.33018399999997"/>
    <n v="467.82348799999994"/>
    <n v="484.60174399999994"/>
    <n v="329.6684020703554"/>
    <n v="487.57910743830627"/>
    <n v="570.90217935806402"/>
    <n v="540.89537216739052"/>
    <n v="538.1815361440988"/>
    <n v="609.8500806377989"/>
    <n v="508.23847629889912"/>
    <n v="521.03150241964647"/>
    <n v="452.39239982209557"/>
    <n v="460.8325161537723"/>
    <n v="434.48285326292654"/>
    <n v="354.58047535586877"/>
  </r>
  <r>
    <x v="1"/>
    <n v="84135718"/>
    <n v="10076840100580"/>
    <s v="BJ US-IC-ChocChpCookDgh-FH-8 1PT"/>
    <n v="1639854"/>
    <n v="95231"/>
    <n v="131625"/>
    <n v="156920"/>
    <n v="139328"/>
    <n v="141551"/>
    <n v="176745"/>
    <n v="126399"/>
    <n v="139939"/>
    <n v="136547"/>
    <n v="111172"/>
    <n v="115528"/>
    <n v="122881"/>
    <n v="88873.06569767723"/>
    <n v="119619.1949382616"/>
    <n v="143871.25348237326"/>
    <n v="134003.25215071451"/>
    <n v="137183.90340464955"/>
    <n v="161578.87947263746"/>
    <n v="124650.70089731429"/>
    <n v="131119.35985410301"/>
    <n v="119332.79613924913"/>
    <n v="113443.00152604005"/>
    <n v="106325.91342159733"/>
    <n v="95085.488688244019"/>
    <n v="4708806.8096728623"/>
    <n v="240"/>
    <n v="3.7853439999999999E-3"/>
    <n v="1593866"/>
    <n v="1475086.8096728614"/>
    <n v="6832.7250000000004"/>
    <n v="6641.1083333333336"/>
    <n v="6146.1950403035889"/>
    <n v="396.79583333333335"/>
    <n v="548.4375"/>
    <n v="653.83333333333337"/>
    <n v="580.5333333333333"/>
    <n v="589.79583333333335"/>
    <n v="736.4375"/>
    <n v="526.66250000000002"/>
    <n v="583.07916666666665"/>
    <n v="568.94583333333333"/>
    <n v="463.21666666666664"/>
    <n v="481.36666666666667"/>
    <n v="512.00416666666672"/>
    <n v="370.30444040698848"/>
    <n v="498.41331224275666"/>
    <n v="599.46355617655524"/>
    <n v="558.34688396131048"/>
    <n v="571.59959751937311"/>
    <n v="673.24533113598943"/>
    <n v="519.37792040547617"/>
    <n v="546.33066605876252"/>
    <n v="497.21998391353804"/>
    <n v="472.6791730251669"/>
    <n v="443.02463925665558"/>
    <n v="396.18953620101672"/>
    <n v="6207.4114997759998"/>
    <n v="6033.3310999039995"/>
    <n v="5583.7110044743076"/>
    <n v="360.482094464"/>
    <n v="498.245904"/>
    <n v="593.99618048000002"/>
    <n v="527.40440883199994"/>
    <n v="535.819228544"/>
    <n v="669.04062527999997"/>
    <n v="478.46369625599999"/>
    <n v="529.71725401599997"/>
    <n v="516.87736716799998"/>
    <n v="420.82426316800002"/>
    <n v="437.31322163199997"/>
    <n v="465.14685606400002"/>
    <n v="336.41512600030831"/>
    <n v="452.79980184437892"/>
    <n v="544.60218614198072"/>
    <n v="507.2484065091943"/>
    <n v="519.28826564936969"/>
    <n v="611.63164193847138"/>
    <n v="471.8457827374433"/>
    <n v="496.3318821075697"/>
    <n v="451.71568386892983"/>
    <n v="429.42078516858658"/>
    <n v="402.48015841496294"/>
    <n v="359.93128409311237"/>
  </r>
  <r>
    <x v="0"/>
    <n v="68851105"/>
    <n v="10077567254266"/>
    <s v="BR HA VAN CHOC STRAW 6 1.5QT"/>
    <n v="1530765"/>
    <n v="92028"/>
    <n v="112884"/>
    <n v="154385"/>
    <n v="156312"/>
    <n v="136576"/>
    <n v="173728"/>
    <n v="145424"/>
    <n v="138630"/>
    <n v="130971"/>
    <n v="126687"/>
    <n v="123036"/>
    <n v="118736"/>
    <n v="83535.64534850778"/>
    <n v="109290.7968057939"/>
    <n v="150747.56943040615"/>
    <n v="125914.51633947981"/>
    <n v="143150.12540546237"/>
    <n v="161828.51053122728"/>
    <n v="147226.1969672397"/>
    <n v="133477.6215473905"/>
    <n v="123206.70547385533"/>
    <n v="111492.25930299715"/>
    <n v="109279.27734611757"/>
    <n v="91972.818916581251"/>
    <n v="4631284.0434150584"/>
    <n v="154"/>
    <n v="8.5199999999999998E-3"/>
    <n v="1609397"/>
    <n v="1491122.0434150589"/>
    <n v="9940.0324675324682"/>
    <n v="10450.629870129869"/>
    <n v="9682.6106715263559"/>
    <n v="597.58441558441564"/>
    <n v="733.01298701298697"/>
    <n v="1002.5"/>
    <n v="1015.012987012987"/>
    <n v="886.85714285714289"/>
    <n v="1128.1038961038962"/>
    <n v="944.31168831168827"/>
    <n v="900.19480519480521"/>
    <n v="850.46103896103898"/>
    <n v="822.64285714285711"/>
    <n v="798.93506493506493"/>
    <n v="771.01298701298697"/>
    <n v="542.43925550979077"/>
    <n v="709.68049873892141"/>
    <n v="978.88032097666326"/>
    <n v="817.62672947714168"/>
    <n v="929.5462688666388"/>
    <n v="1050.8344839690083"/>
    <n v="956.01426602103697"/>
    <n v="866.73780225578253"/>
    <n v="800.04354203802166"/>
    <n v="723.97570975972178"/>
    <n v="709.60569705271143"/>
    <n v="597.22609686091721"/>
    <n v="13042.1178"/>
    <n v="13712.06244"/>
    <n v="12704.359809896301"/>
    <n v="784.07855999999992"/>
    <n v="961.77167999999995"/>
    <n v="1315.3602000000001"/>
    <n v="1331.7782399999999"/>
    <n v="1163.62752"/>
    <n v="1480.16256"/>
    <n v="1239.0124799999999"/>
    <n v="1181.1276"/>
    <n v="1115.87292"/>
    <n v="1079.3732399999999"/>
    <n v="1048.2667200000001"/>
    <n v="1011.63072"/>
    <n v="711.72369836928624"/>
    <n v="931.15758878536406"/>
    <n v="1284.3692915470604"/>
    <n v="1072.7916792123681"/>
    <n v="1219.6390684545395"/>
    <n v="1378.7789097260563"/>
    <n v="1254.3671981608823"/>
    <n v="1137.2293355837671"/>
    <n v="1049.7211306372474"/>
    <n v="949.91404926153564"/>
    <n v="931.05944298892166"/>
    <n v="783.60841716927223"/>
  </r>
  <r>
    <x v="4"/>
    <n v="64771676"/>
    <n v="10077567003635"/>
    <s v="PS SpongeBob Facepiece IH 6-6PK"/>
    <n v="833438"/>
    <n v="55620"/>
    <n v="62025"/>
    <n v="105180"/>
    <n v="120628"/>
    <n v="120528"/>
    <n v="149205"/>
    <n v="119248"/>
    <n v="103275"/>
    <n v="70124"/>
    <n v="51095"/>
    <n v="44835"/>
    <n v="69360"/>
    <n v="65843.358124156759"/>
    <n v="66428.575576122865"/>
    <n v="89362.711099794673"/>
    <n v="83239.23115219787"/>
    <n v="86506.569098836699"/>
    <n v="91127.912395126885"/>
    <n v="84940.406692846009"/>
    <n v="73671.386184419185"/>
    <n v="48311.411579393956"/>
    <n v="46074.567453908865"/>
    <n v="39624.113046535269"/>
    <n v="52106.589111145644"/>
    <n v="2731797.8315144842"/>
    <n v="195"/>
    <n v="2.16E-3"/>
    <n v="1071123"/>
    <n v="827236.83151448471"/>
    <n v="4274.041025641026"/>
    <n v="5492.9384615384615"/>
    <n v="4242.2401616127418"/>
    <n v="285.23076923076923"/>
    <n v="318.07692307692309"/>
    <n v="539.38461538461536"/>
    <n v="618.60512820512815"/>
    <n v="618.09230769230771"/>
    <n v="765.15384615384619"/>
    <n v="611.52820512820517"/>
    <n v="529.61538461538464"/>
    <n v="359.6102564102564"/>
    <n v="262.02564102564105"/>
    <n v="229.92307692307693"/>
    <n v="355.69230769230768"/>
    <n v="337.65824679054748"/>
    <n v="340.65936192883521"/>
    <n v="458.27031333228035"/>
    <n v="426.8678520625532"/>
    <n v="443.62343127608563"/>
    <n v="467.32262766731736"/>
    <n v="435.5918291940821"/>
    <n v="377.80198043291892"/>
    <n v="247.75082861227671"/>
    <n v="236.27983309696853"/>
    <n v="203.20057972582188"/>
    <n v="267.21327749305459"/>
    <n v="1800.2260799999999"/>
    <n v="2313.6256800000001"/>
    <n v="1786.831556071287"/>
    <n v="120.1392"/>
    <n v="133.97399999999999"/>
    <n v="227.18880000000001"/>
    <n v="260.55648000000002"/>
    <n v="260.34048000000001"/>
    <n v="322.28280000000001"/>
    <n v="257.57567999999998"/>
    <n v="223.07400000000001"/>
    <n v="151.46784"/>
    <n v="110.3652"/>
    <n v="96.843599999999995"/>
    <n v="149.8176"/>
    <n v="142.22165354817861"/>
    <n v="143.4857232444254"/>
    <n v="193.02345597555649"/>
    <n v="179.7967392887474"/>
    <n v="186.85418925348728"/>
    <n v="196.83629077347408"/>
    <n v="183.4712784565474"/>
    <n v="159.13019415834543"/>
    <n v="104.35264901149095"/>
    <n v="99.521065700443145"/>
    <n v="85.588084180516177"/>
    <n v="112.5502324800746"/>
  </r>
  <r>
    <x v="0"/>
    <n v="68851104"/>
    <n v="10077567254204"/>
    <s v="BR CHOCOLATE 6-1.5 QT"/>
    <n v="1458464"/>
    <n v="84327"/>
    <n v="110170"/>
    <n v="141643"/>
    <n v="142087"/>
    <n v="115250"/>
    <n v="146034"/>
    <n v="136440"/>
    <n v="128108"/>
    <n v="103160"/>
    <n v="104370"/>
    <n v="122337"/>
    <n v="110736"/>
    <n v="86734.741301051778"/>
    <n v="97669.328908047741"/>
    <n v="132267.70884703429"/>
    <n v="113696.35218407119"/>
    <n v="119511.3412571373"/>
    <n v="127755.090264094"/>
    <n v="127889.00360421935"/>
    <n v="115022.06946461355"/>
    <n v="94360.874443178327"/>
    <n v="102857.30405813768"/>
    <n v="101985.34373302771"/>
    <n v="89788.834300044618"/>
    <n v="4212663.992364658"/>
    <n v="176"/>
    <n v="8.5199999999999998E-3"/>
    <n v="1444662"/>
    <n v="1309537.9923646578"/>
    <n v="8286.7272727272721"/>
    <n v="8208.306818181818"/>
    <n v="7440.5567747991918"/>
    <n v="479.13068181818181"/>
    <n v="625.96590909090912"/>
    <n v="804.78977272727275"/>
    <n v="807.3125"/>
    <n v="654.8295454545455"/>
    <n v="829.73863636363637"/>
    <n v="775.22727272727275"/>
    <n v="727.88636363636363"/>
    <n v="586.13636363636363"/>
    <n v="593.01136363636363"/>
    <n v="695.09659090909088"/>
    <n v="629.18181818181813"/>
    <n v="492.81103011961238"/>
    <n v="554.93936879572584"/>
    <n v="751.52107299451302"/>
    <n v="646.00200104585906"/>
    <n v="679.04171168828009"/>
    <n v="725.88119468235232"/>
    <n v="726.64206593306449"/>
    <n v="653.53448559439516"/>
    <n v="536.14133206351323"/>
    <n v="584.41650033032772"/>
    <n v="579.46218030129376"/>
    <n v="510.16383125025351"/>
    <n v="12426.11328"/>
    <n v="12308.52024"/>
    <n v="11157.263694946885"/>
    <n v="718.46604000000002"/>
    <n v="938.64839999999992"/>
    <n v="1206.79836"/>
    <n v="1210.58124"/>
    <n v="981.93"/>
    <n v="1244.2096799999999"/>
    <n v="1162.4687999999999"/>
    <n v="1091.4801600000001"/>
    <n v="878.92319999999995"/>
    <n v="889.23239999999998"/>
    <n v="1042.31124"/>
    <n v="943.47072000000003"/>
    <n v="738.97999588496111"/>
    <n v="832.1426822965667"/>
    <n v="1126.920879376732"/>
    <n v="968.6929206082865"/>
    <n v="1018.2366275108099"/>
    <n v="1088.4733690500809"/>
    <n v="1089.6143107079488"/>
    <n v="979.98803183850748"/>
    <n v="803.9546502558793"/>
    <n v="876.34423057533309"/>
    <n v="868.91512860539603"/>
    <n v="765.00086823638014"/>
  </r>
  <r>
    <x v="0"/>
    <n v="68850683"/>
    <n v="10077567226003"/>
    <s v="BR HOMEMADE VAN 6-1.5 QT"/>
    <n v="1448448"/>
    <n v="94666"/>
    <n v="102091"/>
    <n v="131485"/>
    <n v="145448"/>
    <n v="107446"/>
    <n v="146553"/>
    <n v="133254"/>
    <n v="121594"/>
    <n v="93775"/>
    <n v="125675"/>
    <n v="134864"/>
    <n v="118703"/>
    <n v="84723.089133989837"/>
    <n v="98125.914381197726"/>
    <n v="128369.04941502237"/>
    <n v="116616.29720566908"/>
    <n v="117554.88465024317"/>
    <n v="126739.5636275818"/>
    <n v="128575.89537720951"/>
    <n v="113428.80014551494"/>
    <n v="87213.380719483452"/>
    <n v="112094.86731910189"/>
    <n v="116165.65222247921"/>
    <n v="92683.71049640936"/>
    <n v="4226293.1046939017"/>
    <n v="176"/>
    <n v="8.5199999999999998E-3"/>
    <n v="1455554"/>
    <n v="1322291.1046939024"/>
    <n v="8229.818181818182"/>
    <n v="8270.193181818182"/>
    <n v="7513.0176403062642"/>
    <n v="537.875"/>
    <n v="580.0625"/>
    <n v="747.07386363636363"/>
    <n v="826.40909090909088"/>
    <n v="610.48863636363637"/>
    <n v="832.6875"/>
    <n v="757.125"/>
    <n v="690.875"/>
    <n v="532.8125"/>
    <n v="714.0625"/>
    <n v="766.27272727272725"/>
    <n v="674.44886363636363"/>
    <n v="481.38118826130591"/>
    <n v="557.53360443862346"/>
    <n v="729.36959894899076"/>
    <n v="662.5925977594834"/>
    <n v="667.9254809672907"/>
    <n v="720.11115697489652"/>
    <n v="730.54486009778134"/>
    <n v="644.48181900860754"/>
    <n v="495.53057226979234"/>
    <n v="636.90265522216987"/>
    <n v="660.0321149004501"/>
    <n v="526.61199145687135"/>
    <n v="12340.776959999999"/>
    <n v="12401.32008"/>
    <n v="11265.920211992048"/>
    <n v="806.55431999999996"/>
    <n v="869.81531999999993"/>
    <n v="1120.2521999999999"/>
    <n v="1239.21696"/>
    <n v="915.43992000000003"/>
    <n v="1248.63156"/>
    <n v="1135.3240799999999"/>
    <n v="1035.9808800000001"/>
    <n v="798.96299999999997"/>
    <n v="1070.751"/>
    <n v="1149.0412799999999"/>
    <n v="1011.34956"/>
    <n v="721.84071942159335"/>
    <n v="836.03279052780465"/>
    <n v="1093.7043010159905"/>
    <n v="993.57085219230055"/>
    <n v="1001.5676172200718"/>
    <n v="1079.821082106997"/>
    <n v="1095.4666286138249"/>
    <n v="966.41337723978722"/>
    <n v="743.05800372999897"/>
    <n v="955.04826955874807"/>
    <n v="989.73135693552285"/>
    <n v="789.66521342940769"/>
  </r>
  <r>
    <x v="1"/>
    <n v="67794169"/>
    <n v="10076840485113"/>
    <s v="BJ US-IC-TonightDough-FH-8 1PT"/>
    <n v="1422102"/>
    <n v="80535"/>
    <n v="120462"/>
    <n v="140689"/>
    <n v="114752"/>
    <n v="117166"/>
    <n v="144132"/>
    <n v="113027"/>
    <n v="121408"/>
    <n v="122163"/>
    <n v="101388"/>
    <n v="97052"/>
    <n v="97922"/>
    <n v="74368.541560428072"/>
    <n v="109343.51259173827"/>
    <n v="133594.75303755485"/>
    <n v="122851.7613723488"/>
    <n v="119066.28081481495"/>
    <n v="136227.64328995332"/>
    <n v="117395.7286404707"/>
    <n v="123063.55887007451"/>
    <n v="111385.49474165123"/>
    <n v="108216.03603916378"/>
    <n v="100223.75430394296"/>
    <n v="85165.060168005235"/>
    <n v="4133700.1254301462"/>
    <n v="240"/>
    <n v="3.7853439999999999E-3"/>
    <n v="1370696"/>
    <n v="1340902.1254301467"/>
    <n v="5925.4250000000002"/>
    <n v="5711.2333333333336"/>
    <n v="5587.0921892922779"/>
    <n v="335.5625"/>
    <n v="501.92500000000001"/>
    <n v="586.20416666666665"/>
    <n v="478.13333333333333"/>
    <n v="488.19166666666666"/>
    <n v="600.54999999999995"/>
    <n v="470.94583333333333"/>
    <n v="505.86666666666667"/>
    <n v="509.01249999999999"/>
    <n v="422.45"/>
    <n v="404.38333333333333"/>
    <n v="408.00833333333333"/>
    <n v="309.86892316845029"/>
    <n v="455.59796913224278"/>
    <n v="556.64480432314519"/>
    <n v="511.88233905145336"/>
    <n v="496.10950339506229"/>
    <n v="567.6151803748055"/>
    <n v="489.14886933529459"/>
    <n v="512.76482862531043"/>
    <n v="464.10622809021345"/>
    <n v="450.90015016318245"/>
    <n v="417.59897626642902"/>
    <n v="354.85441736668849"/>
    <n v="5383.1452730880001"/>
    <n v="5188.5558794239996"/>
    <n v="5075.7758150842528"/>
    <n v="304.85267904"/>
    <n v="455.99010892799998"/>
    <n v="532.55626201600001"/>
    <n v="434.37579468799998"/>
    <n v="443.513615104"/>
    <n v="545.58920140800001"/>
    <n v="427.84607628800001"/>
    <n v="459.571044352"/>
    <n v="462.428979072"/>
    <n v="383.788457472"/>
    <n v="367.37520588799998"/>
    <n v="370.66845516799998"/>
    <n v="281.51051258451702"/>
    <n v="413.90280932806093"/>
    <n v="505.70209684219003"/>
    <n v="465.03617780025229"/>
    <n v="450.70683168467485"/>
    <n v="515.66849216176502"/>
    <n v="444.38321703483393"/>
    <n v="465.83790418748333"/>
    <n v="421.63241420734101"/>
    <n v="409.63492272463236"/>
    <n v="379.38138701190462"/>
    <n v="322.3790495165976"/>
  </r>
  <r>
    <x v="5"/>
    <n v="64376316"/>
    <n v="10851035003057"/>
    <s v="Yasso Cookies n Cream Club 1-15pk"/>
    <n v="345783"/>
    <n v="151920"/>
    <n v="548640"/>
    <n v="563989"/>
    <n v="0"/>
    <n v="0"/>
    <n v="0"/>
    <n v="53040"/>
    <n v="11460"/>
    <n v="0"/>
    <n v="219600"/>
    <n v="864144"/>
    <n v="266736"/>
    <n v="83000"/>
    <n v="63029"/>
    <n v="181233"/>
    <n v="151072"/>
    <n v="181770"/>
    <n v="148295"/>
    <n v="400000"/>
    <n v="1300000"/>
    <n v="200000"/>
    <n v="320000"/>
    <n v="850500"/>
    <n v="235500"/>
    <n v="7139711"/>
    <n v="240"/>
    <n v="1.5449999999999999E-3"/>
    <n v="2679529"/>
    <n v="4114399"/>
    <n v="1440.7625"/>
    <n v="11164.704166666666"/>
    <n v="17143.329166666666"/>
    <n v="633"/>
    <n v="2286"/>
    <n v="2349.9541666666669"/>
    <n v="0"/>
    <n v="0"/>
    <n v="0"/>
    <n v="221"/>
    <n v="47.75"/>
    <n v="0"/>
    <n v="915"/>
    <n v="3600.6"/>
    <n v="1111.4000000000001"/>
    <n v="345.83333333333331"/>
    <n v="262.62083333333334"/>
    <n v="755.13750000000005"/>
    <n v="629.4666666666667"/>
    <n v="757.375"/>
    <n v="617.89583333333337"/>
    <n v="1666.6666666666667"/>
    <n v="5416.666666666667"/>
    <n v="833.33333333333337"/>
    <n v="1333.3333333333333"/>
    <n v="3543.75"/>
    <n v="981.25"/>
    <n v="534.234735"/>
    <n v="4139.8723049999999"/>
    <n v="6356.7464549999995"/>
    <n v="234.71639999999999"/>
    <n v="847.64879999999994"/>
    <n v="871.36300499999993"/>
    <n v="0"/>
    <n v="0"/>
    <n v="0"/>
    <n v="81.946799999999996"/>
    <n v="17.7057"/>
    <n v="0"/>
    <n v="339.28199999999998"/>
    <n v="1335.10248"/>
    <n v="412.10712000000001"/>
    <n v="128.23499999999999"/>
    <n v="97.37980499999999"/>
    <n v="280.00498499999998"/>
    <n v="233.40624"/>
    <n v="280.83465000000001"/>
    <n v="229.11577499999999"/>
    <n v="618"/>
    <n v="2008.5"/>
    <n v="309"/>
    <n v="494.4"/>
    <n v="1314.0225"/>
    <n v="363.84749999999997"/>
  </r>
  <r>
    <x v="1"/>
    <n v="67473912"/>
    <n v="10076840100986"/>
    <s v="BJ US IC-Phish Food 8 1PT w/REC CUP"/>
    <n v="1238292"/>
    <n v="68685"/>
    <n v="116191"/>
    <n v="114860"/>
    <n v="107733"/>
    <n v="106519"/>
    <n v="135071"/>
    <n v="106938"/>
    <n v="116797"/>
    <n v="117390"/>
    <n v="77668"/>
    <n v="87812"/>
    <n v="90873"/>
    <n v="64675.903471028134"/>
    <n v="97552.818149379076"/>
    <n v="108149.9784280665"/>
    <n v="101687.03057050885"/>
    <n v="101480.41798861045"/>
    <n v="116844.24835764572"/>
    <n v="94222.586033568616"/>
    <n v="102169.37403097092"/>
    <n v="86389.071249866756"/>
    <n v="83144.721867810309"/>
    <n v="79673.825629604718"/>
    <n v="62927.00379137542"/>
    <n v="3583745.9795684358"/>
    <n v="240"/>
    <n v="3.6640000000000002E-3"/>
    <n v="1246537"/>
    <n v="1098916.9795684356"/>
    <n v="5159.55"/>
    <n v="5193.9041666666662"/>
    <n v="4578.8207482018151"/>
    <n v="286.1875"/>
    <n v="484.12916666666666"/>
    <n v="478.58333333333331"/>
    <n v="448.88749999999999"/>
    <n v="443.82916666666665"/>
    <n v="562.79583333333335"/>
    <n v="445.57499999999999"/>
    <n v="486.65416666666664"/>
    <n v="489.125"/>
    <n v="323.61666666666667"/>
    <n v="365.88333333333333"/>
    <n v="378.63749999999999"/>
    <n v="269.48293112928388"/>
    <n v="406.47007562241282"/>
    <n v="450.62491011694379"/>
    <n v="423.69596071045356"/>
    <n v="422.83507495254355"/>
    <n v="486.85103482352383"/>
    <n v="392.59410847320254"/>
    <n v="425.7057251290455"/>
    <n v="359.95446354111147"/>
    <n v="346.4363411158763"/>
    <n v="331.97427345668632"/>
    <n v="262.19584913073089"/>
    <n v="4537.1018880000001"/>
    <n v="4567.3115680000001"/>
    <n v="4026.4318131387481"/>
    <n v="251.66184000000001"/>
    <n v="425.72382400000004"/>
    <n v="420.84703999999999"/>
    <n v="394.73371200000003"/>
    <n v="390.285616"/>
    <n v="494.90014400000001"/>
    <n v="391.820832"/>
    <n v="427.944208"/>
    <n v="430.11696000000001"/>
    <n v="284.57555200000002"/>
    <n v="321.74316800000003"/>
    <n v="332.95867200000004"/>
    <n v="236.97251031784708"/>
    <n v="357.43352569932495"/>
    <n v="396.26152096043569"/>
    <n v="372.58128001034447"/>
    <n v="371.82425151026871"/>
    <n v="428.11732598241394"/>
    <n v="345.2315552269954"/>
    <n v="374.34858644947747"/>
    <n v="316.52955705951183"/>
    <n v="304.64226092365698"/>
    <n v="291.9248971068717"/>
    <n v="230.56454189159956"/>
  </r>
  <r>
    <x v="0"/>
    <n v="68881268"/>
    <n v="10077567224825"/>
    <s v="BR CO-B HA Oreo 6 1.5QT"/>
    <n v="1263754"/>
    <n v="71940"/>
    <n v="83052"/>
    <n v="109504"/>
    <n v="123212"/>
    <n v="120220"/>
    <n v="124868"/>
    <n v="117564"/>
    <n v="102105"/>
    <n v="81169"/>
    <n v="81224"/>
    <n v="92026"/>
    <n v="87736"/>
    <n v="76063.798210740148"/>
    <n v="83515.202928138271"/>
    <n v="112485.01608571513"/>
    <n v="106374.1740234116"/>
    <n v="105092.11016441764"/>
    <n v="110433.42309707505"/>
    <n v="111457.4354449526"/>
    <n v="100139.47785559471"/>
    <n v="76898.571027623941"/>
    <n v="78960.91406715606"/>
    <n v="80059.958559871229"/>
    <n v="71156.201082930129"/>
    <n v="3571010.2825476262"/>
    <n v="154"/>
    <n v="8.5199999999999998E-3"/>
    <n v="1194620"/>
    <n v="1112636.2825476264"/>
    <n v="8206.1948051948057"/>
    <n v="7757.272727272727"/>
    <n v="7224.9109256339379"/>
    <n v="467.14285714285717"/>
    <n v="539.2987012987013"/>
    <n v="711.06493506493507"/>
    <n v="800.07792207792204"/>
    <n v="780.64935064935059"/>
    <n v="810.83116883116884"/>
    <n v="763.40259740259739"/>
    <n v="663.01948051948057"/>
    <n v="527.07142857142856"/>
    <n v="527.42857142857144"/>
    <n v="597.57142857142856"/>
    <n v="569.71428571428567"/>
    <n v="493.92076760220874"/>
    <n v="542.30651252037842"/>
    <n v="730.42218237477357"/>
    <n v="690.74138976241295"/>
    <n v="682.41629976894569"/>
    <n v="717.10014998100678"/>
    <n v="723.7495808113805"/>
    <n v="650.25634971165402"/>
    <n v="499.34137030924637"/>
    <n v="512.73320822828612"/>
    <n v="519.86986077838458"/>
    <n v="462.05325378526055"/>
    <n v="10767.184079999999"/>
    <n v="10178.162399999999"/>
    <n v="9479.661127305777"/>
    <n v="612.92880000000002"/>
    <n v="707.60303999999996"/>
    <n v="932.97407999999996"/>
    <n v="1049.7662399999999"/>
    <n v="1024.2744"/>
    <n v="1063.87536"/>
    <n v="1001.64528"/>
    <n v="869.93459999999993"/>
    <n v="691.55988000000002"/>
    <n v="692.02847999999994"/>
    <n v="784.06151999999997"/>
    <n v="747.51071999999999"/>
    <n v="648.06356075550605"/>
    <n v="711.54952894773805"/>
    <n v="958.37233705029291"/>
    <n v="906.30796267946687"/>
    <n v="895.38477860083822"/>
    <n v="940.89276478707939"/>
    <n v="949.6173499909961"/>
    <n v="853.18835132966694"/>
    <n v="655.17582515535594"/>
    <n v="672.74698785216958"/>
    <n v="682.11084693010287"/>
    <n v="606.25083322656474"/>
  </r>
  <r>
    <x v="2"/>
    <n v="62714129"/>
    <n v="10077567001549"/>
    <s v="PS OCG 6-18PK"/>
    <n v="1191217"/>
    <n v="65980"/>
    <n v="75644"/>
    <n v="93455"/>
    <n v="92795"/>
    <n v="144648"/>
    <n v="164744"/>
    <n v="134383"/>
    <n v="117154"/>
    <n v="72295"/>
    <n v="44289"/>
    <n v="53818"/>
    <n v="62548"/>
    <n v="64196.781025523356"/>
    <n v="66094.523413401053"/>
    <n v="93643.865282944767"/>
    <n v="95991.335426038146"/>
    <n v="134416.66861704102"/>
    <n v="136470.59517364629"/>
    <n v="121287.97809150988"/>
    <n v="90265.365125279277"/>
    <n v="54901.673285529774"/>
    <n v="47060.933939979826"/>
    <n v="55141.034510405036"/>
    <n v="56274.188475776253"/>
    <n v="3328714.942367075"/>
    <n v="130"/>
    <n v="5.2680000000000001E-3"/>
    <n v="1121753"/>
    <n v="1015744.9423670748"/>
    <n v="9163.2076923076929"/>
    <n v="8628.8692307692309"/>
    <n v="7813.4226335928834"/>
    <n v="507.53846153846155"/>
    <n v="581.87692307692305"/>
    <n v="718.88461538461536"/>
    <n v="713.80769230769226"/>
    <n v="1112.676923076923"/>
    <n v="1267.2615384615385"/>
    <n v="1033.7153846153847"/>
    <n v="901.18461538461543"/>
    <n v="556.11538461538464"/>
    <n v="340.68461538461537"/>
    <n v="413.98461538461538"/>
    <n v="481.13846153846151"/>
    <n v="493.82139250402582"/>
    <n v="508.41941087231578"/>
    <n v="720.33742525342132"/>
    <n v="738.3948878926011"/>
    <n v="1033.9743739772387"/>
    <n v="1049.7738090280484"/>
    <n v="932.98444685776838"/>
    <n v="694.34896250214831"/>
    <n v="422.32056373484443"/>
    <n v="362.00718415369096"/>
    <n v="424.16180392619259"/>
    <n v="432.87837289058655"/>
    <n v="6275.3311560000002"/>
    <n v="5909.3948040000005"/>
    <n v="5350.9443563897503"/>
    <n v="347.58264000000003"/>
    <n v="398.492592"/>
    <n v="492.32094000000001"/>
    <n v="488.84406000000001"/>
    <n v="762.00566400000002"/>
    <n v="867.87139200000001"/>
    <n v="707.92964400000005"/>
    <n v="617.16727200000003"/>
    <n v="380.85005999999998"/>
    <n v="233.31445200000002"/>
    <n v="283.51322399999998"/>
    <n v="329.50286399999999"/>
    <n v="338.18864244245702"/>
    <n v="348.18594934179674"/>
    <n v="493.31588231055304"/>
    <n v="505.68235502436897"/>
    <n v="708.10701027457219"/>
    <n v="718.92709537476867"/>
    <n v="638.94506858607406"/>
    <n v="475.51794347997122"/>
    <n v="289.22201486817085"/>
    <n v="247.91699999581374"/>
    <n v="290.48296980081375"/>
    <n v="296.4524248903893"/>
  </r>
  <r>
    <x v="6"/>
    <n v="68922108"/>
    <n v="20186852000031"/>
    <s v="Talenti Caramel Cookie Crunch 8p 1PT"/>
    <n v="1069808"/>
    <n v="75930"/>
    <n v="79935"/>
    <n v="92411"/>
    <n v="107728"/>
    <n v="115080"/>
    <n v="124251"/>
    <n v="105305"/>
    <n v="94185"/>
    <n v="106012"/>
    <n v="95380"/>
    <n v="90809"/>
    <n v="82919"/>
    <n v="72526.817050615413"/>
    <n v="90134.311128985442"/>
    <n v="93032.338265266153"/>
    <n v="104579.2253919295"/>
    <n v="108261.73966057677"/>
    <n v="121166.39445742589"/>
    <n v="104939.72698217942"/>
    <n v="92395.63036031698"/>
    <n v="89383.060551039292"/>
    <n v="93375.027457821372"/>
    <n v="70556.486184328693"/>
    <n v="66671.457732204217"/>
    <n v="3346775.2152226898"/>
    <n v="255"/>
    <n v="3.7839999999999996E-3"/>
    <n v="1169945"/>
    <n v="1107022.2152226891"/>
    <n v="4195.3254901960781"/>
    <n v="4588.0196078431372"/>
    <n v="4341.2635891085847"/>
    <n v="297.76470588235293"/>
    <n v="313.47058823529414"/>
    <n v="362.39607843137253"/>
    <n v="422.46274509803919"/>
    <n v="451.29411764705884"/>
    <n v="487.25882352941176"/>
    <n v="412.96078431372547"/>
    <n v="369.35294117647061"/>
    <n v="415.73333333333335"/>
    <n v="374.03921568627453"/>
    <n v="356.11372549019609"/>
    <n v="325.17254901960786"/>
    <n v="284.41889039457027"/>
    <n v="353.46788678033505"/>
    <n v="364.83269907947511"/>
    <n v="410.11460938011572"/>
    <n v="424.55584180618342"/>
    <n v="475.16233120559173"/>
    <n v="411.52834110658597"/>
    <n v="362.33580533457638"/>
    <n v="350.52180608250706"/>
    <n v="366.17657826596616"/>
    <n v="276.69210268364191"/>
    <n v="261.45669698903612"/>
    <n v="4048.1534719999995"/>
    <n v="4427.0718799999995"/>
    <n v="4188.972062402655"/>
    <n v="287.31912"/>
    <n v="302.47403999999995"/>
    <n v="349.68322399999994"/>
    <n v="407.64275199999997"/>
    <n v="435.46271999999993"/>
    <n v="470.16578399999997"/>
    <n v="398.47411999999997"/>
    <n v="356.39603999999997"/>
    <n v="401.14940799999994"/>
    <n v="360.91791999999998"/>
    <n v="343.62125599999996"/>
    <n v="313.76549599999998"/>
    <n v="274.44147571952868"/>
    <n v="341.06823331208091"/>
    <n v="352.03436799576707"/>
    <n v="395.72778888306118"/>
    <n v="409.66242287562244"/>
    <n v="458.49363662689956"/>
    <n v="397.09192690056688"/>
    <n v="349.62506528343943"/>
    <n v="338.22550112513267"/>
    <n v="353.33110390039604"/>
    <n v="266.98574372149977"/>
    <n v="252.28479605866073"/>
  </r>
  <r>
    <x v="4"/>
    <n v="64341108"/>
    <n v="10077567003499"/>
    <s v="PS SpongeBob Facepiece 1-20PK"/>
    <n v="1068665"/>
    <n v="41415"/>
    <n v="51585"/>
    <n v="103422"/>
    <n v="118348"/>
    <n v="114375"/>
    <n v="142581"/>
    <n v="113214"/>
    <n v="78915"/>
    <n v="56295"/>
    <n v="44610"/>
    <n v="44205"/>
    <n v="38480"/>
    <n v="47281.16267084096"/>
    <n v="48013.011750442842"/>
    <n v="107858.74615088267"/>
    <n v="109362.46532922011"/>
    <n v="111095.21505171049"/>
    <n v="141941.69943137607"/>
    <n v="117305.52780283446"/>
    <n v="78042.932433449605"/>
    <n v="34451.596351978915"/>
    <n v="69433.61755304462"/>
    <n v="42967.01904805754"/>
    <n v="38566.067441955347"/>
    <n v="2962429.0610157931"/>
    <n v="210"/>
    <n v="2.3599999999999997E-3"/>
    <n v="947445"/>
    <n v="946319.06101579359"/>
    <n v="5088.8809523809523"/>
    <n v="4511.6428571428569"/>
    <n v="4506.2812429323503"/>
    <n v="197.21428571428572"/>
    <n v="245.64285714285714"/>
    <n v="492.48571428571427"/>
    <n v="563.56190476190477"/>
    <n v="544.64285714285711"/>
    <n v="678.95714285714291"/>
    <n v="539.11428571428576"/>
    <n v="375.78571428571428"/>
    <n v="268.07142857142856"/>
    <n v="212.42857142857142"/>
    <n v="210.5"/>
    <n v="183.23809523809524"/>
    <n v="225.14839367067123"/>
    <n v="228.63338928782306"/>
    <n v="513.61307690896513"/>
    <n v="520.77364442485771"/>
    <n v="529.02483357957374"/>
    <n v="675.91285443512413"/>
    <n v="558.5977514420689"/>
    <n v="371.63301158785526"/>
    <n v="164.05522072370911"/>
    <n v="330.63627406211725"/>
    <n v="204.6048526097978"/>
    <n v="183.64794019978737"/>
    <n v="2522.0493999999999"/>
    <n v="2235.9701999999997"/>
    <n v="2233.3129839972726"/>
    <n v="97.739399999999989"/>
    <n v="121.74059999999999"/>
    <n v="244.07591999999997"/>
    <n v="279.30127999999996"/>
    <n v="269.92499999999995"/>
    <n v="336.49115999999998"/>
    <n v="267.18503999999996"/>
    <n v="186.23939999999999"/>
    <n v="132.85619999999997"/>
    <n v="105.27959999999999"/>
    <n v="104.32379999999999"/>
    <n v="90.812799999999982"/>
    <n v="111.58354390318465"/>
    <n v="113.31070773104508"/>
    <n v="254.54664091608305"/>
    <n v="258.09541817695941"/>
    <n v="262.18470752203672"/>
    <n v="334.98241065804746"/>
    <n v="276.84104561468928"/>
    <n v="184.18132054294105"/>
    <n v="81.305767390670226"/>
    <n v="163.86333742518528"/>
    <n v="101.40216495341578"/>
    <n v="91.015919163014601"/>
  </r>
  <r>
    <x v="2"/>
    <n v="64833353"/>
    <n v="10077567001211"/>
    <s v="PS SF TROPICAL 6-18PK"/>
    <n v="1089144"/>
    <n v="57395"/>
    <n v="92950"/>
    <n v="83757"/>
    <n v="101913"/>
    <n v="166193"/>
    <n v="144940"/>
    <n v="131282"/>
    <n v="132124"/>
    <n v="95270"/>
    <n v="65147"/>
    <n v="73780"/>
    <n v="79155"/>
    <n v="56263.89962083612"/>
    <n v="68389.541112736799"/>
    <n v="90554.780716406996"/>
    <n v="101076.25027325109"/>
    <n v="159287.23485581603"/>
    <n v="126116.04425094012"/>
    <n v="122961.82037590718"/>
    <n v="92398.759168156525"/>
    <n v="60191.791854984971"/>
    <n v="58632.668862376646"/>
    <n v="68661.617598151526"/>
    <n v="67344.646071942567"/>
    <n v="3384929.0547615066"/>
    <n v="130"/>
    <n v="5.28E-3"/>
    <n v="1223906"/>
    <n v="1071879.0547615064"/>
    <n v="8378.0307692307688"/>
    <n v="9414.6615384615379"/>
    <n v="8245.2234981654328"/>
    <n v="441.5"/>
    <n v="715"/>
    <n v="644.28461538461534"/>
    <n v="783.94615384615383"/>
    <n v="1278.4076923076923"/>
    <n v="1114.9230769230769"/>
    <n v="1009.8615384615384"/>
    <n v="1016.3384615384615"/>
    <n v="732.84615384615381"/>
    <n v="501.1307692307692"/>
    <n v="567.53846153846155"/>
    <n v="608.88461538461536"/>
    <n v="432.79922785258555"/>
    <n v="526.07339317489846"/>
    <n v="696.57523628005379"/>
    <n v="777.50961748654686"/>
    <n v="1225.2864219678156"/>
    <n v="970.12341731492404"/>
    <n v="945.8601567377475"/>
    <n v="710.75968590889636"/>
    <n v="463.01378349988437"/>
    <n v="451.02052971058959"/>
    <n v="528.16628921655024"/>
    <n v="518.03573901494281"/>
    <n v="5750.6803200000004"/>
    <n v="6462.2236800000001"/>
    <n v="5659.5214091407533"/>
    <n v="303.04559999999998"/>
    <n v="490.77600000000001"/>
    <n v="442.23696000000001"/>
    <n v="538.10064"/>
    <n v="877.49904000000004"/>
    <n v="765.28319999999997"/>
    <n v="693.16895999999997"/>
    <n v="697.61472000000003"/>
    <n v="503.0256"/>
    <n v="343.97615999999999"/>
    <n v="389.55840000000001"/>
    <n v="417.9384"/>
    <n v="297.0733899980147"/>
    <n v="361.09677707525032"/>
    <n v="478.12924218262896"/>
    <n v="533.68260144276576"/>
    <n v="841.03660003870868"/>
    <n v="665.89271364496381"/>
    <n v="649.2384115847899"/>
    <n v="487.86544840786644"/>
    <n v="317.81266099432065"/>
    <n v="309.58049159334871"/>
    <n v="362.53334091824007"/>
    <n v="355.57973125985677"/>
  </r>
  <r>
    <x v="7"/>
    <n v="64330611"/>
    <n v="10077567132281"/>
    <s v="MG Double Caramel RFA 8-3PK"/>
    <n v="992010"/>
    <n v="65368"/>
    <n v="58821"/>
    <n v="92584"/>
    <n v="94794"/>
    <n v="141312"/>
    <n v="95123"/>
    <n v="110586"/>
    <n v="89857"/>
    <n v="72141"/>
    <n v="81248"/>
    <n v="69804"/>
    <n v="63233"/>
    <n v="62941.545517663275"/>
    <n v="67039.499939436006"/>
    <n v="82908.041651742053"/>
    <n v="84618.953615536389"/>
    <n v="108549.09956923028"/>
    <n v="95524.659408200096"/>
    <n v="102075.29687441433"/>
    <n v="91575.751560869801"/>
    <n v="67370.494426237477"/>
    <n v="70469.571807775574"/>
    <n v="65207.672605492626"/>
    <n v="49430.004847970486"/>
    <n v="2974591.5918245679"/>
    <n v="210"/>
    <n v="2.16E-3"/>
    <n v="1034871"/>
    <n v="947710.59182456834"/>
    <n v="4723.8571428571431"/>
    <n v="4927.9571428571426"/>
    <n v="4512.907580116992"/>
    <n v="311.27619047619049"/>
    <n v="280.10000000000002"/>
    <n v="440.87619047619046"/>
    <n v="451.4"/>
    <n v="672.91428571428571"/>
    <n v="452.96666666666664"/>
    <n v="526.6"/>
    <n v="427.89047619047619"/>
    <n v="343.52857142857141"/>
    <n v="386.89523809523808"/>
    <n v="332.4"/>
    <n v="301.10952380952381"/>
    <n v="299.72164532220609"/>
    <n v="319.23571399731429"/>
    <n v="394.8001983416288"/>
    <n v="402.94739816922089"/>
    <n v="516.90047413919183"/>
    <n v="454.87933051523856"/>
    <n v="486.07284225911587"/>
    <n v="436.07500743271333"/>
    <n v="320.81187822017847"/>
    <n v="335.56938956083604"/>
    <n v="310.51272669282201"/>
    <n v="235.38097546652611"/>
    <n v="2142.7415999999998"/>
    <n v="2235.3213599999999"/>
    <n v="2047.0548783410677"/>
    <n v="141.19488000000001"/>
    <n v="127.05336"/>
    <n v="199.98143999999999"/>
    <n v="204.75504000000001"/>
    <n v="305.23392000000001"/>
    <n v="205.46567999999999"/>
    <n v="238.86575999999999"/>
    <n v="194.09111999999999"/>
    <n v="155.82455999999999"/>
    <n v="175.49567999999999"/>
    <n v="150.77664000000001"/>
    <n v="136.58328"/>
    <n v="135.95373831815269"/>
    <n v="144.80531986918177"/>
    <n v="179.08136996776284"/>
    <n v="182.7769398095586"/>
    <n v="234.46605506953742"/>
    <n v="206.33326432171222"/>
    <n v="220.48264124873495"/>
    <n v="197.80362337147878"/>
    <n v="145.52026796067295"/>
    <n v="152.21427510479523"/>
    <n v="140.84857282786407"/>
    <n v="106.76881047161625"/>
  </r>
  <r>
    <x v="0"/>
    <n v="68817797"/>
    <n v="10077567254389"/>
    <s v="BR French Vanilla 6 1.5QT"/>
    <n v="1076265"/>
    <n v="66088"/>
    <n v="66169"/>
    <n v="70620"/>
    <n v="92532"/>
    <n v="80828"/>
    <n v="109043"/>
    <n v="93174"/>
    <n v="80751"/>
    <n v="60388"/>
    <n v="74409"/>
    <n v="108592"/>
    <n v="67100"/>
    <n v="58233.007473365236"/>
    <n v="64696.307964717133"/>
    <n v="84276.398040408865"/>
    <n v="77757.192460689475"/>
    <n v="74929.68290931698"/>
    <n v="105613.21023990567"/>
    <n v="92025.080804771977"/>
    <n v="75006.603335698237"/>
    <n v="50434.109691623598"/>
    <n v="72161.182831600934"/>
    <n v="89850.406724854649"/>
    <n v="66920.90206602242"/>
    <n v="2957863.0845429753"/>
    <n v="154"/>
    <n v="8.5199999999999998E-3"/>
    <n v="969694"/>
    <n v="911904.08454297506"/>
    <n v="6988.7337662337659"/>
    <n v="6296.7142857142853"/>
    <n v="5921.455094434903"/>
    <n v="429.14285714285717"/>
    <n v="429.66883116883116"/>
    <n v="458.57142857142856"/>
    <n v="600.85714285714289"/>
    <n v="524.85714285714289"/>
    <n v="708.07142857142856"/>
    <n v="605.02597402597405"/>
    <n v="524.35714285714289"/>
    <n v="392.12987012987014"/>
    <n v="483.1753246753247"/>
    <n v="705.14285714285711"/>
    <n v="435.71428571428572"/>
    <n v="378.13641216470933"/>
    <n v="420.1058958747866"/>
    <n v="547.24933792473291"/>
    <n v="504.91683416032129"/>
    <n v="486.55638252803232"/>
    <n v="685.80006649289396"/>
    <n v="597.56545977124665"/>
    <n v="487.05586581622231"/>
    <n v="327.49421877677662"/>
    <n v="468.57910929610995"/>
    <n v="583.44419951204316"/>
    <n v="434.55131211702871"/>
    <n v="9169.7777999999998"/>
    <n v="8261.7928799999991"/>
    <n v="7769.4228003061471"/>
    <n v="563.06975999999997"/>
    <n v="563.75987999999995"/>
    <n v="601.68240000000003"/>
    <n v="788.37263999999993"/>
    <n v="688.65455999999995"/>
    <n v="929.04635999999994"/>
    <n v="793.84248000000002"/>
    <n v="687.99851999999998"/>
    <n v="514.50576000000001"/>
    <n v="633.96467999999993"/>
    <n v="925.20384000000001"/>
    <n v="571.69200000000001"/>
    <n v="496.14522367307183"/>
    <n v="551.21254385938994"/>
    <n v="718.03491130428347"/>
    <n v="662.4912797650743"/>
    <n v="638.40089838738061"/>
    <n v="899.82455124399632"/>
    <n v="784.05368845665726"/>
    <n v="639.05626042014899"/>
    <n v="429.69861457263306"/>
    <n v="614.81327772523991"/>
    <n v="765.52546529576159"/>
    <n v="570.16608560251098"/>
  </r>
  <r>
    <x v="8"/>
    <n v="64324874"/>
    <n v="10851035003231"/>
    <s v="Yasso Mint Chocolate Chip 8-4pk"/>
    <n v="984774"/>
    <n v="60253"/>
    <n v="86004"/>
    <n v="99921"/>
    <n v="117300"/>
    <n v="112811"/>
    <n v="94390.01023"/>
    <n v="118454"/>
    <n v="106777"/>
    <n v="112801"/>
    <n v="70964"/>
    <n v="69661"/>
    <n v="84554"/>
    <n v="64417.763494257495"/>
    <n v="79159.351425668341"/>
    <n v="98898.369488707292"/>
    <n v="89383.573156825471"/>
    <n v="93296.965881110722"/>
    <n v="107102.9132075113"/>
    <n v="115752.47968751744"/>
    <n v="107301.7690439312"/>
    <n v="87030.511552398035"/>
    <n v="70981.464947430228"/>
    <n v="78095.971693664775"/>
    <n v="56661.352997620241"/>
    <n v="3166746.4968066425"/>
    <n v="187"/>
    <n v="3.3119999999999998E-3"/>
    <n v="1133890.0102300001"/>
    <n v="1048082.4865766425"/>
    <n v="5266.1711229946523"/>
    <n v="6063.5829424064177"/>
    <n v="5604.7191795542376"/>
    <n v="322.2085561497326"/>
    <n v="459.91443850267382"/>
    <n v="534.33689839572196"/>
    <n v="627.27272727272725"/>
    <n v="603.26737967914437"/>
    <n v="504.75941299465239"/>
    <n v="633.44385026737973"/>
    <n v="571"/>
    <n v="603.21390374331554"/>
    <n v="379.48663101604279"/>
    <n v="372.51871657754009"/>
    <n v="452.16042780748666"/>
    <n v="344.48001868586897"/>
    <n v="423.31203970945637"/>
    <n v="528.86828603586787"/>
    <n v="477.98702222901323"/>
    <n v="498.91425604872046"/>
    <n v="572.74285137706579"/>
    <n v="618.99721758030717"/>
    <n v="573.80625157182465"/>
    <n v="465.40380509303765"/>
    <n v="379.58002645684616"/>
    <n v="417.62551707842124"/>
    <n v="303.00188768780879"/>
    <n v="3261.571488"/>
    <n v="3755.4437138817602"/>
    <n v="3471.24919554184"/>
    <n v="199.55793599999998"/>
    <n v="284.84524799999997"/>
    <n v="330.93835200000001"/>
    <n v="388.49759999999998"/>
    <n v="373.63003199999997"/>
    <n v="312.61971388175999"/>
    <n v="392.31964799999997"/>
    <n v="353.64542399999999"/>
    <n v="373.59691199999997"/>
    <n v="235.03276799999998"/>
    <n v="230.717232"/>
    <n v="280.04284799999999"/>
    <n v="213.35163269298081"/>
    <n v="262.17577192181352"/>
    <n v="327.55139974659852"/>
    <n v="296.03839429540596"/>
    <n v="308.9995509982387"/>
    <n v="354.7248485432774"/>
    <n v="383.37221272505775"/>
    <n v="355.38345907350009"/>
    <n v="288.24505426154229"/>
    <n v="235.09061190588889"/>
    <n v="258.65385824941774"/>
    <n v="187.66240112811823"/>
  </r>
  <r>
    <x v="9"/>
    <n v="68741742"/>
    <n v="10041000576505"/>
    <s v="GH STRAW SHORTCAKE BAR 8-6PK"/>
    <n v="1155015"/>
    <n v="70848"/>
    <n v="74480"/>
    <n v="109172"/>
    <n v="112158"/>
    <n v="151508"/>
    <n v="124335"/>
    <n v="123065"/>
    <n v="115687"/>
    <n v="102034"/>
    <n v="65339"/>
    <n v="53292"/>
    <n v="64688"/>
    <n v="65300.790206904974"/>
    <n v="66336.405446089891"/>
    <n v="83049.982752621479"/>
    <n v="114592.5276091359"/>
    <n v="119521.72614602254"/>
    <n v="114020.79948570185"/>
    <n v="111508.35662774259"/>
    <n v="98378.776896574374"/>
    <n v="59540.52213797177"/>
    <n v="84664.986214249089"/>
    <n v="49527.792972661278"/>
    <n v="41860.166272089569"/>
    <n v="3329923.832767765"/>
    <n v="154"/>
    <n v="4.2560000000000002E-3"/>
    <n v="1166606"/>
    <n v="1008302.8327677654"/>
    <n v="7500.0974025974028"/>
    <n v="7575.363636363636"/>
    <n v="6547.4209919984769"/>
    <n v="460.05194805194805"/>
    <n v="483.63636363636363"/>
    <n v="708.90909090909088"/>
    <n v="728.2987012987013"/>
    <n v="983.81818181818187"/>
    <n v="807.37012987012986"/>
    <n v="799.12337662337666"/>
    <n v="751.21428571428567"/>
    <n v="662.55844155844159"/>
    <n v="424.27922077922079"/>
    <n v="346.05194805194805"/>
    <n v="420.05194805194805"/>
    <n v="424.03110523964267"/>
    <n v="430.75587952006424"/>
    <n v="539.28560228974982"/>
    <n v="744.10732213724611"/>
    <n v="776.11510484430221"/>
    <n v="740.39480185520677"/>
    <n v="724.08023784248428"/>
    <n v="638.82322660113232"/>
    <n v="386.62676712968681"/>
    <n v="549.77263775486426"/>
    <n v="321.60904527702127"/>
    <n v="271.81926150707511"/>
    <n v="4915.7438400000001"/>
    <n v="4965.0751360000004"/>
    <n v="4291.3368562596097"/>
    <n v="301.529088"/>
    <n v="316.98688000000004"/>
    <n v="464.636032"/>
    <n v="477.344448"/>
    <n v="644.81804800000009"/>
    <n v="529.16976"/>
    <n v="523.76463999999999"/>
    <n v="492.36387200000001"/>
    <n v="434.25670400000001"/>
    <n v="278.082784"/>
    <n v="226.81075200000001"/>
    <n v="275.31212800000003"/>
    <n v="277.92016312058757"/>
    <n v="282.32774157855857"/>
    <n v="353.46072659515704"/>
    <n v="487.7057975044824"/>
    <n v="508.68446647747197"/>
    <n v="485.27252261114711"/>
    <n v="474.57956580767245"/>
    <n v="418.70007447182059"/>
    <n v="253.40446221920786"/>
    <n v="360.33418132784414"/>
    <n v="210.79028689164642"/>
    <n v="178.15686765401321"/>
  </r>
  <r>
    <x v="6"/>
    <n v="68726916"/>
    <n v="20186852000161"/>
    <s v="TAL Roman Raspberry SORB 8 1PT"/>
    <n v="948358"/>
    <n v="64107"/>
    <n v="74422"/>
    <n v="91301"/>
    <n v="84205"/>
    <n v="95970"/>
    <n v="105062"/>
    <n v="85514"/>
    <n v="77888"/>
    <n v="80183"/>
    <n v="71718"/>
    <n v="67905"/>
    <n v="60000"/>
    <n v="61448.011312677248"/>
    <n v="77004.881461176818"/>
    <n v="79412.113353833192"/>
    <n v="83800.448312876295"/>
    <n v="91076.874494707023"/>
    <n v="102589.54144210466"/>
    <n v="86363.661516675798"/>
    <n v="75376.310637730217"/>
    <n v="70449.572862964211"/>
    <n v="73375.042767111852"/>
    <n v="55152.709700046209"/>
    <n v="47390.938789649299"/>
    <n v="2810073.1066515525"/>
    <n v="255"/>
    <n v="3.7853439999999999E-3"/>
    <n v="958275"/>
    <n v="903440.10665155295"/>
    <n v="3719.0509803921568"/>
    <n v="3757.9411764705883"/>
    <n v="3542.9023790256979"/>
    <n v="251.4"/>
    <n v="291.85098039215688"/>
    <n v="358.04313725490198"/>
    <n v="330.21568627450978"/>
    <n v="376.35294117647061"/>
    <n v="412.00784313725489"/>
    <n v="335.34901960784316"/>
    <n v="305.44313725490196"/>
    <n v="314.44313725490196"/>
    <n v="281.24705882352941"/>
    <n v="266.29411764705884"/>
    <n v="235.29411764705881"/>
    <n v="240.97259338304804"/>
    <n v="301.9799272987326"/>
    <n v="311.42005236797331"/>
    <n v="328.62920907010312"/>
    <n v="357.16421370473341"/>
    <n v="402.31192722393985"/>
    <n v="338.68102555559136"/>
    <n v="295.59337504992243"/>
    <n v="276.27283475672238"/>
    <n v="287.74526575337984"/>
    <n v="216.2851360786126"/>
    <n v="185.84681878293841"/>
    <n v="3589.8612651519998"/>
    <n v="3627.4005216"/>
    <n v="3419.8315870728161"/>
    <n v="242.66704780800001"/>
    <n v="281.71287116799999"/>
    <n v="345.60569254400002"/>
    <n v="318.74489152000001"/>
    <n v="363.27946367999999"/>
    <n v="397.69581132799999"/>
    <n v="323.69990681600001"/>
    <n v="294.83287347200002"/>
    <n v="303.520237952"/>
    <n v="271.47730099199998"/>
    <n v="257.04378431999999"/>
    <n v="227.12064000000001"/>
    <n v="232.60186093437494"/>
    <n v="291.48996600977688"/>
    <n v="300.60216681125235"/>
    <n v="317.21352421845643"/>
    <n v="344.75730040729223"/>
    <n v="388.33670516062222"/>
    <n v="326.91616794017961"/>
    <n v="285.32526521466826"/>
    <n v="266.67586793938437"/>
    <n v="277.74977788823026"/>
    <n v="208.77197874681173"/>
    <n v="179.39100580176623"/>
  </r>
  <r>
    <x v="0"/>
    <n v="68817793"/>
    <n v="10077567254242"/>
    <s v="BR HA MINT CHOC CHIP 6 1.5QT"/>
    <n v="1073358"/>
    <n v="58346"/>
    <n v="78852"/>
    <n v="81997"/>
    <n v="108186"/>
    <n v="84293"/>
    <n v="112316"/>
    <n v="90428"/>
    <n v="81305"/>
    <n v="65960"/>
    <n v="66605"/>
    <n v="81788"/>
    <n v="75655"/>
    <n v="55480.003314531445"/>
    <n v="73412.509431141109"/>
    <n v="90015.14060771314"/>
    <n v="85630.1321224516"/>
    <n v="85513.366265106"/>
    <n v="100072.87366991381"/>
    <n v="90488.183831683811"/>
    <n v="80189.664466733768"/>
    <n v="59227.069647328972"/>
    <n v="70146.929859307362"/>
    <n v="73931.672595795579"/>
    <n v="63813.677742491534"/>
    <n v="2987010.2235541982"/>
    <n v="176"/>
    <n v="8.5199999999999998E-3"/>
    <n v="985731"/>
    <n v="927921.22355419816"/>
    <n v="6098.625"/>
    <n v="5600.744318181818"/>
    <n v="5272.2796792852168"/>
    <n v="331.51136363636363"/>
    <n v="448.02272727272725"/>
    <n v="465.89204545454544"/>
    <n v="614.69318181818187"/>
    <n v="478.9375"/>
    <n v="638.15909090909088"/>
    <n v="513.7954545454545"/>
    <n v="461.96022727272725"/>
    <n v="374.77272727272725"/>
    <n v="378.4375"/>
    <n v="464.70454545454544"/>
    <n v="429.85795454545456"/>
    <n v="315.22729155983774"/>
    <n v="417.11653085875628"/>
    <n v="511.44966254382467"/>
    <n v="486.53484160483862"/>
    <n v="485.87139923355682"/>
    <n v="568.59587312451026"/>
    <n v="514.13740813456707"/>
    <n v="455.62309356098734"/>
    <n v="336.51744117800553"/>
    <n v="398.56210147333729"/>
    <n v="420.06632156702034"/>
    <n v="362.57771444597461"/>
    <n v="9145.0101599999998"/>
    <n v="8398.4281200000005"/>
    <n v="7905.8888246817678"/>
    <n v="497.10791999999998"/>
    <n v="671.81903999999997"/>
    <n v="698.61443999999995"/>
    <n v="921.74472000000003"/>
    <n v="718.17635999999993"/>
    <n v="956.93232"/>
    <n v="770.44655999999998"/>
    <n v="692.71860000000004"/>
    <n v="561.97919999999999"/>
    <n v="567.47460000000001"/>
    <n v="696.83375999999998"/>
    <n v="644.5806"/>
    <n v="472.68962823980792"/>
    <n v="625.47458035332227"/>
    <n v="766.92899797771588"/>
    <n v="729.56872568328765"/>
    <n v="728.5738805787031"/>
    <n v="852.62088366766568"/>
    <n v="770.95932624594604"/>
    <n v="683.21594125657168"/>
    <n v="504.61463339524283"/>
    <n v="597.65184240129872"/>
    <n v="629.89785051617832"/>
    <n v="543.69253436602787"/>
  </r>
  <r>
    <x v="1"/>
    <n v="84141094"/>
    <n v="10076840102072"/>
    <s v="BJ US-IC AmericoneDream-FH-8 1PT"/>
    <n v="1000901"/>
    <n v="59461"/>
    <n v="88151"/>
    <n v="96323"/>
    <n v="85412"/>
    <n v="85352"/>
    <n v="106845"/>
    <n v="86944"/>
    <n v="96887"/>
    <n v="82652"/>
    <n v="73921"/>
    <n v="68160"/>
    <n v="67556"/>
    <n v="50668.070382133083"/>
    <n v="74156.49019080885"/>
    <n v="85862.094908021289"/>
    <n v="81879.985889305433"/>
    <n v="80814.616320833215"/>
    <n v="95854.234118383654"/>
    <n v="77402.14654180361"/>
    <n v="83272.458380524084"/>
    <n v="67542.331911364512"/>
    <n v="68713.85098990929"/>
    <n v="62875.168823430642"/>
    <n v="51609.239190243607"/>
    <n v="2879215.6876467615"/>
    <n v="240"/>
    <n v="3.7839999999999996E-3"/>
    <n v="997664"/>
    <n v="880650.6876467613"/>
    <n v="4170.4208333333336"/>
    <n v="4156.9333333333334"/>
    <n v="3669.3778651948387"/>
    <n v="247.75416666666666"/>
    <n v="367.29583333333335"/>
    <n v="401.34583333333336"/>
    <n v="355.88333333333333"/>
    <n v="355.63333333333333"/>
    <n v="445.1875"/>
    <n v="362.26666666666665"/>
    <n v="403.69583333333333"/>
    <n v="344.38333333333333"/>
    <n v="308.00416666666666"/>
    <n v="284"/>
    <n v="281.48333333333335"/>
    <n v="211.11695992555451"/>
    <n v="308.98537579503687"/>
    <n v="357.75872878342204"/>
    <n v="341.166607872106"/>
    <n v="336.72756800347173"/>
    <n v="399.39264215993188"/>
    <n v="322.50894392418172"/>
    <n v="346.96857658551704"/>
    <n v="281.42638296401879"/>
    <n v="286.30771245795535"/>
    <n v="261.97987009762767"/>
    <n v="215.03849662601502"/>
    <n v="3787.4093839999996"/>
    <n v="3775.1605759999998"/>
    <n v="3332.3822020553444"/>
    <n v="225.00042399999998"/>
    <n v="333.56338399999999"/>
    <n v="364.48623199999997"/>
    <n v="323.19900799999999"/>
    <n v="322.97196799999995"/>
    <n v="404.30147999999997"/>
    <n v="328.99609599999997"/>
    <n v="366.62040799999994"/>
    <n v="312.75516799999997"/>
    <n v="279.71706399999999"/>
    <n v="257.91744"/>
    <n v="255.63190399999996"/>
    <n v="191.72797832599156"/>
    <n v="280.60815888202069"/>
    <n v="324.90216713195252"/>
    <n v="309.83386660513173"/>
    <n v="305.80250815803288"/>
    <n v="362.71242190396373"/>
    <n v="292.88972251418483"/>
    <n v="315.10298251190312"/>
    <n v="255.58018395260328"/>
    <n v="260.01321214581674"/>
    <n v="237.91963882786152"/>
    <n v="195.28936109588179"/>
  </r>
  <r>
    <x v="1"/>
    <n v="67826412"/>
    <n v="10076840100351"/>
    <s v="BJ US-IC-ChunkyMonkey-FH-8 1PT"/>
    <n v="957387"/>
    <n v="54931"/>
    <n v="82021"/>
    <n v="91390"/>
    <n v="78360"/>
    <n v="78798"/>
    <n v="99213"/>
    <n v="82940"/>
    <n v="82765"/>
    <n v="78848"/>
    <n v="58789"/>
    <n v="68035"/>
    <n v="50558"/>
    <n v="47936.612035823542"/>
    <n v="70985.757470675831"/>
    <n v="79539.242526204544"/>
    <n v="77283.348965260564"/>
    <n v="76301.501089616213"/>
    <n v="85201.068987602106"/>
    <n v="73316.22379793007"/>
    <n v="74383.575241202227"/>
    <n v="60905.545824133784"/>
    <n v="59961.440995568126"/>
    <n v="61603.802454874909"/>
    <n v="46307.002079018879"/>
    <n v="2677760.1214679098"/>
    <n v="240"/>
    <n v="3.7853439999999999E-3"/>
    <n v="906648"/>
    <n v="813725.12146791094"/>
    <n v="3989.1125000000002"/>
    <n v="3777.7"/>
    <n v="3390.5213394496291"/>
    <n v="228.87916666666666"/>
    <n v="341.75416666666666"/>
    <n v="380.79166666666669"/>
    <n v="326.5"/>
    <n v="328.32499999999999"/>
    <n v="413.38749999999999"/>
    <n v="345.58333333333331"/>
    <n v="344.85416666666669"/>
    <n v="328.53333333333336"/>
    <n v="244.95416666666668"/>
    <n v="283.47916666666669"/>
    <n v="210.65833333333333"/>
    <n v="199.7358834825981"/>
    <n v="295.77398946114931"/>
    <n v="331.41351052585225"/>
    <n v="322.01395402191901"/>
    <n v="317.9229212067342"/>
    <n v="355.0044541150088"/>
    <n v="305.48426582470864"/>
    <n v="309.93156350500925"/>
    <n v="253.77310760055744"/>
    <n v="249.83933748153385"/>
    <n v="256.68251022864547"/>
    <n v="192.94584199591199"/>
    <n v="3624.0391361279999"/>
    <n v="3431.9745669119998"/>
    <n v="3080.229506197828"/>
    <n v="207.93273126399998"/>
    <n v="310.47770022399999"/>
    <n v="345.94258816000001"/>
    <n v="296.61955583999998"/>
    <n v="298.27753651199998"/>
    <n v="375.55533427199998"/>
    <n v="313.95643136000001"/>
    <n v="313.29399616000001"/>
    <n v="298.466803712"/>
    <n v="222.536588416"/>
    <n v="257.53587904"/>
    <n v="191.379421952"/>
    <n v="181.45656675013242"/>
    <n v="268.70551112707795"/>
    <n v="301.08339446111319"/>
    <n v="292.54406130555526"/>
    <n v="288.82742934057217"/>
    <n v="322.5153552858057"/>
    <n v="277.52712785615182"/>
    <n v="281.5674202378334"/>
    <n v="230.54844245210987"/>
    <n v="226.97468090392783"/>
    <n v="233.191583999746"/>
    <n v="175.28793247780163"/>
  </r>
  <r>
    <x v="1"/>
    <n v="67794167"/>
    <n v="10076840076571"/>
    <s v="BJ US-IC-Milk+Cookies-8 1PT"/>
    <n v="994927"/>
    <n v="55411"/>
    <n v="83673"/>
    <n v="98928"/>
    <n v="85251"/>
    <n v="91549"/>
    <n v="112271"/>
    <n v="77706"/>
    <n v="93571"/>
    <n v="97823"/>
    <n v="81471"/>
    <n v="78222"/>
    <n v="82329"/>
    <n v="47809.495869741913"/>
    <n v="78274.121291833377"/>
    <n v="92859.172141025105"/>
    <n v="96099.229374607239"/>
    <n v="92204.312484637965"/>
    <n v="104970.7763320892"/>
    <n v="77699.453400444341"/>
    <n v="92919.753506989437"/>
    <n v="71342.432840912283"/>
    <n v="75017.43603758316"/>
    <n v="69875.278402885393"/>
    <n v="58235.199747325445"/>
    <n v="2990438.6614300744"/>
    <n v="240"/>
    <n v="3.7853439999999999E-3"/>
    <n v="1038205"/>
    <n v="957306.66143007483"/>
    <n v="4145.5291666666662"/>
    <n v="4325.854166666667"/>
    <n v="3988.7777559586452"/>
    <n v="230.87916666666666"/>
    <n v="348.63749999999999"/>
    <n v="412.2"/>
    <n v="355.21249999999998"/>
    <n v="381.45416666666665"/>
    <n v="467.79583333333335"/>
    <n v="323.77499999999998"/>
    <n v="389.87916666666666"/>
    <n v="407.59583333333336"/>
    <n v="339.46249999999998"/>
    <n v="325.92500000000001"/>
    <n v="343.03750000000002"/>
    <n v="199.20623279059132"/>
    <n v="326.14217204930571"/>
    <n v="386.91321725427127"/>
    <n v="400.41345572753016"/>
    <n v="384.18463535265818"/>
    <n v="437.37823471703831"/>
    <n v="323.7477225018514"/>
    <n v="387.165639612456"/>
    <n v="297.2601368371345"/>
    <n v="312.57265015659652"/>
    <n v="291.14699334535578"/>
    <n v="242.64666561385602"/>
    <n v="3766.1409498879998"/>
    <n v="3929.9630675200001"/>
    <n v="3623.7350270043653"/>
    <n v="209.749696384"/>
    <n v="316.73108851199999"/>
    <n v="374.47651123200001"/>
    <n v="322.70436134400001"/>
    <n v="346.54445785600001"/>
    <n v="424.98435622400001"/>
    <n v="294.143940864"/>
    <n v="354.198423424"/>
    <n v="370.293706112"/>
    <n v="308.39576102400002"/>
    <n v="296.09717836800002"/>
    <n v="311.64358617599999"/>
    <n v="180.97538833355233"/>
    <n v="296.2944753873137"/>
    <n v="351.50391010899654"/>
    <n v="363.76864131779325"/>
    <n v="349.02504103784941"/>
    <n v="397.35049836401583"/>
    <n v="294.11915973265155"/>
    <n v="351.73323141916143"/>
    <n v="270.05565009975027"/>
    <n v="283.96680140024921"/>
    <n v="264.50196585069182"/>
    <n v="220.44026395233988"/>
  </r>
  <r>
    <x v="8"/>
    <n v="64325510"/>
    <n v="10851035003316"/>
    <s v="Yasso Chocolate Chip Cookie Dough 8-4pk"/>
    <n v="829877"/>
    <n v="56550"/>
    <n v="72970"/>
    <n v="92416"/>
    <n v="92057"/>
    <n v="82798"/>
    <n v="104955"/>
    <n v="98483"/>
    <n v="102134"/>
    <n v="39097"/>
    <n v="84056"/>
    <n v="70025"/>
    <n v="78242"/>
    <n v="65068.107483986278"/>
    <n v="69934.690607296245"/>
    <n v="89438.073148287178"/>
    <n v="88659.148428526212"/>
    <n v="87724.417193934903"/>
    <n v="108355.65575005706"/>
    <n v="111290.23730660342"/>
    <n v="105391.82455493999"/>
    <n v="70407.528923253383"/>
    <n v="75910.160233714792"/>
    <n v="80102.241676439386"/>
    <n v="54420.077164464412"/>
    <n v="2810362.162471503"/>
    <n v="187"/>
    <n v="3.3119999999999998E-3"/>
    <n v="973783"/>
    <n v="1006702.1624715034"/>
    <n v="4437.8449197860964"/>
    <n v="5207.3957219251333"/>
    <n v="5383.4340239117828"/>
    <n v="302.40641711229949"/>
    <n v="390.21390374331548"/>
    <n v="494.20320855614972"/>
    <n v="492.28342245989307"/>
    <n v="442.77005347593581"/>
    <n v="561.2566844919786"/>
    <n v="526.64705882352939"/>
    <n v="546.17112299465236"/>
    <n v="209.07486631016042"/>
    <n v="449.49732620320856"/>
    <n v="374.4652406417112"/>
    <n v="418.40641711229949"/>
    <n v="347.9577940320122"/>
    <n v="373.98230271281415"/>
    <n v="478.27846603362127"/>
    <n v="474.11309320067494"/>
    <n v="469.11453044884973"/>
    <n v="579.44200935859396"/>
    <n v="595.13495885884186"/>
    <n v="563.59264467882349"/>
    <n v="376.51084985696997"/>
    <n v="405.93668574179031"/>
    <n v="428.354233563847"/>
    <n v="291.01645542494339"/>
    <n v="2748.5526239999999"/>
    <n v="3225.169296"/>
    <n v="3334.197562105619"/>
    <n v="187.2936"/>
    <n v="241.67663999999999"/>
    <n v="306.08179200000001"/>
    <n v="304.89278400000001"/>
    <n v="274.22697599999998"/>
    <n v="347.61095999999998"/>
    <n v="326.17569599999996"/>
    <n v="338.267808"/>
    <n v="129.48926399999999"/>
    <n v="278.39347199999997"/>
    <n v="231.9228"/>
    <n v="259.13750399999998"/>
    <n v="215.50557198696254"/>
    <n v="231.62369529136515"/>
    <n v="296.21889826712714"/>
    <n v="293.63909959527882"/>
    <n v="290.54326974631238"/>
    <n v="358.87393184418897"/>
    <n v="368.5932659594705"/>
    <n v="349.05772292596123"/>
    <n v="233.1897357938152"/>
    <n v="251.41445069406339"/>
    <n v="265.29862443236721"/>
    <n v="180.23929556870613"/>
  </r>
  <r>
    <x v="0"/>
    <n v="64341968"/>
    <n v="10077567265309"/>
    <s v="BR CO-B Snickers 6 1.5QT"/>
    <n v="779853"/>
    <n v="48378"/>
    <n v="55451"/>
    <n v="68863"/>
    <n v="84387"/>
    <n v="81720"/>
    <n v="88491"/>
    <n v="77087"/>
    <n v="70627"/>
    <n v="54934"/>
    <n v="49698"/>
    <n v="55561"/>
    <n v="50369"/>
    <n v="39130.053023534951"/>
    <n v="49061.273047128445"/>
    <n v="64367.803002514804"/>
    <n v="65555.124409563068"/>
    <n v="67394.337287770628"/>
    <n v="77855.507508515366"/>
    <n v="66966.758070581374"/>
    <n v="56282.698457845734"/>
    <n v="40757.580693427859"/>
    <n v="46881.257749947472"/>
    <n v="49038.091721048128"/>
    <n v="43860.328285759009"/>
    <n v="2232569.813257637"/>
    <n v="176"/>
    <n v="8.5199999999999998E-3"/>
    <n v="785566"/>
    <n v="667150.81325763685"/>
    <n v="4430.982954545455"/>
    <n v="4463.443181818182"/>
    <n v="3790.6296207820274"/>
    <n v="274.875"/>
    <n v="315.0625"/>
    <n v="391.26704545454544"/>
    <n v="479.47159090909093"/>
    <n v="464.31818181818181"/>
    <n v="502.78977272727275"/>
    <n v="437.99431818181819"/>
    <n v="401.28977272727275"/>
    <n v="312.125"/>
    <n v="282.375"/>
    <n v="315.6875"/>
    <n v="286.1875"/>
    <n v="222.32984672463041"/>
    <n v="278.75723322232074"/>
    <n v="365.72615342337957"/>
    <n v="372.47229778160835"/>
    <n v="382.92237095324219"/>
    <n v="442.36083811656459"/>
    <n v="380.49294358284874"/>
    <n v="319.78805941957802"/>
    <n v="231.5771630308401"/>
    <n v="266.37078267015607"/>
    <n v="278.62552114231892"/>
    <n v="249.20641071453983"/>
    <n v="6644.3475600000002"/>
    <n v="6693.02232"/>
    <n v="5684.124928955066"/>
    <n v="412.18056000000001"/>
    <n v="472.44252"/>
    <n v="586.71276"/>
    <n v="718.97723999999994"/>
    <n v="696.25440000000003"/>
    <n v="753.94331999999997"/>
    <n v="656.78124000000003"/>
    <n v="601.74203999999997"/>
    <n v="468.03767999999997"/>
    <n v="423.42696000000001"/>
    <n v="473.37971999999996"/>
    <n v="429.14387999999997"/>
    <n v="333.38805176051778"/>
    <n v="418.00204636153433"/>
    <n v="548.41368158142609"/>
    <n v="558.52965996947728"/>
    <n v="574.19975369180577"/>
    <n v="663.32892397255091"/>
    <n v="570.55677876135326"/>
    <n v="479.52859086084567"/>
    <n v="347.25458750800533"/>
    <n v="399.42831602955243"/>
    <n v="417.80454146333005"/>
    <n v="373.68999699466673"/>
  </r>
  <r>
    <x v="0"/>
    <n v="68817792"/>
    <n v="10077567254341"/>
    <s v="BR HA STRAWBERRY 6-1.5 QT"/>
    <n v="875010"/>
    <n v="50089"/>
    <n v="65149"/>
    <n v="72039"/>
    <n v="86653"/>
    <n v="78143"/>
    <n v="99165"/>
    <n v="80345"/>
    <n v="72688"/>
    <n v="53339"/>
    <n v="50699"/>
    <n v="57980"/>
    <n v="56376"/>
    <n v="43575.149749459313"/>
    <n v="61461.509350076834"/>
    <n v="77709.265929461835"/>
    <n v="75312.481633730815"/>
    <n v="74222.315826790276"/>
    <n v="101100.7469196827"/>
    <n v="82176.335156852903"/>
    <n v="67174.206833383505"/>
    <n v="49335.389395866026"/>
    <n v="51009.146277197287"/>
    <n v="54174.988797261671"/>
    <n v="49769.859441493638"/>
    <n v="2484696.3953112564"/>
    <n v="154"/>
    <n v="8.5199999999999998E-3"/>
    <n v="822665"/>
    <n v="787021.39531125687"/>
    <n v="5681.8831168831166"/>
    <n v="5341.9805194805194"/>
    <n v="5110.5285409821872"/>
    <n v="325.25324675324674"/>
    <n v="423.04545454545456"/>
    <n v="467.78571428571428"/>
    <n v="562.68181818181813"/>
    <n v="507.4220779220779"/>
    <n v="643.92857142857144"/>
    <n v="521.72077922077926"/>
    <n v="472"/>
    <n v="346.35714285714283"/>
    <n v="329.21428571428572"/>
    <n v="376.49350649350652"/>
    <n v="366.0779220779221"/>
    <n v="282.95551785363193"/>
    <n v="399.10071006543399"/>
    <n v="504.60562291858332"/>
    <n v="489.04208853071958"/>
    <n v="481.96308978435246"/>
    <n v="656.49835662131625"/>
    <n v="533.61256595359032"/>
    <n v="436.19614826872407"/>
    <n v="320.35967140172744"/>
    <n v="331.22822257920319"/>
    <n v="351.78564154066021"/>
    <n v="323.1809054642444"/>
    <n v="7455.0851999999995"/>
    <n v="7009.1058000000003"/>
    <n v="6705.4222880519083"/>
    <n v="426.75828000000001"/>
    <n v="555.06948"/>
    <n v="613.77228000000002"/>
    <n v="738.28355999999997"/>
    <n v="665.77836000000002"/>
    <n v="844.88580000000002"/>
    <n v="684.5394"/>
    <n v="619.30175999999994"/>
    <n v="454.44828000000001"/>
    <n v="431.95547999999997"/>
    <n v="493.9896"/>
    <n v="480.32351999999997"/>
    <n v="371.26027586539334"/>
    <n v="523.65205966265466"/>
    <n v="662.08294571901479"/>
    <n v="641.66234351938658"/>
    <n v="632.37413084425316"/>
    <n v="861.37836375569657"/>
    <n v="700.14237553638668"/>
    <n v="572.32424222042744"/>
    <n v="420.33751765277856"/>
    <n v="434.5979262817209"/>
    <n v="461.57090455266945"/>
    <n v="424.03920244152579"/>
  </r>
  <r>
    <x v="0"/>
    <n v="64988056"/>
    <n v="10077567254402"/>
    <s v="BR Butter Pecan 6 1.5QT"/>
    <n v="871148"/>
    <n v="53573"/>
    <n v="65179"/>
    <n v="72379"/>
    <n v="91520"/>
    <n v="79048"/>
    <n v="95526"/>
    <n v="83155"/>
    <n v="74822"/>
    <n v="43607"/>
    <n v="69738"/>
    <n v="72616"/>
    <n v="64933"/>
    <n v="36454.343485415244"/>
    <n v="48358.344663557051"/>
    <n v="70052.647484237386"/>
    <n v="71944.320680392135"/>
    <n v="67740.017659550169"/>
    <n v="87342.874185956971"/>
    <n v="76495.95549091704"/>
    <n v="62787.521129080335"/>
    <n v="46906.746696657807"/>
    <n v="56312.936317779247"/>
    <n v="63858.41002820721"/>
    <n v="49069.73750452861"/>
    <n v="2474567.8553262795"/>
    <n v="176"/>
    <n v="8.513999999999999E-3"/>
    <n v="866096"/>
    <n v="737323.85532627918"/>
    <n v="4949.704545454545"/>
    <n v="4921"/>
    <n v="4189.340087081132"/>
    <n v="304.39204545454544"/>
    <n v="370.33522727272725"/>
    <n v="411.24431818181819"/>
    <n v="520"/>
    <n v="449.13636363636363"/>
    <n v="542.76136363636363"/>
    <n v="472.47159090909093"/>
    <n v="425.125"/>
    <n v="247.76704545454547"/>
    <n v="396.23863636363637"/>
    <n v="412.59090909090907"/>
    <n v="368.9375"/>
    <n v="207.12695162167753"/>
    <n v="274.76332195202872"/>
    <n v="398.02640616043971"/>
    <n v="408.77454932040985"/>
    <n v="384.88646397471689"/>
    <n v="496.26633060202823"/>
    <n v="434.63611074384681"/>
    <n v="356.7472791425019"/>
    <n v="266.51560623101028"/>
    <n v="319.95986544192755"/>
    <n v="362.83187516026823"/>
    <n v="278.80532673027619"/>
    <n v="7416.9540719999995"/>
    <n v="7373.9413439999989"/>
    <n v="6277.57530424794"/>
    <n v="456.12052199999994"/>
    <n v="554.93400599999995"/>
    <n v="616.23480599999994"/>
    <n v="779.20127999999988"/>
    <n v="673.0146719999999"/>
    <n v="813.30836399999987"/>
    <n v="707.98166999999989"/>
    <n v="637.03450799999996"/>
    <n v="371.26999799999993"/>
    <n v="593.74933199999998"/>
    <n v="618.25262399999997"/>
    <n v="552.83956199999989"/>
    <n v="310.37228043482537"/>
    <n v="411.72294646552467"/>
    <n v="596.42824068079699"/>
    <n v="612.53394627285854"/>
    <n v="576.73851035341011"/>
    <n v="743.63723081923752"/>
    <n v="651.28656504966762"/>
    <n v="534.57295489298986"/>
    <n v="399.36404137534453"/>
    <n v="479.44833980957247"/>
    <n v="543.69050298015611"/>
    <n v="417.77974511355654"/>
  </r>
  <r>
    <x v="0"/>
    <n v="69568828"/>
    <n v="10077567283235"/>
    <s v="BR CS VANILLA 6 1.5QT"/>
    <n v="971395"/>
    <n v="47025"/>
    <n v="61897"/>
    <n v="98846"/>
    <n v="95962"/>
    <n v="64925"/>
    <n v="87891"/>
    <n v="93289"/>
    <n v="83968"/>
    <n v="71587"/>
    <n v="78927"/>
    <n v="65970"/>
    <n v="66368"/>
    <n v="45514.547329347508"/>
    <n v="60148.512280369221"/>
    <n v="96379.64907299327"/>
    <n v="84146.73829228431"/>
    <n v="64571.972638609412"/>
    <n v="83680.961316492656"/>
    <n v="94930.067146360219"/>
    <n v="75958.266831228248"/>
    <n v="67037.240074321613"/>
    <n v="63029.47976258197"/>
    <n v="57077.370474442985"/>
    <n v="47036.563115359328"/>
    <n v="2727561.3683343912"/>
    <n v="176"/>
    <n v="8.5199999999999998E-3"/>
    <n v="916655"/>
    <n v="839511.36833439069"/>
    <n v="5519.289772727273"/>
    <n v="5208.267045454545"/>
    <n v="4769.950956445402"/>
    <n v="267.1875"/>
    <n v="351.6875"/>
    <n v="561.625"/>
    <n v="545.23863636363637"/>
    <n v="368.89204545454544"/>
    <n v="499.38068181818181"/>
    <n v="530.05113636363637"/>
    <n v="477.09090909090907"/>
    <n v="406.74431818181819"/>
    <n v="448.44886363636363"/>
    <n v="374.82954545454544"/>
    <n v="377.09090909090907"/>
    <n v="258.60538255311081"/>
    <n v="341.75291068391601"/>
    <n v="547.61164246018905"/>
    <n v="478.10646756979719"/>
    <n v="366.88620817391711"/>
    <n v="475.46000748007191"/>
    <n v="539.37538151341039"/>
    <n v="431.58106154106957"/>
    <n v="380.89340951319099"/>
    <n v="358.12204410557939"/>
    <n v="324.30324133206244"/>
    <n v="267.2531995190871"/>
    <n v="8276.2854000000007"/>
    <n v="7809.9005999999999"/>
    <n v="7152.6368582090081"/>
    <n v="400.65299999999996"/>
    <n v="527.36243999999999"/>
    <n v="842.16791999999998"/>
    <n v="817.59623999999997"/>
    <n v="553.16099999999994"/>
    <n v="748.83132000000001"/>
    <n v="794.82227999999998"/>
    <n v="715.40735999999993"/>
    <n v="609.92124000000001"/>
    <n v="672.45803999999998"/>
    <n v="562.06439999999998"/>
    <n v="565.45536000000004"/>
    <n v="387.78394324604074"/>
    <n v="512.46532462874575"/>
    <n v="821.15461010190268"/>
    <n v="716.93021025026235"/>
    <n v="550.15320688095221"/>
    <n v="712.96179041651737"/>
    <n v="808.80417208698907"/>
    <n v="647.16443340206467"/>
    <n v="571.15728543322018"/>
    <n v="537.01116757719842"/>
    <n v="486.29919644225424"/>
    <n v="400.75151774286144"/>
  </r>
  <r>
    <x v="10"/>
    <n v="64875812"/>
    <n v="10075856728719"/>
    <s v="KL Vanilla Sandwich 8-6pk"/>
    <n v="886840"/>
    <n v="51365"/>
    <n v="24036"/>
    <n v="28872"/>
    <n v="50860"/>
    <n v="80348"/>
    <n v="137701"/>
    <n v="123368"/>
    <n v="100485"/>
    <n v="89155"/>
    <n v="87765"/>
    <n v="71360"/>
    <n v="72554"/>
    <n v="58326.14"/>
    <n v="44160.76"/>
    <n v="66830.670000000013"/>
    <n v="86980.670000000013"/>
    <n v="98729.61"/>
    <n v="114342.82999999999"/>
    <n v="109603.32"/>
    <n v="90267.859999999986"/>
    <n v="78967.759999999995"/>
    <n v="75126.36"/>
    <n v="61863.860000000008"/>
    <n v="60925.43"/>
    <n v="2750834.2699999991"/>
    <n v="108"/>
    <n v="6.0000000000000001E-3"/>
    <n v="917869"/>
    <n v="946125.27"/>
    <n v="8211.4814814814818"/>
    <n v="8498.7870370370365"/>
    <n v="8760.4191666666666"/>
    <n v="475.60185185185185"/>
    <n v="222.55555555555554"/>
    <n v="267.33333333333331"/>
    <n v="470.92592592592592"/>
    <n v="743.96296296296293"/>
    <n v="1275.0092592592594"/>
    <n v="1142.2962962962963"/>
    <n v="930.41666666666663"/>
    <n v="825.50925925925924"/>
    <n v="812.63888888888891"/>
    <n v="660.74074074074076"/>
    <n v="671.7962962962963"/>
    <n v="540.05685185185189"/>
    <n v="408.89592592592595"/>
    <n v="618.80250000000012"/>
    <n v="805.37657407407414"/>
    <n v="914.16305555555562"/>
    <n v="1058.7299074074074"/>
    <n v="1014.8455555555556"/>
    <n v="835.81351851851844"/>
    <n v="731.18296296296296"/>
    <n v="695.61444444444442"/>
    <n v="572.81351851851855"/>
    <n v="564.12435185185188"/>
    <n v="5321.04"/>
    <n v="5507.2139999999999"/>
    <n v="5676.75162"/>
    <n v="308.19"/>
    <n v="144.21600000000001"/>
    <n v="173.232"/>
    <n v="305.16000000000003"/>
    <n v="482.08800000000002"/>
    <n v="826.20600000000002"/>
    <n v="740.20799999999997"/>
    <n v="602.91"/>
    <n v="534.93000000000006"/>
    <n v="526.59"/>
    <n v="428.16"/>
    <n v="435.32400000000001"/>
    <n v="349.95684"/>
    <n v="264.96456000000001"/>
    <n v="400.9840200000001"/>
    <n v="521.88402000000008"/>
    <n v="592.37765999999999"/>
    <n v="686.05697999999995"/>
    <n v="657.61992000000009"/>
    <n v="541.60715999999991"/>
    <n v="473.80655999999999"/>
    <n v="450.75816000000003"/>
    <n v="371.18316000000004"/>
    <n v="365.55258000000003"/>
  </r>
  <r>
    <x v="11"/>
    <n v="64825255"/>
    <n v="10077567002942"/>
    <s v="GH Giant Vanilla Sandwich 1-24BK"/>
    <n v="687827"/>
    <n v="17164"/>
    <n v="29906"/>
    <n v="42722"/>
    <n v="16817"/>
    <n v="78749"/>
    <n v="77112"/>
    <n v="86552"/>
    <n v="67087"/>
    <n v="54144"/>
    <n v="25463"/>
    <n v="25785"/>
    <n v="15858"/>
    <n v="16471.330000000002"/>
    <n v="25552.960000000003"/>
    <n v="36994.119999999995"/>
    <n v="46089.150000000009"/>
    <n v="67870.720000000001"/>
    <n v="65157.689999999988"/>
    <n v="82476.17"/>
    <n v="63837.599999999999"/>
    <n v="42213.15"/>
    <n v="34430.879999999997"/>
    <n v="25822.61"/>
    <n v="15892.320000000002"/>
    <n v="1747994.7"/>
    <n v="324"/>
    <n v="4.248E-3"/>
    <n v="537359"/>
    <n v="522808.7"/>
    <n v="2122.9228395061727"/>
    <n v="1658.5154320987654"/>
    <n v="1613.6070987654321"/>
    <n v="52.97530864197531"/>
    <n v="92.302469135802468"/>
    <n v="131.85802469135803"/>
    <n v="51.904320987654323"/>
    <n v="243.05246913580248"/>
    <n v="238"/>
    <n v="267.1358024691358"/>
    <n v="207.05864197530863"/>
    <n v="167.11111111111111"/>
    <n v="78.589506172839506"/>
    <n v="79.583333333333329"/>
    <n v="48.944444444444443"/>
    <n v="50.837438271604945"/>
    <n v="78.867160493827171"/>
    <n v="114.17938271604937"/>
    <n v="142.25046296296298"/>
    <n v="209.47753086419755"/>
    <n v="201.10398148148144"/>
    <n v="254.55608024691358"/>
    <n v="197.02962962962962"/>
    <n v="130.28749999999999"/>
    <n v="106.26814814814814"/>
    <n v="79.699413580246912"/>
    <n v="49.050370370370374"/>
    <n v="2921.8890959999999"/>
    <n v="2282.7010319999999"/>
    <n v="2220.8913576"/>
    <n v="72.912672000000001"/>
    <n v="127.040688"/>
    <n v="181.483056"/>
    <n v="71.438615999999996"/>
    <n v="334.52575200000001"/>
    <n v="327.571776"/>
    <n v="367.67289599999998"/>
    <n v="284.98557599999998"/>
    <n v="230.00371200000001"/>
    <n v="108.16682400000001"/>
    <n v="109.53467999999999"/>
    <n v="67.364784"/>
    <n v="69.97020984000001"/>
    <n v="108.54897408000001"/>
    <n v="157.15102175999999"/>
    <n v="195.78670920000005"/>
    <n v="288.31481855999999"/>
    <n v="276.78986711999994"/>
    <n v="350.35877016000001"/>
    <n v="271.1821248"/>
    <n v="179.32146120000002"/>
    <n v="146.26237824"/>
    <n v="109.69444728000001"/>
    <n v="67.510575360000004"/>
  </r>
  <r>
    <x v="3"/>
    <n v="68852591"/>
    <n v="10075856011132"/>
    <s v="KL HEATH BAR 12-6PK"/>
    <n v="767280"/>
    <n v="44050"/>
    <n v="49905"/>
    <n v="81368"/>
    <n v="74964"/>
    <n v="89088"/>
    <n v="95561"/>
    <n v="89052"/>
    <n v="73644"/>
    <n v="61608"/>
    <n v="59628"/>
    <n v="48214"/>
    <n v="49332"/>
    <n v="50138.414174478887"/>
    <n v="52281.757887376727"/>
    <n v="76326.909349747817"/>
    <n v="78066.752518056193"/>
    <n v="95089.270898231043"/>
    <n v="90325.659510994956"/>
    <n v="86013.9307917236"/>
    <n v="71075.133165380961"/>
    <n v="59648.61837282349"/>
    <n v="53379.292807739061"/>
    <n v="47778.855289831467"/>
    <n v="39974.091562084061"/>
    <n v="2383792.6863284684"/>
    <n v="132"/>
    <n v="8.5199999999999998E-3"/>
    <n v="816414"/>
    <n v="800098.68632846826"/>
    <n v="5812.727272727273"/>
    <n v="6184.954545454545"/>
    <n v="6061.3536843065776"/>
    <n v="333.71212121212119"/>
    <n v="378.06818181818181"/>
    <n v="616.42424242424238"/>
    <n v="567.90909090909088"/>
    <n v="674.90909090909088"/>
    <n v="723.94696969696975"/>
    <n v="674.63636363636363"/>
    <n v="557.90909090909088"/>
    <n v="466.72727272727275"/>
    <n v="451.72727272727275"/>
    <n v="365.25757575757575"/>
    <n v="373.72727272727275"/>
    <n v="379.83647101877943"/>
    <n v="396.07392338921761"/>
    <n v="578.23416174051374"/>
    <n v="591.41479180345596"/>
    <n v="720.37326438053822"/>
    <n v="684.28529932571939"/>
    <n v="651.62068781608787"/>
    <n v="538.44797852561339"/>
    <n v="451.8834725213901"/>
    <n v="404.38858187681109"/>
    <n v="361.96102492296563"/>
    <n v="302.83402698548531"/>
    <n v="6537.2255999999998"/>
    <n v="6955.84728"/>
    <n v="6816.8408075185498"/>
    <n v="375.30599999999998"/>
    <n v="425.19060000000002"/>
    <n v="693.25536"/>
    <n v="638.69327999999996"/>
    <n v="759.02976000000001"/>
    <n v="814.17971999999997"/>
    <n v="758.72303999999997"/>
    <n v="627.44687999999996"/>
    <n v="524.90016000000003"/>
    <n v="508.03055999999998"/>
    <n v="410.78327999999999"/>
    <n v="420.30863999999997"/>
    <n v="427.17928876656009"/>
    <n v="445.4405772004497"/>
    <n v="650.30526765985144"/>
    <n v="665.12873145383878"/>
    <n v="810.16058805292846"/>
    <n v="769.57461903367698"/>
    <n v="732.83869034548502"/>
    <n v="605.56013456904577"/>
    <n v="508.20622853645614"/>
    <n v="454.7915747219368"/>
    <n v="407.0758470693641"/>
    <n v="340.57926010895619"/>
  </r>
  <r>
    <x v="0"/>
    <n v="68817796"/>
    <n v="10077567250046"/>
    <s v="BR XCRMY VANILLA 6 1.5QT"/>
    <n v="805308"/>
    <n v="50776"/>
    <n v="47810"/>
    <n v="52980"/>
    <n v="71445"/>
    <n v="61468"/>
    <n v="83160"/>
    <n v="68981"/>
    <n v="59672"/>
    <n v="46266"/>
    <n v="54372"/>
    <n v="83977"/>
    <n v="67991"/>
    <n v="46997.620295324028"/>
    <n v="49183.589014598125"/>
    <n v="67672.906221534271"/>
    <n v="53496.899644623139"/>
    <n v="63577.195734224137"/>
    <n v="70469.054745576257"/>
    <n v="63681.390651798742"/>
    <n v="56754.947988708765"/>
    <n v="42923.040318493498"/>
    <n v="53735.992534237615"/>
    <n v="68003.063924252769"/>
    <n v="50329.663277153872"/>
    <n v="2241031.3643505257"/>
    <n v="176"/>
    <n v="8.513999999999999E-3"/>
    <n v="748898"/>
    <n v="686825.3643505252"/>
    <n v="4575.613636363636"/>
    <n v="4255.102272727273"/>
    <n v="3902.4168429007113"/>
    <n v="288.5"/>
    <n v="271.64772727272725"/>
    <n v="301.02272727272725"/>
    <n v="405.9375"/>
    <n v="349.25"/>
    <n v="472.5"/>
    <n v="391.9375"/>
    <n v="339.04545454545456"/>
    <n v="262.875"/>
    <n v="308.93181818181819"/>
    <n v="477.14204545454544"/>
    <n v="386.3125"/>
    <n v="267.03193349615924"/>
    <n v="279.45221031021663"/>
    <n v="384.50514898599016"/>
    <n v="303.9596570717224"/>
    <n v="361.23406667172804"/>
    <n v="400.39235650895603"/>
    <n v="361.82608324885649"/>
    <n v="322.47129539039071"/>
    <n v="243.88091090053123"/>
    <n v="305.31813939907738"/>
    <n v="386.38104502416348"/>
    <n v="285.96399589291974"/>
    <n v="6856.392311999999"/>
    <n v="6376.1175719999992"/>
    <n v="5847.6311520803711"/>
    <n v="432.30686399999996"/>
    <n v="407.05433999999997"/>
    <n v="451.07171999999997"/>
    <n v="608.2827299999999"/>
    <n v="523.33855199999994"/>
    <n v="708.02423999999996"/>
    <n v="587.30423399999995"/>
    <n v="508.04740799999996"/>
    <n v="393.90872399999995"/>
    <n v="462.92320799999993"/>
    <n v="714.98017799999991"/>
    <n v="578.87537399999997"/>
    <n v="400.1377391943887"/>
    <n v="418.74907687028838"/>
    <n v="576.16712357014273"/>
    <n v="455.47260357432134"/>
    <n v="541.2962444811842"/>
    <n v="599.97353210383619"/>
    <n v="542.1833600094144"/>
    <n v="483.2116271758664"/>
    <n v="365.44676527165359"/>
    <n v="457.50824043649902"/>
    <n v="578.97808625108803"/>
    <n v="428.50675314168802"/>
  </r>
  <r>
    <x v="0"/>
    <n v="68737750"/>
    <n v="10077567224801"/>
    <s v="BR CO-B Reeses 6 1.5QT"/>
    <n v="704075"/>
    <n v="38346"/>
    <n v="47301"/>
    <n v="59994"/>
    <n v="71002"/>
    <n v="68931"/>
    <n v="83237"/>
    <n v="66563"/>
    <n v="64570"/>
    <n v="55954"/>
    <n v="48229"/>
    <n v="48639"/>
    <n v="45639"/>
    <n v="39271.673125842739"/>
    <n v="44832.070248747463"/>
    <n v="53798.851341823836"/>
    <n v="47163.55244211539"/>
    <n v="49587.039311794739"/>
    <n v="52595.801244731534"/>
    <n v="48907.410669766192"/>
    <n v="41854.911992918445"/>
    <n v="37500.100016898126"/>
    <n v="39625.435211020194"/>
    <n v="35978.399929010775"/>
    <n v="31726.334177558198"/>
    <n v="1925321.5797122282"/>
    <n v="176"/>
    <n v="8.5199999999999998E-3"/>
    <n v="698405"/>
    <n v="522841.57971222763"/>
    <n v="4000.4261363636365"/>
    <n v="3968.2102272727275"/>
    <n v="2970.6907938194749"/>
    <n v="217.875"/>
    <n v="268.75568181818181"/>
    <n v="340.875"/>
    <n v="403.42045454545456"/>
    <n v="391.65340909090907"/>
    <n v="472.9375"/>
    <n v="378.19886363636363"/>
    <n v="366.875"/>
    <n v="317.92045454545456"/>
    <n v="274.02840909090907"/>
    <n v="276.35795454545456"/>
    <n v="259.3125"/>
    <n v="223.13450639683376"/>
    <n v="254.72767186788332"/>
    <n v="305.67529171490816"/>
    <n v="267.97472978474656"/>
    <n v="281.74454154428827"/>
    <n v="298.83977979961099"/>
    <n v="277.88301516912611"/>
    <n v="237.81199995976388"/>
    <n v="213.06875009601208"/>
    <n v="225.14451824443293"/>
    <n v="204.4227268693794"/>
    <n v="180.26326237248975"/>
    <n v="5998.7190000000001"/>
    <n v="5950.4106000000002"/>
    <n v="4454.6102591481795"/>
    <n v="326.70792"/>
    <n v="403.00452000000001"/>
    <n v="511.14887999999996"/>
    <n v="604.93704000000002"/>
    <n v="587.29211999999995"/>
    <n v="709.17923999999994"/>
    <n v="567.11676"/>
    <n v="550.13639999999998"/>
    <n v="476.72807999999998"/>
    <n v="410.91107999999997"/>
    <n v="414.40427999999997"/>
    <n v="388.84427999999997"/>
    <n v="334.59465503218013"/>
    <n v="381.96923851932837"/>
    <n v="458.36621343233907"/>
    <n v="401.83346680682308"/>
    <n v="422.48157493649114"/>
    <n v="448.11622660511267"/>
    <n v="416.69113890640796"/>
    <n v="356.60385017966513"/>
    <n v="319.50085214397205"/>
    <n v="337.60870799789205"/>
    <n v="306.53596739517178"/>
    <n v="270.30836719279586"/>
  </r>
  <r>
    <x v="8"/>
    <n v="64325572"/>
    <n v="10850001974056"/>
    <s v="Yasso Vanilla Chocolate Crunch 8-4pk"/>
    <n v="693267"/>
    <n v="48411"/>
    <n v="62047"/>
    <n v="91733"/>
    <n v="90905"/>
    <n v="91019"/>
    <n v="58588"/>
    <n v="74473"/>
    <n v="103921"/>
    <n v="88970"/>
    <n v="63444"/>
    <n v="60325"/>
    <n v="73110"/>
    <n v="43055.900211235326"/>
    <n v="52449.88978758685"/>
    <n v="82068.603358190914"/>
    <n v="92260.081527649541"/>
    <n v="98502.589306374299"/>
    <n v="99325.21014255831"/>
    <n v="114841.08684202112"/>
    <n v="107427.16786275085"/>
    <n v="89299.576471743916"/>
    <n v="74712.991113226264"/>
    <n v="75233.908494072719"/>
    <n v="53595.962613935073"/>
    <n v="2582985.9677313454"/>
    <n v="187"/>
    <n v="2.5119999999999999E-3"/>
    <n v="906946"/>
    <n v="982772.96773134521"/>
    <n v="3707.3101604278077"/>
    <n v="4849.9786096256685"/>
    <n v="5255.4704156756425"/>
    <n v="258.88235294117646"/>
    <n v="331.80213903743316"/>
    <n v="490.55080213903744"/>
    <n v="486.12299465240642"/>
    <n v="486.73262032085563"/>
    <n v="313.30481283422461"/>
    <n v="398.25133689839572"/>
    <n v="555.72727272727275"/>
    <n v="475.77540106951869"/>
    <n v="339.27272727272725"/>
    <n v="322.59358288770051"/>
    <n v="390.96256684491976"/>
    <n v="230.24545567505521"/>
    <n v="280.4806940512666"/>
    <n v="438.86953667481771"/>
    <n v="493.36941993395476"/>
    <n v="526.75181447258979"/>
    <n v="531.15085637731715"/>
    <n v="614.12345904824133"/>
    <n v="574.4768334906463"/>
    <n v="477.53784209488725"/>
    <n v="399.53471183543456"/>
    <n v="402.32036627846372"/>
    <n v="286.60942574296831"/>
    <n v="1741.4867039999999"/>
    <n v="2278.2483520000001"/>
    <n v="2468.725694941139"/>
    <n v="121.60843199999999"/>
    <n v="155.862064"/>
    <n v="230.43329599999998"/>
    <n v="228.35335999999998"/>
    <n v="228.63972799999999"/>
    <n v="147.173056"/>
    <n v="187.076176"/>
    <n v="261.04955200000001"/>
    <n v="223.49263999999999"/>
    <n v="159.37132800000001"/>
    <n v="151.53639999999999"/>
    <n v="183.65232"/>
    <n v="108.15642133062313"/>
    <n v="131.75412314641815"/>
    <n v="206.15633163577556"/>
    <n v="231.75732479745565"/>
    <n v="247.43850433761222"/>
    <n v="249.50492787810646"/>
    <n v="288.48081014715706"/>
    <n v="269.85704567123014"/>
    <n v="224.32053609702072"/>
    <n v="187.67903367642438"/>
    <n v="188.98757813711066"/>
    <n v="134.6330580862049"/>
  </r>
  <r>
    <x v="4"/>
    <n v="64365613"/>
    <n v="10077567003840"/>
    <s v="PS Spiderman FP"/>
    <n v="5975"/>
    <n v="16557"/>
    <n v="24395"/>
    <n v="41711"/>
    <n v="72807"/>
    <n v="81066"/>
    <n v="106057"/>
    <n v="79472"/>
    <n v="42605"/>
    <n v="40403"/>
    <n v="29355"/>
    <n v="30750"/>
    <n v="36870"/>
    <n v="34166.793063929937"/>
    <n v="33645.206592767041"/>
    <n v="34540.855455012563"/>
    <n v="48221.178571545352"/>
    <n v="62708.521549700199"/>
    <n v="71423.998470777209"/>
    <n v="63615.577959504357"/>
    <n v="21182.784461352228"/>
    <n v="21573.332382220549"/>
    <n v="24239.604680065975"/>
    <n v="25968.796722301504"/>
    <n v="26913.262266735208"/>
    <n v="1076222.9121759122"/>
    <n v="195"/>
    <n v="2.1540000000000001E-3"/>
    <n v="602048"/>
    <n v="468199.91217591212"/>
    <n v="30.641025641025642"/>
    <n v="3087.4256410256412"/>
    <n v="2401.0251906457033"/>
    <n v="84.907692307692301"/>
    <n v="125.1025641025641"/>
    <n v="213.9025641025641"/>
    <n v="373.3692307692308"/>
    <n v="415.72307692307692"/>
    <n v="543.88205128205129"/>
    <n v="407.54871794871792"/>
    <n v="218.48717948717947"/>
    <n v="207.1948717948718"/>
    <n v="150.53846153846155"/>
    <n v="157.69230769230768"/>
    <n v="189.07692307692307"/>
    <n v="175.21432340476892"/>
    <n v="172.53952098854893"/>
    <n v="177.13259207698749"/>
    <n v="247.2880952386941"/>
    <n v="321.58216179333436"/>
    <n v="366.27691523475494"/>
    <n v="326.23373312566338"/>
    <n v="108.6296639043704"/>
    <n v="110.63247375497717"/>
    <n v="124.30566502597937"/>
    <n v="133.17331652462309"/>
    <n v="138.01672957300107"/>
    <n v="12.870150000000001"/>
    <n v="1296.8113920000001"/>
    <n v="1008.5026108269147"/>
    <n v="35.663778000000001"/>
    <n v="52.54683"/>
    <n v="89.845494000000002"/>
    <n v="156.826278"/>
    <n v="174.616164"/>
    <n v="228.44677800000002"/>
    <n v="171.18268800000001"/>
    <n v="91.771169999999998"/>
    <n v="87.028062000000006"/>
    <n v="63.230670000000003"/>
    <n v="66.235500000000002"/>
    <n v="79.41798"/>
    <n v="73.595272259705084"/>
    <n v="72.471775000820216"/>
    <n v="74.40100265009707"/>
    <n v="103.8684186431087"/>
    <n v="135.07415541805423"/>
    <n v="153.84729270605411"/>
    <n v="137.02795492477239"/>
    <n v="45.627717729752703"/>
    <n v="46.468957951303068"/>
    <n v="52.212108480862113"/>
    <n v="55.936788139837439"/>
    <n v="57.971166922547638"/>
  </r>
  <r>
    <x v="0"/>
    <n v="68821735"/>
    <n v="10077567227000"/>
    <s v="BR LACTOSE FR VAN 6 1.5QT"/>
    <n v="733012"/>
    <n v="38859"/>
    <n v="50166"/>
    <n v="58322"/>
    <n v="68783"/>
    <n v="56191"/>
    <n v="74767"/>
    <n v="61120"/>
    <n v="68857"/>
    <n v="51271"/>
    <n v="50894"/>
    <n v="61898"/>
    <n v="58923"/>
    <n v="40773.046771571571"/>
    <n v="48085.733196193287"/>
    <n v="60565.913586859344"/>
    <n v="53752.530836209909"/>
    <n v="55513.046928384385"/>
    <n v="61386.023267979406"/>
    <n v="61688.867407418373"/>
    <n v="54979.291261229024"/>
    <n v="45723.90464267967"/>
    <n v="50679.432807260971"/>
    <n v="53418.29319184315"/>
    <n v="43560.177434901598"/>
    <n v="2063189.2613325308"/>
    <n v="176"/>
    <n v="8.5199999999999998E-3"/>
    <n v="700051"/>
    <n v="630126.26133253076"/>
    <n v="4164.840909090909"/>
    <n v="3977.5625"/>
    <n v="3580.2628484802885"/>
    <n v="220.78977272727272"/>
    <n v="285.03409090909093"/>
    <n v="331.375"/>
    <n v="390.8125"/>
    <n v="319.26704545454544"/>
    <n v="424.8125"/>
    <n v="347.27272727272725"/>
    <n v="391.23295454545456"/>
    <n v="291.3125"/>
    <n v="289.17045454545456"/>
    <n v="351.69318181818181"/>
    <n v="334.78977272727275"/>
    <n v="231.66503847483847"/>
    <n v="273.2143931601891"/>
    <n v="344.12450901624629"/>
    <n v="305.41210702391993"/>
    <n v="315.41503936582035"/>
    <n v="348.78422311351937"/>
    <n v="350.50492845124074"/>
    <n v="312.38233671152852"/>
    <n v="259.79491274249813"/>
    <n v="287.95132276852826"/>
    <n v="303.51302949910882"/>
    <n v="247.50100815284998"/>
    <n v="6245.26224"/>
    <n v="5964.4345199999998"/>
    <n v="5368.6757465531618"/>
    <n v="331.07868000000002"/>
    <n v="427.41431999999998"/>
    <n v="496.90343999999999"/>
    <n v="586.03116"/>
    <n v="478.74732"/>
    <n v="637.01483999999994"/>
    <n v="520.74239999999998"/>
    <n v="586.66164000000003"/>
    <n v="436.82891999999998"/>
    <n v="433.61687999999998"/>
    <n v="527.37095999999997"/>
    <n v="502.02395999999999"/>
    <n v="347.38635849378977"/>
    <n v="409.69044683156682"/>
    <n v="516.02158376004161"/>
    <n v="457.97156272450843"/>
    <n v="472.97115982983496"/>
    <n v="523.00891824318455"/>
    <n v="525.58915031120455"/>
    <n v="468.42356154567125"/>
    <n v="389.56766755563081"/>
    <n v="431.78876751786345"/>
    <n v="455.12385799450362"/>
    <n v="371.13271174536158"/>
  </r>
  <r>
    <x v="1"/>
    <n v="67881629"/>
    <n v="10076840529879"/>
    <s v="BJ US-COR-BrownieBatter-8 1PT"/>
    <n v="736603"/>
    <n v="46365"/>
    <n v="77221"/>
    <n v="71573"/>
    <n v="62378"/>
    <n v="60857"/>
    <n v="76591"/>
    <n v="65708"/>
    <n v="61060"/>
    <n v="64003"/>
    <n v="47745"/>
    <n v="53337"/>
    <n v="53785"/>
    <n v="35871.141190209812"/>
    <n v="58756.087374566814"/>
    <n v="64944.293865803753"/>
    <n v="60080.270269162029"/>
    <n v="58451.428027133334"/>
    <n v="65677.10922579949"/>
    <n v="55947.236511760522"/>
    <n v="57970.53133591979"/>
    <n v="50234.87699309607"/>
    <n v="48928.165045016809"/>
    <n v="45275.805929867776"/>
    <n v="38336.555869185366"/>
    <n v="2117699.5016375221"/>
    <n v="240"/>
    <n v="3.7853439999999999E-3"/>
    <n v="740623"/>
    <n v="640473.50163752155"/>
    <n v="3069.1791666666668"/>
    <n v="3085.9291666666668"/>
    <n v="2668.6395901563396"/>
    <n v="193.1875"/>
    <n v="321.75416666666666"/>
    <n v="298.22083333333336"/>
    <n v="259.90833333333336"/>
    <n v="253.57083333333333"/>
    <n v="319.12916666666666"/>
    <n v="273.78333333333336"/>
    <n v="254.41666666666666"/>
    <n v="266.67916666666667"/>
    <n v="198.9375"/>
    <n v="222.23750000000001"/>
    <n v="224.10416666666666"/>
    <n v="149.46308829254087"/>
    <n v="244.81703072736173"/>
    <n v="270.60122444084897"/>
    <n v="250.33445945484178"/>
    <n v="243.54761677972223"/>
    <n v="273.65462177416453"/>
    <n v="233.11348546566884"/>
    <n v="241.54388056633246"/>
    <n v="209.31198747123364"/>
    <n v="203.86735435423671"/>
    <n v="188.64919137444906"/>
    <n v="159.73564945493902"/>
    <n v="2788.2957464319998"/>
    <n v="2803.5128293120001"/>
    <n v="2424.4125265825824"/>
    <n v="175.50747455999999"/>
    <n v="292.30804902400001"/>
    <n v="270.92842611200001"/>
    <n v="236.122188032"/>
    <n v="230.36467980800001"/>
    <n v="289.923282304"/>
    <n v="248.72738355199999"/>
    <n v="231.13310464"/>
    <n v="242.273372032"/>
    <n v="180.73124927999999"/>
    <n v="201.89889292800001"/>
    <n v="203.59472704000001"/>
    <n v="135.78460907751358"/>
    <n v="222.41200280679223"/>
    <n v="245.83649311915704"/>
    <n v="227.42449058175086"/>
    <n v="221.25876237394101"/>
    <n v="248.61045134522473"/>
    <n v="211.77953604637361"/>
    <n v="219.43840296923597"/>
    <n v="190.15629021655425"/>
    <n v="185.2099359841641"/>
    <n v="171.3845003217894"/>
    <n v="145.1170517400856"/>
  </r>
  <r>
    <x v="9"/>
    <n v="68741714"/>
    <n v="10041000054140"/>
    <s v="GH STRAW Shortcake Bar 1-24PK OOH"/>
    <n v="664800"/>
    <n v="32430"/>
    <n v="26889"/>
    <n v="46592"/>
    <n v="65086"/>
    <n v="82538"/>
    <n v="91151"/>
    <n v="106731"/>
    <n v="74016"/>
    <n v="60707"/>
    <n v="22830"/>
    <n v="22920"/>
    <n v="24324"/>
    <n v="20003.568357477656"/>
    <n v="29902.462713474732"/>
    <n v="43749.74648284119"/>
    <n v="56305.539851369795"/>
    <n v="78981.678182752075"/>
    <n v="81629.697952606293"/>
    <n v="91922.016849233347"/>
    <n v="64193.790837201319"/>
    <n v="47708.925652122511"/>
    <n v="36998.863461599962"/>
    <n v="23653.725813623252"/>
    <n v="22368.930620587766"/>
    <n v="1918432.9467748897"/>
    <n v="225"/>
    <n v="2.8319999999999999E-3"/>
    <n v="656214"/>
    <n v="597418.94677488995"/>
    <n v="2954.6666666666665"/>
    <n v="2916.5066666666667"/>
    <n v="2655.1953189995111"/>
    <n v="144.13333333333333"/>
    <n v="119.50666666666666"/>
    <n v="207.07555555555555"/>
    <n v="289.27111111111111"/>
    <n v="366.83555555555557"/>
    <n v="405.11555555555555"/>
    <n v="474.36"/>
    <n v="328.96"/>
    <n v="269.80888888888887"/>
    <n v="101.46666666666667"/>
    <n v="101.86666666666666"/>
    <n v="108.10666666666667"/>
    <n v="88.904748255456255"/>
    <n v="132.89983428210991"/>
    <n v="194.44331770151641"/>
    <n v="250.24684378386576"/>
    <n v="351.02968081223145"/>
    <n v="362.79865756713906"/>
    <n v="408.54229710770375"/>
    <n v="285.30573705422808"/>
    <n v="212.03966956498894"/>
    <n v="164.43939316266651"/>
    <n v="105.12767028277001"/>
    <n v="99.417469424834508"/>
    <n v="1882.7135999999998"/>
    <n v="1858.398048"/>
    <n v="1691.8904572664883"/>
    <n v="91.841759999999994"/>
    <n v="76.149647999999999"/>
    <n v="131.948544"/>
    <n v="184.32355200000001"/>
    <n v="233.74761599999999"/>
    <n v="258.13963200000001"/>
    <n v="302.26219199999997"/>
    <n v="209.61331199999998"/>
    <n v="171.922224"/>
    <n v="64.654560000000004"/>
    <n v="64.909440000000004"/>
    <n v="68.885567999999992"/>
    <n v="56.650105588376718"/>
    <n v="84.683774404560438"/>
    <n v="123.89928203940624"/>
    <n v="159.45728885907926"/>
    <n v="223.67611261355387"/>
    <n v="231.17530460178102"/>
    <n v="260.32315171702885"/>
    <n v="181.79681565095413"/>
    <n v="135.11167744681094"/>
    <n v="104.78078132325109"/>
    <n v="66.987351504181049"/>
    <n v="63.348811517504551"/>
  </r>
  <r>
    <x v="5"/>
    <n v="64327161"/>
    <n v="851035003074"/>
    <s v="YSO Mint Chocolate Chip Club 1-15pk"/>
    <n v="1322271"/>
    <n v="23040"/>
    <n v="13679"/>
    <n v="26880"/>
    <n v="77040"/>
    <n v="126720"/>
    <n v="129600"/>
    <n v="59520"/>
    <n v="64453"/>
    <n v="0"/>
    <n v="26640"/>
    <n v="17040"/>
    <n v="19680"/>
    <n v="21857"/>
    <n v="33369"/>
    <n v="22145"/>
    <n v="171425"/>
    <n v="149395"/>
    <n v="194360"/>
    <n v="36051"/>
    <n v="48108"/>
    <n v="226804"/>
    <n v="22711"/>
    <n v="21430"/>
    <n v="219285"/>
    <n v="3073503"/>
    <n v="240"/>
    <n v="1.56E-3"/>
    <n v="584292"/>
    <n v="1166940"/>
    <n v="5509.4624999999996"/>
    <n v="2434.5500000000002"/>
    <n v="4862.25"/>
    <n v="96"/>
    <n v="56.99583333333333"/>
    <n v="112"/>
    <n v="321"/>
    <n v="528"/>
    <n v="540"/>
    <n v="248"/>
    <n v="268.55416666666667"/>
    <n v="0"/>
    <n v="111"/>
    <n v="71"/>
    <n v="82"/>
    <n v="91.07083333333334"/>
    <n v="139.03749999999999"/>
    <n v="92.270833333333329"/>
    <n v="714.27083333333337"/>
    <n v="622.47916666666663"/>
    <n v="809.83333333333337"/>
    <n v="150.21250000000001"/>
    <n v="200.45"/>
    <n v="945.01666666666665"/>
    <n v="94.629166666666663"/>
    <n v="89.291666666666671"/>
    <n v="913.6875"/>
    <n v="2062.7427600000001"/>
    <n v="911.49551999999994"/>
    <n v="1820.4264000000001"/>
    <n v="35.942399999999999"/>
    <n v="21.33924"/>
    <n v="41.9328"/>
    <n v="120.1824"/>
    <n v="197.6832"/>
    <n v="202.17599999999999"/>
    <n v="92.851199999999992"/>
    <n v="100.54667999999999"/>
    <n v="0"/>
    <n v="41.558399999999999"/>
    <n v="26.5824"/>
    <n v="30.700800000000001"/>
    <n v="34.096919999999997"/>
    <n v="52.055639999999997"/>
    <n v="34.546199999999999"/>
    <n v="267.423"/>
    <n v="233.05619999999999"/>
    <n v="303.20159999999998"/>
    <n v="56.239559999999997"/>
    <n v="75.048479999999998"/>
    <n v="353.81423999999998"/>
    <n v="35.429159999999996"/>
    <n v="33.430799999999998"/>
    <n v="342.08459999999997"/>
  </r>
  <r>
    <x v="8"/>
    <n v="64325523"/>
    <n v="10851035003637"/>
    <s v="Yasso Chocolate Fudge Brownie 8-4pk"/>
    <n v="610823"/>
    <n v="43231"/>
    <n v="58641"/>
    <n v="56436"/>
    <n v="68101"/>
    <n v="45286"/>
    <n v="73876"/>
    <n v="88314"/>
    <n v="55773"/>
    <n v="60228"/>
    <n v="56419"/>
    <n v="46457"/>
    <n v="51769"/>
    <n v="42696.920238590385"/>
    <n v="51522.758486154176"/>
    <n v="63583.428527024545"/>
    <n v="60611.818197444169"/>
    <n v="58975.475841211621"/>
    <n v="75626.462338871905"/>
    <n v="80391.768529136214"/>
    <n v="69407.142299208048"/>
    <n v="56043.064650607361"/>
    <n v="48617.970380606392"/>
    <n v="51083.765578942017"/>
    <n v="34966.307430750967"/>
    <n v="2008880.8824985477"/>
    <n v="187"/>
    <n v="3.3119999999999998E-3"/>
    <n v="704531"/>
    <n v="693526.88249854767"/>
    <n v="3266.433155080214"/>
    <n v="3767.5454545454545"/>
    <n v="3708.6999064093457"/>
    <n v="231.18181818181819"/>
    <n v="313.58823529411762"/>
    <n v="301.79679144385028"/>
    <n v="364.1764705882353"/>
    <n v="242.17112299465239"/>
    <n v="395.05882352941177"/>
    <n v="472.26737967914437"/>
    <n v="298.25133689839572"/>
    <n v="322.07486631016042"/>
    <n v="301.70588235294116"/>
    <n v="248.43315508021391"/>
    <n v="276.83957219251334"/>
    <n v="228.32577667695392"/>
    <n v="275.5227726532309"/>
    <n v="340.01833436911522"/>
    <n v="324.1273700398084"/>
    <n v="315.37687615621189"/>
    <n v="404.41958469984974"/>
    <n v="429.90250550340221"/>
    <n v="371.16118876581845"/>
    <n v="299.69553289094847"/>
    <n v="259.98914642035504"/>
    <n v="273.17521699968995"/>
    <n v="186.9856012339624"/>
    <n v="2023.0457759999999"/>
    <n v="2333.4066720000001"/>
    <n v="2296.9610348351898"/>
    <n v="143.181072"/>
    <n v="194.21899199999999"/>
    <n v="186.916032"/>
    <n v="225.550512"/>
    <n v="149.98723200000001"/>
    <n v="244.677312"/>
    <n v="292.495968"/>
    <n v="184.72017599999998"/>
    <n v="199.47513599999999"/>
    <n v="186.85972799999999"/>
    <n v="153.86558399999998"/>
    <n v="171.45892799999999"/>
    <n v="141.41219983021134"/>
    <n v="170.64337610614263"/>
    <n v="210.58831528150529"/>
    <n v="200.74634186993507"/>
    <n v="195.32677598609288"/>
    <n v="250.47484326634373"/>
    <n v="266.25753736849913"/>
    <n v="229.87645529497703"/>
    <n v="185.61463012281158"/>
    <n v="161.02271790056835"/>
    <n v="169.18943159745595"/>
    <n v="115.8084102106472"/>
  </r>
  <r>
    <x v="6"/>
    <n v="68860059"/>
    <n v="20186852000093"/>
    <s v="Talenti Pacific Coast Pistachio 8-1PT"/>
    <n v="623979"/>
    <n v="43532"/>
    <n v="47775"/>
    <n v="54683"/>
    <n v="60090"/>
    <n v="65286"/>
    <n v="66486"/>
    <n v="56295"/>
    <n v="48730"/>
    <n v="50812"/>
    <n v="45105"/>
    <n v="43170"/>
    <n v="43290"/>
    <n v="40412.99363587486"/>
    <n v="49330.67187462093"/>
    <n v="52934.465983800976"/>
    <n v="57576.352607370623"/>
    <n v="57640.655259650135"/>
    <n v="68056.011144032382"/>
    <n v="56392.524374141896"/>
    <n v="50885.640797244771"/>
    <n v="49667.570545419912"/>
    <n v="46667.876768140726"/>
    <n v="34461.006188167004"/>
    <n v="25719.756351221273"/>
    <n v="1838978.5255296859"/>
    <n v="255"/>
    <n v="3.7839999999999996E-3"/>
    <n v="625254"/>
    <n v="589745.52552968555"/>
    <n v="2446.9764705882353"/>
    <n v="2451.9764705882353"/>
    <n v="2312.7275510968061"/>
    <n v="170.71372549019608"/>
    <n v="187.35294117647058"/>
    <n v="214.44313725490196"/>
    <n v="235.64705882352942"/>
    <n v="256.02352941176468"/>
    <n v="260.7294117647059"/>
    <n v="220.76470588235293"/>
    <n v="191.09803921568627"/>
    <n v="199.2627450980392"/>
    <n v="176.88235294117646"/>
    <n v="169.29411764705881"/>
    <n v="169.76470588235293"/>
    <n v="158.48232798382298"/>
    <n v="193.45361519459189"/>
    <n v="207.586141112945"/>
    <n v="225.78961806812009"/>
    <n v="226.04178533196131"/>
    <n v="266.88631821189171"/>
    <n v="221.14715440839959"/>
    <n v="199.55153253821479"/>
    <n v="194.7747864526271"/>
    <n v="183.01128144368911"/>
    <n v="135.14120073790983"/>
    <n v="100.86178961263244"/>
    <n v="2361.136536"/>
    <n v="2365.9611359999999"/>
    <n v="2231.5970686043297"/>
    <n v="164.72508799999997"/>
    <n v="180.78059999999999"/>
    <n v="206.92047199999999"/>
    <n v="227.38055999999997"/>
    <n v="247.04222399999998"/>
    <n v="251.58302399999997"/>
    <n v="213.02027999999999"/>
    <n v="184.39431999999999"/>
    <n v="192.27260799999999"/>
    <n v="170.67731999999998"/>
    <n v="163.35527999999999"/>
    <n v="163.80935999999997"/>
    <n v="152.92276791815044"/>
    <n v="186.66726237356559"/>
    <n v="200.30401928270288"/>
    <n v="217.86891826629042"/>
    <n v="218.11223950251608"/>
    <n v="257.52394616901853"/>
    <n v="213.38931223175291"/>
    <n v="192.55126477677419"/>
    <n v="187.94208694386893"/>
    <n v="176.59124569064448"/>
    <n v="130.40044741602392"/>
    <n v="97.323558033021285"/>
  </r>
  <r>
    <x v="6"/>
    <n v="68867755"/>
    <n v="10186852001093"/>
    <s v="Talenti LY Salted CAR Truffle 8 323.1g"/>
    <n v="722828"/>
    <n v="52530"/>
    <n v="59922"/>
    <n v="71189"/>
    <n v="68413"/>
    <n v="77798"/>
    <n v="76322"/>
    <n v="70920"/>
    <n v="66940"/>
    <n v="64605"/>
    <n v="67395"/>
    <n v="64245"/>
    <n v="54920"/>
    <n v="48347.330589567558"/>
    <n v="61275.442094623686"/>
    <n v="72573.268489140086"/>
    <n v="76856.399409735663"/>
    <n v="76378.890804037306"/>
    <n v="85052.08115469967"/>
    <n v="75763.998788017343"/>
    <n v="69941.398507485821"/>
    <n v="63983.753686753123"/>
    <n v="70956.306655932014"/>
    <n v="57962.207672889184"/>
    <n v="50723.988764963608"/>
    <n v="2327842.0666178451"/>
    <n v="255"/>
    <n v="3.552E-3"/>
    <n v="795199"/>
    <n v="809815.06661784509"/>
    <n v="2834.6196078431371"/>
    <n v="3118.4274509803922"/>
    <n v="3175.7453592856668"/>
    <n v="206"/>
    <n v="234.98823529411766"/>
    <n v="279.17254901960786"/>
    <n v="268.28627450980395"/>
    <n v="305.09019607843135"/>
    <n v="299.30196078431374"/>
    <n v="278.11764705882354"/>
    <n v="262.50980392156862"/>
    <n v="253.35294117647058"/>
    <n v="264.29411764705884"/>
    <n v="251.94117647058823"/>
    <n v="215.37254901960785"/>
    <n v="189.59737486104925"/>
    <n v="240.29585135146544"/>
    <n v="284.60105289858859"/>
    <n v="301.39764474406144"/>
    <n v="299.52506197661688"/>
    <n v="333.53757315568498"/>
    <n v="297.11372073732292"/>
    <n v="274.27999414700321"/>
    <n v="250.91668112452206"/>
    <n v="278.26002610169417"/>
    <n v="227.30277518780073"/>
    <n v="198.91760299985728"/>
    <n v="2567.485056"/>
    <n v="2824.546848"/>
    <n v="2876.4631166265858"/>
    <n v="186.58655999999999"/>
    <n v="212.84294399999999"/>
    <n v="252.863328"/>
    <n v="243.00297599999999"/>
    <n v="276.33849600000002"/>
    <n v="271.09574400000002"/>
    <n v="251.90783999999999"/>
    <n v="237.77088000000001"/>
    <n v="229.47695999999999"/>
    <n v="239.38704000000001"/>
    <n v="228.19824"/>
    <n v="195.07584"/>
    <n v="171.72971825414396"/>
    <n v="217.65037032010335"/>
    <n v="257.7802496734256"/>
    <n v="272.99393070338107"/>
    <n v="271.29782013594053"/>
    <n v="302.10499226149324"/>
    <n v="269.11372369503761"/>
    <n v="248.43184749858963"/>
    <n v="227.27029309534709"/>
    <n v="252.03680124187051"/>
    <n v="205.88176165410238"/>
    <n v="180.17160809315072"/>
  </r>
  <r>
    <x v="6"/>
    <n v="68862496"/>
    <n v="20186852000185"/>
    <s v="TAL Alphonso Mango Sorbetto (Df) 8p 1PT"/>
    <n v="581670"/>
    <n v="41281"/>
    <n v="45510"/>
    <n v="51525"/>
    <n v="53722"/>
    <n v="57777"/>
    <n v="68355"/>
    <n v="55125"/>
    <n v="46695"/>
    <n v="47280"/>
    <n v="41700"/>
    <n v="36840"/>
    <n v="40500"/>
    <n v="38674.571832745278"/>
    <n v="46144.458120225318"/>
    <n v="50765.725872157331"/>
    <n v="57411.780913846917"/>
    <n v="56051.996545610513"/>
    <n v="61941.25081744857"/>
    <n v="56549.329960288742"/>
    <n v="48610.312917915529"/>
    <n v="45391.286704404411"/>
    <n v="45638.930207035883"/>
    <n v="39961.403825626352"/>
    <n v="31995.604396468701"/>
    <n v="1747116.6521137739"/>
    <n v="255"/>
    <n v="3.7839999999999996E-3"/>
    <n v="586310"/>
    <n v="579136.65211377351"/>
    <n v="2281.0588235294117"/>
    <n v="2299.2549019607845"/>
    <n v="2271.1241259363669"/>
    <n v="161.88627450980391"/>
    <n v="178.47058823529412"/>
    <n v="202.05882352941177"/>
    <n v="210.67450980392158"/>
    <n v="226.57647058823528"/>
    <n v="268.05882352941177"/>
    <n v="216.1764705882353"/>
    <n v="183.11764705882354"/>
    <n v="185.41176470588235"/>
    <n v="163.52941176470588"/>
    <n v="144.47058823529412"/>
    <n v="158.8235294117647"/>
    <n v="151.66498757939326"/>
    <n v="180.95865929500124"/>
    <n v="199.08127793002876"/>
    <n v="225.14423887783104"/>
    <n v="219.81175115925691"/>
    <n v="242.90686595077869"/>
    <n v="221.76207827564212"/>
    <n v="190.62867810947267"/>
    <n v="178.00504589962515"/>
    <n v="178.97619689033681"/>
    <n v="156.71138755147589"/>
    <n v="125.47295841752432"/>
    <n v="2201.03928"/>
    <n v="2218.5970399999997"/>
    <n v="2191.4530915985188"/>
    <n v="156.20730399999999"/>
    <n v="172.20983999999999"/>
    <n v="194.97059999999999"/>
    <n v="203.28404799999998"/>
    <n v="218.62816799999999"/>
    <n v="258.65531999999996"/>
    <n v="208.59299999999999"/>
    <n v="176.69387999999998"/>
    <n v="178.90751999999998"/>
    <n v="157.79279999999997"/>
    <n v="139.40255999999999"/>
    <n v="153.25199999999998"/>
    <n v="146.34457981510812"/>
    <n v="174.61062952693257"/>
    <n v="192.09750670024331"/>
    <n v="217.24617897799672"/>
    <n v="212.10075492859016"/>
    <n v="234.38569309322537"/>
    <n v="213.98266456973258"/>
    <n v="183.94142408139234"/>
    <n v="171.76062888946626"/>
    <n v="172.69771190342377"/>
    <n v="151.2139520761701"/>
    <n v="121.07136703623755"/>
  </r>
  <r>
    <x v="3"/>
    <n v="68300738"/>
    <n v="10075856024156"/>
    <s v="KL REESES BAR 12-6 PK"/>
    <n v="601112"/>
    <n v="33773"/>
    <n v="37350"/>
    <n v="62808"/>
    <n v="57919"/>
    <n v="66840"/>
    <n v="80880"/>
    <n v="68907"/>
    <n v="53623"/>
    <n v="53424"/>
    <n v="46020"/>
    <n v="33024"/>
    <n v="36228"/>
    <n v="34275.99877273984"/>
    <n v="40222.57208528585"/>
    <n v="58765.194428189789"/>
    <n v="58532.84751987116"/>
    <n v="73145.008798847135"/>
    <n v="80299.108573268692"/>
    <n v="73031.826319311425"/>
    <n v="63229.930322892644"/>
    <n v="51370.101215046161"/>
    <n v="44654.368519109463"/>
    <n v="37326.967019333715"/>
    <n v="30305.414338768569"/>
    <n v="1877067.3379126645"/>
    <n v="132"/>
    <n v="8.4960000000000001E-3"/>
    <n v="630796"/>
    <n v="645159.3379126644"/>
    <n v="4553.878787878788"/>
    <n v="4778.757575757576"/>
    <n v="4887.570741762609"/>
    <n v="255.85606060606059"/>
    <n v="282.95454545454544"/>
    <n v="475.81818181818181"/>
    <n v="438.780303030303"/>
    <n v="506.36363636363637"/>
    <n v="612.72727272727275"/>
    <n v="522.02272727272725"/>
    <n v="406.2348484848485"/>
    <n v="404.72727272727275"/>
    <n v="348.63636363636363"/>
    <n v="250.18181818181819"/>
    <n v="274.45454545454544"/>
    <n v="259.66665736924119"/>
    <n v="304.71645519155948"/>
    <n v="445.19086688022566"/>
    <n v="443.43066302932698"/>
    <n v="554.12885453672072"/>
    <n v="608.32658010052035"/>
    <n v="553.27141150993509"/>
    <n v="479.01462365827763"/>
    <n v="389.16743344731941"/>
    <n v="338.29067059931413"/>
    <n v="282.78005317677059"/>
    <n v="229.58647226339826"/>
    <n v="5107.047552"/>
    <n v="5359.2428159999999"/>
    <n v="5481.2737349059971"/>
    <n v="286.935408"/>
    <n v="317.32560000000001"/>
    <n v="533.61676799999998"/>
    <n v="492.07982400000003"/>
    <n v="567.87264000000005"/>
    <n v="687.15647999999999"/>
    <n v="585.43387199999995"/>
    <n v="455.581008"/>
    <n v="453.89030400000001"/>
    <n v="390.98592000000002"/>
    <n v="280.57190400000002"/>
    <n v="307.79308800000001"/>
    <n v="291.20888557319768"/>
    <n v="341.73097243658862"/>
    <n v="499.26909186190045"/>
    <n v="497.29507252882536"/>
    <n v="621.43999475500527"/>
    <n v="682.22122643849082"/>
    <n v="620.47839640886991"/>
    <n v="537.20148802329595"/>
    <n v="436.4403799230322"/>
    <n v="379.38351493835398"/>
    <n v="317.12991179625925"/>
    <n v="257.47480022217775"/>
  </r>
  <r>
    <x v="0"/>
    <n v="69568964"/>
    <n v="10077567281903"/>
    <s v="BR NSA VANILLA 6 1.5QT"/>
    <n v="587257"/>
    <n v="36313"/>
    <n v="41856"/>
    <n v="50923"/>
    <n v="60739"/>
    <n v="49632"/>
    <n v="65591"/>
    <n v="55128"/>
    <n v="60873"/>
    <n v="43956"/>
    <n v="39229"/>
    <n v="46028"/>
    <n v="40065"/>
    <n v="24098.052663595656"/>
    <n v="37033.88645758303"/>
    <n v="50430.737796747511"/>
    <n v="54453.714860517277"/>
    <n v="43791.041533952652"/>
    <n v="60669.227586629029"/>
    <n v="51509.59860909175"/>
    <n v="52505.508901619185"/>
    <n v="39263.2530286611"/>
    <n v="40031.924258838248"/>
    <n v="38899.082689627714"/>
    <n v="33737.048231537592"/>
    <n v="1704013.0766184006"/>
    <n v="176"/>
    <n v="8.5199999999999998E-3"/>
    <n v="590333"/>
    <n v="526423.07661840075"/>
    <n v="3336.6875"/>
    <n v="3354.1647727272725"/>
    <n v="2991.0402080590952"/>
    <n v="206.32386363636363"/>
    <n v="237.81818181818181"/>
    <n v="289.33522727272725"/>
    <n v="345.10795454545456"/>
    <n v="282"/>
    <n v="372.67613636363637"/>
    <n v="313.22727272727275"/>
    <n v="345.86931818181819"/>
    <n v="249.75"/>
    <n v="222.89204545454547"/>
    <n v="261.52272727272725"/>
    <n v="227.64204545454547"/>
    <n v="136.92075377042985"/>
    <n v="210.41980941808541"/>
    <n v="286.5382829360654"/>
    <n v="309.39610716202998"/>
    <n v="248.81273598836734"/>
    <n v="344.71152037857405"/>
    <n v="292.66817391529406"/>
    <n v="298.32675512283629"/>
    <n v="223.08666493557442"/>
    <n v="227.45411510703551"/>
    <n v="221.01751528197565"/>
    <n v="191.68777404282721"/>
    <n v="5003.4296400000003"/>
    <n v="5029.6371600000002"/>
    <n v="4485.1246127887744"/>
    <n v="309.38675999999998"/>
    <n v="356.61311999999998"/>
    <n v="433.86395999999996"/>
    <n v="517.49627999999996"/>
    <n v="422.86464000000001"/>
    <n v="558.83532000000002"/>
    <n v="469.69056"/>
    <n v="518.63796000000002"/>
    <n v="374.50511999999998"/>
    <n v="334.23108000000002"/>
    <n v="392.15855999999997"/>
    <n v="341.35379999999998"/>
    <n v="205.315408693835"/>
    <n v="315.52871261860741"/>
    <n v="429.66988602828877"/>
    <n v="463.94565061160716"/>
    <n v="373.09967386927656"/>
    <n v="516.90181903807934"/>
    <n v="438.86178014946171"/>
    <n v="447.34693584179547"/>
    <n v="334.52291580419256"/>
    <n v="341.07199468530189"/>
    <n v="331.42018451562814"/>
    <n v="287.43965093270026"/>
  </r>
  <r>
    <x v="8"/>
    <n v="64325512"/>
    <n v="10851035003323"/>
    <s v="Yasso Coffee Chocolate Chip 8-4pk"/>
    <n v="500809"/>
    <n v="32065"/>
    <n v="45895"/>
    <n v="55745"/>
    <n v="51171"/>
    <n v="51621"/>
    <n v="30218"/>
    <n v="45920"/>
    <n v="71804.009999999995"/>
    <n v="56402"/>
    <n v="32208"/>
    <n v="35739"/>
    <n v="38796"/>
    <n v="34606.364301597307"/>
    <n v="39894.009267681467"/>
    <n v="52079.417597771717"/>
    <n v="44934.433326055696"/>
    <n v="46543.073005642887"/>
    <n v="51687.511505392707"/>
    <n v="58046.92991772067"/>
    <n v="57307.552866468039"/>
    <n v="46047.730340994509"/>
    <n v="33209.772583897087"/>
    <n v="40693.92108679872"/>
    <n v="27460.066617315431"/>
    <n v="1580903.7924173358"/>
    <n v="187"/>
    <n v="3.3119999999999998E-3"/>
    <n v="547584.01"/>
    <n v="532510.78241733625"/>
    <n v="2678.1229946524063"/>
    <n v="2928.2567379679144"/>
    <n v="2847.6512428734559"/>
    <n v="171.47058823529412"/>
    <n v="245.42780748663102"/>
    <n v="298.10160427807489"/>
    <n v="273.64171122994651"/>
    <n v="276.048128342246"/>
    <n v="161.59358288770053"/>
    <n v="245.56149732620321"/>
    <n v="383.97866310160424"/>
    <n v="301.61497326203209"/>
    <n v="172.23529411764707"/>
    <n v="191.11764705882354"/>
    <n v="207.46524064171123"/>
    <n v="185.06077166629575"/>
    <n v="213.33694795551588"/>
    <n v="278.49955934637279"/>
    <n v="240.29108730511066"/>
    <n v="248.89343853284967"/>
    <n v="276.40380484167224"/>
    <n v="310.41138993433515"/>
    <n v="306.45750195972215"/>
    <n v="246.2445472780455"/>
    <n v="177.59236675880794"/>
    <n v="217.61455126630332"/>
    <n v="146.84527602842476"/>
    <n v="1658.679408"/>
    <n v="1813.59824112"/>
    <n v="1763.6757113662175"/>
    <n v="106.19928"/>
    <n v="152.00423999999998"/>
    <n v="184.62743999999998"/>
    <n v="169.478352"/>
    <n v="170.96875199999999"/>
    <n v="100.082016"/>
    <n v="152.08704"/>
    <n v="237.81488111999997"/>
    <n v="186.80342399999998"/>
    <n v="106.67289599999999"/>
    <n v="118.36756799999999"/>
    <n v="128.49235199999998"/>
    <n v="114.61627856689027"/>
    <n v="132.12895869456102"/>
    <n v="172.48703108381991"/>
    <n v="148.82284317589645"/>
    <n v="154.15065779468924"/>
    <n v="171.18903810586065"/>
    <n v="192.25143188749084"/>
    <n v="189.80261509374213"/>
    <n v="152.51008288937382"/>
    <n v="109.99076679786715"/>
    <n v="134.77826663947735"/>
    <n v="90.947740636548701"/>
  </r>
  <r>
    <x v="2"/>
    <n v="64776954"/>
    <n v="10077567001570"/>
    <s v="PS Scribblers Natural 6-18PK"/>
    <n v="589779"/>
    <n v="31402"/>
    <n v="49445"/>
    <n v="44418"/>
    <n v="53532"/>
    <n v="67346"/>
    <n v="79037"/>
    <n v="64155"/>
    <n v="50557"/>
    <n v="31158"/>
    <n v="17667"/>
    <n v="19227"/>
    <n v="26217"/>
    <n v="24169.161991004217"/>
    <n v="33674.143442244269"/>
    <n v="41931.966074858159"/>
    <n v="46977.428688380111"/>
    <n v="64527.571307268656"/>
    <n v="60876.993474662821"/>
    <n v="56504.273295218918"/>
    <n v="43265.122773275325"/>
    <n v="26983.555988985823"/>
    <n v="17334.855018495502"/>
    <n v="16958.611605685044"/>
    <n v="22563.939340699992"/>
    <n v="1579707.6230007785"/>
    <n v="130"/>
    <n v="3.8340000000000002E-3"/>
    <n v="534161"/>
    <n v="455767.62300077884"/>
    <n v="4536.7615384615383"/>
    <n v="4108.9307692307693"/>
    <n v="3505.9047923136832"/>
    <n v="241.55384615384617"/>
    <n v="380.34615384615387"/>
    <n v="341.67692307692306"/>
    <n v="411.78461538461539"/>
    <n v="518.04615384615386"/>
    <n v="607.97692307692307"/>
    <n v="493.5"/>
    <n v="388.9"/>
    <n v="239.67692307692309"/>
    <n v="135.9"/>
    <n v="147.9"/>
    <n v="201.66923076923078"/>
    <n v="185.91663070003244"/>
    <n v="259.03187263264823"/>
    <n v="322.5535851912166"/>
    <n v="361.36483606446239"/>
    <n v="496.36593313283583"/>
    <n v="468.28456518971399"/>
    <n v="434.64825611706863"/>
    <n v="332.80863671750251"/>
    <n v="207.56581529989094"/>
    <n v="133.34503860381156"/>
    <n v="130.45085850526957"/>
    <n v="173.56876415923071"/>
    <n v="2261.2126860000003"/>
    <n v="2047.9732740000002"/>
    <n v="1747.4130665849862"/>
    <n v="120.395268"/>
    <n v="189.57213000000002"/>
    <n v="170.29861200000002"/>
    <n v="205.24168800000001"/>
    <n v="258.204564"/>
    <n v="303.02785800000004"/>
    <n v="245.97027"/>
    <n v="193.83553800000001"/>
    <n v="119.459772"/>
    <n v="67.735278000000008"/>
    <n v="73.716318000000001"/>
    <n v="100.515978"/>
    <n v="92.66456707351017"/>
    <n v="129.10666595756453"/>
    <n v="160.76715793100618"/>
    <n v="180.11146159124934"/>
    <n v="247.39870839206804"/>
    <n v="233.40239298185728"/>
    <n v="216.63738381386935"/>
    <n v="165.8784807127376"/>
    <n v="103.45495366177165"/>
    <n v="66.461834140911762"/>
    <n v="65.019316896196457"/>
    <n v="86.510143432243765"/>
  </r>
  <r>
    <x v="0"/>
    <n v="68821734"/>
    <n v="10077567254259"/>
    <s v="BR Vanilla Chocolate 6 1.5QT"/>
    <n v="595254"/>
    <n v="39050"/>
    <n v="43575"/>
    <n v="49237"/>
    <n v="60866"/>
    <n v="55214"/>
    <n v="70378"/>
    <n v="51893"/>
    <n v="52625"/>
    <n v="44695"/>
    <n v="44901"/>
    <n v="55638"/>
    <n v="50655"/>
    <n v="31042.293768926163"/>
    <n v="42511.179119573644"/>
    <n v="54293.263190009355"/>
    <n v="53065.979476853405"/>
    <n v="55040.918626578918"/>
    <n v="68429.104179833856"/>
    <n v="55488.883318523833"/>
    <n v="53228.091222049748"/>
    <n v="39474.209055195555"/>
    <n v="44791.410960869907"/>
    <n v="47252.67201025971"/>
    <n v="39083.139426526752"/>
    <n v="1797682.1443552009"/>
    <n v="176"/>
    <n v="8.5199999999999998E-3"/>
    <n v="618727"/>
    <n v="583701.14435520081"/>
    <n v="3382.125"/>
    <n v="3515.494318181818"/>
    <n v="3316.483774745459"/>
    <n v="221.875"/>
    <n v="247.58522727272728"/>
    <n v="279.75568181818181"/>
    <n v="345.82954545454544"/>
    <n v="313.71590909090907"/>
    <n v="399.875"/>
    <n v="294.84659090909093"/>
    <n v="299.00568181818181"/>
    <n v="253.94886363636363"/>
    <n v="255.11931818181819"/>
    <n v="316.125"/>
    <n v="287.8125"/>
    <n v="176.37666914162594"/>
    <n v="241.54079045212299"/>
    <n v="308.48444994323495"/>
    <n v="301.51124702757619"/>
    <n v="312.73249219647113"/>
    <n v="388.80172829451055"/>
    <n v="315.27774612797634"/>
    <n v="302.43233648891902"/>
    <n v="224.28527872270203"/>
    <n v="254.49665318676082"/>
    <n v="268.48109096738472"/>
    <n v="222.06329219617473"/>
    <n v="5071.5640800000001"/>
    <n v="5271.55404"/>
    <n v="4973.1337499063111"/>
    <n v="332.70600000000002"/>
    <n v="371.25900000000001"/>
    <n v="419.49923999999999"/>
    <n v="518.57831999999996"/>
    <n v="470.42327999999998"/>
    <n v="599.62055999999995"/>
    <n v="442.12835999999999"/>
    <n v="448.36500000000001"/>
    <n v="380.8014"/>
    <n v="382.55651999999998"/>
    <n v="474.03575999999998"/>
    <n v="431.5806"/>
    <n v="264.48034291125089"/>
    <n v="362.19524609876743"/>
    <n v="462.57860237887968"/>
    <n v="452.122145142791"/>
    <n v="468.94862669845236"/>
    <n v="583.01596761218445"/>
    <n v="472.76528587382302"/>
    <n v="453.50333721186382"/>
    <n v="336.32026115026611"/>
    <n v="381.62282138661158"/>
    <n v="402.59276552741272"/>
    <n v="332.98834791400793"/>
  </r>
  <r>
    <x v="12"/>
    <n v="68649095"/>
    <n v="10076840003546"/>
    <s v="BJ US-TOP-DirtCake-8 450ML"/>
    <n v="619275"/>
    <n v="45420"/>
    <n v="63992"/>
    <n v="81517"/>
    <n v="63525"/>
    <n v="62046"/>
    <n v="79878"/>
    <n v="64339"/>
    <n v="62817"/>
    <n v="58733"/>
    <n v="51422"/>
    <n v="57573"/>
    <n v="48389"/>
    <n v="33899.219291328147"/>
    <n v="60748.325439942397"/>
    <n v="76323.355219383913"/>
    <n v="66796.489678378726"/>
    <n v="64523.2836156087"/>
    <n v="75827.616114551696"/>
    <n v="63362.860260121983"/>
    <n v="65875.971415222346"/>
    <n v="56139.565357108673"/>
    <n v="57187.526467164666"/>
    <n v="54699.621184635143"/>
    <n v="43956.683232804709"/>
    <n v="2078266.5172762512"/>
    <n v="240"/>
    <n v="3.5999999999999999E-3"/>
    <n v="739651"/>
    <n v="719340.51727625111"/>
    <n v="2580.3125"/>
    <n v="3081.8791666666666"/>
    <n v="2997.252155317713"/>
    <n v="189.25"/>
    <n v="266.63333333333333"/>
    <n v="339.65416666666664"/>
    <n v="264.6875"/>
    <n v="258.52499999999998"/>
    <n v="332.82499999999999"/>
    <n v="268.07916666666665"/>
    <n v="261.73750000000001"/>
    <n v="244.72083333333333"/>
    <n v="214.25833333333333"/>
    <n v="239.88749999999999"/>
    <n v="201.62083333333334"/>
    <n v="141.24674704720061"/>
    <n v="253.11802266642664"/>
    <n v="318.01398008076632"/>
    <n v="278.31870699324469"/>
    <n v="268.84701506503626"/>
    <n v="315.94840047729872"/>
    <n v="264.01191775050825"/>
    <n v="274.4832142300931"/>
    <n v="233.91485565461946"/>
    <n v="238.28136027985278"/>
    <n v="227.91508826931309"/>
    <n v="183.15284680335296"/>
    <n v="2229.39"/>
    <n v="2662.7435999999998"/>
    <n v="2589.625862194504"/>
    <n v="163.512"/>
    <n v="230.37119999999999"/>
    <n v="293.46120000000002"/>
    <n v="228.69"/>
    <n v="223.3656"/>
    <n v="287.56079999999997"/>
    <n v="231.62039999999999"/>
    <n v="226.1412"/>
    <n v="211.43879999999999"/>
    <n v="185.11920000000001"/>
    <n v="207.2628"/>
    <n v="174.2004"/>
    <n v="122.03718944878132"/>
    <n v="218.69397158379263"/>
    <n v="274.7640787897821"/>
    <n v="240.4673628421634"/>
    <n v="232.28382101619133"/>
    <n v="272.97941801238608"/>
    <n v="228.10629693643912"/>
    <n v="237.15349709480043"/>
    <n v="202.10243528559121"/>
    <n v="205.8750952817928"/>
    <n v="196.91863626468651"/>
    <n v="158.24405963809696"/>
  </r>
  <r>
    <x v="0"/>
    <n v="69568829"/>
    <n v="10077567283204"/>
    <s v="BR CS CHOC 6 1.5QT"/>
    <n v="570017"/>
    <n v="29964"/>
    <n v="39231"/>
    <n v="45443"/>
    <n v="52019"/>
    <n v="41415"/>
    <n v="49290"/>
    <n v="53264"/>
    <n v="49002"/>
    <n v="40212"/>
    <n v="33955"/>
    <n v="40301"/>
    <n v="31493"/>
    <n v="26475.6772414308"/>
    <n v="37253.060607921441"/>
    <n v="46735.473531694108"/>
    <n v="47251.077236563782"/>
    <n v="37395.86035460826"/>
    <n v="46073.747794392955"/>
    <n v="53318.453011095909"/>
    <n v="44667.577547879591"/>
    <n v="37379.413719371543"/>
    <n v="38402.122655529995"/>
    <n v="35687.393356998582"/>
    <n v="30543.555605615758"/>
    <n v="1556789.4126631026"/>
    <n v="176"/>
    <n v="8.5199999999999998E-3"/>
    <n v="505589"/>
    <n v="481183.41266310273"/>
    <n v="3238.7329545454545"/>
    <n v="2872.6647727272725"/>
    <n v="2733.9966628585385"/>
    <n v="170.25"/>
    <n v="222.90340909090909"/>
    <n v="258.19886363636363"/>
    <n v="295.5625"/>
    <n v="235.3125"/>
    <n v="280.05681818181819"/>
    <n v="302.63636363636363"/>
    <n v="278.42045454545456"/>
    <n v="228.47727272727272"/>
    <n v="192.92613636363637"/>
    <n v="228.98295454545453"/>
    <n v="178.9375"/>
    <n v="150.42998432631137"/>
    <n v="211.66511709046273"/>
    <n v="265.54246324826198"/>
    <n v="268.47202975320329"/>
    <n v="212.47647928754694"/>
    <n v="261.78265792268724"/>
    <n v="302.94575574486311"/>
    <n v="253.79305424931587"/>
    <n v="212.38303249642922"/>
    <n v="218.19387872460223"/>
    <n v="202.76928043749194"/>
    <n v="173.54292957736226"/>
    <n v="4856.5448399999996"/>
    <n v="4307.6182799999997"/>
    <n v="4099.682675889635"/>
    <n v="255.29327999999998"/>
    <n v="334.24811999999997"/>
    <n v="387.17435999999998"/>
    <n v="443.20188000000002"/>
    <n v="352.85579999999999"/>
    <n v="419.95080000000002"/>
    <n v="453.80928"/>
    <n v="417.49703999999997"/>
    <n v="342.60624000000001"/>
    <n v="289.29660000000001"/>
    <n v="343.36451999999997"/>
    <n v="268.32035999999999"/>
    <n v="225.57277009699041"/>
    <n v="317.39607637949069"/>
    <n v="398.18623449003377"/>
    <n v="402.57917805552341"/>
    <n v="318.61273022126238"/>
    <n v="392.54833120822798"/>
    <n v="454.27321965453712"/>
    <n v="380.5677607079341"/>
    <n v="318.47260488904556"/>
    <n v="327.18608502511552"/>
    <n v="304.05659140162788"/>
    <n v="260.23109375984626"/>
  </r>
  <r>
    <x v="8"/>
    <n v="64325372"/>
    <n v="10851035003248"/>
    <s v="Yasso Sea Salt Caramel 8-4pk"/>
    <n v="519632"/>
    <n v="30787"/>
    <n v="44471"/>
    <n v="57239"/>
    <n v="42208"/>
    <n v="24701"/>
    <n v="75722"/>
    <n v="57403"/>
    <n v="55649"/>
    <n v="49392"/>
    <n v="36931"/>
    <n v="33313"/>
    <n v="37111"/>
    <n v="33769.468832029779"/>
    <n v="40887.091506917684"/>
    <n v="51706.577569502908"/>
    <n v="43837.488571357353"/>
    <n v="44285.382017901858"/>
    <n v="58701.939880383339"/>
    <n v="57698.212239218381"/>
    <n v="54380.395131350691"/>
    <n v="43953.536136915987"/>
    <n v="36981.166455887542"/>
    <n v="37802.032081384423"/>
    <n v="28934.72283908751"/>
    <n v="1597497.0132619375"/>
    <n v="187"/>
    <n v="3.3119999999999998E-3"/>
    <n v="544927"/>
    <n v="532938.01326193742"/>
    <n v="2778.7807486631018"/>
    <n v="2914.0481283422459"/>
    <n v="2849.9358997964569"/>
    <n v="164.63636363636363"/>
    <n v="237.81283422459893"/>
    <n v="306.09090909090907"/>
    <n v="225.71122994652407"/>
    <n v="132.09090909090909"/>
    <n v="404.93048128342247"/>
    <n v="306.96791443850265"/>
    <n v="297.58823529411762"/>
    <n v="264.1283422459893"/>
    <n v="197.49197860962568"/>
    <n v="178.14438502673798"/>
    <n v="198.45454545454547"/>
    <n v="180.58539482368866"/>
    <n v="218.64754816533522"/>
    <n v="276.50576240375887"/>
    <n v="234.4250725741035"/>
    <n v="236.82022469466236"/>
    <n v="313.91411700739752"/>
    <n v="308.54658951453678"/>
    <n v="290.80425203930849"/>
    <n v="235.04564779099459"/>
    <n v="197.76024842720611"/>
    <n v="202.14990417852633"/>
    <n v="154.73113817693854"/>
    <n v="1721.0211839999999"/>
    <n v="1804.7982239999999"/>
    <n v="1765.0906999235367"/>
    <n v="101.966544"/>
    <n v="147.28795199999999"/>
    <n v="189.575568"/>
    <n v="139.79289599999998"/>
    <n v="81.80971199999999"/>
    <n v="250.79126399999998"/>
    <n v="190.11873599999998"/>
    <n v="184.30948799999999"/>
    <n v="163.58630399999998"/>
    <n v="122.315472"/>
    <n v="110.332656"/>
    <n v="122.911632"/>
    <n v="111.84448077168263"/>
    <n v="135.41804707091137"/>
    <n v="171.25218491019362"/>
    <n v="145.18976214833555"/>
    <n v="146.67318524329096"/>
    <n v="194.4208248838296"/>
    <n v="191.09647893629128"/>
    <n v="180.10786867503347"/>
    <n v="145.57411168546574"/>
    <n v="122.48162330189953"/>
    <n v="125.2003302535452"/>
    <n v="95.831802043057834"/>
  </r>
  <r>
    <x v="2"/>
    <n v="64341106"/>
    <n v="10077567085167"/>
    <s v="PS Jolly Rancher Pop 6-18PK"/>
    <n v="745716"/>
    <n v="31109"/>
    <n v="41665"/>
    <n v="55128"/>
    <n v="60658"/>
    <n v="110519"/>
    <n v="91585"/>
    <n v="75413"/>
    <n v="52702"/>
    <n v="39962"/>
    <n v="28301"/>
    <n v="29094"/>
    <n v="35553"/>
    <n v="28336.899794678749"/>
    <n v="36206.973629433545"/>
    <n v="53947.953956842815"/>
    <n v="53863.011617892371"/>
    <n v="93815.516279737873"/>
    <n v="73753.445635450553"/>
    <n v="67863.544290331047"/>
    <n v="43007.446292101151"/>
    <n v="29292.283469747857"/>
    <n v="23067.127761533276"/>
    <n v="20113.786815725362"/>
    <n v="27761.546368657178"/>
    <n v="1948434.5359121317"/>
    <n v="130"/>
    <n v="5.2680000000000001E-3"/>
    <n v="651689"/>
    <n v="551029.53591213177"/>
    <n v="5736.2769230769227"/>
    <n v="5012.9923076923078"/>
    <n v="4238.6887377856292"/>
    <n v="239.3"/>
    <n v="320.5"/>
    <n v="424.06153846153848"/>
    <n v="466.6"/>
    <n v="850.14615384615388"/>
    <n v="704.5"/>
    <n v="580.1"/>
    <n v="405.4"/>
    <n v="307.39999999999998"/>
    <n v="217.7"/>
    <n v="223.8"/>
    <n v="273.48461538461538"/>
    <n v="217.97615226675961"/>
    <n v="278.51518176487343"/>
    <n v="414.98426120648321"/>
    <n v="414.33085859917207"/>
    <n v="721.65781753644512"/>
    <n v="567.33419719577353"/>
    <n v="522.02726377177726"/>
    <n v="330.8265099392396"/>
    <n v="225.3252574595989"/>
    <n v="177.43944431948674"/>
    <n v="154.72143704404124"/>
    <n v="213.55035668197829"/>
    <n v="3928.4318880000001"/>
    <n v="3433.0976519999999"/>
    <n v="2902.8235951851102"/>
    <n v="163.88221200000001"/>
    <n v="219.49122"/>
    <n v="290.41430400000002"/>
    <n v="319.54634400000003"/>
    <n v="582.21409200000005"/>
    <n v="482.46978000000001"/>
    <n v="397.27568400000001"/>
    <n v="277.63413600000001"/>
    <n v="210.51981599999999"/>
    <n v="149.08966800000002"/>
    <n v="153.26719199999999"/>
    <n v="187.293204"/>
    <n v="149.27878811836766"/>
    <n v="190.73833707985591"/>
    <n v="284.19782144464796"/>
    <n v="283.75034520305701"/>
    <n v="494.22013976165914"/>
    <n v="388.53315160755352"/>
    <n v="357.50515132146398"/>
    <n v="226.56322706678887"/>
    <n v="154.31174931863171"/>
    <n v="121.5176290477573"/>
    <n v="105.9594289452412"/>
    <n v="146.24782627008602"/>
  </r>
  <r>
    <x v="1"/>
    <n v="84164936"/>
    <n v="10076840100047"/>
    <s v="BJ US-IC-MintChocCookie-8 1PT"/>
    <n v="565453"/>
    <n v="29880"/>
    <n v="49910"/>
    <n v="53842"/>
    <n v="45292"/>
    <n v="47852"/>
    <n v="55349"/>
    <n v="50088"/>
    <n v="47161"/>
    <n v="46453"/>
    <n v="35617"/>
    <n v="36122"/>
    <n v="36692"/>
    <n v="29150.719865825638"/>
    <n v="42270.740456968073"/>
    <n v="48739.053092386792"/>
    <n v="46491.283482516155"/>
    <n v="46905.17180230243"/>
    <n v="53172.583334968294"/>
    <n v="41130.810899090153"/>
    <n v="45828.671723399399"/>
    <n v="36420.860229297163"/>
    <n v="36202.057394776501"/>
    <n v="34321.970541701572"/>
    <n v="31197.741755459279"/>
    <n v="1591542.6645786914"/>
    <n v="240"/>
    <n v="3.7853439999999999E-3"/>
    <n v="534258"/>
    <n v="491831.66457869147"/>
    <n v="2356.0541666666668"/>
    <n v="2226.0749999999998"/>
    <n v="2049.2986024112147"/>
    <n v="124.5"/>
    <n v="207.95833333333334"/>
    <n v="224.34166666666667"/>
    <n v="188.71666666666667"/>
    <n v="199.38333333333333"/>
    <n v="230.62083333333334"/>
    <n v="208.7"/>
    <n v="196.50416666666666"/>
    <n v="193.55416666666667"/>
    <n v="148.40416666666667"/>
    <n v="150.50833333333333"/>
    <n v="152.88333333333333"/>
    <n v="121.46133277427349"/>
    <n v="176.12808523736697"/>
    <n v="203.07938788494496"/>
    <n v="193.71368117715065"/>
    <n v="195.43821584292678"/>
    <n v="221.5524305623679"/>
    <n v="171.37837874620897"/>
    <n v="190.95279884749749"/>
    <n v="151.75358428873818"/>
    <n v="150.84190581156875"/>
    <n v="143.0082105904232"/>
    <n v="129.99059064774698"/>
    <n v="2140.4341208320002"/>
    <n v="2022.350314752"/>
    <n v="1861.7520405229623"/>
    <n v="113.10607872"/>
    <n v="188.92651903999999"/>
    <n v="203.81049164800001"/>
    <n v="171.445800448"/>
    <n v="181.136281088"/>
    <n v="209.51500505600001"/>
    <n v="189.600310272"/>
    <n v="178.52060838399998"/>
    <n v="175.84058483199999"/>
    <n v="134.82259724799999"/>
    <n v="136.73419596799999"/>
    <n v="138.891842048"/>
    <n v="110.34550253978388"/>
    <n v="160.00929376434135"/>
    <n v="184.49408218894777"/>
    <n v="175.98550098284164"/>
    <n v="177.55221065081469"/>
    <n v="201.27651929152222"/>
    <n v="155.69426825200551"/>
    <n v="173.47728753613958"/>
    <n v="137.86548474380865"/>
    <n v="137.03724074697286"/>
    <n v="129.9204652582068"/>
    <n v="118.09418456757724"/>
  </r>
  <r>
    <x v="6"/>
    <n v="68730257"/>
    <n v="20186852000079"/>
    <s v="Talenti Mediterranean Mint 8 1PT"/>
    <n v="501218"/>
    <n v="31980"/>
    <n v="38385"/>
    <n v="46472"/>
    <n v="41701"/>
    <n v="48396"/>
    <n v="52620"/>
    <n v="41550"/>
    <n v="37695"/>
    <n v="36600"/>
    <n v="35550"/>
    <n v="30435"/>
    <n v="29835"/>
    <n v="30205.534776155389"/>
    <n v="37994.328589332923"/>
    <n v="38985.419500868149"/>
    <n v="41692.787564678736"/>
    <n v="42005.295600344114"/>
    <n v="53178.420306099979"/>
    <n v="42155.517117463976"/>
    <n v="35229.757616852403"/>
    <n v="34556.570094936629"/>
    <n v="34506.589863930509"/>
    <n v="23261.899749559318"/>
    <n v="23030.489348035186"/>
    <n v="1409239.6101282574"/>
    <n v="255"/>
    <n v="3.7853439999999999E-3"/>
    <n v="471219"/>
    <n v="436802.61012825725"/>
    <n v="1965.5607843137254"/>
    <n v="1847.9176470588236"/>
    <n v="1712.9514122676756"/>
    <n v="125.41176470588235"/>
    <n v="150.52941176470588"/>
    <n v="182.24313725490197"/>
    <n v="163.53333333333333"/>
    <n v="189.78823529411764"/>
    <n v="206.35294117647058"/>
    <n v="162.94117647058823"/>
    <n v="147.8235294117647"/>
    <n v="143.52941176470588"/>
    <n v="139.41176470588235"/>
    <n v="119.35294117647059"/>
    <n v="117"/>
    <n v="118.45307755355054"/>
    <n v="148.99736701699186"/>
    <n v="152.88399804262019"/>
    <n v="163.50112770462249"/>
    <n v="164.72664941311416"/>
    <n v="208.54282472980384"/>
    <n v="165.31575340181951"/>
    <n v="138.1559122229506"/>
    <n v="135.51596115661422"/>
    <n v="135.31996025070788"/>
    <n v="91.223136272781645"/>
    <n v="90.315644502098763"/>
    <n v="1897.2825489919999"/>
    <n v="1783.7260143359999"/>
    <n v="1653.4481394333377"/>
    <n v="121.05530112"/>
    <n v="145.30042943999999"/>
    <n v="175.91250636800001"/>
    <n v="157.85263014399999"/>
    <n v="183.19550822400001"/>
    <n v="199.18480127999999"/>
    <n v="157.2810432"/>
    <n v="142.68854207999999"/>
    <n v="138.5435904"/>
    <n v="134.5689792"/>
    <n v="115.20694464"/>
    <n v="112.93573823999999"/>
    <n v="114.33833983171114"/>
    <n v="143.82160375965984"/>
    <n v="147.57322379509424"/>
    <n v="157.82154325123128"/>
    <n v="159.004493668989"/>
    <n v="201.29861423517372"/>
    <n v="159.57313378748955"/>
    <n v="133.35675161640654"/>
    <n v="130.80850526944781"/>
    <n v="130.61931290189017"/>
    <n v="88.054292645595865"/>
    <n v="87.178324670648905"/>
  </r>
  <r>
    <x v="6"/>
    <n v="68862392"/>
    <n v="20186852000062"/>
    <s v="Talenti Coffee Choc Chip 8 1PT"/>
    <n v="496535"/>
    <n v="34758"/>
    <n v="40246"/>
    <n v="46471"/>
    <n v="42080"/>
    <n v="46956"/>
    <n v="57466"/>
    <n v="44190"/>
    <n v="42795"/>
    <n v="41445"/>
    <n v="35700"/>
    <n v="32895"/>
    <n v="33260"/>
    <n v="29983.819808915916"/>
    <n v="36972.125370657377"/>
    <n v="42054.514815833376"/>
    <n v="42149.212377061922"/>
    <n v="43088.692902557588"/>
    <n v="54115.646250106001"/>
    <n v="43932.621968839849"/>
    <n v="40334.027212930559"/>
    <n v="36402.750194918997"/>
    <n v="36932.42977901722"/>
    <n v="28260.539603168163"/>
    <n v="21120.649492264987"/>
    <n v="1450144.0297762717"/>
    <n v="255"/>
    <n v="3.7839999999999996E-3"/>
    <n v="498262"/>
    <n v="455347.0297762719"/>
    <n v="1947.1960784313726"/>
    <n v="1953.9686274509804"/>
    <n v="1785.6746265736153"/>
    <n v="136.30588235294118"/>
    <n v="157.82745098039214"/>
    <n v="182.23921568627452"/>
    <n v="165.01960784313727"/>
    <n v="184.14117647058825"/>
    <n v="225.35686274509803"/>
    <n v="173.29411764705881"/>
    <n v="167.8235294117647"/>
    <n v="162.52941176470588"/>
    <n v="140"/>
    <n v="129"/>
    <n v="130.43137254901961"/>
    <n v="117.5836070937879"/>
    <n v="144.98872694375441"/>
    <n v="164.9196659444446"/>
    <n v="165.2910289296546"/>
    <n v="168.97526628453957"/>
    <n v="212.21822058865098"/>
    <n v="172.28479203466608"/>
    <n v="158.17265573698259"/>
    <n v="142.7558831173294"/>
    <n v="144.83305795693028"/>
    <n v="110.82564550262025"/>
    <n v="82.826076440254852"/>
    <n v="1878.8884399999997"/>
    <n v="1885.4234079999999"/>
    <n v="1723.0331606734128"/>
    <n v="131.524272"/>
    <n v="152.29086399999997"/>
    <n v="175.84626399999999"/>
    <n v="159.23071999999999"/>
    <n v="177.68150399999999"/>
    <n v="217.45134399999998"/>
    <n v="167.21495999999999"/>
    <n v="161.93627999999998"/>
    <n v="156.82787999999999"/>
    <n v="135.08879999999999"/>
    <n v="124.47467999999999"/>
    <n v="125.85583999999999"/>
    <n v="113.45877415693782"/>
    <n v="139.90252240256751"/>
    <n v="159.13428406311348"/>
    <n v="159.49261963480231"/>
    <n v="163.0476139432779"/>
    <n v="204.77360541040107"/>
    <n v="166.24104153008997"/>
    <n v="152.62395897372923"/>
    <n v="137.74800673757346"/>
    <n v="139.75231428380116"/>
    <n v="106.93788185838832"/>
    <n v="79.92053767873071"/>
  </r>
  <r>
    <x v="7"/>
    <n v="69591667"/>
    <n v="10077567721836"/>
    <s v="BR Carbsmart Fudge Bar 8-6PK"/>
    <n v="453375"/>
    <n v="25904"/>
    <n v="35323"/>
    <n v="43564"/>
    <n v="46283"/>
    <n v="50328"/>
    <n v="42863.01"/>
    <n v="52425"/>
    <n v="39579"/>
    <n v="53131"/>
    <n v="40651"/>
    <n v="32405"/>
    <n v="33657"/>
    <n v="24045.58600001756"/>
    <n v="31284.567891726085"/>
    <n v="37606.714018790612"/>
    <n v="41037.408345226031"/>
    <n v="42482.674216369749"/>
    <n v="40571.743337554646"/>
    <n v="49090.959206325562"/>
    <n v="37561.109981445239"/>
    <n v="52210.161365522326"/>
    <n v="34527.417729893707"/>
    <n v="26471.490442019902"/>
    <n v="17579.132223665099"/>
    <n v="1383956.9747585563"/>
    <n v="143"/>
    <n v="4.2560000000000002E-3"/>
    <n v="496113.01"/>
    <n v="434468.96475855645"/>
    <n v="3170.4545454545455"/>
    <n v="3469.3217482517484"/>
    <n v="3038.2445088010941"/>
    <n v="181.14685314685315"/>
    <n v="247.01398601398603"/>
    <n v="304.64335664335664"/>
    <n v="323.65734265734267"/>
    <n v="351.94405594405595"/>
    <n v="299.74132867132869"/>
    <n v="366.60839160839163"/>
    <n v="276.77622377622379"/>
    <n v="371.54545454545456"/>
    <n v="284.27272727272725"/>
    <n v="226.6083916083916"/>
    <n v="235.36363636363637"/>
    <n v="168.15095104907385"/>
    <n v="218.77320204004255"/>
    <n v="262.98401411741685"/>
    <n v="286.97488353304919"/>
    <n v="297.08163787671151"/>
    <n v="283.71848487800452"/>
    <n v="343.29342102325569"/>
    <n v="262.66510476535132"/>
    <n v="365.10602353512115"/>
    <n v="241.45047363562031"/>
    <n v="185.11531777636296"/>
    <n v="122.93099457108461"/>
    <n v="1929.5640000000001"/>
    <n v="2111.4569705600002"/>
    <n v="1849.0999140124163"/>
    <n v="110.24742400000001"/>
    <n v="150.334688"/>
    <n v="185.40838400000001"/>
    <n v="196.98044800000002"/>
    <n v="214.19596800000002"/>
    <n v="182.42497056000002"/>
    <n v="223.1208"/>
    <n v="168.44822400000001"/>
    <n v="226.12553600000001"/>
    <n v="173.01065600000001"/>
    <n v="137.91568000000001"/>
    <n v="143.244192"/>
    <n v="102.33801401607474"/>
    <n v="133.14712094718624"/>
    <n v="160.05417486397286"/>
    <n v="174.65520991728201"/>
    <n v="180.80626146486966"/>
    <n v="172.67333964463259"/>
    <n v="208.9311223821216"/>
    <n v="159.86008408103095"/>
    <n v="222.20644677166302"/>
    <n v="146.94868985842763"/>
    <n v="112.66266332123671"/>
    <n v="74.816786743918669"/>
  </r>
  <r>
    <x v="7"/>
    <n v="64330596"/>
    <n v="10077567193428"/>
    <s v="MG Mini Double Caramel RFA 6-6PK"/>
    <n v="513979"/>
    <n v="27313"/>
    <n v="32686"/>
    <n v="43782"/>
    <n v="19117"/>
    <n v="50415"/>
    <n v="47740"/>
    <n v="47700"/>
    <n v="43926"/>
    <n v="38192"/>
    <n v="41264"/>
    <n v="36800"/>
    <n v="32782"/>
    <n v="25954.645445473907"/>
    <n v="38574.113645196798"/>
    <n v="38923.620956213766"/>
    <n v="41020.668295835043"/>
    <n v="41041.076542016483"/>
    <n v="42413.059672629213"/>
    <n v="38708.68864830229"/>
    <n v="43550.444734963276"/>
    <n v="30986.09714272575"/>
    <n v="29919.267654168652"/>
    <n v="31887.745137081027"/>
    <n v="23099.56719211824"/>
    <n v="1401774.9950667247"/>
    <n v="176"/>
    <n v="1.98E-3"/>
    <n v="461717"/>
    <n v="426078.99506672448"/>
    <n v="2920.3352272727275"/>
    <n v="2623.3920454545455"/>
    <n v="2420.9033810609344"/>
    <n v="155.1875"/>
    <n v="185.71590909090909"/>
    <n v="248.76136363636363"/>
    <n v="108.61931818181819"/>
    <n v="286.44886363636363"/>
    <n v="271.25"/>
    <n v="271.02272727272725"/>
    <n v="249.57954545454547"/>
    <n v="217"/>
    <n v="234.45454545454547"/>
    <n v="209.09090909090909"/>
    <n v="186.26136363636363"/>
    <n v="147.46957639473811"/>
    <n v="219.17110025679997"/>
    <n v="221.15693725121457"/>
    <n v="233.07197895360821"/>
    <n v="233.18793489782092"/>
    <n v="240.98329359448417"/>
    <n v="219.935730956263"/>
    <n v="247.44570872138226"/>
    <n v="176.05737012912357"/>
    <n v="169.99583894414008"/>
    <n v="181.18037009705128"/>
    <n v="131.24754086430818"/>
    <n v="1017.67842"/>
    <n v="914.19965999999999"/>
    <n v="843.63641023211449"/>
    <n v="54.079740000000001"/>
    <n v="64.718279999999993"/>
    <n v="86.688360000000003"/>
    <n v="37.851660000000003"/>
    <n v="99.821699999999993"/>
    <n v="94.525199999999998"/>
    <n v="94.445999999999998"/>
    <n v="86.973479999999995"/>
    <n v="75.620159999999998"/>
    <n v="81.702719999999999"/>
    <n v="72.864000000000004"/>
    <n v="64.908360000000002"/>
    <n v="51.390197982038337"/>
    <n v="76.376745017489654"/>
    <n v="77.06876949330325"/>
    <n v="81.220923225753381"/>
    <n v="81.261331553192633"/>
    <n v="83.977858151805847"/>
    <n v="76.643203523638533"/>
    <n v="86.229880575227284"/>
    <n v="61.352472342596982"/>
    <n v="59.240149955253933"/>
    <n v="63.137735371420433"/>
    <n v="45.737143040394116"/>
  </r>
  <r>
    <x v="6"/>
    <n v="68730234"/>
    <n v="20186852000116"/>
    <s v="Talenti Vanilla Bean 8 1PT"/>
    <n v="496165"/>
    <n v="36781"/>
    <n v="38288"/>
    <n v="38725"/>
    <n v="42681"/>
    <n v="49298"/>
    <n v="51784"/>
    <n v="41571"/>
    <n v="40980"/>
    <n v="38505"/>
    <n v="37942"/>
    <n v="34380"/>
    <n v="41955"/>
    <n v="32375.663094271124"/>
    <n v="39205.012475636511"/>
    <n v="39544.707335387466"/>
    <n v="43628.242075160138"/>
    <n v="44032.597198575764"/>
    <n v="50547.121538716427"/>
    <n v="42870.567234283124"/>
    <n v="37971.77337488655"/>
    <n v="36569.243554664332"/>
    <n v="36327.678162184922"/>
    <n v="29416.334377697654"/>
    <n v="20801.939354518992"/>
    <n v="1442345.8797759826"/>
    <n v="255"/>
    <n v="3.7853439999999999E-3"/>
    <n v="492890"/>
    <n v="453290.87977598305"/>
    <n v="1945.7450980392157"/>
    <n v="1932.9019607843138"/>
    <n v="1777.6112932391493"/>
    <n v="144.23921568627452"/>
    <n v="150.14901960784314"/>
    <n v="151.86274509803923"/>
    <n v="167.37647058823529"/>
    <n v="193.32549019607842"/>
    <n v="203.07450980392156"/>
    <n v="163.02352941176471"/>
    <n v="160.70588235294119"/>
    <n v="151"/>
    <n v="148.79215686274509"/>
    <n v="134.8235294117647"/>
    <n v="164.52941176470588"/>
    <n v="126.96338468341617"/>
    <n v="153.74514696328043"/>
    <n v="155.07728366818614"/>
    <n v="171.09114539278485"/>
    <n v="172.67685175912064"/>
    <n v="198.22400603418205"/>
    <n v="168.11987150699264"/>
    <n v="148.90891519563354"/>
    <n v="143.40879825358562"/>
    <n v="142.46148298896048"/>
    <n v="115.35817403018687"/>
    <n v="81.576232762819572"/>
    <n v="1878.1552057599999"/>
    <n v="1865.7582041599999"/>
    <n v="1715.8619120147387"/>
    <n v="139.22873766399999"/>
    <n v="144.93325107199999"/>
    <n v="146.5874464"/>
    <n v="161.56226726399998"/>
    <n v="186.609888512"/>
    <n v="196.020253696"/>
    <n v="157.36053542400001"/>
    <n v="155.12339711999999"/>
    <n v="145.75467072000001"/>
    <n v="143.62352204799998"/>
    <n v="130.14012672000001"/>
    <n v="158.81410751999999"/>
    <n v="122.55302203992063"/>
    <n v="148.40445874457581"/>
    <n v="149.69032064376492"/>
    <n v="165.14790436975497"/>
    <n v="166.67852761004556"/>
    <n v="191.33824323385099"/>
    <n v="162.2798444568902"/>
    <n v="143.73622451398654"/>
    <n v="138.4271666741873"/>
    <n v="137.51275856515772"/>
    <n v="111.35094483861155"/>
    <n v="78.742496323992341"/>
  </r>
  <r>
    <x v="1"/>
    <n v="69999267"/>
    <n v="10076840002358"/>
    <s v="BJ US-IC-GimmeSmore-8 1PT"/>
    <n v="574596"/>
    <n v="33118"/>
    <n v="60510"/>
    <n v="59696"/>
    <n v="52330"/>
    <n v="51477"/>
    <n v="64273"/>
    <n v="58029"/>
    <n v="53027"/>
    <n v="50749"/>
    <n v="42539"/>
    <n v="42430"/>
    <n v="37768"/>
    <n v="30328.553921673232"/>
    <n v="48633.927603316581"/>
    <n v="53188.263711940912"/>
    <n v="50064.180908728602"/>
    <n v="47958.052722574415"/>
    <n v="57950.380362869058"/>
    <n v="44925.544001029819"/>
    <n v="48265.584530224471"/>
    <n v="38528.184445673418"/>
    <n v="40249.468448786123"/>
    <n v="37369.220370659721"/>
    <n v="29289.409708037332"/>
    <n v="1707292.7707355137"/>
    <n v="240"/>
    <n v="3.7839999999999996E-3"/>
    <n v="605946"/>
    <n v="526750.77073551365"/>
    <n v="2394.15"/>
    <n v="2524.7750000000001"/>
    <n v="2194.7948780646402"/>
    <n v="137.99166666666667"/>
    <n v="252.125"/>
    <n v="248.73333333333332"/>
    <n v="218.04166666666666"/>
    <n v="214.48750000000001"/>
    <n v="267.80416666666667"/>
    <n v="241.78749999999999"/>
    <n v="220.94583333333333"/>
    <n v="211.45416666666668"/>
    <n v="177.24583333333334"/>
    <n v="176.79166666666666"/>
    <n v="157.36666666666667"/>
    <n v="126.36897467363846"/>
    <n v="202.6413650138191"/>
    <n v="221.61776546642048"/>
    <n v="208.60075378636918"/>
    <n v="199.82521967739339"/>
    <n v="241.45991817862108"/>
    <n v="187.18976667095757"/>
    <n v="201.10660220926863"/>
    <n v="160.53410185697257"/>
    <n v="167.70611853660884"/>
    <n v="155.70508487774885"/>
    <n v="122.03920711682221"/>
    <n v="2174.271264"/>
    <n v="2292.8996639999996"/>
    <n v="1993.2249164631835"/>
    <n v="125.31851199999998"/>
    <n v="228.96983999999998"/>
    <n v="225.88966399999998"/>
    <n v="198.01671999999999"/>
    <n v="194.78896799999998"/>
    <n v="243.20903199999998"/>
    <n v="219.58173599999998"/>
    <n v="200.65416799999997"/>
    <n v="192.03421599999999"/>
    <n v="160.96757599999998"/>
    <n v="160.55511999999999"/>
    <n v="142.91411199999999"/>
    <n v="114.7632480396115"/>
    <n v="184.03078205094991"/>
    <n v="201.2643898859844"/>
    <n v="189.44286055862901"/>
    <n v="181.47327150222156"/>
    <n v="219.2842392930965"/>
    <n v="169.99825849989682"/>
    <n v="182.63697186236936"/>
    <n v="145.79064994242819"/>
    <n v="152.30398861020669"/>
    <n v="141.40512988257638"/>
    <n v="110.83112633521326"/>
  </r>
  <r>
    <x v="13"/>
    <n v="64967300"/>
    <n v="10077567008227"/>
    <s v="GH GIANT KING CONE 1-12PK"/>
    <n v="526767"/>
    <n v="12010"/>
    <n v="18635"/>
    <n v="38940"/>
    <n v="44780"/>
    <n v="48400"/>
    <n v="64790"/>
    <n v="63180"/>
    <n v="40465"/>
    <n v="10055"/>
    <n v="25793"/>
    <n v="25116.01"/>
    <n v="25640"/>
    <n v="12437.387856481051"/>
    <n v="20717.053181989308"/>
    <n v="37783.432952812509"/>
    <n v="42958.054873007291"/>
    <n v="49211.783291750842"/>
    <n v="62056.694276639311"/>
    <n v="61111.147914211149"/>
    <n v="34834.923122573018"/>
    <n v="26247.259742033253"/>
    <n v="24514.095546428853"/>
    <n v="28079.185247853151"/>
    <n v="25768.625475713463"/>
    <n v="1370290.653481493"/>
    <n v="240"/>
    <n v="2.8319999999999999E-3"/>
    <n v="417804.01"/>
    <n v="425719.64348149323"/>
    <n v="2194.8625000000002"/>
    <n v="1740.8500416666668"/>
    <n v="1773.8318478395552"/>
    <n v="50.041666666666664"/>
    <n v="77.645833333333329"/>
    <n v="162.25"/>
    <n v="186.58333333333334"/>
    <n v="201.66666666666666"/>
    <n v="269.95833333333331"/>
    <n v="263.25"/>
    <n v="168.60416666666666"/>
    <n v="41.895833333333336"/>
    <n v="107.47083333333333"/>
    <n v="104.65004166666667"/>
    <n v="106.83333333333333"/>
    <n v="51.822449402004381"/>
    <n v="86.321054924955448"/>
    <n v="157.4309706367188"/>
    <n v="178.99189530419704"/>
    <n v="205.04909704896184"/>
    <n v="258.5695594859971"/>
    <n v="254.62978297587978"/>
    <n v="145.14551301072092"/>
    <n v="109.36358225847189"/>
    <n v="102.14206477678688"/>
    <n v="116.99660519938813"/>
    <n v="107.36927281547277"/>
    <n v="1491.804144"/>
    <n v="1183.2209563199999"/>
    <n v="1205.6380303395888"/>
    <n v="34.012319999999995"/>
    <n v="52.774319999999996"/>
    <n v="110.27807999999999"/>
    <n v="126.81695999999999"/>
    <n v="137.06879999999998"/>
    <n v="183.48527999999999"/>
    <n v="178.92576"/>
    <n v="114.59688"/>
    <n v="28.475759999999998"/>
    <n v="73.045776000000004"/>
    <n v="71.128540319999999"/>
    <n v="72.612479999999991"/>
    <n v="35.222682409554338"/>
    <n v="58.670694611393714"/>
    <n v="107.00268212236502"/>
    <n v="121.65721140035664"/>
    <n v="139.36777028223838"/>
    <n v="175.74455819144254"/>
    <n v="173.06677089304597"/>
    <n v="98.652502283126779"/>
    <n v="74.332239589438174"/>
    <n v="69.423918587486511"/>
    <n v="79.520252621920122"/>
    <n v="72.976747347220524"/>
  </r>
  <r>
    <x v="8"/>
    <n v="64325486"/>
    <n v="10850001974063"/>
    <s v="Yasso Caramel Chocolate Crunch 8-4pk"/>
    <n v="502183"/>
    <n v="32164"/>
    <n v="29693"/>
    <n v="71166"/>
    <n v="49808"/>
    <n v="66040"/>
    <n v="77084"/>
    <n v="63039"/>
    <n v="53200"/>
    <n v="55463"/>
    <n v="50143"/>
    <n v="42842"/>
    <n v="49130"/>
    <n v="27961.165547932214"/>
    <n v="31560.033272977151"/>
    <n v="59059.990181512374"/>
    <n v="66212.040868535914"/>
    <n v="71141.27934228348"/>
    <n v="76971.972399065853"/>
    <n v="79792.924615740354"/>
    <n v="73588.503089062026"/>
    <n v="60257.010817197726"/>
    <n v="52424.668334265931"/>
    <n v="52418.765805212082"/>
    <n v="36079.236135911618"/>
    <n v="1829422.5904096966"/>
    <n v="187"/>
    <n v="2.5119999999999999E-3"/>
    <n v="639772"/>
    <n v="687467.5904096968"/>
    <n v="2685.4705882352941"/>
    <n v="3421.2406417112297"/>
    <n v="3676.2972749181649"/>
    <n v="172"/>
    <n v="158.78609625668449"/>
    <n v="380.56684491978609"/>
    <n v="266.35294117647061"/>
    <n v="353.15508021390372"/>
    <n v="412.21390374331548"/>
    <n v="337.10695187165777"/>
    <n v="284.49197860962568"/>
    <n v="296.59358288770051"/>
    <n v="268.14438502673795"/>
    <n v="229.10160427807486"/>
    <n v="262.72727272727275"/>
    <n v="149.52494945418297"/>
    <n v="168.77023140629493"/>
    <n v="315.82882450006616"/>
    <n v="354.07508485848081"/>
    <n v="380.43464888921648"/>
    <n v="411.61482566345376"/>
    <n v="426.70013163497515"/>
    <n v="393.52140689337983"/>
    <n v="322.23000437004134"/>
    <n v="280.3458199693365"/>
    <n v="280.31425564284535"/>
    <n v="192.93709163589099"/>
    <n v="1261.483696"/>
    <n v="1607.107264"/>
    <n v="1726.9185871091584"/>
    <n v="80.795968000000002"/>
    <n v="74.588815999999994"/>
    <n v="178.768992"/>
    <n v="125.117696"/>
    <n v="165.89248000000001"/>
    <n v="193.635008"/>
    <n v="158.35396799999998"/>
    <n v="133.63839999999999"/>
    <n v="139.32305600000001"/>
    <n v="125.959216"/>
    <n v="107.61910399999999"/>
    <n v="123.41455999999999"/>
    <n v="70.238447856405713"/>
    <n v="79.278803581718606"/>
    <n v="148.35869533595908"/>
    <n v="166.32464666176222"/>
    <n v="178.70689370781611"/>
    <n v="193.3535946664534"/>
    <n v="200.43982663473977"/>
    <n v="184.85431975972381"/>
    <n v="151.36561117280067"/>
    <n v="131.690766855676"/>
    <n v="131.67593970269274"/>
    <n v="90.631041173409983"/>
  </r>
  <r>
    <x v="14"/>
    <n v="64356482"/>
    <n v="10077567003826"/>
    <s v="MG Mini Double Caramel RFA 1(3) 6PK"/>
    <n v="524171"/>
    <n v="15"/>
    <n v="0"/>
    <n v="20"/>
    <n v="38924"/>
    <n v="172556"/>
    <n v="151172"/>
    <n v="80738"/>
    <n v="22200"/>
    <n v="0"/>
    <n v="0"/>
    <n v="0"/>
    <n v="0"/>
    <n v="0"/>
    <n v="0"/>
    <n v="0"/>
    <n v="38924"/>
    <n v="172556"/>
    <n v="151172"/>
    <n v="80738"/>
    <n v="0"/>
    <n v="0"/>
    <n v="0"/>
    <n v="0"/>
    <n v="0"/>
    <n v="1433186"/>
    <n v="296"/>
    <n v="9.8999999999999999E-4"/>
    <n v="465625"/>
    <n v="443390"/>
    <n v="1770.8479729729729"/>
    <n v="1573.0574324324325"/>
    <n v="1497.9391891891892"/>
    <n v="5.0675675675675678E-2"/>
    <n v="0"/>
    <n v="6.7567567567567571E-2"/>
    <n v="131.5"/>
    <n v="582.95945945945948"/>
    <n v="510.7162162162162"/>
    <n v="272.76351351351349"/>
    <n v="75"/>
    <n v="0"/>
    <n v="0"/>
    <n v="0"/>
    <n v="0"/>
    <n v="0"/>
    <n v="0"/>
    <n v="0"/>
    <n v="131.5"/>
    <n v="582.95945945945948"/>
    <n v="510.7162162162162"/>
    <n v="272.76351351351349"/>
    <n v="0"/>
    <n v="0"/>
    <n v="0"/>
    <n v="0"/>
    <n v="0"/>
    <n v="518.92929000000004"/>
    <n v="460.96875"/>
    <n v="438.95609999999999"/>
    <n v="1.485E-2"/>
    <n v="0"/>
    <n v="1.9799999999999998E-2"/>
    <n v="38.534759999999999"/>
    <n v="170.83044000000001"/>
    <n v="149.66028"/>
    <n v="79.930620000000005"/>
    <n v="21.978000000000002"/>
    <n v="0"/>
    <n v="0"/>
    <n v="0"/>
    <n v="0"/>
    <n v="0"/>
    <n v="0"/>
    <n v="0"/>
    <n v="38.534759999999999"/>
    <n v="170.83044000000001"/>
    <n v="149.66028"/>
    <n v="79.930620000000005"/>
    <n v="0"/>
    <n v="0"/>
    <n v="0"/>
    <n v="0"/>
    <n v="0"/>
  </r>
  <r>
    <x v="4"/>
    <n v="64341109"/>
    <n v="10077567003482"/>
    <s v="PS Spiderman Facepiece 1-20PK"/>
    <n v="463503"/>
    <n v="15981"/>
    <n v="24344"/>
    <n v="67056"/>
    <n v="55425"/>
    <n v="68326"/>
    <n v="71969"/>
    <n v="55515"/>
    <n v="42255"/>
    <n v="37590"/>
    <n v="23175"/>
    <n v="17280"/>
    <n v="17285"/>
    <n v="11274.789575456338"/>
    <n v="14301.181196414451"/>
    <n v="52547.329104416531"/>
    <n v="65180.625546199837"/>
    <n v="72526.159073792471"/>
    <n v="75569.936552759522"/>
    <n v="54346.863316436902"/>
    <n v="41828.603510288522"/>
    <n v="27620.646113808481"/>
    <n v="31298.119745294069"/>
    <n v="20418.221685798235"/>
    <n v="18331.211290024363"/>
    <n v="1444947.6867106897"/>
    <n v="210"/>
    <n v="2E-3"/>
    <n v="496201"/>
    <n v="485243.68671068968"/>
    <n v="2207.1571428571428"/>
    <n v="2362.861904761905"/>
    <n v="2310.6842224318557"/>
    <n v="76.099999999999994"/>
    <n v="115.92380952380952"/>
    <n v="319.31428571428569"/>
    <n v="263.92857142857144"/>
    <n v="325.36190476190478"/>
    <n v="342.70952380952383"/>
    <n v="264.35714285714283"/>
    <n v="201.21428571428572"/>
    <n v="179"/>
    <n v="110.35714285714286"/>
    <n v="82.285714285714292"/>
    <n v="82.30952380952381"/>
    <n v="53.689474168839702"/>
    <n v="68.100862840068814"/>
    <n v="250.22537668769777"/>
    <n v="310.38393117238019"/>
    <n v="345.36266225615464"/>
    <n v="359.85684072742629"/>
    <n v="258.7945872211281"/>
    <n v="199.18382623946914"/>
    <n v="131.52688625623085"/>
    <n v="149.03866545378128"/>
    <n v="97.229627075229686"/>
    <n v="87.291482333449352"/>
    <n v="927.00599999999997"/>
    <n v="992.40200000000004"/>
    <n v="970.4873734213794"/>
    <n v="31.962"/>
    <n v="48.688000000000002"/>
    <n v="134.11199999999999"/>
    <n v="110.85000000000001"/>
    <n v="136.65200000000002"/>
    <n v="143.93800000000002"/>
    <n v="111.03"/>
    <n v="84.51"/>
    <n v="75.180000000000007"/>
    <n v="46.35"/>
    <n v="34.56"/>
    <n v="34.57"/>
    <n v="22.549579150912678"/>
    <n v="28.602362392828901"/>
    <n v="105.09465820883307"/>
    <n v="130.36125109239967"/>
    <n v="145.05231814758494"/>
    <n v="151.13987310551906"/>
    <n v="108.6937266328738"/>
    <n v="83.657207020577047"/>
    <n v="55.241292227616967"/>
    <n v="62.59623949058814"/>
    <n v="40.836443371596474"/>
    <n v="36.662422580048727"/>
  </r>
  <r>
    <x v="6"/>
    <n v="68867744"/>
    <n v="10186852001079"/>
    <s v="Talenti LY Vanilla Fudge Cookie 8 303.3g"/>
    <n v="515633"/>
    <n v="35794"/>
    <n v="37297"/>
    <n v="44498"/>
    <n v="39076"/>
    <n v="47974"/>
    <n v="48239"/>
    <n v="39838"/>
    <n v="34492"/>
    <n v="32455"/>
    <n v="38100"/>
    <n v="37455"/>
    <n v="30975"/>
    <n v="31901.579517854745"/>
    <n v="38700.117276624231"/>
    <n v="45751.977028995309"/>
    <n v="45377.473480423345"/>
    <n v="45413.847845105083"/>
    <n v="52206.606137477967"/>
    <n v="42235.507077626804"/>
    <n v="40459.652178340308"/>
    <n v="37290.960129083607"/>
    <n v="41923.949002663496"/>
    <n v="34722.855713735982"/>
    <n v="30975.856561073026"/>
    <n v="1468786.3819490043"/>
    <n v="255"/>
    <n v="3.552E-3"/>
    <n v="466193"/>
    <n v="486960.3819490039"/>
    <n v="2022.0901960784313"/>
    <n v="1828.2078431372549"/>
    <n v="1909.6485566627605"/>
    <n v="140.3686274509804"/>
    <n v="146.2627450980392"/>
    <n v="174.50196078431372"/>
    <n v="153.23921568627452"/>
    <n v="188.13333333333333"/>
    <n v="189.17254901960786"/>
    <n v="156.22745098039215"/>
    <n v="135.2627450980392"/>
    <n v="127.27450980392157"/>
    <n v="149.41176470588235"/>
    <n v="146.88235294117646"/>
    <n v="121.47058823529412"/>
    <n v="125.10423340335194"/>
    <n v="151.76516579068326"/>
    <n v="179.41951776076593"/>
    <n v="177.95087639381703"/>
    <n v="178.09352096119642"/>
    <n v="204.73178877442339"/>
    <n v="165.62943952010511"/>
    <n v="158.66530266015806"/>
    <n v="146.23905932973963"/>
    <n v="164.40764314769999"/>
    <n v="136.16806162249404"/>
    <n v="121.4739472983256"/>
    <n v="1831.5284160000001"/>
    <n v="1655.9175359999999"/>
    <n v="1729.6832766828618"/>
    <n v="127.140288"/>
    <n v="132.47894400000001"/>
    <n v="158.05689599999999"/>
    <n v="138.79795200000001"/>
    <n v="170.403648"/>
    <n v="171.34492800000001"/>
    <n v="141.50457600000001"/>
    <n v="122.515584"/>
    <n v="115.28016"/>
    <n v="135.3312"/>
    <n v="133.04016000000001"/>
    <n v="110.0232"/>
    <n v="113.31441044742006"/>
    <n v="137.46281656656927"/>
    <n v="162.51102240699134"/>
    <n v="161.18078580246373"/>
    <n v="161.30998754581327"/>
    <n v="185.43786500032175"/>
    <n v="150.02052113973042"/>
    <n v="143.71268453746478"/>
    <n v="132.45749037850499"/>
    <n v="148.91386685746073"/>
    <n v="123.33558349519021"/>
    <n v="110.02624250493139"/>
  </r>
  <r>
    <x v="1"/>
    <n v="67430513"/>
    <n v="10076840100818"/>
    <s v="BJ US-IC-PeanutButterCup-8 1PT"/>
    <n v="499337"/>
    <n v="23413"/>
    <n v="42383"/>
    <n v="42837"/>
    <n v="43603"/>
    <n v="42823"/>
    <n v="46049"/>
    <n v="46055"/>
    <n v="47569"/>
    <n v="44204"/>
    <n v="29371"/>
    <n v="32687"/>
    <n v="33197"/>
    <n v="26009.756192895984"/>
    <n v="36774.378353093503"/>
    <n v="41848.164829047637"/>
    <n v="40790.080810422529"/>
    <n v="39842.816866662928"/>
    <n v="45188.964600866588"/>
    <n v="35981.25650469117"/>
    <n v="40045.289897301009"/>
    <n v="32460.673430015569"/>
    <n v="31724.68751914622"/>
    <n v="31045.715622602806"/>
    <n v="27972.053717267194"/>
    <n v="1403211.8383440131"/>
    <n v="240"/>
    <n v="3.7839999999999996E-3"/>
    <n v="474191"/>
    <n v="429683.83834401309"/>
    <n v="2080.5708333333332"/>
    <n v="1975.7958333333333"/>
    <n v="1790.3493264333879"/>
    <n v="97.55416666666666"/>
    <n v="176.59583333333333"/>
    <n v="178.48750000000001"/>
    <n v="181.67916666666667"/>
    <n v="178.42916666666667"/>
    <n v="191.87083333333334"/>
    <n v="191.89583333333334"/>
    <n v="198.20416666666668"/>
    <n v="184.18333333333334"/>
    <n v="122.37916666666666"/>
    <n v="136.19583333333333"/>
    <n v="138.32083333333333"/>
    <n v="108.3739841370666"/>
    <n v="153.22657647122293"/>
    <n v="174.36735345436514"/>
    <n v="169.95867004342719"/>
    <n v="166.01173694442886"/>
    <n v="188.28735250361078"/>
    <n v="149.92190210287987"/>
    <n v="166.85537457208753"/>
    <n v="135.2528059583982"/>
    <n v="132.18619799644259"/>
    <n v="129.3571484275117"/>
    <n v="116.55022382194664"/>
    <n v="1889.4912079999999"/>
    <n v="1794.3387439999999"/>
    <n v="1625.9236442937454"/>
    <n v="88.594791999999984"/>
    <n v="160.37727199999998"/>
    <n v="162.09520799999999"/>
    <n v="164.99375199999997"/>
    <n v="162.04223199999998"/>
    <n v="174.24941599999997"/>
    <n v="174.27211999999997"/>
    <n v="180.00109599999999"/>
    <n v="167.26793599999999"/>
    <n v="111.13986399999999"/>
    <n v="123.68760799999998"/>
    <n v="125.61744799999998"/>
    <n v="98.42091743391839"/>
    <n v="139.15424768810581"/>
    <n v="158.35345571311623"/>
    <n v="154.34966578663884"/>
    <n v="150.76521902345252"/>
    <n v="170.99504204967914"/>
    <n v="136.15307461375136"/>
    <n v="151.531376971387"/>
    <n v="122.8311882591789"/>
    <n v="120.04621757244928"/>
    <n v="117.476987915929"/>
    <n v="105.84625126613905"/>
  </r>
  <r>
    <x v="6"/>
    <n v="68860659"/>
    <n v="20186852000604"/>
    <s v="Talenti Southern Butter Pecan 8 1PT"/>
    <n v="458013"/>
    <n v="37530"/>
    <n v="39330"/>
    <n v="48109"/>
    <n v="45125"/>
    <n v="52422"/>
    <n v="52680"/>
    <n v="45450"/>
    <n v="33300"/>
    <n v="39695"/>
    <n v="35895"/>
    <n v="35610"/>
    <n v="35205"/>
    <n v="29893.367194932143"/>
    <n v="36339.427534309551"/>
    <n v="40980.307675336793"/>
    <n v="42880.932115814372"/>
    <n v="40149.126293012494"/>
    <n v="47573.833402640135"/>
    <n v="42000.35575715881"/>
    <n v="34093.752817815563"/>
    <n v="35419.524515781522"/>
    <n v="36040.362699003614"/>
    <n v="27186.113786702168"/>
    <n v="20401.852798813437"/>
    <n v="1391322.9565913209"/>
    <n v="255"/>
    <n v="3.7839999999999996E-3"/>
    <n v="500351"/>
    <n v="432958.95659132057"/>
    <n v="1796.129411764706"/>
    <n v="1962.1607843137256"/>
    <n v="1697.8782611424335"/>
    <n v="147.1764705882353"/>
    <n v="154.23529411764707"/>
    <n v="188.66274509803921"/>
    <n v="176.9607843137255"/>
    <n v="205.57647058823528"/>
    <n v="206.58823529411765"/>
    <n v="178.23529411764707"/>
    <n v="130.58823529411765"/>
    <n v="155.66666666666666"/>
    <n v="140.76470588235293"/>
    <n v="139.64705882352942"/>
    <n v="138.05882352941177"/>
    <n v="117.22889096051821"/>
    <n v="142.50755895807666"/>
    <n v="160.7070889228894"/>
    <n v="168.16051810123284"/>
    <n v="157.44755409024506"/>
    <n v="186.56405255937307"/>
    <n v="164.70727747905417"/>
    <n v="133.70099144241397"/>
    <n v="138.9000961403197"/>
    <n v="141.3347556823671"/>
    <n v="106.6122109282438"/>
    <n v="80.007265877699751"/>
    <n v="1733.1211919999998"/>
    <n v="1893.3281839999997"/>
    <n v="1638.316691741557"/>
    <n v="142.01351999999997"/>
    <n v="148.82471999999999"/>
    <n v="182.04445599999997"/>
    <n v="170.75299999999999"/>
    <n v="198.36484799999997"/>
    <n v="199.34111999999999"/>
    <n v="171.98279999999997"/>
    <n v="126.00719999999998"/>
    <n v="150.20587999999998"/>
    <n v="135.82667999999998"/>
    <n v="134.74823999999998"/>
    <n v="133.21571999999998"/>
    <n v="113.11650146562322"/>
    <n v="137.50839378982732"/>
    <n v="155.06948424347442"/>
    <n v="162.26144712624156"/>
    <n v="151.92429389275927"/>
    <n v="180.01938559559025"/>
    <n v="158.92934618508892"/>
    <n v="129.01076066261408"/>
    <n v="134.02748076771726"/>
    <n v="136.37673245302966"/>
    <n v="102.87225456888099"/>
    <n v="77.200610990710032"/>
  </r>
  <r>
    <x v="3"/>
    <n v="68709233"/>
    <n v="10075856011200"/>
    <s v="KL SAB RF NSA VANILLA BAR 12-6PK"/>
    <n v="426114"/>
    <n v="25524"/>
    <n v="30516"/>
    <n v="46686"/>
    <n v="39287"/>
    <n v="46255"/>
    <n v="57714"/>
    <n v="50041"/>
    <n v="39132"/>
    <n v="33637"/>
    <n v="32868"/>
    <n v="25116"/>
    <n v="27036"/>
    <n v="27102.709767464232"/>
    <n v="28885.161106532276"/>
    <n v="44897.223270859533"/>
    <n v="41053.792417994096"/>
    <n v="46118.989934455654"/>
    <n v="52115.859187610826"/>
    <n v="50271.655207173812"/>
    <n v="38445.196560603814"/>
    <n v="35035.722663607041"/>
    <n v="29444.215044530622"/>
    <n v="23740.871149407601"/>
    <n v="23199.925557407536"/>
    <n v="1320237.3218676473"/>
    <n v="132"/>
    <n v="8.4960000000000001E-3"/>
    <n v="453812"/>
    <n v="440311.321867647"/>
    <n v="3228.1363636363635"/>
    <n v="3437.969696969697"/>
    <n v="3335.6918323306591"/>
    <n v="193.36363636363637"/>
    <n v="231.18181818181819"/>
    <n v="353.68181818181819"/>
    <n v="297.62878787878788"/>
    <n v="350.41666666666669"/>
    <n v="437.22727272727275"/>
    <n v="379.09848484848487"/>
    <n v="296.45454545454544"/>
    <n v="254.82575757575756"/>
    <n v="249"/>
    <n v="190.27272727272728"/>
    <n v="204.81818181818181"/>
    <n v="205.323558844426"/>
    <n v="218.82697807978997"/>
    <n v="340.13047932469345"/>
    <n v="311.0135789241977"/>
    <n v="349.3862873822398"/>
    <n v="394.81711505765776"/>
    <n v="380.84587278161979"/>
    <n v="291.25148909548346"/>
    <n v="265.42214139096245"/>
    <n v="223.06223518583803"/>
    <n v="179.8550844652091"/>
    <n v="175.75701179854195"/>
    <n v="3620.2645440000001"/>
    <n v="3855.5867520000002"/>
    <n v="3740.884990587529"/>
    <n v="216.85190399999999"/>
    <n v="259.263936"/>
    <n v="396.64425599999998"/>
    <n v="333.782352"/>
    <n v="392.98248000000001"/>
    <n v="490.338144"/>
    <n v="425.14833600000003"/>
    <n v="332.46547199999998"/>
    <n v="285.77995199999998"/>
    <n v="279.24652800000001"/>
    <n v="213.385536"/>
    <n v="229.697856"/>
    <n v="230.26462218437612"/>
    <n v="245.4083287610982"/>
    <n v="381.44680890922257"/>
    <n v="348.79302038327785"/>
    <n v="391.82693848313522"/>
    <n v="442.77633965794161"/>
    <n v="427.10798264014869"/>
    <n v="326.63038997888998"/>
    <n v="297.66349975000543"/>
    <n v="250.15805101833217"/>
    <n v="201.70244128536697"/>
    <n v="197.10656753573443"/>
  </r>
  <r>
    <x v="7"/>
    <n v="69591665"/>
    <n v="10077567721102"/>
    <s v="BR Carbsmart IC Bars 8-6PK"/>
    <n v="457207"/>
    <n v="23838"/>
    <n v="28051"/>
    <n v="32955"/>
    <n v="39361"/>
    <n v="42194"/>
    <n v="45533"/>
    <n v="39116"/>
    <n v="50919"/>
    <n v="33782"/>
    <n v="28903"/>
    <n v="27400"/>
    <n v="26754"/>
    <n v="26447.888321955568"/>
    <n v="29522.945835217099"/>
    <n v="33947.23106347194"/>
    <n v="38243.66738860742"/>
    <n v="49005.952795598379"/>
    <n v="46682.292933382072"/>
    <n v="41138.179753091696"/>
    <n v="45263.149161274399"/>
    <n v="36672.526015573858"/>
    <n v="29335.760531491462"/>
    <n v="23497.343048559145"/>
    <n v="16656.132006315089"/>
    <n v="1292426.0688545378"/>
    <n v="143"/>
    <n v="4.2560000000000002E-3"/>
    <n v="418806"/>
    <n v="416413.0688545382"/>
    <n v="3197.2517482517483"/>
    <n v="2928.7132867132868"/>
    <n v="2911.9795024792879"/>
    <n v="166.69930069930069"/>
    <n v="196.16083916083917"/>
    <n v="230.45454545454547"/>
    <n v="275.25174825174827"/>
    <n v="295.06293706293707"/>
    <n v="318.41258741258741"/>
    <n v="273.53846153846155"/>
    <n v="356.07692307692309"/>
    <n v="236.23776223776224"/>
    <n v="202.11888111888112"/>
    <n v="191.6083916083916"/>
    <n v="187.09090909090909"/>
    <n v="184.95026798570328"/>
    <n v="206.45416667983986"/>
    <n v="237.39322422008348"/>
    <n v="267.43823348676517"/>
    <n v="342.69897059859005"/>
    <n v="326.44960093274176"/>
    <n v="287.67957869294889"/>
    <n v="316.52551861031048"/>
    <n v="256.45123087813886"/>
    <n v="205.14517854189833"/>
    <n v="164.31708425565836"/>
    <n v="116.47644759660901"/>
    <n v="1945.8729920000001"/>
    <n v="1782.4383360000002"/>
    <n v="1772.2540210449147"/>
    <n v="101.45452800000001"/>
    <n v="119.38505600000001"/>
    <n v="140.25648000000001"/>
    <n v="167.52041600000001"/>
    <n v="179.577664"/>
    <n v="193.78844800000002"/>
    <n v="166.47769600000001"/>
    <n v="216.711264"/>
    <n v="143.77619200000001"/>
    <n v="123.01116800000001"/>
    <n v="116.6144"/>
    <n v="113.86502400000001"/>
    <n v="112.5622126982429"/>
    <n v="125.64965747468398"/>
    <n v="144.47941540613658"/>
    <n v="162.76504840591318"/>
    <n v="208.56933509806672"/>
    <n v="198.67983872447411"/>
    <n v="175.08409302915825"/>
    <n v="192.63996283038387"/>
    <n v="156.07827072228235"/>
    <n v="124.85299682202766"/>
    <n v="100.00469201466773"/>
    <n v="70.888497818877028"/>
  </r>
  <r>
    <x v="9"/>
    <n v="69983234"/>
    <n v="10041000007672"/>
    <s v="GH Creamsicle Bar 100 CAL 8-6PK"/>
    <n v="477550"/>
    <n v="28851"/>
    <n v="32195"/>
    <n v="39439"/>
    <n v="53324"/>
    <n v="60597"/>
    <n v="63596"/>
    <n v="68515"/>
    <n v="48040"/>
    <n v="42455"/>
    <n v="28326"/>
    <n v="23986"/>
    <n v="25296"/>
    <n v="17808.109804830648"/>
    <n v="24626.020487869937"/>
    <n v="29954.942694461442"/>
    <n v="50194.952948694387"/>
    <n v="52870.485087100977"/>
    <n v="55527.607503634361"/>
    <n v="57550.14720784501"/>
    <n v="47715.825423374183"/>
    <n v="26790.956015752738"/>
    <n v="26122.753900077132"/>
    <n v="18195.179146249615"/>
    <n v="15041.658257928482"/>
    <n v="1414568.6384778186"/>
    <n v="154"/>
    <n v="3.9039999999999999E-3"/>
    <n v="514620"/>
    <n v="422398.63847781892"/>
    <n v="3100.9740259740261"/>
    <n v="3341.6883116883118"/>
    <n v="2742.8483018040188"/>
    <n v="187.34415584415584"/>
    <n v="209.05844155844156"/>
    <n v="256.09740259740261"/>
    <n v="346.25974025974028"/>
    <n v="393.48701298701297"/>
    <n v="412.96103896103898"/>
    <n v="444.90259740259739"/>
    <n v="311.94805194805195"/>
    <n v="275.68181818181819"/>
    <n v="183.93506493506493"/>
    <n v="155.75324675324674"/>
    <n v="164.25974025974025"/>
    <n v="115.63707665474448"/>
    <n v="159.90922394720738"/>
    <n v="194.51261489910027"/>
    <n v="325.9412529135999"/>
    <n v="343.31483822792842"/>
    <n v="360.56887989372962"/>
    <n v="373.70225459639619"/>
    <n v="309.84302222970251"/>
    <n v="173.96724685553727"/>
    <n v="169.62827207842292"/>
    <n v="118.15051393668581"/>
    <n v="97.673105570964168"/>
    <n v="1864.3552"/>
    <n v="2009.0764799999999"/>
    <n v="1649.0442846174051"/>
    <n v="112.634304"/>
    <n v="125.68928"/>
    <n v="153.96985599999999"/>
    <n v="208.176896"/>
    <n v="236.57068799999999"/>
    <n v="248.278784"/>
    <n v="267.48255999999998"/>
    <n v="187.54816"/>
    <n v="165.74431999999999"/>
    <n v="110.584704"/>
    <n v="93.641344000000004"/>
    <n v="98.755583999999999"/>
    <n v="69.522860678058848"/>
    <n v="96.139983984644232"/>
    <n v="116.94409627917747"/>
    <n v="195.96109631170287"/>
    <n v="206.4063737800422"/>
    <n v="216.77977969418853"/>
    <n v="224.67577469942691"/>
    <n v="186.28258245285281"/>
    <n v="104.59189228549869"/>
    <n v="101.98323122590112"/>
    <n v="71.033979386958492"/>
    <n v="58.722633838952795"/>
  </r>
  <r>
    <x v="7"/>
    <n v="64331550"/>
    <n v="10077567158939"/>
    <s v="MG Double Caramel RFA 1-12BK"/>
    <n v="629824"/>
    <n v="15946"/>
    <n v="29948"/>
    <n v="45506"/>
    <n v="64237"/>
    <n v="34196"/>
    <n v="104478.09"/>
    <n v="42788"/>
    <n v="59612"/>
    <n v="45374"/>
    <n v="62933"/>
    <n v="39962"/>
    <n v="24911"/>
    <n v="14143.434742904055"/>
    <n v="29487.87303980146"/>
    <n v="42117.023918872117"/>
    <n v="65049.146850639518"/>
    <n v="49057.726386672162"/>
    <n v="93992.264686376351"/>
    <n v="55980.43401202948"/>
    <n v="61792.664908078215"/>
    <n v="48171.418587927794"/>
    <n v="50895.697549145523"/>
    <n v="28860.715679948204"/>
    <n v="27252.521845652147"/>
    <n v="1766516.0122080469"/>
    <n v="493"/>
    <n v="1.08E-3"/>
    <n v="569891.09"/>
    <n v="566800.92220804712"/>
    <n v="1277.5334685598377"/>
    <n v="1155.9656997971601"/>
    <n v="1149.6976109696695"/>
    <n v="32.344827586206897"/>
    <n v="60.746450304259632"/>
    <n v="92.304259634888439"/>
    <n v="130.29817444219066"/>
    <n v="69.363083164300207"/>
    <n v="211.92310344827587"/>
    <n v="86.791075050709935"/>
    <n v="120.91683569979716"/>
    <n v="92.036511156186606"/>
    <n v="127.65314401622717"/>
    <n v="81.058823529411768"/>
    <n v="50.529411764705884"/>
    <n v="28.68850860629626"/>
    <n v="59.813129898177401"/>
    <n v="85.430068800957642"/>
    <n v="131.94553113719982"/>
    <n v="99.508572792438457"/>
    <n v="190.6536809054287"/>
    <n v="113.55057608930929"/>
    <n v="125.34009109143655"/>
    <n v="97.710788210806882"/>
    <n v="103.23670902463596"/>
    <n v="58.541005436000411"/>
    <n v="55.278948976982043"/>
    <n v="680.20992000000001"/>
    <n v="615.48237719999997"/>
    <n v="612.14499598469092"/>
    <n v="17.221679999999999"/>
    <n v="32.34384"/>
    <n v="49.146480000000004"/>
    <n v="69.375960000000006"/>
    <n v="36.93168"/>
    <n v="112.8363372"/>
    <n v="46.211040000000004"/>
    <n v="64.380960000000002"/>
    <n v="49.003920000000001"/>
    <n v="67.967640000000003"/>
    <n v="43.15896"/>
    <n v="26.903880000000001"/>
    <n v="15.27490952233638"/>
    <n v="31.846902882985578"/>
    <n v="45.486385832381885"/>
    <n v="70.253078598690678"/>
    <n v="52.982344497605936"/>
    <n v="101.51164586128647"/>
    <n v="60.458868732991839"/>
    <n v="66.73607810072447"/>
    <n v="52.025132074962016"/>
    <n v="54.967353353077165"/>
    <n v="31.16957293434406"/>
    <n v="29.432723593304321"/>
  </r>
  <r>
    <x v="0"/>
    <n v="68896054"/>
    <n v="10077567254440"/>
    <s v="BR CHC CHP CKE DGH 6 1.5QT"/>
    <n v="435387"/>
    <n v="25932"/>
    <n v="44345"/>
    <n v="36929"/>
    <n v="45740"/>
    <n v="42405"/>
    <n v="46695"/>
    <n v="40197"/>
    <n v="38082"/>
    <n v="26224"/>
    <n v="23397"/>
    <n v="33319"/>
    <n v="26133"/>
    <n v="26526.388543902583"/>
    <n v="39891.139754777352"/>
    <n v="40273.052793939074"/>
    <n v="40332.848283855026"/>
    <n v="39369.402366406604"/>
    <n v="45063.840802544932"/>
    <n v="40410.56754677977"/>
    <n v="37445.081728633217"/>
    <n v="22413.159386373893"/>
    <n v="25412.515991727843"/>
    <n v="31981.913657443678"/>
    <n v="25824.888401069031"/>
    <n v="1279729.7992574526"/>
    <n v="176"/>
    <n v="8.5199999999999998E-3"/>
    <n v="429398"/>
    <n v="414944.79925745295"/>
    <n v="2473.7897727272725"/>
    <n v="2439.7613636363635"/>
    <n v="2357.640904871892"/>
    <n v="147.34090909090909"/>
    <n v="251.96022727272728"/>
    <n v="209.82386363636363"/>
    <n v="259.88636363636363"/>
    <n v="240.9375"/>
    <n v="265.3125"/>
    <n v="228.39204545454547"/>
    <n v="216.375"/>
    <n v="149"/>
    <n v="132.9375"/>
    <n v="189.3125"/>
    <n v="148.48295454545453"/>
    <n v="150.71811672671922"/>
    <n v="226.65420315214405"/>
    <n v="228.82416360192656"/>
    <n v="229.16391070372174"/>
    <n v="223.6897861727648"/>
    <n v="256.04455001445984"/>
    <n v="229.60549742488504"/>
    <n v="212.75614618541601"/>
    <n v="127.34749651348803"/>
    <n v="144.38929540754455"/>
    <n v="181.7154185082027"/>
    <n v="146.73232046061949"/>
    <n v="3709.4972399999997"/>
    <n v="3658.4709600000001"/>
    <n v="3535.3296896734992"/>
    <n v="220.94064"/>
    <n v="377.81939999999997"/>
    <n v="314.63508000000002"/>
    <n v="389.70479999999998"/>
    <n v="361.29059999999998"/>
    <n v="397.84139999999996"/>
    <n v="342.47843999999998"/>
    <n v="324.45864"/>
    <n v="223.42848000000001"/>
    <n v="199.34243999999998"/>
    <n v="283.87788"/>
    <n v="222.65315999999999"/>
    <n v="226.00483039405"/>
    <n v="339.87251071070301"/>
    <n v="343.12640980436089"/>
    <n v="343.6358673784448"/>
    <n v="335.42730816178425"/>
    <n v="383.94392363768281"/>
    <n v="344.29803549856365"/>
    <n v="319.032096327955"/>
    <n v="190.96011797190556"/>
    <n v="216.51463624952123"/>
    <n v="272.48590436142013"/>
    <n v="220.02804917710813"/>
  </r>
  <r>
    <x v="7"/>
    <n v="64393722"/>
    <n v="10077567271058"/>
    <s v="MG Double Raspberry 8-3PK"/>
    <n v="405066"/>
    <n v="30339"/>
    <n v="30871"/>
    <n v="48760"/>
    <n v="43311"/>
    <n v="48772"/>
    <n v="51626"/>
    <n v="54261"/>
    <n v="50391"/>
    <n v="36215"/>
    <n v="47424"/>
    <n v="37737"/>
    <n v="32950"/>
    <n v="27948.979674860497"/>
    <n v="31507.39145930815"/>
    <n v="39108.395448096933"/>
    <n v="39744.737507545484"/>
    <n v="50868.478909735219"/>
    <n v="49100.270177408231"/>
    <n v="45048.066748162499"/>
    <n v="43005.228882304647"/>
    <n v="29470.248245235922"/>
    <n v="29170.268849694898"/>
    <n v="31581.418423188352"/>
    <n v="21250.538272084072"/>
    <n v="1355527.0225976245"/>
    <n v="210"/>
    <n v="2.16E-3"/>
    <n v="512657"/>
    <n v="437804.02259762486"/>
    <n v="1928.8857142857144"/>
    <n v="2441.2238095238095"/>
    <n v="2084.7810599886898"/>
    <n v="144.47142857142856"/>
    <n v="147.00476190476189"/>
    <n v="232.1904761904762"/>
    <n v="206.24285714285713"/>
    <n v="232.24761904761905"/>
    <n v="245.83809523809524"/>
    <n v="258.3857142857143"/>
    <n v="239.95714285714286"/>
    <n v="172.45238095238096"/>
    <n v="225.82857142857142"/>
    <n v="179.7"/>
    <n v="156.9047619047619"/>
    <n v="133.0903794040976"/>
    <n v="150.03519742527689"/>
    <n v="186.23045451474729"/>
    <n v="189.26065479783563"/>
    <n v="242.23085195112009"/>
    <n v="233.81081036861062"/>
    <n v="214.51460356267856"/>
    <n v="204.78680420145071"/>
    <n v="140.33451545350439"/>
    <n v="138.90604214140427"/>
    <n v="150.3877067770874"/>
    <n v="101.19303939087654"/>
    <n v="874.94255999999996"/>
    <n v="1107.3391200000001"/>
    <n v="945.6566888108697"/>
    <n v="65.532240000000002"/>
    <n v="66.681359999999998"/>
    <n v="105.3216"/>
    <n v="93.551760000000002"/>
    <n v="105.34752"/>
    <n v="111.51215999999999"/>
    <n v="117.20376"/>
    <n v="108.84456"/>
    <n v="78.224400000000003"/>
    <n v="102.43584"/>
    <n v="81.511920000000003"/>
    <n v="71.171999999999997"/>
    <n v="60.369796097698675"/>
    <n v="68.055965552105604"/>
    <n v="84.474134167889375"/>
    <n v="85.848633016298251"/>
    <n v="109.87591444502807"/>
    <n v="106.05658358320179"/>
    <n v="97.303824176031"/>
    <n v="92.891294385778039"/>
    <n v="63.655736209709595"/>
    <n v="63.007780715340978"/>
    <n v="68.215863794086843"/>
    <n v="45.901162667701598"/>
  </r>
  <r>
    <x v="8"/>
    <n v="64324876"/>
    <n v="10851035003224"/>
    <s v="Yasso Chocolate Fudge 8-4pk"/>
    <n v="408359"/>
    <n v="27844"/>
    <n v="37115"/>
    <n v="42812"/>
    <n v="39082"/>
    <n v="35192"/>
    <n v="29091"/>
    <n v="13977"/>
    <n v="63358.19"/>
    <n v="46675"/>
    <n v="29892"/>
    <n v="27551"/>
    <n v="37678"/>
    <n v="26088.093021047742"/>
    <n v="35165.467991581827"/>
    <n v="43039.601483676859"/>
    <n v="35997.578010345344"/>
    <n v="38199.536572332872"/>
    <n v="47591.528496152918"/>
    <n v="48542.671320065878"/>
    <n v="55469.869735938788"/>
    <n v="39959.554634942462"/>
    <n v="30516.019206858939"/>
    <n v="35461.228595349487"/>
    <n v="24253.156655760973"/>
    <n v="1298910.4957240538"/>
    <n v="187"/>
    <n v="3.3119999999999998E-3"/>
    <n v="430267.19"/>
    <n v="460284.30572405399"/>
    <n v="2183.7379679144383"/>
    <n v="2300.8940641711229"/>
    <n v="2461.4133995938714"/>
    <n v="148.89839572192514"/>
    <n v="198.475935828877"/>
    <n v="228.94117647058823"/>
    <n v="208.99465240641712"/>
    <n v="188.19251336898395"/>
    <n v="155.56684491978609"/>
    <n v="74.743315508021396"/>
    <n v="338.81385026737968"/>
    <n v="249.59893048128342"/>
    <n v="159.85026737967914"/>
    <n v="147.33155080213905"/>
    <n v="201.48663101604279"/>
    <n v="139.5085188291323"/>
    <n v="188.05063097102581"/>
    <n v="230.15829670415434"/>
    <n v="192.50041716762215"/>
    <n v="204.2755966434913"/>
    <n v="254.50015238584447"/>
    <n v="259.58647764741113"/>
    <n v="296.63031944352292"/>
    <n v="213.68745794086877"/>
    <n v="163.18726848587667"/>
    <n v="189.63223847780475"/>
    <n v="129.6960248971175"/>
    <n v="1352.4850079999999"/>
    <n v="1425.0449332799999"/>
    <n v="1524.4616205580667"/>
    <n v="92.21932799999999"/>
    <n v="122.92487999999999"/>
    <n v="141.79334399999999"/>
    <n v="129.439584"/>
    <n v="116.555904"/>
    <n v="96.349391999999995"/>
    <n v="46.291823999999998"/>
    <n v="209.84232528000001"/>
    <n v="154.58759999999998"/>
    <n v="99.002303999999995"/>
    <n v="91.24891199999999"/>
    <n v="124.789536"/>
    <n v="86.403764085710122"/>
    <n v="116.468029988119"/>
    <n v="142.54716011393776"/>
    <n v="119.22397837026377"/>
    <n v="126.51686512756646"/>
    <n v="157.62314237925847"/>
    <n v="160.77332741205817"/>
    <n v="183.71620856542927"/>
    <n v="132.34604495092944"/>
    <n v="101.0690556131168"/>
    <n v="117.4475891077975"/>
    <n v="80.326454843880342"/>
  </r>
  <r>
    <x v="15"/>
    <n v="64413478"/>
    <n v="10076840200273"/>
    <s v="BJ US-IC-ChocChpCookDgh-FTNG-12 4FOZ"/>
    <n v="419762"/>
    <n v="22746"/>
    <n v="31598"/>
    <n v="28130"/>
    <n v="28622"/>
    <n v="28609"/>
    <n v="26987"/>
    <n v="24173"/>
    <n v="20383"/>
    <n v="22955"/>
    <n v="16041"/>
    <n v="10259"/>
    <n v="18029"/>
    <n v="17409.633737983811"/>
    <n v="40558.964388292836"/>
    <n v="28937.514748710568"/>
    <n v="32871.544153870775"/>
    <n v="35220.962859992986"/>
    <n v="32596.599963383564"/>
    <n v="31594.941649459237"/>
    <n v="23352.301408384112"/>
    <n v="24102.43072664905"/>
    <n v="19181.087291183652"/>
    <n v="19359.022986650718"/>
    <n v="18457.717695310796"/>
    <n v="1021936.721609872"/>
    <n v="468"/>
    <n v="1.4159999999999999E-3"/>
    <n v="278532"/>
    <n v="323642.72160987207"/>
    <n v="896.92735042735046"/>
    <n v="595.15384615384619"/>
    <n v="691.54427694417109"/>
    <n v="48.602564102564102"/>
    <n v="67.517094017094024"/>
    <n v="60.106837606837608"/>
    <n v="61.158119658119659"/>
    <n v="61.130341880341881"/>
    <n v="57.664529914529915"/>
    <n v="51.651709401709404"/>
    <n v="43.553418803418801"/>
    <n v="49.049145299145302"/>
    <n v="34.275641025641029"/>
    <n v="21.92094017094017"/>
    <n v="38.523504273504273"/>
    <n v="37.200072089708996"/>
    <n v="86.664453821138537"/>
    <n v="61.832296471603776"/>
    <n v="70.238342209125591"/>
    <n v="75.258467649557659"/>
    <n v="69.650854622614446"/>
    <n v="67.510559080041105"/>
    <n v="49.898079932444681"/>
    <n v="51.500920356087718"/>
    <n v="40.985229254665924"/>
    <n v="41.365433732159651"/>
    <n v="39.439567725023068"/>
    <n v="594.38299199999994"/>
    <n v="394.40131199999996"/>
    <n v="458.27809379957881"/>
    <n v="32.208335999999996"/>
    <n v="44.742767999999998"/>
    <n v="39.832079999999998"/>
    <n v="40.528751999999997"/>
    <n v="40.510343999999996"/>
    <n v="38.213591999999998"/>
    <n v="34.228968000000002"/>
    <n v="28.862327999999998"/>
    <n v="32.504280000000001"/>
    <n v="22.714055999999999"/>
    <n v="14.526743999999999"/>
    <n v="25.529063999999998"/>
    <n v="24.652041372985074"/>
    <n v="57.431493573822657"/>
    <n v="40.975520884174159"/>
    <n v="46.546106521881015"/>
    <n v="49.872883409750067"/>
    <n v="46.156785548151127"/>
    <n v="44.738437375634277"/>
    <n v="33.066858794271901"/>
    <n v="34.129041908935051"/>
    <n v="27.160419604316051"/>
    <n v="27.412376549097417"/>
    <n v="26.136128256560085"/>
  </r>
  <r>
    <x v="6"/>
    <n v="64369026"/>
    <n v="10186852001703"/>
    <s v="TAL Summer Strawberry Sorbetto 8 1PT"/>
    <n v="296350"/>
    <n v="21660"/>
    <n v="22010"/>
    <n v="28409"/>
    <n v="28848"/>
    <n v="33075"/>
    <n v="35264"/>
    <n v="32325"/>
    <n v="29475"/>
    <n v="30321"/>
    <n v="21350"/>
    <n v="18435"/>
    <n v="19203"/>
    <n v="22077.557567464428"/>
    <n v="24084.178306670077"/>
    <n v="27838.530322293253"/>
    <n v="27251.018967876178"/>
    <n v="29563.316812128163"/>
    <n v="41305.996346332809"/>
    <n v="30802.108569143817"/>
    <n v="27022.90357779176"/>
    <n v="25130.594621497745"/>
    <n v="21832.142296356564"/>
    <n v="15482.708349470937"/>
    <n v="13693.78746307322"/>
    <n v="922809.84320009919"/>
    <n v="255"/>
    <n v="3.7839999999999996E-3"/>
    <n v="320375"/>
    <n v="306084.8432000989"/>
    <n v="1162.1568627450981"/>
    <n v="1256.3725490196077"/>
    <n v="1200.3327184317604"/>
    <n v="84.941176470588232"/>
    <n v="86.313725490196077"/>
    <n v="111.4078431372549"/>
    <n v="113.12941176470588"/>
    <n v="129.70588235294119"/>
    <n v="138.29019607843136"/>
    <n v="126.76470588235294"/>
    <n v="115.58823529411765"/>
    <n v="118.90588235294118"/>
    <n v="83.725490196078425"/>
    <n v="72.294117647058826"/>
    <n v="75.305882352941182"/>
    <n v="86.578657127311487"/>
    <n v="94.447758065372852"/>
    <n v="109.17070714624805"/>
    <n v="106.86674105049481"/>
    <n v="115.93457573383593"/>
    <n v="161.98429939738358"/>
    <n v="120.7925826240934"/>
    <n v="105.97217089330101"/>
    <n v="98.551351456853908"/>
    <n v="85.616244299437511"/>
    <n v="60.716503331258579"/>
    <n v="53.701127306169489"/>
    <n v="1121.3883999999998"/>
    <n v="1212.299"/>
    <n v="1158.2250466691742"/>
    <n v="81.961439999999996"/>
    <n v="83.285839999999993"/>
    <n v="107.49965599999999"/>
    <n v="109.16083199999998"/>
    <n v="125.15579999999999"/>
    <n v="133.438976"/>
    <n v="122.31779999999999"/>
    <n v="111.53339999999999"/>
    <n v="114.73466399999998"/>
    <n v="80.788399999999996"/>
    <n v="69.758039999999994"/>
    <n v="72.664151999999987"/>
    <n v="83.541477835285392"/>
    <n v="91.134530712439556"/>
    <n v="105.34099873955766"/>
    <n v="103.11785577444344"/>
    <n v="111.86759081709296"/>
    <n v="156.30189017452332"/>
    <n v="116.55517882564018"/>
    <n v="102.25466713836401"/>
    <n v="95.094170047747454"/>
    <n v="82.612826449413234"/>
    <n v="58.586568394398022"/>
    <n v="51.817291760269057"/>
  </r>
  <r>
    <x v="4"/>
    <n v="64771677"/>
    <n v="10077567003659"/>
    <s v="PS Minions Facepiece IH 6-6PK"/>
    <n v="509012"/>
    <n v="21378"/>
    <n v="25580"/>
    <n v="22952"/>
    <n v="21023"/>
    <n v="34085"/>
    <n v="35220"/>
    <n v="21085"/>
    <n v="10545"/>
    <n v="11720"/>
    <n v="5295"/>
    <n v="4815"/>
    <n v="9680"/>
    <n v="13584.150895458359"/>
    <n v="14619.50630519518"/>
    <n v="15187.44349775021"/>
    <n v="16856.870352307524"/>
    <n v="26135.735394162773"/>
    <n v="25070.80199142134"/>
    <n v="14507.789329189151"/>
    <n v="7762.7169783098416"/>
    <n v="7667.1165758621573"/>
    <n v="5495.6394502682351"/>
    <n v="2455.1403441679117"/>
    <n v="6104.1386691974403"/>
    <n v="887837.04978329025"/>
    <n v="195"/>
    <n v="2.16E-3"/>
    <n v="223378"/>
    <n v="155447.04978329016"/>
    <n v="2610.3179487179486"/>
    <n v="1145.5282051282052"/>
    <n v="797.16435786302645"/>
    <n v="109.63076923076923"/>
    <n v="131.17948717948718"/>
    <n v="117.7025641025641"/>
    <n v="107.81025641025641"/>
    <n v="174.7948717948718"/>
    <n v="180.61538461538461"/>
    <n v="108.12820512820512"/>
    <n v="54.07692307692308"/>
    <n v="60.102564102564102"/>
    <n v="27.153846153846153"/>
    <n v="24.692307692307693"/>
    <n v="49.641025641025642"/>
    <n v="69.662312284401835"/>
    <n v="74.971827206129134"/>
    <n v="77.884325629488259"/>
    <n v="86.44548898619243"/>
    <n v="134.02941227775781"/>
    <n v="128.56821534062226"/>
    <n v="74.398919636867433"/>
    <n v="39.808805016973544"/>
    <n v="39.318546542882856"/>
    <n v="28.182766411631974"/>
    <n v="12.590463303425189"/>
    <n v="31.30327522665354"/>
    <n v="1099.4659200000001"/>
    <n v="482.49648000000002"/>
    <n v="335.76562753190677"/>
    <n v="46.176479999999998"/>
    <n v="55.252800000000001"/>
    <n v="49.576320000000003"/>
    <n v="45.409680000000002"/>
    <n v="73.623599999999996"/>
    <n v="76.075199999999995"/>
    <n v="45.543599999999998"/>
    <n v="22.777200000000001"/>
    <n v="25.315200000000001"/>
    <n v="11.437200000000001"/>
    <n v="10.400399999999999"/>
    <n v="20.908799999999999"/>
    <n v="29.341765934190054"/>
    <n v="31.578133619221589"/>
    <n v="32.804877955140455"/>
    <n v="36.410839960984255"/>
    <n v="56.45318845139159"/>
    <n v="54.152932301470095"/>
    <n v="31.336824951048566"/>
    <n v="16.767468673149256"/>
    <n v="16.560971803862259"/>
    <n v="11.870581212579388"/>
    <n v="5.3031031434026898"/>
    <n v="13.184939525466472"/>
  </r>
  <r>
    <x v="7"/>
    <n v="69591655"/>
    <n v="10077567721621"/>
    <s v="BR Carbsmart Almond Bar 8-6PK"/>
    <n v="438715"/>
    <n v="26076"/>
    <n v="32328"/>
    <n v="37375"/>
    <n v="41352"/>
    <n v="45820"/>
    <n v="40144"/>
    <n v="48182"/>
    <n v="31828"/>
    <n v="48268"/>
    <n v="33540"/>
    <n v="26754"/>
    <n v="27526"/>
    <n v="23081.117282985168"/>
    <n v="29718.043131495786"/>
    <n v="34870.191733504696"/>
    <n v="38506.782731578147"/>
    <n v="44795.159629119909"/>
    <n v="40501.880613228233"/>
    <n v="47063.3264250188"/>
    <n v="39891.786925279164"/>
    <n v="39502.665090179849"/>
    <n v="31626.343299914392"/>
    <n v="26947.745061807866"/>
    <n v="18444.386170030826"/>
    <n v="1292857.4280941423"/>
    <n v="143"/>
    <n v="4.2560000000000002E-3"/>
    <n v="439193"/>
    <n v="414949.42809414282"/>
    <n v="3067.9370629370628"/>
    <n v="3071.2797202797201"/>
    <n v="2901.7442524065932"/>
    <n v="182.34965034965035"/>
    <n v="226.06993006993008"/>
    <n v="261.36363636363637"/>
    <n v="289.17482517482517"/>
    <n v="320.41958041958043"/>
    <n v="280.72727272727275"/>
    <n v="336.93706293706293"/>
    <n v="222.57342657342659"/>
    <n v="337.53846153846155"/>
    <n v="234.54545454545453"/>
    <n v="187.09090909090909"/>
    <n v="192.48951048951048"/>
    <n v="161.40641456632983"/>
    <n v="207.81848343703348"/>
    <n v="243.84749463989297"/>
    <n v="269.27820092012689"/>
    <n v="313.25286453930005"/>
    <n v="283.2299343582394"/>
    <n v="329.11417080432727"/>
    <n v="278.9635449320221"/>
    <n v="276.24241321804089"/>
    <n v="221.16323985954119"/>
    <n v="188.44576966299206"/>
    <n v="128.98172146874703"/>
    <n v="1867.1710400000002"/>
    <n v="1869.205408"/>
    <n v="1766.024765968672"/>
    <n v="110.97945600000001"/>
    <n v="137.58796800000002"/>
    <n v="159.06800000000001"/>
    <n v="175.994112"/>
    <n v="195.00992000000002"/>
    <n v="170.85286400000001"/>
    <n v="205.06259200000002"/>
    <n v="135.459968"/>
    <n v="205.42860800000003"/>
    <n v="142.74624"/>
    <n v="113.86502400000001"/>
    <n v="117.15065600000001"/>
    <n v="98.233235156384879"/>
    <n v="126.47999156764607"/>
    <n v="148.40753601779599"/>
    <n v="163.8848673055966"/>
    <n v="190.64819938153434"/>
    <n v="172.37600388989938"/>
    <n v="200.30151726488003"/>
    <n v="169.77944515398812"/>
    <n v="168.12334262380546"/>
    <n v="134.60171708443565"/>
    <n v="114.68960298305429"/>
    <n v="78.499307539651198"/>
  </r>
  <r>
    <x v="0"/>
    <n v="68930545"/>
    <n v="10077567003277"/>
    <s v="BR CS VAN CHOC Straw 6 1.5QT"/>
    <n v="433769"/>
    <n v="26169"/>
    <n v="29920"/>
    <n v="33704"/>
    <n v="41151"/>
    <n v="34430"/>
    <n v="45432"/>
    <n v="41261"/>
    <n v="35068"/>
    <n v="29944"/>
    <n v="27599"/>
    <n v="29369"/>
    <n v="26216"/>
    <n v="23498.270290769015"/>
    <n v="27715.459166865039"/>
    <n v="34987.095391874507"/>
    <n v="32098.950629524188"/>
    <n v="33119.373294826815"/>
    <n v="39802.119393781293"/>
    <n v="40628.927165460897"/>
    <n v="32239.979631423972"/>
    <n v="26065.571474694487"/>
    <n v="28395.896198848153"/>
    <n v="26832.473024866336"/>
    <n v="22747.630773526809"/>
    <n v="1202163.7464364616"/>
    <n v="176"/>
    <n v="8.5199999999999998E-3"/>
    <n v="400263"/>
    <n v="368131.7464364614"/>
    <n v="2464.596590909091"/>
    <n v="2274.221590909091"/>
    <n v="2091.6576502071671"/>
    <n v="148.6875"/>
    <n v="170"/>
    <n v="191.5"/>
    <n v="233.8125"/>
    <n v="195.625"/>
    <n v="258.13636363636363"/>
    <n v="234.4375"/>
    <n v="199.25"/>
    <n v="170.13636363636363"/>
    <n v="156.8125"/>
    <n v="166.86931818181819"/>
    <n v="148.95454545454547"/>
    <n v="133.5128993793694"/>
    <n v="157.47419981173317"/>
    <n v="198.7903147265597"/>
    <n v="182.38040130411471"/>
    <n v="188.17825735697053"/>
    <n v="226.14840564648463"/>
    <n v="230.84617707648238"/>
    <n v="183.18170245127257"/>
    <n v="148.0998379244005"/>
    <n v="161.34031931163724"/>
    <n v="152.45723309583147"/>
    <n v="129.24790212231142"/>
    <n v="3695.7118799999998"/>
    <n v="3410.2407600000001"/>
    <n v="3136.4824796386511"/>
    <n v="222.95988"/>
    <n v="254.91839999999999"/>
    <n v="287.15807999999998"/>
    <n v="350.60651999999999"/>
    <n v="293.34359999999998"/>
    <n v="387.08064000000002"/>
    <n v="351.54372000000001"/>
    <n v="298.77936"/>
    <n v="255.12287999999998"/>
    <n v="235.14347999999998"/>
    <n v="250.22387999999998"/>
    <n v="223.36032"/>
    <n v="200.205262877352"/>
    <n v="236.13571210169013"/>
    <n v="298.09005273877079"/>
    <n v="273.48305936354609"/>
    <n v="282.17706047192445"/>
    <n v="339.11405723501662"/>
    <n v="346.15845944972682"/>
    <n v="274.68462645973221"/>
    <n v="222.07866896439702"/>
    <n v="241.93303561418625"/>
    <n v="228.61267017186117"/>
    <n v="193.80981419044841"/>
  </r>
  <r>
    <x v="4"/>
    <n v="64366224"/>
    <n v="10077567003888"/>
    <s v="PS Buzz"/>
    <n v="2805"/>
    <n v="8126"/>
    <n v="8683"/>
    <n v="9571"/>
    <n v="16526"/>
    <n v="21610"/>
    <n v="14824"/>
    <n v="11356"/>
    <n v="6630"/>
    <n v="4006"/>
    <n v="1904"/>
    <n v="1785"/>
    <n v="1819"/>
    <n v="1744.5649192614246"/>
    <n v="1517.9427576265657"/>
    <n v="2018.1562532276787"/>
    <n v="5703.1942124929783"/>
    <n v="5392.8729343358018"/>
    <n v="12586.478945718944"/>
    <n v="9266.2506593078215"/>
    <n v="11131.674460605036"/>
    <n v="11729.933807665664"/>
    <n v="9617.5385211289522"/>
    <n v="11776.769570989003"/>
    <n v="8366.5026118659516"/>
    <n v="200496.87965422581"/>
    <n v="187"/>
    <n v="1.944E-3"/>
    <n v="106840"/>
    <n v="90851.879654225835"/>
    <n v="15"/>
    <n v="571.33689839572196"/>
    <n v="485.83892863222371"/>
    <n v="43.454545454545453"/>
    <n v="46.433155080213901"/>
    <n v="51.18181818181818"/>
    <n v="88.37433155080214"/>
    <n v="115.56149732620321"/>
    <n v="79.272727272727266"/>
    <n v="60.727272727272727"/>
    <n v="35.454545454545453"/>
    <n v="21.422459893048128"/>
    <n v="10.181818181818182"/>
    <n v="9.545454545454545"/>
    <n v="9.7272727272727266"/>
    <n v="9.3292241671733933"/>
    <n v="8.1173409498746825"/>
    <n v="10.792279429025021"/>
    <n v="30.498364772689722"/>
    <n v="28.838892696982896"/>
    <n v="67.307374041277768"/>
    <n v="49.552142563143427"/>
    <n v="59.527670912326393"/>
    <n v="62.726918757570395"/>
    <n v="51.430687278764452"/>
    <n v="62.97737738496793"/>
    <n v="44.740655678427551"/>
    <n v="5.4529199999999998"/>
    <n v="207.69695999999999"/>
    <n v="176.61605404781503"/>
    <n v="15.796944"/>
    <n v="16.879752"/>
    <n v="18.606024000000001"/>
    <n v="32.126544000000003"/>
    <n v="42.009839999999997"/>
    <n v="28.817855999999999"/>
    <n v="22.076063999999999"/>
    <n v="12.888719999999999"/>
    <n v="7.7876640000000004"/>
    <n v="3.7013759999999998"/>
    <n v="3.47004"/>
    <n v="3.5361359999999999"/>
    <n v="3.3914342030442093"/>
    <n v="2.9508807208260439"/>
    <n v="3.9232957562746074"/>
    <n v="11.08700954908635"/>
    <n v="10.483744984348798"/>
    <n v="24.468115070477626"/>
    <n v="18.013591281694406"/>
    <n v="21.639975151416191"/>
    <n v="22.802991322102052"/>
    <n v="18.696494885074681"/>
    <n v="22.894040046002623"/>
    <n v="16.264481077467408"/>
  </r>
  <r>
    <x v="1"/>
    <n v="84161610"/>
    <n v="10076840363954"/>
    <s v="BJ US-COR-SaltedCaramelCore-FTNG-8 1PT"/>
    <n v="450282"/>
    <n v="27848"/>
    <n v="38546"/>
    <n v="47254"/>
    <n v="40925"/>
    <n v="38248"/>
    <n v="45247"/>
    <n v="38717"/>
    <n v="42018"/>
    <n v="36791"/>
    <n v="32357"/>
    <n v="31059"/>
    <n v="27645"/>
    <n v="24477.142111891138"/>
    <n v="35165.306571495057"/>
    <n v="37816.993658041967"/>
    <n v="36883.029229297172"/>
    <n v="36774.496208115459"/>
    <n v="41593.408107208801"/>
    <n v="30711.826991790862"/>
    <n v="36684.783015552079"/>
    <n v="28363.124628577225"/>
    <n v="29235.499352813396"/>
    <n v="27048.692102760444"/>
    <n v="21359.430988266722"/>
    <n v="1283050.7329658105"/>
    <n v="240"/>
    <n v="3.7853439999999999E-3"/>
    <n v="446655"/>
    <n v="386113.73296581028"/>
    <n v="1876.175"/>
    <n v="1861.0625"/>
    <n v="1608.8072206908762"/>
    <n v="116.03333333333333"/>
    <n v="160.60833333333332"/>
    <n v="196.89166666666668"/>
    <n v="170.52083333333334"/>
    <n v="159.36666666666667"/>
    <n v="188.52916666666667"/>
    <n v="161.32083333333333"/>
    <n v="175.07499999999999"/>
    <n v="153.29583333333332"/>
    <n v="134.82083333333333"/>
    <n v="129.41249999999999"/>
    <n v="115.1875"/>
    <n v="101.98809213287974"/>
    <n v="146.52211071456273"/>
    <n v="157.57080690850819"/>
    <n v="153.67928845540487"/>
    <n v="153.22706753381442"/>
    <n v="173.30586711337"/>
    <n v="127.96594579912859"/>
    <n v="152.85326256480033"/>
    <n v="118.17968595240511"/>
    <n v="121.81458063672248"/>
    <n v="112.70288376150185"/>
    <n v="88.997629117778004"/>
    <n v="1704.472267008"/>
    <n v="1690.74282432"/>
    <n v="1461.573302399732"/>
    <n v="105.414259712"/>
    <n v="145.909869824"/>
    <n v="178.87264537600001"/>
    <n v="154.91520320000001"/>
    <n v="144.78183731199999"/>
    <n v="171.27545996800001"/>
    <n v="146.557163648"/>
    <n v="159.05258419200001"/>
    <n v="139.26659110399999"/>
    <n v="122.482375808"/>
    <n v="117.568999296"/>
    <n v="104.64583488"/>
    <n v="92.654403030394448"/>
    <n v="133.11278223856939"/>
    <n v="143.1503300415072"/>
    <n v="139.61495339494468"/>
    <n v="139.2041185744126"/>
    <n v="157.44535781817419"/>
    <n v="116.25483003241359"/>
    <n v="138.86452327922197"/>
    <n v="107.36418363403702"/>
    <n v="110.66642206217607"/>
    <n v="102.38860435903163"/>
    <n v="80.852793934849501"/>
  </r>
  <r>
    <x v="1"/>
    <n v="67904289"/>
    <n v="10076840002549"/>
    <s v="BJ US-IC-Netflix+Chillld-8 1PT"/>
    <n v="375756"/>
    <n v="16205"/>
    <n v="20810"/>
    <n v="23345"/>
    <n v="21139"/>
    <n v="19730"/>
    <n v="22206"/>
    <n v="20032"/>
    <n v="23585"/>
    <n v="20892"/>
    <n v="17006"/>
    <n v="12292"/>
    <n v="12287"/>
    <n v="-4590.5727937775882"/>
    <n v="-617.42928822438137"/>
    <n v="-172.64661706472828"/>
    <n v="-1227.0506869224384"/>
    <n v="-504.12943210779463"/>
    <n v="1447.5746298768554"/>
    <n v="-2928.6642878020675"/>
    <n v="-578.0842733158197"/>
    <n v="-2923.9874039936508"/>
    <n v="-2776.5834153368305"/>
    <n v="-1840.7043778917657"/>
    <n v="-1476.7563029757584"/>
    <n v="587095.96575046424"/>
    <n v="240"/>
    <n v="3.7839999999999996E-3"/>
    <n v="229529"/>
    <n v="-18189.034249535969"/>
    <n v="1565.65"/>
    <n v="956.37083333333328"/>
    <n v="-75.787642706399865"/>
    <n v="67.520833333333329"/>
    <n v="86.708333333333329"/>
    <n v="97.270833333333329"/>
    <n v="88.079166666666666"/>
    <n v="82.208333333333329"/>
    <n v="92.525000000000006"/>
    <n v="83.466666666666669"/>
    <n v="98.270833333333329"/>
    <n v="87.05"/>
    <n v="70.858333333333334"/>
    <n v="51.216666666666669"/>
    <n v="51.195833333333333"/>
    <n v="-19.12738664073995"/>
    <n v="-2.5726220342682558"/>
    <n v="-0.7193609044363678"/>
    <n v="-5.1127111955101601"/>
    <n v="-2.1005393004491442"/>
    <n v="6.0315609578202309"/>
    <n v="-12.202767865841947"/>
    <n v="-2.4086844721492486"/>
    <n v="-12.183280849973546"/>
    <n v="-11.56909756390346"/>
    <n v="-7.6696015745490236"/>
    <n v="-6.1531512623989935"/>
    <n v="1421.8607039999999"/>
    <n v="868.53773599999988"/>
    <n v="-68.827305600244102"/>
    <n v="61.319719999999997"/>
    <n v="78.745039999999989"/>
    <n v="88.337479999999985"/>
    <n v="79.989975999999999"/>
    <n v="74.658319999999989"/>
    <n v="84.027503999999993"/>
    <n v="75.801087999999993"/>
    <n v="89.245639999999995"/>
    <n v="79.055327999999989"/>
    <n v="64.350703999999993"/>
    <n v="46.512927999999995"/>
    <n v="46.494007999999994"/>
    <n v="-17.370727451654393"/>
    <n v="-2.3363524266410587"/>
    <n v="-0.65329479897293175"/>
    <n v="-4.6431597993145068"/>
    <n v="-1.9076257710958946"/>
    <n v="5.4776223994540203"/>
    <n v="-11.082065665043022"/>
    <n v="-2.1874708902270616"/>
    <n v="-11.064368336711974"/>
    <n v="-10.506591643634566"/>
    <n v="-6.965225365942441"/>
    <n v="-5.5880458504602695"/>
  </r>
  <r>
    <x v="10"/>
    <n v="64406941"/>
    <n v="10077567417760"/>
    <s v="KL Mrs Fields Sandwich 1-12BK"/>
    <n v="366154"/>
    <n v="8700"/>
    <n v="19468"/>
    <n v="21018"/>
    <n v="23286"/>
    <n v="6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4634"/>
    <n v="224"/>
    <n v="2.124E-3"/>
    <n v="78480"/>
    <n v="0"/>
    <n v="1634.6160714285713"/>
    <n v="350.35714285714283"/>
    <n v="0"/>
    <n v="38.839285714285715"/>
    <n v="86.910714285714292"/>
    <n v="93.830357142857139"/>
    <n v="103.95535714285714"/>
    <n v="26.8214285714285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7.711096"/>
    <n v="166.69152"/>
    <n v="0"/>
    <n v="18.4788"/>
    <n v="41.350031999999999"/>
    <n v="44.642232"/>
    <n v="49.459463999999997"/>
    <n v="12.760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n v="68354588"/>
    <n v="10076840003058"/>
    <s v="BJ US-TOP-SLTDCRMLBRWNIE-8 450ml"/>
    <n v="385237"/>
    <n v="28060"/>
    <n v="37681"/>
    <n v="44250"/>
    <n v="39348"/>
    <n v="33263"/>
    <n v="41295"/>
    <n v="37041"/>
    <n v="35011"/>
    <n v="31104"/>
    <n v="28380"/>
    <n v="25576"/>
    <n v="24915"/>
    <n v="19220.346492478631"/>
    <n v="30807.191105578844"/>
    <n v="34085.977501067493"/>
    <n v="32024.667286947933"/>
    <n v="31767.511533099085"/>
    <n v="36086.912480386112"/>
    <n v="28422.800449186965"/>
    <n v="31461.525805135818"/>
    <n v="24172.391892919903"/>
    <n v="25496.276763390393"/>
    <n v="24197.286394753173"/>
    <n v="18365.706801876422"/>
    <n v="1127269.5945068207"/>
    <n v="240"/>
    <n v="3.5999999999999999E-3"/>
    <n v="405924"/>
    <n v="336108.59450682078"/>
    <n v="1605.1541666666667"/>
    <n v="1691.35"/>
    <n v="1400.4524771117533"/>
    <n v="116.91666666666667"/>
    <n v="157.00416666666666"/>
    <n v="184.375"/>
    <n v="163.95"/>
    <n v="138.59583333333333"/>
    <n v="172.0625"/>
    <n v="154.33750000000001"/>
    <n v="145.87916666666666"/>
    <n v="129.6"/>
    <n v="118.25"/>
    <n v="106.56666666666666"/>
    <n v="103.8125"/>
    <n v="80.084777051994294"/>
    <n v="128.3632962732452"/>
    <n v="142.0249062544479"/>
    <n v="133.4361136956164"/>
    <n v="132.36463138791285"/>
    <n v="150.36213533494214"/>
    <n v="118.42833520494568"/>
    <n v="131.08969085473257"/>
    <n v="100.71829955383292"/>
    <n v="106.23448651412664"/>
    <n v="100.82202664480489"/>
    <n v="76.523778341151754"/>
    <n v="1386.8532"/>
    <n v="1461.3263999999999"/>
    <n v="1209.9909402245548"/>
    <n v="101.01599999999999"/>
    <n v="135.6516"/>
    <n v="159.29999999999998"/>
    <n v="141.65279999999998"/>
    <n v="119.74679999999999"/>
    <n v="148.66200000000001"/>
    <n v="133.3476"/>
    <n v="126.03959999999999"/>
    <n v="111.9744"/>
    <n v="102.16799999999999"/>
    <n v="92.073599999999999"/>
    <n v="89.694000000000003"/>
    <n v="69.193247372923068"/>
    <n v="110.90588798008383"/>
    <n v="122.70951900384297"/>
    <n v="115.28880223301256"/>
    <n v="114.3630415191567"/>
    <n v="129.91288492939"/>
    <n v="102.32208161707307"/>
    <n v="113.26149289848894"/>
    <n v="87.020610814511642"/>
    <n v="91.786596348205407"/>
    <n v="87.110231021111417"/>
    <n v="66.116544486755117"/>
  </r>
  <r>
    <x v="0"/>
    <n v="64389651"/>
    <n v="10077567003901"/>
    <s v="BR Strawberry Shortcake 6 1.5QT"/>
    <n v="55"/>
    <n v="11992"/>
    <n v="25915"/>
    <n v="39850"/>
    <n v="59321"/>
    <n v="68877"/>
    <n v="70006"/>
    <n v="71032"/>
    <n v="60927"/>
    <n v="45614"/>
    <n v="37849"/>
    <n v="50468"/>
    <n v="38412"/>
    <n v="37768.980341633673"/>
    <n v="40480.471156650965"/>
    <n v="50061.11997501248"/>
    <n v="52853.299791600424"/>
    <n v="61019.698010990927"/>
    <n v="62108.528938418101"/>
    <n v="61408.31348759307"/>
    <n v="60755.590020665157"/>
    <n v="40209.537345869008"/>
    <n v="43267.891011239321"/>
    <n v="44708.574721962694"/>
    <n v="36381.050287455218"/>
    <n v="1171341.0550890912"/>
    <n v="176"/>
    <n v="8.5199999999999998E-3"/>
    <n v="580263"/>
    <n v="591023.05508909107"/>
    <n v="0.3125"/>
    <n v="3296.9488636363635"/>
    <n v="3358.0855402789266"/>
    <n v="68.13636363636364"/>
    <n v="147.24431818181819"/>
    <n v="226.42045454545453"/>
    <n v="337.05113636363637"/>
    <n v="391.34659090909093"/>
    <n v="397.76136363636363"/>
    <n v="403.59090909090907"/>
    <n v="346.17613636363637"/>
    <n v="259.17045454545456"/>
    <n v="215.05113636363637"/>
    <n v="286.75"/>
    <n v="218.25"/>
    <n v="214.59647921382768"/>
    <n v="230.00267702642594"/>
    <n v="284.43818167620725"/>
    <n v="300.3028397250024"/>
    <n v="346.70282960790297"/>
    <n v="352.88936896828466"/>
    <n v="348.91087208859699"/>
    <n v="345.20221602650656"/>
    <n v="228.46328037425573"/>
    <n v="245.84028983658706"/>
    <n v="254.02599273842441"/>
    <n v="206.71051299690464"/>
    <n v="0.46860000000000002"/>
    <n v="4943.84076"/>
    <n v="5035.516429359056"/>
    <n v="102.17184"/>
    <n v="220.79579999999999"/>
    <n v="339.52199999999999"/>
    <n v="505.41492"/>
    <n v="586.83204000000001"/>
    <n v="596.45111999999995"/>
    <n v="605.19263999999998"/>
    <n v="519.09803999999997"/>
    <n v="388.63128"/>
    <n v="322.47348"/>
    <n v="429.98735999999997"/>
    <n v="327.27024"/>
    <n v="321.79171251071887"/>
    <n v="344.8936142546662"/>
    <n v="426.52074218710629"/>
    <n v="450.31011422443561"/>
    <n v="519.8878270536427"/>
    <n v="529.16466655532224"/>
    <n v="523.1988309142929"/>
    <n v="517.63762697606717"/>
    <n v="342.58525818680397"/>
    <n v="368.64243141575901"/>
    <n v="380.91705663112214"/>
    <n v="309.96654844911848"/>
  </r>
  <r>
    <x v="1"/>
    <n v="67789314"/>
    <n v="10076840002365"/>
    <s v="BJ US-IC-PBHalfBaked-8 1 PT"/>
    <n v="373645"/>
    <n v="24242"/>
    <n v="37662"/>
    <n v="35196"/>
    <n v="35573"/>
    <n v="28673"/>
    <n v="39458"/>
    <n v="33937"/>
    <n v="31532"/>
    <n v="34742"/>
    <n v="23648"/>
    <n v="23718"/>
    <n v="23265"/>
    <n v="18896.129777899852"/>
    <n v="29955.858277815983"/>
    <n v="32127.227511791931"/>
    <n v="30759.450754582955"/>
    <n v="25472.654711497162"/>
    <n v="33604.559952602365"/>
    <n v="29124.23043267418"/>
    <n v="28617.253136824213"/>
    <n v="24527.97810122959"/>
    <n v="22107.374448663209"/>
    <n v="21821.492948236122"/>
    <n v="15702.5382157561"/>
    <n v="1058007.7482695738"/>
    <n v="240"/>
    <n v="3.7853439999999999E-3"/>
    <n v="371646"/>
    <n v="312716.74826957367"/>
    <n v="1556.8541666666667"/>
    <n v="1548.5250000000001"/>
    <n v="1302.9864511232236"/>
    <n v="101.00833333333334"/>
    <n v="156.92500000000001"/>
    <n v="146.65"/>
    <n v="148.22083333333333"/>
    <n v="119.47083333333333"/>
    <n v="164.40833333333333"/>
    <n v="141.40416666666667"/>
    <n v="131.38333333333333"/>
    <n v="144.75833333333333"/>
    <n v="98.533333333333331"/>
    <n v="98.825000000000003"/>
    <n v="96.9375"/>
    <n v="78.733874074582715"/>
    <n v="124.8160761575666"/>
    <n v="133.86344796579971"/>
    <n v="128.16437814409565"/>
    <n v="106.13606129790485"/>
    <n v="140.01899980250985"/>
    <n v="121.35096013614242"/>
    <n v="119.23855473676755"/>
    <n v="102.19990875512329"/>
    <n v="92.114060202763369"/>
    <n v="90.92288728431717"/>
    <n v="65.427242565650417"/>
    <n v="1414.3748588799999"/>
    <n v="1406.807956224"/>
    <n v="1183.7404667617411"/>
    <n v="91.764309248000004"/>
    <n v="142.56362572800001"/>
    <n v="133.22896742399999"/>
    <n v="134.65604211199999"/>
    <n v="108.53716851199999"/>
    <n v="149.36210355200001"/>
    <n v="128.46321932800001"/>
    <n v="119.359467008"/>
    <n v="131.510421248"/>
    <n v="89.515814911999996"/>
    <n v="89.780788991999998"/>
    <n v="88.066028160000002"/>
    <n v="71.528351477994534"/>
    <n v="113.39322839678107"/>
    <n v="121.61260789839652"/>
    <n v="116.43510235715605"/>
    <n v="96.422760676237516"/>
    <n v="127.20481938922364"/>
    <n v="110.24523092294061"/>
    <n v="108.32614745795871"/>
    <n v="92.846834737620824"/>
    <n v="83.684017225000588"/>
    <n v="82.601857402647909"/>
    <n v="59.439508819783057"/>
  </r>
  <r>
    <x v="0"/>
    <n v="68817801"/>
    <n v="10077567250053"/>
    <s v="BR XCRMY CHOCOLATE 6 1.5 QT"/>
    <n v="399963"/>
    <n v="27093"/>
    <n v="28233"/>
    <n v="32835"/>
    <n v="39820"/>
    <n v="34155"/>
    <n v="44053"/>
    <n v="35657"/>
    <n v="34899"/>
    <n v="23232"/>
    <n v="22791"/>
    <n v="28455"/>
    <n v="27687"/>
    <n v="27297.798579004811"/>
    <n v="25374.266502424609"/>
    <n v="35495.118037979562"/>
    <n v="32819.831072602465"/>
    <n v="33549.371501533446"/>
    <n v="34978.100730504011"/>
    <n v="32522.675722874563"/>
    <n v="32279.78037299246"/>
    <n v="21477.128304159072"/>
    <n v="22905.738595942868"/>
    <n v="26344.331220070748"/>
    <n v="22580.74154389873"/>
    <n v="1126497.8821839876"/>
    <n v="176"/>
    <n v="8.5199999999999998E-3"/>
    <n v="378910"/>
    <n v="347624.8821839873"/>
    <n v="2272.5170454545455"/>
    <n v="2152.8977272727275"/>
    <n v="1975.1413760453825"/>
    <n v="153.9375"/>
    <n v="160.41477272727272"/>
    <n v="186.5625"/>
    <n v="226.25"/>
    <n v="194.0625"/>
    <n v="250.30113636363637"/>
    <n v="202.59659090909091"/>
    <n v="198.28977272727272"/>
    <n v="132"/>
    <n v="129.49431818181819"/>
    <n v="161.67613636363637"/>
    <n v="157.3125"/>
    <n v="155.10112828980007"/>
    <n v="144.17196876377619"/>
    <n v="201.6768070339748"/>
    <n v="186.476312912514"/>
    <n v="190.62142898598549"/>
    <n v="198.73920869604552"/>
    <n v="184.78793024360547"/>
    <n v="183.40784302836624"/>
    <n v="122.02913809181291"/>
    <n v="130.14624202240267"/>
    <n v="149.68370011403834"/>
    <n v="128.29966786306096"/>
    <n v="3407.6847600000001"/>
    <n v="3228.3132000000001"/>
    <n v="2961.7639962075718"/>
    <n v="230.83235999999999"/>
    <n v="240.54515999999998"/>
    <n v="279.75419999999997"/>
    <n v="339.26639999999998"/>
    <n v="291.00060000000002"/>
    <n v="375.33155999999997"/>
    <n v="303.79764"/>
    <n v="297.33947999999998"/>
    <n v="197.93663999999998"/>
    <n v="194.17931999999999"/>
    <n v="242.4366"/>
    <n v="235.89323999999999"/>
    <n v="232.57724389312099"/>
    <n v="216.18875060065767"/>
    <n v="302.41840568358589"/>
    <n v="279.62496073857301"/>
    <n v="285.84064519306497"/>
    <n v="298.01341822389418"/>
    <n v="277.09319715889126"/>
    <n v="275.02372877789577"/>
    <n v="182.98513315143529"/>
    <n v="195.15689283743325"/>
    <n v="224.45370199500277"/>
    <n v="192.38791795401718"/>
  </r>
  <r>
    <x v="7"/>
    <n v="64396550"/>
    <n v="10077567003987"/>
    <s v="MG Double Raspberry Bar OOH 1-12PK"/>
    <n v="116"/>
    <n v="10027"/>
    <n v="5464"/>
    <n v="12871"/>
    <n v="23871"/>
    <n v="23078"/>
    <n v="19372"/>
    <n v="20822"/>
    <n v="16225"/>
    <n v="15515"/>
    <n v="11803"/>
    <n v="10643"/>
    <n v="9048"/>
    <n v="6866.9897970523889"/>
    <n v="8364.2510656040213"/>
    <n v="11971.697066112627"/>
    <n v="18947.349110800256"/>
    <n v="13592.08565749128"/>
    <n v="25232.583660289769"/>
    <n v="14667.992613698691"/>
    <n v="15722.822928398629"/>
    <n v="12059.801443351176"/>
    <n v="14471.57968377396"/>
    <n v="11704.138694076913"/>
    <n v="8759.7857830289522"/>
    <n v="341216.07750367868"/>
    <n v="493"/>
    <n v="1.08E-3"/>
    <n v="178739"/>
    <n v="162361.07750367865"/>
    <n v="0.23529411764705882"/>
    <n v="362.55375253549698"/>
    <n v="329.33281440908451"/>
    <n v="20.338742393509129"/>
    <n v="11.08316430020284"/>
    <n v="26.107505070993916"/>
    <n v="48.419878296146045"/>
    <n v="46.811359026369168"/>
    <n v="39.294117647058826"/>
    <n v="42.235294117647058"/>
    <n v="32.910750507099394"/>
    <n v="31.470588235294116"/>
    <n v="23.941176470588236"/>
    <n v="21.588235294117649"/>
    <n v="18.352941176470587"/>
    <n v="13.928985389558598"/>
    <n v="16.966026502239394"/>
    <n v="24.283361188869424"/>
    <n v="38.432756817039056"/>
    <n v="27.570153463471154"/>
    <n v="51.181711278478232"/>
    <n v="29.752520514601805"/>
    <n v="31.892135757400872"/>
    <n v="24.462071893207256"/>
    <n v="29.354117005626694"/>
    <n v="23.740646438289886"/>
    <n v="17.768328160302133"/>
    <n v="0.12528"/>
    <n v="193.03811999999999"/>
    <n v="175.34996370397295"/>
    <n v="10.82916"/>
    <n v="5.9011199999999997"/>
    <n v="13.900679999999999"/>
    <n v="25.78068"/>
    <n v="24.924240000000001"/>
    <n v="20.921759999999999"/>
    <n v="22.487760000000002"/>
    <n v="17.523"/>
    <n v="16.7562"/>
    <n v="12.74724"/>
    <n v="11.494440000000001"/>
    <n v="9.771840000000001"/>
    <n v="7.4163489808165801"/>
    <n v="9.0333911508523439"/>
    <n v="12.929432831401638"/>
    <n v="20.463137039664279"/>
    <n v="14.679452510090583"/>
    <n v="27.25119035311295"/>
    <n v="15.841432022794587"/>
    <n v="16.980648762670519"/>
    <n v="13.02458555881927"/>
    <n v="15.629306058475876"/>
    <n v="12.640469789603067"/>
    <n v="9.4605686456712679"/>
  </r>
  <r>
    <x v="6"/>
    <n v="68862402"/>
    <n v="20186852000055"/>
    <s v="Talenti Double Dark Chocolate 8 1PT"/>
    <n v="356636"/>
    <n v="29522"/>
    <n v="31966"/>
    <n v="36343"/>
    <n v="32305"/>
    <n v="41785"/>
    <n v="38780"/>
    <n v="32935"/>
    <n v="29955"/>
    <n v="31545"/>
    <n v="28381"/>
    <n v="26970"/>
    <n v="23400"/>
    <n v="23633.117109172927"/>
    <n v="30226.743893038903"/>
    <n v="31397.903965638583"/>
    <n v="32209.19637526447"/>
    <n v="35741.346613364221"/>
    <n v="37211.906724495129"/>
    <n v="31424.364629749878"/>
    <n v="28085.479875944995"/>
    <n v="28450.241026309108"/>
    <n v="26173.582784976996"/>
    <n v="20423.283708921052"/>
    <n v="15353.021789774322"/>
    <n v="1080853.1884966507"/>
    <n v="255"/>
    <n v="3.7839999999999996E-3"/>
    <n v="383887"/>
    <n v="340330.18849665049"/>
    <n v="1398.5725490196078"/>
    <n v="1505.4392156862746"/>
    <n v="1334.6281901829432"/>
    <n v="115.77254901960784"/>
    <n v="125.35686274509804"/>
    <n v="142.52156862745099"/>
    <n v="126.68627450980392"/>
    <n v="163.86274509803923"/>
    <n v="152.07843137254903"/>
    <n v="129.15686274509804"/>
    <n v="117.47058823529412"/>
    <n v="123.70588235294117"/>
    <n v="111.29803921568627"/>
    <n v="105.76470588235294"/>
    <n v="91.764705882352942"/>
    <n v="92.678890624207554"/>
    <n v="118.53625056093688"/>
    <n v="123.12903515936699"/>
    <n v="126.31057402064498"/>
    <n v="140.16214358182049"/>
    <n v="145.92904597841226"/>
    <n v="123.23280246960736"/>
    <n v="110.13913676841175"/>
    <n v="111.56957265219258"/>
    <n v="102.64150111755684"/>
    <n v="80.091308662435495"/>
    <n v="60.207928587350281"/>
    <n v="1349.5106239999998"/>
    <n v="1452.6284079999998"/>
    <n v="1287.8094332713254"/>
    <n v="111.71124799999998"/>
    <n v="120.95934399999999"/>
    <n v="137.52191199999999"/>
    <n v="122.24211999999999"/>
    <n v="158.11443999999997"/>
    <n v="146.74351999999999"/>
    <n v="124.62603999999999"/>
    <n v="113.34971999999999"/>
    <n v="119.36627999999999"/>
    <n v="107.39370399999999"/>
    <n v="102.05447999999998"/>
    <n v="88.545599999999993"/>
    <n v="89.42771514111034"/>
    <n v="114.3779988912592"/>
    <n v="118.80966860597638"/>
    <n v="121.87959908400074"/>
    <n v="135.24525558497021"/>
    <n v="140.80985504548954"/>
    <n v="118.90979575897353"/>
    <n v="106.27545585057585"/>
    <n v="107.65571204355365"/>
    <n v="99.040837258352937"/>
    <n v="77.281705554557249"/>
    <n v="58.095834452506033"/>
  </r>
  <r>
    <x v="0"/>
    <n v="64373718"/>
    <n v="10075856001065"/>
    <s v="BR Hershey Smores 6 1.5QT"/>
    <n v="55"/>
    <n v="16421"/>
    <n v="26845"/>
    <n v="36113"/>
    <n v="36684"/>
    <n v="61383"/>
    <n v="65602"/>
    <n v="49966"/>
    <n v="50376"/>
    <n v="31152"/>
    <n v="30503"/>
    <n v="37477"/>
    <n v="28611"/>
    <n v="30922.380578091212"/>
    <n v="29563.455174180432"/>
    <n v="37515.186670413626"/>
    <n v="38103.480973870108"/>
    <n v="39408.256972225492"/>
    <n v="37515.177073494124"/>
    <n v="43499.478836687151"/>
    <n v="42279.169628450283"/>
    <n v="26032.344019582699"/>
    <n v="29793.387389100757"/>
    <n v="31641.564602644652"/>
    <n v="25791.168603835635"/>
    <n v="883253.0505225762"/>
    <n v="176"/>
    <n v="8.5199999999999998E-3"/>
    <n v="471133"/>
    <n v="412065.0505225762"/>
    <n v="0.3125"/>
    <n v="2676.8920454545455"/>
    <n v="2341.278696151001"/>
    <n v="93.30113636363636"/>
    <n v="152.52840909090909"/>
    <n v="205.1875"/>
    <n v="208.43181818181819"/>
    <n v="348.76704545454544"/>
    <n v="372.73863636363637"/>
    <n v="283.89772727272725"/>
    <n v="286.22727272727275"/>
    <n v="177"/>
    <n v="173.3125"/>
    <n v="212.9375"/>
    <n v="162.5625"/>
    <n v="175.69534419370007"/>
    <n v="167.97417712602518"/>
    <n v="213.15446971825924"/>
    <n v="216.49705098789835"/>
    <n v="223.91055097855394"/>
    <n v="213.15441519030753"/>
    <n v="247.15612975390425"/>
    <n v="240.22255470710388"/>
    <n v="147.91104556581078"/>
    <n v="169.28061016534522"/>
    <n v="179.78161706048098"/>
    <n v="146.54073070361156"/>
    <n v="0.46860000000000002"/>
    <n v="4014.0531599999999"/>
    <n v="3510.794230452349"/>
    <n v="139.90691999999999"/>
    <n v="228.71940000000001"/>
    <n v="307.68275999999997"/>
    <n v="312.54768000000001"/>
    <n v="522.98316"/>
    <n v="558.92903999999999"/>
    <n v="425.71031999999997"/>
    <n v="429.20351999999997"/>
    <n v="265.41503999999998"/>
    <n v="259.88556"/>
    <n v="319.30403999999999"/>
    <n v="243.76571999999999"/>
    <n v="263.45868252533711"/>
    <n v="251.88063808401728"/>
    <n v="319.62939043192409"/>
    <n v="324.64165789737331"/>
    <n v="335.75834940336119"/>
    <n v="319.62930866616995"/>
    <n v="370.61555968857454"/>
    <n v="360.2185252343964"/>
    <n v="221.7955710468446"/>
    <n v="253.83966055513844"/>
    <n v="269.58613041453242"/>
    <n v="219.74075650467961"/>
  </r>
  <r>
    <x v="0"/>
    <n v="68899821"/>
    <n v="10077567254501"/>
    <s v="BR COOKIES AND CREAM 6 1.5QT"/>
    <n v="391586"/>
    <n v="31240"/>
    <n v="30371"/>
    <n v="31549"/>
    <n v="41507"/>
    <n v="30811"/>
    <n v="44168"/>
    <n v="32527"/>
    <n v="32540"/>
    <n v="20782"/>
    <n v="24552"/>
    <n v="34474"/>
    <n v="25289"/>
    <n v="27119.705411388593"/>
    <n v="25149.474884552405"/>
    <n v="35568.278366840408"/>
    <n v="35779.570760343573"/>
    <n v="32412.751136553339"/>
    <n v="43056.499424850706"/>
    <n v="31162.934800111856"/>
    <n v="32939.064126092766"/>
    <n v="18818.698052932872"/>
    <n v="22436.664845826363"/>
    <n v="28639.68995904371"/>
    <n v="24810.081629107095"/>
    <n v="1129289.4133976435"/>
    <n v="176"/>
    <n v="8.5199999999999998E-3"/>
    <n v="379810"/>
    <n v="357893.4133976436"/>
    <n v="2224.9204545454545"/>
    <n v="2158.0113636363635"/>
    <n v="2033.4853033957022"/>
    <n v="177.5"/>
    <n v="172.5625"/>
    <n v="179.25568181818181"/>
    <n v="235.83522727272728"/>
    <n v="175.0625"/>
    <n v="250.95454545454547"/>
    <n v="184.8125"/>
    <n v="184.88636363636363"/>
    <n v="118.07954545454545"/>
    <n v="139.5"/>
    <n v="195.875"/>
    <n v="143.6875"/>
    <n v="154.08923529198066"/>
    <n v="142.89474366222956"/>
    <n v="202.09249072068414"/>
    <n v="203.29301568377031"/>
    <n v="184.16335873041669"/>
    <n v="244.63920127756083"/>
    <n v="177.06212954609009"/>
    <n v="187.1537734437089"/>
    <n v="106.9244207553004"/>
    <n v="127.48105026037706"/>
    <n v="162.72551113093016"/>
    <n v="140.96637289265394"/>
    <n v="3336.3127199999999"/>
    <n v="3235.9811999999997"/>
    <n v="3049.2518821479234"/>
    <n v="266.16480000000001"/>
    <n v="258.76092"/>
    <n v="268.79748000000001"/>
    <n v="353.63963999999999"/>
    <n v="262.50972000000002"/>
    <n v="376.31135999999998"/>
    <n v="277.13004000000001"/>
    <n v="277.24079999999998"/>
    <n v="177.06263999999999"/>
    <n v="209.18304000000001"/>
    <n v="293.71848"/>
    <n v="215.46227999999999"/>
    <n v="231.0598901050308"/>
    <n v="214.27352601638648"/>
    <n v="303.04173168548027"/>
    <n v="304.84194287812721"/>
    <n v="276.15663968343443"/>
    <n v="366.841375099728"/>
    <n v="265.508204496953"/>
    <n v="280.64082635431038"/>
    <n v="160.33530741098807"/>
    <n v="191.16038448644059"/>
    <n v="244.0101584510524"/>
    <n v="211.38189547999244"/>
  </r>
  <r>
    <x v="0"/>
    <n v="69568962"/>
    <n v="10077567281927"/>
    <s v="BR NSA VCS 6 1.5QT"/>
    <n v="349828"/>
    <n v="21208"/>
    <n v="26272"/>
    <n v="24932"/>
    <n v="39207"/>
    <n v="36078"/>
    <n v="43956"/>
    <n v="16500"/>
    <n v="44586"/>
    <n v="25270"/>
    <n v="26004"/>
    <n v="25963"/>
    <n v="25289"/>
    <n v="22466.221695774791"/>
    <n v="24249.079344523358"/>
    <n v="28845.735191074491"/>
    <n v="38600.87877362586"/>
    <n v="33484.868298407426"/>
    <n v="33320.384103302313"/>
    <n v="30750.185157505526"/>
    <n v="31215.32663360981"/>
    <n v="23909.394899537332"/>
    <n v="22155.698289589804"/>
    <n v="19436.72227456242"/>
    <n v="17262.213380265057"/>
    <n v="1030789.7080417783"/>
    <n v="176"/>
    <n v="8.5199999999999998E-3"/>
    <n v="355265"/>
    <n v="325696.70804177813"/>
    <n v="1987.659090909091"/>
    <n v="2018.5511363636363"/>
    <n v="1850.5494775101031"/>
    <n v="120.5"/>
    <n v="149.27272727272728"/>
    <n v="141.65909090909091"/>
    <n v="222.76704545454547"/>
    <n v="204.98863636363637"/>
    <n v="249.75"/>
    <n v="93.75"/>
    <n v="253.32954545454547"/>
    <n v="143.57954545454547"/>
    <n v="147.75"/>
    <n v="147.51704545454547"/>
    <n v="143.6875"/>
    <n v="127.64898690781132"/>
    <n v="137.77885991206452"/>
    <n v="163.8962226765596"/>
    <n v="219.32317485014693"/>
    <n v="190.25493351367857"/>
    <n v="189.32036422330859"/>
    <n v="174.7169611221905"/>
    <n v="177.35981041823754"/>
    <n v="135.84883465646212"/>
    <n v="125.88464937266934"/>
    <n v="110.43592201455921"/>
    <n v="98.080757842415096"/>
    <n v="2980.5345600000001"/>
    <n v="3026.8577999999998"/>
    <n v="2774.9359525159493"/>
    <n v="180.69216"/>
    <n v="223.83743999999999"/>
    <n v="212.42063999999999"/>
    <n v="334.04363999999998"/>
    <n v="307.38455999999996"/>
    <n v="374.50511999999998"/>
    <n v="140.57999999999998"/>
    <n v="379.87272000000002"/>
    <n v="215.3004"/>
    <n v="221.55408"/>
    <n v="221.20475999999999"/>
    <n v="215.46227999999999"/>
    <n v="191.41220884800123"/>
    <n v="206.60215601533901"/>
    <n v="245.76566382795465"/>
    <n v="328.87948715129232"/>
    <n v="285.29107790243125"/>
    <n v="283.88967256013569"/>
    <n v="261.99157754194709"/>
    <n v="265.95458291835558"/>
    <n v="203.70804454405805"/>
    <n v="188.76654942730511"/>
    <n v="165.60087377927181"/>
    <n v="147.07405799985827"/>
  </r>
  <r>
    <x v="1"/>
    <n v="84135770"/>
    <n v="10076840101181"/>
    <s v="BJ US-IC-PistachioPistachio-FTNG-8 1PT"/>
    <n v="395455"/>
    <n v="22485"/>
    <n v="35976"/>
    <n v="39334"/>
    <n v="37579"/>
    <n v="38839"/>
    <n v="46565"/>
    <n v="36202"/>
    <n v="43154"/>
    <n v="37975"/>
    <n v="27661"/>
    <n v="25089"/>
    <n v="31730"/>
    <n v="20352.504191376149"/>
    <n v="30124.549907440487"/>
    <n v="34400.619497397201"/>
    <n v="33854.493577337154"/>
    <n v="35655.47957446325"/>
    <n v="41098.801735558838"/>
    <n v="27436.709492749029"/>
    <n v="36011.485776786874"/>
    <n v="25255.750231319573"/>
    <n v="23341.664081065996"/>
    <n v="25021.518369542773"/>
    <n v="21124.043740797948"/>
    <n v="1171721.6201758352"/>
    <n v="240"/>
    <n v="3.7853439999999999E-3"/>
    <n v="422589"/>
    <n v="353677.62017583527"/>
    <n v="1647.7291666666667"/>
    <n v="1760.7874999999999"/>
    <n v="1473.656750732647"/>
    <n v="93.6875"/>
    <n v="149.9"/>
    <n v="163.89166666666668"/>
    <n v="156.57916666666668"/>
    <n v="161.82916666666668"/>
    <n v="194.02083333333334"/>
    <n v="150.84166666666667"/>
    <n v="179.80833333333334"/>
    <n v="158.22916666666666"/>
    <n v="115.25416666666666"/>
    <n v="104.53749999999999"/>
    <n v="132.20833333333334"/>
    <n v="84.802100797400627"/>
    <n v="125.5189579476687"/>
    <n v="143.33591457248835"/>
    <n v="141.06038990557147"/>
    <n v="148.5644982269302"/>
    <n v="171.24500723149515"/>
    <n v="114.31962288645428"/>
    <n v="150.04785740327864"/>
    <n v="105.23229263049822"/>
    <n v="97.256933671108314"/>
    <n v="104.25632653976156"/>
    <n v="88.016848919991446"/>
    <n v="1496.93321152"/>
    <n v="1599.6447356159999"/>
    <n v="1338.7914574668769"/>
    <n v="85.113459840000004"/>
    <n v="136.181535744"/>
    <n v="148.89272089599999"/>
    <n v="142.249442176"/>
    <n v="147.01897561600001"/>
    <n v="176.26454336"/>
    <n v="137.03702348799999"/>
    <n v="163.35273497599999"/>
    <n v="143.7484384"/>
    <n v="104.70640038400001"/>
    <n v="94.970495615999994"/>
    <n v="120.10896511999999"/>
    <n v="77.041229625800554"/>
    <n v="114.0317842448304"/>
    <n v="130.2181786107555"/>
    <n v="128.15090413601172"/>
    <n v="134.96825567431702"/>
    <n v="155.57310255688722"/>
    <n v="103.85738365812058"/>
    <n v="136.31586161624554"/>
    <n v="95.601702603624162"/>
    <n v="88.356228079278679"/>
    <n v="94.715054431038524"/>
    <n v="79.961772229967067"/>
  </r>
  <r>
    <x v="2"/>
    <n v="64341107"/>
    <n v="10077567003819"/>
    <s v="PS JR Sour"/>
    <n v="4420"/>
    <n v="9282"/>
    <n v="10673"/>
    <n v="13928"/>
    <n v="35833"/>
    <n v="39130"/>
    <n v="32890"/>
    <n v="26832"/>
    <n v="24375"/>
    <n v="12413"/>
    <n v="9048"/>
    <n v="7560"/>
    <n v="9282"/>
    <n v="10656.182927462351"/>
    <n v="10040.346290967016"/>
    <n v="23349.301864617435"/>
    <n v="19014.327215561243"/>
    <n v="28755.951544365802"/>
    <n v="27977.801557739862"/>
    <n v="29318.893597101422"/>
    <n v="28295.222631520672"/>
    <n v="16481.046927903397"/>
    <n v="15604.242920561028"/>
    <n v="14694.008918494137"/>
    <n v="13860.264328377725"/>
    <n v="473713.59072467207"/>
    <n v="130"/>
    <n v="5.2680000000000001E-3"/>
    <n v="231246"/>
    <n v="238047.5907246721"/>
    <n v="34"/>
    <n v="1778.8153846153846"/>
    <n v="1831.1353132667084"/>
    <n v="71.400000000000006"/>
    <n v="82.1"/>
    <n v="107.13846153846154"/>
    <n v="275.63846153846151"/>
    <n v="301"/>
    <n v="253"/>
    <n v="206.4"/>
    <n v="187.5"/>
    <n v="95.484615384615381"/>
    <n v="69.599999999999994"/>
    <n v="58.153846153846153"/>
    <n v="71.400000000000006"/>
    <n v="81.970637903556536"/>
    <n v="77.233433007438592"/>
    <n v="179.61001434321105"/>
    <n v="146.26405550431724"/>
    <n v="221.19962726435233"/>
    <n v="215.21385813646049"/>
    <n v="225.52995074693402"/>
    <n v="217.65555870400516"/>
    <n v="126.77728406079537"/>
    <n v="120.03263785046944"/>
    <n v="113.03083783457029"/>
    <n v="106.61741791059788"/>
    <n v="23.284559999999999"/>
    <n v="1218.2039280000001"/>
    <n v="1254.0347079375726"/>
    <n v="48.897576000000001"/>
    <n v="56.225363999999999"/>
    <n v="73.372703999999999"/>
    <n v="188.76824400000001"/>
    <n v="206.13684000000001"/>
    <n v="173.26452"/>
    <n v="141.350976"/>
    <n v="128.4075"/>
    <n v="65.391683999999998"/>
    <n v="47.664864000000001"/>
    <n v="39.826079999999997"/>
    <n v="48.897576000000001"/>
    <n v="56.136771661871663"/>
    <n v="52.89254426081424"/>
    <n v="123.00412222280465"/>
    <n v="100.16747577157663"/>
    <n v="151.48635273571904"/>
    <n v="147.38705860617358"/>
    <n v="154.45193146953028"/>
    <n v="149.0592328228509"/>
    <n v="86.8221552161951"/>
    <n v="82.203151705515495"/>
    <n v="77.408038982627119"/>
    <n v="73.015872481893851"/>
  </r>
  <r>
    <x v="0"/>
    <n v="68821728"/>
    <n v="10077567254433"/>
    <s v="BR ROCKY ROAD 6 1.5QT"/>
    <n v="386485"/>
    <n v="26323"/>
    <n v="25901"/>
    <n v="31565"/>
    <n v="40315"/>
    <n v="33528"/>
    <n v="38214"/>
    <n v="34639"/>
    <n v="32155"/>
    <n v="22781"/>
    <n v="21054"/>
    <n v="28688"/>
    <n v="28578"/>
    <n v="20470.662361361625"/>
    <n v="23338.68174030264"/>
    <n v="35770.455760569806"/>
    <n v="35387.31328799684"/>
    <n v="32671.00867753998"/>
    <n v="37550.317040207097"/>
    <n v="34636.885313425402"/>
    <n v="30523.843273804923"/>
    <n v="19645.329329023185"/>
    <n v="22368.41296014472"/>
    <n v="28699.074783385218"/>
    <n v="22984.920678914168"/>
    <n v="1094272.9052066754"/>
    <n v="176"/>
    <n v="8.5199999999999998E-3"/>
    <n v="363741"/>
    <n v="344046.90520667558"/>
    <n v="2195.9375"/>
    <n v="2066.7102272727275"/>
    <n v="1954.8119614015659"/>
    <n v="149.5625"/>
    <n v="147.16477272727272"/>
    <n v="179.34659090909091"/>
    <n v="229.0625"/>
    <n v="190.5"/>
    <n v="217.125"/>
    <n v="196.8125"/>
    <n v="182.69886363636363"/>
    <n v="129.4375"/>
    <n v="119.625"/>
    <n v="163"/>
    <n v="162.375"/>
    <n v="116.3105815986456"/>
    <n v="132.60614625171954"/>
    <n v="203.24122591232845"/>
    <n v="201.06428004543659"/>
    <n v="185.63073112238624"/>
    <n v="213.35407409208577"/>
    <n v="196.80048473537161"/>
    <n v="173.43092769207342"/>
    <n v="111.62118936944991"/>
    <n v="127.09325545536772"/>
    <n v="163.06292490559784"/>
    <n v="130.59614022110324"/>
    <n v="3292.8521999999998"/>
    <n v="3099.07332"/>
    <n v="2931.2796323608759"/>
    <n v="224.27196000000001"/>
    <n v="220.67651999999998"/>
    <n v="268.93380000000002"/>
    <n v="343.48379999999997"/>
    <n v="285.65855999999997"/>
    <n v="325.58328"/>
    <n v="295.12428"/>
    <n v="273.9606"/>
    <n v="194.09412"/>
    <n v="179.38007999999999"/>
    <n v="244.42176000000001"/>
    <n v="243.48455999999999"/>
    <n v="174.41004331880103"/>
    <n v="198.84556842737848"/>
    <n v="304.76428308005472"/>
    <n v="301.49990921373308"/>
    <n v="278.35699393264059"/>
    <n v="319.92870118256445"/>
    <n v="295.1062628703844"/>
    <n v="260.06314469281796"/>
    <n v="167.37820588327753"/>
    <n v="190.578878420433"/>
    <n v="244.51611715444204"/>
    <n v="195.83152418434869"/>
  </r>
  <r>
    <x v="0"/>
    <n v="64341967"/>
    <n v="10077567603323"/>
    <s v="BR CHOC PEANUT BUTTER 6 1.5QT"/>
    <n v="353983"/>
    <n v="20524"/>
    <n v="28656"/>
    <n v="29489"/>
    <n v="34034"/>
    <n v="32335"/>
    <n v="39496"/>
    <n v="28834"/>
    <n v="29018"/>
    <n v="21604"/>
    <n v="18623"/>
    <n v="25817"/>
    <n v="22541"/>
    <n v="15877.889074115961"/>
    <n v="19349.093145494553"/>
    <n v="24708.224930654469"/>
    <n v="24459.930316279555"/>
    <n v="23236.021437566043"/>
    <n v="31845.109695363735"/>
    <n v="22721.379343335146"/>
    <n v="23114.749006347378"/>
    <n v="15541.02704420595"/>
    <n v="16088.957558089896"/>
    <n v="18463.622464489908"/>
    <n v="15942.467684869349"/>
    <n v="936302.47170081199"/>
    <n v="176"/>
    <n v="8.513999999999999E-3"/>
    <n v="330971"/>
    <n v="251348.47170081199"/>
    <n v="2011.2670454545455"/>
    <n v="1880.5170454545455"/>
    <n v="1428.1163164818863"/>
    <n v="116.61363636363636"/>
    <n v="162.81818181818181"/>
    <n v="167.55113636363637"/>
    <n v="193.375"/>
    <n v="183.72159090909091"/>
    <n v="224.40909090909091"/>
    <n v="163.82954545454547"/>
    <n v="164.875"/>
    <n v="122.75"/>
    <n v="105.8125"/>
    <n v="146.6875"/>
    <n v="128.07386363636363"/>
    <n v="90.215278830204326"/>
    <n v="109.9380292357645"/>
    <n v="140.38764165144585"/>
    <n v="138.97687679704293"/>
    <n v="132.0228490770798"/>
    <n v="180.93812326911214"/>
    <n v="129.0987462689497"/>
    <n v="131.33380117242828"/>
    <n v="88.301290023897437"/>
    <n v="91.414531580056234"/>
    <n v="104.90694582096539"/>
    <n v="90.582202754939487"/>
    <n v="3013.8112619999997"/>
    <n v="2817.8870939999997"/>
    <n v="2139.9808880607129"/>
    <n v="174.74133599999999"/>
    <n v="243.97718399999997"/>
    <n v="251.06934599999997"/>
    <n v="289.76547599999998"/>
    <n v="275.30018999999999"/>
    <n v="336.26894399999998"/>
    <n v="245.49267599999996"/>
    <n v="247.05925199999996"/>
    <n v="183.93645599999996"/>
    <n v="158.55622199999999"/>
    <n v="219.80593799999997"/>
    <n v="191.91407399999997"/>
    <n v="135.18434757702329"/>
    <n v="164.73817904074062"/>
    <n v="210.36582705959214"/>
    <n v="208.25184671280411"/>
    <n v="197.83148651943728"/>
    <n v="271.12926394632683"/>
    <n v="193.44982372915541"/>
    <n v="196.79897304004155"/>
    <n v="132.31630425436944"/>
    <n v="136.98138464957736"/>
    <n v="157.19928166266706"/>
    <n v="135.73416986897763"/>
  </r>
  <r>
    <x v="7"/>
    <n v="64903296"/>
    <n v="10077567369878"/>
    <s v="MG Mini Classic/Almond/WhiteVP RFA 6-6PK"/>
    <n v="334055"/>
    <n v="15628"/>
    <n v="22846"/>
    <n v="27452"/>
    <n v="23294"/>
    <n v="22357"/>
    <n v="25632"/>
    <n v="31394"/>
    <n v="24531"/>
    <n v="19706"/>
    <n v="20480.060000000001"/>
    <n v="20222.100000000002"/>
    <n v="15154"/>
    <n v="15509.485677292627"/>
    <n v="25534.551323206055"/>
    <n v="24130.36567165871"/>
    <n v="17474.634969576862"/>
    <n v="22630.022405356602"/>
    <n v="25671.479188652193"/>
    <n v="23470.447726271454"/>
    <n v="25677.663284742619"/>
    <n v="17403.447113352748"/>
    <n v="17218.218882575678"/>
    <n v="17877.933299383232"/>
    <n v="12039.604926620425"/>
    <n v="847389.0144686891"/>
    <n v="162"/>
    <n v="1.98E-3"/>
    <n v="268696.16000000003"/>
    <n v="244637.85446868924"/>
    <n v="2062.0679012345681"/>
    <n v="1658.6182716049384"/>
    <n v="1510.1102127696868"/>
    <n v="96.46913580246914"/>
    <n v="141.02469135802468"/>
    <n v="169.45679012345678"/>
    <n v="143.79012345679013"/>
    <n v="138.00617283950618"/>
    <n v="158.22222222222223"/>
    <n v="193.79012345679013"/>
    <n v="151.42592592592592"/>
    <n v="121.64197530864197"/>
    <n v="126.42012345679014"/>
    <n v="124.8277777777778"/>
    <n v="93.543209876543216"/>
    <n v="95.737565909213743"/>
    <n v="157.62068718028428"/>
    <n v="148.95287451641178"/>
    <n v="107.86811709615347"/>
    <n v="139.69149632936174"/>
    <n v="158.46592091760613"/>
    <n v="144.87930695229292"/>
    <n v="158.50409435026307"/>
    <n v="107.42868588489351"/>
    <n v="106.28530174429432"/>
    <n v="110.35761295915576"/>
    <n v="74.318548929755707"/>
    <n v="661.4289"/>
    <n v="532.0183968"/>
    <n v="484.38295184800472"/>
    <n v="30.943439999999999"/>
    <n v="45.235079999999996"/>
    <n v="54.354959999999998"/>
    <n v="46.122120000000002"/>
    <n v="44.266860000000001"/>
    <n v="50.751359999999998"/>
    <n v="62.160119999999999"/>
    <n v="48.571379999999998"/>
    <n v="39.017879999999998"/>
    <n v="40.550518799999999"/>
    <n v="40.039758000000006"/>
    <n v="30.004919999999998"/>
    <n v="30.708781641039401"/>
    <n v="50.558411619947989"/>
    <n v="47.778124029884246"/>
    <n v="34.59977723976219"/>
    <n v="44.80744436260607"/>
    <n v="50.829528793531338"/>
    <n v="46.471486498017477"/>
    <n v="50.841773303790383"/>
    <n v="34.45882528443844"/>
    <n v="34.092073387499845"/>
    <n v="35.398307932778799"/>
    <n v="23.838417754708441"/>
  </r>
  <r>
    <x v="7"/>
    <n v="69797468"/>
    <n v="10077567003604"/>
    <s v="BR Carbsmart Caramel Bar 8-6PK"/>
    <n v="291757"/>
    <n v="13468"/>
    <n v="18109"/>
    <n v="25961"/>
    <n v="24739"/>
    <n v="27495"/>
    <n v="22862"/>
    <n v="21196"/>
    <n v="32235"/>
    <n v="21788"/>
    <n v="18642"/>
    <n v="15145"/>
    <n v="12779"/>
    <n v="11180.344644885652"/>
    <n v="16128.639167424695"/>
    <n v="19599.754987067317"/>
    <n v="20617.285510436559"/>
    <n v="22774.784172060703"/>
    <n v="21847.584546545269"/>
    <n v="21503.563344033249"/>
    <n v="25980.556973363018"/>
    <n v="20071.561987678164"/>
    <n v="15998.576546672713"/>
    <n v="14032.106260757962"/>
    <n v="9374.2009971647421"/>
    <n v="765284.95913808991"/>
    <n v="143"/>
    <n v="4.2560000000000002E-3"/>
    <n v="254419"/>
    <n v="219108.95913809002"/>
    <n v="2040.2587412587413"/>
    <n v="1779.1538461538462"/>
    <n v="1532.2304834831471"/>
    <n v="94.181818181818187"/>
    <n v="126.63636363636364"/>
    <n v="181.54545454545453"/>
    <n v="173"/>
    <n v="192.27272727272728"/>
    <n v="159.87412587412587"/>
    <n v="148.22377622377621"/>
    <n v="225.41958041958043"/>
    <n v="152.36363636363637"/>
    <n v="130.36363636363637"/>
    <n v="105.90909090909091"/>
    <n v="89.36363636363636"/>
    <n v="78.184228285913647"/>
    <n v="112.78768648548738"/>
    <n v="137.06122368578545"/>
    <n v="144.1768217513046"/>
    <n v="159.26422497944549"/>
    <n v="152.78031151430258"/>
    <n v="150.37456883939336"/>
    <n v="181.68221659694419"/>
    <n v="140.36057334040675"/>
    <n v="111.87815766903995"/>
    <n v="98.126617208097642"/>
    <n v="65.553853127026173"/>
    <n v="1241.7177920000001"/>
    <n v="1082.807264"/>
    <n v="932.52773009171119"/>
    <n v="57.319808000000002"/>
    <n v="77.071904000000004"/>
    <n v="110.49001600000001"/>
    <n v="105.28918400000001"/>
    <n v="117.01872"/>
    <n v="97.300672000000006"/>
    <n v="90.210176000000004"/>
    <n v="137.19216"/>
    <n v="92.729728000000009"/>
    <n v="79.34035200000001"/>
    <n v="64.457120000000003"/>
    <n v="54.387424000000003"/>
    <n v="47.583546808633336"/>
    <n v="68.643488296559511"/>
    <n v="83.41655722495851"/>
    <n v="87.747167132417999"/>
    <n v="96.929481436290359"/>
    <n v="92.983319830096676"/>
    <n v="91.519165592205511"/>
    <n v="110.57325047863301"/>
    <n v="85.424567819558277"/>
    <n v="68.089941782639073"/>
    <n v="59.720644245785891"/>
    <n v="39.896599443933148"/>
  </r>
  <r>
    <x v="16"/>
    <n v="69798156"/>
    <n v="10076840004093"/>
    <s v="BJ US-IC-STRAWBERRIES CREAM-6 828ml "/>
    <n v="10426"/>
    <n v="7453"/>
    <n v="7041"/>
    <n v="12762"/>
    <n v="7885"/>
    <n v="6144"/>
    <n v="7112"/>
    <n v="4892"/>
    <n v="4781"/>
    <n v="4159"/>
    <n v="3882"/>
    <n v="3329"/>
    <n v="3246"/>
    <n v="2987.3001463213213"/>
    <n v="5820.962751215462"/>
    <n v="4749.752446176607"/>
    <n v="7191.4081229628327"/>
    <n v="5772.372715862487"/>
    <n v="4325.702342395628"/>
    <n v="3564.0513555570437"/>
    <n v="3284.831225468663"/>
    <n v="2512.655832095425"/>
    <n v="2452.4567670677129"/>
    <n v="2173.5002481946531"/>
    <n v="2483.9539317156327"/>
    <n v="130430.94788503344"/>
    <n v="182"/>
    <n v="4.9680000000000002E-3"/>
    <n v="72686"/>
    <n v="47318.947885033464"/>
    <n v="57.285714285714285"/>
    <n v="399.37362637362639"/>
    <n v="259.99421914853554"/>
    <n v="40.950549450549453"/>
    <n v="38.68681318681319"/>
    <n v="70.120879120879124"/>
    <n v="43.324175824175825"/>
    <n v="33.758241758241759"/>
    <n v="39.07692307692308"/>
    <n v="26.87912087912088"/>
    <n v="26.26923076923077"/>
    <n v="22.85164835164835"/>
    <n v="21.329670329670328"/>
    <n v="18.291208791208792"/>
    <n v="17.835164835164836"/>
    <n v="16.413737067699568"/>
    <n v="31.983311819865175"/>
    <n v="26.097540913058282"/>
    <n v="39.513231444850732"/>
    <n v="31.716333603640038"/>
    <n v="23.767595287888067"/>
    <n v="19.582699755807933"/>
    <n v="18.048523216860787"/>
    <n v="13.805801275249587"/>
    <n v="13.47503718169073"/>
    <n v="11.942309056014578"/>
    <n v="13.64809852591007"/>
    <n v="51.796368000000001"/>
    <n v="361.10404800000003"/>
    <n v="235.08053309284625"/>
    <n v="37.026504000000003"/>
    <n v="34.979688000000003"/>
    <n v="63.401616000000004"/>
    <n v="39.17268"/>
    <n v="30.523392000000001"/>
    <n v="35.332416000000002"/>
    <n v="24.303456000000001"/>
    <n v="23.752008"/>
    <n v="20.661912000000001"/>
    <n v="19.285776000000002"/>
    <n v="16.538472000000002"/>
    <n v="16.126128000000001"/>
    <n v="14.840907126924325"/>
    <n v="28.918542948038418"/>
    <n v="23.596770152605384"/>
    <n v="35.726915554879355"/>
    <n v="28.677147652404837"/>
    <n v="21.490089237021479"/>
    <n v="17.706207134407393"/>
    <n v="16.319041528128317"/>
    <n v="12.482874173850073"/>
    <n v="12.183805218792399"/>
    <n v="10.797949233031037"/>
    <n v="12.340283132763265"/>
  </r>
  <r>
    <x v="6"/>
    <n v="68860136"/>
    <n v="20186852000611"/>
    <s v="Talenti Black Raspberry CHOC Chip 8 1PT"/>
    <n v="310555"/>
    <n v="21690"/>
    <n v="20925"/>
    <n v="27657"/>
    <n v="25441"/>
    <n v="27752"/>
    <n v="36879"/>
    <n v="27285"/>
    <n v="25185"/>
    <n v="22984"/>
    <n v="23610"/>
    <n v="19005"/>
    <n v="17025"/>
    <n v="19890.400948162111"/>
    <n v="23477.114007702305"/>
    <n v="25345.382843520747"/>
    <n v="22858.701690871509"/>
    <n v="26424.843510066759"/>
    <n v="33369.80630544226"/>
    <n v="26847.050616617224"/>
    <n v="23475.430014210368"/>
    <n v="21153.862402898907"/>
    <n v="21831.71166668514"/>
    <n v="15377.680379306099"/>
    <n v="14361.474247366712"/>
    <n v="880406.45863285009"/>
    <n v="255"/>
    <n v="3.7839999999999996E-3"/>
    <n v="295438"/>
    <n v="274413.45863285015"/>
    <n v="1217.8627450980391"/>
    <n v="1158.5803921568627"/>
    <n v="1076.1312103249024"/>
    <n v="85.058823529411768"/>
    <n v="82.058823529411768"/>
    <n v="108.45882352941176"/>
    <n v="99.768627450980389"/>
    <n v="108.8313725490196"/>
    <n v="144.62352941176471"/>
    <n v="107"/>
    <n v="98.764705882352942"/>
    <n v="90.13333333333334"/>
    <n v="92.588235294117652"/>
    <n v="74.529411764705884"/>
    <n v="66.764705882352942"/>
    <n v="78.001572345733763"/>
    <n v="92.067113755695317"/>
    <n v="99.393658209885288"/>
    <n v="89.641967415182393"/>
    <n v="103.62683729437944"/>
    <n v="130.86198551153828"/>
    <n v="105.2825514377146"/>
    <n v="92.060509859648505"/>
    <n v="82.95632314862317"/>
    <n v="85.614555555628002"/>
    <n v="60.304628938455288"/>
    <n v="56.319506852418478"/>
    <n v="1175.1401199999998"/>
    <n v="1117.9373919999998"/>
    <n v="1038.3805274667047"/>
    <n v="82.07495999999999"/>
    <n v="79.180199999999985"/>
    <n v="104.65408799999999"/>
    <n v="96.268743999999984"/>
    <n v="105.01356799999999"/>
    <n v="139.55013599999998"/>
    <n v="103.24643999999999"/>
    <n v="95.300039999999996"/>
    <n v="86.971455999999989"/>
    <n v="89.340239999999994"/>
    <n v="71.914919999999995"/>
    <n v="64.422599999999989"/>
    <n v="75.265277187845413"/>
    <n v="88.837399405145518"/>
    <n v="95.906928679882498"/>
    <n v="86.497327198257778"/>
    <n v="99.991607842092606"/>
    <n v="126.2713470597935"/>
    <n v="101.58923953327957"/>
    <n v="88.831027173772014"/>
    <n v="80.04621533256946"/>
    <n v="82.611196946736555"/>
    <n v="58.189142555294275"/>
    <n v="54.343818552035636"/>
  </r>
  <r>
    <x v="3"/>
    <n v="68746232"/>
    <n v="10075856139010"/>
    <s v="KL MINT CHOC CHIP 12-6PK"/>
    <n v="348059"/>
    <n v="18516"/>
    <n v="21588"/>
    <n v="33084"/>
    <n v="25056"/>
    <n v="38172"/>
    <n v="45228"/>
    <n v="33399"/>
    <n v="30755"/>
    <n v="24768"/>
    <n v="23376"/>
    <n v="18972"/>
    <n v="19610"/>
    <n v="19591.120429246719"/>
    <n v="21674.928226358883"/>
    <n v="33516.836982978763"/>
    <n v="28559.199366802401"/>
    <n v="39800.606216182729"/>
    <n v="43253.171565846409"/>
    <n v="35463.520435403014"/>
    <n v="34119.383624520575"/>
    <n v="24867.791467021954"/>
    <n v="22495.004905398218"/>
    <n v="18679.195391671488"/>
    <n v="17240.377174866164"/>
    <n v="1019844.1357862971"/>
    <n v="132"/>
    <n v="8.5199999999999998E-3"/>
    <n v="332524"/>
    <n v="339261.13578629738"/>
    <n v="2636.810606060606"/>
    <n v="2519.121212121212"/>
    <n v="2570.1601195931621"/>
    <n v="140.27272727272728"/>
    <n v="163.54545454545453"/>
    <n v="250.63636363636363"/>
    <n v="189.81818181818181"/>
    <n v="289.18181818181819"/>
    <n v="342.63636363636363"/>
    <n v="253.02272727272728"/>
    <n v="232.99242424242425"/>
    <n v="187.63636363636363"/>
    <n v="177.09090909090909"/>
    <n v="143.72727272727272"/>
    <n v="148.56060606060606"/>
    <n v="148.41757900944484"/>
    <n v="164.20400171484002"/>
    <n v="253.91543168923306"/>
    <n v="216.35757096062426"/>
    <n v="301.51974406199037"/>
    <n v="327.67554216550309"/>
    <n v="268.66303360153796"/>
    <n v="258.4801789736407"/>
    <n v="188.39235959865118"/>
    <n v="170.41670382877439"/>
    <n v="141.50905599751127"/>
    <n v="130.60891799141032"/>
    <n v="2965.4626800000001"/>
    <n v="2833.10448"/>
    <n v="2890.5048768992538"/>
    <n v="157.75631999999999"/>
    <n v="183.92975999999999"/>
    <n v="281.87567999999999"/>
    <n v="213.47711999999999"/>
    <n v="325.22543999999999"/>
    <n v="385.34255999999999"/>
    <n v="284.55948000000001"/>
    <n v="262.0326"/>
    <n v="211.02336"/>
    <n v="199.16352000000001"/>
    <n v="161.64143999999999"/>
    <n v="167.0772"/>
    <n v="166.91634605718204"/>
    <n v="184.67038848857769"/>
    <n v="285.56345109497903"/>
    <n v="243.32437860515645"/>
    <n v="339.10116496187686"/>
    <n v="368.51702174101138"/>
    <n v="302.1491941096337"/>
    <n v="290.6971484809153"/>
    <n v="211.87358329902705"/>
    <n v="191.6574417939928"/>
    <n v="159.14674473704108"/>
    <n v="146.88801352985971"/>
  </r>
  <r>
    <x v="0"/>
    <n v="64775327"/>
    <n v="10077567003192"/>
    <s v="BR CS Brownie A La Mode 6 1.5QT"/>
    <n v="356139"/>
    <n v="19008"/>
    <n v="23733"/>
    <n v="21912"/>
    <n v="37949"/>
    <n v="30208"/>
    <n v="38810"/>
    <n v="29797"/>
    <n v="36785"/>
    <n v="20249"/>
    <n v="27987"/>
    <n v="24365"/>
    <n v="17897"/>
    <n v="19337.840296501574"/>
    <n v="21532.575793096279"/>
    <n v="29250.347437769797"/>
    <n v="31500.578216351641"/>
    <n v="29731.343891717497"/>
    <n v="33154.979246940464"/>
    <n v="29852.002773628436"/>
    <n v="32608.214326165806"/>
    <n v="23217.608346792411"/>
    <n v="24252.344425915704"/>
    <n v="22339.921577304267"/>
    <n v="18236.048953790298"/>
    <n v="999852.80528597429"/>
    <n v="176"/>
    <n v="8.5199999999999998E-3"/>
    <n v="328700"/>
    <n v="315013.80528597411"/>
    <n v="2023.5170454545455"/>
    <n v="1867.6136363636363"/>
    <n v="1789.8511663975803"/>
    <n v="108"/>
    <n v="134.84659090909091"/>
    <n v="124.5"/>
    <n v="215.61931818181819"/>
    <n v="171.63636363636363"/>
    <n v="220.51136363636363"/>
    <n v="169.30113636363637"/>
    <n v="209.00568181818181"/>
    <n v="115.05113636363636"/>
    <n v="159.01704545454547"/>
    <n v="138.4375"/>
    <n v="101.6875"/>
    <n v="109.87409259375895"/>
    <n v="122.34418064259249"/>
    <n v="166.19515589641929"/>
    <n v="178.98055804745252"/>
    <n v="168.92809029384941"/>
    <n v="188.38056390307082"/>
    <n v="169.61365212288885"/>
    <n v="185.27394503503299"/>
    <n v="131.91822924313871"/>
    <n v="137.79741151088467"/>
    <n v="126.9313725983197"/>
    <n v="103.61391451017215"/>
    <n v="3034.3042799999998"/>
    <n v="2800.5239999999999"/>
    <n v="2683.9176210364994"/>
    <n v="161.94816"/>
    <n v="202.20516000000001"/>
    <n v="186.69023999999999"/>
    <n v="323.32547999999997"/>
    <n v="257.37216000000001"/>
    <n v="330.66120000000001"/>
    <n v="253.87044"/>
    <n v="313.40819999999997"/>
    <n v="172.52148"/>
    <n v="238.44924"/>
    <n v="207.5898"/>
    <n v="152.48244"/>
    <n v="164.7583993261934"/>
    <n v="183.4575457571803"/>
    <n v="249.21296016979866"/>
    <n v="268.384926403316"/>
    <n v="253.31104995743306"/>
    <n v="282.48042318393277"/>
    <n v="254.33906363131427"/>
    <n v="277.82198605893268"/>
    <n v="197.81402311467133"/>
    <n v="206.62997450880178"/>
    <n v="190.33613183863235"/>
    <n v="155.37113708629334"/>
  </r>
  <r>
    <x v="6"/>
    <n v="68860061"/>
    <n v="10186852001451"/>
    <s v="Talenti LYR Cookies and Cream 8 303.3g"/>
    <n v="348688"/>
    <n v="27421"/>
    <n v="24735"/>
    <n v="30890"/>
    <n v="31370"/>
    <n v="34750"/>
    <n v="38115"/>
    <n v="33090"/>
    <n v="30375"/>
    <n v="29790"/>
    <n v="27555"/>
    <n v="27390"/>
    <n v="33083"/>
    <n v="26436.69417600831"/>
    <n v="28453.208416143225"/>
    <n v="35254.471700125599"/>
    <n v="40656.85815136438"/>
    <n v="39396.866501904304"/>
    <n v="43974.17515146728"/>
    <n v="38904.668653490233"/>
    <n v="34855.088167355781"/>
    <n v="34375.055395998053"/>
    <n v="35436.216298268831"/>
    <n v="31853.497365423569"/>
    <n v="25987.538982272355"/>
    <n v="1132836.338959822"/>
    <n v="255"/>
    <n v="3.552E-3"/>
    <n v="368564"/>
    <n v="415584.33895982197"/>
    <n v="1367.4039215686275"/>
    <n v="1445.349019607843"/>
    <n v="1629.742505724792"/>
    <n v="107.53333333333333"/>
    <n v="97"/>
    <n v="121.13725490196079"/>
    <n v="123.01960784313725"/>
    <n v="136.27450980392157"/>
    <n v="149.47058823529412"/>
    <n v="129.76470588235293"/>
    <n v="119.11764705882354"/>
    <n v="116.82352941176471"/>
    <n v="108.05882352941177"/>
    <n v="107.41176470588235"/>
    <n v="129.7372549019608"/>
    <n v="103.67331049415023"/>
    <n v="111.58120947507147"/>
    <n v="138.25283019657098"/>
    <n v="159.43865941711522"/>
    <n v="154.49751569374237"/>
    <n v="172.44774569202855"/>
    <n v="152.56732805290287"/>
    <n v="136.68662026414032"/>
    <n v="134.8041388078355"/>
    <n v="138.96555411085816"/>
    <n v="124.91567594283752"/>
    <n v="101.91191757753865"/>
    <n v="1238.5397760000001"/>
    <n v="1309.139328"/>
    <n v="1476.1555719852877"/>
    <n v="97.399392000000006"/>
    <n v="87.858720000000005"/>
    <n v="109.72128000000001"/>
    <n v="111.42624000000001"/>
    <n v="123.432"/>
    <n v="135.38448"/>
    <n v="117.53568"/>
    <n v="107.892"/>
    <n v="105.81408"/>
    <n v="97.875360000000001"/>
    <n v="97.289280000000005"/>
    <n v="117.51081600000001"/>
    <n v="93.903137713181522"/>
    <n v="101.06579629414074"/>
    <n v="125.22388347884613"/>
    <n v="144.41316015364629"/>
    <n v="139.93766981476409"/>
    <n v="156.19627013801178"/>
    <n v="138.18938305719732"/>
    <n v="123.80527317044773"/>
    <n v="122.10019676658509"/>
    <n v="125.86944029145089"/>
    <n v="113.14362264198452"/>
    <n v="92.307738465031406"/>
  </r>
  <r>
    <x v="1"/>
    <n v="84144598"/>
    <n v="10076840400079"/>
    <s v="BJ US-IC-VanillaCaramelFdg-FTNG-8 1PT"/>
    <n v="357241"/>
    <n v="21980"/>
    <n v="31507"/>
    <n v="35405"/>
    <n v="30948"/>
    <n v="32257"/>
    <n v="43910"/>
    <n v="30707"/>
    <n v="35554"/>
    <n v="25934"/>
    <n v="34331"/>
    <n v="26341"/>
    <n v="27595"/>
    <n v="18949.329231953594"/>
    <n v="29034.116239948715"/>
    <n v="31615.967750647091"/>
    <n v="31454.632697553814"/>
    <n v="32073.377927955262"/>
    <n v="36298.815065092378"/>
    <n v="25963.476239424708"/>
    <n v="34303.294948433191"/>
    <n v="21790.950515429904"/>
    <n v="25516.40603622916"/>
    <n v="23781.686046973202"/>
    <n v="18892.311482956287"/>
    <n v="1063384.3641825973"/>
    <n v="240"/>
    <n v="3.7853439999999999E-3"/>
    <n v="376469"/>
    <n v="329674.36418259732"/>
    <n v="1488.5041666666666"/>
    <n v="1568.6208333333334"/>
    <n v="1373.6431840941555"/>
    <n v="91.583333333333329"/>
    <n v="131.27916666666667"/>
    <n v="147.52083333333334"/>
    <n v="128.94999999999999"/>
    <n v="134.40416666666667"/>
    <n v="182.95833333333334"/>
    <n v="127.94583333333334"/>
    <n v="148.14166666666668"/>
    <n v="108.05833333333334"/>
    <n v="143.04583333333332"/>
    <n v="109.75416666666666"/>
    <n v="114.97916666666667"/>
    <n v="78.955538466473314"/>
    <n v="120.97548433311964"/>
    <n v="131.73319896102956"/>
    <n v="131.06096957314088"/>
    <n v="133.63907469981359"/>
    <n v="151.24506277121824"/>
    <n v="108.18115099760296"/>
    <n v="142.93039561847164"/>
    <n v="90.7956271476246"/>
    <n v="106.31835848428817"/>
    <n v="99.09035852905501"/>
    <n v="78.717964512317863"/>
    <n v="1352.2800759039999"/>
    <n v="1425.0646703360001"/>
    <n v="1247.9308764124096"/>
    <n v="83.201861120000004"/>
    <n v="119.264833408"/>
    <n v="134.02010432"/>
    <n v="117.14882611199999"/>
    <n v="122.10384140799999"/>
    <n v="166.21445503999999"/>
    <n v="116.23655820800001"/>
    <n v="134.584120576"/>
    <n v="98.169111295999997"/>
    <n v="129.95464486399999"/>
    <n v="99.709746303999992"/>
    <n v="104.45656767999999"/>
    <n v="71.72972971220014"/>
    <n v="109.90411770419243"/>
    <n v="119.67731382910546"/>
    <n v="119.06660515388914"/>
    <n v="121.40876869931787"/>
    <n v="137.40350181375703"/>
    <n v="98.280689002048888"/>
    <n v="129.84977171328188"/>
    <n v="82.486243787879488"/>
    <n v="96.58837449080383"/>
    <n v="90.02186258779372"/>
    <n v="71.513897918139691"/>
  </r>
  <r>
    <x v="17"/>
    <n v="64394583"/>
    <n v="10076840004291"/>
    <s v="BJ US-SUN-CookieVermontster-8 427ML"/>
    <n v="30"/>
    <n v="10124"/>
    <n v="12413"/>
    <n v="27161"/>
    <n v="22746"/>
    <n v="30371"/>
    <n v="32896"/>
    <n v="25228"/>
    <n v="29276"/>
    <n v="29009"/>
    <n v="22347"/>
    <n v="18765"/>
    <n v="19194"/>
    <n v="15110.360160273458"/>
    <n v="26197.814862963965"/>
    <n v="29574.416131419021"/>
    <n v="29363.820411622928"/>
    <n v="33964.492675469541"/>
    <n v="34576.851049316749"/>
    <n v="25127.116668335049"/>
    <n v="25549.838072224211"/>
    <n v="17361.805107142769"/>
    <n v="15712.706844840071"/>
    <n v="16547.015081044297"/>
    <n v="20200.46060226714"/>
    <n v="568846.69766691921"/>
    <n v="240"/>
    <n v="3.4159999999999998E-3"/>
    <n v="279530"/>
    <n v="289286.69766691921"/>
    <n v="0.125"/>
    <n v="1164.7083333333333"/>
    <n v="1205.3612402788301"/>
    <n v="42.18333333333333"/>
    <n v="51.720833333333331"/>
    <n v="113.17083333333333"/>
    <n v="94.775000000000006"/>
    <n v="126.54583333333333"/>
    <n v="137.06666666666666"/>
    <n v="105.11666666666666"/>
    <n v="121.98333333333333"/>
    <n v="120.87083333333334"/>
    <n v="93.112499999999997"/>
    <n v="78.1875"/>
    <n v="79.974999999999994"/>
    <n v="62.959834001139406"/>
    <n v="109.15756192901652"/>
    <n v="123.22673388091259"/>
    <n v="122.34925171509553"/>
    <n v="141.5187194811231"/>
    <n v="144.07021270548645"/>
    <n v="104.69631945139604"/>
    <n v="106.45765863426755"/>
    <n v="72.340854613094876"/>
    <n v="65.469611853500297"/>
    <n v="68.945896171017907"/>
    <n v="84.168585842779748"/>
    <n v="0.10247999999999999"/>
    <n v="954.87447999999995"/>
    <n v="988.20335923019593"/>
    <n v="34.583583999999995"/>
    <n v="42.402808"/>
    <n v="92.781976"/>
    <n v="77.700335999999993"/>
    <n v="103.74733599999999"/>
    <n v="112.37273599999999"/>
    <n v="86.178847999999988"/>
    <n v="100.00681599999999"/>
    <n v="99.094743999999992"/>
    <n v="76.337351999999996"/>
    <n v="64.10123999999999"/>
    <n v="65.566704000000001"/>
    <n v="51.616990307494127"/>
    <n v="89.491735571884902"/>
    <n v="101.02620550492736"/>
    <n v="100.30681052610392"/>
    <n v="116.02270697940395"/>
    <n v="118.11452318446601"/>
    <n v="85.834230539032518"/>
    <n v="87.278246854717892"/>
    <n v="59.307926245999695"/>
    <n v="53.674606581973677"/>
    <n v="56.524603516847314"/>
    <n v="69.004773417344538"/>
  </r>
  <r>
    <x v="8"/>
    <n v="64325509"/>
    <n v="10850001974575"/>
    <s v="Yasso Fudge Chocolate Crunch 8-4pk"/>
    <n v="290105"/>
    <n v="19906"/>
    <n v="26450"/>
    <n v="38854"/>
    <n v="35377"/>
    <n v="40171"/>
    <n v="47707"/>
    <n v="46733"/>
    <n v="40841"/>
    <n v="46747"/>
    <n v="28368"/>
    <n v="29506"/>
    <n v="24340"/>
    <n v="19297.734202509124"/>
    <n v="22653.045366706134"/>
    <n v="38781.086153848104"/>
    <n v="43274.604902356776"/>
    <n v="44629.290096497039"/>
    <n v="49504.611849652349"/>
    <n v="52170.312101101357"/>
    <n v="48139.350911409638"/>
    <n v="42317.758660796382"/>
    <n v="34490.199962819606"/>
    <n v="32895.115347807892"/>
    <n v="21003.874045473392"/>
    <n v="1164261.9836009778"/>
    <n v="187"/>
    <n v="2.5119999999999999E-3"/>
    <n v="425000"/>
    <n v="449156.98360097781"/>
    <n v="1551.3636363636363"/>
    <n v="2272.7272727272725"/>
    <n v="2401.9090032137851"/>
    <n v="106.44919786096257"/>
    <n v="141.44385026737967"/>
    <n v="207.77540106951872"/>
    <n v="189.18181818181819"/>
    <n v="214.81818181818181"/>
    <n v="255.11764705882354"/>
    <n v="249.90909090909091"/>
    <n v="218.40106951871658"/>
    <n v="249.98395721925132"/>
    <n v="151.70053475935828"/>
    <n v="157.78609625668449"/>
    <n v="130.16042780748663"/>
    <n v="103.19643958561029"/>
    <n v="121.13928003586167"/>
    <n v="207.38548745373316"/>
    <n v="231.41499947784371"/>
    <n v="238.65930532886117"/>
    <n v="264.7305446505473"/>
    <n v="278.98562620909814"/>
    <n v="257.42968401823333"/>
    <n v="226.29817465666514"/>
    <n v="184.43957199368774"/>
    <n v="175.90970774228819"/>
    <n v="112.32018206135504"/>
    <n v="728.74375999999995"/>
    <n v="1067.5999999999999"/>
    <n v="1128.2823428056563"/>
    <n v="50.003872000000001"/>
    <n v="66.442399999999992"/>
    <n v="97.601247999999998"/>
    <n v="88.867024000000001"/>
    <n v="100.90955199999999"/>
    <n v="119.839984"/>
    <n v="117.39329599999999"/>
    <n v="102.592592"/>
    <n v="117.42846399999999"/>
    <n v="71.260415999999992"/>
    <n v="74.119072000000003"/>
    <n v="61.14208"/>
    <n v="48.47590831670292"/>
    <n v="56.904449961165803"/>
    <n v="97.418088418466439"/>
    <n v="108.70580751472022"/>
    <n v="112.10877672240056"/>
    <n v="124.35558496632669"/>
    <n v="131.05182399796661"/>
    <n v="120.92604948946101"/>
    <n v="106.30220975592052"/>
    <n v="86.639382306602855"/>
    <n v="82.632529753693419"/>
    <n v="52.761731602229162"/>
  </r>
  <r>
    <x v="1"/>
    <n v="84136704"/>
    <n v="10076840100146"/>
    <s v="BJ US-IC-NewYrkSprFdgChnk-FTNG-8 1PT"/>
    <n v="338714"/>
    <n v="16970"/>
    <n v="28920"/>
    <n v="33109"/>
    <n v="27577"/>
    <n v="29008"/>
    <n v="34936"/>
    <n v="30530"/>
    <n v="29474"/>
    <n v="30022"/>
    <n v="22339"/>
    <n v="21380"/>
    <n v="24907"/>
    <n v="17380.399231675212"/>
    <n v="25560.988913593155"/>
    <n v="28790.738038807311"/>
    <n v="25635.594749764834"/>
    <n v="26401.713624749133"/>
    <n v="31675.458974145244"/>
    <n v="21738.774373163811"/>
    <n v="26804.963897701891"/>
    <n v="20180.869591774073"/>
    <n v="19625.521462979963"/>
    <n v="20386.389559587955"/>
    <n v="16812.70411835195"/>
    <n v="948880.11653629446"/>
    <n v="240"/>
    <n v="3.7853439999999999E-3"/>
    <n v="329172"/>
    <n v="280994.11653629452"/>
    <n v="1411.3083333333334"/>
    <n v="1371.55"/>
    <n v="1170.8088189012271"/>
    <n v="70.708333333333329"/>
    <n v="120.5"/>
    <n v="137.95416666666668"/>
    <n v="114.90416666666667"/>
    <n v="120.86666666666666"/>
    <n v="145.56666666666666"/>
    <n v="127.20833333333333"/>
    <n v="122.80833333333334"/>
    <n v="125.09166666666667"/>
    <n v="93.079166666666666"/>
    <n v="89.083333333333329"/>
    <n v="103.77916666666667"/>
    <n v="72.418330131980056"/>
    <n v="106.50412047330481"/>
    <n v="119.96140849503045"/>
    <n v="106.81497812402014"/>
    <n v="110.00714010312139"/>
    <n v="131.98107905893852"/>
    <n v="90.578226554849209"/>
    <n v="111.68734957375788"/>
    <n v="84.086956632391974"/>
    <n v="81.773006095749849"/>
    <n v="84.943289831616482"/>
    <n v="70.052933826466457"/>
    <n v="1282.1490076160001"/>
    <n v="1246.029255168"/>
    <n v="1063.6593930659633"/>
    <n v="64.237287679999994"/>
    <n v="109.47214848"/>
    <n v="125.32895449599999"/>
    <n v="104.38843148799999"/>
    <n v="109.805258752"/>
    <n v="132.244777984"/>
    <n v="115.56655232"/>
    <n v="111.569229056"/>
    <n v="113.643597568"/>
    <n v="84.560799615999997"/>
    <n v="80.930654719999993"/>
    <n v="94.281563007999992"/>
    <n v="65.790789949226379"/>
    <n v="96.757136018136364"/>
    <n v="108.98284749077102"/>
    <n v="97.039544772453809"/>
    <n v="99.939568259162385"/>
    <n v="119.90250857502686"/>
    <n v="82.288739140809398"/>
    <n v="101.46600926038246"/>
    <n v="76.391533624004438"/>
    <n v="74.289349916762419"/>
    <n v="77.169497401048901"/>
    <n v="63.641868658178844"/>
  </r>
  <r>
    <x v="8"/>
    <n v="64325518"/>
    <n v="10851035003569"/>
    <s v="Yasso Black Raspberry Chip 8-4pk"/>
    <n v="260777"/>
    <n v="18394"/>
    <n v="21303"/>
    <n v="31022"/>
    <n v="24683"/>
    <n v="28302"/>
    <n v="33659"/>
    <n v="12454"/>
    <n v="31471"/>
    <n v="17893"/>
    <n v="19149"/>
    <n v="18872"/>
    <n v="20083"/>
    <n v="16638.763332441613"/>
    <n v="22358.398597194457"/>
    <n v="32401.697808508059"/>
    <n v="29450.654467960798"/>
    <n v="28636.430546438965"/>
    <n v="35655.800444606466"/>
    <n v="31755.310842263272"/>
    <n v="35019.081330532914"/>
    <n v="26013.429522654737"/>
    <n v="22993.764690316468"/>
    <n v="28682.757585002102"/>
    <n v="18480.175401077271"/>
    <n v="866148.2645689972"/>
    <n v="187"/>
    <n v="3.3119999999999998E-3"/>
    <n v="277285"/>
    <n v="328086.26456899714"/>
    <n v="1394.5294117647059"/>
    <n v="1482.807486631016"/>
    <n v="1754.4720030427654"/>
    <n v="98.36363636363636"/>
    <n v="113.91978609625669"/>
    <n v="165.89304812834226"/>
    <n v="131.99465240641712"/>
    <n v="151.3475935828877"/>
    <n v="179.99465240641712"/>
    <n v="66.598930481283418"/>
    <n v="168.29411764705881"/>
    <n v="95.684491978609628"/>
    <n v="102.40106951871658"/>
    <n v="100.91978609625669"/>
    <n v="107.39572192513369"/>
    <n v="88.97734402375194"/>
    <n v="119.56362886200245"/>
    <n v="173.27111127544416"/>
    <n v="157.49013084471014"/>
    <n v="153.13599222694634"/>
    <n v="190.67272965030196"/>
    <n v="169.81449648269128"/>
    <n v="187.26781460178029"/>
    <n v="139.10924878424993"/>
    <n v="122.96130850436614"/>
    <n v="153.38373040108075"/>
    <n v="98.824467385439959"/>
    <n v="863.69342399999994"/>
    <n v="918.36791999999991"/>
    <n v="1086.6217082525184"/>
    <n v="60.920927999999996"/>
    <n v="70.555536000000004"/>
    <n v="102.74486399999999"/>
    <n v="81.750095999999999"/>
    <n v="93.736223999999993"/>
    <n v="111.47860799999999"/>
    <n v="41.247647999999998"/>
    <n v="104.23195199999999"/>
    <n v="59.261615999999997"/>
    <n v="63.421487999999997"/>
    <n v="62.504064"/>
    <n v="66.514895999999993"/>
    <n v="55.107584157046617"/>
    <n v="74.051016153908037"/>
    <n v="107.31442314177869"/>
    <n v="97.540567597886152"/>
    <n v="94.843857969805853"/>
    <n v="118.09201107253661"/>
    <n v="105.17358950957595"/>
    <n v="115.98319736672501"/>
    <n v="86.156478579032481"/>
    <n v="76.155348654328137"/>
    <n v="94.997293121526951"/>
    <n v="61.206340928367922"/>
  </r>
  <r>
    <x v="6"/>
    <n v="68860657"/>
    <n v="20186852000277"/>
    <s v="Talenti Sea Salt Caramel 8 1PT"/>
    <n v="283236"/>
    <n v="22503"/>
    <n v="25765"/>
    <n v="26655"/>
    <n v="24381"/>
    <n v="27240"/>
    <n v="28975"/>
    <n v="23055"/>
    <n v="22485"/>
    <n v="23094"/>
    <n v="21600"/>
    <n v="17565"/>
    <n v="17784"/>
    <n v="16801.827953994198"/>
    <n v="21300.146446340837"/>
    <n v="22173.141109498982"/>
    <n v="21552.889486688913"/>
    <n v="23675.734370232673"/>
    <n v="25526.381244458735"/>
    <n v="22096.006893505248"/>
    <n v="19583.979203414452"/>
    <n v="19531.241418729489"/>
    <n v="18255.450512400708"/>
    <n v="14004.023005404726"/>
    <n v="10116.051512230286"/>
    <n v="798954.87315689924"/>
    <n v="255"/>
    <n v="3.7839999999999996E-3"/>
    <n v="281102"/>
    <n v="234616.87315689924"/>
    <n v="1110.7294117647059"/>
    <n v="1102.3607843137254"/>
    <n v="920.06616924274215"/>
    <n v="88.247058823529414"/>
    <n v="101.03921568627452"/>
    <n v="104.52941176470588"/>
    <n v="95.611764705882351"/>
    <n v="106.82352941176471"/>
    <n v="113.62745098039215"/>
    <n v="90.411764705882348"/>
    <n v="88.17647058823529"/>
    <n v="90.564705882352939"/>
    <n v="84.705882352941174"/>
    <n v="68.882352941176464"/>
    <n v="69.741176470588229"/>
    <n v="65.889521388212543"/>
    <n v="83.529986064081712"/>
    <n v="86.953494547054831"/>
    <n v="84.521135241917307"/>
    <n v="92.84601713816734"/>
    <n v="100.10345586062249"/>
    <n v="86.65100742551077"/>
    <n v="76.799918444762554"/>
    <n v="76.593103602860737"/>
    <n v="71.590002009414548"/>
    <n v="54.917737276096965"/>
    <n v="39.67079024404034"/>
    <n v="1071.7650239999998"/>
    <n v="1063.6899679999999"/>
    <n v="887.79024802570666"/>
    <n v="85.151351999999989"/>
    <n v="97.494759999999985"/>
    <n v="100.86251999999999"/>
    <n v="92.25770399999999"/>
    <n v="103.07615999999999"/>
    <n v="109.64139999999999"/>
    <n v="87.24011999999999"/>
    <n v="85.083239999999989"/>
    <n v="87.387695999999991"/>
    <n v="81.734399999999994"/>
    <n v="66.465959999999995"/>
    <n v="67.294655999999989"/>
    <n v="63.578116977914036"/>
    <n v="80.599754152953722"/>
    <n v="83.903165958344132"/>
    <n v="81.556133817630837"/>
    <n v="89.588978856960424"/>
    <n v="96.591826629031843"/>
    <n v="83.611290085023853"/>
    <n v="74.105777305720281"/>
    <n v="73.906217528472382"/>
    <n v="69.078624738924276"/>
    <n v="52.991223052451481"/>
    <n v="38.279138922279401"/>
  </r>
  <r>
    <x v="1"/>
    <n v="69986506"/>
    <n v="10076840674449"/>
    <s v="BJ US-ND-CherryGarcia-8 1PT"/>
    <n v="342157"/>
    <n v="20731"/>
    <n v="28705"/>
    <n v="32165"/>
    <n v="34690"/>
    <n v="34518"/>
    <n v="39924"/>
    <n v="37976"/>
    <n v="39165"/>
    <n v="35542"/>
    <n v="24260"/>
    <n v="23055"/>
    <n v="25716"/>
    <n v="18436.46060115287"/>
    <n v="21710.768417529966"/>
    <n v="25178.650155685275"/>
    <n v="25304.981823498572"/>
    <n v="27620.684703627441"/>
    <n v="27823.59486070538"/>
    <n v="27607.490614714276"/>
    <n v="29931.407908905418"/>
    <n v="20561.403607012409"/>
    <n v="18368.523550933111"/>
    <n v="21717.232646862438"/>
    <n v="19141.790195500656"/>
    <n v="1002006.9890861278"/>
    <n v="240"/>
    <n v="3.7839999999999996E-3"/>
    <n v="376447"/>
    <n v="283402.98908612778"/>
    <n v="1425.6541666666667"/>
    <n v="1568.5291666666667"/>
    <n v="1180.8457878588658"/>
    <n v="86.379166666666663"/>
    <n v="119.60416666666667"/>
    <n v="134.02083333333334"/>
    <n v="144.54166666666666"/>
    <n v="143.82499999999999"/>
    <n v="166.35"/>
    <n v="158.23333333333332"/>
    <n v="163.1875"/>
    <n v="148.09166666666667"/>
    <n v="101.08333333333333"/>
    <n v="96.0625"/>
    <n v="107.15"/>
    <n v="76.818585838136954"/>
    <n v="90.461535073041517"/>
    <n v="104.91104231535532"/>
    <n v="105.43742426457739"/>
    <n v="115.08618626511434"/>
    <n v="115.93164525293908"/>
    <n v="115.03121089464281"/>
    <n v="124.71419962043925"/>
    <n v="85.672515029218374"/>
    <n v="76.535514795554633"/>
    <n v="90.488469361926818"/>
    <n v="79.757459147919405"/>
    <n v="1294.7220879999998"/>
    <n v="1424.4754479999999"/>
    <n v="1072.3969107019075"/>
    <n v="78.446103999999991"/>
    <n v="108.61971999999999"/>
    <n v="121.71235999999999"/>
    <n v="131.26695999999998"/>
    <n v="130.61611199999999"/>
    <n v="151.07241599999998"/>
    <n v="143.70118399999998"/>
    <n v="148.20035999999999"/>
    <n v="134.490928"/>
    <n v="91.799839999999989"/>
    <n v="87.24011999999999"/>
    <n v="97.309343999999996"/>
    <n v="69.76356691476245"/>
    <n v="82.153547691933383"/>
    <n v="95.276012189113075"/>
    <n v="95.754051220118583"/>
    <n v="104.51667091852623"/>
    <n v="105.28448295290914"/>
    <n v="104.46674448607881"/>
    <n v="113.26044752729808"/>
    <n v="77.80435124893495"/>
    <n v="69.50649311673088"/>
    <n v="82.178008335727455"/>
    <n v="72.432534099774472"/>
  </r>
  <r>
    <x v="8"/>
    <n v="64325563"/>
    <n v="10850001974674"/>
    <s v="Yasso Real Fruit Strawberry 8-4pk"/>
    <n v="253215"/>
    <n v="17204"/>
    <n v="23018"/>
    <n v="30943"/>
    <n v="31424"/>
    <n v="32946"/>
    <n v="39899"/>
    <n v="28716"/>
    <n v="21122"/>
    <n v="31415"/>
    <n v="22998"/>
    <n v="15274"/>
    <n v="21730"/>
    <n v="16554.057920014307"/>
    <n v="18529.141761729159"/>
    <n v="29573.218400845024"/>
    <n v="24867.782172121646"/>
    <n v="26975.46240119934"/>
    <n v="31309.677141823864"/>
    <n v="30248.655737588651"/>
    <n v="24538.832485099181"/>
    <n v="25208.636339197015"/>
    <n v="18274.676388106633"/>
    <n v="16769.339404527524"/>
    <n v="10910.709429554103"/>
    <n v="843664.18958180654"/>
    <n v="187"/>
    <n v="3.3119999999999998E-3"/>
    <n v="316689"/>
    <n v="273760.18958180648"/>
    <n v="1354.090909090909"/>
    <n v="1693.524064171123"/>
    <n v="1463.9582330577887"/>
    <n v="92"/>
    <n v="123.09090909090909"/>
    <n v="165.47058823529412"/>
    <n v="168.04278074866309"/>
    <n v="176.18181818181819"/>
    <n v="213.36363636363637"/>
    <n v="153.56149732620321"/>
    <n v="112.95187165775401"/>
    <n v="167.99465240641712"/>
    <n v="122.98395721925134"/>
    <n v="81.679144385026731"/>
    <n v="116.20320855614973"/>
    <n v="88.524373903819821"/>
    <n v="99.086319581439355"/>
    <n v="158.14555294569533"/>
    <n v="132.98279236428687"/>
    <n v="144.25380963208204"/>
    <n v="167.43142856590302"/>
    <n v="161.75751731330828"/>
    <n v="131.22370312887261"/>
    <n v="134.80554192083966"/>
    <n v="97.725542182388409"/>
    <n v="89.675611788917237"/>
    <n v="58.346039730235844"/>
    <n v="838.64807999999994"/>
    <n v="1048.8739679999999"/>
    <n v="906.69374789494304"/>
    <n v="56.979647999999997"/>
    <n v="76.235615999999993"/>
    <n v="102.483216"/>
    <n v="104.07628799999999"/>
    <n v="109.11715199999999"/>
    <n v="132.145488"/>
    <n v="95.10739199999999"/>
    <n v="69.956063999999998"/>
    <n v="104.04647999999999"/>
    <n v="76.169376"/>
    <n v="50.587488"/>
    <n v="71.969759999999994"/>
    <n v="54.827039831087383"/>
    <n v="61.368517514846971"/>
    <n v="97.946499343598717"/>
    <n v="82.362094554066886"/>
    <n v="89.342731472772215"/>
    <n v="103.69765069372063"/>
    <n v="100.18354780289361"/>
    <n v="81.272613190648485"/>
    <n v="83.491003555420505"/>
    <n v="60.525728197409165"/>
    <n v="55.540052107795155"/>
    <n v="36.136269630683188"/>
  </r>
  <r>
    <x v="6"/>
    <n v="64369025"/>
    <n v="10186852001697"/>
    <s v="TAL Zesty Lemon Sorbetto 8 1PT"/>
    <n v="262241"/>
    <n v="17854"/>
    <n v="15561"/>
    <n v="22340"/>
    <n v="18821"/>
    <n v="29934"/>
    <n v="28464"/>
    <n v="29021"/>
    <n v="25987"/>
    <n v="22440"/>
    <n v="18780"/>
    <n v="15045"/>
    <n v="15705"/>
    <n v="15486.694737859461"/>
    <n v="18149.234698130313"/>
    <n v="20812.140346500251"/>
    <n v="20533.640495436488"/>
    <n v="22931.326188332641"/>
    <n v="26509.529825825473"/>
    <n v="24408.127477153241"/>
    <n v="21389.391320230166"/>
    <n v="18838.977387996096"/>
    <n v="17919.436981649182"/>
    <n v="12807.55346792735"/>
    <n v="10156.724982008247"/>
    <n v="752135.77790904872"/>
    <n v="255"/>
    <n v="3.7839999999999996E-3"/>
    <n v="259952"/>
    <n v="229942.77790904895"/>
    <n v="1028.3960784313726"/>
    <n v="1019.4196078431372"/>
    <n v="901.73638395705473"/>
    <n v="70.015686274509804"/>
    <n v="61.023529411764706"/>
    <n v="87.607843137254903"/>
    <n v="73.807843137254906"/>
    <n v="117.38823529411765"/>
    <n v="111.62352941176471"/>
    <n v="113.80784313725491"/>
    <n v="101.90980392156862"/>
    <n v="88"/>
    <n v="73.647058823529406"/>
    <n v="59"/>
    <n v="61.588235294117645"/>
    <n v="60.732136226899847"/>
    <n v="71.173469404432595"/>
    <n v="81.616236652942163"/>
    <n v="80.524080374260734"/>
    <n v="89.926769366010362"/>
    <n v="103.95894049343323"/>
    <n v="95.7181469692284"/>
    <n v="83.879965961686921"/>
    <n v="73.8783426980239"/>
    <n v="70.272301888820323"/>
    <n v="50.225699874224901"/>
    <n v="39.830294047091165"/>
    <n v="992.31994399999985"/>
    <n v="983.65836799999988"/>
    <n v="870.10347160784113"/>
    <n v="67.559535999999994"/>
    <n v="58.882823999999992"/>
    <n v="84.534559999999985"/>
    <n v="71.21866399999999"/>
    <n v="113.27025599999999"/>
    <n v="107.707776"/>
    <n v="109.81546399999999"/>
    <n v="98.334807999999995"/>
    <n v="84.912959999999984"/>
    <n v="71.063519999999997"/>
    <n v="56.930279999999996"/>
    <n v="59.427719999999994"/>
    <n v="58.601652888060194"/>
    <n v="68.676704097725093"/>
    <n v="78.753139071156937"/>
    <n v="77.699295634731669"/>
    <n v="86.772138296650709"/>
    <n v="100.31206086092358"/>
    <n v="92.36035437354785"/>
    <n v="80.937456755750944"/>
    <n v="71.286690436177224"/>
    <n v="67.807149538560495"/>
    <n v="48.463782322637087"/>
    <n v="38.433047331919205"/>
  </r>
  <r>
    <x v="3"/>
    <n v="68921994"/>
    <n v="10075856001706"/>
    <s v="KL DARK CHOCOLATE BAR 12-6PK"/>
    <n v="287280"/>
    <n v="16692"/>
    <n v="17508"/>
    <n v="30471"/>
    <n v="23738"/>
    <n v="34008"/>
    <n v="41673"/>
    <n v="33456"/>
    <n v="25056"/>
    <n v="21840"/>
    <n v="22236"/>
    <n v="16551"/>
    <n v="16176"/>
    <n v="17103.802165739122"/>
    <n v="15895.906715735031"/>
    <n v="30660.088075625219"/>
    <n v="24908.235360085731"/>
    <n v="36448.52249068363"/>
    <n v="40830.335740403585"/>
    <n v="33547.030903155326"/>
    <n v="33344.268627181074"/>
    <n v="24434.898601647743"/>
    <n v="23453.519307332728"/>
    <n v="16596.279997206097"/>
    <n v="15495.419576534376"/>
    <n v="899403.30756132957"/>
    <n v="132"/>
    <n v="9.5760000000000012E-3"/>
    <n v="299405"/>
    <n v="312718.30756132968"/>
    <n v="2176.3636363636365"/>
    <n v="2268.219696969697"/>
    <n v="2369.0780875858309"/>
    <n v="126.45454545454545"/>
    <n v="132.63636363636363"/>
    <n v="230.84090909090909"/>
    <n v="179.83333333333334"/>
    <n v="257.63636363636363"/>
    <n v="315.70454545454544"/>
    <n v="253.45454545454547"/>
    <n v="189.81818181818181"/>
    <n v="165.45454545454547"/>
    <n v="168.45454545454547"/>
    <n v="125.38636363636364"/>
    <n v="122.54545454545455"/>
    <n v="129.57425883135699"/>
    <n v="120.42353572526538"/>
    <n v="232.27339451231228"/>
    <n v="188.6987527279222"/>
    <n v="276.12517038396692"/>
    <n v="309.32072530608775"/>
    <n v="254.14417350875246"/>
    <n v="252.60809566046268"/>
    <n v="185.11286819430109"/>
    <n v="177.67817657070248"/>
    <n v="125.729393918228"/>
    <n v="117.38954224647254"/>
    <n v="2750.9932800000001"/>
    <n v="2867.1022800000005"/>
    <n v="2994.5905132072935"/>
    <n v="159.84259200000002"/>
    <n v="167.65660800000003"/>
    <n v="291.79029600000001"/>
    <n v="227.31508800000003"/>
    <n v="325.66060800000002"/>
    <n v="399.06064800000007"/>
    <n v="320.37465600000002"/>
    <n v="239.93625600000004"/>
    <n v="209.13984000000002"/>
    <n v="212.93193600000004"/>
    <n v="158.49237600000001"/>
    <n v="154.90137600000003"/>
    <n v="163.78600953911786"/>
    <n v="152.21920270987869"/>
    <n v="293.60100341218714"/>
    <n v="238.52126180818098"/>
    <n v="349.03105137078649"/>
    <n v="390.99129505010478"/>
    <n v="321.24636792861543"/>
    <n v="319.30471637388598"/>
    <n v="233.98858900937881"/>
    <n v="224.59090088701822"/>
    <n v="158.92597725324561"/>
    <n v="148.38413786489321"/>
  </r>
  <r>
    <x v="2"/>
    <n v="64776952"/>
    <n v="10077567274424"/>
    <s v="PS FIrecracker 6-18PK"/>
    <n v="403412"/>
    <n v="11227"/>
    <n v="15314"/>
    <n v="19422"/>
    <n v="24622"/>
    <n v="43105"/>
    <n v="63583"/>
    <n v="45305"/>
    <n v="15275"/>
    <n v="11421"/>
    <n v="4121"/>
    <n v="5811"/>
    <n v="6927"/>
    <n v="12829.28397249328"/>
    <n v="12545.374892673564"/>
    <n v="20027.705268327401"/>
    <n v="21332.975865191733"/>
    <n v="36026.429157842547"/>
    <n v="49306.450922862779"/>
    <n v="37775.877483394775"/>
    <n v="19599.2771024184"/>
    <n v="12669.563720433684"/>
    <n v="7603.5516651063808"/>
    <n v="6230.2380881432709"/>
    <n v="5383.0626546997601"/>
    <n v="910874.79079358757"/>
    <n v="130"/>
    <n v="5.0940000000000004E-3"/>
    <n v="266133"/>
    <n v="241329.79079358754"/>
    <n v="3103.1692307692306"/>
    <n v="2047.176923076923"/>
    <n v="1856.3830061045196"/>
    <n v="86.361538461538458"/>
    <n v="117.8"/>
    <n v="149.4"/>
    <n v="189.4"/>
    <n v="331.57692307692309"/>
    <n v="489.1"/>
    <n v="348.5"/>
    <n v="117.5"/>
    <n v="87.853846153846149"/>
    <n v="31.7"/>
    <n v="44.7"/>
    <n v="53.284615384615385"/>
    <n v="98.686799788409843"/>
    <n v="96.502883789796655"/>
    <n v="154.05927129482617"/>
    <n v="164.09981434762872"/>
    <n v="277.12637813725036"/>
    <n v="379.28039171432908"/>
    <n v="290.5836729491906"/>
    <n v="150.76367001860308"/>
    <n v="97.458182464874483"/>
    <n v="58.488858962356773"/>
    <n v="47.924908370332851"/>
    <n v="41.408174266921229"/>
    <n v="2054.980728"/>
    <n v="1355.6815020000001"/>
    <n v="1229.3339543025349"/>
    <n v="57.190338000000004"/>
    <n v="78.009516000000005"/>
    <n v="98.935668000000007"/>
    <n v="125.424468"/>
    <n v="219.57687000000001"/>
    <n v="323.89180200000004"/>
    <n v="230.78367000000003"/>
    <n v="77.810850000000002"/>
    <n v="58.178574000000005"/>
    <n v="20.992374000000002"/>
    <n v="29.601234000000002"/>
    <n v="35.286138000000001"/>
    <n v="65.352372555880777"/>
    <n v="63.906139703279145"/>
    <n v="102.02113063685979"/>
    <n v="108.6701790572867"/>
    <n v="183.51863013004996"/>
    <n v="251.16706100106302"/>
    <n v="192.430319900413"/>
    <n v="99.838717559719342"/>
    <n v="64.538757591889194"/>
    <n v="38.732492182051907"/>
    <n v="31.736832821001826"/>
    <n v="27.421321163040581"/>
  </r>
  <r>
    <x v="18"/>
    <n v="69665113"/>
    <n v="10076840002303"/>
    <s v="BJ US-CD-CCCD-FTNG-8 8z"/>
    <n v="291870"/>
    <n v="13511"/>
    <n v="16922"/>
    <n v="30330"/>
    <n v="24517"/>
    <n v="50499"/>
    <n v="30401"/>
    <n v="27359"/>
    <n v="21963"/>
    <n v="20876"/>
    <n v="18122"/>
    <n v="17586"/>
    <n v="14795"/>
    <n v="17460.098275481618"/>
    <n v="19476.247485149073"/>
    <n v="29484.165048603583"/>
    <n v="29401.358319105704"/>
    <n v="46768.471794088684"/>
    <n v="25711.23285360033"/>
    <n v="23162.688360710639"/>
    <n v="20082.715573058369"/>
    <n v="18449.093249673278"/>
    <n v="19797.040726457515"/>
    <n v="15332.440175218697"/>
    <n v="15668.740682524825"/>
    <n v="859545.29254367226"/>
    <n v="256"/>
    <n v="1.8160000000000001E-3"/>
    <n v="286881"/>
    <n v="280794.29254367232"/>
    <n v="1140.1171875"/>
    <n v="1120.62890625"/>
    <n v="1096.85270524872"/>
    <n v="52.77734375"/>
    <n v="66.1015625"/>
    <n v="118.4765625"/>
    <n v="95.76953125"/>
    <n v="197.26171875"/>
    <n v="118.75390625"/>
    <n v="106.87109375"/>
    <n v="85.79296875"/>
    <n v="81.546875"/>
    <n v="70.7890625"/>
    <n v="68.6953125"/>
    <n v="57.79296875"/>
    <n v="68.203508888600069"/>
    <n v="76.079091738863568"/>
    <n v="115.17251972110775"/>
    <n v="114.84905593400666"/>
    <n v="182.68934294565892"/>
    <n v="100.43450333437629"/>
    <n v="90.479251409025935"/>
    <n v="78.448107707259254"/>
    <n v="72.066770506536244"/>
    <n v="77.332190337724668"/>
    <n v="59.892344434448034"/>
    <n v="61.206018291112599"/>
    <n v="530.03592000000003"/>
    <n v="520.97589600000003"/>
    <n v="509.92243525930894"/>
    <n v="24.535976000000002"/>
    <n v="30.730352000000003"/>
    <n v="55.079280000000004"/>
    <n v="44.522872"/>
    <n v="91.706184000000007"/>
    <n v="55.208216000000007"/>
    <n v="49.683944000000004"/>
    <n v="39.884808"/>
    <n v="37.910816000000004"/>
    <n v="32.909552000000005"/>
    <n v="31.936176000000003"/>
    <n v="26.867720000000002"/>
    <n v="31.70753846827462"/>
    <n v="35.36886543303072"/>
    <n v="53.543243728264109"/>
    <n v="53.392866707495962"/>
    <n v="84.93154477806506"/>
    <n v="46.6915988621382"/>
    <n v="42.063442063050523"/>
    <n v="36.470211480674003"/>
    <n v="33.503553341406679"/>
    <n v="35.951425959246848"/>
    <n v="27.843711358197154"/>
    <n v="28.454433079465083"/>
  </r>
  <r>
    <x v="10"/>
    <n v="64874636"/>
    <n v="10075856000891"/>
    <s v="BR Smores SW"/>
    <n v="5709"/>
    <n v="12482"/>
    <n v="19616"/>
    <n v="11626"/>
    <n v="38566"/>
    <n v="34879"/>
    <n v="20230"/>
    <n v="41127"/>
    <n v="24753"/>
    <n v="13674"/>
    <n v="22122"/>
    <n v="20562"/>
    <n v="8257"/>
    <n v="16953.499999999996"/>
    <n v="13926.63"/>
    <n v="14597.659999999998"/>
    <n v="15264.78"/>
    <n v="17099.73"/>
    <n v="12255.39"/>
    <n v="14770.93"/>
    <n v="12686.490000000002"/>
    <n v="9070.989999999998"/>
    <n v="10194.52"/>
    <n v="11770.809999999998"/>
    <n v="12505.61"/>
    <n v="434700.04"/>
    <n v="189"/>
    <n v="2.8380000000000002E-3"/>
    <n v="267894"/>
    <n v="161097.03999999998"/>
    <n v="30.206349206349206"/>
    <n v="1417.4285714285713"/>
    <n v="852.36529100529094"/>
    <n v="66.042328042328037"/>
    <n v="103.78835978835978"/>
    <n v="61.513227513227513"/>
    <n v="204.05291005291005"/>
    <n v="184.54497354497354"/>
    <n v="107.03703703703704"/>
    <n v="217.60317460317461"/>
    <n v="130.96825396825398"/>
    <n v="72.349206349206355"/>
    <n v="117.04761904761905"/>
    <n v="108.7936507936508"/>
    <n v="43.68783068783069"/>
    <n v="89.701058201058189"/>
    <n v="73.685873015873014"/>
    <n v="77.236296296296288"/>
    <n v="80.766031746031743"/>
    <n v="90.474761904761905"/>
    <n v="64.843333333333334"/>
    <n v="78.15306878306879"/>
    <n v="67.124285714285719"/>
    <n v="47.994656084656071"/>
    <n v="53.939259259259259"/>
    <n v="62.279417989417979"/>
    <n v="66.167248677248679"/>
    <n v="16.202142000000002"/>
    <n v="760.28317200000004"/>
    <n v="457.19339951999996"/>
    <n v="35.423916000000006"/>
    <n v="55.670208000000002"/>
    <n v="32.994588"/>
    <n v="109.45030800000001"/>
    <n v="98.986602000000005"/>
    <n v="57.412740000000007"/>
    <n v="116.71842600000001"/>
    <n v="70.249014000000003"/>
    <n v="38.806812000000001"/>
    <n v="62.782236000000005"/>
    <n v="58.354956000000008"/>
    <n v="23.433366000000003"/>
    <n v="48.114032999999992"/>
    <n v="39.52377594"/>
    <n v="41.42815908"/>
    <n v="43.321445640000007"/>
    <n v="48.529033740000003"/>
    <n v="34.780796819999999"/>
    <n v="41.919899340000008"/>
    <n v="36.004258620000009"/>
    <n v="25.743469619999996"/>
    <n v="28.932047760000003"/>
    <n v="33.40555878"/>
    <n v="35.490921180000008"/>
  </r>
  <r>
    <x v="0"/>
    <n v="64341962"/>
    <n v="10077567457285"/>
    <s v="BR Chocolate Truffle 6 1.5QT"/>
    <n v="325775"/>
    <n v="21384"/>
    <n v="25850"/>
    <n v="25861"/>
    <n v="34045"/>
    <n v="29722"/>
    <n v="21282"/>
    <n v="34793"/>
    <n v="26015"/>
    <n v="15488"/>
    <n v="17897"/>
    <n v="26213"/>
    <n v="21703"/>
    <n v="21235.62535661165"/>
    <n v="19981.615465113056"/>
    <n v="28316.891761051353"/>
    <n v="24311.278895688429"/>
    <n v="27216.014803351463"/>
    <n v="26508.319445617402"/>
    <n v="25872.324332564833"/>
    <n v="25762.181928987851"/>
    <n v="14325.67917704404"/>
    <n v="17057.09746601864"/>
    <n v="23053.381614859951"/>
    <n v="16742.531481897047"/>
    <n v="896410.94172880577"/>
    <n v="176"/>
    <n v="8.513999999999999E-3"/>
    <n v="300253"/>
    <n v="270382.94172880572"/>
    <n v="1850.9943181818182"/>
    <n v="1705.9829545454545"/>
    <n v="1536.2667143682143"/>
    <n v="121.5"/>
    <n v="146.875"/>
    <n v="146.9375"/>
    <n v="193.4375"/>
    <n v="168.875"/>
    <n v="120.92045454545455"/>
    <n v="197.6875"/>
    <n v="147.8125"/>
    <n v="88"/>
    <n v="101.6875"/>
    <n v="148.9375"/>
    <n v="123.3125"/>
    <n v="120.65696225347529"/>
    <n v="113.53190605177873"/>
    <n v="160.89143046051905"/>
    <n v="138.13226645277516"/>
    <n v="154.63644774631513"/>
    <n v="150.61545139555344"/>
    <n v="147.00184279866383"/>
    <n v="146.37603368743098"/>
    <n v="81.395904415022954"/>
    <n v="96.915326511469544"/>
    <n v="130.98512281170426"/>
    <n v="95.128019783505948"/>
    <n v="2773.6483499999995"/>
    <n v="2556.3540419999995"/>
    <n v="2302.0403658790515"/>
    <n v="182.06337599999998"/>
    <n v="220.08689999999999"/>
    <n v="220.18055399999997"/>
    <n v="289.85912999999999"/>
    <n v="253.05310799999998"/>
    <n v="181.19494799999998"/>
    <n v="296.22760199999999"/>
    <n v="221.49170999999998"/>
    <n v="131.86483199999998"/>
    <n v="152.375058"/>
    <n v="223.17748199999997"/>
    <n v="184.77934199999999"/>
    <n v="180.80011428619156"/>
    <n v="170.12347406997253"/>
    <n v="241.09001645359118"/>
    <n v="206.98622851789125"/>
    <n v="231.71715003573433"/>
    <n v="225.69183175998654"/>
    <n v="220.27696936745696"/>
    <n v="219.33921694340253"/>
    <n v="121.96883251335294"/>
    <n v="145.2241278256827"/>
    <n v="196.27649106891761"/>
    <n v="142.54591303687144"/>
  </r>
  <r>
    <x v="1"/>
    <n v="69986507"/>
    <n v="10076840001740"/>
    <s v="BJ US-ND-ChocChpCookDgh-8 1PT"/>
    <n v="296625"/>
    <n v="19312"/>
    <n v="26940"/>
    <n v="29543"/>
    <n v="27351"/>
    <n v="28134"/>
    <n v="29970"/>
    <n v="29846"/>
    <n v="29692"/>
    <n v="25845"/>
    <n v="17982"/>
    <n v="19533"/>
    <n v="19801"/>
    <n v="16129.919051369117"/>
    <n v="19802.545827067523"/>
    <n v="23710.399687150595"/>
    <n v="23654.651374489069"/>
    <n v="23464.520991842252"/>
    <n v="24797.079879834462"/>
    <n v="25100.841973167066"/>
    <n v="22985.889185538097"/>
    <n v="20538.418638862084"/>
    <n v="16693.375405636423"/>
    <n v="18884.985457105471"/>
    <n v="17052.666828512076"/>
    <n v="853389.29430057411"/>
    <n v="240"/>
    <n v="3.7839999999999996E-3"/>
    <n v="303949"/>
    <n v="252815.29430057423"/>
    <n v="1235.9375"/>
    <n v="1266.4541666666667"/>
    <n v="1053.3970595857259"/>
    <n v="80.466666666666669"/>
    <n v="112.25"/>
    <n v="123.09583333333333"/>
    <n v="113.96250000000001"/>
    <n v="117.22499999999999"/>
    <n v="124.875"/>
    <n v="124.35833333333333"/>
    <n v="123.71666666666667"/>
    <n v="107.6875"/>
    <n v="74.924999999999997"/>
    <n v="81.387500000000003"/>
    <n v="82.504166666666663"/>
    <n v="67.207996047371324"/>
    <n v="82.510607612781342"/>
    <n v="98.793332029794144"/>
    <n v="98.561047393704456"/>
    <n v="97.768837466009387"/>
    <n v="103.32116616597692"/>
    <n v="104.58684155486277"/>
    <n v="95.774538273075407"/>
    <n v="85.576744328592014"/>
    <n v="69.555730856818428"/>
    <n v="78.687439404606124"/>
    <n v="71.052778452133651"/>
    <n v="1122.4289999999999"/>
    <n v="1150.143016"/>
    <n v="956.65307363337274"/>
    <n v="73.076607999999993"/>
    <n v="101.94095999999999"/>
    <n v="111.79071199999998"/>
    <n v="103.49618399999999"/>
    <n v="106.45905599999999"/>
    <n v="113.40647999999999"/>
    <n v="112.93726399999998"/>
    <n v="112.35452799999999"/>
    <n v="97.797479999999993"/>
    <n v="68.043887999999995"/>
    <n v="73.912871999999993"/>
    <n v="74.92698399999999"/>
    <n v="61.035613690380735"/>
    <n v="74.932833409623498"/>
    <n v="89.720152416177839"/>
    <n v="89.509200801066626"/>
    <n v="88.789747433131069"/>
    <n v="93.832150265293592"/>
    <n v="94.981586026464171"/>
    <n v="86.978604678076152"/>
    <n v="77.717376129454124"/>
    <n v="63.16773253492822"/>
    <n v="71.460784969687097"/>
    <n v="64.527291279089695"/>
  </r>
  <r>
    <x v="15"/>
    <n v="64413476"/>
    <n v="10076840200167"/>
    <s v="BJ US-IC-ChocFudgBrownie-FTNG-12 4FOZ"/>
    <n v="267438"/>
    <n v="16831"/>
    <n v="25677"/>
    <n v="22323"/>
    <n v="25583"/>
    <n v="26850"/>
    <n v="22357"/>
    <n v="23636"/>
    <n v="18455"/>
    <n v="24709"/>
    <n v="18903"/>
    <n v="10703"/>
    <n v="16721"/>
    <n v="17429.726818056108"/>
    <n v="33393.673488363609"/>
    <n v="26643.279210516943"/>
    <n v="28600.772775684425"/>
    <n v="27876.157704661346"/>
    <n v="24122.835779391728"/>
    <n v="26560.143824805084"/>
    <n v="17888.642647071596"/>
    <n v="21563.549750423965"/>
    <n v="17986.276172065765"/>
    <n v="18519.684671238618"/>
    <n v="16785.352786583338"/>
    <n v="797556.09562886262"/>
    <n v="468"/>
    <n v="1.4399999999999999E-3"/>
    <n v="252748"/>
    <n v="277370.0956288625"/>
    <n v="571.4487179487179"/>
    <n v="540.0598290598291"/>
    <n v="592.67114450611643"/>
    <n v="35.963675213675216"/>
    <n v="54.865384615384613"/>
    <n v="47.698717948717949"/>
    <n v="54.664529914529915"/>
    <n v="57.371794871794869"/>
    <n v="47.771367521367523"/>
    <n v="50.504273504273506"/>
    <n v="39.433760683760681"/>
    <n v="52.797008547008545"/>
    <n v="40.391025641025642"/>
    <n v="22.869658119658119"/>
    <n v="35.728632478632477"/>
    <n v="37.24300602148741"/>
    <n v="71.354003180264115"/>
    <n v="56.930083783155858"/>
    <n v="61.112762341206036"/>
    <n v="59.56443953987467"/>
    <n v="51.54452089613617"/>
    <n v="56.752444070096331"/>
    <n v="38.223595399725632"/>
    <n v="46.075961005179408"/>
    <n v="38.432214042875565"/>
    <n v="39.57197579324491"/>
    <n v="35.866138432870379"/>
    <n v="385.11071999999996"/>
    <n v="363.95711999999997"/>
    <n v="399.41293770556194"/>
    <n v="24.236639999999998"/>
    <n v="36.974879999999999"/>
    <n v="32.145119999999999"/>
    <n v="36.83952"/>
    <n v="38.663999999999994"/>
    <n v="32.19408"/>
    <n v="34.03584"/>
    <n v="26.575199999999999"/>
    <n v="35.580959999999997"/>
    <n v="27.220319999999997"/>
    <n v="15.412319999999999"/>
    <n v="24.078239999999997"/>
    <n v="25.098806618000793"/>
    <n v="48.086889823243595"/>
    <n v="38.366322063144395"/>
    <n v="41.185112796985571"/>
    <n v="40.141667094712332"/>
    <n v="34.736883522324085"/>
    <n v="38.246607107719313"/>
    <n v="25.759645411783097"/>
    <n v="31.051511640610507"/>
    <n v="25.900237687774698"/>
    <n v="26.668345926583608"/>
    <n v="24.170908012680005"/>
  </r>
  <r>
    <x v="12"/>
    <n v="68354586"/>
    <n v="10076840003034"/>
    <s v="BJ US-TOP-CHOCCARAMELCD-8 450ml"/>
    <n v="300556"/>
    <n v="15661"/>
    <n v="24000"/>
    <n v="24274"/>
    <n v="21948"/>
    <n v="20883"/>
    <n v="23958"/>
    <n v="19817"/>
    <n v="22636"/>
    <n v="22215"/>
    <n v="18001"/>
    <n v="14959"/>
    <n v="16399"/>
    <n v="12752.976521419994"/>
    <n v="17845.277832294756"/>
    <n v="20026.674913489802"/>
    <n v="19646.013349784866"/>
    <n v="20207.542877008025"/>
    <n v="21873.879350330873"/>
    <n v="16895.110068803777"/>
    <n v="19759.238624964793"/>
    <n v="16103.568565150645"/>
    <n v="17065.980868396276"/>
    <n v="15614.368488797036"/>
    <n v="12217.622664473591"/>
    <n v="755315.2541249143"/>
    <n v="240"/>
    <n v="3.5999999999999999E-3"/>
    <n v="244751"/>
    <n v="210008.25412491447"/>
    <n v="1252.3166666666666"/>
    <n v="1019.7958333333333"/>
    <n v="875.03439218714368"/>
    <n v="65.254166666666663"/>
    <n v="100"/>
    <n v="101.14166666666667"/>
    <n v="91.45"/>
    <n v="87.012500000000003"/>
    <n v="99.825000000000003"/>
    <n v="82.57083333333334"/>
    <n v="94.316666666666663"/>
    <n v="92.5625"/>
    <n v="75.004166666666663"/>
    <n v="62.329166666666666"/>
    <n v="68.329166666666666"/>
    <n v="53.137402172583307"/>
    <n v="74.355324301228151"/>
    <n v="83.444478806207513"/>
    <n v="81.858388957436944"/>
    <n v="84.19809532086677"/>
    <n v="91.141163959711974"/>
    <n v="70.396291953349063"/>
    <n v="82.330160937353313"/>
    <n v="67.098202354794353"/>
    <n v="71.108253618317818"/>
    <n v="65.059868703320987"/>
    <n v="50.906761101973295"/>
    <n v="1082.0016000000001"/>
    <n v="881.10360000000003"/>
    <n v="756.02971484969203"/>
    <n v="56.379599999999996"/>
    <n v="86.399999999999991"/>
    <n v="87.386399999999995"/>
    <n v="79.012799999999999"/>
    <n v="75.178799999999995"/>
    <n v="86.248800000000003"/>
    <n v="71.341200000000001"/>
    <n v="81.489599999999996"/>
    <n v="79.974000000000004"/>
    <n v="64.803600000000003"/>
    <n v="53.852399999999996"/>
    <n v="59.0364"/>
    <n v="45.910715477111978"/>
    <n v="64.243000196261121"/>
    <n v="72.096029688563291"/>
    <n v="70.72564805922552"/>
    <n v="72.747154357228894"/>
    <n v="78.745965661191136"/>
    <n v="60.822396247693597"/>
    <n v="71.13325904987326"/>
    <n v="57.972846834542317"/>
    <n v="61.437531126226595"/>
    <n v="56.21172655966933"/>
    <n v="43.983441592104924"/>
  </r>
  <r>
    <x v="19"/>
    <n v="69548143"/>
    <n v="10075856011392"/>
    <s v="KL ORIG CLUB PACK 1-24PK"/>
    <n v="204590"/>
    <n v="14591"/>
    <n v="19297"/>
    <n v="26218"/>
    <n v="15618"/>
    <n v="18404"/>
    <n v="18676"/>
    <n v="18622"/>
    <n v="26795"/>
    <n v="4462"/>
    <n v="14283"/>
    <n v="6900"/>
    <n v="13179"/>
    <n v="13753.63"/>
    <n v="16255.28"/>
    <n v="21863.439999999999"/>
    <n v="14391.69"/>
    <n v="16553.59"/>
    <n v="26619.34"/>
    <n v="30084.86"/>
    <n v="29271.8"/>
    <n v="20477.72"/>
    <n v="12555.23"/>
    <n v="16814.11"/>
    <n v="12899.37"/>
    <n v="633175.06000000006"/>
    <n v="345"/>
    <n v="3.192E-3"/>
    <n v="197045"/>
    <n v="231540.06"/>
    <n v="593.01449275362324"/>
    <n v="571.14492753623188"/>
    <n v="671.1306086956522"/>
    <n v="42.292753623188403"/>
    <n v="55.93333333333333"/>
    <n v="75.994202898550725"/>
    <n v="45.269565217391303"/>
    <n v="53.344927536231886"/>
    <n v="54.133333333333333"/>
    <n v="53.9768115942029"/>
    <n v="77.666666666666671"/>
    <n v="12.933333333333334"/>
    <n v="41.4"/>
    <n v="20"/>
    <n v="38.200000000000003"/>
    <n v="39.865594202898549"/>
    <n v="47.116753623188409"/>
    <n v="63.372289855072459"/>
    <n v="41.715043478260874"/>
    <n v="47.981420289855073"/>
    <n v="77.157507246376809"/>
    <n v="87.20249275362319"/>
    <n v="84.845797101449278"/>
    <n v="59.355710144927542"/>
    <n v="36.391971014492754"/>
    <n v="48.736550724637681"/>
    <n v="37.389478260869566"/>
    <n v="653.05128000000002"/>
    <n v="628.96763999999996"/>
    <n v="739.07587151999996"/>
    <n v="46.574472"/>
    <n v="61.596024"/>
    <n v="83.687855999999996"/>
    <n v="49.852655999999996"/>
    <n v="58.745567999999999"/>
    <n v="59.613791999999997"/>
    <n v="59.441423999999998"/>
    <n v="85.529640000000001"/>
    <n v="14.242704"/>
    <n v="45.591335999999998"/>
    <n v="22.024799999999999"/>
    <n v="42.067368000000002"/>
    <n v="43.901586959999996"/>
    <n v="51.886853760000001"/>
    <n v="69.788100479999997"/>
    <n v="45.938274480000004"/>
    <n v="52.839059280000001"/>
    <n v="84.968933280000002"/>
    <n v="96.030873119999995"/>
    <n v="93.435585599999996"/>
    <n v="65.36488224"/>
    <n v="40.076294159999996"/>
    <n v="53.670639120000004"/>
    <n v="41.17478904"/>
  </r>
  <r>
    <x v="0"/>
    <n v="64988055"/>
    <n v="10077567349801"/>
    <s v="BR CO-B NY STYLE CHEESECAKE 6 1.5QT"/>
    <n v="300465"/>
    <n v="20273"/>
    <n v="23225"/>
    <n v="25427"/>
    <n v="37354"/>
    <n v="25114"/>
    <n v="27104"/>
    <n v="28699"/>
    <n v="27721"/>
    <n v="19008"/>
    <n v="15022"/>
    <n v="19327"/>
    <n v="17402"/>
    <n v="17973.170396891503"/>
    <n v="17872.734654324013"/>
    <n v="24904.240196600596"/>
    <n v="30370.424320208003"/>
    <n v="26601.875113789945"/>
    <n v="27125.413894222871"/>
    <n v="25330.563743314546"/>
    <n v="24869.718663841013"/>
    <n v="17528.920365382557"/>
    <n v="16551.825108490404"/>
    <n v="17597.672432229414"/>
    <n v="15353.867599330109"/>
    <n v="848221.426488625"/>
    <n v="176"/>
    <n v="8.513999999999999E-3"/>
    <n v="285676"/>
    <n v="262080.426488625"/>
    <n v="1707.1875"/>
    <n v="1623.159090909091"/>
    <n v="1489.093332321733"/>
    <n v="115.1875"/>
    <n v="131.96022727272728"/>
    <n v="144.47159090909091"/>
    <n v="212.23863636363637"/>
    <n v="142.69318181818181"/>
    <n v="154"/>
    <n v="163.0625"/>
    <n v="157.50568181818181"/>
    <n v="108"/>
    <n v="85.352272727272734"/>
    <n v="109.8125"/>
    <n v="98.875"/>
    <n v="102.12028634597445"/>
    <n v="101.54962871775007"/>
    <n v="141.50136475341247"/>
    <n v="172.55922909209093"/>
    <n v="151.14701769198834"/>
    <n v="154.12166985353903"/>
    <n v="143.923657632469"/>
    <n v="141.30521968091486"/>
    <n v="99.596138439673624"/>
    <n v="94.044460843695475"/>
    <n v="99.986775183121665"/>
    <n v="87.237884087102898"/>
    <n v="2558.1590099999999"/>
    <n v="2432.2454639999996"/>
    <n v="2231.3527511241532"/>
    <n v="172.60432199999997"/>
    <n v="197.73764999999997"/>
    <n v="216.48547799999997"/>
    <n v="318.03195599999998"/>
    <n v="213.82059599999997"/>
    <n v="230.76345599999996"/>
    <n v="244.34328599999998"/>
    <n v="236.01659399999997"/>
    <n v="161.83411199999998"/>
    <n v="127.89730799999998"/>
    <n v="164.55007799999998"/>
    <n v="148.16062799999997"/>
    <n v="153.02357275913423"/>
    <n v="152.16846284691462"/>
    <n v="212.03470103385746"/>
    <n v="258.57379266225092"/>
    <n v="226.48836471880756"/>
    <n v="230.94577389541351"/>
    <n v="215.66441971058001"/>
    <n v="211.74078470394235"/>
    <n v="149.24122799086706"/>
    <n v="140.92223897368729"/>
    <n v="149.8265830880012"/>
    <n v="130.72282874069654"/>
  </r>
  <r>
    <x v="8"/>
    <n v="64325513"/>
    <n v="10851035003446"/>
    <s v="Yasso Cookies N Cream 8-4pk"/>
    <n v="269818"/>
    <n v="20636"/>
    <n v="27982"/>
    <n v="11684"/>
    <n v="19339"/>
    <n v="34730"/>
    <n v="39289"/>
    <n v="33345"/>
    <n v="36484"/>
    <n v="30762"/>
    <n v="15995"/>
    <n v="22317"/>
    <n v="30374"/>
    <n v="27422.619752446808"/>
    <n v="27190.313396103909"/>
    <n v="35970.30916176382"/>
    <n v="35101.631575622792"/>
    <n v="40105.833666701656"/>
    <n v="47031.681722766014"/>
    <n v="47443.026538982958"/>
    <n v="46557.608959080215"/>
    <n v="39352.420113578773"/>
    <n v="28018.962779443184"/>
    <n v="36085.104108000305"/>
    <n v="28832.057039487234"/>
    <n v="1031866.5688139778"/>
    <n v="187"/>
    <n v="3.3119999999999998E-3"/>
    <n v="322937"/>
    <n v="439111.56881397765"/>
    <n v="1442.8770053475937"/>
    <n v="1726.9358288770054"/>
    <n v="2348.190207561378"/>
    <n v="110.35294117647059"/>
    <n v="149.63636363636363"/>
    <n v="62.481283422459896"/>
    <n v="103.41711229946524"/>
    <n v="185.72192513368984"/>
    <n v="210.10160427807486"/>
    <n v="178.31550802139037"/>
    <n v="195.10160427807486"/>
    <n v="164.50267379679144"/>
    <n v="85.534759358288767"/>
    <n v="119.34224598930481"/>
    <n v="162.42780748663102"/>
    <n v="146.64502541415405"/>
    <n v="145.40274543371075"/>
    <n v="192.35459444793486"/>
    <n v="187.70925976268873"/>
    <n v="214.46969875241527"/>
    <n v="251.50631937308029"/>
    <n v="253.70602427263614"/>
    <n v="248.97117090417228"/>
    <n v="210.44074927047473"/>
    <n v="149.8340255585197"/>
    <n v="192.96847116577703"/>
    <n v="154.18212320581409"/>
    <n v="893.63721599999997"/>
    <n v="1069.567344"/>
    <n v="1454.3375159118939"/>
    <n v="68.346431999999993"/>
    <n v="92.676383999999999"/>
    <n v="38.697407999999996"/>
    <n v="64.050767999999991"/>
    <n v="115.02575999999999"/>
    <n v="130.125168"/>
    <n v="110.43863999999999"/>
    <n v="120.83500799999999"/>
    <n v="101.88374399999999"/>
    <n v="52.975439999999999"/>
    <n v="73.913904000000002"/>
    <n v="100.598688"/>
    <n v="90.823716620103824"/>
    <n v="90.054317967896139"/>
    <n v="119.13366394376176"/>
    <n v="116.25660377846268"/>
    <n v="132.83052110411589"/>
    <n v="155.76892986580103"/>
    <n v="157.13130389711154"/>
    <n v="154.19880087247367"/>
    <n v="130.3352154161729"/>
    <n v="92.798804725515822"/>
    <n v="119.51386480569701"/>
    <n v="95.49177291478172"/>
  </r>
  <r>
    <x v="9"/>
    <n v="64795394"/>
    <n v="10077567004236"/>
    <s v="BR Smores Bar OOH 1-24PK"/>
    <n v="0"/>
    <n v="0"/>
    <n v="6820"/>
    <n v="8171"/>
    <n v="13200"/>
    <n v="14804"/>
    <n v="13680"/>
    <n v="11940"/>
    <n v="6390"/>
    <n v="8160"/>
    <n v="8884"/>
    <n v="4470"/>
    <n v="3615"/>
    <n v="3654.7"/>
    <n v="5379.9999999999982"/>
    <n v="7181"/>
    <n v="8295"/>
    <n v="10616.999999999996"/>
    <n v="10861.999999999995"/>
    <n v="10082"/>
    <n v="8602"/>
    <n v="8264.9999999999982"/>
    <n v="4864.9999999999991"/>
    <n v="4283.9999999999982"/>
    <n v="3409"/>
    <n v="185630.69999999998"/>
    <n v="225"/>
    <n v="2.8319999999999999E-3"/>
    <n v="100134"/>
    <n v="85496.699999999983"/>
    <n v="0"/>
    <n v="445.04"/>
    <n v="379.98533333333324"/>
    <n v="0"/>
    <n v="30.31111111111111"/>
    <n v="36.315555555555555"/>
    <n v="58.666666666666664"/>
    <n v="65.795555555555552"/>
    <n v="60.8"/>
    <n v="53.06666666666667"/>
    <n v="28.4"/>
    <n v="36.266666666666666"/>
    <n v="39.484444444444442"/>
    <n v="19.866666666666667"/>
    <n v="16.066666666666666"/>
    <n v="16.243111111111109"/>
    <n v="23.911111111111104"/>
    <n v="31.915555555555557"/>
    <n v="36.866666666666667"/>
    <n v="47.186666666666653"/>
    <n v="48.275555555555535"/>
    <n v="44.808888888888887"/>
    <n v="38.231111111111112"/>
    <n v="36.733333333333327"/>
    <n v="21.622222222222216"/>
    <n v="19.039999999999992"/>
    <n v="15.151111111111112"/>
    <n v="0"/>
    <n v="283.57948799999997"/>
    <n v="242.12665439999995"/>
    <n v="0"/>
    <n v="19.314239999999998"/>
    <n v="23.140272"/>
    <n v="37.382399999999997"/>
    <n v="41.924928000000001"/>
    <n v="38.741759999999999"/>
    <n v="33.814079999999997"/>
    <n v="18.09648"/>
    <n v="23.109120000000001"/>
    <n v="25.159488"/>
    <n v="12.659039999999999"/>
    <n v="10.237679999999999"/>
    <n v="10.350110399999998"/>
    <n v="15.236159999999995"/>
    <n v="20.336592"/>
    <n v="23.491440000000001"/>
    <n v="30.067343999999988"/>
    <n v="30.761183999999982"/>
    <n v="28.552223999999999"/>
    <n v="24.360863999999999"/>
    <n v="23.406479999999995"/>
    <n v="13.777679999999997"/>
    <n v="12.132287999999994"/>
    <n v="9.6542879999999993"/>
  </r>
  <r>
    <x v="0"/>
    <n v="68817800"/>
    <n v="10077567254211"/>
    <s v="BR COFFEE 6 1.5QT"/>
    <n v="270079"/>
    <n v="15079"/>
    <n v="17571"/>
    <n v="18150"/>
    <n v="24837"/>
    <n v="21505"/>
    <n v="32209"/>
    <n v="21195"/>
    <n v="21615"/>
    <n v="16522"/>
    <n v="15103"/>
    <n v="21758"/>
    <n v="16181"/>
    <n v="15403.015548874191"/>
    <n v="15272.312879574438"/>
    <n v="21291.739240614999"/>
    <n v="20394.151921389894"/>
    <n v="20912.003996825482"/>
    <n v="24256.890052828894"/>
    <n v="22150.690629815384"/>
    <n v="21723.932698081797"/>
    <n v="13070.313536733272"/>
    <n v="14623.3875750686"/>
    <n v="18277.824097911067"/>
    <n v="13613.56320197381"/>
    <n v="732793.82537969179"/>
    <n v="176"/>
    <n v="8.513999999999999E-3"/>
    <n v="241725"/>
    <n v="220989.82537969181"/>
    <n v="1534.5397727272727"/>
    <n v="1373.4375"/>
    <n v="1255.6240078391581"/>
    <n v="85.67613636363636"/>
    <n v="99.835227272727266"/>
    <n v="103.125"/>
    <n v="141.11931818181819"/>
    <n v="122.1875"/>
    <n v="183.00568181818181"/>
    <n v="120.42613636363636"/>
    <n v="122.8125"/>
    <n v="93.875"/>
    <n v="85.8125"/>
    <n v="123.625"/>
    <n v="91.9375"/>
    <n v="87.517133800421547"/>
    <n v="86.774504997582028"/>
    <n v="120.97579113985795"/>
    <n v="115.8758631897153"/>
    <n v="118.81820452741751"/>
    <n v="137.82323893652782"/>
    <n v="125.85619676031469"/>
    <n v="123.43143578455566"/>
    <n v="74.263145095075416"/>
    <n v="83.087429403798865"/>
    <n v="103.85127328358561"/>
    <n v="77.349790920305736"/>
    <n v="2299.4526059999998"/>
    <n v="2058.0466499999998"/>
    <n v="1881.5073732826959"/>
    <n v="128.38260599999998"/>
    <n v="149.59949399999999"/>
    <n v="154.52909999999997"/>
    <n v="211.46221799999998"/>
    <n v="183.09356999999997"/>
    <n v="274.22742599999998"/>
    <n v="180.45422999999997"/>
    <n v="184.03010999999998"/>
    <n v="140.668308"/>
    <n v="128.58694199999999"/>
    <n v="185.24761199999998"/>
    <n v="137.76503399999999"/>
    <n v="131.14127438311485"/>
    <n v="130.02847185669674"/>
    <n v="181.27786789459608"/>
    <n v="173.63580945871354"/>
    <n v="178.04480202897213"/>
    <n v="206.52316190978519"/>
    <n v="188.59098002224817"/>
    <n v="184.95756299146839"/>
    <n v="111.28064945174707"/>
    <n v="124.50352181413405"/>
    <n v="155.6173943696148"/>
    <n v="115.905877101605"/>
  </r>
  <r>
    <x v="1"/>
    <n v="84135781"/>
    <n v="10076840400055"/>
    <s v="BJ US-IC-Vanilla-FTNG-8 1PT"/>
    <n v="317013"/>
    <n v="18009"/>
    <n v="25526"/>
    <n v="27650"/>
    <n v="25047"/>
    <n v="27219"/>
    <n v="38177"/>
    <n v="27905"/>
    <n v="31585"/>
    <n v="31630"/>
    <n v="20410"/>
    <n v="19793"/>
    <n v="31175"/>
    <n v="13174.354732810185"/>
    <n v="21593.96523609414"/>
    <n v="25031.767770716051"/>
    <n v="25047.153035780822"/>
    <n v="26066.58362888392"/>
    <n v="32623.176089297354"/>
    <n v="20265.567907879104"/>
    <n v="26150.157868797614"/>
    <n v="17485.162313283756"/>
    <n v="17635.051339898993"/>
    <n v="19521.819667308271"/>
    <n v="18256.929751425119"/>
    <n v="903990.68934217549"/>
    <n v="240"/>
    <n v="3.7853439999999999E-3"/>
    <n v="324126"/>
    <n v="262851.68934217532"/>
    <n v="1320.8875"/>
    <n v="1350.5250000000001"/>
    <n v="1095.2153722590638"/>
    <n v="75.037499999999994"/>
    <n v="106.35833333333333"/>
    <n v="115.20833333333333"/>
    <n v="104.3625"/>
    <n v="113.41249999999999"/>
    <n v="159.07083333333333"/>
    <n v="116.27083333333333"/>
    <n v="131.60416666666666"/>
    <n v="131.79166666666666"/>
    <n v="85.041666666666671"/>
    <n v="82.470833333333331"/>
    <n v="129.89583333333334"/>
    <n v="54.893144720042436"/>
    <n v="89.974855150392244"/>
    <n v="104.29903237798355"/>
    <n v="104.36313764908677"/>
    <n v="108.61076512034967"/>
    <n v="135.9299003720723"/>
    <n v="84.439866282829598"/>
    <n v="108.95899111999006"/>
    <n v="72.854842972015646"/>
    <n v="73.479380582912469"/>
    <n v="81.340915280451128"/>
    <n v="76.070540630937998"/>
    <n v="1200.0032574720001"/>
    <n v="1226.9284093439999"/>
    <n v="994.98406514126725"/>
    <n v="68.170260095999993"/>
    <n v="96.624690943999994"/>
    <n v="104.66476160000001"/>
    <n v="94.811511167999996"/>
    <n v="103.033278336"/>
    <n v="144.513077888"/>
    <n v="105.63002432"/>
    <n v="119.56009023999999"/>
    <n v="119.73043072"/>
    <n v="77.258871040000002"/>
    <n v="74.923313792000002"/>
    <n v="118.0080992"/>
    <n v="49.869464641714636"/>
    <n v="81.740586742657541"/>
    <n v="94.753851940273378"/>
    <n v="94.812090461074717"/>
    <n v="98.670985940093971"/>
    <n v="123.4899438705652"/>
    <n v="76.71214588668272"/>
    <n v="98.987343187705832"/>
    <n v="66.187354251614778"/>
    <n v="66.754735779178617"/>
    <n v="73.896802946727362"/>
    <n v="69.108759492978564"/>
  </r>
  <r>
    <x v="0"/>
    <n v="64315721"/>
    <n v="10077567003529"/>
    <s v="BR CS Chocolate Peanut Butter 6 1.5QT"/>
    <n v="296954"/>
    <n v="15140"/>
    <n v="19583"/>
    <n v="27602"/>
    <n v="31426"/>
    <n v="27874"/>
    <n v="36479"/>
    <n v="23356"/>
    <n v="39599"/>
    <n v="26928"/>
    <n v="24178"/>
    <n v="24642"/>
    <n v="18645"/>
    <n v="16599.644106825908"/>
    <n v="22027.03549723178"/>
    <n v="26603.882148178949"/>
    <n v="27393.620693700101"/>
    <n v="27385.692696492297"/>
    <n v="31735.72155222113"/>
    <n v="29993.889168346235"/>
    <n v="28306.077544322543"/>
    <n v="21554.020499425482"/>
    <n v="24350.340505903165"/>
    <n v="21740.670444676587"/>
    <n v="17601.203071580243"/>
    <n v="907697.79792890442"/>
    <n v="176"/>
    <n v="8.5199999999999998E-3"/>
    <n v="315452"/>
    <n v="295291.79792890447"/>
    <n v="1687.2386363636363"/>
    <n v="1792.340909090909"/>
    <n v="1677.79430641423"/>
    <n v="86.022727272727266"/>
    <n v="111.26704545454545"/>
    <n v="156.82954545454547"/>
    <n v="178.55681818181819"/>
    <n v="158.375"/>
    <n v="207.26704545454547"/>
    <n v="132.70454545454547"/>
    <n v="224.99431818181819"/>
    <n v="153"/>
    <n v="137.375"/>
    <n v="140.01136363636363"/>
    <n v="105.9375"/>
    <n v="94.316159697874483"/>
    <n v="125.15361077972602"/>
    <n v="151.15842129647129"/>
    <n v="155.64557212329603"/>
    <n v="155.60052668461532"/>
    <n v="180.31659972852916"/>
    <n v="170.41982482014907"/>
    <n v="160.82998604728718"/>
    <n v="122.46602556491752"/>
    <n v="138.35420741990436"/>
    <n v="123.5265366174806"/>
    <n v="100.00683563397865"/>
    <n v="2530.04808"/>
    <n v="2687.6510399999997"/>
    <n v="2515.8861183542663"/>
    <n v="128.99279999999999"/>
    <n v="166.84716"/>
    <n v="235.16904"/>
    <n v="267.74952000000002"/>
    <n v="237.48648"/>
    <n v="310.80108000000001"/>
    <n v="198.99312"/>
    <n v="337.38348000000002"/>
    <n v="229.42655999999999"/>
    <n v="205.99655999999999"/>
    <n v="209.94983999999999"/>
    <n v="158.8554"/>
    <n v="141.42896779015675"/>
    <n v="187.67034243641476"/>
    <n v="226.66507590248463"/>
    <n v="233.39364831032486"/>
    <n v="233.32610177411436"/>
    <n v="270.38834762492399"/>
    <n v="255.54793571430992"/>
    <n v="241.16778067762806"/>
    <n v="183.64025465510511"/>
    <n v="207.46490111029496"/>
    <n v="185.23051218864452"/>
    <n v="149.96225016986367"/>
  </r>
  <r>
    <x v="10"/>
    <n v="64328806"/>
    <n v="10075856000846"/>
    <s v="KL Reeses SW 6-4PK"/>
    <n v="335187"/>
    <n v="16194"/>
    <n v="23777"/>
    <n v="34464"/>
    <n v="36866"/>
    <n v="37079"/>
    <n v="50320"/>
    <n v="21795"/>
    <n v="41867"/>
    <n v="41905"/>
    <n v="37296"/>
    <n v="21553"/>
    <n v="23343"/>
    <n v="26364.49010108463"/>
    <n v="28533.181362302796"/>
    <n v="33725.476925027215"/>
    <n v="28523.704224684545"/>
    <n v="40616.412780289786"/>
    <n v="40660.469342104967"/>
    <n v="39310.002013572412"/>
    <n v="46752.719613588168"/>
    <n v="40122.174634652278"/>
    <n v="31819.241889964735"/>
    <n v="25601.75730078165"/>
    <n v="23726.74437056786"/>
    <n v="1127402.3745586209"/>
    <n v="189"/>
    <n v="2.8380000000000002E-3"/>
    <n v="386459"/>
    <n v="405756.37455862103"/>
    <n v="1773.4761904761904"/>
    <n v="2044.7566137566137"/>
    <n v="2146.8591246487886"/>
    <n v="85.682539682539684"/>
    <n v="125.80423280423281"/>
    <n v="182.34920634920636"/>
    <n v="195.05820105820106"/>
    <n v="196.18518518518519"/>
    <n v="266.24338624338623"/>
    <n v="115.31746031746032"/>
    <n v="221.5185185185185"/>
    <n v="221.71957671957671"/>
    <n v="197.33333333333334"/>
    <n v="114.03703703703704"/>
    <n v="123.50793650793651"/>
    <n v="139.4946566194954"/>
    <n v="150.96921355715764"/>
    <n v="178.44167685199585"/>
    <n v="150.9190699718759"/>
    <n v="214.90165492216818"/>
    <n v="215.13475842383579"/>
    <n v="207.98942864324027"/>
    <n v="247.36888684438185"/>
    <n v="212.28663827858347"/>
    <n v="168.3557771955806"/>
    <n v="135.45903333746904"/>
    <n v="125.53833000300455"/>
    <n v="951.26070600000003"/>
    <n v="1096.7706420000002"/>
    <n v="1151.5365909973666"/>
    <n v="45.958572000000004"/>
    <n v="67.479126000000008"/>
    <n v="97.80883200000001"/>
    <n v="104.625708"/>
    <n v="105.23020200000001"/>
    <n v="142.80816000000002"/>
    <n v="61.854210000000002"/>
    <n v="118.81854600000001"/>
    <n v="118.92639000000001"/>
    <n v="105.84604800000001"/>
    <n v="61.167414000000008"/>
    <n v="66.247434000000013"/>
    <n v="74.822422906878188"/>
    <n v="80.977168706215338"/>
    <n v="95.712903513227246"/>
    <n v="80.950272589654745"/>
    <n v="115.26937947046243"/>
    <n v="115.39441199289391"/>
    <n v="111.56178571451851"/>
    <n v="132.68421826336322"/>
    <n v="113.86673161314317"/>
    <n v="90.303008483719921"/>
    <n v="72.657787219618328"/>
    <n v="67.336500523671589"/>
  </r>
  <r>
    <x v="16"/>
    <n v="69796888"/>
    <n v="10076840004024"/>
    <s v="BJ US-IC VANILLA FUDGE BROWNIE-6 828ml "/>
    <n v="8262"/>
    <n v="8613"/>
    <n v="6875"/>
    <n v="14939"/>
    <n v="9444"/>
    <n v="6565"/>
    <n v="6131"/>
    <n v="7194"/>
    <n v="4975"/>
    <n v="3597"/>
    <n v="5610"/>
    <n v="2948"/>
    <n v="2662"/>
    <n v="3447.676281079272"/>
    <n v="5676.3359620763085"/>
    <n v="4318.5482883364766"/>
    <n v="8215.3197588611056"/>
    <n v="7549.483471421443"/>
    <n v="5842.4026261928902"/>
    <n v="4237.9330192379439"/>
    <n v="3649.0527649305841"/>
    <n v="3662.3945872437043"/>
    <n v="2880.3891221734907"/>
    <n v="2158.4810082615413"/>
    <n v="2561.2064106258381"/>
    <n v="142014.22330044059"/>
    <n v="182"/>
    <n v="4.9680000000000002E-3"/>
    <n v="79553"/>
    <n v="54199.223300440601"/>
    <n v="45.395604395604394"/>
    <n v="437.10439560439562"/>
    <n v="297.7979302222011"/>
    <n v="47.324175824175825"/>
    <n v="37.774725274725277"/>
    <n v="82.082417582417577"/>
    <n v="51.890109890109891"/>
    <n v="36.071428571428569"/>
    <n v="33.68681318681319"/>
    <n v="39.527472527472526"/>
    <n v="27.335164835164836"/>
    <n v="19.763736263736263"/>
    <n v="30.824175824175825"/>
    <n v="16.197802197802197"/>
    <n v="14.626373626373626"/>
    <n v="18.943276269666331"/>
    <n v="31.188659132287409"/>
    <n v="23.728287298552068"/>
    <n v="45.139119554181896"/>
    <n v="41.480678414403535"/>
    <n v="32.101113330730165"/>
    <n v="23.285346259549144"/>
    <n v="20.04974046665156"/>
    <n v="20.123047182657714"/>
    <n v="15.826313858096103"/>
    <n v="11.859785759678799"/>
    <n v="14.072562695746363"/>
    <n v="41.045616000000003"/>
    <n v="395.21930400000002"/>
    <n v="269.26174135658891"/>
    <n v="42.789383999999998"/>
    <n v="34.155000000000001"/>
    <n v="74.216952000000006"/>
    <n v="46.917791999999999"/>
    <n v="32.614919999999998"/>
    <n v="30.458808000000001"/>
    <n v="35.739792000000001"/>
    <n v="24.715800000000002"/>
    <n v="17.869896000000001"/>
    <n v="27.870480000000001"/>
    <n v="14.645664"/>
    <n v="13.224816000000001"/>
    <n v="17.128055764401825"/>
    <n v="28.2000370595951"/>
    <n v="21.454547896455615"/>
    <n v="40.813708562021972"/>
    <n v="37.505833886021733"/>
    <n v="29.02505624692628"/>
    <n v="21.054051239574108"/>
    <n v="18.128494136175142"/>
    <n v="18.194776309426725"/>
    <n v="14.309773158957903"/>
    <n v="10.723333649043338"/>
    <n v="12.724073447989165"/>
  </r>
  <r>
    <x v="1"/>
    <n v="69986508"/>
    <n v="10076840580740"/>
    <s v="BJ US-ND-ChcFgBrwn-8 1PT"/>
    <n v="276490"/>
    <n v="17266"/>
    <n v="21516"/>
    <n v="25044"/>
    <n v="22939"/>
    <n v="22640"/>
    <n v="27280"/>
    <n v="26253"/>
    <n v="26627"/>
    <n v="21978"/>
    <n v="17288"/>
    <n v="16172"/>
    <n v="17433"/>
    <n v="15178.248723715424"/>
    <n v="16339.483254660194"/>
    <n v="19774.986582111756"/>
    <n v="18459.198469770527"/>
    <n v="20363.86929593041"/>
    <n v="20253.383556162233"/>
    <n v="18350.527760175984"/>
    <n v="19613.446353516447"/>
    <n v="15377.945125743174"/>
    <n v="13289.326847341861"/>
    <n v="14814.563691761095"/>
    <n v="14279.206442237397"/>
    <n v="745020.18610312638"/>
    <n v="240"/>
    <n v="3.7839999999999996E-3"/>
    <n v="262436"/>
    <n v="206094.1861031265"/>
    <n v="1152.0416666666667"/>
    <n v="1093.4833333333333"/>
    <n v="858.72577542969373"/>
    <n v="71.941666666666663"/>
    <n v="89.65"/>
    <n v="104.35"/>
    <n v="95.579166666666666"/>
    <n v="94.333333333333329"/>
    <n v="113.66666666666667"/>
    <n v="109.3875"/>
    <n v="110.94583333333334"/>
    <n v="91.575000000000003"/>
    <n v="72.033333333333331"/>
    <n v="67.38333333333334"/>
    <n v="72.637500000000003"/>
    <n v="63.242703015480934"/>
    <n v="68.081180227750806"/>
    <n v="82.395777425465653"/>
    <n v="76.913326957377194"/>
    <n v="84.849455399710038"/>
    <n v="84.389098150675963"/>
    <n v="76.460532334066599"/>
    <n v="81.722693139651867"/>
    <n v="64.074771357263231"/>
    <n v="55.372195197257753"/>
    <n v="61.727348715671233"/>
    <n v="59.49669350932249"/>
    <n v="1046.2381599999999"/>
    <n v="993.05782399999987"/>
    <n v="779.86040021423059"/>
    <n v="65.334543999999994"/>
    <n v="81.416543999999988"/>
    <n v="94.766495999999989"/>
    <n v="86.801175999999984"/>
    <n v="85.669759999999997"/>
    <n v="103.22751999999998"/>
    <n v="99.341351999999986"/>
    <n v="100.75656799999999"/>
    <n v="83.164751999999993"/>
    <n v="65.417791999999992"/>
    <n v="61.194847999999993"/>
    <n v="65.966471999999996"/>
    <n v="57.434493170539156"/>
    <n v="61.828604635634164"/>
    <n v="74.828549226710876"/>
    <n v="69.84960700961166"/>
    <n v="77.05688141580066"/>
    <n v="76.638803376517885"/>
    <n v="69.438397044505919"/>
    <n v="74.217281001706226"/>
    <n v="58.190144355812166"/>
    <n v="50.2868127903416"/>
    <n v="56.058309009623983"/>
    <n v="54.032517177426307"/>
  </r>
  <r>
    <x v="1"/>
    <n v="84137694"/>
    <n v="10076840101341"/>
    <s v="BJ US-IC-EverythingButThe-FTNG-8 1PT"/>
    <n v="294446"/>
    <n v="16350"/>
    <n v="25000"/>
    <n v="28573"/>
    <n v="27059"/>
    <n v="26410"/>
    <n v="30368"/>
    <n v="26546"/>
    <n v="27920"/>
    <n v="28494"/>
    <n v="19786"/>
    <n v="18431"/>
    <n v="19261"/>
    <n v="13958.745012350289"/>
    <n v="23348.422606298485"/>
    <n v="24487.771783980003"/>
    <n v="24903.130159099012"/>
    <n v="25220.656020921095"/>
    <n v="28503.89160715304"/>
    <n v="21411.021151631783"/>
    <n v="26814.088441885742"/>
    <n v="18039.746718313778"/>
    <n v="19213.976209987617"/>
    <n v="18115.359556785999"/>
    <n v="13041.391168584429"/>
    <n v="845702.20043699129"/>
    <n v="240"/>
    <n v="3.7853439999999999E-3"/>
    <n v="294198"/>
    <n v="257058.20043699129"/>
    <n v="1226.8583333333333"/>
    <n v="1225.825"/>
    <n v="1071.0758351541303"/>
    <n v="68.125"/>
    <n v="104.16666666666667"/>
    <n v="119.05416666666666"/>
    <n v="112.74583333333334"/>
    <n v="110.04166666666667"/>
    <n v="126.53333333333333"/>
    <n v="110.60833333333333"/>
    <n v="116.33333333333333"/>
    <n v="118.72499999999999"/>
    <n v="82.441666666666663"/>
    <n v="76.795833333333334"/>
    <n v="80.254166666666663"/>
    <n v="58.161437551459542"/>
    <n v="97.28509419291035"/>
    <n v="102.03238243325001"/>
    <n v="103.76304232957922"/>
    <n v="105.0860667538379"/>
    <n v="118.76621502980433"/>
    <n v="89.212588131799095"/>
    <n v="111.72536850785725"/>
    <n v="75.165611326307413"/>
    <n v="80.058234208281732"/>
    <n v="75.480664819941666"/>
    <n v="54.339129869101789"/>
    <n v="1114.579399424"/>
    <n v="1113.640634112"/>
    <n v="973.05371667496229"/>
    <n v="61.890374399999999"/>
    <n v="94.633600000000001"/>
    <n v="108.158634112"/>
    <n v="102.42762329599999"/>
    <n v="99.970935040000001"/>
    <n v="114.953326592"/>
    <n v="100.485741824"/>
    <n v="105.68680447999999"/>
    <n v="107.859591936"/>
    <n v="74.896816384000005"/>
    <n v="69.767675264000005"/>
    <n v="72.909510784000005"/>
    <n v="52.838651680030097"/>
    <n v="88.38181142221633"/>
    <n v="92.694639995857997"/>
    <n v="94.266914328964489"/>
    <n v="95.468858944857544"/>
    <n v="107.89703507178712"/>
    <n v="81.048080450202463"/>
    <n v="101.50054879896155"/>
    <n v="68.286647001688749"/>
    <n v="72.731509562619365"/>
    <n v="68.572867606122543"/>
    <n v="49.366151811654056"/>
  </r>
  <r>
    <x v="6"/>
    <n v="64367657"/>
    <n v="10186852001796"/>
    <s v="TAL LYR Choc Chip CKE Batter 8-1pt "/>
    <n v="4832"/>
    <n v="10493"/>
    <n v="11967"/>
    <n v="19252"/>
    <n v="24566"/>
    <n v="21546"/>
    <n v="28459"/>
    <n v="23628"/>
    <n v="21270"/>
    <n v="25350"/>
    <n v="20945"/>
    <n v="21210"/>
    <n v="18135"/>
    <n v="14441.130540013612"/>
    <n v="17151.142643068841"/>
    <n v="19688.619966445523"/>
    <n v="21688.038011981531"/>
    <n v="21495.627976028823"/>
    <n v="24253.400968790862"/>
    <n v="21239.733516798118"/>
    <n v="17303.455729567191"/>
    <n v="18683.162923663655"/>
    <n v="20318.330648461226"/>
    <n v="17236.037456509846"/>
    <n v="12715.08853299932"/>
    <n v="477866.76891432866"/>
    <n v="255"/>
    <n v="3.552E-3"/>
    <n v="246821"/>
    <n v="226213.76891432854"/>
    <n v="18.949019607843137"/>
    <n v="967.92549019607839"/>
    <n v="887.11281927187667"/>
    <n v="41.149019607843137"/>
    <n v="46.929411764705883"/>
    <n v="75.498039215686276"/>
    <n v="96.33725490196079"/>
    <n v="84.494117647058829"/>
    <n v="111.60392156862746"/>
    <n v="92.658823529411762"/>
    <n v="83.411764705882348"/>
    <n v="99.411764705882348"/>
    <n v="82.137254901960787"/>
    <n v="83.17647058823529"/>
    <n v="71.117647058823536"/>
    <n v="56.631884470641616"/>
    <n v="67.259382913995452"/>
    <n v="77.210274378217733"/>
    <n v="85.051129458751106"/>
    <n v="84.29658029815225"/>
    <n v="95.111376348199457"/>
    <n v="83.293072614894584"/>
    <n v="67.856689135557616"/>
    <n v="73.267305582994723"/>
    <n v="79.679728033181277"/>
    <n v="67.592303751019003"/>
    <n v="49.863092286271844"/>
    <n v="17.163264000000002"/>
    <n v="876.70819200000005"/>
    <n v="803.51130718369495"/>
    <n v="37.271135999999998"/>
    <n v="42.506784000000003"/>
    <n v="68.383104000000003"/>
    <n v="87.258431999999999"/>
    <n v="76.531391999999997"/>
    <n v="101.08636800000001"/>
    <n v="83.926655999999994"/>
    <n v="75.55104"/>
    <n v="90.043199999999999"/>
    <n v="74.396640000000005"/>
    <n v="75.337919999999997"/>
    <n v="64.415520000000001"/>
    <n v="51.294895678128348"/>
    <n v="60.920858668180522"/>
    <n v="69.933978120814501"/>
    <n v="77.035911018558394"/>
    <n v="76.352470570854379"/>
    <n v="86.148080241145138"/>
    <n v="75.443533451666923"/>
    <n v="61.461874751422663"/>
    <n v="66.362594704853308"/>
    <n v="72.170710463334274"/>
    <n v="61.222405045522976"/>
    <n v="45.163994469213584"/>
  </r>
  <r>
    <x v="0"/>
    <n v="64315722"/>
    <n v="10077567003512"/>
    <s v="BR Pistachio Almond 6 1.5QT"/>
    <n v="266581"/>
    <n v="15873"/>
    <n v="16679"/>
    <n v="23425"/>
    <n v="25313"/>
    <n v="25234"/>
    <n v="18199"/>
    <n v="19915"/>
    <n v="31058"/>
    <n v="21736"/>
    <n v="15774"/>
    <n v="14322"/>
    <n v="13486"/>
    <n v="13321.513329713523"/>
    <n v="14894.261739762458"/>
    <n v="19132.260615095165"/>
    <n v="23634.91507762314"/>
    <n v="22858.380658770162"/>
    <n v="23119.071707766598"/>
    <n v="25186.952616094117"/>
    <n v="25351.501532703842"/>
    <n v="17408.924332562568"/>
    <n v="15290.049934630088"/>
    <n v="12504.101752229628"/>
    <n v="10453.214211631903"/>
    <n v="730750.14750858326"/>
    <n v="176"/>
    <n v="8.5199999999999998E-3"/>
    <n v="241014"/>
    <n v="223155.14750858318"/>
    <n v="1514.6647727272727"/>
    <n v="1369.3977272727273"/>
    <n v="1267.9269744805863"/>
    <n v="90.1875"/>
    <n v="94.767045454545453"/>
    <n v="133.09659090909091"/>
    <n v="143.82386363636363"/>
    <n v="143.375"/>
    <n v="103.40340909090909"/>
    <n v="113.15340909090909"/>
    <n v="176.46590909090909"/>
    <n v="123.5"/>
    <n v="89.625"/>
    <n v="81.375"/>
    <n v="76.625"/>
    <n v="75.690416646099564"/>
    <n v="84.626487157741238"/>
    <n v="108.70602622213163"/>
    <n v="134.28929021376783"/>
    <n v="129.87716283392137"/>
    <n v="131.35836197594656"/>
    <n v="143.10768531871656"/>
    <n v="144.04262234490818"/>
    <n v="98.914342798650964"/>
    <n v="86.875283719489133"/>
    <n v="71.046032683122888"/>
    <n v="59.393262566090357"/>
    <n v="2271.2701200000001"/>
    <n v="2053.4392800000001"/>
    <n v="1901.2818567731285"/>
    <n v="135.23795999999999"/>
    <n v="142.10507999999999"/>
    <n v="199.58099999999999"/>
    <n v="215.66675999999998"/>
    <n v="214.99367999999998"/>
    <n v="155.05547999999999"/>
    <n v="169.67580000000001"/>
    <n v="264.61415999999997"/>
    <n v="185.19072"/>
    <n v="134.39447999999999"/>
    <n v="122.02343999999999"/>
    <n v="114.90071999999999"/>
    <n v="113.49929356915922"/>
    <n v="126.89911002277614"/>
    <n v="163.00686044061081"/>
    <n v="201.36947646134914"/>
    <n v="194.75340321272176"/>
    <n v="196.9744909501714"/>
    <n v="214.59283628912186"/>
    <n v="215.99479305863673"/>
    <n v="148.32403531343309"/>
    <n v="130.27122544304834"/>
    <n v="106.53494692899643"/>
    <n v="89.061385083103815"/>
  </r>
  <r>
    <x v="0"/>
    <n v="64389650"/>
    <n v="10077567003895"/>
    <s v="BR CS Rocky Road 6p 1.5QT"/>
    <n v="0"/>
    <n v="8106"/>
    <n v="10676"/>
    <n v="19602"/>
    <n v="15870"/>
    <n v="20273"/>
    <n v="20322"/>
    <n v="20192"/>
    <n v="23177"/>
    <n v="18304"/>
    <n v="14469"/>
    <n v="16291"/>
    <n v="12952"/>
    <n v="16176.92081821262"/>
    <n v="14274.487860337094"/>
    <n v="17884.433128431916"/>
    <n v="17374.463421080847"/>
    <n v="19252.784883282016"/>
    <n v="21412.62343337432"/>
    <n v="20059.905691895234"/>
    <n v="18043.840452973636"/>
    <n v="14994.773212373595"/>
    <n v="14307.102840800202"/>
    <n v="14197.645122288863"/>
    <n v="11571.002908624159"/>
    <n v="399783.98377367452"/>
    <n v="176"/>
    <n v="8.5199999999999998E-3"/>
    <n v="200234"/>
    <n v="199549.98377367452"/>
    <n v="0"/>
    <n v="1137.6931818181818"/>
    <n v="1133.8067259867871"/>
    <n v="46.05681818181818"/>
    <n v="60.659090909090907"/>
    <n v="111.375"/>
    <n v="90.170454545454547"/>
    <n v="115.1875"/>
    <n v="115.46590909090909"/>
    <n v="114.72727272727273"/>
    <n v="131.6875"/>
    <n v="104"/>
    <n v="82.210227272727266"/>
    <n v="92.5625"/>
    <n v="73.590909090909093"/>
    <n v="91.91432283075352"/>
    <n v="81.105044661006218"/>
    <n v="101.61609732063589"/>
    <n v="98.71854216523208"/>
    <n v="109.390823200466"/>
    <n v="121.66263314417228"/>
    <n v="113.97673688576837"/>
    <n v="102.52182075553202"/>
    <n v="85.197575070304524"/>
    <n v="81.290357050001148"/>
    <n v="80.668438194823082"/>
    <n v="65.744334708091813"/>
    <n v="0"/>
    <n v="1705.99368"/>
    <n v="1700.1658617517069"/>
    <n v="69.063119999999998"/>
    <n v="90.959519999999998"/>
    <n v="167.00904"/>
    <n v="135.2124"/>
    <n v="172.72595999999999"/>
    <n v="173.14344"/>
    <n v="172.03584000000001"/>
    <n v="197.46804"/>
    <n v="155.95007999999999"/>
    <n v="123.27588"/>
    <n v="138.79931999999999"/>
    <n v="110.35104"/>
    <n v="137.82736537117151"/>
    <n v="121.61863657007204"/>
    <n v="152.37537025423993"/>
    <n v="148.03042834760882"/>
    <n v="164.03372720556277"/>
    <n v="182.4355516523492"/>
    <n v="170.91039649494738"/>
    <n v="153.73352065933537"/>
    <n v="127.75546776942302"/>
    <n v="121.89651620361772"/>
    <n v="120.96393644190111"/>
    <n v="98.58494478147783"/>
  </r>
  <r>
    <x v="9"/>
    <n v="64399865"/>
    <n v="10041000009690"/>
    <s v="GH Hershey Smores"/>
    <n v="1834"/>
    <n v="9481"/>
    <n v="7636"/>
    <n v="10833"/>
    <n v="12656"/>
    <n v="8795"/>
    <n v="13986"/>
    <n v="9912"/>
    <n v="9338"/>
    <n v="6010"/>
    <n v="6188"/>
    <n v="3794"/>
    <n v="2072"/>
    <n v="4642.53"/>
    <n v="3736.1600000000003"/>
    <n v="6063.28"/>
    <n v="6590.07"/>
    <n v="5364.0499999999993"/>
    <n v="7083.16"/>
    <n v="3924.03"/>
    <n v="4497.7600000000011"/>
    <n v="3520.3999999999996"/>
    <n v="1662.0299999999988"/>
    <n v="2762.1699999999996"/>
    <n v="4322.9199999999992"/>
    <n v="156703.56000000003"/>
    <n v="154"/>
    <n v="4.2560000000000002E-3"/>
    <n v="100701"/>
    <n v="54168.56"/>
    <n v="11.909090909090908"/>
    <n v="653.90259740259739"/>
    <n v="351.74389610389608"/>
    <n v="61.564935064935064"/>
    <n v="49.584415584415588"/>
    <n v="70.34415584415585"/>
    <n v="82.181818181818187"/>
    <n v="57.11038961038961"/>
    <n v="90.818181818181813"/>
    <n v="64.36363636363636"/>
    <n v="60.636363636363633"/>
    <n v="39.025974025974023"/>
    <n v="40.18181818181818"/>
    <n v="24.636363636363637"/>
    <n v="13.454545454545455"/>
    <n v="30.146298701298701"/>
    <n v="24.260779220779224"/>
    <n v="39.371948051948053"/>
    <n v="42.792662337662335"/>
    <n v="34.831493506493501"/>
    <n v="45.994545454545452"/>
    <n v="25.480714285714289"/>
    <n v="29.206233766233773"/>
    <n v="22.859740259740256"/>
    <n v="10.792402597402591"/>
    <n v="17.936168831168828"/>
    <n v="28.070909090909087"/>
    <n v="7.805504"/>
    <n v="428.58345600000001"/>
    <n v="230.54139136000001"/>
    <n v="40.351136000000004"/>
    <n v="32.498816000000005"/>
    <n v="46.105248000000003"/>
    <n v="53.863936000000002"/>
    <n v="37.431519999999999"/>
    <n v="59.524416000000002"/>
    <n v="42.185472000000004"/>
    <n v="39.742528"/>
    <n v="25.578560000000003"/>
    <n v="26.336128000000002"/>
    <n v="16.147264"/>
    <n v="8.8184319999999996"/>
    <n v="19.758607680000001"/>
    <n v="15.901096960000002"/>
    <n v="25.80531968"/>
    <n v="28.04733792"/>
    <n v="22.829396799999998"/>
    <n v="30.145928960000003"/>
    <n v="16.700671680000003"/>
    <n v="19.142466560000006"/>
    <n v="14.9828224"/>
    <n v="7.0735996799999956"/>
    <n v="11.755795519999999"/>
    <n v="18.398347519999998"/>
  </r>
  <r>
    <x v="15"/>
    <n v="64413475"/>
    <n v="10076840200150"/>
    <s v="BJ US-IC-CherryGarcia-FTNG-12 4FOZ"/>
    <n v="229165"/>
    <n v="13764"/>
    <n v="14231"/>
    <n v="14568"/>
    <n v="14256"/>
    <n v="13860.000099999999"/>
    <n v="13445"/>
    <n v="13342"/>
    <n v="8196"/>
    <n v="11958"/>
    <n v="6282"/>
    <n v="4404"/>
    <n v="8052"/>
    <n v="10608.082877240055"/>
    <n v="12195.05985156687"/>
    <n v="12044.327213455468"/>
    <n v="12416.057840002743"/>
    <n v="12233.708716610399"/>
    <n v="13132.926768225694"/>
    <n v="12239.445471583214"/>
    <n v="8243.1140757075937"/>
    <n v="9842.3714818699646"/>
    <n v="8066.5680871321738"/>
    <n v="8251.0054147131086"/>
    <n v="7004.546719504584"/>
    <n v="491800.21461761184"/>
    <n v="468"/>
    <n v="1.4159999999999999E-3"/>
    <n v="136358.0001"/>
    <n v="126277.21451761186"/>
    <n v="489.66880341880341"/>
    <n v="291.36324807692307"/>
    <n v="269.82310794361507"/>
    <n v="29.410256410256409"/>
    <n v="30.408119658119659"/>
    <n v="31.128205128205128"/>
    <n v="30.46153846153846"/>
    <n v="29.615384829059828"/>
    <n v="28.728632478632477"/>
    <n v="28.508547008547009"/>
    <n v="17.512820512820515"/>
    <n v="25.551282051282051"/>
    <n v="13.423076923076923"/>
    <n v="9.4102564102564106"/>
    <n v="17.205128205128204"/>
    <n v="22.666843754786441"/>
    <n v="26.057820195655705"/>
    <n v="25.73574190909288"/>
    <n v="26.530038119663981"/>
    <n v="26.140403240620511"/>
    <n v="28.061809333815585"/>
    <n v="26.152661264066698"/>
    <n v="17.613491614759816"/>
    <n v="21.030708294593943"/>
    <n v="17.23625659643627"/>
    <n v="17.630353450241685"/>
    <n v="14.966980169881589"/>
    <n v="324.49763999999999"/>
    <n v="193.08292814160001"/>
    <n v="178.8085357569384"/>
    <n v="19.489823999999999"/>
    <n v="20.151095999999999"/>
    <n v="20.628287999999998"/>
    <n v="20.186495999999998"/>
    <n v="19.625760141599997"/>
    <n v="19.038119999999999"/>
    <n v="18.892271999999998"/>
    <n v="11.605535999999999"/>
    <n v="16.932527999999998"/>
    <n v="8.8953119999999988"/>
    <n v="6.2360639999999998"/>
    <n v="11.401631999999999"/>
    <n v="15.021045354171918"/>
    <n v="17.268204749818686"/>
    <n v="17.054767334252944"/>
    <n v="17.581137901443881"/>
    <n v="17.322931542720326"/>
    <n v="18.596224303807581"/>
    <n v="17.331054787761833"/>
    <n v="11.672249531201953"/>
    <n v="13.936798018327869"/>
    <n v="11.422260411379158"/>
    <n v="11.683423667233761"/>
    <n v="9.9184381548184906"/>
  </r>
  <r>
    <x v="5"/>
    <n v="64327184"/>
    <n v="851035003012"/>
    <s v="YSO Mint Chocolate Chip Club 1-12pk"/>
    <n v="263509"/>
    <n v="21600"/>
    <n v="26400"/>
    <n v="24000"/>
    <n v="39840"/>
    <n v="21840"/>
    <n v="36480"/>
    <n v="43200"/>
    <n v="48164"/>
    <n v="0"/>
    <n v="17174"/>
    <n v="0"/>
    <n v="0"/>
    <n v="0"/>
    <n v="0"/>
    <n v="0"/>
    <n v="0"/>
    <n v="0"/>
    <n v="0"/>
    <n v="0"/>
    <n v="0"/>
    <n v="0"/>
    <n v="0"/>
    <n v="0"/>
    <n v="0"/>
    <n v="542207"/>
    <n v="240"/>
    <n v="1.248E-3"/>
    <n v="278698"/>
    <n v="0"/>
    <n v="1097.9541666666667"/>
    <n v="1161.2416666666666"/>
    <n v="0"/>
    <n v="90"/>
    <n v="110"/>
    <n v="100"/>
    <n v="166"/>
    <n v="91"/>
    <n v="152"/>
    <n v="180"/>
    <n v="200.68333333333334"/>
    <n v="0"/>
    <n v="71.558333333333337"/>
    <n v="0"/>
    <n v="0"/>
    <n v="0"/>
    <n v="0"/>
    <n v="0"/>
    <n v="0"/>
    <n v="0"/>
    <n v="0"/>
    <n v="0"/>
    <n v="0"/>
    <n v="0"/>
    <n v="0"/>
    <n v="0"/>
    <n v="0"/>
    <n v="328.85923200000002"/>
    <n v="347.81510400000002"/>
    <n v="0"/>
    <n v="26.956800000000001"/>
    <n v="32.947200000000002"/>
    <n v="29.951999999999998"/>
    <n v="49.720320000000001"/>
    <n v="27.256319999999999"/>
    <n v="45.52704"/>
    <n v="53.913600000000002"/>
    <n v="60.108671999999999"/>
    <n v="0"/>
    <n v="21.433152"/>
    <n v="0"/>
    <n v="0"/>
    <n v="0"/>
    <n v="0"/>
    <n v="0"/>
    <n v="0"/>
    <n v="0"/>
    <n v="0"/>
    <n v="0"/>
    <n v="0"/>
    <n v="0"/>
    <n v="0"/>
    <n v="0"/>
    <n v="0"/>
  </r>
  <r>
    <x v="0"/>
    <n v="69564623"/>
    <n v="10077567003390"/>
    <s v="BR ND VANILLA 6 1.5QT"/>
    <n v="224567"/>
    <n v="18024"/>
    <n v="17530"/>
    <n v="18051"/>
    <n v="28545"/>
    <n v="21857"/>
    <n v="19626"/>
    <n v="16621"/>
    <n v="34459"/>
    <n v="11608"/>
    <n v="26474"/>
    <n v="27775"/>
    <n v="21833"/>
    <n v="19923.689999999999"/>
    <n v="19214.479999999996"/>
    <n v="25651.523955209908"/>
    <n v="23379.312481008285"/>
    <n v="25725.31"/>
    <n v="26675.47"/>
    <n v="28951.040000000001"/>
    <n v="28895.33"/>
    <n v="20828.77"/>
    <n v="24814.969999999998"/>
    <n v="23898.1"/>
    <n v="21133.68"/>
    <n v="776061.6764362182"/>
    <n v="176"/>
    <n v="8.5199999999999998E-3"/>
    <n v="262403"/>
    <n v="289091.67643621814"/>
    <n v="1275.9488636363637"/>
    <n v="1490.9261363636363"/>
    <n v="1642.5663433876032"/>
    <n v="102.40909090909091"/>
    <n v="99.602272727272734"/>
    <n v="102.5625"/>
    <n v="162.1875"/>
    <n v="124.1875"/>
    <n v="111.51136363636364"/>
    <n v="94.4375"/>
    <n v="195.78977272727272"/>
    <n v="65.954545454545453"/>
    <n v="150.42045454545453"/>
    <n v="157.8125"/>
    <n v="124.05113636363636"/>
    <n v="113.20278409090908"/>
    <n v="109.17318181818179"/>
    <n v="145.7472952000563"/>
    <n v="132.83700273300161"/>
    <n v="146.1665340909091"/>
    <n v="151.56517045454547"/>
    <n v="164.49454545454546"/>
    <n v="164.17801136363639"/>
    <n v="118.34528409090909"/>
    <n v="140.99414772727272"/>
    <n v="135.78465909090909"/>
    <n v="120.07772727272727"/>
    <n v="1913.3108399999999"/>
    <n v="2235.6735599999997"/>
    <n v="2463.0610832365787"/>
    <n v="153.56448"/>
    <n v="149.35560000000001"/>
    <n v="153.79452000000001"/>
    <n v="243.20339999999999"/>
    <n v="186.22164000000001"/>
    <n v="167.21351999999999"/>
    <n v="141.61091999999999"/>
    <n v="293.59068000000002"/>
    <n v="98.90016"/>
    <n v="225.55848"/>
    <n v="236.643"/>
    <n v="186.01715999999999"/>
    <n v="169.74983879999999"/>
    <n v="163.70736959999996"/>
    <n v="218.55098409838843"/>
    <n v="199.19174233819058"/>
    <n v="219.17964119999999"/>
    <n v="227.2750044"/>
    <n v="246.6628608"/>
    <n v="246.18821160000002"/>
    <n v="177.4611204"/>
    <n v="211.42354439999997"/>
    <n v="203.61181199999999"/>
    <n v="180.0589536"/>
  </r>
  <r>
    <x v="0"/>
    <n v="68899826"/>
    <n v="10077567254273"/>
    <s v="BR CHERRY VANILLA 6 1.5QT"/>
    <n v="282234"/>
    <n v="19745"/>
    <n v="18249"/>
    <n v="20205"/>
    <n v="27496"/>
    <n v="24253"/>
    <n v="25314"/>
    <n v="24247"/>
    <n v="22759"/>
    <n v="16043"/>
    <n v="16159"/>
    <n v="23320"/>
    <n v="16753"/>
    <n v="17116.526622388134"/>
    <n v="17143.406142281245"/>
    <n v="25133.768541793619"/>
    <n v="20748.201039650856"/>
    <n v="23165.71868490789"/>
    <n v="24456.053487523015"/>
    <n v="21637.121043113952"/>
    <n v="22380.98821669037"/>
    <n v="13113.608868839821"/>
    <n v="14157.050706332231"/>
    <n v="20112.599153441402"/>
    <n v="14502.762400509087"/>
    <n v="770444.80490747152"/>
    <n v="176"/>
    <n v="8.5199999999999998E-3"/>
    <n v="254543"/>
    <n v="233667.80490747164"/>
    <n v="1603.6022727272727"/>
    <n v="1446.2670454545455"/>
    <n v="1327.6579824288162"/>
    <n v="112.1875"/>
    <n v="103.6875"/>
    <n v="114.80113636363636"/>
    <n v="156.22727272727272"/>
    <n v="137.80113636363637"/>
    <n v="143.82954545454547"/>
    <n v="137.76704545454547"/>
    <n v="129.3125"/>
    <n v="91.153409090909093"/>
    <n v="91.8125"/>
    <n v="132.5"/>
    <n v="95.1875"/>
    <n v="97.252992172659845"/>
    <n v="97.405716717507076"/>
    <n v="142.80550307837282"/>
    <n v="117.88750590710714"/>
    <n v="131.62340161879482"/>
    <n v="138.95484936092623"/>
    <n v="122.93818774496563"/>
    <n v="127.16470577664982"/>
    <n v="74.509141300226261"/>
    <n v="80.437788104160404"/>
    <n v="114.27613155364433"/>
    <n v="82.40205909380164"/>
    <n v="2404.6336799999999"/>
    <n v="2168.7063600000001"/>
    <n v="1990.8496978116584"/>
    <n v="168.22739999999999"/>
    <n v="155.48148"/>
    <n v="172.14660000000001"/>
    <n v="234.26591999999999"/>
    <n v="206.63556"/>
    <n v="215.67527999999999"/>
    <n v="206.58444"/>
    <n v="193.90667999999999"/>
    <n v="136.68636000000001"/>
    <n v="137.67468"/>
    <n v="198.68639999999999"/>
    <n v="142.73555999999999"/>
    <n v="145.8328068227469"/>
    <n v="146.06182033223621"/>
    <n v="214.13970797608164"/>
    <n v="176.77467285782529"/>
    <n v="197.37192319541521"/>
    <n v="208.36557571369607"/>
    <n v="184.34827128733087"/>
    <n v="190.68601960620194"/>
    <n v="111.72794756251527"/>
    <n v="120.61807201795061"/>
    <n v="171.35934478732074"/>
    <n v="123.56353565233742"/>
  </r>
  <r>
    <x v="10"/>
    <n v="64392287"/>
    <n v="10075856000907"/>
    <s v="KL Reeses SW 1-24 BK"/>
    <n v="2970"/>
    <n v="1452"/>
    <n v="2196"/>
    <n v="1089"/>
    <n v="3421"/>
    <n v="2651"/>
    <n v="3608"/>
    <n v="4845"/>
    <n v="4532"/>
    <n v="2156"/>
    <n v="1408"/>
    <n v="891"/>
    <n v="561"/>
    <n v="1388.34"/>
    <n v="1323.35"/>
    <n v="1655.06"/>
    <n v="3172.2599999999998"/>
    <n v="0.11999999999989086"/>
    <n v="198.57000000000022"/>
    <n v="0.36000000000012733"/>
    <n v="-5.0000000000181899E-2"/>
    <n v="40.259999999999785"/>
    <n v="0.24000000000000909"/>
    <n v="-0.18000000000006366"/>
    <n v="0.36999999999989086"/>
    <n v="39558.699999999997"/>
    <n v="132"/>
    <n v="2.8319999999999999E-3"/>
    <n v="28810"/>
    <n v="7778.7000000000007"/>
    <n v="22.5"/>
    <n v="218.25757575757575"/>
    <n v="58.929545454545462"/>
    <n v="11"/>
    <n v="16.636363636363637"/>
    <n v="8.25"/>
    <n v="25.916666666666668"/>
    <n v="20.083333333333332"/>
    <n v="27.333333333333332"/>
    <n v="36.704545454545453"/>
    <n v="34.333333333333336"/>
    <n v="16.333333333333332"/>
    <n v="10.666666666666666"/>
    <n v="6.75"/>
    <n v="4.25"/>
    <n v="10.517727272727273"/>
    <n v="10.025378787878788"/>
    <n v="12.538333333333332"/>
    <n v="24.032272727272726"/>
    <n v="9.0909090909008228E-4"/>
    <n v="1.5043181818181834"/>
    <n v="2.727272727273692E-3"/>
    <n v="-3.7878787878925681E-4"/>
    <n v="0.30499999999999838"/>
    <n v="1.8181818181818871E-3"/>
    <n v="-1.363636363636846E-3"/>
    <n v="2.8030303030294763E-3"/>
    <n v="8.4110399999999998"/>
    <n v="81.589919999999992"/>
    <n v="22.029278400000003"/>
    <n v="4.1120640000000002"/>
    <n v="6.2190719999999997"/>
    <n v="3.0840479999999997"/>
    <n v="9.6882719999999996"/>
    <n v="7.5076320000000001"/>
    <n v="10.217855999999999"/>
    <n v="13.721039999999999"/>
    <n v="12.834624"/>
    <n v="6.1057920000000001"/>
    <n v="3.9874559999999999"/>
    <n v="2.5233119999999998"/>
    <n v="1.5887519999999999"/>
    <n v="3.9317788799999995"/>
    <n v="3.7477271999999995"/>
    <n v="4.6871299199999994"/>
    <n v="8.9838403199999988"/>
    <n v="3.3983999999969089E-4"/>
    <n v="0.56235024000000056"/>
    <n v="1.0195200000003605E-3"/>
    <n v="-1.4160000000051513E-4"/>
    <n v="0.11401631999999938"/>
    <n v="6.7968000000002569E-4"/>
    <n v="-5.0976000000018025E-4"/>
    <n v="1.047839999999691E-3"/>
  </r>
  <r>
    <x v="6"/>
    <n v="68860673"/>
    <n v="20186852000086"/>
    <s v="Talenti Choc Peanut Butter 8 1PT"/>
    <n v="242164"/>
    <n v="16350"/>
    <n v="17530"/>
    <n v="20545"/>
    <n v="18882"/>
    <n v="19501"/>
    <n v="24194"/>
    <n v="21124"/>
    <n v="18225"/>
    <n v="17460"/>
    <n v="17565"/>
    <n v="12930"/>
    <n v="14985"/>
    <n v="13286.83518394338"/>
    <n v="17476.142739441642"/>
    <n v="17567.178753802393"/>
    <n v="19568.3785437634"/>
    <n v="18355.786444272344"/>
    <n v="21456.855628759651"/>
    <n v="19475.008371764739"/>
    <n v="16236.132368100458"/>
    <n v="16909.26035207419"/>
    <n v="15729.739270929987"/>
    <n v="13839.319747627467"/>
    <n v="8546.6247991835207"/>
    <n v="659902.26220366324"/>
    <n v="255"/>
    <n v="3.7839999999999996E-3"/>
    <n v="219291"/>
    <n v="198447.26220366318"/>
    <n v="949.66274509803918"/>
    <n v="859.96470588235297"/>
    <n v="778.22455766142423"/>
    <n v="64.117647058823536"/>
    <n v="68.745098039215691"/>
    <n v="80.568627450980387"/>
    <n v="74.047058823529412"/>
    <n v="76.474509803921563"/>
    <n v="94.878431372549016"/>
    <n v="82.839215686274514"/>
    <n v="71.470588235294116"/>
    <n v="68.470588235294116"/>
    <n v="68.882352941176464"/>
    <n v="50.705882352941174"/>
    <n v="58.764705882352942"/>
    <n v="52.105236015464236"/>
    <n v="68.533893095849578"/>
    <n v="68.890897073734877"/>
    <n v="76.738739387307447"/>
    <n v="71.983476252048405"/>
    <n v="84.144531877488831"/>
    <n v="76.372581850057799"/>
    <n v="63.671107325884151"/>
    <n v="66.310824910094865"/>
    <n v="61.685252042862693"/>
    <n v="54.271842147558694"/>
    <n v="33.516175683072632"/>
    <n v="916.34857599999987"/>
    <n v="829.79714399999989"/>
    <n v="750.92444017866137"/>
    <n v="61.868399999999994"/>
    <n v="66.333519999999993"/>
    <n v="77.742279999999994"/>
    <n v="71.449487999999988"/>
    <n v="73.791783999999993"/>
    <n v="91.550095999999996"/>
    <n v="79.933215999999987"/>
    <n v="68.963399999999993"/>
    <n v="66.068639999999988"/>
    <n v="66.465959999999995"/>
    <n v="48.927119999999995"/>
    <n v="56.703239999999994"/>
    <n v="50.277384336041742"/>
    <n v="66.129724126047165"/>
    <n v="66.474204404388246"/>
    <n v="74.046744409600691"/>
    <n v="69.458295905126548"/>
    <n v="81.192741699226517"/>
    <n v="73.693431678757761"/>
    <n v="61.437524880892127"/>
    <n v="63.984641172248729"/>
    <n v="59.521333401199065"/>
    <n v="52.367985925022332"/>
    <n v="32.340428240110441"/>
  </r>
  <r>
    <x v="1"/>
    <n v="67546042"/>
    <n v="10076840001771"/>
    <s v="BJ US-COR-ChocolateChip-8 1 PT"/>
    <n v="258528"/>
    <n v="17016"/>
    <n v="26197"/>
    <n v="27475"/>
    <n v="23859"/>
    <n v="22355"/>
    <n v="27837"/>
    <n v="23973"/>
    <n v="21212"/>
    <n v="21354"/>
    <n v="15407"/>
    <n v="14341"/>
    <n v="15107"/>
    <n v="15468.25900462654"/>
    <n v="22249.494501641322"/>
    <n v="23691.213064898708"/>
    <n v="22421.549928075368"/>
    <n v="19729.937625623948"/>
    <n v="22996.251852599056"/>
    <n v="21644.671440045498"/>
    <n v="18734.129365753062"/>
    <n v="17655.34753139782"/>
    <n v="16398.416389441496"/>
    <n v="13331.295796485612"/>
    <n v="11324.392879512532"/>
    <n v="740305.95938010106"/>
    <n v="240"/>
    <n v="3.7853439999999999E-3"/>
    <n v="256133"/>
    <n v="225644.95938010101"/>
    <n v="1077.2"/>
    <n v="1067.2208333333333"/>
    <n v="940.18733075042087"/>
    <n v="70.900000000000006"/>
    <n v="109.15416666666667"/>
    <n v="114.47916666666667"/>
    <n v="99.412499999999994"/>
    <n v="93.145833333333329"/>
    <n v="115.9875"/>
    <n v="99.887500000000003"/>
    <n v="88.38333333333334"/>
    <n v="88.974999999999994"/>
    <n v="64.19583333333334"/>
    <n v="59.75416666666667"/>
    <n v="62.945833333333333"/>
    <n v="64.451079185943911"/>
    <n v="92.706227090172177"/>
    <n v="98.713387770411288"/>
    <n v="93.423124700314034"/>
    <n v="82.208073440099781"/>
    <n v="95.817716052496067"/>
    <n v="90.186131000189576"/>
    <n v="78.058872357304423"/>
    <n v="73.563948047490911"/>
    <n v="68.326734956006234"/>
    <n v="55.547065818690051"/>
    <n v="47.184970331302218"/>
    <n v="978.61741363199997"/>
    <n v="969.551514752"/>
    <n v="854.14379311970902"/>
    <n v="64.411413503999995"/>
    <n v="99.164656768"/>
    <n v="104.0023264"/>
    <n v="90.314522495999995"/>
    <n v="84.621365119999993"/>
    <n v="105.372620928"/>
    <n v="90.746051711999996"/>
    <n v="80.294716928"/>
    <n v="80.832235776000005"/>
    <n v="58.320795007999997"/>
    <n v="54.285618303999996"/>
    <n v="57.185191807999999"/>
    <n v="58.552681413609044"/>
    <n v="84.221990514820973"/>
    <n v="89.679391227935938"/>
    <n v="84.873279490940533"/>
    <n v="74.684601011529864"/>
    <n v="87.048723972724716"/>
    <n v="81.93252716754759"/>
    <n v="70.915124189877162"/>
    <n v="66.831563845891552"/>
    <n v="62.073647089274033"/>
    <n v="50.463540555452035"/>
    <n v="42.866722640105486"/>
  </r>
  <r>
    <x v="19"/>
    <n v="69779478"/>
    <n v="10041000009461"/>
    <s v="GH Reeses Club IC Cup 1-24PK"/>
    <n v="710132"/>
    <n v="4784"/>
    <n v="0"/>
    <n v="0"/>
    <n v="451"/>
    <n v="304"/>
    <n v="14536"/>
    <n v="45908"/>
    <n v="38824"/>
    <n v="7728"/>
    <n v="184"/>
    <n v="92"/>
    <n v="15237"/>
    <n v="0"/>
    <n v="0"/>
    <n v="0"/>
    <n v="0"/>
    <n v="0"/>
    <n v="0"/>
    <n v="0"/>
    <n v="0"/>
    <n v="0"/>
    <n v="0"/>
    <n v="0"/>
    <n v="0"/>
    <n v="838180"/>
    <n v="184"/>
    <n v="2.3419999999999999E-3"/>
    <n v="128048"/>
    <n v="0"/>
    <n v="3859.413043478261"/>
    <n v="695.91304347826087"/>
    <n v="0"/>
    <n v="26"/>
    <n v="0"/>
    <n v="0"/>
    <n v="2.4510869565217392"/>
    <n v="1.6521739130434783"/>
    <n v="79"/>
    <n v="249.5"/>
    <n v="211"/>
    <n v="42"/>
    <n v="1"/>
    <n v="0.5"/>
    <n v="82.809782608695656"/>
    <n v="0"/>
    <n v="0"/>
    <n v="0"/>
    <n v="0"/>
    <n v="0"/>
    <n v="0"/>
    <n v="0"/>
    <n v="0"/>
    <n v="0"/>
    <n v="0"/>
    <n v="0"/>
    <n v="0"/>
    <n v="1663.129144"/>
    <n v="299.88841600000001"/>
    <n v="0"/>
    <n v="11.204127999999999"/>
    <n v="0"/>
    <n v="0"/>
    <n v="1.0562419999999999"/>
    <n v="0.71196799999999993"/>
    <n v="34.043312"/>
    <n v="107.516536"/>
    <n v="90.925807999999989"/>
    <n v="18.098976"/>
    <n v="0.43092799999999998"/>
    <n v="0.21546399999999999"/>
    <n v="35.685054000000001"/>
    <n v="0"/>
    <n v="0"/>
    <n v="0"/>
    <n v="0"/>
    <n v="0"/>
    <n v="0"/>
    <n v="0"/>
    <n v="0"/>
    <n v="0"/>
    <n v="0"/>
    <n v="0"/>
    <n v="0"/>
  </r>
  <r>
    <x v="17"/>
    <n v="64394585"/>
    <n v="10076840004307"/>
    <s v="BJ US-SUN-DulceDelish-8 427ML"/>
    <n v="150"/>
    <n v="9984"/>
    <n v="8441"/>
    <n v="19816"/>
    <n v="14141"/>
    <n v="16139"/>
    <n v="15191"/>
    <n v="11887"/>
    <n v="12726"/>
    <n v="15652"/>
    <n v="9999"/>
    <n v="7344"/>
    <n v="7671"/>
    <n v="12067.506268785357"/>
    <n v="14853.15216390047"/>
    <n v="15315.542678598129"/>
    <n v="16060.162099600728"/>
    <n v="17575.144131979076"/>
    <n v="17620.650091605879"/>
    <n v="18969.332952195891"/>
    <n v="12311.357536047954"/>
    <n v="8328.0470054366288"/>
    <n v="8656.9262015532731"/>
    <n v="6111.6918651327669"/>
    <n v="5925.1440348767374"/>
    <n v="302935.65702971286"/>
    <n v="240"/>
    <n v="3.4159999999999998E-3"/>
    <n v="148991"/>
    <n v="153794.65702971289"/>
    <n v="0.625"/>
    <n v="620.79583333333335"/>
    <n v="640.81107095713708"/>
    <n v="41.6"/>
    <n v="35.170833333333334"/>
    <n v="82.566666666666663"/>
    <n v="58.920833333333334"/>
    <n v="67.245833333333337"/>
    <n v="63.295833333333334"/>
    <n v="49.529166666666669"/>
    <n v="53.024999999999999"/>
    <n v="65.216666666666669"/>
    <n v="41.662500000000001"/>
    <n v="30.6"/>
    <n v="31.962499999999999"/>
    <n v="50.281276119938987"/>
    <n v="61.888134016251954"/>
    <n v="63.81476116082554"/>
    <n v="66.917342081669702"/>
    <n v="73.229767216579475"/>
    <n v="73.419375381691168"/>
    <n v="79.038887300816214"/>
    <n v="51.297323066866475"/>
    <n v="34.700195855985953"/>
    <n v="36.070525839805306"/>
    <n v="25.46538277138653"/>
    <n v="24.688100145319741"/>
    <n v="0.51239999999999997"/>
    <n v="508.95325599999995"/>
    <n v="525.36254841349921"/>
    <n v="34.105343999999995"/>
    <n v="28.834455999999999"/>
    <n v="67.691456000000002"/>
    <n v="48.305655999999999"/>
    <n v="55.130823999999997"/>
    <n v="51.892455999999996"/>
    <n v="40.605992000000001"/>
    <n v="43.472015999999996"/>
    <n v="53.467231999999996"/>
    <n v="34.156583999999995"/>
    <n v="25.087103999999997"/>
    <n v="26.204135999999998"/>
    <n v="41.222601414170775"/>
    <n v="50.738367791884002"/>
    <n v="52.317893790091205"/>
    <n v="54.861513732236084"/>
    <n v="60.036692354840518"/>
    <n v="60.192140712925678"/>
    <n v="64.79924136470116"/>
    <n v="42.055597343139809"/>
    <n v="28.448608570571523"/>
    <n v="29.572059904505981"/>
    <n v="20.87753941129353"/>
    <n v="20.240292023138934"/>
  </r>
  <r>
    <x v="1"/>
    <n v="67881628"/>
    <n v="10076840000712"/>
    <s v="BJ US-IC- CrmlChcChsck- 8 1PT"/>
    <n v="260382"/>
    <n v="19294"/>
    <n v="24468"/>
    <n v="25863"/>
    <n v="21759"/>
    <n v="25705"/>
    <n v="25579"/>
    <n v="23303"/>
    <n v="21808"/>
    <n v="22711"/>
    <n v="17823"/>
    <n v="18418"/>
    <n v="17609"/>
    <n v="14623.618846842948"/>
    <n v="21665.987191216613"/>
    <n v="23738.475507708976"/>
    <n v="21677.028794033729"/>
    <n v="19640.342693149032"/>
    <n v="22269.263328591467"/>
    <n v="22032.188377193812"/>
    <n v="19308.479644171159"/>
    <n v="17337.485516438192"/>
    <n v="18573.244315804488"/>
    <n v="16663.06008033354"/>
    <n v="12310.881706233955"/>
    <n v="754562.05600171769"/>
    <n v="240"/>
    <n v="3.7853439999999999E-3"/>
    <n v="264340"/>
    <n v="229840.05600171792"/>
    <n v="1084.925"/>
    <n v="1101.4166666666667"/>
    <n v="957.66690000715801"/>
    <n v="80.391666666666666"/>
    <n v="101.95"/>
    <n v="107.7625"/>
    <n v="90.662499999999994"/>
    <n v="107.10416666666667"/>
    <n v="106.57916666666667"/>
    <n v="97.095833333333331"/>
    <n v="90.86666666666666"/>
    <n v="94.629166666666663"/>
    <n v="74.262500000000003"/>
    <n v="76.74166666666666"/>
    <n v="73.370833333333337"/>
    <n v="60.931745195178948"/>
    <n v="90.274946630069223"/>
    <n v="98.91031461545407"/>
    <n v="90.320953308473875"/>
    <n v="81.834761221454301"/>
    <n v="92.788597202464445"/>
    <n v="91.800784904974222"/>
    <n v="80.451998517379835"/>
    <n v="72.239522985159127"/>
    <n v="77.388517982518707"/>
    <n v="69.429417001389751"/>
    <n v="51.295340442641482"/>
    <n v="985.63544140800002"/>
    <n v="1000.61783296"/>
    <n v="870.02367694576697"/>
    <n v="73.034427136000005"/>
    <n v="92.619796992000005"/>
    <n v="97.900351872000002"/>
    <n v="82.365300095999999"/>
    <n v="97.302267520000001"/>
    <n v="96.825314175999992"/>
    <n v="88.209871231999998"/>
    <n v="82.550781951999994"/>
    <n v="85.968947584000006"/>
    <n v="67.466186112000003"/>
    <n v="69.718465792000003"/>
    <n v="66.656122495999995"/>
    <n v="55.355427860183873"/>
    <n v="82.013214618348655"/>
    <n v="89.85829583225312"/>
    <n v="82.055010883322808"/>
    <n v="74.345453371455534"/>
    <n v="84.296822325303737"/>
    <n v="83.399412080480332"/>
    <n v="73.089237570185432"/>
    <n v="65.628346774736215"/>
    <n v="70.306118931364622"/>
    <n v="63.075414496730083"/>
    <n v="46.600922201402462"/>
  </r>
  <r>
    <x v="13"/>
    <n v="64967299"/>
    <n v="10077567000979"/>
    <s v="GH Giant Oreo Cone 1-12PK"/>
    <n v="219747"/>
    <n v="5252"/>
    <n v="10155"/>
    <n v="17110"/>
    <n v="22604"/>
    <n v="27016"/>
    <n v="26840"/>
    <n v="27961"/>
    <n v="12482"/>
    <n v="1735"/>
    <n v="21547"/>
    <n v="16491"/>
    <n v="10740"/>
    <n v="3999.042143518951"/>
    <n v="6695.2768180106896"/>
    <n v="15584.867047187494"/>
    <n v="21201.635126992715"/>
    <n v="22567.716708249161"/>
    <n v="24515.63572336068"/>
    <n v="26272.862085788845"/>
    <n v="19997.956877426983"/>
    <n v="11257.770257966744"/>
    <n v="10055.924453571148"/>
    <n v="13527.744752146848"/>
    <n v="10611.394524286536"/>
    <n v="605967.82651850686"/>
    <n v="240"/>
    <n v="2.8439999999999997E-3"/>
    <n v="199933"/>
    <n v="186287.8265185068"/>
    <n v="915.61249999999995"/>
    <n v="833.05416666666667"/>
    <n v="776.19927716044504"/>
    <n v="21.883333333333333"/>
    <n v="42.3125"/>
    <n v="71.291666666666671"/>
    <n v="94.183333333333337"/>
    <n v="112.56666666666666"/>
    <n v="111.83333333333333"/>
    <n v="116.50416666666666"/>
    <n v="52.008333333333333"/>
    <n v="7.229166666666667"/>
    <n v="89.779166666666669"/>
    <n v="68.712500000000006"/>
    <n v="44.75"/>
    <n v="16.66267559799563"/>
    <n v="27.896986741711206"/>
    <n v="64.93694602994789"/>
    <n v="88.340146362469639"/>
    <n v="94.032152951038171"/>
    <n v="102.1484821806695"/>
    <n v="109.47025869078685"/>
    <n v="83.324820322612425"/>
    <n v="46.907376074861432"/>
    <n v="41.899685223213119"/>
    <n v="56.3656031339452"/>
    <n v="44.214143851193896"/>
    <n v="624.96046799999999"/>
    <n v="568.60945199999992"/>
    <n v="529.80257861863333"/>
    <n v="14.936687999999998"/>
    <n v="28.880819999999996"/>
    <n v="48.660839999999993"/>
    <n v="64.285775999999998"/>
    <n v="76.833503999999991"/>
    <n v="76.33296"/>
    <n v="79.521083999999988"/>
    <n v="35.498807999999997"/>
    <n v="4.9343399999999997"/>
    <n v="61.279667999999994"/>
    <n v="46.900403999999995"/>
    <n v="30.544559999999997"/>
    <n v="11.373275856167895"/>
    <n v="19.041367270422398"/>
    <n v="44.323361882201226"/>
    <n v="60.297450301167274"/>
    <n v="64.182586318260604"/>
    <n v="69.722467997237771"/>
    <n v="74.720019771983473"/>
    <n v="56.874189359402337"/>
    <n v="32.017098613657417"/>
    <n v="28.599049145956343"/>
    <n v="38.472906075105634"/>
    <n v="30.178806027070905"/>
  </r>
  <r>
    <x v="7"/>
    <n v="62694914"/>
    <n v="10077567158922"/>
    <s v="MG Almond 1-12BK"/>
    <n v="226996"/>
    <n v="6679"/>
    <n v="12799"/>
    <n v="12284"/>
    <n v="18941"/>
    <n v="23646"/>
    <n v="29156.02003"/>
    <n v="17593"/>
    <n v="28629"/>
    <n v="19341"/>
    <n v="17255"/>
    <n v="14906"/>
    <n v="14398"/>
    <n v="6741.5888286700583"/>
    <n v="10358.457640015758"/>
    <n v="16572.651645134181"/>
    <n v="23551.550937755124"/>
    <n v="27761.215928469654"/>
    <n v="34301.781360856694"/>
    <n v="28393.95925307881"/>
    <n v="26392.561260833147"/>
    <n v="19000.562980856561"/>
    <n v="20996.341309954023"/>
    <n v="14487.917500611271"/>
    <n v="11976.748052842975"/>
    <n v="683158.35672907834"/>
    <n v="493"/>
    <n v="1.08E-3"/>
    <n v="215627.02003000001"/>
    <n v="240535.3366990783"/>
    <n v="460.43813387423933"/>
    <n v="437.37732257606496"/>
    <n v="487.90129147886063"/>
    <n v="13.547667342799189"/>
    <n v="25.961460446247465"/>
    <n v="24.916835699797161"/>
    <n v="38.419878296146045"/>
    <n v="47.963488843813387"/>
    <n v="59.140000060851925"/>
    <n v="35.685598377281949"/>
    <n v="58.070993914807303"/>
    <n v="39.231237322515213"/>
    <n v="35"/>
    <n v="30.235294117647058"/>
    <n v="29.204868154158216"/>
    <n v="13.674622370527501"/>
    <n v="21.011070263723649"/>
    <n v="33.615926257878662"/>
    <n v="47.771908595852182"/>
    <n v="56.310782816368466"/>
    <n v="69.577649819181929"/>
    <n v="57.594237835859659"/>
    <n v="53.534607019945533"/>
    <n v="38.540695701534609"/>
    <n v="42.588927606397611"/>
    <n v="29.38725659353199"/>
    <n v="24.293606598058773"/>
    <n v="245.15567999999999"/>
    <n v="232.87718163240001"/>
    <n v="259.77816363500455"/>
    <n v="7.2133200000000004"/>
    <n v="13.82292"/>
    <n v="13.266719999999999"/>
    <n v="20.45628"/>
    <n v="25.537680000000002"/>
    <n v="31.488501632399998"/>
    <n v="19.000440000000001"/>
    <n v="30.919319999999999"/>
    <n v="20.888280000000002"/>
    <n v="18.635400000000001"/>
    <n v="16.098479999999999"/>
    <n v="15.54984"/>
    <n v="7.2809159349636632"/>
    <n v="11.187134251217019"/>
    <n v="17.898463776744915"/>
    <n v="25.435675012775533"/>
    <n v="29.982113202747225"/>
    <n v="37.045923869725229"/>
    <n v="30.665475993325117"/>
    <n v="28.5039661616998"/>
    <n v="20.520608019325085"/>
    <n v="22.676048614750346"/>
    <n v="15.646950900660173"/>
    <n v="12.934887897070412"/>
  </r>
  <r>
    <x v="17"/>
    <n v="64394598"/>
    <n v="10076840004321"/>
    <s v="BJ US-SUN-ChocolattaChscke-8 427ML"/>
    <n v="120"/>
    <n v="9779"/>
    <n v="7231"/>
    <n v="17678"/>
    <n v="14502"/>
    <n v="13327"/>
    <n v="15908"/>
    <n v="12749"/>
    <n v="13820"/>
    <n v="14656"/>
    <n v="9926"/>
    <n v="8169"/>
    <n v="7721"/>
    <n v="8450.752455302927"/>
    <n v="12352.291578623741"/>
    <n v="14059.577029114402"/>
    <n v="15058.671200394423"/>
    <n v="17751.809620215052"/>
    <n v="16987.672893489831"/>
    <n v="16464.839956036507"/>
    <n v="10167.421691386866"/>
    <n v="6872.8201470718332"/>
    <n v="5811.3503974479863"/>
    <n v="6508.6051846983582"/>
    <n v="6022.1220541331795"/>
    <n v="282093.9342079151"/>
    <n v="240"/>
    <n v="3.4159999999999998E-3"/>
    <n v="145466"/>
    <n v="136507.9342079151"/>
    <n v="0.5"/>
    <n v="606.10833333333335"/>
    <n v="568.78305919964623"/>
    <n v="40.74583333333333"/>
    <n v="30.129166666666666"/>
    <n v="73.658333333333331"/>
    <n v="60.424999999999997"/>
    <n v="55.529166666666669"/>
    <n v="66.283333333333331"/>
    <n v="53.12083333333333"/>
    <n v="57.583333333333336"/>
    <n v="61.06666666666667"/>
    <n v="41.358333333333334"/>
    <n v="34.037500000000001"/>
    <n v="32.170833333333334"/>
    <n v="35.211468563762196"/>
    <n v="51.467881577598924"/>
    <n v="58.58157095464334"/>
    <n v="62.744463334976764"/>
    <n v="73.965873417562719"/>
    <n v="70.781970389540959"/>
    <n v="68.603499816818783"/>
    <n v="42.364257047445271"/>
    <n v="28.636750612799304"/>
    <n v="24.213959989366611"/>
    <n v="27.119188269576494"/>
    <n v="25.092175225554914"/>
    <n v="0.40991999999999995"/>
    <n v="496.91185599999994"/>
    <n v="466.31110325423793"/>
    <n v="33.405063999999996"/>
    <n v="24.701096"/>
    <n v="60.388047999999998"/>
    <n v="49.538831999999999"/>
    <n v="45.525031999999996"/>
    <n v="54.341727999999996"/>
    <n v="43.550583999999994"/>
    <n v="47.209119999999999"/>
    <n v="50.064895999999997"/>
    <n v="33.907215999999998"/>
    <n v="27.905303999999997"/>
    <n v="26.374935999999998"/>
    <n v="28.867770387314795"/>
    <n v="42.195428032578697"/>
    <n v="48.027515131454791"/>
    <n v="51.440420820547345"/>
    <n v="60.640181662654612"/>
    <n v="58.02989060416126"/>
    <n v="56.243893289820704"/>
    <n v="34.731912497777529"/>
    <n v="23.47755362239738"/>
    <n v="19.851572957682318"/>
    <n v="22.233395310929591"/>
    <n v="20.57156893691894"/>
  </r>
  <r>
    <x v="3"/>
    <n v="68710285"/>
    <n v="10075856001201"/>
    <s v="KL KRUNCH BAR 12-6PK"/>
    <n v="207054"/>
    <n v="13627"/>
    <n v="15579"/>
    <n v="26503"/>
    <n v="18468"/>
    <n v="26994"/>
    <n v="31363"/>
    <n v="27959"/>
    <n v="21386"/>
    <n v="17160"/>
    <n v="17592"/>
    <n v="13008"/>
    <n v="12300"/>
    <n v="13570.160891234158"/>
    <n v="15782.398418294231"/>
    <n v="26301.995973531833"/>
    <n v="19621.418089113831"/>
    <n v="28280.091987208907"/>
    <n v="29598.435598775159"/>
    <n v="26399.241425189226"/>
    <n v="22255.240177863132"/>
    <n v="18025.735828599136"/>
    <n v="15651.18225409745"/>
    <n v="10406.922291592749"/>
    <n v="8816.3609680520985"/>
    <n v="683702.18390355178"/>
    <n v="132"/>
    <n v="9.5760000000000012E-3"/>
    <n v="241939"/>
    <n v="234709.18390355189"/>
    <n v="1568.590909090909"/>
    <n v="1832.871212121212"/>
    <n v="1778.0998780572113"/>
    <n v="103.23484848484848"/>
    <n v="118.02272727272727"/>
    <n v="200.78030303030303"/>
    <n v="139.90909090909091"/>
    <n v="204.5"/>
    <n v="237.59848484848484"/>
    <n v="211.81060606060606"/>
    <n v="162.0151515151515"/>
    <n v="130"/>
    <n v="133.27272727272728"/>
    <n v="98.545454545454547"/>
    <n v="93.181818181818187"/>
    <n v="102.80424917601636"/>
    <n v="119.56362438101691"/>
    <n v="199.25754525402905"/>
    <n v="148.64710673571085"/>
    <n v="214.243121115219"/>
    <n v="224.23057271799362"/>
    <n v="199.99425322113049"/>
    <n v="168.600304377751"/>
    <n v="136.55860476211467"/>
    <n v="118.56956253104129"/>
    <n v="78.84032039085416"/>
    <n v="66.790613394334073"/>
    <n v="1982.7491040000002"/>
    <n v="2316.8078640000003"/>
    <n v="2247.5751450604134"/>
    <n v="130.492152"/>
    <n v="149.18450400000003"/>
    <n v="253.79272800000004"/>
    <n v="176.84956800000003"/>
    <n v="258.49454400000002"/>
    <n v="300.33208800000006"/>
    <n v="267.73538400000001"/>
    <n v="204.79233600000003"/>
    <n v="164.32416000000001"/>
    <n v="168.46099200000003"/>
    <n v="124.56460800000002"/>
    <n v="117.78480000000002"/>
    <n v="129.94786069445831"/>
    <n v="151.13224725358558"/>
    <n v="251.86791344254087"/>
    <n v="187.89469962135408"/>
    <n v="270.81016086951252"/>
    <n v="283.43461929387098"/>
    <n v="252.79913588761207"/>
    <n v="213.11617994321739"/>
    <n v="172.61444629466536"/>
    <n v="149.87572126523719"/>
    <n v="99.656687864292181"/>
    <n v="84.425472630066906"/>
  </r>
  <r>
    <x v="19"/>
    <n v="69549032"/>
    <n v="10041000245722"/>
    <s v="GH Reeses IC Cup 1-24PK OOH"/>
    <n v="179487"/>
    <n v="7311"/>
    <n v="8112"/>
    <n v="15345"/>
    <n v="15956"/>
    <n v="22412"/>
    <n v="28183"/>
    <n v="17528"/>
    <n v="18174"/>
    <n v="15779"/>
    <n v="8892"/>
    <n v="7107"/>
    <n v="5898"/>
    <n v="6241.9999999999991"/>
    <n v="6144.3200000000006"/>
    <n v="10311.870000000001"/>
    <n v="15191.8"/>
    <n v="18486.009999999998"/>
    <n v="21316.13"/>
    <n v="15235.870000000003"/>
    <n v="12561.03"/>
    <n v="7500.4500000000007"/>
    <n v="9889.83"/>
    <n v="4252.5300000000007"/>
    <n v="3742.8700000000008"/>
    <n v="481058.71000000008"/>
    <n v="322"/>
    <n v="2.3279999999999998E-3"/>
    <n v="170697"/>
    <n v="130874.70999999999"/>
    <n v="557.41304347826087"/>
    <n v="530.11490683229817"/>
    <n v="406.44319875776392"/>
    <n v="22.704968944099377"/>
    <n v="25.19254658385093"/>
    <n v="47.655279503105589"/>
    <n v="49.552795031055901"/>
    <n v="69.602484472049696"/>
    <n v="87.524844720496901"/>
    <n v="54.434782608695649"/>
    <n v="56.440993788819874"/>
    <n v="49.003105590062113"/>
    <n v="27.614906832298136"/>
    <n v="22.071428571428573"/>
    <n v="18.316770186335404"/>
    <n v="19.385093167701861"/>
    <n v="19.081739130434784"/>
    <n v="32.024440993788822"/>
    <n v="47.179503105590058"/>
    <n v="57.409968944099376"/>
    <n v="66.199161490683238"/>
    <n v="47.316366459627339"/>
    <n v="39.009409937888201"/>
    <n v="23.293322981366462"/>
    <n v="30.713757763975156"/>
    <n v="13.2066149068323"/>
    <n v="11.6238198757764"/>
    <n v="417.84573599999993"/>
    <n v="397.38261599999998"/>
    <n v="304.67632487999992"/>
    <n v="17.020007999999997"/>
    <n v="18.884735999999997"/>
    <n v="35.72316"/>
    <n v="37.145567999999997"/>
    <n v="52.175135999999995"/>
    <n v="65.610023999999996"/>
    <n v="40.805183999999997"/>
    <n v="42.309071999999993"/>
    <n v="36.733511999999997"/>
    <n v="20.700575999999998"/>
    <n v="16.545095999999997"/>
    <n v="13.730543999999998"/>
    <n v="14.531375999999996"/>
    <n v="14.30397696"/>
    <n v="24.00603336"/>
    <n v="35.366510399999996"/>
    <n v="43.03543127999999"/>
    <n v="49.623950639999997"/>
    <n v="35.46910536"/>
    <n v="29.24207784"/>
    <n v="17.461047600000001"/>
    <n v="23.023524239999997"/>
    <n v="9.8998898400000002"/>
    <n v="8.7134013600000007"/>
  </r>
  <r>
    <x v="7"/>
    <n v="64360314"/>
    <n v="10850001974001"/>
    <s v="Yasso Mint Chocolate Chip 1-24pk OOH"/>
    <n v="0"/>
    <n v="0"/>
    <n v="90"/>
    <n v="8355"/>
    <n v="6117"/>
    <n v="7275"/>
    <n v="4755"/>
    <n v="3720"/>
    <n v="3330"/>
    <n v="3045"/>
    <n v="5550"/>
    <n v="1815"/>
    <n v="1275"/>
    <n v="3980.01"/>
    <n v="2697.44"/>
    <n v="2810.85"/>
    <n v="2929.3"/>
    <n v="4262.71"/>
    <n v="5031.4399999999996"/>
    <n v="3968.42"/>
    <n v="3000.3"/>
    <n v="2330.44"/>
    <n v="2970.31"/>
    <n v="2288.87"/>
    <n v="2919.13"/>
    <n v="84516.22"/>
    <n v="195"/>
    <n v="2.8319999999999999E-3"/>
    <n v="45327"/>
    <n v="39189.219999999994"/>
    <n v="0"/>
    <n v="232.44615384615383"/>
    <n v="200.97035897435893"/>
    <n v="0"/>
    <n v="0.46153846153846156"/>
    <n v="42.846153846153847"/>
    <n v="31.369230769230768"/>
    <n v="37.307692307692307"/>
    <n v="24.384615384615383"/>
    <n v="19.076923076923077"/>
    <n v="17.076923076923077"/>
    <n v="15.615384615384615"/>
    <n v="28.46153846153846"/>
    <n v="9.3076923076923084"/>
    <n v="6.5384615384615383"/>
    <n v="20.410307692307693"/>
    <n v="13.833025641025641"/>
    <n v="14.414615384615384"/>
    <n v="15.022051282051283"/>
    <n v="21.860051282051284"/>
    <n v="25.802256410256408"/>
    <n v="20.350871794871797"/>
    <n v="15.386153846153848"/>
    <n v="11.95097435897436"/>
    <n v="15.232358974358974"/>
    <n v="11.737794871794872"/>
    <n v="14.969897435897437"/>
    <n v="0"/>
    <n v="128.36606399999999"/>
    <n v="110.98387103999998"/>
    <n v="0"/>
    <n v="0.25488"/>
    <n v="23.661359999999998"/>
    <n v="17.323343999999999"/>
    <n v="20.602799999999998"/>
    <n v="13.466159999999999"/>
    <n v="10.53504"/>
    <n v="9.4305599999999998"/>
    <n v="8.6234400000000004"/>
    <n v="15.717599999999999"/>
    <n v="5.1400800000000002"/>
    <n v="3.6107999999999998"/>
    <n v="11.27138832"/>
    <n v="7.6391500799999994"/>
    <n v="7.9603271999999992"/>
    <n v="8.295777600000001"/>
    <n v="12.071994719999999"/>
    <n v="14.249038079999998"/>
    <n v="11.23856544"/>
    <n v="8.4968496000000009"/>
    <n v="6.5998060799999996"/>
    <n v="8.4119179199999987"/>
    <n v="6.482079839999999"/>
    <n v="8.2669761600000005"/>
  </r>
  <r>
    <x v="1"/>
    <n v="69999268"/>
    <n v="10076840003867"/>
    <s v="J US-IC-ChurrayForChurros-8 1PT"/>
    <n v="228187"/>
    <n v="13696"/>
    <n v="19982"/>
    <n v="20022"/>
    <n v="17487"/>
    <n v="16596"/>
    <n v="24094"/>
    <n v="16642"/>
    <n v="16238"/>
    <n v="16185"/>
    <n v="11078"/>
    <n v="10985"/>
    <n v="11162"/>
    <n v="11793.045212803965"/>
    <n v="15952.687112013287"/>
    <n v="18476.967389283596"/>
    <n v="17650.110326725677"/>
    <n v="16798.486252967639"/>
    <n v="19775.207774448791"/>
    <n v="18613.964635732198"/>
    <n v="18008.92169430845"/>
    <n v="13383.578142624801"/>
    <n v="13476.762292439746"/>
    <n v="11770.183317762607"/>
    <n v="10801.446297438019"/>
    <n v="608855.36044854869"/>
    <n v="240"/>
    <n v="3.7839999999999996E-3"/>
    <n v="194167"/>
    <n v="186501.3604485488"/>
    <n v="950.7791666666667"/>
    <n v="809.0291666666667"/>
    <n v="777.08900186895335"/>
    <n v="57.06666666666667"/>
    <n v="83.25833333333334"/>
    <n v="83.424999999999997"/>
    <n v="72.862499999999997"/>
    <n v="69.150000000000006"/>
    <n v="100.39166666666667"/>
    <n v="69.341666666666669"/>
    <n v="67.658333333333331"/>
    <n v="67.4375"/>
    <n v="46.158333333333331"/>
    <n v="45.770833333333336"/>
    <n v="46.508333333333333"/>
    <n v="49.137688386683188"/>
    <n v="66.469529633388703"/>
    <n v="76.987364122014981"/>
    <n v="73.542126361356992"/>
    <n v="69.99369272069849"/>
    <n v="82.396699060203289"/>
    <n v="77.558185982217495"/>
    <n v="75.037173726285204"/>
    <n v="55.764908927603337"/>
    <n v="56.153176218498942"/>
    <n v="49.042430490677525"/>
    <n v="45.006026239325074"/>
    <n v="863.45960799999989"/>
    <n v="734.72792799999991"/>
    <n v="705.72114793730861"/>
    <n v="51.825663999999996"/>
    <n v="75.611887999999993"/>
    <n v="75.76324799999999"/>
    <n v="66.170807999999994"/>
    <n v="62.799263999999994"/>
    <n v="91.171695999999997"/>
    <n v="62.973327999999995"/>
    <n v="61.444591999999993"/>
    <n v="61.244039999999991"/>
    <n v="41.919151999999997"/>
    <n v="41.567239999999998"/>
    <n v="42.237007999999996"/>
    <n v="44.624883085250197"/>
    <n v="60.364968031858275"/>
    <n v="69.916844601049121"/>
    <n v="66.788017476329955"/>
    <n v="63.565471981229543"/>
    <n v="74.829386218514216"/>
    <n v="70.435242181610633"/>
    <n v="68.145759691263166"/>
    <n v="50.643459691692243"/>
    <n v="50.99606851459199"/>
    <n v="44.538373674413698"/>
    <n v="40.872672789505458"/>
  </r>
  <r>
    <x v="1"/>
    <n v="69716749"/>
    <n v="10076840220318"/>
    <s v="BJ US-IC-ChocTherapy-FTNG-8 1PT"/>
    <n v="239232"/>
    <n v="16802"/>
    <n v="21487"/>
    <n v="26480"/>
    <n v="25075"/>
    <n v="22793"/>
    <n v="29883"/>
    <n v="25458"/>
    <n v="25319"/>
    <n v="23927"/>
    <n v="18700"/>
    <n v="16271"/>
    <n v="19336"/>
    <n v="13778.478298923401"/>
    <n v="22361.387556269539"/>
    <n v="24356.144604297227"/>
    <n v="21800.878170232394"/>
    <n v="20213.773962494372"/>
    <n v="25522.336381260615"/>
    <n v="22704.037667525328"/>
    <n v="24944.295031543104"/>
    <n v="18217.035721737906"/>
    <n v="18494.433567533"/>
    <n v="14658.572531888383"/>
    <n v="13453.389073405235"/>
    <n v="751267.76256711048"/>
    <n v="240"/>
    <n v="3.7839999999999996E-3"/>
    <n v="271531"/>
    <n v="240504.76256711051"/>
    <n v="996.8"/>
    <n v="1131.3791666666666"/>
    <n v="1002.1031773629604"/>
    <n v="70.00833333333334"/>
    <n v="89.529166666666669"/>
    <n v="110.33333333333333"/>
    <n v="104.47916666666667"/>
    <n v="94.970833333333331"/>
    <n v="124.5125"/>
    <n v="106.075"/>
    <n v="105.49583333333334"/>
    <n v="99.69583333333334"/>
    <n v="77.916666666666671"/>
    <n v="67.795833333333334"/>
    <n v="80.566666666666663"/>
    <n v="57.41032624551417"/>
    <n v="93.172448151123078"/>
    <n v="101.48393585123844"/>
    <n v="90.836992375968308"/>
    <n v="84.224058177059888"/>
    <n v="106.34306825525256"/>
    <n v="94.600156948022203"/>
    <n v="103.9345626314296"/>
    <n v="75.904315507241279"/>
    <n v="77.060139864720838"/>
    <n v="61.077385549534931"/>
    <n v="56.055787805855147"/>
    <n v="905.25388799999996"/>
    <n v="1027.4733039999999"/>
    <n v="910.07002155394605"/>
    <n v="63.578767999999997"/>
    <n v="81.30680799999999"/>
    <n v="100.20031999999999"/>
    <n v="94.883799999999994"/>
    <n v="86.248711999999998"/>
    <n v="113.07727199999999"/>
    <n v="96.333071999999987"/>
    <n v="95.807095999999987"/>
    <n v="90.539767999999995"/>
    <n v="70.760799999999989"/>
    <n v="61.569463999999996"/>
    <n v="73.167423999999997"/>
    <n v="52.137761883126146"/>
    <n v="84.615490512923927"/>
    <n v="92.163651182660701"/>
    <n v="82.494522996159375"/>
    <n v="76.488920674078699"/>
    <n v="96.57652086669016"/>
    <n v="85.912078533915832"/>
    <n v="94.389212399359096"/>
    <n v="68.933263171056225"/>
    <n v="69.982936619544873"/>
    <n v="55.468038460665639"/>
    <n v="50.907624253765405"/>
  </r>
  <r>
    <x v="1"/>
    <n v="64810474"/>
    <n v="10076840036742"/>
    <s v="BJ US-IC-Punchline-8 1PT LTD"/>
    <n v="220215"/>
    <n v="5489"/>
    <n v="9678"/>
    <n v="16487"/>
    <n v="20690"/>
    <n v="21270"/>
    <n v="22858"/>
    <n v="21208"/>
    <n v="17451"/>
    <n v="17445"/>
    <n v="10412"/>
    <n v="8912"/>
    <n v="10164"/>
    <n v="7632.0851957992627"/>
    <n v="11899.856362987126"/>
    <n v="13196.751924973125"/>
    <n v="16499.363438332515"/>
    <n v="17367.149616456896"/>
    <n v="19882.878774521843"/>
    <n v="16627.065595060394"/>
    <n v="16039.229412728979"/>
    <n v="13098.725611502796"/>
    <n v="10845.174184402356"/>
    <n v="8768.0984042954187"/>
    <n v="6709.1515166065637"/>
    <n v="560844.53003766714"/>
    <n v="240"/>
    <n v="3.7839999999999996E-3"/>
    <n v="182064"/>
    <n v="158565.53003766728"/>
    <n v="917.5625"/>
    <n v="758.6"/>
    <n v="660.6897084902804"/>
    <n v="22.870833333333334"/>
    <n v="40.325000000000003"/>
    <n v="68.69583333333334"/>
    <n v="86.208333333333329"/>
    <n v="88.625"/>
    <n v="95.24166666666666"/>
    <n v="88.36666666666666"/>
    <n v="72.712500000000006"/>
    <n v="72.6875"/>
    <n v="43.383333333333333"/>
    <n v="37.133333333333333"/>
    <n v="42.35"/>
    <n v="31.800354982496927"/>
    <n v="49.58273484577969"/>
    <n v="54.986466354054684"/>
    <n v="68.747347659718812"/>
    <n v="72.363123401903735"/>
    <n v="82.845328227174349"/>
    <n v="69.279439979418314"/>
    <n v="66.830122553037413"/>
    <n v="54.578023381261652"/>
    <n v="45.188225768343152"/>
    <n v="36.53374335123091"/>
    <n v="27.954797985860683"/>
    <n v="833.29355999999996"/>
    <n v="688.93017599999996"/>
    <n v="600.01196566253293"/>
    <n v="20.770375999999999"/>
    <n v="36.621551999999994"/>
    <n v="62.386807999999995"/>
    <n v="78.290959999999998"/>
    <n v="80.485679999999988"/>
    <n v="86.494671999999994"/>
    <n v="80.251071999999994"/>
    <n v="66.034583999999995"/>
    <n v="66.011879999999991"/>
    <n v="39.399007999999995"/>
    <n v="33.723007999999993"/>
    <n v="38.460575999999996"/>
    <n v="28.879810380904406"/>
    <n v="45.029056477543278"/>
    <n v="49.9365092840983"/>
    <n v="62.433591250650231"/>
    <n v="65.717294148672892"/>
    <n v="75.236813282790649"/>
    <n v="62.916816211708522"/>
    <n v="60.692444097766447"/>
    <n v="49.565577713926572"/>
    <n v="41.038139113778513"/>
    <n v="33.178484361853862"/>
    <n v="25.387429338839233"/>
  </r>
  <r>
    <x v="8"/>
    <n v="64325492"/>
    <n v="10850001974568"/>
    <s v="Yasso Strawberry Chocolate Crunch 8-4pk"/>
    <n v="179355"/>
    <n v="11424"/>
    <n v="14416"/>
    <n v="20876"/>
    <n v="21114"/>
    <n v="22719"/>
    <n v="18604"/>
    <n v="32186"/>
    <n v="16882"/>
    <n v="18689"/>
    <n v="19387"/>
    <n v="9954"/>
    <n v="11694"/>
    <n v="10845.027366692568"/>
    <n v="12055.403420707202"/>
    <n v="19056.110061370462"/>
    <n v="23436.209764983094"/>
    <n v="23662.009381176515"/>
    <n v="25123.49182354219"/>
    <n v="26651.810691832154"/>
    <n v="23978.110875376889"/>
    <n v="19540.454893196311"/>
    <n v="18528.285072447594"/>
    <n v="14552.734816752332"/>
    <n v="10315.76428522682"/>
    <n v="625045.41245330416"/>
    <n v="187"/>
    <n v="2.5119999999999999E-3"/>
    <n v="217945"/>
    <n v="227745.41245330413"/>
    <n v="959.11764705882354"/>
    <n v="1165.4812834224599"/>
    <n v="1217.8899061674017"/>
    <n v="61.090909090909093"/>
    <n v="77.090909090909093"/>
    <n v="111.63636363636364"/>
    <n v="112.90909090909091"/>
    <n v="121.49197860962566"/>
    <n v="99.486631016042779"/>
    <n v="172.11764705882354"/>
    <n v="90.278074866310163"/>
    <n v="99.941176470588232"/>
    <n v="103.67379679144385"/>
    <n v="53.229946524064168"/>
    <n v="62.534759358288767"/>
    <n v="57.99479875236667"/>
    <n v="64.467397971696272"/>
    <n v="101.90433187898643"/>
    <n v="125.32732494643366"/>
    <n v="126.5348095250081"/>
    <n v="134.35022365530583"/>
    <n v="142.52305182797943"/>
    <n v="128.22519184693525"/>
    <n v="104.49441119356317"/>
    <n v="99.081738355334721"/>
    <n v="77.822111319531189"/>
    <n v="55.164514894261067"/>
    <n v="450.53976"/>
    <n v="547.47784000000001"/>
    <n v="572.09647608269995"/>
    <n v="28.697087999999997"/>
    <n v="36.212992"/>
    <n v="52.440511999999998"/>
    <n v="53.038367999999998"/>
    <n v="57.070127999999997"/>
    <n v="46.733247999999996"/>
    <n v="80.851231999999996"/>
    <n v="42.407584"/>
    <n v="46.946767999999999"/>
    <n v="48.700144000000002"/>
    <n v="25.004448"/>
    <n v="29.375328"/>
    <n v="27.242708745131729"/>
    <n v="30.28317339281649"/>
    <n v="47.8689484741626"/>
    <n v="58.871758929637529"/>
    <n v="59.438967565515405"/>
    <n v="63.110211460737979"/>
    <n v="66.949348457882365"/>
    <n v="60.233014518946746"/>
    <n v="49.085622691709133"/>
    <n v="46.543052101988351"/>
    <n v="36.556469859681854"/>
    <n v="25.913199884489771"/>
  </r>
  <r>
    <x v="20"/>
    <n v="64989108"/>
    <n v="10077567603002"/>
    <s v="BR NATURAL VANILLA 6 10CT 3z"/>
    <n v="274566"/>
    <n v="15480"/>
    <n v="15368"/>
    <n v="12449"/>
    <n v="17120"/>
    <n v="17352"/>
    <n v="18660"/>
    <n v="15577"/>
    <n v="14594"/>
    <n v="4665"/>
    <n v="4740"/>
    <n v="14235"/>
    <n v="13665"/>
    <n v="14001.654494028666"/>
    <n v="13574.814846103312"/>
    <n v="15922.039352852995"/>
    <n v="12346.713100035378"/>
    <n v="15815.485294995196"/>
    <n v="16621.235054285778"/>
    <n v="14128.002115044814"/>
    <n v="12460.556385882746"/>
    <n v="7628.6289710044757"/>
    <n v="8794.8096514207173"/>
    <n v="12875.199893151852"/>
    <n v="12283.525253831878"/>
    <n v="594923.66441263782"/>
    <n v="120"/>
    <n v="5.3220000000000003E-3"/>
    <n v="163905"/>
    <n v="156452.66441263779"/>
    <n v="2288.0500000000002"/>
    <n v="1365.875"/>
    <n v="1303.7722034386484"/>
    <n v="129"/>
    <n v="128.06666666666666"/>
    <n v="103.74166666666666"/>
    <n v="142.66666666666666"/>
    <n v="144.6"/>
    <n v="155.5"/>
    <n v="129.80833333333334"/>
    <n v="121.61666666666666"/>
    <n v="38.875"/>
    <n v="39.5"/>
    <n v="118.625"/>
    <n v="113.875"/>
    <n v="116.68045411690555"/>
    <n v="113.12345705086094"/>
    <n v="132.68366127377496"/>
    <n v="102.88927583362815"/>
    <n v="131.79571079162665"/>
    <n v="138.51029211904816"/>
    <n v="117.73335095870678"/>
    <n v="103.83796988235622"/>
    <n v="63.571908091703968"/>
    <n v="73.290080428505973"/>
    <n v="107.2933324429321"/>
    <n v="102.36271044859899"/>
    <n v="1461.2402520000001"/>
    <n v="872.30241000000001"/>
    <n v="832.64108000405838"/>
    <n v="82.384560000000008"/>
    <n v="81.788496000000009"/>
    <n v="66.253578000000005"/>
    <n v="91.112639999999999"/>
    <n v="92.347344000000007"/>
    <n v="99.308520000000001"/>
    <n v="82.900794000000005"/>
    <n v="77.669268000000002"/>
    <n v="24.82713"/>
    <n v="25.226280000000003"/>
    <n v="75.758670000000009"/>
    <n v="72.725130000000007"/>
    <n v="74.516805217220565"/>
    <n v="72.245164610961837"/>
    <n v="84.737093435883651"/>
    <n v="65.709207118388292"/>
    <n v="84.170012739964434"/>
    <n v="88.458212958908916"/>
    <n v="75.189227256268509"/>
    <n v="66.315081085667984"/>
    <n v="40.599563383685819"/>
    <n v="46.80597696486106"/>
    <n v="68.521813831354166"/>
    <n v="65.372921400893262"/>
  </r>
  <r>
    <x v="8"/>
    <n v="64325568"/>
    <n v="10850001974681"/>
    <s v="Yasso Real Fruit Mango 8-4pk"/>
    <n v="188568"/>
    <n v="13602"/>
    <n v="16386"/>
    <n v="21175"/>
    <n v="20126"/>
    <n v="25674"/>
    <n v="28506"/>
    <n v="21951"/>
    <n v="21340"/>
    <n v="11539"/>
    <n v="10848"/>
    <n v="10940"/>
    <n v="13314"/>
    <n v="10734.573779937902"/>
    <n v="13385.449043170651"/>
    <n v="18894.285909364975"/>
    <n v="17886.364786018319"/>
    <n v="19259.868862893061"/>
    <n v="23289.153655799648"/>
    <n v="20732.085282840384"/>
    <n v="19124.649008333261"/>
    <n v="12577.282029407981"/>
    <n v="11627.702861084861"/>
    <n v="12870.341961359365"/>
    <n v="7855.9654052935757"/>
    <n v="592206.72258550406"/>
    <n v="187"/>
    <n v="3.3119999999999998E-3"/>
    <n v="215401"/>
    <n v="188237.72258550397"/>
    <n v="1008.3850267379679"/>
    <n v="1151.8770053475937"/>
    <n v="1006.6188373556362"/>
    <n v="72.737967914438499"/>
    <n v="87.62566844919786"/>
    <n v="113.23529411764706"/>
    <n v="107.62566844919786"/>
    <n v="137.29411764705881"/>
    <n v="152.43850267379679"/>
    <n v="117.38502673796792"/>
    <n v="114.11764705882354"/>
    <n v="61.705882352941174"/>
    <n v="58.010695187165773"/>
    <n v="58.502673796791441"/>
    <n v="71.19786096256685"/>
    <n v="57.404137860630492"/>
    <n v="71.579941407329684"/>
    <n v="101.03896208216564"/>
    <n v="95.649009550900104"/>
    <n v="102.99395113846556"/>
    <n v="124.54092864063983"/>
    <n v="110.86676621839777"/>
    <n v="102.27085031194257"/>
    <n v="67.258192670630919"/>
    <n v="62.180229203662357"/>
    <n v="68.825358082135637"/>
    <n v="42.010510188735701"/>
    <n v="624.53721599999994"/>
    <n v="713.40811199999996"/>
    <n v="623.44333720318912"/>
    <n v="45.049824000000001"/>
    <n v="54.270432"/>
    <n v="70.131599999999992"/>
    <n v="66.65731199999999"/>
    <n v="85.032287999999994"/>
    <n v="94.411872000000002"/>
    <n v="72.701712000000001"/>
    <n v="70.678079999999994"/>
    <n v="38.217168000000001"/>
    <n v="35.928576"/>
    <n v="36.233280000000001"/>
    <n v="44.095967999999999"/>
    <n v="35.55290835915433"/>
    <n v="44.332607230981196"/>
    <n v="62.577874931816794"/>
    <n v="59.23964017129267"/>
    <n v="63.788685673901817"/>
    <n v="77.133676908008425"/>
    <n v="68.66466645676735"/>
    <n v="63.340837515599759"/>
    <n v="41.655958081399234"/>
    <n v="38.510951875913058"/>
    <n v="42.626572576022213"/>
    <n v="26.018957422332321"/>
  </r>
  <r>
    <x v="1"/>
    <n v="69797296"/>
    <n v="10076840004055"/>
    <s v="-BJ US-IC-PB Smore-8 1PT"/>
    <n v="242012"/>
    <n v="13533"/>
    <n v="22538"/>
    <n v="23677"/>
    <n v="23156"/>
    <n v="16241"/>
    <n v="25991"/>
    <n v="24670"/>
    <n v="21480"/>
    <n v="14101"/>
    <n v="13429"/>
    <n v="11437"/>
    <n v="6831"/>
    <n v="11121.507056246181"/>
    <n v="18443.406753407402"/>
    <n v="21542.674884075746"/>
    <n v="20491.976903765648"/>
    <n v="16658.131663231761"/>
    <n v="20094.385826835376"/>
    <n v="21136.340586351766"/>
    <n v="20098.709989870655"/>
    <n v="12771.711518661021"/>
    <n v="11314.871001294019"/>
    <n v="9922.8758642830962"/>
    <n v="7125.9202400235672"/>
    <n v="649818.51228804619"/>
    <n v="240"/>
    <n v="3.7839999999999996E-3"/>
    <n v="217084"/>
    <n v="190722.51228804627"/>
    <n v="1008.3833333333333"/>
    <n v="904.51666666666665"/>
    <n v="794.6771345335261"/>
    <n v="56.387500000000003"/>
    <n v="93.908333333333331"/>
    <n v="98.654166666666669"/>
    <n v="96.483333333333334"/>
    <n v="67.670833333333334"/>
    <n v="108.29583333333333"/>
    <n v="102.79166666666667"/>
    <n v="89.5"/>
    <n v="58.75416666666667"/>
    <n v="55.954166666666666"/>
    <n v="47.654166666666669"/>
    <n v="28.462499999999999"/>
    <n v="46.339612734359086"/>
    <n v="76.847528139197507"/>
    <n v="89.761145350315616"/>
    <n v="85.383237099023532"/>
    <n v="69.408881930132338"/>
    <n v="83.72660761181406"/>
    <n v="88.068085776465693"/>
    <n v="83.7446249577944"/>
    <n v="53.215464661087587"/>
    <n v="47.145295838725083"/>
    <n v="41.34531610117957"/>
    <n v="29.691334333431531"/>
    <n v="915.7734079999999"/>
    <n v="821.44585599999994"/>
    <n v="721.69398649796699"/>
    <n v="51.208871999999992"/>
    <n v="85.283791999999991"/>
    <n v="89.593767999999997"/>
    <n v="87.622303999999986"/>
    <n v="61.455943999999995"/>
    <n v="98.349943999999994"/>
    <n v="93.351279999999988"/>
    <n v="81.280319999999989"/>
    <n v="53.358183999999994"/>
    <n v="50.815335999999995"/>
    <n v="43.277607999999994"/>
    <n v="25.848503999999998"/>
    <n v="42.083782700835542"/>
    <n v="69.789851154893597"/>
    <n v="81.517481761342623"/>
    <n v="77.541640603849203"/>
    <n v="63.034370213668979"/>
    <n v="76.037155968745054"/>
    <n v="79.979912778755079"/>
    <n v="76.053518601670547"/>
    <n v="48.328156386613301"/>
    <n v="42.815471868896566"/>
    <n v="37.548162270447236"/>
    <n v="26.964482188249175"/>
  </r>
  <r>
    <x v="8"/>
    <n v="64388735"/>
    <n v="10850001974797"/>
    <s v="Yasso Cherry Chocolate Crunch 8-4pk"/>
    <n v="4556"/>
    <n v="5295"/>
    <n v="9509"/>
    <n v="19026"/>
    <n v="15898"/>
    <n v="16910"/>
    <n v="16340"/>
    <n v="23760"/>
    <n v="19678"/>
    <n v="16000"/>
    <n v="10172"/>
    <n v="8419"/>
    <n v="8735"/>
    <n v="13369.716663135767"/>
    <n v="11988.817604619235"/>
    <n v="16774.086414035595"/>
    <n v="19483.658434995876"/>
    <n v="19083.555925962195"/>
    <n v="18660.337752787182"/>
    <n v="21085.524710096841"/>
    <n v="21339.562311781097"/>
    <n v="15493.212903935606"/>
    <n v="14651.170918855287"/>
    <n v="12856.079825058143"/>
    <n v="9837.8469494618475"/>
    <n v="368921.57041472464"/>
    <n v="187"/>
    <n v="2.5040000000000001E-3"/>
    <n v="169742"/>
    <n v="194623.57041472467"/>
    <n v="24.363636363636363"/>
    <n v="907.7112299465241"/>
    <n v="1040.7677562284741"/>
    <n v="28.315508021390375"/>
    <n v="50.850267379679146"/>
    <n v="101.7433155080214"/>
    <n v="85.016042780748663"/>
    <n v="90.427807486631011"/>
    <n v="87.379679144385022"/>
    <n v="127.05882352941177"/>
    <n v="105.22994652406418"/>
    <n v="85.561497326203209"/>
    <n v="54.395721925133692"/>
    <n v="45.021390374331553"/>
    <n v="46.711229946524064"/>
    <n v="71.495811032811588"/>
    <n v="64.111324088872919"/>
    <n v="89.700996866500503"/>
    <n v="104.19068681815976"/>
    <n v="102.05110120835398"/>
    <n v="99.787902421321832"/>
    <n v="112.75681663153391"/>
    <n v="114.11530648011282"/>
    <n v="82.851405903398955"/>
    <n v="78.348507587461427"/>
    <n v="68.74908997357295"/>
    <n v="52.608807216373513"/>
    <n v="11.408224000000001"/>
    <n v="425.03396800000002"/>
    <n v="487.33742031847061"/>
    <n v="13.25868"/>
    <n v="23.810536000000003"/>
    <n v="47.641104000000006"/>
    <n v="39.808592000000004"/>
    <n v="42.342640000000003"/>
    <n v="40.91536"/>
    <n v="59.495040000000003"/>
    <n v="49.273712000000003"/>
    <n v="40.064"/>
    <n v="25.470688000000003"/>
    <n v="21.081176000000003"/>
    <n v="21.872440000000001"/>
    <n v="33.477770524491959"/>
    <n v="30.019999281966566"/>
    <n v="42.002312380745131"/>
    <n v="48.787080721229678"/>
    <n v="47.785224038609343"/>
    <n v="46.725485732979102"/>
    <n v="52.798153874082494"/>
    <n v="53.434264028699872"/>
    <n v="38.795005111454756"/>
    <n v="36.686531980813641"/>
    <n v="32.191623881945588"/>
    <n v="24.633968761452468"/>
  </r>
  <r>
    <x v="1"/>
    <n v="84139090"/>
    <n v="10076840100115"/>
    <s v="BJ US-IC-CoffeeToffeeCrunch-FTNG-8 1PT"/>
    <n v="259433"/>
    <n v="14382"/>
    <n v="22218"/>
    <n v="26262"/>
    <n v="21956"/>
    <n v="23891"/>
    <n v="29203"/>
    <n v="23942"/>
    <n v="25595"/>
    <n v="27470"/>
    <n v="14400"/>
    <n v="14512"/>
    <n v="17237"/>
    <n v="14148.542462779462"/>
    <n v="20551.626921063107"/>
    <n v="22080.850457678731"/>
    <n v="22565.179122628517"/>
    <n v="22155.227672390738"/>
    <n v="24559.253794661567"/>
    <n v="20807.666668524271"/>
    <n v="22538.005549677906"/>
    <n v="19773.674309004058"/>
    <n v="17324.958738944562"/>
    <n v="15979.384514169884"/>
    <n v="13177.128309462563"/>
    <n v="756162.49852098548"/>
    <n v="240"/>
    <n v="3.7853439999999999E-3"/>
    <n v="261068"/>
    <n v="235661.49852098539"/>
    <n v="1080.9708333333333"/>
    <n v="1087.7833333333333"/>
    <n v="981.92291050410574"/>
    <n v="59.924999999999997"/>
    <n v="92.575000000000003"/>
    <n v="109.425"/>
    <n v="91.483333333333334"/>
    <n v="99.545833333333334"/>
    <n v="121.67916666666666"/>
    <n v="99.75833333333334"/>
    <n v="106.64583333333333"/>
    <n v="114.45833333333333"/>
    <n v="60"/>
    <n v="60.466666666666669"/>
    <n v="71.82083333333334"/>
    <n v="58.952260261581088"/>
    <n v="85.631778837762951"/>
    <n v="92.003543573661375"/>
    <n v="94.021579677618817"/>
    <n v="92.313448634961404"/>
    <n v="102.3302241444232"/>
    <n v="86.698611118851133"/>
    <n v="93.908356456991271"/>
    <n v="82.390309620850246"/>
    <n v="72.187328078935678"/>
    <n v="66.580768809041189"/>
    <n v="54.904701289427344"/>
    <n v="982.04314995200002"/>
    <n v="988.23218739200001"/>
    <n v="892.05983945742094"/>
    <n v="54.440817408000001"/>
    <n v="84.102772991999998"/>
    <n v="99.410704127999992"/>
    <n v="83.111012864000003"/>
    <n v="90.435653504000001"/>
    <n v="110.543400832"/>
    <n v="90.628706047999998"/>
    <n v="96.885879680000002"/>
    <n v="103.98339968000001"/>
    <n v="54.508953599999998"/>
    <n v="54.932912127999998"/>
    <n v="65.247974528"/>
    <n v="53.557100320227455"/>
    <n v="77.794977655884708"/>
    <n v="83.583614794871437"/>
    <n v="85.416965400767126"/>
    <n v="83.86515813831825"/>
    <n v="92.965223996099397"/>
    <n v="78.764176177698332"/>
    <n v="85.314104079439957"/>
    <n v="74.850159403542662"/>
    <n v="65.580928612711361"/>
    <n v="60.487467294405882"/>
    <n v="49.879963583454256"/>
  </r>
  <r>
    <x v="21"/>
    <n v="64997057"/>
    <n v="10077567275063"/>
    <s v="BR Reese PB Cup 8 1PT"/>
    <n v="244294"/>
    <n v="15298"/>
    <n v="13560"/>
    <n v="20925"/>
    <n v="18359"/>
    <n v="11429"/>
    <n v="23010"/>
    <n v="11241"/>
    <n v="21279"/>
    <n v="21312"/>
    <n v="17040"/>
    <n v="15405"/>
    <n v="12962"/>
    <n v="15940.689183733308"/>
    <n v="14476.88772453331"/>
    <n v="19023.755258766643"/>
    <n v="18241.546373424819"/>
    <n v="18271.276034701084"/>
    <n v="18713.791327487768"/>
    <n v="16220.507217069253"/>
    <n v="17258.358172420758"/>
    <n v="15414.452017563126"/>
    <n v="14808.056902014088"/>
    <n v="14692.896935936458"/>
    <n v="14667.021820387421"/>
    <n v="643843.23896803812"/>
    <n v="240"/>
    <n v="3.7839999999999996E-3"/>
    <n v="201820"/>
    <n v="197729.23896803806"/>
    <n v="1017.8916666666667"/>
    <n v="840.91666666666663"/>
    <n v="823.87182903349196"/>
    <n v="63.741666666666667"/>
    <n v="56.5"/>
    <n v="87.1875"/>
    <n v="76.495833333333337"/>
    <n v="47.62083333333333"/>
    <n v="95.875"/>
    <n v="46.837499999999999"/>
    <n v="88.662499999999994"/>
    <n v="88.8"/>
    <n v="71"/>
    <n v="64.1875"/>
    <n v="54.008333333333333"/>
    <n v="66.419538265555445"/>
    <n v="60.320365518888792"/>
    <n v="79.265646911527682"/>
    <n v="76.006443222603409"/>
    <n v="76.130316811254517"/>
    <n v="77.974130531199037"/>
    <n v="67.585446737788558"/>
    <n v="71.909825718419825"/>
    <n v="64.226883406513025"/>
    <n v="61.70023709172537"/>
    <n v="61.220403899735246"/>
    <n v="61.112590918280922"/>
    <n v="924.4084959999999"/>
    <n v="763.68687999999997"/>
    <n v="748.20744025505599"/>
    <n v="57.887631999999996"/>
    <n v="51.311039999999991"/>
    <n v="79.180199999999985"/>
    <n v="69.470455999999999"/>
    <n v="43.247335999999997"/>
    <n v="87.069839999999985"/>
    <n v="42.535943999999994"/>
    <n v="80.519735999999995"/>
    <n v="80.644607999999991"/>
    <n v="64.47936"/>
    <n v="58.292519999999996"/>
    <n v="49.048207999999995"/>
    <n v="60.319567871246832"/>
    <n v="54.780543149634035"/>
    <n v="71.985889899172975"/>
    <n v="69.026011477039503"/>
    <n v="69.138508515308899"/>
    <n v="70.812986383213712"/>
    <n v="61.378399309390048"/>
    <n v="65.305627324440138"/>
    <n v="58.32828643445886"/>
    <n v="56.033687317221307"/>
    <n v="55.597922005583555"/>
    <n v="55.500010568345992"/>
  </r>
  <r>
    <x v="7"/>
    <n v="64393723"/>
    <n v="10077567132298"/>
    <s v="MG Double Chocolate RFA 8-3PK"/>
    <n v="226190"/>
    <n v="16685"/>
    <n v="13888"/>
    <n v="24012"/>
    <n v="19855"/>
    <n v="21420"/>
    <n v="25011"/>
    <n v="23165"/>
    <n v="14578"/>
    <n v="18701"/>
    <n v="15457"/>
    <n v="11935"/>
    <n v="11893"/>
    <n v="15731.233154356803"/>
    <n v="17407.574501260926"/>
    <n v="19397.780684107518"/>
    <n v="18532.369026800698"/>
    <n v="23619.284111041801"/>
    <n v="22021.394953359693"/>
    <n v="21106.773692161292"/>
    <n v="28495.234668641395"/>
    <n v="13997.118070283896"/>
    <n v="14006.177224569532"/>
    <n v="11587.510887682802"/>
    <n v="8999.1980891323237"/>
    <n v="657691.6490633986"/>
    <n v="210"/>
    <n v="2.16E-3"/>
    <n v="216600"/>
    <n v="214901.64906339871"/>
    <n v="1077.0952380952381"/>
    <n v="1031.4285714285713"/>
    <n v="1023.3411860161843"/>
    <n v="79.452380952380949"/>
    <n v="66.13333333333334"/>
    <n v="114.34285714285714"/>
    <n v="94.547619047619051"/>
    <n v="102"/>
    <n v="119.1"/>
    <n v="110.30952380952381"/>
    <n v="69.419047619047618"/>
    <n v="89.052380952380958"/>
    <n v="73.604761904761901"/>
    <n v="56.833333333333336"/>
    <n v="56.633333333333333"/>
    <n v="74.910634068365724"/>
    <n v="82.893211910766311"/>
    <n v="92.370384210035795"/>
    <n v="88.249376318098555"/>
    <n v="112.47278148115143"/>
    <n v="104.86378549218901"/>
    <n v="100.50844615314901"/>
    <n v="135.69159366019713"/>
    <n v="66.652943191828072"/>
    <n v="66.696082021759679"/>
    <n v="55.178623274680007"/>
    <n v="42.853324233963448"/>
    <n v="488.57040000000001"/>
    <n v="467.85599999999999"/>
    <n v="464.1875619769412"/>
    <n v="36.0396"/>
    <n v="29.998080000000002"/>
    <n v="51.865920000000003"/>
    <n v="42.886800000000001"/>
    <n v="46.267200000000003"/>
    <n v="54.023760000000003"/>
    <n v="50.0364"/>
    <n v="31.488479999999999"/>
    <n v="40.394159999999999"/>
    <n v="33.387120000000003"/>
    <n v="25.779600000000002"/>
    <n v="25.688880000000001"/>
    <n v="33.979463613410694"/>
    <n v="37.600360922723603"/>
    <n v="41.899206277672242"/>
    <n v="40.029917097889509"/>
    <n v="51.017653679850291"/>
    <n v="47.566213099256942"/>
    <n v="45.590631175068388"/>
    <n v="61.549706884265412"/>
    <n v="30.233775031813217"/>
    <n v="30.25334280507019"/>
    <n v="25.029023517394851"/>
    <n v="19.43826787252582"/>
  </r>
  <r>
    <x v="21"/>
    <n v="64997056"/>
    <n v="10077567274738"/>
    <s v="BR VANILLA 8 1PT"/>
    <n v="216307"/>
    <n v="11678"/>
    <n v="13995"/>
    <n v="19457"/>
    <n v="19345"/>
    <n v="18347"/>
    <n v="26160"/>
    <n v="19410"/>
    <n v="17804"/>
    <n v="13530"/>
    <n v="14684"/>
    <n v="13470"/>
    <n v="10316"/>
    <n v="16548.608079644728"/>
    <n v="15103.068079644729"/>
    <n v="-174.62543031086744"/>
    <n v="-164.64394518668234"/>
    <n v="-440.91631405742123"/>
    <n v="-219.08556980872675"/>
    <n v="-399.80108205314355"/>
    <n v="-431.83483493784217"/>
    <n v="-175.83498209073935"/>
    <n v="-515.37807294672484"/>
    <n v="-337.26994412626084"/>
    <n v="-1072.8400349822514"/>
    <n v="442222.44594878884"/>
    <n v="240"/>
    <n v="3.7839999999999996E-3"/>
    <n v="198196"/>
    <n v="27719.445948788798"/>
    <n v="901.2791666666667"/>
    <n v="825.81666666666672"/>
    <n v="115.49769145328666"/>
    <n v="48.658333333333331"/>
    <n v="58.3125"/>
    <n v="81.07083333333334"/>
    <n v="80.604166666666671"/>
    <n v="76.44583333333334"/>
    <n v="109"/>
    <n v="80.875"/>
    <n v="74.183333333333337"/>
    <n v="56.375"/>
    <n v="61.18333333333333"/>
    <n v="56.125"/>
    <n v="42.983333333333334"/>
    <n v="68.952533665186365"/>
    <n v="62.929450331853033"/>
    <n v="-0.7276059596286143"/>
    <n v="-0.68601643827784309"/>
    <n v="-1.8371513085725886"/>
    <n v="-0.91285654086969481"/>
    <n v="-1.6658378418880981"/>
    <n v="-1.799311812241009"/>
    <n v="-0.73264575871141391"/>
    <n v="-2.1474086372780201"/>
    <n v="-1.4052914338594202"/>
    <n v="-4.4701668124260472"/>
    <n v="818.50568799999996"/>
    <n v="749.97366399999987"/>
    <n v="104.8903834702168"/>
    <n v="44.189551999999992"/>
    <n v="52.957079999999998"/>
    <n v="73.625287999999998"/>
    <n v="73.201479999999989"/>
    <n v="69.42504799999999"/>
    <n v="98.989439999999988"/>
    <n v="73.447439999999986"/>
    <n v="67.370335999999995"/>
    <n v="51.197519999999997"/>
    <n v="55.564255999999993"/>
    <n v="50.970479999999995"/>
    <n v="39.035743999999994"/>
    <n v="62.61993297337564"/>
    <n v="57.150009613375644"/>
    <n v="-0.66078262829632228"/>
    <n v="-0.6230126885864059"/>
    <n v="-1.6684273323932817"/>
    <n v="-0.8290197961562219"/>
    <n v="-1.5128472944890949"/>
    <n v="-1.6340630154047946"/>
    <n v="-0.66535957223135767"/>
    <n v="-1.9501906280304067"/>
    <n v="-1.276229468573771"/>
    <n v="-4.0596266923728388"/>
  </r>
  <r>
    <x v="22"/>
    <n v="64325625"/>
    <n v="10851035003033"/>
    <s v="Yasso Vanilla Bean Poppables 10-6.84flz"/>
    <n v="152485"/>
    <n v="16986"/>
    <n v="3236"/>
    <n v="4958"/>
    <n v="26006"/>
    <n v="11651"/>
    <n v="20580"/>
    <n v="13681"/>
    <n v="8864"/>
    <n v="12485"/>
    <n v="5690"/>
    <n v="2552"/>
    <n v="5906"/>
    <n v="4966.5223423680536"/>
    <n v="5291.4448108694723"/>
    <n v="6524.5968211931749"/>
    <n v="6454.8969643297396"/>
    <n v="6862.6101699392329"/>
    <n v="5855.7463625470482"/>
    <n v="5894.5414051489588"/>
    <n v="5209.8456171364542"/>
    <n v="4624.895052845397"/>
    <n v="2390.8318954394317"/>
    <n v="3435.6494279436197"/>
    <n v="5863.0094279436207"/>
    <n v="348454.59029770421"/>
    <n v="200"/>
    <n v="2.0200000000000001E-3"/>
    <n v="132595"/>
    <n v="63374.590297704213"/>
    <n v="762.42499999999995"/>
    <n v="662.97500000000002"/>
    <n v="316.87295148852104"/>
    <n v="84.93"/>
    <n v="16.18"/>
    <n v="24.79"/>
    <n v="130.03"/>
    <n v="58.255000000000003"/>
    <n v="102.9"/>
    <n v="68.405000000000001"/>
    <n v="44.32"/>
    <n v="62.424999999999997"/>
    <n v="28.45"/>
    <n v="12.76"/>
    <n v="29.53"/>
    <n v="24.832611711840268"/>
    <n v="26.45722405434736"/>
    <n v="32.622984105965877"/>
    <n v="32.274484821648699"/>
    <n v="34.313050849696168"/>
    <n v="29.278731812735241"/>
    <n v="29.472707025744793"/>
    <n v="26.04922808568227"/>
    <n v="23.124475264226984"/>
    <n v="11.954159477197159"/>
    <n v="17.178247139718099"/>
    <n v="29.315047139718104"/>
    <n v="308.0197"/>
    <n v="267.84190000000001"/>
    <n v="128.01667240136251"/>
    <n v="34.311720000000001"/>
    <n v="6.5367199999999999"/>
    <n v="10.01516"/>
    <n v="52.532119999999999"/>
    <n v="23.535019999999999"/>
    <n v="41.571600000000004"/>
    <n v="27.635620000000003"/>
    <n v="17.905280000000001"/>
    <n v="25.2197"/>
    <n v="11.4938"/>
    <n v="5.1550400000000005"/>
    <n v="11.930120000000001"/>
    <n v="10.032375131583469"/>
    <n v="10.688718517956335"/>
    <n v="13.179685578810213"/>
    <n v="13.038891867946075"/>
    <n v="13.862472543277251"/>
    <n v="11.828607652345038"/>
    <n v="11.906973638400897"/>
    <n v="10.523888146615638"/>
    <n v="9.3422880067477028"/>
    <n v="4.8294804287876527"/>
    <n v="6.9400118444461123"/>
    <n v="11.843279044446115"/>
  </r>
  <r>
    <x v="0"/>
    <n v="68899825"/>
    <n v="10077567254426"/>
    <s v="BR CHOC CHIP 6 1.5QT"/>
    <n v="227879"/>
    <n v="14565"/>
    <n v="17721"/>
    <n v="15752"/>
    <n v="23089"/>
    <n v="18282"/>
    <n v="31361"/>
    <n v="17171"/>
    <n v="20266"/>
    <n v="14710"/>
    <n v="16302"/>
    <n v="20658"/>
    <n v="17567"/>
    <n v="12406.461620403497"/>
    <n v="14742.817048034938"/>
    <n v="21035.679173636403"/>
    <n v="19965.833223723959"/>
    <n v="19461.369219461336"/>
    <n v="32111.020185981488"/>
    <n v="19557.577504900451"/>
    <n v="19626.683121310907"/>
    <n v="13657.639157118196"/>
    <n v="15632.922027855129"/>
    <n v="18842.157252699399"/>
    <n v="12750.725219553355"/>
    <n v="675113.88475467905"/>
    <n v="176"/>
    <n v="8.513999999999999E-3"/>
    <n v="227444"/>
    <n v="219790.88475467905"/>
    <n v="1294.7670454545455"/>
    <n v="1292.2954545454545"/>
    <n v="1248.8118451970402"/>
    <n v="82.755681818181813"/>
    <n v="100.6875"/>
    <n v="89.5"/>
    <n v="131.1875"/>
    <n v="103.875"/>
    <n v="178.1875"/>
    <n v="97.5625"/>
    <n v="115.14772727272727"/>
    <n v="83.579545454545453"/>
    <n v="92.625"/>
    <n v="117.375"/>
    <n v="99.8125"/>
    <n v="70.491259206838052"/>
    <n v="83.76600595474396"/>
    <n v="119.52090439566138"/>
    <n v="113.44223422570431"/>
    <n v="110.57596147421214"/>
    <n v="182.44897832944028"/>
    <n v="111.12259945966166"/>
    <n v="111.51524500744834"/>
    <n v="77.600222483626112"/>
    <n v="88.823420612813237"/>
    <n v="107.05771166306477"/>
    <n v="72.447302383825885"/>
    <n v="1940.1618059999998"/>
    <n v="1936.4582159999998"/>
    <n v="1871.2995928013372"/>
    <n v="124.00640999999999"/>
    <n v="150.87659399999998"/>
    <n v="134.112528"/>
    <n v="196.57974599999997"/>
    <n v="155.65294799999998"/>
    <n v="267.00755399999997"/>
    <n v="146.19389399999997"/>
    <n v="172.54472399999997"/>
    <n v="125.24093999999998"/>
    <n v="138.79522799999998"/>
    <n v="175.88221199999998"/>
    <n v="149.56543799999997"/>
    <n v="105.62861423611537"/>
    <n v="125.52034434696945"/>
    <n v="179.09777248434031"/>
    <n v="169.98910406678576"/>
    <n v="165.69409753449381"/>
    <n v="273.39322586344633"/>
    <n v="166.51321487672243"/>
    <n v="167.10158009484104"/>
    <n v="116.2811397837043"/>
    <n v="133.09869814515855"/>
    <n v="160.42212684948265"/>
    <n v="108.55967451927725"/>
  </r>
  <r>
    <x v="8"/>
    <n v="64388734"/>
    <n v="10850001974780"/>
    <s v="Yasso Creamy Pineapple Coconut 8-4pk"/>
    <n v="5421"/>
    <n v="4951"/>
    <n v="7621"/>
    <n v="18953"/>
    <n v="12791"/>
    <n v="18918"/>
    <n v="20704"/>
    <n v="14629"/>
    <n v="17984"/>
    <n v="10950"/>
    <n v="5658"/>
    <n v="4634"/>
    <n v="5348"/>
    <n v="9936.1021081274594"/>
    <n v="9679.6790770725165"/>
    <n v="12497.489851024355"/>
    <n v="12658.344700756734"/>
    <n v="12748.521794871571"/>
    <n v="13689.197721383543"/>
    <n v="12064.888091672172"/>
    <n v="12757.509932968869"/>
    <n v="9270.3698968030621"/>
    <n v="7907.2983054363685"/>
    <n v="7551.0900845364285"/>
    <n v="7375.8375732731174"/>
    <n v="276698.32913792616"/>
    <n v="187"/>
    <n v="3.3119999999999998E-3"/>
    <n v="143141"/>
    <n v="128136.32913792621"/>
    <n v="28.989304812834224"/>
    <n v="765.45989304812838"/>
    <n v="685.22101143276052"/>
    <n v="26.475935828877006"/>
    <n v="40.754010695187169"/>
    <n v="101.35294117647059"/>
    <n v="68.401069518716582"/>
    <n v="101.16577540106952"/>
    <n v="110.71657754010695"/>
    <n v="78.229946524064175"/>
    <n v="96.171122994652407"/>
    <n v="58.55614973262032"/>
    <n v="30.256684491978611"/>
    <n v="24.780748663101605"/>
    <n v="28.598930481283421"/>
    <n v="53.134235872339353"/>
    <n v="51.762989716965329"/>
    <n v="66.831496529542008"/>
    <n v="67.691682891747234"/>
    <n v="68.173913341559199"/>
    <n v="73.204265889751568"/>
    <n v="64.518118137284347"/>
    <n v="68.221978251170427"/>
    <n v="49.574170571139369"/>
    <n v="42.285017676130316"/>
    <n v="40.380160879873948"/>
    <n v="39.442981675257315"/>
    <n v="17.954352"/>
    <n v="474.08299199999999"/>
    <n v="424.38752210481158"/>
    <n v="16.397711999999999"/>
    <n v="25.240752000000001"/>
    <n v="62.772335999999996"/>
    <n v="42.363791999999997"/>
    <n v="62.656416"/>
    <n v="68.571647999999996"/>
    <n v="48.451248"/>
    <n v="59.563007999999996"/>
    <n v="36.266399999999997"/>
    <n v="18.739296"/>
    <n v="15.347807999999999"/>
    <n v="17.712575999999999"/>
    <n v="32.908370182118141"/>
    <n v="32.059097103264172"/>
    <n v="41.39168638659266"/>
    <n v="41.924437648906299"/>
    <n v="42.223104184614641"/>
    <n v="45.338622853222297"/>
    <n v="39.958909359618232"/>
    <n v="42.252872897992894"/>
    <n v="30.703465098211741"/>
    <n v="26.18897198760525"/>
    <n v="25.00921035998465"/>
    <n v="24.428774042680562"/>
  </r>
  <r>
    <x v="1"/>
    <n v="69986511"/>
    <n v="10076840002914"/>
    <s v="BJ US-ND-PhishFood-8 1PT"/>
    <n v="217238"/>
    <n v="11959"/>
    <n v="18380"/>
    <n v="21472"/>
    <n v="22619"/>
    <n v="20377"/>
    <n v="26971"/>
    <n v="24177"/>
    <n v="24239"/>
    <n v="22207"/>
    <n v="13325"/>
    <n v="14983"/>
    <n v="15436"/>
    <n v="11598.668544558619"/>
    <n v="14435.277662772605"/>
    <n v="19588.32001575104"/>
    <n v="17178.83170477513"/>
    <n v="17119.716231922386"/>
    <n v="21326.972110420222"/>
    <n v="19480.798035229516"/>
    <n v="20067.162023682678"/>
    <n v="15398.875749017583"/>
    <n v="12302.276237783983"/>
    <n v="14874.259252654409"/>
    <n v="12954.790498530496"/>
    <n v="649708.94806709874"/>
    <n v="240"/>
    <n v="3.7839999999999996E-3"/>
    <n v="236145"/>
    <n v="196325.94806709865"/>
    <n v="905.1583333333333"/>
    <n v="983.9375"/>
    <n v="818.02478361291105"/>
    <n v="49.829166666666666"/>
    <n v="76.583333333333329"/>
    <n v="89.466666666666669"/>
    <n v="94.245833333333337"/>
    <n v="84.904166666666669"/>
    <n v="112.37916666666666"/>
    <n v="100.7375"/>
    <n v="100.99583333333334"/>
    <n v="92.529166666666669"/>
    <n v="55.520833333333336"/>
    <n v="62.429166666666667"/>
    <n v="64.316666666666663"/>
    <n v="48.32778560232758"/>
    <n v="60.146990261552524"/>
    <n v="81.618000065629332"/>
    <n v="71.578465436563036"/>
    <n v="71.332150966343278"/>
    <n v="88.862383793417592"/>
    <n v="81.169991813456321"/>
    <n v="83.613175098677829"/>
    <n v="64.161982287573267"/>
    <n v="51.25948432409993"/>
    <n v="61.976080219393367"/>
    <n v="53.978293743877067"/>
    <n v="822.02859199999989"/>
    <n v="893.57267999999988"/>
    <n v="742.89738748590128"/>
    <n v="45.252855999999994"/>
    <n v="69.549919999999986"/>
    <n v="81.250047999999992"/>
    <n v="85.590295999999995"/>
    <n v="77.106567999999996"/>
    <n v="102.05826399999999"/>
    <n v="91.485767999999993"/>
    <n v="91.720375999999987"/>
    <n v="84.031287999999989"/>
    <n v="50.421799999999998"/>
    <n v="56.695671999999995"/>
    <n v="58.409823999999993"/>
    <n v="43.88936177260981"/>
    <n v="54.623090675931536"/>
    <n v="74.122202939601934"/>
    <n v="65.004699170869088"/>
    <n v="64.781006221594296"/>
    <n v="80.701262465830112"/>
    <n v="73.715339765308485"/>
    <n v="75.934141097615253"/>
    <n v="58.269345834282525"/>
    <n v="46.551813283774585"/>
    <n v="56.284197012044274"/>
    <n v="49.020927246439392"/>
  </r>
  <r>
    <x v="6"/>
    <n v="68862399"/>
    <n v="10076840000767"/>
    <s v="Talenti Cold Brew Coffee Sorbetto 8 1PT"/>
    <n v="203650"/>
    <n v="16335"/>
    <n v="15003"/>
    <n v="17475"/>
    <n v="18420"/>
    <n v="21645"/>
    <n v="26085"/>
    <n v="24347"/>
    <n v="18225"/>
    <n v="22213"/>
    <n v="18105"/>
    <n v="15870"/>
    <n v="19935"/>
    <n v="16334.772058124494"/>
    <n v="16728.45928471056"/>
    <n v="20738.73242543095"/>
    <n v="23459.854650544108"/>
    <n v="23905.300530820816"/>
    <n v="27846.844760003318"/>
    <n v="25535.34785773469"/>
    <n v="21023.582369871343"/>
    <n v="21519.425624768901"/>
    <n v="20943.023059471445"/>
    <n v="18996.619008804624"/>
    <n v="11220.729469001722"/>
    <n v="685560.69109928701"/>
    <n v="255"/>
    <n v="3.7839999999999996E-3"/>
    <n v="233658"/>
    <n v="248252.69109928698"/>
    <n v="798.62745098039215"/>
    <n v="916.30588235294113"/>
    <n v="973.53996509524302"/>
    <n v="64.058823529411768"/>
    <n v="58.835294117647059"/>
    <n v="68.529411764705884"/>
    <n v="72.235294117647058"/>
    <n v="84.882352941176464"/>
    <n v="102.29411764705883"/>
    <n v="95.478431372549025"/>
    <n v="71.470588235294116"/>
    <n v="87.109803921568627"/>
    <n v="71"/>
    <n v="62.235294117647058"/>
    <n v="78.17647058823529"/>
    <n v="64.0579296397039"/>
    <n v="65.601801116511993"/>
    <n v="81.32836245267039"/>
    <n v="91.999430002133764"/>
    <n v="93.746276591454176"/>
    <n v="109.20331278432674"/>
    <n v="100.13861904993996"/>
    <n v="82.445421058318999"/>
    <n v="84.389904410858435"/>
    <n v="82.129502194005667"/>
    <n v="74.496545132567149"/>
    <n v="44.00286066275185"/>
    <n v="770.61159999999995"/>
    <n v="884.1618719999999"/>
    <n v="939.38818311970181"/>
    <n v="61.811639999999997"/>
    <n v="56.771351999999993"/>
    <n v="66.125399999999999"/>
    <n v="69.701279999999997"/>
    <n v="81.904679999999985"/>
    <n v="98.705639999999988"/>
    <n v="92.129047999999997"/>
    <n v="68.963399999999993"/>
    <n v="84.053991999999994"/>
    <n v="68.509319999999988"/>
    <n v="60.052079999999997"/>
    <n v="75.434039999999996"/>
    <n v="61.810777467943076"/>
    <n v="63.30048993334475"/>
    <n v="78.475363497830699"/>
    <n v="88.772089997658895"/>
    <n v="90.45765720862596"/>
    <n v="105.37246057185254"/>
    <n v="96.625756293668061"/>
    <n v="79.553235687593158"/>
    <n v="81.429506564125518"/>
    <n v="79.248399257039935"/>
    <n v="71.883206329316693"/>
    <n v="42.459240310702512"/>
  </r>
  <r>
    <x v="17"/>
    <n v="64394596"/>
    <n v="10076840004314"/>
    <s v="BJ US-SUN-TurtleSundae-8 427ML"/>
    <n v="120"/>
    <n v="5847"/>
    <n v="4487"/>
    <n v="11087"/>
    <n v="8547"/>
    <n v="9045"/>
    <n v="8206"/>
    <n v="6749"/>
    <n v="9598"/>
    <n v="10389"/>
    <n v="4983"/>
    <n v="5243"/>
    <n v="6223"/>
    <n v="6029.5081844938322"/>
    <n v="8931.8780010060291"/>
    <n v="9253.109565024828"/>
    <n v="10771.87128745488"/>
    <n v="11449.359744011157"/>
    <n v="10717.131586869125"/>
    <n v="12969.798741325196"/>
    <n v="5538.0924107044602"/>
    <n v="3265.5681499551042"/>
    <n v="3925.2759238292642"/>
    <n v="3501.1226355478166"/>
    <n v="2480.5453423351619"/>
    <n v="179357.26157255686"/>
    <n v="240"/>
    <n v="3.4159999999999998E-3"/>
    <n v="90404"/>
    <n v="88833.261572556832"/>
    <n v="0.5"/>
    <n v="376.68333333333334"/>
    <n v="370.13858988565346"/>
    <n v="24.362500000000001"/>
    <n v="18.695833333333333"/>
    <n v="46.195833333333333"/>
    <n v="35.612499999999997"/>
    <n v="37.6875"/>
    <n v="34.19166666666667"/>
    <n v="28.120833333333334"/>
    <n v="39.991666666666667"/>
    <n v="43.287500000000001"/>
    <n v="20.762499999999999"/>
    <n v="21.845833333333335"/>
    <n v="25.929166666666667"/>
    <n v="25.122950768724301"/>
    <n v="37.216158337525123"/>
    <n v="38.554623187603447"/>
    <n v="44.882797031061997"/>
    <n v="47.705665600046487"/>
    <n v="44.654714945288021"/>
    <n v="54.04082808885498"/>
    <n v="23.075385044601919"/>
    <n v="13.606533958146267"/>
    <n v="16.3553163492886"/>
    <n v="14.588010981449235"/>
    <n v="10.335605593063175"/>
    <n v="0.40991999999999995"/>
    <n v="308.820064"/>
    <n v="303.45442153185411"/>
    <n v="19.973351999999998"/>
    <n v="15.327591999999999"/>
    <n v="37.873191999999996"/>
    <n v="29.196551999999997"/>
    <n v="30.89772"/>
    <n v="28.031695999999997"/>
    <n v="23.054583999999998"/>
    <n v="32.786767999999995"/>
    <n v="35.488824000000001"/>
    <n v="17.021927999999999"/>
    <n v="17.910087999999998"/>
    <n v="21.257767999999999"/>
    <n v="20.596799958230928"/>
    <n v="30.511295251436593"/>
    <n v="31.608622274124812"/>
    <n v="36.796712317945868"/>
    <n v="39.11101288554211"/>
    <n v="36.609721500744932"/>
    <n v="44.304832500366864"/>
    <n v="18.918123674966434"/>
    <n v="11.155180800246635"/>
    <n v="13.408742555800766"/>
    <n v="11.959834923031341"/>
    <n v="8.4735428894169118"/>
  </r>
  <r>
    <x v="6"/>
    <n v="68729634"/>
    <n v="10186852001123"/>
    <s v="Talenti LY Mint Fudge Cookie 8 311.8g"/>
    <n v="203851"/>
    <n v="13071"/>
    <n v="13874"/>
    <n v="12879"/>
    <n v="11255"/>
    <n v="11435"/>
    <n v="16065"/>
    <n v="13725"/>
    <n v="11070"/>
    <n v="9795"/>
    <n v="10470"/>
    <n v="9810"/>
    <n v="8115"/>
    <n v="8844.3196041885913"/>
    <n v="9514.2668926607366"/>
    <n v="11822.759799678854"/>
    <n v="12305.357136784607"/>
    <n v="12644.700620481797"/>
    <n v="15038.647174862621"/>
    <n v="12713.070541771815"/>
    <n v="10548.564085177186"/>
    <n v="11016.961663464604"/>
    <n v="10956.395289100781"/>
    <n v="10237.439478664883"/>
    <n v="7287.913325257392"/>
    <n v="478345.39561209391"/>
    <n v="255"/>
    <n v="3.552E-3"/>
    <n v="141564"/>
    <n v="132930.39561209385"/>
    <n v="799.41568627450977"/>
    <n v="555.15294117647056"/>
    <n v="521.29566906703474"/>
    <n v="51.258823529411764"/>
    <n v="54.407843137254901"/>
    <n v="50.505882352941178"/>
    <n v="44.137254901960787"/>
    <n v="44.843137254901961"/>
    <n v="63"/>
    <n v="53.823529411764703"/>
    <n v="43.411764705882355"/>
    <n v="38.411764705882355"/>
    <n v="41.058823529411768"/>
    <n v="38.470588235294116"/>
    <n v="31.823529411764707"/>
    <n v="34.68360629093565"/>
    <n v="37.310850559453868"/>
    <n v="46.363763920309232"/>
    <n v="48.25630249719454"/>
    <n v="49.587061256791358"/>
    <n v="58.975086960245569"/>
    <n v="49.855178595183588"/>
    <n v="41.366917981087006"/>
    <n v="43.203771229272959"/>
    <n v="42.966256035689341"/>
    <n v="40.146821484960327"/>
    <n v="28.58005225591134"/>
    <n v="724.07875200000001"/>
    <n v="502.835328"/>
    <n v="472.16876521415736"/>
    <n v="46.428192000000003"/>
    <n v="49.280448"/>
    <n v="45.746208000000003"/>
    <n v="39.977760000000004"/>
    <n v="40.61712"/>
    <n v="57.06288"/>
    <n v="48.751199999999997"/>
    <n v="39.320639999999997"/>
    <n v="34.791840000000001"/>
    <n v="37.189439999999998"/>
    <n v="34.845120000000001"/>
    <n v="28.824480000000001"/>
    <n v="31.415023234077875"/>
    <n v="33.794676002730938"/>
    <n v="41.99444280845929"/>
    <n v="43.708628549858922"/>
    <n v="44.913976603951347"/>
    <n v="53.417274765112033"/>
    <n v="45.156826564373489"/>
    <n v="37.468499630549367"/>
    <n v="39.132247828626276"/>
    <n v="38.917116066885974"/>
    <n v="36.363385028217664"/>
    <n v="25.886668131314256"/>
  </r>
  <r>
    <x v="12"/>
    <n v="68649097"/>
    <n v="10076840003560"/>
    <s v="BJ US-TOP-RaspCheesecake-8 450ML"/>
    <n v="186351"/>
    <n v="18721"/>
    <n v="16126"/>
    <n v="19445"/>
    <n v="17415"/>
    <n v="15798"/>
    <n v="18709"/>
    <n v="15743"/>
    <n v="14257"/>
    <n v="13605"/>
    <n v="9512"/>
    <n v="10381"/>
    <n v="11145"/>
    <n v="9966.3973056395826"/>
    <n v="12922.600909256329"/>
    <n v="16187.223816648071"/>
    <n v="15411.844401936032"/>
    <n v="15432.947800329395"/>
    <n v="16899.535785281223"/>
    <n v="14914.19438992152"/>
    <n v="15054.319508263359"/>
    <n v="12154.999464915316"/>
    <n v="12836.100041410826"/>
    <n v="10540.334129194149"/>
    <n v="10359.0504843289"/>
    <n v="529887.54803712468"/>
    <n v="240"/>
    <n v="3.5999999999999999E-3"/>
    <n v="180857"/>
    <n v="162679.54803712471"/>
    <n v="776.46249999999998"/>
    <n v="753.57083333333333"/>
    <n v="677.83145015468631"/>
    <n v="78.004166666666663"/>
    <n v="67.191666666666663"/>
    <n v="81.020833333333329"/>
    <n v="72.5625"/>
    <n v="65.825000000000003"/>
    <n v="77.954166666666666"/>
    <n v="65.595833333333331"/>
    <n v="59.404166666666669"/>
    <n v="56.6875"/>
    <n v="39.633333333333333"/>
    <n v="43.25416666666667"/>
    <n v="46.4375"/>
    <n v="41.52665544016493"/>
    <n v="53.844170455234703"/>
    <n v="67.446765902700292"/>
    <n v="64.21601834140013"/>
    <n v="64.303949168039154"/>
    <n v="70.414732438671763"/>
    <n v="62.142476624673002"/>
    <n v="62.726331284430664"/>
    <n v="50.645831103813819"/>
    <n v="53.483750172545108"/>
    <n v="43.918058871642287"/>
    <n v="43.162710351370414"/>
    <n v="670.86360000000002"/>
    <n v="651.08519999999999"/>
    <n v="585.64637293364899"/>
    <n v="67.395600000000002"/>
    <n v="58.053599999999996"/>
    <n v="70.001999999999995"/>
    <n v="62.693999999999996"/>
    <n v="56.872799999999998"/>
    <n v="67.352400000000003"/>
    <n v="56.674799999999998"/>
    <n v="51.325199999999995"/>
    <n v="48.978000000000002"/>
    <n v="34.243200000000002"/>
    <n v="37.371600000000001"/>
    <n v="40.122"/>
    <n v="35.879030300302496"/>
    <n v="46.521363273322784"/>
    <n v="58.274005739933052"/>
    <n v="55.482639846969711"/>
    <n v="55.558612081185821"/>
    <n v="60.838328827012404"/>
    <n v="53.691099803717471"/>
    <n v="54.195550229748093"/>
    <n v="43.757998073695134"/>
    <n v="46.209960149078974"/>
    <n v="37.945202865098935"/>
    <n v="37.292581743584037"/>
  </r>
  <r>
    <x v="9"/>
    <n v="69700048"/>
    <n v="10077567003451"/>
    <s v="GH Reeses 1-24BK"/>
    <n v="196076"/>
    <n v="4587"/>
    <n v="11197"/>
    <n v="16131"/>
    <n v="21293"/>
    <n v="26460"/>
    <n v="24930"/>
    <n v="27510"/>
    <n v="21983"/>
    <n v="17115"/>
    <n v="12255"/>
    <n v="8730"/>
    <n v="5355"/>
    <n v="3416.9760863318506"/>
    <n v="6419.0709106648055"/>
    <n v="10615.279178967783"/>
    <n v="19892.791399224319"/>
    <n v="22651.532286758436"/>
    <n v="21227.650612972371"/>
    <n v="28178.103554394911"/>
    <n v="19686.836835060501"/>
    <n v="13733.055056491963"/>
    <n v="10840.245675854983"/>
    <n v="3819.1651162571184"/>
    <n v="5948.1184825222681"/>
    <n v="560050.82519550133"/>
    <n v="225"/>
    <n v="2.7360000000000002E-3"/>
    <n v="197546"/>
    <n v="166428.8251955013"/>
    <n v="871.44888888888886"/>
    <n v="877.98222222222228"/>
    <n v="739.68366753556131"/>
    <n v="20.386666666666667"/>
    <n v="49.764444444444443"/>
    <n v="71.693333333333328"/>
    <n v="94.635555555555555"/>
    <n v="117.6"/>
    <n v="110.8"/>
    <n v="122.26666666666667"/>
    <n v="97.702222222222218"/>
    <n v="76.066666666666663"/>
    <n v="54.466666666666669"/>
    <n v="38.799999999999997"/>
    <n v="23.8"/>
    <n v="15.186560383697113"/>
    <n v="28.529204047399137"/>
    <n v="47.179018573190149"/>
    <n v="88.412406218774748"/>
    <n v="100.6734768300375"/>
    <n v="94.345113835432755"/>
    <n v="125.23601579731071"/>
    <n v="87.497052600268901"/>
    <n v="61.035800251075393"/>
    <n v="48.17886967046659"/>
    <n v="16.974067183364969"/>
    <n v="26.436082144543413"/>
    <n v="536.46393599999999"/>
    <n v="540.48585600000001"/>
    <n v="455.34926573489156"/>
    <n v="12.550032"/>
    <n v="30.634992"/>
    <n v="44.134416000000002"/>
    <n v="58.257648000000003"/>
    <n v="72.394559999999998"/>
    <n v="68.208480000000009"/>
    <n v="75.267360000000011"/>
    <n v="60.145488"/>
    <n v="46.826640000000005"/>
    <n v="33.529679999999999"/>
    <n v="23.885280000000002"/>
    <n v="14.651280000000002"/>
    <n v="9.3488465722039447"/>
    <n v="17.562578011578911"/>
    <n v="29.043403833655855"/>
    <n v="54.426677268277743"/>
    <n v="61.974592336571085"/>
    <n v="58.078852077092414"/>
    <n v="77.095291324824487"/>
    <n v="53.863185580725535"/>
    <n v="37.573638634562016"/>
    <n v="29.658912169139235"/>
    <n v="10.449235758079476"/>
    <n v="16.274052168180926"/>
  </r>
  <r>
    <x v="9"/>
    <n v="69551489"/>
    <n v="10041000004268"/>
    <s v="GH Reese Bar 8-6PK"/>
    <n v="244312"/>
    <n v="13426"/>
    <n v="14550"/>
    <n v="19344"/>
    <n v="19922"/>
    <n v="17672"/>
    <n v="26411"/>
    <n v="20230"/>
    <n v="19138"/>
    <n v="17763"/>
    <n v="15687"/>
    <n v="10794"/>
    <n v="10276"/>
    <n v="7316.7911305751541"/>
    <n v="9835.2205384247154"/>
    <n v="14143.099297057995"/>
    <n v="16704.767806383876"/>
    <n v="16461.677495370623"/>
    <n v="18219.882861542053"/>
    <n v="15242.619420950012"/>
    <n v="14799.715902156073"/>
    <n v="10630.46396785714"/>
    <n v="13986.289034555492"/>
    <n v="5108.0584007724465"/>
    <n v="5140.238452426097"/>
    <n v="597113.82430807175"/>
    <n v="154"/>
    <n v="3.8959999999999997E-3"/>
    <n v="205213"/>
    <n v="147588.82430807169"/>
    <n v="1586.4415584415585"/>
    <n v="1332.5519480519481"/>
    <n v="958.36898901345251"/>
    <n v="87.181818181818187"/>
    <n v="94.480519480519476"/>
    <n v="125.6103896103896"/>
    <n v="129.36363636363637"/>
    <n v="114.75324675324676"/>
    <n v="171.5"/>
    <n v="131.36363636363637"/>
    <n v="124.27272727272727"/>
    <n v="115.34415584415585"/>
    <n v="101.86363636363636"/>
    <n v="70.090909090909093"/>
    <n v="66.727272727272734"/>
    <n v="47.511630718020484"/>
    <n v="63.86506843132932"/>
    <n v="91.838307123753211"/>
    <n v="108.47251822327192"/>
    <n v="106.89400971019884"/>
    <n v="118.310927672351"/>
    <n v="98.978048187987085"/>
    <n v="96.102051312701775"/>
    <n v="69.028986804267149"/>
    <n v="90.820058665944757"/>
    <n v="33.169210394626276"/>
    <n v="33.37817176900063"/>
    <n v="951.83955199999991"/>
    <n v="799.50984799999992"/>
    <n v="575.00605950424722"/>
    <n v="52.307695999999993"/>
    <n v="56.686799999999998"/>
    <n v="75.364223999999993"/>
    <n v="77.616112000000001"/>
    <n v="68.850111999999996"/>
    <n v="102.897256"/>
    <n v="78.816079999999999"/>
    <n v="74.561647999999991"/>
    <n v="69.204647999999992"/>
    <n v="61.116551999999999"/>
    <n v="42.053424"/>
    <n v="40.035295999999995"/>
    <n v="28.506218244720799"/>
    <n v="38.318019217702691"/>
    <n v="55.101514861337947"/>
    <n v="65.081775373671576"/>
    <n v="64.134695521963948"/>
    <n v="70.98466362856783"/>
    <n v="59.385245264021243"/>
    <n v="57.659693154800053"/>
    <n v="41.416287618771413"/>
    <n v="54.490582078628194"/>
    <n v="19.90099552940945"/>
    <n v="20.026369010652072"/>
  </r>
  <r>
    <x v="0"/>
    <n v="68881265"/>
    <n v="10077567003208"/>
    <s v="BR CS Mint Cookie Fudge 6 1.5QT"/>
    <n v="194146"/>
    <n v="8285"/>
    <n v="13106"/>
    <n v="16964"/>
    <n v="19589"/>
    <n v="14521"/>
    <n v="17328"/>
    <n v="17594"/>
    <n v="16189"/>
    <n v="13497"/>
    <n v="12595"/>
    <n v="13409"/>
    <n v="10813"/>
    <n v="9314.1984256918258"/>
    <n v="13045.278713550579"/>
    <n v="14992.907373901922"/>
    <n v="14439.725080742402"/>
    <n v="15005.762923422139"/>
    <n v="16607.70526287533"/>
    <n v="17161.471253849115"/>
    <n v="14050.258393908467"/>
    <n v="11688.596444710194"/>
    <n v="13507.603594213309"/>
    <n v="12743.568971667868"/>
    <n v="9962.2068317227404"/>
    <n v="530555.2832702559"/>
    <n v="176"/>
    <n v="8.5199999999999998E-3"/>
    <n v="173890"/>
    <n v="162519.28327025592"/>
    <n v="1103.1022727272727"/>
    <n v="988.01136363636363"/>
    <n v="923.40501858099958"/>
    <n v="47.073863636363633"/>
    <n v="74.465909090909093"/>
    <n v="96.38636363636364"/>
    <n v="111.30113636363636"/>
    <n v="82.505681818181813"/>
    <n v="98.454545454545453"/>
    <n v="99.965909090909093"/>
    <n v="91.982954545454547"/>
    <n v="76.6875"/>
    <n v="71.5625"/>
    <n v="76.1875"/>
    <n v="61.4375"/>
    <n v="52.921581964158101"/>
    <n v="74.120901781537384"/>
    <n v="85.186973715351826"/>
    <n v="82.043892504218192"/>
    <n v="85.260016610353063"/>
    <n v="94.361961720882562"/>
    <n v="97.508359396869977"/>
    <n v="79.831013601752659"/>
    <n v="66.412479799489745"/>
    <n v="76.747747694393809"/>
    <n v="72.406641884476528"/>
    <n v="56.603447907515573"/>
    <n v="1654.12392"/>
    <n v="1481.5427999999999"/>
    <n v="1384.6642934625804"/>
    <n v="70.588200000000001"/>
    <n v="111.66311999999999"/>
    <n v="144.53327999999999"/>
    <n v="166.89828"/>
    <n v="123.71892"/>
    <n v="147.63455999999999"/>
    <n v="149.90088"/>
    <n v="137.93028000000001"/>
    <n v="114.99444"/>
    <n v="107.3094"/>
    <n v="114.24468"/>
    <n v="92.126760000000004"/>
    <n v="79.356970586894349"/>
    <n v="111.14577463945093"/>
    <n v="127.73957082564438"/>
    <n v="123.02645768792527"/>
    <n v="127.84910010755662"/>
    <n v="141.4976488396978"/>
    <n v="146.21573508279445"/>
    <n v="119.70820151610013"/>
    <n v="99.586841708930848"/>
    <n v="115.08478262269739"/>
    <n v="108.57520763861024"/>
    <n v="84.878002206277742"/>
  </r>
  <r>
    <x v="15"/>
    <n v="64413477"/>
    <n v="10076840135551"/>
    <s v="BJ US-IC-AmericoneDream-FTNG-12 4FOZ"/>
    <n v="179961"/>
    <n v="12337"/>
    <n v="13946"/>
    <n v="14920"/>
    <n v="17422"/>
    <n v="14597"/>
    <n v="12372"/>
    <n v="10679"/>
    <n v="8259"/>
    <n v="9657"/>
    <n v="7970"/>
    <n v="5388"/>
    <n v="5225"/>
    <n v="8425.6965667200329"/>
    <n v="11155.692271776688"/>
    <n v="12732.828827317027"/>
    <n v="12695.815230442062"/>
    <n v="11956.540718735268"/>
    <n v="10266.217488999015"/>
    <n v="9245.9690541524633"/>
    <n v="7446.7618688366956"/>
    <n v="8328.8580410570212"/>
    <n v="6991.2184496184118"/>
    <n v="8329.946927397561"/>
    <n v="6570.5927986012839"/>
    <n v="426879.13824365358"/>
    <n v="468"/>
    <n v="1.4159999999999999E-3"/>
    <n v="132772"/>
    <n v="114146.13824365351"/>
    <n v="384.53205128205127"/>
    <n v="283.70085470085468"/>
    <n v="243.90200479413141"/>
    <n v="26.361111111111111"/>
    <n v="29.799145299145298"/>
    <n v="31.880341880341881"/>
    <n v="37.226495726495727"/>
    <n v="31.19017094017094"/>
    <n v="26.435897435897434"/>
    <n v="22.818376068376068"/>
    <n v="17.647435897435898"/>
    <n v="20.634615384615383"/>
    <n v="17.029914529914532"/>
    <n v="11.512820512820513"/>
    <n v="11.164529914529915"/>
    <n v="18.003625142564172"/>
    <n v="23.836949298668138"/>
    <n v="27.206899203668861"/>
    <n v="27.127810321457396"/>
    <n v="25.548163928921515"/>
    <n v="21.936362155980799"/>
    <n v="19.756344132804408"/>
    <n v="15.911884335121144"/>
    <n v="17.796705215933805"/>
    <n v="14.938500960723102"/>
    <n v="17.799031896148634"/>
    <n v="14.039728202139495"/>
    <n v="254.82477599999999"/>
    <n v="188.00515199999998"/>
    <n v="161.63093175301336"/>
    <n v="17.469192"/>
    <n v="19.747536"/>
    <n v="21.126719999999999"/>
    <n v="24.669551999999999"/>
    <n v="20.669352"/>
    <n v="17.518751999999999"/>
    <n v="15.121464"/>
    <n v="11.694744"/>
    <n v="13.674311999999999"/>
    <n v="11.28552"/>
    <n v="7.6294079999999997"/>
    <n v="7.3986000000000001"/>
    <n v="11.930786338475567"/>
    <n v="15.79646025683579"/>
    <n v="18.029685619480912"/>
    <n v="17.977274366305959"/>
    <n v="16.93046165772914"/>
    <n v="14.536963964422604"/>
    <n v="13.092292180679888"/>
    <n v="10.54461480627276"/>
    <n v="11.793662986136741"/>
    <n v="9.8995653246596707"/>
    <n v="11.795204849194945"/>
    <n v="9.3039594028194177"/>
  </r>
  <r>
    <x v="12"/>
    <n v="68354590"/>
    <n v="10076840003072"/>
    <s v="BJ US-TOP-THICKMINT-8 450ml"/>
    <n v="191599"/>
    <n v="9795"/>
    <n v="13882"/>
    <n v="16269"/>
    <n v="12949"/>
    <n v="12565"/>
    <n v="17395"/>
    <n v="12512"/>
    <n v="14249"/>
    <n v="11600"/>
    <n v="9128"/>
    <n v="9327"/>
    <n v="8618"/>
    <n v="7368.6115355276852"/>
    <n v="11024.848327655809"/>
    <n v="13198.332245748601"/>
    <n v="11029.867964954528"/>
    <n v="10548.880175578406"/>
    <n v="12764.112992898974"/>
    <n v="13057.712837871368"/>
    <n v="12703.100533039087"/>
    <n v="9454.4357104909013"/>
    <n v="9527.7639346771339"/>
    <n v="8447.7536665709231"/>
    <n v="6661.3082443885796"/>
    <n v="465674.72816940199"/>
    <n v="240"/>
    <n v="3.5999999999999999E-3"/>
    <n v="148289"/>
    <n v="125786.72816940199"/>
    <n v="798.32916666666665"/>
    <n v="617.87083333333328"/>
    <n v="524.11136737250831"/>
    <n v="40.8125"/>
    <n v="57.841666666666669"/>
    <n v="67.787499999999994"/>
    <n v="53.954166666666666"/>
    <n v="52.354166666666664"/>
    <n v="72.479166666666671"/>
    <n v="52.133333333333333"/>
    <n v="59.37083333333333"/>
    <n v="48.333333333333336"/>
    <n v="38.033333333333331"/>
    <n v="38.862499999999997"/>
    <n v="35.908333333333331"/>
    <n v="30.702548064698689"/>
    <n v="45.936868031899202"/>
    <n v="54.993051023952503"/>
    <n v="45.957783187310532"/>
    <n v="43.953667398243361"/>
    <n v="53.183804137079058"/>
    <n v="54.407136824464033"/>
    <n v="52.929585554329527"/>
    <n v="39.393482127045424"/>
    <n v="39.699016394488055"/>
    <n v="35.19897361071218"/>
    <n v="27.755451018285747"/>
    <n v="689.75639999999999"/>
    <n v="533.84039999999993"/>
    <n v="452.83222140984714"/>
    <n v="35.262"/>
    <n v="49.975200000000001"/>
    <n v="58.568399999999997"/>
    <n v="46.616399999999999"/>
    <n v="45.234000000000002"/>
    <n v="62.622"/>
    <n v="45.043199999999999"/>
    <n v="51.296399999999998"/>
    <n v="41.76"/>
    <n v="32.860799999999998"/>
    <n v="33.577199999999998"/>
    <n v="31.024799999999999"/>
    <n v="26.527001527899667"/>
    <n v="39.689453979560909"/>
    <n v="47.513996084694959"/>
    <n v="39.707524673836303"/>
    <n v="37.975968632082264"/>
    <n v="45.950806774436302"/>
    <n v="47.007766216336925"/>
    <n v="45.731161918940714"/>
    <n v="34.035968557767241"/>
    <n v="34.299950164837682"/>
    <n v="30.411913199655324"/>
    <n v="23.980709679798885"/>
  </r>
  <r>
    <x v="22"/>
    <n v="64325624"/>
    <n v="10851035003040"/>
    <s v="Yasso Sea Salt Car Poppables 10-6.84flz"/>
    <n v="131273"/>
    <n v="7080"/>
    <n v="14082"/>
    <n v="4924"/>
    <n v="18056"/>
    <n v="17183"/>
    <n v="7276"/>
    <n v="11300"/>
    <n v="8540"/>
    <n v="9045"/>
    <n v="4880"/>
    <n v="4578"/>
    <n v="3372"/>
    <n v="2763.3800982996368"/>
    <n v="3846.401396347062"/>
    <n v="4944.7060454395632"/>
    <n v="3320.4802880577463"/>
    <n v="3976.0974493640729"/>
    <n v="4285.0319101263431"/>
    <n v="3680.7406440569348"/>
    <n v="5660.3491109881352"/>
    <n v="2847.5034533785224"/>
    <n v="-572.08878179978922"/>
    <n v="-201.80703043964598"/>
    <n v="-838.15703043964595"/>
    <n v="275301.63755337894"/>
    <n v="200"/>
    <n v="2.0200000000000001E-3"/>
    <n v="110316"/>
    <n v="33712.637553378947"/>
    <n v="656.36500000000001"/>
    <n v="551.58000000000004"/>
    <n v="168.56318776689474"/>
    <n v="35.4"/>
    <n v="70.41"/>
    <n v="24.62"/>
    <n v="90.28"/>
    <n v="85.915000000000006"/>
    <n v="36.380000000000003"/>
    <n v="56.5"/>
    <n v="42.7"/>
    <n v="45.225000000000001"/>
    <n v="24.4"/>
    <n v="22.89"/>
    <n v="16.86"/>
    <n v="13.816900491498183"/>
    <n v="19.23200698173531"/>
    <n v="24.723530227197816"/>
    <n v="16.60240144028873"/>
    <n v="19.880487246820365"/>
    <n v="21.425159550631715"/>
    <n v="18.403703220284672"/>
    <n v="28.301745554940677"/>
    <n v="14.237517266892612"/>
    <n v="-2.860443908998946"/>
    <n v="-1.0090351521982299"/>
    <n v="-4.19078515219823"/>
    <n v="265.17146000000002"/>
    <n v="222.83832000000001"/>
    <n v="68.099527857825478"/>
    <n v="14.301600000000001"/>
    <n v="28.445640000000001"/>
    <n v="9.9464800000000011"/>
    <n v="36.473120000000002"/>
    <n v="34.70966"/>
    <n v="14.697520000000001"/>
    <n v="22.826000000000001"/>
    <n v="17.250800000000002"/>
    <n v="18.270900000000001"/>
    <n v="9.8575999999999997"/>
    <n v="9.24756"/>
    <n v="6.8114400000000002"/>
    <n v="5.5820277985652664"/>
    <n v="7.7697308206210653"/>
    <n v="9.9883062117879184"/>
    <n v="6.707370181876648"/>
    <n v="8.0317168477154279"/>
    <n v="8.6557644584552129"/>
    <n v="7.4350961009950085"/>
    <n v="11.433905204196034"/>
    <n v="5.7519569758246156"/>
    <n v="-1.1556193392355742"/>
    <n v="-0.4076502014880849"/>
    <n v="-1.6930772014880848"/>
  </r>
  <r>
    <x v="1"/>
    <n v="84136043"/>
    <n v="10076840101549"/>
    <s v="BJ US-COR-KaramelSutra-FTNG-8 1PT"/>
    <n v="201366"/>
    <n v="13058"/>
    <n v="17603"/>
    <n v="20997"/>
    <n v="16253"/>
    <n v="19635"/>
    <n v="21103"/>
    <n v="20353"/>
    <n v="15905"/>
    <n v="20159"/>
    <n v="11576"/>
    <n v="12304"/>
    <n v="12056"/>
    <n v="10257.745939874349"/>
    <n v="15632.220437384223"/>
    <n v="17308.527962480126"/>
    <n v="14684.344887892667"/>
    <n v="15632.398608127864"/>
    <n v="17434.770952399034"/>
    <n v="18072.381708732504"/>
    <n v="15727.368577647636"/>
    <n v="12960.236133550159"/>
    <n v="13399.548708436145"/>
    <n v="10504.26781532777"/>
    <n v="9527.4328671035364"/>
    <n v="573509.24459895596"/>
    <n v="240"/>
    <n v="3.7853439999999999E-3"/>
    <n v="201002"/>
    <n v="171141.24459895599"/>
    <n v="839.02499999999998"/>
    <n v="837.50833333333333"/>
    <n v="713.08851916231663"/>
    <n v="54.408333333333331"/>
    <n v="73.345833333333331"/>
    <n v="87.487499999999997"/>
    <n v="67.720833333333331"/>
    <n v="81.8125"/>
    <n v="87.92916666666666"/>
    <n v="84.80416666666666"/>
    <n v="66.270833333333329"/>
    <n v="83.995833333333337"/>
    <n v="48.233333333333334"/>
    <n v="51.266666666666666"/>
    <n v="50.233333333333334"/>
    <n v="42.740608082809786"/>
    <n v="65.134251822434265"/>
    <n v="72.118866510333859"/>
    <n v="61.184770366219446"/>
    <n v="65.134994200532759"/>
    <n v="72.644878968329309"/>
    <n v="75.3015904530521"/>
    <n v="65.530702406865146"/>
    <n v="54.00098388979233"/>
    <n v="55.831452951817269"/>
    <n v="43.767782563865708"/>
    <n v="39.697636946264737"/>
    <n v="762.23957990400004"/>
    <n v="760.86171468800001"/>
    <n v="647.82848339519046"/>
    <n v="49.429021951999999"/>
    <n v="66.633410432000005"/>
    <n v="79.480867967999998"/>
    <n v="61.523196032000001"/>
    <n v="74.325229440000001"/>
    <n v="79.882114431999995"/>
    <n v="77.043106432000002"/>
    <n v="60.205896320000001"/>
    <n v="76.308749695999992"/>
    <n v="43.819142143999997"/>
    <n v="46.574872575999997"/>
    <n v="45.636107263999996"/>
    <n v="38.829097047027723"/>
    <n v="59.173331839329741"/>
    <n v="65.51873247160637"/>
    <n v="55.585296815315175"/>
    <n v="59.174006276885159"/>
    <n v="65.996605616037968"/>
    <n v="68.410181666860325"/>
    <n v="59.53350028118701"/>
    <n v="49.058952086717291"/>
    <n v="50.72190130618651"/>
    <n v="39.76226714914408"/>
    <n v="36.064610838893167"/>
  </r>
  <r>
    <x v="19"/>
    <n v="68917388"/>
    <n v="10075856011477"/>
    <s v="KL Giant Original Bar 1-24PK"/>
    <n v="229123"/>
    <n v="7609"/>
    <n v="9870"/>
    <n v="19250"/>
    <n v="19854"/>
    <n v="26142"/>
    <n v="28129"/>
    <n v="20677"/>
    <n v="26931"/>
    <n v="16221"/>
    <n v="13368"/>
    <n v="15072"/>
    <n v="9848"/>
    <n v="7608.4599999999991"/>
    <n v="9869.61"/>
    <n v="19250.009999999998"/>
    <n v="19853.620000000003"/>
    <n v="26142.120000000003"/>
    <n v="28129.360000000001"/>
    <n v="23651.89"/>
    <n v="28983.77"/>
    <n v="16220.29"/>
    <n v="13367.750000000002"/>
    <n v="15072.230000000001"/>
    <n v="9847.869999999999"/>
    <n v="660090.9800000001"/>
    <n v="322"/>
    <n v="3.9119999999999997E-3"/>
    <n v="212971"/>
    <n v="217996.98"/>
    <n v="711.56211180124228"/>
    <n v="661.4006211180124"/>
    <n v="677.00925465838509"/>
    <n v="23.630434782608695"/>
    <n v="30.652173913043477"/>
    <n v="59.782608695652172"/>
    <n v="61.658385093167702"/>
    <n v="81.186335403726702"/>
    <n v="87.357142857142861"/>
    <n v="64.214285714285708"/>
    <n v="83.636645962732914"/>
    <n v="50.37577639751553"/>
    <n v="41.515527950310556"/>
    <n v="46.807453416149066"/>
    <n v="30.58385093167702"/>
    <n v="23.628757763975152"/>
    <n v="30.650962732919258"/>
    <n v="59.782639751552793"/>
    <n v="61.657204968944107"/>
    <n v="81.186708074534167"/>
    <n v="87.358260869565214"/>
    <n v="73.453074534161487"/>
    <n v="90.01170807453417"/>
    <n v="50.373571428571431"/>
    <n v="41.514751552795033"/>
    <n v="46.808167701863361"/>
    <n v="30.583447204968941"/>
    <n v="896.32917599999996"/>
    <n v="833.14255199999991"/>
    <n v="852.80418576"/>
    <n v="29.766407999999998"/>
    <n v="38.611439999999995"/>
    <n v="75.305999999999997"/>
    <n v="77.668847999999997"/>
    <n v="102.26750399999999"/>
    <n v="110.04064799999999"/>
    <n v="80.888423999999986"/>
    <n v="105.35407199999999"/>
    <n v="63.456551999999995"/>
    <n v="52.295615999999995"/>
    <n v="58.961663999999992"/>
    <n v="38.525375999999994"/>
    <n v="29.764295519999994"/>
    <n v="38.609914320000001"/>
    <n v="75.306039119999994"/>
    <n v="77.667361440000008"/>
    <n v="102.26797344000001"/>
    <n v="110.04205631999999"/>
    <n v="92.526193679999992"/>
    <n v="113.38450823999999"/>
    <n v="63.45377448"/>
    <n v="52.294638000000006"/>
    <n v="58.962563760000002"/>
    <n v="38.524867439999994"/>
  </r>
  <r>
    <x v="6"/>
    <n v="68860663"/>
    <n v="20816680010314"/>
    <s v="Talenti Vanilla Caramel Swirl 8 1PT"/>
    <n v="176740"/>
    <n v="14415"/>
    <n v="14350"/>
    <n v="17076"/>
    <n v="15135"/>
    <n v="15864"/>
    <n v="20655"/>
    <n v="16514"/>
    <n v="15124"/>
    <n v="17265"/>
    <n v="12613"/>
    <n v="12958"/>
    <n v="15225"/>
    <n v="11055.200115701666"/>
    <n v="14172.892404640179"/>
    <n v="15609.890126334902"/>
    <n v="15707.651324354025"/>
    <n v="15501.950946524998"/>
    <n v="17768.594445272141"/>
    <n v="16779.670196758983"/>
    <n v="13895.793612499492"/>
    <n v="14735.882365092628"/>
    <n v="13960.557920029118"/>
    <n v="13116.575927817317"/>
    <n v="6914.2885321495123"/>
    <n v="533152.94791717478"/>
    <n v="255"/>
    <n v="3.7839999999999996E-3"/>
    <n v="187194"/>
    <n v="169218.94791717498"/>
    <n v="693.0980392156863"/>
    <n v="734.09411764705885"/>
    <n v="663.60371732225485"/>
    <n v="56.529411764705884"/>
    <n v="56.274509803921568"/>
    <n v="66.964705882352945"/>
    <n v="59.352941176470587"/>
    <n v="62.211764705882352"/>
    <n v="81"/>
    <n v="64.760784313725495"/>
    <n v="59.30980392156863"/>
    <n v="67.705882352941174"/>
    <n v="49.462745098039214"/>
    <n v="50.815686274509801"/>
    <n v="59.705882352941174"/>
    <n v="43.353725943928097"/>
    <n v="55.579970214275214"/>
    <n v="61.215255397391772"/>
    <n v="61.598632644525587"/>
    <n v="60.791964496176462"/>
    <n v="69.680762530478987"/>
    <n v="65.802628222584246"/>
    <n v="54.49330828431173"/>
    <n v="57.787773980755404"/>
    <n v="54.747285960898502"/>
    <n v="51.43755265810713"/>
    <n v="27.114856988821618"/>
    <n v="668.78415999999993"/>
    <n v="708.34209599999997"/>
    <n v="640.32449891859005"/>
    <n v="54.546359999999993"/>
    <n v="54.300399999999996"/>
    <n v="64.615583999999998"/>
    <n v="57.270839999999993"/>
    <n v="60.029375999999992"/>
    <n v="78.158519999999996"/>
    <n v="62.488975999999994"/>
    <n v="57.229215999999994"/>
    <n v="65.330759999999998"/>
    <n v="47.727591999999994"/>
    <n v="49.033071999999997"/>
    <n v="57.611399999999996"/>
    <n v="41.832877237815097"/>
    <n v="53.630224859158432"/>
    <n v="59.067824238051259"/>
    <n v="59.437752611355627"/>
    <n v="58.659382381650587"/>
    <n v="67.23636138090977"/>
    <n v="63.494272024535988"/>
    <n v="52.58168302969807"/>
    <n v="55.760578869510496"/>
    <n v="52.826751169390178"/>
    <n v="49.633123310860725"/>
    <n v="26.163667805653752"/>
  </r>
  <r>
    <x v="16"/>
    <n v="69798155"/>
    <n v="10076840004086"/>
    <s v="BJ US-IC-COFFEE FUDGE CHIP-6 828ml "/>
    <n v="8306"/>
    <n v="3616"/>
    <n v="7140"/>
    <n v="9441"/>
    <n v="6580"/>
    <n v="7236"/>
    <n v="6431"/>
    <n v="4612"/>
    <n v="3621"/>
    <n v="4637"/>
    <n v="4729"/>
    <n v="3333"/>
    <n v="3172"/>
    <n v="3740.0654629355272"/>
    <n v="6190.7058752277017"/>
    <n v="5959.7912257080607"/>
    <n v="7228.1230964216375"/>
    <n v="6338.2852129606781"/>
    <n v="5147.3907865707615"/>
    <n v="3921.7330161790283"/>
    <n v="3119.8215773224401"/>
    <n v="3086.6326035957009"/>
    <n v="2936.4195820190625"/>
    <n v="2321.2751571548679"/>
    <n v="2834.1156714286631"/>
    <n v="125678.35926752414"/>
    <n v="182"/>
    <n v="4.9680000000000002E-3"/>
    <n v="64548"/>
    <n v="52824.359267524131"/>
    <n v="45.637362637362635"/>
    <n v="354.65934065934067"/>
    <n v="290.24373223914358"/>
    <n v="19.868131868131869"/>
    <n v="39.230769230769234"/>
    <n v="51.873626373626372"/>
    <n v="36.153846153846153"/>
    <n v="39.758241758241759"/>
    <n v="35.335164835164832"/>
    <n v="25.340659340659339"/>
    <n v="19.895604395604394"/>
    <n v="25.478021978021978"/>
    <n v="25.983516483516482"/>
    <n v="18.313186813186814"/>
    <n v="17.428571428571427"/>
    <n v="20.54981023590949"/>
    <n v="34.014867446306056"/>
    <n v="32.746105635758575"/>
    <n v="39.714962068250756"/>
    <n v="34.825742928355375"/>
    <n v="28.28236695918001"/>
    <n v="21.547983605379276"/>
    <n v="17.141876798474946"/>
    <n v="16.959519799976377"/>
    <n v="16.134173527577268"/>
    <n v="12.754259105246527"/>
    <n v="15.572064128728918"/>
    <n v="41.264208000000004"/>
    <n v="320.674464"/>
    <n v="262.4314168410599"/>
    <n v="17.964288"/>
    <n v="35.471519999999998"/>
    <n v="46.902888000000004"/>
    <n v="32.689440000000005"/>
    <n v="35.948447999999999"/>
    <n v="31.949208000000002"/>
    <n v="22.912416"/>
    <n v="17.989128000000001"/>
    <n v="23.036616000000002"/>
    <n v="23.493672"/>
    <n v="16.558344000000002"/>
    <n v="15.758496000000001"/>
    <n v="18.580645219863701"/>
    <n v="30.755426788131224"/>
    <n v="29.608242809317648"/>
    <n v="35.909315543022693"/>
    <n v="31.48860093798865"/>
    <n v="25.572237427683543"/>
    <n v="19.483169624377414"/>
    <n v="15.499273596137883"/>
    <n v="15.334390774663442"/>
    <n v="14.588132483470703"/>
    <n v="11.532094980745384"/>
    <n v="14.079886655657599"/>
  </r>
  <r>
    <x v="0"/>
    <n v="68769685"/>
    <n v="10077567205183"/>
    <s v="BR CO-B HA Reeses Chocolate 6 1.5QT"/>
    <n v="186225"/>
    <n v="8250"/>
    <n v="12540"/>
    <n v="14058"/>
    <n v="17160"/>
    <n v="14930"/>
    <n v="15194"/>
    <n v="13431"/>
    <n v="11275"/>
    <n v="9636"/>
    <n v="10186"/>
    <n v="11957"/>
    <n v="9537"/>
    <n v="8380.1972144386673"/>
    <n v="9791.1865261563144"/>
    <n v="11181.426745057886"/>
    <n v="10823.280711830212"/>
    <n v="12975.619016186423"/>
    <n v="13231.820234711555"/>
    <n v="11206.430963820989"/>
    <n v="9851.9485666153887"/>
    <n v="6899.9839392849508"/>
    <n v="8171.96810104426"/>
    <n v="9993.7617448362853"/>
    <n v="7087.230125675047"/>
    <n v="453973.853889658"/>
    <n v="176"/>
    <n v="8.513999999999999E-3"/>
    <n v="148154"/>
    <n v="119594.85388965798"/>
    <n v="1058.096590909091"/>
    <n v="841.78409090909088"/>
    <n v="679.51621528214764"/>
    <n v="46.875"/>
    <n v="71.25"/>
    <n v="79.875"/>
    <n v="97.5"/>
    <n v="84.829545454545453"/>
    <n v="86.329545454545453"/>
    <n v="76.3125"/>
    <n v="64.0625"/>
    <n v="54.75"/>
    <n v="57.875"/>
    <n v="67.9375"/>
    <n v="54.1875"/>
    <n v="47.614756900219703"/>
    <n v="55.631741625888147"/>
    <n v="63.530833778737993"/>
    <n v="61.495913135398929"/>
    <n v="73.725108046513768"/>
    <n v="75.180796788133833"/>
    <n v="63.672903203528342"/>
    <n v="55.976980492132888"/>
    <n v="39.204454200482672"/>
    <n v="46.431636937751477"/>
    <n v="56.782737186569804"/>
    <n v="40.268352986790042"/>
    <n v="1585.5196499999997"/>
    <n v="1261.3831559999999"/>
    <n v="1018.2305860165479"/>
    <n v="70.240499999999997"/>
    <n v="106.76555999999999"/>
    <n v="119.68981199999999"/>
    <n v="146.10023999999999"/>
    <n v="127.11401999999998"/>
    <n v="129.36171599999997"/>
    <n v="114.35153399999999"/>
    <n v="95.995349999999988"/>
    <n v="82.040903999999983"/>
    <n v="86.723603999999995"/>
    <n v="101.80189799999999"/>
    <n v="81.19801799999999"/>
    <n v="71.348999083730803"/>
    <n v="83.362162083694855"/>
    <n v="95.198667307422838"/>
    <n v="92.149411980522416"/>
    <n v="110.4744203038112"/>
    <n v="112.65571747833417"/>
    <n v="95.411553225971886"/>
    <n v="83.879490096163408"/>
    <n v="58.746463259072065"/>
    <n v="69.576136412290822"/>
    <n v="85.086887495536118"/>
    <n v="60.340677289997345"/>
  </r>
  <r>
    <x v="1"/>
    <n v="69999266"/>
    <n v="10076840003935"/>
    <s v="BJ US -IC-LightsCaramelAction-8 1PT"/>
    <n v="194379"/>
    <n v="12268"/>
    <n v="15690"/>
    <n v="17073"/>
    <n v="15622"/>
    <n v="13658"/>
    <n v="17929"/>
    <n v="17797"/>
    <n v="13578"/>
    <n v="9846"/>
    <n v="10807"/>
    <n v="10345"/>
    <n v="8595"/>
    <n v="9685.1321527559303"/>
    <n v="13580.984238565485"/>
    <n v="15198.18470188645"/>
    <n v="13843.370668193276"/>
    <n v="12511.605743709142"/>
    <n v="14758.891048307845"/>
    <n v="13900.988540449762"/>
    <n v="11596.643814763025"/>
    <n v="8650.5203037718784"/>
    <n v="10423.695512383038"/>
    <n v="9624.4640944827297"/>
    <n v="7164.3760973972985"/>
    <n v="498525.85691666574"/>
    <n v="240"/>
    <n v="3.7839999999999996E-3"/>
    <n v="163208"/>
    <n v="140938.85691666586"/>
    <n v="809.91250000000002"/>
    <n v="680.0333333333333"/>
    <n v="587.24523715277439"/>
    <n v="51.116666666666667"/>
    <n v="65.375"/>
    <n v="71.137500000000003"/>
    <n v="65.091666666666669"/>
    <n v="56.908333333333331"/>
    <n v="74.704166666666666"/>
    <n v="74.154166666666669"/>
    <n v="56.575000000000003"/>
    <n v="41.024999999999999"/>
    <n v="45.029166666666669"/>
    <n v="43.104166666666664"/>
    <n v="35.8125"/>
    <n v="40.354717303149712"/>
    <n v="56.587434327356185"/>
    <n v="63.325769591193541"/>
    <n v="57.680711117471986"/>
    <n v="52.13169059878809"/>
    <n v="61.495379367949354"/>
    <n v="57.920785585207341"/>
    <n v="48.31934922817927"/>
    <n v="36.043834599049497"/>
    <n v="43.432064634929326"/>
    <n v="40.101933727011371"/>
    <n v="29.851567072488745"/>
    <n v="735.53013599999997"/>
    <n v="617.57907199999988"/>
    <n v="533.31263457266357"/>
    <n v="46.422111999999998"/>
    <n v="59.370959999999997"/>
    <n v="64.604231999999996"/>
    <n v="59.113647999999991"/>
    <n v="51.681871999999991"/>
    <n v="67.843335999999994"/>
    <n v="67.343847999999994"/>
    <n v="51.379151999999998"/>
    <n v="37.257263999999999"/>
    <n v="40.893687999999997"/>
    <n v="39.145479999999999"/>
    <n v="32.523479999999999"/>
    <n v="36.648540066028438"/>
    <n v="51.390444358731791"/>
    <n v="57.509930911938319"/>
    <n v="52.383314608443349"/>
    <n v="47.343916134195389"/>
    <n v="55.847643726796882"/>
    <n v="52.601340637061895"/>
    <n v="43.881700195063281"/>
    <n v="32.733568829472787"/>
    <n v="39.44326381885741"/>
    <n v="36.418972133522644"/>
    <n v="27.109999152551374"/>
  </r>
  <r>
    <x v="7"/>
    <n v="64782365"/>
    <n v="10077567004229"/>
    <s v="MG Classic 8-3PK"/>
    <n v="0"/>
    <n v="3948"/>
    <n v="3717"/>
    <n v="4074"/>
    <n v="4450"/>
    <n v="4074"/>
    <n v="5775"/>
    <n v="11046"/>
    <n v="6405"/>
    <n v="2104"/>
    <n v="4956"/>
    <n v="2121"/>
    <n v="1890"/>
    <n v="3229.85451731073"/>
    <n v="2553.4308945272023"/>
    <n v="1875.1629067877495"/>
    <n v="3794.809581003467"/>
    <n v="5139.6310246837811"/>
    <n v="2957.7304015432728"/>
    <n v="4930.7916961457795"/>
    <n v="4595.0764510275485"/>
    <n v="1726.6065484373873"/>
    <n v="3613.0029606416401"/>
    <n v="1804.4517702177307"/>
    <n v="900.06113903296614"/>
    <n v="91680.609891359258"/>
    <n v="210"/>
    <n v="1.9199999999999998E-3"/>
    <n v="54560"/>
    <n v="37120.609891359258"/>
    <n v="0"/>
    <n v="259.8095238095238"/>
    <n v="176.76480900647266"/>
    <n v="18.8"/>
    <n v="17.7"/>
    <n v="19.399999999999999"/>
    <n v="21.19047619047619"/>
    <n v="19.399999999999999"/>
    <n v="27.5"/>
    <n v="52.6"/>
    <n v="30.5"/>
    <n v="10.019047619047619"/>
    <n v="23.6"/>
    <n v="10.1"/>
    <n v="9"/>
    <n v="15.380259606241571"/>
    <n v="12.159194735843821"/>
    <n v="8.9293471751797604"/>
    <n v="18.070521814302225"/>
    <n v="24.474433450875146"/>
    <n v="14.084430483539395"/>
    <n v="23.479960457837045"/>
    <n v="21.881316433464516"/>
    <n v="8.2219359449399398"/>
    <n v="17.204776003055429"/>
    <n v="8.592627477227289"/>
    <n v="4.2860054239665057"/>
    <n v="0"/>
    <n v="104.75519999999999"/>
    <n v="71.271570991409774"/>
    <n v="7.5801599999999993"/>
    <n v="7.136639999999999"/>
    <n v="7.8220799999999997"/>
    <n v="8.5439999999999987"/>
    <n v="7.8220799999999997"/>
    <n v="11.087999999999999"/>
    <n v="21.208319999999997"/>
    <n v="12.297599999999999"/>
    <n v="4.0396799999999997"/>
    <n v="9.5155199999999986"/>
    <n v="4.0723199999999995"/>
    <n v="3.6287999999999996"/>
    <n v="6.2013206732366006"/>
    <n v="4.9025873174922276"/>
    <n v="3.6003127810324789"/>
    <n v="7.2860343955266558"/>
    <n v="9.8680915673928595"/>
    <n v="5.6788423709630838"/>
    <n v="9.4671200565998959"/>
    <n v="8.822546785972893"/>
    <n v="3.3150845729997833"/>
    <n v="6.9369656844319483"/>
    <n v="3.4645473988180426"/>
    <n v="1.7281173869432949"/>
  </r>
  <r>
    <x v="1"/>
    <n v="84164937"/>
    <n v="10076840100122"/>
    <s v="BJ US-IC-ChubbyHubby-8 1PT"/>
    <n v="187716"/>
    <n v="12162"/>
    <n v="17247"/>
    <n v="18832"/>
    <n v="17203"/>
    <n v="14869"/>
    <n v="20658"/>
    <n v="16111"/>
    <n v="16072"/>
    <n v="18782"/>
    <n v="10624"/>
    <n v="11404"/>
    <n v="11528"/>
    <n v="9749.282558164261"/>
    <n v="13619.332506172241"/>
    <n v="14883.137168259644"/>
    <n v="15249.436299677152"/>
    <n v="14041.215530412659"/>
    <n v="17745.655019919879"/>
    <n v="15497.763547132627"/>
    <n v="14900.466274578834"/>
    <n v="13192.354747590165"/>
    <n v="11784.368313495275"/>
    <n v="10596.532515815081"/>
    <n v="9809.0554134249014"/>
    <n v="534276.5998946426"/>
    <n v="240"/>
    <n v="3.7853439999999999E-3"/>
    <n v="185492"/>
    <n v="161068.59989464274"/>
    <n v="782.15"/>
    <n v="772.88333333333333"/>
    <n v="671.11916622767808"/>
    <n v="50.674999999999997"/>
    <n v="71.862499999999997"/>
    <n v="78.466666666666669"/>
    <n v="71.67916666666666"/>
    <n v="61.954166666666666"/>
    <n v="86.075000000000003"/>
    <n v="67.129166666666663"/>
    <n v="66.966666666666669"/>
    <n v="78.25833333333334"/>
    <n v="44.266666666666666"/>
    <n v="47.516666666666666"/>
    <n v="48.033333333333331"/>
    <n v="40.622010659017754"/>
    <n v="56.74721877571767"/>
    <n v="62.013071534415182"/>
    <n v="63.539317915321469"/>
    <n v="58.505064710052743"/>
    <n v="73.94022924966616"/>
    <n v="64.574014779719278"/>
    <n v="62.08527614407847"/>
    <n v="54.968144781625689"/>
    <n v="49.101534639563646"/>
    <n v="44.15221881589617"/>
    <n v="40.871064222603756"/>
    <n v="710.56963430400003"/>
    <n v="702.15102924799999"/>
    <n v="609.70005819958658"/>
    <n v="46.037353727999999"/>
    <n v="65.285827967999992"/>
    <n v="71.285598207999996"/>
    <n v="65.119272831999993"/>
    <n v="56.284279935999997"/>
    <n v="78.197636352000004"/>
    <n v="60.985677183999996"/>
    <n v="60.838048768"/>
    <n v="71.096331007999993"/>
    <n v="40.215494655999997"/>
    <n v="43.168062976000002"/>
    <n v="43.637445632000002"/>
    <n v="36.904388235851734"/>
    <n v="51.553858586244054"/>
    <n v="56.337793981048634"/>
    <n v="57.724362200365107"/>
    <n v="53.150830960754377"/>
    <n v="67.173408755723599"/>
    <n v="58.664366256557201"/>
    <n v="56.403390609679342"/>
    <n v="49.937600889661944"/>
    <n v="44.607887889279461"/>
    <n v="40.111520779545522"/>
    <n v="37.13064905487547"/>
  </r>
  <r>
    <x v="6"/>
    <n v="68730252"/>
    <n v="20816680010116"/>
    <s v="Talenti Raspberry Cheesecake 8 1PT"/>
    <n v="167080"/>
    <n v="10730"/>
    <n v="14047"/>
    <n v="15167"/>
    <n v="16075"/>
    <n v="14420"/>
    <n v="20810"/>
    <n v="12975"/>
    <n v="12165"/>
    <n v="13500"/>
    <n v="13680"/>
    <n v="11952"/>
    <n v="14193"/>
    <n v="10015.63016433596"/>
    <n v="13348.849684574639"/>
    <n v="13317.852813626188"/>
    <n v="14902.892123865273"/>
    <n v="13273.341102197784"/>
    <n v="17513.717282133694"/>
    <n v="13780.360513465639"/>
    <n v="11872.599848292242"/>
    <n v="12536.745799498322"/>
    <n v="13110.608598909359"/>
    <n v="11763.924662359197"/>
    <n v="6715.554319007877"/>
    <n v="488946.07691226614"/>
    <n v="255"/>
    <n v="3.7853439999999999E-3"/>
    <n v="169714"/>
    <n v="152152.0769122662"/>
    <n v="655.21568627450984"/>
    <n v="665.54509803921565"/>
    <n v="596.67481142065174"/>
    <n v="42.078431372549019"/>
    <n v="55.086274509803921"/>
    <n v="59.478431372549018"/>
    <n v="63.03921568627451"/>
    <n v="56.549019607843135"/>
    <n v="81.607843137254903"/>
    <n v="50.882352941176471"/>
    <n v="47.705882352941174"/>
    <n v="52.941176470588232"/>
    <n v="53.647058823529413"/>
    <n v="46.870588235294115"/>
    <n v="55.658823529411762"/>
    <n v="39.276981036611609"/>
    <n v="52.348430135586824"/>
    <n v="52.226873778926226"/>
    <n v="58.442714211236364"/>
    <n v="52.052318047834447"/>
    <n v="68.681244243661538"/>
    <n v="54.040629464571133"/>
    <n v="46.559215091342125"/>
    <n v="49.163709017640478"/>
    <n v="51.414151368271995"/>
    <n v="46.133037891604694"/>
    <n v="26.335507133364224"/>
    <n v="632.45527551999999"/>
    <n v="642.42587161599999"/>
    <n v="575.94795142738542"/>
    <n v="40.61674112"/>
    <n v="53.172727168000002"/>
    <n v="57.412312448000002"/>
    <n v="60.849404800000002"/>
    <n v="54.584660479999997"/>
    <n v="78.77300864"/>
    <n v="49.114838399999996"/>
    <n v="46.048709760000001"/>
    <n v="51.102144000000003"/>
    <n v="51.783505919999996"/>
    <n v="45.242431488000001"/>
    <n v="53.725387392000002"/>
    <n v="37.912605548788143"/>
    <n v="50.529988060406502"/>
    <n v="50.412654240943013"/>
    <n v="56.412573283720668"/>
    <n v="50.244162101157769"/>
    <n v="66.295444631621081"/>
    <n v="52.163404987484078"/>
    <n v="44.94187460013395"/>
    <n v="47.455895491656172"/>
    <n v="49.628163596229946"/>
    <n v="44.53050163711341"/>
    <n v="25.420683248130551"/>
  </r>
  <r>
    <x v="3"/>
    <n v="68709237"/>
    <n v="10075856001300"/>
    <s v="KL CHOCOLATE/CHOCOLATE BAR 12-6PK"/>
    <n v="150262"/>
    <n v="9912"/>
    <n v="9734"/>
    <n v="16932"/>
    <n v="14086"/>
    <n v="15492"/>
    <n v="21727"/>
    <n v="17375"/>
    <n v="12883"/>
    <n v="11892"/>
    <n v="12204"/>
    <n v="8712"/>
    <n v="8256"/>
    <n v="11725.490532499407"/>
    <n v="10835.491786029283"/>
    <n v="17833.50513715751"/>
    <n v="14902.434477840683"/>
    <n v="15039.268870460513"/>
    <n v="18891.6047497127"/>
    <n v="15217.367365513217"/>
    <n v="14123.788240392023"/>
    <n v="13124.362467142348"/>
    <n v="14116.320768286425"/>
    <n v="9006.499037527894"/>
    <n v="7161.7026051346293"/>
    <n v="471444.83603769657"/>
    <n v="132"/>
    <n v="9.5760000000000012E-3"/>
    <n v="159205"/>
    <n v="161977.83603769663"/>
    <n v="1138.3484848484848"/>
    <n v="1206.0984848484848"/>
    <n v="1227.1048184673987"/>
    <n v="75.090909090909093"/>
    <n v="73.742424242424249"/>
    <n v="128.27272727272728"/>
    <n v="106.71212121212122"/>
    <n v="117.36363636363636"/>
    <n v="164.59848484848484"/>
    <n v="131.62878787878788"/>
    <n v="97.598484848484844"/>
    <n v="90.090909090909093"/>
    <n v="92.454545454545453"/>
    <n v="66"/>
    <n v="62.545454545454547"/>
    <n v="88.829473731056112"/>
    <n v="82.087058985070328"/>
    <n v="135.10231164513266"/>
    <n v="112.89723089273245"/>
    <n v="113.93385507924631"/>
    <n v="143.11821780085378"/>
    <n v="115.28308610237286"/>
    <n v="106.99839576054563"/>
    <n v="99.426988387442023"/>
    <n v="106.94182400216988"/>
    <n v="68.231053314605262"/>
    <n v="54.255322766171432"/>
    <n v="1438.9089120000001"/>
    <n v="1524.5470800000003"/>
    <n v="1551.0997578969832"/>
    <n v="94.91731200000001"/>
    <n v="93.212784000000013"/>
    <n v="162.14083200000002"/>
    <n v="134.88753600000001"/>
    <n v="148.351392"/>
    <n v="208.05775200000002"/>
    <n v="166.38300000000001"/>
    <n v="123.36760800000002"/>
    <n v="113.87779200000001"/>
    <n v="116.86550400000002"/>
    <n v="83.426112000000003"/>
    <n v="79.059456000000011"/>
    <n v="112.28329733921433"/>
    <n v="103.76066934301642"/>
    <n v="170.77364519342035"/>
    <n v="142.70571255980241"/>
    <n v="144.01603870352989"/>
    <n v="180.90600708324885"/>
    <n v="145.72150989215459"/>
    <n v="135.24939618999403"/>
    <n v="125.67889498535514"/>
    <n v="135.17788767711082"/>
    <n v="86.246234783367129"/>
    <n v="68.580464146769216"/>
  </r>
  <r>
    <x v="6"/>
    <n v="68860129"/>
    <n v="20186852000024"/>
    <s v="Talenti Caribbean Coconut 8 1PT"/>
    <n v="175667"/>
    <n v="14175"/>
    <n v="12285"/>
    <n v="16770"/>
    <n v="15715"/>
    <n v="16155"/>
    <n v="19050"/>
    <n v="17189"/>
    <n v="14772"/>
    <n v="15825"/>
    <n v="13275"/>
    <n v="14100"/>
    <n v="11685"/>
    <n v="10249.298852701364"/>
    <n v="14189.808421323287"/>
    <n v="14713.086085875679"/>
    <n v="16323.253779009932"/>
    <n v="15180.282254933345"/>
    <n v="17434.522266431941"/>
    <n v="16341.566043970253"/>
    <n v="14163.797949249938"/>
    <n v="13911.674702871751"/>
    <n v="14089.848782618086"/>
    <n v="13057.918571811373"/>
    <n v="7176.4793063776024"/>
    <n v="523494.53701717453"/>
    <n v="255"/>
    <n v="3.7839999999999996E-3"/>
    <n v="180996"/>
    <n v="166831.53701717456"/>
    <n v="688.89019607843136"/>
    <n v="709.78823529411761"/>
    <n v="654.24132163597869"/>
    <n v="55.588235294117645"/>
    <n v="48.176470588235297"/>
    <n v="65.764705882352942"/>
    <n v="61.627450980392155"/>
    <n v="63.352941176470587"/>
    <n v="74.705882352941174"/>
    <n v="67.407843137254901"/>
    <n v="57.929411764705883"/>
    <n v="62.058823529411768"/>
    <n v="52.058823529411768"/>
    <n v="55.294117647058826"/>
    <n v="45.823529411764703"/>
    <n v="40.193328834122994"/>
    <n v="55.646307534601128"/>
    <n v="57.698376807355601"/>
    <n v="64.012759917686012"/>
    <n v="59.530518646797432"/>
    <n v="68.370675554635056"/>
    <n v="64.084572721451977"/>
    <n v="55.544305683333093"/>
    <n v="54.555587070085295"/>
    <n v="55.254308951443477"/>
    <n v="51.207523811024991"/>
    <n v="28.143056103441577"/>
    <n v="664.72392799999989"/>
    <n v="684.8888639999999"/>
    <n v="631.29053607298852"/>
    <n v="53.638199999999998"/>
    <n v="46.486439999999995"/>
    <n v="63.457679999999996"/>
    <n v="59.465559999999996"/>
    <n v="61.130519999999997"/>
    <n v="72.085199999999986"/>
    <n v="65.043175999999988"/>
    <n v="55.897247999999998"/>
    <n v="59.881799999999991"/>
    <n v="50.232599999999998"/>
    <n v="53.354399999999991"/>
    <n v="44.216039999999992"/>
    <n v="38.783346858621954"/>
    <n v="53.694235066287312"/>
    <n v="55.674317748953563"/>
    <n v="61.767192299773576"/>
    <n v="57.442188052667774"/>
    <n v="65.972232256178458"/>
    <n v="61.836485910383431"/>
    <n v="53.595811439961757"/>
    <n v="52.641777075666703"/>
    <n v="53.315987793426835"/>
    <n v="49.411163875734232"/>
    <n v="27.155797695332843"/>
  </r>
  <r>
    <x v="1"/>
    <n v="62678153"/>
    <n v="10076840002884"/>
    <s v="BJ US-ND-TonightDough-8 1PT"/>
    <n v="180237"/>
    <n v="9518"/>
    <n v="16980"/>
    <n v="17478"/>
    <n v="18766"/>
    <n v="15870"/>
    <n v="22185"/>
    <n v="17609"/>
    <n v="19850"/>
    <n v="16773"/>
    <n v="12031"/>
    <n v="10639"/>
    <n v="13547"/>
    <n v="11271.506457232857"/>
    <n v="12260.749179594946"/>
    <n v="13053.66423681677"/>
    <n v="15185.793705388443"/>
    <n v="15479.753703887758"/>
    <n v="17413.900110854673"/>
    <n v="13501.989613715348"/>
    <n v="14896.527595644598"/>
    <n v="10480.271777935854"/>
    <n v="9856.7148469878539"/>
    <n v="11625.734583951191"/>
    <n v="10474.065382312998"/>
    <n v="526983.67119432322"/>
    <n v="240"/>
    <n v="3.7839999999999996E-3"/>
    <n v="191246"/>
    <n v="155500.67119432328"/>
    <n v="750.98749999999995"/>
    <n v="796.85833333333335"/>
    <n v="647.91946330968028"/>
    <n v="39.658333333333331"/>
    <n v="70.75"/>
    <n v="72.825000000000003"/>
    <n v="78.191666666666663"/>
    <n v="66.125"/>
    <n v="92.4375"/>
    <n v="73.370833333333337"/>
    <n v="82.708333333333329"/>
    <n v="69.887500000000003"/>
    <n v="50.12916666666667"/>
    <n v="44.329166666666666"/>
    <n v="56.445833333333333"/>
    <n v="46.964610238470236"/>
    <n v="51.086454914978944"/>
    <n v="54.390267653403207"/>
    <n v="63.274140439118511"/>
    <n v="64.498973766198986"/>
    <n v="72.55791712856113"/>
    <n v="56.258290057147285"/>
    <n v="62.068864981852492"/>
    <n v="43.66779907473272"/>
    <n v="41.069645195782726"/>
    <n v="48.440560766463292"/>
    <n v="43.641939092970823"/>
    <n v="682.01680799999997"/>
    <n v="723.67486399999996"/>
    <n v="588.41453979931919"/>
    <n v="36.016112"/>
    <n v="64.252319999999997"/>
    <n v="66.136751999999987"/>
    <n v="71.010543999999996"/>
    <n v="60.052079999999997"/>
    <n v="83.948039999999992"/>
    <n v="66.632455999999991"/>
    <n v="75.112399999999994"/>
    <n v="63.469031999999991"/>
    <n v="45.525303999999998"/>
    <n v="40.257975999999999"/>
    <n v="51.261847999999993"/>
    <n v="42.651380434169127"/>
    <n v="46.394674895587272"/>
    <n v="49.395065472114652"/>
    <n v="57.463043381189863"/>
    <n v="58.575388015511272"/>
    <n v="65.894198019474075"/>
    <n v="51.091528698298873"/>
    <n v="56.368460421919153"/>
    <n v="39.657348407709264"/>
    <n v="37.297808981002035"/>
    <n v="43.991779665671302"/>
    <n v="39.633863406672383"/>
  </r>
  <r>
    <x v="1"/>
    <n v="64387483"/>
    <n v="10076840004284"/>
    <s v="BJ US-NDO-ChocCaramelBrownie-8 1PT"/>
    <n v="15"/>
    <n v="5435"/>
    <n v="2947"/>
    <n v="3849"/>
    <n v="11436"/>
    <n v="7087"/>
    <n v="8854"/>
    <n v="10035"/>
    <n v="8676"/>
    <n v="9734"/>
    <n v="6080"/>
    <n v="5987"/>
    <n v="6027"/>
    <n v="3609.1064658120167"/>
    <n v="4288.2076457743733"/>
    <n v="4239.1900503757242"/>
    <n v="5982.0042016751777"/>
    <n v="5558.7461070998834"/>
    <n v="6629.7818605617285"/>
    <n v="6835.3907213883649"/>
    <n v="6077.0322210970317"/>
    <n v="6169.9727478695413"/>
    <n v="4957.773924477644"/>
    <n v="5082.5718547785518"/>
    <n v="4584.9367864742289"/>
    <n v="150176.71458738425"/>
    <n v="240"/>
    <n v="3.7839999999999996E-3"/>
    <n v="86147"/>
    <n v="64014.714587384275"/>
    <n v="6.25E-2"/>
    <n v="358.94583333333333"/>
    <n v="266.72797744743445"/>
    <n v="22.645833333333332"/>
    <n v="12.279166666666667"/>
    <n v="16.037500000000001"/>
    <n v="47.65"/>
    <n v="29.529166666666665"/>
    <n v="36.891666666666666"/>
    <n v="41.8125"/>
    <n v="36.15"/>
    <n v="40.55833333333333"/>
    <n v="25.333333333333332"/>
    <n v="24.945833333333333"/>
    <n v="25.112500000000001"/>
    <n v="15.037943607550069"/>
    <n v="17.867531857393221"/>
    <n v="17.663291876565516"/>
    <n v="24.925017506979906"/>
    <n v="23.16144211291618"/>
    <n v="27.624091085673868"/>
    <n v="28.48079467245152"/>
    <n v="25.320967587904299"/>
    <n v="25.708219782789755"/>
    <n v="20.657391351990182"/>
    <n v="21.177382728243966"/>
    <n v="19.103903276975952"/>
    <n v="5.6759999999999991E-2"/>
    <n v="325.98024799999996"/>
    <n v="242.23167999866206"/>
    <n v="20.566039999999997"/>
    <n v="11.151447999999998"/>
    <n v="14.564615999999999"/>
    <n v="43.273823999999998"/>
    <n v="26.817207999999997"/>
    <n v="33.503535999999997"/>
    <n v="37.972439999999999"/>
    <n v="32.829983999999996"/>
    <n v="36.833455999999998"/>
    <n v="23.006719999999998"/>
    <n v="22.654807999999999"/>
    <n v="22.806167999999996"/>
    <n v="13.656858866632669"/>
    <n v="16.226577731610227"/>
    <n v="16.041095150621739"/>
    <n v="22.635903899138871"/>
    <n v="21.034295269265957"/>
    <n v="25.087094560365578"/>
    <n v="25.865118489733572"/>
    <n v="22.995489924631165"/>
    <n v="23.347176877938342"/>
    <n v="18.760216530223403"/>
    <n v="19.232451898482037"/>
    <n v="17.349400800018479"/>
  </r>
  <r>
    <x v="6"/>
    <n v="68862511"/>
    <n v="20186852000017"/>
    <s v="Talenti Belgian Chocolate 8 1PT"/>
    <n v="164558"/>
    <n v="13395"/>
    <n v="12510"/>
    <n v="14850"/>
    <n v="15313"/>
    <n v="14878"/>
    <n v="20025"/>
    <n v="13890"/>
    <n v="11565"/>
    <n v="15120"/>
    <n v="13079"/>
    <n v="12381"/>
    <n v="11865"/>
    <n v="10312.759087706212"/>
    <n v="13152.7444849356"/>
    <n v="13476.139319475838"/>
    <n v="14729.973134009993"/>
    <n v="14137.844333222298"/>
    <n v="16305.835597656034"/>
    <n v="14354.199551415635"/>
    <n v="11336.873539485789"/>
    <n v="12723.600327188029"/>
    <n v="12264.307281027044"/>
    <n v="11383.015268612482"/>
    <n v="5445.6293711372609"/>
    <n v="483051.92129587219"/>
    <n v="255"/>
    <n v="3.7839999999999996E-3"/>
    <n v="168871"/>
    <n v="149622.92129587225"/>
    <n v="645.32549019607848"/>
    <n v="662.23921568627452"/>
    <n v="586.75655410145976"/>
    <n v="52.529411764705884"/>
    <n v="49.058823529411768"/>
    <n v="58.235294117647058"/>
    <n v="60.050980392156866"/>
    <n v="58.345098039215685"/>
    <n v="78.529411764705884"/>
    <n v="54.470588235294116"/>
    <n v="45.352941176470587"/>
    <n v="59.294117647058826"/>
    <n v="51.290196078431372"/>
    <n v="48.55294117647059"/>
    <n v="46.529411764705884"/>
    <n v="40.442192500808673"/>
    <n v="51.579390137002349"/>
    <n v="52.847605174415051"/>
    <n v="57.764600525529389"/>
    <n v="55.44252679695019"/>
    <n v="63.944453324141314"/>
    <n v="56.290978633002489"/>
    <n v="44.458327605826625"/>
    <n v="49.896471871325602"/>
    <n v="48.095322670694294"/>
    <n v="44.639275563186203"/>
    <n v="21.355409298577495"/>
    <n v="622.68747199999996"/>
    <n v="639.00786399999993"/>
    <n v="566.17313418358049"/>
    <n v="50.686679999999996"/>
    <n v="47.337839999999993"/>
    <n v="56.192399999999992"/>
    <n v="57.944391999999993"/>
    <n v="56.298351999999994"/>
    <n v="75.774599999999992"/>
    <n v="52.559759999999997"/>
    <n v="43.761959999999995"/>
    <n v="57.214079999999996"/>
    <n v="49.490935999999998"/>
    <n v="46.849703999999996"/>
    <n v="44.897159999999992"/>
    <n v="39.023480387880305"/>
    <n v="49.769985130996304"/>
    <n v="50.993711184896569"/>
    <n v="55.738218339093812"/>
    <n v="53.49760295691317"/>
    <n v="61.701281901530429"/>
    <n v="54.316291102556761"/>
    <n v="42.898729473414221"/>
    <n v="48.146103638079495"/>
    <n v="46.408138751406334"/>
    <n v="43.073329776429631"/>
    <n v="20.606261540383393"/>
  </r>
  <r>
    <x v="7"/>
    <n v="69989759"/>
    <n v="10077567193404"/>
    <s v="MG Mini Almond RFA 6-6PK"/>
    <n v="156669"/>
    <n v="8553"/>
    <n v="12056"/>
    <n v="17744"/>
    <n v="12016"/>
    <n v="12240.000100000001"/>
    <n v="14463"/>
    <n v="14990"/>
    <n v="15066"/>
    <n v="11061"/>
    <n v="12288"/>
    <n v="8550"/>
    <n v="8126"/>
    <n v="7771.3855464276112"/>
    <n v="14364.358791972105"/>
    <n v="13053.371424588237"/>
    <n v="8641.1373408288018"/>
    <n v="10773.64012499087"/>
    <n v="13029.527838866059"/>
    <n v="12022.209196732736"/>
    <n v="13750.963211865273"/>
    <n v="8473.7744309915215"/>
    <n v="8570.5969645794939"/>
    <n v="6796.520529111127"/>
    <n v="6328.9001877641749"/>
    <n v="427398.38568871806"/>
    <n v="176"/>
    <n v="1.98E-3"/>
    <n v="147153.0001"/>
    <n v="123576.38558871803"/>
    <n v="890.16477272727275"/>
    <n v="836.0965914772728"/>
    <n v="702.13855448135246"/>
    <n v="48.596590909090907"/>
    <n v="68.5"/>
    <n v="100.81818181818181"/>
    <n v="68.272727272727266"/>
    <n v="69.545455113636365"/>
    <n v="82.17613636363636"/>
    <n v="85.170454545454547"/>
    <n v="85.602272727272734"/>
    <n v="62.846590909090907"/>
    <n v="69.818181818181813"/>
    <n v="48.579545454545453"/>
    <n v="46.170454545454547"/>
    <n v="44.155599695611429"/>
    <n v="81.615674954386961"/>
    <n v="74.166883094251347"/>
    <n v="49.097371254709103"/>
    <n v="61.213864346539033"/>
    <n v="74.031408175375333"/>
    <n v="68.308006799617814"/>
    <n v="78.130472794689055"/>
    <n v="48.146445630633643"/>
    <n v="48.696573662383486"/>
    <n v="38.616593915404131"/>
    <n v="35.959660157750996"/>
    <n v="310.20461999999998"/>
    <n v="291.36294019799999"/>
    <n v="244.68124346566168"/>
    <n v="16.934940000000001"/>
    <n v="23.87088"/>
    <n v="35.133119999999998"/>
    <n v="23.791679999999999"/>
    <n v="24.235200198000001"/>
    <n v="28.63674"/>
    <n v="29.680199999999999"/>
    <n v="29.830680000000001"/>
    <n v="21.900780000000001"/>
    <n v="24.33024"/>
    <n v="16.928999999999998"/>
    <n v="16.089479999999998"/>
    <n v="15.387343381926669"/>
    <n v="28.441430408104768"/>
    <n v="25.845675420684707"/>
    <n v="17.109451934841026"/>
    <n v="21.331807447481925"/>
    <n v="25.798465120954798"/>
    <n v="23.803974209530818"/>
    <n v="27.226907159493241"/>
    <n v="16.778073373363213"/>
    <n v="16.969781989867396"/>
    <n v="13.457110647640031"/>
    <n v="12.531222371773067"/>
  </r>
  <r>
    <x v="12"/>
    <n v="68938272"/>
    <n v="10076840003829"/>
    <s v="BJ US-TOP-BossinCreamPie-8 450ML"/>
    <n v="162675"/>
    <n v="7969"/>
    <n v="12943"/>
    <n v="11367"/>
    <n v="11281"/>
    <n v="9052"/>
    <n v="11052"/>
    <n v="10399"/>
    <n v="9591"/>
    <n v="7689"/>
    <n v="7551"/>
    <n v="4627"/>
    <n v="6162"/>
    <n v="4501.8628160277949"/>
    <n v="7230.6857406238423"/>
    <n v="7185.9174672547078"/>
    <n v="8446.0225764873794"/>
    <n v="7327.9599416036144"/>
    <n v="7896.0243321648686"/>
    <n v="9376.4175324177377"/>
    <n v="7340.912962816974"/>
    <n v="6413.9208257284326"/>
    <n v="5464.2191891210969"/>
    <n v="4684.0962416352886"/>
    <n v="4657.4487161839288"/>
    <n v="352883.4883420656"/>
    <n v="240"/>
    <n v="3.5999999999999999E-3"/>
    <n v="109683"/>
    <n v="80525.48834206567"/>
    <n v="677.8125"/>
    <n v="457.01249999999999"/>
    <n v="335.52286809194027"/>
    <n v="33.204166666666666"/>
    <n v="53.929166666666667"/>
    <n v="47.362499999999997"/>
    <n v="47.00416666666667"/>
    <n v="37.716666666666669"/>
    <n v="46.05"/>
    <n v="43.329166666666666"/>
    <n v="39.962499999999999"/>
    <n v="32.037500000000001"/>
    <n v="31.462499999999999"/>
    <n v="19.279166666666665"/>
    <n v="25.675000000000001"/>
    <n v="18.757761733449147"/>
    <n v="30.127857252599345"/>
    <n v="29.941322780227949"/>
    <n v="35.191760735364078"/>
    <n v="30.533166423348394"/>
    <n v="32.900101384020289"/>
    <n v="39.068406385073907"/>
    <n v="30.587137345070726"/>
    <n v="26.724670107201803"/>
    <n v="22.767579954671238"/>
    <n v="19.517067673480369"/>
    <n v="19.406036317433038"/>
    <n v="585.63"/>
    <n v="394.85879999999997"/>
    <n v="289.89175803143638"/>
    <n v="28.688399999999998"/>
    <n v="46.594799999999999"/>
    <n v="40.921199999999999"/>
    <n v="40.611599999999996"/>
    <n v="32.587199999999996"/>
    <n v="39.787199999999999"/>
    <n v="37.436399999999999"/>
    <n v="34.5276"/>
    <n v="27.680399999999999"/>
    <n v="27.183599999999998"/>
    <n v="16.6572"/>
    <n v="22.183199999999999"/>
    <n v="16.20670613770006"/>
    <n v="26.030468666245831"/>
    <n v="25.869302882116948"/>
    <n v="30.405681275354564"/>
    <n v="26.380655789773012"/>
    <n v="28.425687595793526"/>
    <n v="33.755103116703857"/>
    <n v="26.427286666141107"/>
    <n v="23.090114972622356"/>
    <n v="19.671189080835948"/>
    <n v="16.862746469887039"/>
    <n v="16.766815378262145"/>
  </r>
  <r>
    <x v="21"/>
    <n v="64997058"/>
    <n v="10077567275056"/>
    <s v="BR OREO 8 1PT"/>
    <n v="185854"/>
    <n v="14037"/>
    <n v="12060"/>
    <n v="10537"/>
    <n v="17179"/>
    <n v="21626"/>
    <n v="17730"/>
    <n v="18765"/>
    <n v="16305"/>
    <n v="14895"/>
    <n v="14208"/>
    <n v="10770"/>
    <n v="11423"/>
    <n v="14937.182026236929"/>
    <n v="13812.902026236929"/>
    <n v="16880.911772957312"/>
    <n v="16459.834789936176"/>
    <n v="17515.161206540222"/>
    <n v="16894.887788174372"/>
    <n v="15104.918907374047"/>
    <n v="14911.705975008832"/>
    <n v="14021.29856130008"/>
    <n v="13854.920025664755"/>
    <n v="14100.364763923773"/>
    <n v="14525.026228288447"/>
    <n v="548408.11407164182"/>
    <n v="240"/>
    <n v="3.7839999999999996E-3"/>
    <n v="179535"/>
    <n v="183019.1140716419"/>
    <n v="774.39166666666665"/>
    <n v="748.0625"/>
    <n v="762.57964196517457"/>
    <n v="58.487499999999997"/>
    <n v="50.25"/>
    <n v="43.904166666666669"/>
    <n v="71.579166666666666"/>
    <n v="90.108333333333334"/>
    <n v="73.875"/>
    <n v="78.1875"/>
    <n v="67.9375"/>
    <n v="62.0625"/>
    <n v="59.2"/>
    <n v="44.875"/>
    <n v="47.595833333333331"/>
    <n v="62.238258442653873"/>
    <n v="57.553758442653866"/>
    <n v="70.337132387322129"/>
    <n v="68.582644958067405"/>
    <n v="72.979838360584253"/>
    <n v="70.395365784059877"/>
    <n v="62.93716211405853"/>
    <n v="62.132108229203467"/>
    <n v="58.422077338750334"/>
    <n v="57.72883344026981"/>
    <n v="58.751519849682388"/>
    <n v="60.520942617868528"/>
    <n v="703.27153599999997"/>
    <n v="679.36043999999993"/>
    <n v="692.54432764709293"/>
    <n v="53.116007999999994"/>
    <n v="45.635039999999996"/>
    <n v="39.872007999999994"/>
    <n v="65.005336"/>
    <n v="81.83278399999999"/>
    <n v="67.090319999999991"/>
    <n v="71.006759999999986"/>
    <n v="61.698119999999996"/>
    <n v="56.362679999999997"/>
    <n v="53.763071999999994"/>
    <n v="40.753679999999996"/>
    <n v="43.224631999999993"/>
    <n v="56.522296787280531"/>
    <n v="52.268021267280531"/>
    <n v="63.877370148870462"/>
    <n v="62.284014845118485"/>
    <n v="66.277370005548192"/>
    <n v="63.930255390451819"/>
    <n v="57.157013145503392"/>
    <n v="56.425895409433416"/>
    <n v="53.056593755959497"/>
    <n v="52.427017377115426"/>
    <n v="53.355780266687553"/>
    <n v="54.962699247843474"/>
  </r>
  <r>
    <x v="9"/>
    <n v="64786654"/>
    <n v="10041000576239"/>
    <s v="GH Oreo Bar 8-6pk"/>
    <n v="220695"/>
    <n v="10192"/>
    <n v="12774"/>
    <n v="16596"/>
    <n v="18785"/>
    <n v="24045.000599999999"/>
    <n v="24102.02"/>
    <n v="13965"/>
    <n v="27971"/>
    <n v="18917"/>
    <n v="14042"/>
    <n v="10024"/>
    <n v="10738"/>
    <n v="7027.2026512418024"/>
    <n v="7271.2087485870743"/>
    <n v="13294.887244514272"/>
    <n v="17054.121086930158"/>
    <n v="19235.512674576566"/>
    <n v="19336.898167679676"/>
    <n v="16921.174885600973"/>
    <n v="18087.105426748152"/>
    <n v="12094.696661975522"/>
    <n v="14944.497075947025"/>
    <n v="5870.259329989527"/>
    <n v="6062.091385424048"/>
    <n v="580045.67593921465"/>
    <n v="154"/>
    <n v="3.8959999999999997E-3"/>
    <n v="202151.02059999999"/>
    <n v="157199.65533921481"/>
    <n v="1433.0844155844156"/>
    <n v="1312.6689649350649"/>
    <n v="1020.776982722174"/>
    <n v="66.181818181818187"/>
    <n v="82.948051948051955"/>
    <n v="107.76623376623377"/>
    <n v="121.98051948051948"/>
    <n v="156.13636753246752"/>
    <n v="156.50662337662337"/>
    <n v="90.681818181818187"/>
    <n v="181.62987012987014"/>
    <n v="122.83766233766234"/>
    <n v="91.181818181818187"/>
    <n v="65.090909090909093"/>
    <n v="69.727272727272734"/>
    <n v="45.631186047024691"/>
    <n v="47.215641224591394"/>
    <n v="86.330436652690068"/>
    <n v="110.741046019027"/>
    <n v="124.90592645828939"/>
    <n v="125.56427381610179"/>
    <n v="109.87775899740892"/>
    <n v="117.44873653732566"/>
    <n v="78.536991311529363"/>
    <n v="97.042188804850809"/>
    <n v="38.118567077854074"/>
    <n v="39.36422977548083"/>
    <n v="859.82771999999989"/>
    <n v="787.58037625759994"/>
    <n v="612.44985720158081"/>
    <n v="39.708031999999996"/>
    <n v="49.767503999999995"/>
    <n v="64.658015999999989"/>
    <n v="73.186359999999993"/>
    <n v="93.679322337599984"/>
    <n v="93.901469919999997"/>
    <n v="54.407639999999994"/>
    <n v="108.975016"/>
    <n v="73.700631999999999"/>
    <n v="54.707631999999997"/>
    <n v="39.053503999999997"/>
    <n v="41.835248"/>
    <n v="27.37798152923806"/>
    <n v="28.328629284495239"/>
    <n v="51.796880704627597"/>
    <n v="66.442855754679883"/>
    <n v="74.9415573801503"/>
    <n v="75.336555261280012"/>
    <n v="65.924897354301379"/>
    <n v="70.467362742610803"/>
    <n v="47.120938195056631"/>
    <n v="58.223760607889609"/>
    <n v="22.870530349639196"/>
    <n v="23.617908037612089"/>
  </r>
  <r>
    <x v="12"/>
    <n v="68354589"/>
    <n v="10076840003065"/>
    <s v="BJ US-TOP-PBOVERTHETOP-8 450ml"/>
    <n v="153639"/>
    <n v="9512"/>
    <n v="12492"/>
    <n v="12030"/>
    <n v="13502"/>
    <n v="10546"/>
    <n v="14500"/>
    <n v="10448"/>
    <n v="11731"/>
    <n v="13249"/>
    <n v="8858"/>
    <n v="8762"/>
    <n v="8743"/>
    <n v="7051.0866285340326"/>
    <n v="10494.303128405387"/>
    <n v="10229.479040883953"/>
    <n v="11246.881889814895"/>
    <n v="9763.2868061641293"/>
    <n v="11330.731367864248"/>
    <n v="10181.877238546795"/>
    <n v="10328.214794011419"/>
    <n v="9698.170567718591"/>
    <n v="9056.4674267298687"/>
    <n v="7708.8646069962351"/>
    <n v="6077.7731289414969"/>
    <n v="401179.13662461098"/>
    <n v="240"/>
    <n v="3.5999999999999999E-3"/>
    <n v="134373"/>
    <n v="113167.13662461106"/>
    <n v="640.16250000000002"/>
    <n v="559.88750000000005"/>
    <n v="471.52973593587939"/>
    <n v="39.633333333333333"/>
    <n v="52.05"/>
    <n v="50.125"/>
    <n v="56.258333333333333"/>
    <n v="43.94166666666667"/>
    <n v="60.416666666666664"/>
    <n v="43.533333333333331"/>
    <n v="48.87916666666667"/>
    <n v="55.204166666666666"/>
    <n v="36.908333333333331"/>
    <n v="36.508333333333333"/>
    <n v="36.429166666666667"/>
    <n v="29.379527618891803"/>
    <n v="43.726263035022448"/>
    <n v="42.622829337016469"/>
    <n v="46.86200787422873"/>
    <n v="40.680361692350537"/>
    <n v="47.211380699434365"/>
    <n v="42.424488493944978"/>
    <n v="43.034228308380911"/>
    <n v="40.409044032160793"/>
    <n v="37.735280944707789"/>
    <n v="32.120269195817649"/>
    <n v="25.324054703922904"/>
    <n v="553.10040000000004"/>
    <n v="483.74279999999999"/>
    <n v="407.4016918485998"/>
    <n v="34.243200000000002"/>
    <n v="44.971199999999996"/>
    <n v="43.308"/>
    <n v="48.607199999999999"/>
    <n v="37.965600000000002"/>
    <n v="52.199999999999996"/>
    <n v="37.6128"/>
    <n v="42.2316"/>
    <n v="47.696399999999997"/>
    <n v="31.8888"/>
    <n v="31.543199999999999"/>
    <n v="31.474799999999998"/>
    <n v="25.383911862722517"/>
    <n v="37.779491262259391"/>
    <n v="36.826124547182225"/>
    <n v="40.488774803333619"/>
    <n v="35.147832502190866"/>
    <n v="40.790632924311289"/>
    <n v="36.654758058768458"/>
    <n v="37.181573258441105"/>
    <n v="34.913414043786929"/>
    <n v="32.603282736227527"/>
    <n v="27.751912585186446"/>
    <n v="21.879983264189388"/>
  </r>
  <r>
    <x v="12"/>
    <n v="68354587"/>
    <n v="10076840003041"/>
    <s v="BJ US-TOP-TIRAMISU-8 450ml"/>
    <n v="154098"/>
    <n v="7938"/>
    <n v="14834"/>
    <n v="16475"/>
    <n v="14486"/>
    <n v="13345"/>
    <n v="14422"/>
    <n v="11534"/>
    <n v="13649"/>
    <n v="10401"/>
    <n v="8352"/>
    <n v="10431"/>
    <n v="8322"/>
    <n v="7363.9210122174782"/>
    <n v="11515.20662058476"/>
    <n v="13761.686415677465"/>
    <n v="11828.653105708678"/>
    <n v="10232.939158885674"/>
    <n v="12620.481179765284"/>
    <n v="13318.943890187129"/>
    <n v="12198.177922384952"/>
    <n v="9080.2323300329645"/>
    <n v="8930.6125769572154"/>
    <n v="9384.7974057027914"/>
    <n v="7037.1313455607105"/>
    <n v="425559.78296366514"/>
    <n v="240"/>
    <n v="3.5999999999999999E-3"/>
    <n v="144189"/>
    <n v="127272.7829636651"/>
    <n v="642.07500000000005"/>
    <n v="600.78750000000002"/>
    <n v="530.30326234860456"/>
    <n v="33.075000000000003"/>
    <n v="61.80833333333333"/>
    <n v="68.645833333333329"/>
    <n v="60.358333333333334"/>
    <n v="55.604166666666664"/>
    <n v="60.091666666666669"/>
    <n v="48.05833333333333"/>
    <n v="56.87083333333333"/>
    <n v="43.337499999999999"/>
    <n v="34.799999999999997"/>
    <n v="43.462499999999999"/>
    <n v="34.674999999999997"/>
    <n v="30.683004217572826"/>
    <n v="47.980027585769832"/>
    <n v="57.34036006532277"/>
    <n v="49.286054607119489"/>
    <n v="42.637246495356976"/>
    <n v="52.585338249022016"/>
    <n v="55.495599542446371"/>
    <n v="50.825741343270629"/>
    <n v="37.83430137513735"/>
    <n v="37.210885737321732"/>
    <n v="39.103322523761634"/>
    <n v="29.321380606502959"/>
    <n v="554.75279999999998"/>
    <n v="519.08039999999994"/>
    <n v="458.18201866919435"/>
    <n v="28.576799999999999"/>
    <n v="53.4024"/>
    <n v="59.309999999999995"/>
    <n v="52.1496"/>
    <n v="48.042000000000002"/>
    <n v="51.919199999999996"/>
    <n v="41.522399999999998"/>
    <n v="49.136400000000002"/>
    <n v="37.443599999999996"/>
    <n v="30.0672"/>
    <n v="37.551600000000001"/>
    <n v="29.959199999999999"/>
    <n v="26.510115643982921"/>
    <n v="41.454743834105138"/>
    <n v="49.542071096438868"/>
    <n v="42.583151180551241"/>
    <n v="36.838580971988428"/>
    <n v="45.433732247155021"/>
    <n v="47.948198004673664"/>
    <n v="43.913440520585823"/>
    <n v="32.688836388118673"/>
    <n v="32.150205277045977"/>
    <n v="33.785270660530045"/>
    <n v="25.333672844018558"/>
  </r>
  <r>
    <x v="8"/>
    <n v="64325488"/>
    <n v="10850001974087"/>
    <s v="Yasso PB Chocolate Crunch 8-4pk"/>
    <n v="138077"/>
    <n v="10795"/>
    <n v="12614"/>
    <n v="21114"/>
    <n v="17238"/>
    <n v="13975"/>
    <n v="13395"/>
    <n v="20731"/>
    <n v="8536"/>
    <n v="7664"/>
    <n v="13678"/>
    <n v="12022"/>
    <n v="12108"/>
    <n v="5720.4081525670681"/>
    <n v="6934.4008247581978"/>
    <n v="15964.909940660353"/>
    <n v="16980.609032915392"/>
    <n v="16713.310023153241"/>
    <n v="17938.360978627159"/>
    <n v="20722.320613178574"/>
    <n v="17209.818249547017"/>
    <n v="15890.747022337438"/>
    <n v="13819.121950269264"/>
    <n v="15238.016485543643"/>
    <n v="7457.5433630949537"/>
    <n v="472536.56663665239"/>
    <n v="187"/>
    <n v="2.5119999999999999E-3"/>
    <n v="163870"/>
    <n v="170589.56663665225"/>
    <n v="738.37967914438502"/>
    <n v="876.31016042780743"/>
    <n v="912.24367185375536"/>
    <n v="57.727272727272727"/>
    <n v="67.454545454545453"/>
    <n v="112.90909090909091"/>
    <n v="92.181818181818187"/>
    <n v="74.732620320855617"/>
    <n v="71.631016042780743"/>
    <n v="110.86096256684492"/>
    <n v="45.647058823529413"/>
    <n v="40.983957219251337"/>
    <n v="73.144385026737964"/>
    <n v="64.288770053475929"/>
    <n v="64.748663101604279"/>
    <n v="30.59041792816614"/>
    <n v="37.082357351648113"/>
    <n v="85.373849950055359"/>
    <n v="90.805395897943271"/>
    <n v="89.375989428626951"/>
    <n v="95.927064056829721"/>
    <n v="110.81454873357526"/>
    <n v="92.031113633941274"/>
    <n v="84.977256803943519"/>
    <n v="73.899047862402483"/>
    <n v="81.486719174030185"/>
    <n v="39.879911032593334"/>
    <n v="346.849424"/>
    <n v="411.64143999999999"/>
    <n v="428.52099139127046"/>
    <n v="27.117039999999999"/>
    <n v="31.686367999999998"/>
    <n v="53.038367999999998"/>
    <n v="43.301856000000001"/>
    <n v="35.105199999999996"/>
    <n v="33.648240000000001"/>
    <n v="52.076271999999996"/>
    <n v="21.442432"/>
    <n v="19.251967999999998"/>
    <n v="34.359135999999999"/>
    <n v="30.199263999999999"/>
    <n v="30.415295999999998"/>
    <n v="14.369665279248474"/>
    <n v="17.419214871792594"/>
    <n v="40.103853770938805"/>
    <n v="42.655289890683463"/>
    <n v="41.98383477816094"/>
    <n v="45.06116277831142"/>
    <n v="52.054469380304575"/>
    <n v="43.231063442862109"/>
    <n v="39.917556520111646"/>
    <n v="34.713634339076393"/>
    <n v="38.277897411685629"/>
    <n v="18.733348928094522"/>
  </r>
  <r>
    <x v="6"/>
    <n v="64369046"/>
    <n v="10186852001802"/>
    <s v="TAL LYR Snickerdoodle CKE 8-1pt"/>
    <n v="1305"/>
    <n v="10695"/>
    <n v="5548"/>
    <n v="15032"/>
    <n v="8595"/>
    <n v="8460"/>
    <n v="10262"/>
    <n v="8910"/>
    <n v="7854"/>
    <n v="9961"/>
    <n v="8027"/>
    <n v="6498"/>
    <n v="4680"/>
    <n v="1070.6675045353481"/>
    <n v="2801.7700492814688"/>
    <n v="4104.3336668162801"/>
    <n v="4806.3018309747749"/>
    <n v="4990.1926772059232"/>
    <n v="6012.2825794799528"/>
    <n v="5148.7543905921075"/>
    <n v="3425.4454615584032"/>
    <n v="4487.958556655467"/>
    <n v="4083.3091317398644"/>
    <n v="2733.0840732892184"/>
    <n v="-560.22026735975237"/>
    <n v="148930.87965476906"/>
    <n v="255"/>
    <n v="3.552E-3"/>
    <n v="104522"/>
    <n v="43103.879654769065"/>
    <n v="5.117647058823529"/>
    <n v="409.89019607843136"/>
    <n v="169.03482217556495"/>
    <n v="41.941176470588232"/>
    <n v="21.75686274509804"/>
    <n v="58.949019607843134"/>
    <n v="33.705882352941174"/>
    <n v="33.176470588235297"/>
    <n v="40.24313725490196"/>
    <n v="34.941176470588232"/>
    <n v="30.8"/>
    <n v="39.062745098039215"/>
    <n v="31.478431372549018"/>
    <n v="25.482352941176469"/>
    <n v="18.352941176470587"/>
    <n v="4.1986960962170512"/>
    <n v="10.987333526593995"/>
    <n v="16.095426144377569"/>
    <n v="18.848242474410881"/>
    <n v="19.569383047866367"/>
    <n v="23.577578743058638"/>
    <n v="20.191193688596499"/>
    <n v="13.433119457091777"/>
    <n v="17.599837477080264"/>
    <n v="16.012976987215154"/>
    <n v="10.717976757996935"/>
    <n v="-2.1969422249402055"/>
    <n v="4.6353600000000004"/>
    <n v="371.26214399999998"/>
    <n v="153.10498053373973"/>
    <n v="37.988640000000004"/>
    <n v="19.706496000000001"/>
    <n v="53.393664000000001"/>
    <n v="30.529440000000001"/>
    <n v="30.04992"/>
    <n v="36.450623999999998"/>
    <n v="31.648320000000002"/>
    <n v="27.897407999999999"/>
    <n v="35.381472000000002"/>
    <n v="28.511904000000001"/>
    <n v="23.080895999999999"/>
    <n v="16.623360000000002"/>
    <n v="3.8030109761095567"/>
    <n v="9.951887215047778"/>
    <n v="14.578593184531428"/>
    <n v="17.071984103622402"/>
    <n v="17.725164389435438"/>
    <n v="21.355627722312793"/>
    <n v="18.288375595383165"/>
    <n v="12.167182279455448"/>
    <n v="15.941228793240219"/>
    <n v="14.503914035939998"/>
    <n v="9.7079146283233033"/>
    <n v="-1.9899023896618404"/>
  </r>
  <r>
    <x v="1"/>
    <n v="69797289"/>
    <n v="10076840004048"/>
    <s v="BJ US-IC-Impretzively Fudged-8 1PT"/>
    <n v="181816"/>
    <n v="6790"/>
    <n v="9546"/>
    <n v="8555"/>
    <n v="10284"/>
    <n v="7188"/>
    <n v="8816"/>
    <n v="7750"/>
    <n v="6892"/>
    <n v="6234"/>
    <n v="6507"/>
    <n v="5192"/>
    <n v="5382"/>
    <n v="3888.7504185410153"/>
    <n v="5762.1121818066449"/>
    <n v="6460.1596387549207"/>
    <n v="6778.2756919722306"/>
    <n v="6138.7767824781131"/>
    <n v="7575.4180425715713"/>
    <n v="4259.4070016027645"/>
    <n v="7058.3921442469755"/>
    <n v="4144.7601978117891"/>
    <n v="4588.2483394872088"/>
    <n v="4923.3905558735923"/>
    <n v="4606.6954250093349"/>
    <n v="337136.38642015611"/>
    <n v="240"/>
    <n v="3.7839999999999996E-3"/>
    <n v="89136"/>
    <n v="66184.386420156166"/>
    <n v="757.56666666666672"/>
    <n v="371.4"/>
    <n v="275.76827675065067"/>
    <n v="28.291666666666668"/>
    <n v="39.774999999999999"/>
    <n v="35.645833333333336"/>
    <n v="42.85"/>
    <n v="29.95"/>
    <n v="36.733333333333334"/>
    <n v="32.291666666666664"/>
    <n v="28.716666666666665"/>
    <n v="25.975000000000001"/>
    <n v="27.112500000000001"/>
    <n v="21.633333333333333"/>
    <n v="22.425000000000001"/>
    <n v="16.203126743920897"/>
    <n v="24.008800757527688"/>
    <n v="26.917331828145503"/>
    <n v="28.242815383217629"/>
    <n v="25.578236593658804"/>
    <n v="31.564241844048215"/>
    <n v="17.747529173344851"/>
    <n v="29.40996726769573"/>
    <n v="17.26983415754912"/>
    <n v="19.117701414530035"/>
    <n v="20.51412731613997"/>
    <n v="19.194564270872227"/>
    <n v="687.99174399999993"/>
    <n v="337.29062399999998"/>
    <n v="250.4417182138709"/>
    <n v="25.693359999999998"/>
    <n v="36.122063999999995"/>
    <n v="32.372119999999995"/>
    <n v="38.914655999999994"/>
    <n v="27.199391999999996"/>
    <n v="33.359743999999999"/>
    <n v="29.325999999999997"/>
    <n v="26.079327999999997"/>
    <n v="23.589455999999998"/>
    <n v="24.622487999999997"/>
    <n v="19.646527999999996"/>
    <n v="20.365487999999999"/>
    <n v="14.715031583759201"/>
    <n v="21.803832495956343"/>
    <n v="24.445244073048617"/>
    <n v="25.648995218422918"/>
    <n v="23.229131344897176"/>
    <n v="28.665381873090823"/>
    <n v="16.117596094064858"/>
    <n v="26.708955873830554"/>
    <n v="15.683772588519808"/>
    <n v="17.361931716619598"/>
    <n v="18.630109863425673"/>
    <n v="17.431735488235322"/>
  </r>
  <r>
    <x v="7"/>
    <n v="64393719"/>
    <n v="10077567003918"/>
    <s v="BR Carbsmart Strawberry Bar 8-6PK"/>
    <n v="0"/>
    <n v="4978"/>
    <n v="5655"/>
    <n v="6357"/>
    <n v="5863"/>
    <n v="7579"/>
    <n v="10244"/>
    <n v="7829"/>
    <n v="5668"/>
    <n v="5603"/>
    <n v="5239"/>
    <n v="4914"/>
    <n v="3341"/>
    <n v="5128.953417233045"/>
    <n v="4269.4542485923548"/>
    <n v="4469.4260436480154"/>
    <n v="5643.1103042063742"/>
    <n v="5317.1312348722513"/>
    <n v="8620.9414220259659"/>
    <n v="6296.6925035763943"/>
    <n v="5218.2761873924319"/>
    <n v="4986.0581264387274"/>
    <n v="4626.2189524508831"/>
    <n v="4309.6400947231459"/>
    <n v="3595.7913508408151"/>
    <n v="135751.69388600043"/>
    <n v="143"/>
    <n v="4.2560000000000002E-3"/>
    <n v="73270"/>
    <n v="62481.693886000408"/>
    <n v="0"/>
    <n v="512.3776223776224"/>
    <n v="436.93492227972314"/>
    <n v="34.811188811188813"/>
    <n v="39.545454545454547"/>
    <n v="44.454545454545453"/>
    <n v="41"/>
    <n v="53"/>
    <n v="71.63636363636364"/>
    <n v="54.748251748251747"/>
    <n v="39.636363636363633"/>
    <n v="39.18181818181818"/>
    <n v="36.636363636363633"/>
    <n v="34.363636363636367"/>
    <n v="23.363636363636363"/>
    <n v="35.866807113517794"/>
    <n v="29.856323416729754"/>
    <n v="31.25472757795815"/>
    <n v="39.462309819624991"/>
    <n v="37.182735908197564"/>
    <n v="60.286303650531231"/>
    <n v="44.032814710324438"/>
    <n v="36.491441869877143"/>
    <n v="34.867539345725369"/>
    <n v="32.351181485670509"/>
    <n v="30.137343319742278"/>
    <n v="25.145394061823882"/>
    <n v="0"/>
    <n v="311.83712000000003"/>
    <n v="265.92208917881777"/>
    <n v="21.186368000000002"/>
    <n v="24.067680000000003"/>
    <n v="27.055392000000001"/>
    <n v="24.952928"/>
    <n v="32.256224000000003"/>
    <n v="43.598464"/>
    <n v="33.320224000000003"/>
    <n v="24.123008000000002"/>
    <n v="23.846368000000002"/>
    <n v="22.297184000000001"/>
    <n v="20.913984000000003"/>
    <n v="14.219296"/>
    <n v="21.828825743743842"/>
    <n v="18.170797282009062"/>
    <n v="19.021877241765953"/>
    <n v="24.017077454702331"/>
    <n v="22.629710535616304"/>
    <n v="36.690726692142512"/>
    <n v="26.798723295221137"/>
    <n v="22.208983453542192"/>
    <n v="21.220663386123224"/>
    <n v="19.689187861630959"/>
    <n v="18.341828243141709"/>
    <n v="15.30368798917851"/>
  </r>
  <r>
    <x v="13"/>
    <n v="64409312"/>
    <n v="10041000009720"/>
    <s v="Holanda Chemisse Pineapple 8-4pk"/>
    <n v="11334"/>
    <n v="5485"/>
    <n v="8123"/>
    <n v="9284"/>
    <n v="14445"/>
    <n v="10706"/>
    <n v="13830"/>
    <n v="16270"/>
    <n v="5000"/>
    <n v="4020"/>
    <n v="13065"/>
    <n v="4140"/>
    <n v="5190"/>
    <n v="8080.7610873864223"/>
    <n v="6519.0834786023579"/>
    <n v="9518.8417918367122"/>
    <n v="12377.087777726687"/>
    <n v="10819.903141159488"/>
    <n v="12198.708535497266"/>
    <n v="13843.444131880817"/>
    <n v="10495.417978657972"/>
    <n v="10575.955774676753"/>
    <n v="9381.6370300470662"/>
    <n v="4624.7179570742992"/>
    <n v="5214.5187161865533"/>
    <n v="234542.07740073238"/>
    <n v="135"/>
    <n v="2.0800000000000003E-3"/>
    <n v="109558"/>
    <n v="113650.07740073239"/>
    <n v="83.955555555555549"/>
    <n v="811.54074074074072"/>
    <n v="841.85242519061035"/>
    <n v="40.629629629629626"/>
    <n v="60.170370370370371"/>
    <n v="68.770370370370372"/>
    <n v="107"/>
    <n v="79.303703703703704"/>
    <n v="102.44444444444444"/>
    <n v="120.51851851851852"/>
    <n v="37.037037037037038"/>
    <n v="29.777777777777779"/>
    <n v="96.777777777777771"/>
    <n v="30.666666666666668"/>
    <n v="38.444444444444443"/>
    <n v="59.857489536195722"/>
    <n v="48.289507248906354"/>
    <n v="70.509939198790462"/>
    <n v="91.682131686864352"/>
    <n v="80.147430675255464"/>
    <n v="90.360803966646415"/>
    <n v="102.54403060652457"/>
    <n v="77.743836878947931"/>
    <n v="78.340413145753729"/>
    <n v="69.493607629978271"/>
    <n v="34.257170052402216"/>
    <n v="38.626064564344837"/>
    <n v="23.574720000000003"/>
    <n v="227.88064000000003"/>
    <n v="236.39216099352342"/>
    <n v="11.408800000000001"/>
    <n v="16.895840000000003"/>
    <n v="19.310720000000003"/>
    <n v="30.045600000000004"/>
    <n v="22.268480000000004"/>
    <n v="28.766400000000004"/>
    <n v="33.841600000000007"/>
    <n v="10.400000000000002"/>
    <n v="8.361600000000001"/>
    <n v="27.175200000000004"/>
    <n v="8.6112000000000002"/>
    <n v="10.795200000000001"/>
    <n v="16.80798306176376"/>
    <n v="13.559693635492906"/>
    <n v="19.799190927020362"/>
    <n v="25.74434257767151"/>
    <n v="22.505398533611736"/>
    <n v="25.373313753834317"/>
    <n v="28.794363794312101"/>
    <n v="21.830469395608585"/>
    <n v="21.997988011327649"/>
    <n v="19.513805022497902"/>
    <n v="9.6194133507145434"/>
    <n v="10.846198929668033"/>
  </r>
  <r>
    <x v="6"/>
    <n v="64371463"/>
    <n v="10186852001819"/>
    <s v="TAL LYR Italian Tiramisu 8-1pt"/>
    <n v="3812"/>
    <n v="10220"/>
    <n v="13950"/>
    <n v="12495"/>
    <n v="12396"/>
    <n v="10195"/>
    <n v="14873"/>
    <n v="12212"/>
    <n v="10530"/>
    <n v="12495"/>
    <n v="10095"/>
    <n v="9150"/>
    <n v="6090"/>
    <n v="2375.248379044232"/>
    <n v="7570.2783712739447"/>
    <n v="8057.5120064254806"/>
    <n v="8521.5591935546472"/>
    <n v="8721.8777646496528"/>
    <n v="9795.8192603531261"/>
    <n v="9517.5252910572399"/>
    <n v="7965.7518766682788"/>
    <n v="6986.8718998901541"/>
    <n v="8267.4603102584861"/>
    <n v="6703.9995504581193"/>
    <n v="5048.3576295511348"/>
    <n v="228045.26153318456"/>
    <n v="255"/>
    <n v="3.552E-3"/>
    <n v="134701"/>
    <n v="89532.261533184486"/>
    <n v="14.949019607843137"/>
    <n v="528.23921568627452"/>
    <n v="351.10690797327248"/>
    <n v="40.078431372549019"/>
    <n v="54.705882352941174"/>
    <n v="49"/>
    <n v="48.611764705882351"/>
    <n v="39.980392156862742"/>
    <n v="58.325490196078434"/>
    <n v="47.890196078431373"/>
    <n v="41.294117647058826"/>
    <n v="49"/>
    <n v="39.588235294117645"/>
    <n v="35.882352941176471"/>
    <n v="23.882352941176471"/>
    <n v="9.3146995256636558"/>
    <n v="29.687366161858606"/>
    <n v="31.598086299707766"/>
    <n v="33.417879190410382"/>
    <n v="34.203442214312361"/>
    <n v="38.414977491580885"/>
    <n v="37.323628592381333"/>
    <n v="31.238242653601095"/>
    <n v="27.399497646628056"/>
    <n v="32.42141298140583"/>
    <n v="26.290194315522037"/>
    <n v="19.797480900200529"/>
    <n v="13.540224"/>
    <n v="478.45795199999998"/>
    <n v="318.01859296587128"/>
    <n v="36.301439999999999"/>
    <n v="49.550400000000003"/>
    <n v="44.382240000000003"/>
    <n v="44.030591999999999"/>
    <n v="36.21264"/>
    <n v="52.828896"/>
    <n v="43.377023999999999"/>
    <n v="37.402560000000001"/>
    <n v="44.382240000000003"/>
    <n v="35.857439999999997"/>
    <n v="32.500799999999998"/>
    <n v="21.631679999999999"/>
    <n v="8.4368822423651118"/>
    <n v="26.88962877476505"/>
    <n v="28.620282646823309"/>
    <n v="30.268578255506107"/>
    <n v="30.980109820035565"/>
    <n v="34.794750012774301"/>
    <n v="33.806249833835317"/>
    <n v="28.294350665925727"/>
    <n v="24.817368988409829"/>
    <n v="29.366019022038142"/>
    <n v="23.812606403227239"/>
    <n v="17.931766300165631"/>
  </r>
  <r>
    <x v="15"/>
    <n v="64346613"/>
    <n v="10076840003249"/>
    <s v="BJ US-PUP-PB Pretzel 6-4PK"/>
    <n v="165482"/>
    <n v="8970"/>
    <n v="12024"/>
    <n v="15243"/>
    <n v="5198"/>
    <n v="14488.000599999998"/>
    <n v="18517.080009999998"/>
    <n v="15666"/>
    <n v="18425"/>
    <n v="18297"/>
    <n v="6820"/>
    <n v="6810"/>
    <n v="7768"/>
    <n v="8476.247636745451"/>
    <n v="10479.747507300201"/>
    <n v="14753.157664371825"/>
    <n v="12933.584096559496"/>
    <n v="13801.055618411418"/>
    <n v="17349.31683554321"/>
    <n v="14165.000040450326"/>
    <n v="16538.563691046751"/>
    <n v="15404.945120262259"/>
    <n v="7186.2181061355504"/>
    <n v="9801.1030083300702"/>
    <n v="10105.68482889251"/>
    <n v="464702.70476404903"/>
    <n v="180"/>
    <n v="2.8799999999999997E-3"/>
    <n v="148226.08061"/>
    <n v="150994.62415404903"/>
    <n v="919.34444444444443"/>
    <n v="823.47822561111116"/>
    <n v="838.8590230780502"/>
    <n v="49.833333333333336"/>
    <n v="66.8"/>
    <n v="84.683333333333337"/>
    <n v="28.877777777777776"/>
    <n v="80.488892222222205"/>
    <n v="102.87266672222221"/>
    <n v="87.033333333333331"/>
    <n v="102.36111111111111"/>
    <n v="101.65"/>
    <n v="37.888888888888886"/>
    <n v="37.833333333333336"/>
    <n v="43.155555555555559"/>
    <n v="47.090264648585837"/>
    <n v="58.220819485001115"/>
    <n v="81.961987024287922"/>
    <n v="71.853244980886089"/>
    <n v="76.672531213396766"/>
    <n v="96.385093530795615"/>
    <n v="78.694444669168476"/>
    <n v="91.880909394704176"/>
    <n v="85.583028445901434"/>
    <n v="39.923433922975278"/>
    <n v="54.450572268500387"/>
    <n v="56.142693493847283"/>
    <n v="476.58815999999996"/>
    <n v="426.89111215679998"/>
    <n v="434.8645175636612"/>
    <n v="25.833599999999997"/>
    <n v="34.62912"/>
    <n v="43.899839999999998"/>
    <n v="14.970239999999999"/>
    <n v="41.725441727999993"/>
    <n v="53.32919042879999"/>
    <n v="45.118079999999999"/>
    <n v="53.063999999999993"/>
    <n v="52.695359999999994"/>
    <n v="19.641599999999997"/>
    <n v="19.6128"/>
    <n v="22.371839999999999"/>
    <n v="24.411593193826896"/>
    <n v="30.181672821024573"/>
    <n v="42.489094073390852"/>
    <n v="37.248722198091343"/>
    <n v="39.747040181024879"/>
    <n v="49.966032486364441"/>
    <n v="40.795200116496936"/>
    <n v="47.631063430214638"/>
    <n v="44.366241946355302"/>
    <n v="20.696308145670383"/>
    <n v="28.227176663990601"/>
    <n v="29.104372307210426"/>
  </r>
  <r>
    <x v="8"/>
    <n v="64326314"/>
    <n v="10851035003620"/>
    <s v="Yasso Peanut Butter Chip 8-4pk"/>
    <n v="123653"/>
    <n v="10909"/>
    <n v="7567"/>
    <n v="16134"/>
    <n v="16461"/>
    <n v="19325"/>
    <n v="22236"/>
    <n v="23589"/>
    <n v="22848"/>
    <n v="18657"/>
    <n v="13757"/>
    <n v="13521"/>
    <n v="16805"/>
    <n v="15313.470277326027"/>
    <n v="14856.577472737514"/>
    <n v="22662.979095811286"/>
    <n v="21728.608005451129"/>
    <n v="24210.985623578363"/>
    <n v="28074.406857188558"/>
    <n v="31262.678589659386"/>
    <n v="29719.335625076234"/>
    <n v="25152.915820909719"/>
    <n v="18219.212725418914"/>
    <n v="22020.100220792614"/>
    <n v="15014.181133998194"/>
    <n v="593697.451447948"/>
    <n v="187"/>
    <n v="3.3119999999999998E-3"/>
    <n v="201809"/>
    <n v="268235.45144794794"/>
    <n v="661.24598930481284"/>
    <n v="1079.192513368984"/>
    <n v="1434.4141788660318"/>
    <n v="58.336898395721924"/>
    <n v="40.465240641711233"/>
    <n v="86.278074866310163"/>
    <n v="88.026737967914443"/>
    <n v="103.34224598930481"/>
    <n v="118.90909090909091"/>
    <n v="126.14438502673796"/>
    <n v="122.18181818181819"/>
    <n v="99.770053475935825"/>
    <n v="73.566844919786092"/>
    <n v="72.304812834224606"/>
    <n v="89.866310160427801"/>
    <n v="81.890215386770194"/>
    <n v="79.446938356885099"/>
    <n v="121.19240158187854"/>
    <n v="116.19576473503278"/>
    <n v="129.47051135603402"/>
    <n v="150.13051795287998"/>
    <n v="167.18009940994324"/>
    <n v="158.92692847634351"/>
    <n v="134.50757123481134"/>
    <n v="97.428945055716113"/>
    <n v="117.75454663525463"/>
    <n v="80.289738684482316"/>
    <n v="409.53873599999997"/>
    <n v="668.39140799999996"/>
    <n v="888.39581519560352"/>
    <n v="36.130607999999995"/>
    <n v="25.061903999999998"/>
    <n v="53.435807999999994"/>
    <n v="54.518831999999996"/>
    <n v="64.004400000000004"/>
    <n v="73.645631999999992"/>
    <n v="78.126767999999998"/>
    <n v="75.672575999999992"/>
    <n v="61.791983999999999"/>
    <n v="45.563184"/>
    <n v="44.781551999999998"/>
    <n v="55.658159999999995"/>
    <n v="50.718213558503798"/>
    <n v="49.20498458970664"/>
    <n v="75.059786765326976"/>
    <n v="71.965149714054135"/>
    <n v="80.186784385291531"/>
    <n v="92.982435511008504"/>
    <n v="103.54199148895188"/>
    <n v="98.430439590252476"/>
    <n v="83.306457198852982"/>
    <n v="60.34203254658744"/>
    <n v="72.930571931265135"/>
    <n v="49.726967915802014"/>
  </r>
  <r>
    <x v="10"/>
    <n v="64874633"/>
    <n v="10075856055396"/>
    <s v="KL OREO SANDWICH 1-24BK 4.5z"/>
    <n v="135204"/>
    <n v="2600"/>
    <n v="7245"/>
    <n v="14683"/>
    <n v="10581"/>
    <n v="8813"/>
    <n v="200"/>
    <n v="20228"/>
    <n v="21311"/>
    <n v="9960"/>
    <n v="7942"/>
    <n v="7607"/>
    <n v="5844"/>
    <n v="8638.2900000000009"/>
    <n v="9341.4699999999993"/>
    <n v="14418.279999999999"/>
    <n v="12854.27"/>
    <n v="15261.300000000001"/>
    <n v="15437.550000000001"/>
    <n v="15197.429999999998"/>
    <n v="14851.869999999999"/>
    <n v="12025.699999999999"/>
    <n v="10314.699999999999"/>
    <n v="9056.74"/>
    <n v="8798.6099999999988"/>
    <n v="398414.21"/>
    <n v="280"/>
    <n v="3.192E-3"/>
    <n v="117014"/>
    <n v="146196.20999999996"/>
    <n v="482.87142857142857"/>
    <n v="417.90714285714284"/>
    <n v="522.1293214285713"/>
    <n v="9.2857142857142865"/>
    <n v="25.875"/>
    <n v="52.439285714285717"/>
    <n v="37.789285714285711"/>
    <n v="31.475000000000001"/>
    <n v="0.7142857142857143"/>
    <n v="72.242857142857147"/>
    <n v="76.11071428571428"/>
    <n v="35.571428571428569"/>
    <n v="28.364285714285714"/>
    <n v="27.167857142857144"/>
    <n v="20.87142857142857"/>
    <n v="30.851035714285718"/>
    <n v="33.362392857142858"/>
    <n v="51.493857142857138"/>
    <n v="45.908107142857148"/>
    <n v="54.504642857142862"/>
    <n v="55.134107142857147"/>
    <n v="54.276535714285707"/>
    <n v="53.04239285714285"/>
    <n v="42.948928571428567"/>
    <n v="36.83821428571428"/>
    <n v="32.345500000000001"/>
    <n v="31.42360714285714"/>
    <n v="431.571168"/>
    <n v="373.50868800000001"/>
    <n v="466.65830231999985"/>
    <n v="8.299199999999999"/>
    <n v="23.12604"/>
    <n v="46.868136"/>
    <n v="33.774552"/>
    <n v="28.131095999999999"/>
    <n v="0.63839999999999997"/>
    <n v="64.567775999999995"/>
    <n v="68.024711999999994"/>
    <n v="31.79232"/>
    <n v="25.350864000000001"/>
    <n v="24.281544"/>
    <n v="18.654048"/>
    <n v="27.573421680000003"/>
    <n v="29.817972239999996"/>
    <n v="46.023149759999995"/>
    <n v="41.030829840000003"/>
    <n v="48.714069600000002"/>
    <n v="49.276659600000002"/>
    <n v="48.510196559999997"/>
    <n v="47.407169039999999"/>
    <n v="38.386034399999993"/>
    <n v="32.924522399999994"/>
    <n v="28.909114079999998"/>
    <n v="28.085163119999997"/>
  </r>
  <r>
    <x v="4"/>
    <n v="64401837"/>
    <n v="10077567004106"/>
    <s v="PS Olaf"/>
    <n v="0"/>
    <n v="0"/>
    <n v="0"/>
    <n v="167"/>
    <n v="16005"/>
    <n v="6422"/>
    <n v="5100"/>
    <n v="5850"/>
    <n v="4580"/>
    <n v="8890"/>
    <n v="5659"/>
    <n v="3465"/>
    <n v="8789"/>
    <n v="10993.613369198874"/>
    <n v="6572.18183453446"/>
    <n v="7416.3164874545628"/>
    <n v="7825.7993900811489"/>
    <n v="8935.5612888831783"/>
    <n v="9442.4752578057651"/>
    <n v="15913.799164908291"/>
    <n v="11881.795359960299"/>
    <n v="11682.30455178032"/>
    <n v="8306.4230447808841"/>
    <n v="7332.3096861469694"/>
    <n v="5571.0152835512408"/>
    <n v="176800.59471908599"/>
    <n v="150"/>
    <n v="2.16E-3"/>
    <n v="64927"/>
    <n v="111873.594719086"/>
    <n v="0"/>
    <n v="432.84666666666669"/>
    <n v="745.82396479390673"/>
    <n v="0"/>
    <n v="0"/>
    <n v="1.1133333333333333"/>
    <n v="106.7"/>
    <n v="42.813333333333333"/>
    <n v="34"/>
    <n v="39"/>
    <n v="30.533333333333335"/>
    <n v="59.266666666666666"/>
    <n v="37.726666666666667"/>
    <n v="23.1"/>
    <n v="58.593333333333334"/>
    <n v="73.290755794659162"/>
    <n v="43.814545563563065"/>
    <n v="49.442109916363755"/>
    <n v="52.171995933874328"/>
    <n v="59.570408592554521"/>
    <n v="62.949835052038431"/>
    <n v="106.09199443272193"/>
    <n v="79.211969066401991"/>
    <n v="77.882030345202139"/>
    <n v="55.376153631872562"/>
    <n v="48.882064574313127"/>
    <n v="37.140101890341604"/>
    <n v="0"/>
    <n v="140.24232000000001"/>
    <n v="241.64696459322576"/>
    <n v="0"/>
    <n v="0"/>
    <n v="0.36071999999999999"/>
    <n v="34.570799999999998"/>
    <n v="13.87152"/>
    <n v="11.016"/>
    <n v="12.636000000000001"/>
    <n v="9.8927999999999994"/>
    <n v="19.202400000000001"/>
    <n v="12.22344"/>
    <n v="7.4843999999999999"/>
    <n v="18.98424"/>
    <n v="23.74620487746957"/>
    <n v="14.195912762594434"/>
    <n v="16.019243612901857"/>
    <n v="16.903726682575282"/>
    <n v="19.300812383987665"/>
    <n v="20.395746556860452"/>
    <n v="34.373806196201905"/>
    <n v="25.664677977514245"/>
    <n v="25.233777831845494"/>
    <n v="17.941873776726709"/>
    <n v="15.837788922077454"/>
    <n v="12.033393012470681"/>
  </r>
  <r>
    <x v="16"/>
    <n v="69798161"/>
    <n v="10076840004109"/>
    <s v="BJ US-IC CHOCOLATE FUDGE SWIRL-6 828ml "/>
    <n v="9488"/>
    <n v="7950"/>
    <n v="7491"/>
    <n v="14019"/>
    <n v="9939"/>
    <n v="7269"/>
    <n v="6992"/>
    <n v="7068"/>
    <n v="6094"/>
    <n v="5508"/>
    <n v="6912"/>
    <n v="4379"/>
    <n v="3713"/>
    <n v="5471.06810966388"/>
    <n v="7714.6054114805265"/>
    <n v="6196.9280397788561"/>
    <n v="9936.9090217544253"/>
    <n v="8372.4785997553918"/>
    <n v="5850.1442448407197"/>
    <n v="4728.8326090259834"/>
    <n v="3931.4144322783136"/>
    <n v="4079.3369770651702"/>
    <n v="3290.1645287397359"/>
    <n v="3315.9435863889385"/>
    <n v="4523.3239862298669"/>
    <n v="164233.14954700181"/>
    <n v="182"/>
    <n v="4.9680000000000002E-3"/>
    <n v="87334"/>
    <n v="67411.149547001798"/>
    <n v="52.131868131868131"/>
    <n v="479.85714285714283"/>
    <n v="370.39093157693293"/>
    <n v="43.681318681318679"/>
    <n v="41.159340659340657"/>
    <n v="77.027472527472526"/>
    <n v="54.609890109890109"/>
    <n v="39.939560439560438"/>
    <n v="38.417582417582416"/>
    <n v="38.835164835164832"/>
    <n v="33.483516483516482"/>
    <n v="30.263736263736263"/>
    <n v="37.978021978021978"/>
    <n v="24.060439560439562"/>
    <n v="20.401098901098901"/>
    <n v="30.06081378936198"/>
    <n v="42.387941821321576"/>
    <n v="34.049055163620089"/>
    <n v="54.598401218430908"/>
    <n v="46.002629668985669"/>
    <n v="32.143649696927028"/>
    <n v="25.982596752890018"/>
    <n v="21.601178199331393"/>
    <n v="22.413939434424012"/>
    <n v="18.077827080987561"/>
    <n v="18.219470254884278"/>
    <n v="24.853428495768501"/>
    <n v="47.136384"/>
    <n v="433.87531200000001"/>
    <n v="334.89859094950492"/>
    <n v="39.495600000000003"/>
    <n v="37.215288000000001"/>
    <n v="69.646392000000006"/>
    <n v="49.376952000000003"/>
    <n v="36.112392"/>
    <n v="34.736256000000004"/>
    <n v="35.113824000000001"/>
    <n v="30.274992000000001"/>
    <n v="27.363744000000001"/>
    <n v="34.338816000000001"/>
    <n v="21.754872000000002"/>
    <n v="18.446184000000002"/>
    <n v="27.180266368810155"/>
    <n v="38.326159684235257"/>
    <n v="30.786338501621358"/>
    <n v="49.366564020075984"/>
    <n v="41.594473683584788"/>
    <n v="29.063516608368698"/>
    <n v="23.492840401641086"/>
    <n v="19.531266899558663"/>
    <n v="20.266146102059768"/>
    <n v="16.34553737877901"/>
    <n v="16.473607737180245"/>
    <n v="22.47187356358998"/>
  </r>
  <r>
    <x v="23"/>
    <n v="69706147"/>
    <n v="10186852001642"/>
    <s v="TAL NV Roman RASPBRRY Sorbetto Bar 6-6PK"/>
    <n v="161530"/>
    <n v="6282"/>
    <n v="6194"/>
    <n v="4501"/>
    <n v="3792"/>
    <n v="5232"/>
    <n v="6548"/>
    <n v="6106"/>
    <n v="2416"/>
    <n v="2298"/>
    <n v="1840"/>
    <n v="1760"/>
    <n v="2717"/>
    <n v="2000"/>
    <n v="2000"/>
    <n v="2000"/>
    <n v="0"/>
    <n v="0"/>
    <n v="0"/>
    <n v="0"/>
    <n v="0"/>
    <n v="0"/>
    <n v="0"/>
    <n v="0"/>
    <n v="0"/>
    <n v="217216"/>
    <n v="176"/>
    <n v="1.98E-3"/>
    <n v="49686"/>
    <n v="6000"/>
    <n v="917.78409090909088"/>
    <n v="282.30681818181819"/>
    <n v="34.090909090909093"/>
    <n v="35.69318181818182"/>
    <n v="35.19318181818182"/>
    <n v="25.573863636363637"/>
    <n v="21.545454545454547"/>
    <n v="29.727272727272727"/>
    <n v="37.204545454545453"/>
    <n v="34.69318181818182"/>
    <n v="13.727272727272727"/>
    <n v="13.056818181818182"/>
    <n v="10.454545454545455"/>
    <n v="10"/>
    <n v="15.4375"/>
    <n v="11.363636363636363"/>
    <n v="11.363636363636363"/>
    <n v="11.363636363636363"/>
    <n v="0"/>
    <n v="0"/>
    <n v="0"/>
    <n v="0"/>
    <n v="0"/>
    <n v="0"/>
    <n v="0"/>
    <n v="0"/>
    <n v="0"/>
    <n v="319.82940000000002"/>
    <n v="98.378280000000004"/>
    <n v="11.88"/>
    <n v="12.438359999999999"/>
    <n v="12.26412"/>
    <n v="8.9119799999999998"/>
    <n v="7.5081600000000002"/>
    <n v="10.359360000000001"/>
    <n v="12.96504"/>
    <n v="12.089879999999999"/>
    <n v="4.7836800000000004"/>
    <n v="4.5500400000000001"/>
    <n v="3.6431999999999998"/>
    <n v="3.4847999999999999"/>
    <n v="5.3796600000000003"/>
    <n v="3.96"/>
    <n v="3.96"/>
    <n v="3.96"/>
    <n v="0"/>
    <n v="0"/>
    <n v="0"/>
    <n v="0"/>
    <n v="0"/>
    <n v="0"/>
    <n v="0"/>
    <n v="0"/>
    <n v="0"/>
  </r>
  <r>
    <x v="1"/>
    <n v="69797288"/>
    <n v="10076840004031"/>
    <s v="BJ US-NDO-Strawberry Chscake-8 1PT"/>
    <n v="146337"/>
    <n v="6845"/>
    <n v="15302"/>
    <n v="11542"/>
    <n v="10814"/>
    <n v="25459"/>
    <n v="18327"/>
    <n v="20824"/>
    <n v="19352"/>
    <n v="16656"/>
    <n v="12218"/>
    <n v="10361"/>
    <n v="12712"/>
    <n v="10850.665941596595"/>
    <n v="13249.237867553709"/>
    <n v="12884.974054427679"/>
    <n v="14297.431212507654"/>
    <n v="16579.175663998743"/>
    <n v="15523.304264264145"/>
    <n v="17454.202361098334"/>
    <n v="15945.479327258388"/>
    <n v="12283.076576724417"/>
    <n v="10348.810445989935"/>
    <n v="11665.543377985197"/>
    <n v="9616.617201732035"/>
    <n v="487447.51829513686"/>
    <n v="240"/>
    <n v="3.7839999999999996E-3"/>
    <n v="180412"/>
    <n v="160698.51829513683"/>
    <n v="609.73749999999995"/>
    <n v="751.7166666666667"/>
    <n v="669.57715956307015"/>
    <n v="28.520833333333332"/>
    <n v="63.758333333333333"/>
    <n v="48.091666666666669"/>
    <n v="45.05833333333333"/>
    <n v="106.07916666666667"/>
    <n v="76.362499999999997"/>
    <n v="86.766666666666666"/>
    <n v="80.63333333333334"/>
    <n v="69.400000000000006"/>
    <n v="50.908333333333331"/>
    <n v="43.170833333333334"/>
    <n v="52.966666666666669"/>
    <n v="45.211108089985814"/>
    <n v="55.205157781473787"/>
    <n v="53.687391893448662"/>
    <n v="59.572630052115223"/>
    <n v="69.079898599994763"/>
    <n v="64.680434434433934"/>
    <n v="72.725843171243056"/>
    <n v="66.439497196909954"/>
    <n v="51.179485736351737"/>
    <n v="43.120043524958064"/>
    <n v="48.606430741604989"/>
    <n v="40.069238340550143"/>
    <n v="553.73920799999996"/>
    <n v="682.67900799999995"/>
    <n v="608.08319322879777"/>
    <n v="25.901479999999996"/>
    <n v="57.902767999999995"/>
    <n v="43.674927999999994"/>
    <n v="40.920175999999998"/>
    <n v="96.336855999999983"/>
    <n v="69.349367999999998"/>
    <n v="78.79801599999999"/>
    <n v="73.22796799999999"/>
    <n v="63.026303999999996"/>
    <n v="46.232911999999992"/>
    <n v="39.206023999999999"/>
    <n v="48.102207999999997"/>
    <n v="41.058919923001511"/>
    <n v="50.135116090823232"/>
    <n v="48.756741821954336"/>
    <n v="54.101479708128956"/>
    <n v="62.735600712571241"/>
    <n v="58.740183335975516"/>
    <n v="66.046701734396095"/>
    <n v="60.337693774345738"/>
    <n v="46.479161766325191"/>
    <n v="39.159898727625908"/>
    <n v="44.142416142295986"/>
    <n v="36.389279491354017"/>
  </r>
  <r>
    <x v="10"/>
    <n v="64874631"/>
    <n v="10075856078708"/>
    <s v="KL Oreo Ice Cream Sandwich 6-4PK"/>
    <n v="142277"/>
    <n v="6706"/>
    <n v="4365"/>
    <n v="7237"/>
    <n v="111"/>
    <n v="16226.000100000001"/>
    <n v="17764"/>
    <n v="9867"/>
    <n v="11826"/>
    <n v="9768"/>
    <n v="9787"/>
    <n v="7001"/>
    <n v="7070"/>
    <n v="7464.8198989153752"/>
    <n v="8269.2786376972053"/>
    <n v="9623.2630749727905"/>
    <n v="8418.9357753154527"/>
    <n v="15031.967219710215"/>
    <n v="15868.210657895033"/>
    <n v="8545.4679864275913"/>
    <n v="11674.120386411836"/>
    <n v="8995.7753653477248"/>
    <n v="10532.568110035267"/>
    <n v="5783.3226992183481"/>
    <n v="5473.2156294321412"/>
    <n v="365685.94554137898"/>
    <n v="189"/>
    <n v="2.8380000000000002E-3"/>
    <n v="107728.0001"/>
    <n v="115680.94544137899"/>
    <n v="752.7883597883598"/>
    <n v="569.98941851851851"/>
    <n v="612.06849439883069"/>
    <n v="35.481481481481481"/>
    <n v="23.095238095238095"/>
    <n v="38.291005291005291"/>
    <n v="0.58730158730158732"/>
    <n v="85.85185238095238"/>
    <n v="93.989417989417987"/>
    <n v="52.206349206349209"/>
    <n v="62.571428571428569"/>
    <n v="51.682539682539684"/>
    <n v="51.783068783068785"/>
    <n v="37.042328042328045"/>
    <n v="37.407407407407405"/>
    <n v="39.496401581562829"/>
    <n v="43.752797024852939"/>
    <n v="50.916735846416884"/>
    <n v="44.544633731827794"/>
    <n v="79.534218093704837"/>
    <n v="83.958786549709174"/>
    <n v="45.214116330304719"/>
    <n v="61.767832732337759"/>
    <n v="47.596695054749866"/>
    <n v="55.727873598070197"/>
    <n v="30.599591001155282"/>
    <n v="28.958812854138312"/>
    <n v="403.78212600000006"/>
    <n v="305.73206428380001"/>
    <n v="328.30252316263363"/>
    <n v="19.031628000000001"/>
    <n v="12.387870000000001"/>
    <n v="20.538606000000001"/>
    <n v="0.31501800000000002"/>
    <n v="46.049388283800006"/>
    <n v="50.414232000000005"/>
    <n v="28.002546000000002"/>
    <n v="33.562188000000006"/>
    <n v="27.721584000000004"/>
    <n v="27.775506000000004"/>
    <n v="19.868838"/>
    <n v="20.064660000000003"/>
    <n v="21.185158873121836"/>
    <n v="23.468212773784671"/>
    <n v="27.310820606772783"/>
    <n v="23.892939730345258"/>
    <n v="42.660722969537595"/>
    <n v="45.033981847106105"/>
    <n v="24.252038145481507"/>
    <n v="33.131153656636791"/>
    <n v="25.530010486856845"/>
    <n v="29.89142829628009"/>
    <n v="16.413069820381672"/>
    <n v="15.532985956328417"/>
  </r>
  <r>
    <x v="13"/>
    <n v="64409314"/>
    <n v="10041000009751"/>
    <s v="Holanda Chemisse Strawberry 8-4pk"/>
    <n v="10891"/>
    <n v="6823"/>
    <n v="6434"/>
    <n v="8204"/>
    <n v="12909"/>
    <n v="9744"/>
    <n v="10815"/>
    <n v="11972"/>
    <n v="1907"/>
    <n v="7540"/>
    <n v="10170"/>
    <n v="3150"/>
    <n v="3975"/>
    <n v="7117.5992533130748"/>
    <n v="5454.6494038716628"/>
    <n v="8136.1008458851929"/>
    <n v="10502.031003200273"/>
    <n v="9208.8743730356982"/>
    <n v="10120.883493402544"/>
    <n v="11540.09703262473"/>
    <n v="8891.1618303989562"/>
    <n v="9379.1032511033554"/>
    <n v="8541.9549377145631"/>
    <n v="4314.8092332605684"/>
    <n v="4607.3663976905736"/>
    <n v="202348.6310555012"/>
    <n v="135"/>
    <n v="2.0800000000000003E-3"/>
    <n v="93643"/>
    <n v="97814.631055501173"/>
    <n v="80.67407407407407"/>
    <n v="693.6518518518518"/>
    <n v="724.55282263334198"/>
    <n v="50.540740740740738"/>
    <n v="47.659259259259258"/>
    <n v="60.770370370370372"/>
    <n v="95.62222222222222"/>
    <n v="72.177777777777777"/>
    <n v="80.111111111111114"/>
    <n v="88.681481481481484"/>
    <n v="14.125925925925927"/>
    <n v="55.851851851851855"/>
    <n v="75.333333333333329"/>
    <n v="23.333333333333332"/>
    <n v="29.444444444444443"/>
    <n v="52.7229574319487"/>
    <n v="40.404810399049353"/>
    <n v="60.267413673223651"/>
    <n v="77.792822245927951"/>
    <n v="68.213884244708879"/>
    <n v="74.969507358537356"/>
    <n v="85.482200241664671"/>
    <n v="65.860458002955227"/>
    <n v="69.474838897061886"/>
    <n v="63.273740279367132"/>
    <n v="31.961549876004209"/>
    <n v="34.128639982893141"/>
    <n v="22.653280000000002"/>
    <n v="194.77744000000001"/>
    <n v="203.45443259544246"/>
    <n v="14.191840000000001"/>
    <n v="13.382720000000001"/>
    <n v="17.064320000000002"/>
    <n v="26.850720000000003"/>
    <n v="20.267520000000001"/>
    <n v="22.495200000000004"/>
    <n v="24.901760000000003"/>
    <n v="3.9665600000000003"/>
    <n v="15.683200000000001"/>
    <n v="21.153600000000001"/>
    <n v="6.5520000000000005"/>
    <n v="8.2680000000000007"/>
    <n v="14.804606446891198"/>
    <n v="11.345670760053061"/>
    <n v="16.923089759441204"/>
    <n v="21.844224486656568"/>
    <n v="19.154458695914254"/>
    <n v="21.051437666277295"/>
    <n v="24.003401827859442"/>
    <n v="18.493616607229832"/>
    <n v="19.508534762294982"/>
    <n v="17.767266270446292"/>
    <n v="8.974803205181983"/>
    <n v="9.5833221071963948"/>
  </r>
  <r>
    <x v="24"/>
    <n v="64369052"/>
    <n v="10075856001058"/>
    <s v="KL Strawberry SS Cone"/>
    <n v="0"/>
    <n v="3792"/>
    <n v="4704"/>
    <n v="2688"/>
    <n v="7716"/>
    <n v="5952"/>
    <n v="8628"/>
    <n v="5724"/>
    <n v="4452"/>
    <n v="2760"/>
    <n v="3780"/>
    <n v="4114"/>
    <n v="3852"/>
    <n v="3662.5541641438776"/>
    <n v="3099.0799968181186"/>
    <n v="2728.2288997907153"/>
    <n v="4613.5314984965253"/>
    <n v="3689.3382018149796"/>
    <n v="4780.2685668337817"/>
    <n v="2660.4414076699363"/>
    <n v="2295.8154086198774"/>
    <n v="896.96090639316139"/>
    <n v="1909.069277777945"/>
    <n v="1286.0269085208972"/>
    <n v="1357.1517676745425"/>
    <n v="91140.467004554346"/>
    <n v="120"/>
    <n v="5.3220000000000003E-3"/>
    <n v="58162"/>
    <n v="32978.467004554353"/>
    <n v="0"/>
    <n v="484.68333333333334"/>
    <n v="274.82055837128627"/>
    <n v="31.6"/>
    <n v="39.200000000000003"/>
    <n v="22.4"/>
    <n v="64.3"/>
    <n v="49.6"/>
    <n v="71.900000000000006"/>
    <n v="47.7"/>
    <n v="37.1"/>
    <n v="23"/>
    <n v="31.5"/>
    <n v="34.283333333333331"/>
    <n v="32.1"/>
    <n v="30.521284701198979"/>
    <n v="25.825666640150988"/>
    <n v="22.735240831589294"/>
    <n v="38.446095820804381"/>
    <n v="30.74448501512483"/>
    <n v="39.835571390281515"/>
    <n v="22.170345063916137"/>
    <n v="19.131795071832311"/>
    <n v="7.4746742199430116"/>
    <n v="15.908910648149542"/>
    <n v="10.71689090434081"/>
    <n v="11.309598063954521"/>
    <n v="0"/>
    <n v="309.53816399999999"/>
    <n v="175.51140139823829"/>
    <n v="20.181024000000001"/>
    <n v="25.034688000000003"/>
    <n v="14.305536"/>
    <n v="41.064552000000006"/>
    <n v="31.676544000000003"/>
    <n v="45.918216000000001"/>
    <n v="30.463128000000001"/>
    <n v="23.693544000000003"/>
    <n v="14.688720000000002"/>
    <n v="20.117160000000002"/>
    <n v="21.894708000000001"/>
    <n v="20.500344000000002"/>
    <n v="19.492113261573717"/>
    <n v="16.493303743066029"/>
    <n v="14.519634204686188"/>
    <n v="24.553214634998508"/>
    <n v="19.634657910059321"/>
    <n v="25.440589312689387"/>
    <n v="14.158869171619402"/>
    <n v="12.218329604674988"/>
    <n v="4.7736259438244053"/>
    <n v="10.160066696334225"/>
    <n v="6.8442352071482153"/>
    <n v="7.2227617075639152"/>
  </r>
  <r>
    <x v="24"/>
    <n v="69552657"/>
    <n v="10075856000716"/>
    <s v="KL Cone Reeses PB Reeses Chocolate 6-8CT"/>
    <n v="203464"/>
    <n v="7448"/>
    <n v="8302"/>
    <n v="14461"/>
    <n v="9757"/>
    <n v="12382"/>
    <n v="13988"/>
    <n v="16203"/>
    <n v="2901"/>
    <n v="3960"/>
    <n v="16343"/>
    <n v="4284"/>
    <n v="6216"/>
    <n v="5706.0678913918891"/>
    <n v="6258.6516003558017"/>
    <n v="4333.4644739210225"/>
    <n v="3355.6688711335128"/>
    <n v="737.1165220820202"/>
    <n v="3027.8668299032938"/>
    <n v="2900.2858223441799"/>
    <n v="669.98758635247839"/>
    <n v="1236.3358304238632"/>
    <n v="4514.1871726905065"/>
    <n v="1254.4196463073336"/>
    <n v="1759.1411505343744"/>
    <n v="355462.19339744031"/>
    <n v="108"/>
    <n v="5.3220000000000003E-3"/>
    <n v="116245"/>
    <n v="35753.193397440271"/>
    <n v="1883.9259259259259"/>
    <n v="1076.3425925925926"/>
    <n v="331.04808701333582"/>
    <n v="68.962962962962962"/>
    <n v="76.870370370370367"/>
    <n v="133.89814814814815"/>
    <n v="90.342592592592595"/>
    <n v="114.64814814814815"/>
    <n v="129.5185185185185"/>
    <n v="150.02777777777777"/>
    <n v="26.861111111111111"/>
    <n v="36.666666666666664"/>
    <n v="151.32407407407408"/>
    <n v="39.666666666666664"/>
    <n v="57.555555555555557"/>
    <n v="52.833961957332306"/>
    <n v="57.950477781072237"/>
    <n v="40.124671054824283"/>
    <n v="31.071008066051043"/>
    <n v="6.8251529822409278"/>
    <n v="28.035803980586053"/>
    <n v="26.854498355038704"/>
    <n v="6.2035887625229478"/>
    <n v="11.44755398540614"/>
    <n v="41.798029376763949"/>
    <n v="11.614996725067904"/>
    <n v="16.288343986429393"/>
    <n v="1082.8354080000001"/>
    <n v="618.65589"/>
    <n v="190.27849526117714"/>
    <n v="39.638256000000005"/>
    <n v="44.183244000000002"/>
    <n v="76.961442000000005"/>
    <n v="51.926754000000003"/>
    <n v="65.89700400000001"/>
    <n v="74.444136"/>
    <n v="86.232365999999999"/>
    <n v="15.439122000000001"/>
    <n v="21.075120000000002"/>
    <n v="86.977446"/>
    <n v="22.799448000000002"/>
    <n v="33.081552000000002"/>
    <n v="30.367693317987637"/>
    <n v="33.308543817093579"/>
    <n v="23.062697930207683"/>
    <n v="17.858869732172558"/>
    <n v="3.9229341305205119"/>
    <n v="16.114307268745332"/>
    <n v="15.435321146515726"/>
    <n v="3.5656739345678901"/>
    <n v="6.5797792895158"/>
    <n v="24.024504133058876"/>
    <n v="6.6760213576476293"/>
    <n v="9.3621492031439413"/>
  </r>
  <r>
    <x v="7"/>
    <n v="68410353"/>
    <n v="10077567193299"/>
    <s v="MG Mini Classic RFA 6-6PK"/>
    <n v="170553"/>
    <n v="7254"/>
    <n v="9733"/>
    <n v="10187"/>
    <n v="10004"/>
    <n v="12190.000100000001"/>
    <n v="12219"/>
    <n v="10512"/>
    <n v="11856"/>
    <n v="8208"/>
    <n v="9488"/>
    <n v="8784"/>
    <n v="8912"/>
    <n v="7584.0782794997122"/>
    <n v="9101.7181878784522"/>
    <n v="8244.9563694635344"/>
    <n v="8008.9091090956463"/>
    <n v="11488.669523438781"/>
    <n v="9577.1972392346179"/>
    <n v="11039.492814352225"/>
    <n v="11303.648178208936"/>
    <n v="8421.9133707607034"/>
    <n v="7725.4821652248766"/>
    <n v="8247.7116513001129"/>
    <n v="5766.8350736460352"/>
    <n v="396410.61206210358"/>
    <n v="176"/>
    <n v="1.98E-3"/>
    <n v="119347.0001"/>
    <n v="106510.61196210363"/>
    <n v="969.05113636363637"/>
    <n v="678.10795511363642"/>
    <n v="605.17393160286156"/>
    <n v="41.215909090909093"/>
    <n v="55.301136363636367"/>
    <n v="57.88068181818182"/>
    <n v="56.840909090909093"/>
    <n v="69.261364204545458"/>
    <n v="69.42613636363636"/>
    <n v="59.727272727272727"/>
    <n v="67.36363636363636"/>
    <n v="46.636363636363633"/>
    <n v="53.909090909090907"/>
    <n v="49.909090909090907"/>
    <n v="50.636363636363633"/>
    <n v="43.091353860793816"/>
    <n v="51.714307885673023"/>
    <n v="46.846343008315536"/>
    <n v="45.5051653925889"/>
    <n v="65.276531383174884"/>
    <n v="54.41589340474215"/>
    <n v="62.724390990637637"/>
    <n v="64.225273739823493"/>
    <n v="47.851780515685817"/>
    <n v="43.894785029686801"/>
    <n v="46.86199801875064"/>
    <n v="32.766108372988839"/>
    <n v="337.69493999999997"/>
    <n v="236.30706019800002"/>
    <n v="210.89101168496521"/>
    <n v="14.362920000000001"/>
    <n v="19.271339999999999"/>
    <n v="20.170259999999999"/>
    <n v="19.807919999999999"/>
    <n v="24.136200198000001"/>
    <n v="24.193619999999999"/>
    <n v="20.813759999999998"/>
    <n v="23.474879999999999"/>
    <n v="16.251840000000001"/>
    <n v="18.786239999999999"/>
    <n v="17.392320000000002"/>
    <n v="17.645759999999999"/>
    <n v="15.01647499340943"/>
    <n v="18.021402011999335"/>
    <n v="16.325013611537798"/>
    <n v="15.85764003600938"/>
    <n v="22.747565656408785"/>
    <n v="18.962850533684545"/>
    <n v="21.858195772417403"/>
    <n v="22.381223392853691"/>
    <n v="16.675388474106192"/>
    <n v="15.296454687145255"/>
    <n v="16.330469069574225"/>
    <n v="11.418333445819149"/>
  </r>
  <r>
    <x v="9"/>
    <n v="64789262"/>
    <n v="10077567028744"/>
    <s v="GH Oreo Cookies+Cream Bar 1-24BK"/>
    <n v="312831"/>
    <n v="10375"/>
    <n v="14176"/>
    <n v="14288"/>
    <n v="29170"/>
    <n v="39101"/>
    <n v="37353"/>
    <n v="39330"/>
    <n v="25600"/>
    <n v="26183"/>
    <n v="13890"/>
    <n v="10335"/>
    <n v="11344"/>
    <n v="5624.0054732382132"/>
    <n v="8709.1111662532185"/>
    <n v="14462.555470249386"/>
    <n v="22214.108033882148"/>
    <n v="31711.730925065192"/>
    <n v="31071.061440570993"/>
    <n v="37887.621043663887"/>
    <n v="25551.184097867237"/>
    <n v="23679.932668002057"/>
    <n v="15798.311266560322"/>
    <n v="8262.5021460554126"/>
    <n v="7764.886433224031"/>
    <n v="816713.01016463223"/>
    <n v="225"/>
    <n v="2.8319999999999999E-3"/>
    <n v="271145"/>
    <n v="232737.01016463205"/>
    <n v="1390.36"/>
    <n v="1205.088888888889"/>
    <n v="1034.3867118428091"/>
    <n v="46.111111111111114"/>
    <n v="63.004444444444445"/>
    <n v="63.502222222222223"/>
    <n v="129.64444444444445"/>
    <n v="173.78222222222223"/>
    <n v="166.01333333333332"/>
    <n v="174.8"/>
    <n v="113.77777777777777"/>
    <n v="116.36888888888889"/>
    <n v="61.733333333333334"/>
    <n v="45.93333333333333"/>
    <n v="50.417777777777779"/>
    <n v="24.995579881058724"/>
    <n v="38.707160738903191"/>
    <n v="64.2780243122195"/>
    <n v="98.729369039476211"/>
    <n v="140.94102633362309"/>
    <n v="138.09360640253774"/>
    <n v="168.38942686072838"/>
    <n v="113.56081821274327"/>
    <n v="105.24414519112025"/>
    <n v="70.214716740268102"/>
    <n v="36.722231760246281"/>
    <n v="34.510606369884584"/>
    <n v="885.93739199999993"/>
    <n v="767.88263999999992"/>
    <n v="659.11121278623796"/>
    <n v="29.381999999999998"/>
    <n v="40.146431999999997"/>
    <n v="40.463616000000002"/>
    <n v="82.609439999999992"/>
    <n v="110.734032"/>
    <n v="105.78369599999999"/>
    <n v="111.38256"/>
    <n v="72.499200000000002"/>
    <n v="74.150255999999999"/>
    <n v="39.336480000000002"/>
    <n v="29.268719999999998"/>
    <n v="32.126207999999998"/>
    <n v="15.927183500210619"/>
    <n v="24.664202822829115"/>
    <n v="40.957957091746259"/>
    <n v="62.910353951954242"/>
    <n v="89.807621979784628"/>
    <n v="87.993245999697052"/>
    <n v="107.29774279565612"/>
    <n v="72.360953365160015"/>
    <n v="67.061569315781824"/>
    <n v="44.740817506898829"/>
    <n v="23.399406077628928"/>
    <n v="21.990158378890456"/>
  </r>
  <r>
    <x v="24"/>
    <n v="69629469"/>
    <n v="10075856000518"/>
    <s v="KL Cone Classic Vanilla Chocolate 6-8ct"/>
    <n v="191335"/>
    <n v="4708"/>
    <n v="4724"/>
    <n v="6306"/>
    <n v="6160"/>
    <n v="12864"/>
    <n v="10534"/>
    <n v="15132"/>
    <n v="9660"/>
    <n v="10668"/>
    <n v="8256"/>
    <n v="9048"/>
    <n v="5496"/>
    <n v="2145.4283949102482"/>
    <n v="3027.557783411663"/>
    <n v="3613.4651942273599"/>
    <n v="5338.6468862005677"/>
    <n v="2179.7357909575226"/>
    <n v="5429.4924386962493"/>
    <n v="5930.3706804919639"/>
    <n v="2072.9740420034254"/>
    <n v="3438.4769855731065"/>
    <n v="1895.436200146911"/>
    <n v="2055.5422813982718"/>
    <n v="3010.0829446114053"/>
    <n v="335028.2096226287"/>
    <n v="120"/>
    <n v="5.3220000000000003E-3"/>
    <n v="103556"/>
    <n v="40137.209622628696"/>
    <n v="1594.4583333333333"/>
    <n v="862.9666666666667"/>
    <n v="334.47674685523913"/>
    <n v="39.233333333333334"/>
    <n v="39.366666666666667"/>
    <n v="52.55"/>
    <n v="51.333333333333336"/>
    <n v="107.2"/>
    <n v="87.783333333333331"/>
    <n v="126.1"/>
    <n v="80.5"/>
    <n v="88.9"/>
    <n v="68.8"/>
    <n v="75.400000000000006"/>
    <n v="45.8"/>
    <n v="17.878569957585402"/>
    <n v="25.229648195097191"/>
    <n v="30.112209951894666"/>
    <n v="44.488724051671397"/>
    <n v="18.164464924646023"/>
    <n v="45.245770322468744"/>
    <n v="49.419755670766364"/>
    <n v="17.274783683361878"/>
    <n v="28.653974879775888"/>
    <n v="15.795301667890925"/>
    <n v="17.129519011652267"/>
    <n v="25.084024538428377"/>
    <n v="1018.2848700000001"/>
    <n v="551.12503200000003"/>
    <n v="213.61022961162993"/>
    <n v="25.055976000000001"/>
    <n v="25.141128000000002"/>
    <n v="33.560532000000002"/>
    <n v="32.783520000000003"/>
    <n v="68.462208000000004"/>
    <n v="56.061948000000001"/>
    <n v="80.532504000000003"/>
    <n v="51.410520000000005"/>
    <n v="56.775096000000005"/>
    <n v="43.938432000000006"/>
    <n v="48.153456000000006"/>
    <n v="29.249712000000002"/>
    <n v="11.417969917712341"/>
    <n v="16.112662523316871"/>
    <n v="19.230861763678011"/>
    <n v="28.412278728359421"/>
    <n v="11.600553879475935"/>
    <n v="28.89575875874144"/>
    <n v="31.561432761578235"/>
    <n v="11.032367851542231"/>
    <n v="18.299574517220073"/>
    <n v="10.087511457181861"/>
    <n v="10.939596021601604"/>
    <n v="16.019661431221898"/>
  </r>
  <r>
    <x v="1"/>
    <n v="62697528"/>
    <n v="10076840002280"/>
    <s v="BJ US-NDS-Milk+Cookies-8 1PT"/>
    <n v="115868"/>
    <n v="6211"/>
    <n v="11615"/>
    <n v="11652"/>
    <n v="12355"/>
    <n v="10905"/>
    <n v="13105"/>
    <n v="12841"/>
    <n v="14057"/>
    <n v="11648"/>
    <n v="7835"/>
    <n v="8927"/>
    <n v="8088"/>
    <n v="7635.0168946920803"/>
    <n v="7989.5267797333972"/>
    <n v="11100.947442017195"/>
    <n v="9456.5191876927183"/>
    <n v="8995.6214290949702"/>
    <n v="9272.4597487269893"/>
    <n v="10557.503238237636"/>
    <n v="10631.261526224429"/>
    <n v="8400.1432156136088"/>
    <n v="6705.2535076649501"/>
    <n v="8204.3266800114834"/>
    <n v="6953.433184223506"/>
    <n v="351009.01283393294"/>
    <n v="240"/>
    <n v="3.7839999999999996E-3"/>
    <n v="129239"/>
    <n v="105902.01283393298"/>
    <n v="482.78333333333336"/>
    <n v="538.49583333333328"/>
    <n v="441.25838680805407"/>
    <n v="25.879166666666666"/>
    <n v="48.395833333333336"/>
    <n v="48.55"/>
    <n v="51.479166666666664"/>
    <n v="45.4375"/>
    <n v="54.604166666666664"/>
    <n v="53.50416666666667"/>
    <n v="58.570833333333333"/>
    <n v="48.533333333333331"/>
    <n v="32.645833333333336"/>
    <n v="37.195833333333333"/>
    <n v="33.700000000000003"/>
    <n v="31.812570394550335"/>
    <n v="33.28969491555582"/>
    <n v="46.25394767507165"/>
    <n v="39.402163282052996"/>
    <n v="37.481755954562374"/>
    <n v="38.635248953029119"/>
    <n v="43.989596825990148"/>
    <n v="44.296923025935122"/>
    <n v="35.00059673172337"/>
    <n v="27.938556281937291"/>
    <n v="34.184694500047847"/>
    <n v="28.97263826759794"/>
    <n v="438.44451199999997"/>
    <n v="489.04037599999992"/>
    <n v="400.73321656360235"/>
    <n v="23.502423999999998"/>
    <n v="43.951159999999994"/>
    <n v="44.091167999999996"/>
    <n v="46.751319999999993"/>
    <n v="41.264519999999997"/>
    <n v="49.589319999999994"/>
    <n v="48.590343999999995"/>
    <n v="53.191687999999992"/>
    <n v="44.076031999999998"/>
    <n v="29.647639999999996"/>
    <n v="33.779767999999997"/>
    <n v="30.604991999999996"/>
    <n v="28.890903929514828"/>
    <n v="30.232369334511173"/>
    <n v="42.00598512059306"/>
    <n v="35.783468606229242"/>
    <n v="34.03943148769536"/>
    <n v="35.086987689182926"/>
    <n v="39.949592253491211"/>
    <n v="40.228693615233233"/>
    <n v="31.786141927881893"/>
    <n v="25.37267927300417"/>
    <n v="31.045172157163449"/>
    <n v="26.311791169101745"/>
  </r>
  <r>
    <x v="24"/>
    <n v="69964646"/>
    <n v="10075856000938"/>
    <s v="KL Cone Vanilla Caramel OOH 1-24ct"/>
    <n v="90157"/>
    <n v="2354"/>
    <n v="4330"/>
    <n v="7290"/>
    <n v="8909"/>
    <n v="11684"/>
    <n v="10350"/>
    <n v="11784"/>
    <n v="8631"/>
    <n v="7038"/>
    <n v="7254"/>
    <n v="4176"/>
    <n v="3348"/>
    <n v="1648.31"/>
    <n v="3035.75"/>
    <n v="3698.6000000000008"/>
    <n v="4481.62"/>
    <n v="5914.17"/>
    <n v="5219.74"/>
    <n v="5964.5599999999995"/>
    <n v="4360.8599999999997"/>
    <n v="3527.58"/>
    <n v="4469.17"/>
    <n v="2641.78"/>
    <n v="1593.8900000000003"/>
    <n v="223861.03"/>
    <n v="180"/>
    <n v="2.8799999999999997E-3"/>
    <n v="87148"/>
    <n v="46556.029999999992"/>
    <n v="500.87222222222221"/>
    <n v="484.15555555555557"/>
    <n v="258.64461111111109"/>
    <n v="13.077777777777778"/>
    <n v="24.055555555555557"/>
    <n v="40.5"/>
    <n v="49.494444444444447"/>
    <n v="64.911111111111111"/>
    <n v="57.5"/>
    <n v="65.466666666666669"/>
    <n v="47.95"/>
    <n v="39.1"/>
    <n v="40.299999999999997"/>
    <n v="23.2"/>
    <n v="18.600000000000001"/>
    <n v="9.157277777777777"/>
    <n v="16.865277777777777"/>
    <n v="20.547777777777782"/>
    <n v="24.89788888888889"/>
    <n v="32.856499999999997"/>
    <n v="28.998555555555555"/>
    <n v="33.136444444444443"/>
    <n v="24.226999999999997"/>
    <n v="19.597666666666665"/>
    <n v="24.828722222222222"/>
    <n v="14.676555555555556"/>
    <n v="8.8549444444444454"/>
    <n v="259.65215999999998"/>
    <n v="250.98623999999998"/>
    <n v="134.08136639999995"/>
    <n v="6.7795199999999998"/>
    <n v="12.4704"/>
    <n v="20.995199999999997"/>
    <n v="25.657919999999997"/>
    <n v="33.649919999999995"/>
    <n v="29.807999999999996"/>
    <n v="33.937919999999998"/>
    <n v="24.857279999999999"/>
    <n v="20.269439999999999"/>
    <n v="20.89152"/>
    <n v="12.026879999999998"/>
    <n v="9.6422399999999993"/>
    <n v="4.7471327999999993"/>
    <n v="8.7429600000000001"/>
    <n v="10.651968000000002"/>
    <n v="12.907065599999999"/>
    <n v="17.0328096"/>
    <n v="15.032851199999998"/>
    <n v="17.177932799999997"/>
    <n v="12.559276799999997"/>
    <n v="10.1594304"/>
    <n v="12.871209599999998"/>
    <n v="7.6083264000000002"/>
    <n v="4.5904032000000008"/>
  </r>
  <r>
    <x v="3"/>
    <n v="68710277"/>
    <n v="10075856012214"/>
    <s v="KL SAB RF NSA KRUNCH BAR 12-6PK"/>
    <n v="124595"/>
    <n v="10259"/>
    <n v="8843"/>
    <n v="13903"/>
    <n v="12344"/>
    <n v="14766"/>
    <n v="18828"/>
    <n v="15594"/>
    <n v="14076"/>
    <n v="11016"/>
    <n v="12418"/>
    <n v="8436"/>
    <n v="9204"/>
    <n v="10831.753307734934"/>
    <n v="7984.1035777746738"/>
    <n v="14946.046568391432"/>
    <n v="12881.638380440525"/>
    <n v="14612.143233009459"/>
    <n v="17992.844331660006"/>
    <n v="14352.065259588564"/>
    <n v="14993.677907890496"/>
    <n v="12345.540040655802"/>
    <n v="9551.5159079437344"/>
    <n v="7494.0149654417282"/>
    <n v="6967.7444925843747"/>
    <n v="419235.08797311573"/>
    <n v="132"/>
    <n v="8.5199999999999998E-3"/>
    <n v="149687"/>
    <n v="144953.08797311573"/>
    <n v="943.90151515151513"/>
    <n v="1133.9924242424242"/>
    <n v="1098.129454341786"/>
    <n v="77.719696969696969"/>
    <n v="66.992424242424249"/>
    <n v="105.32575757575758"/>
    <n v="93.515151515151516"/>
    <n v="111.86363636363636"/>
    <n v="142.63636363636363"/>
    <n v="118.13636363636364"/>
    <n v="106.63636363636364"/>
    <n v="83.454545454545453"/>
    <n v="94.075757575757578"/>
    <n v="63.909090909090907"/>
    <n v="69.727272727272734"/>
    <n v="82.058737179810109"/>
    <n v="60.485633164959651"/>
    <n v="113.22762551811691"/>
    <n v="97.588169548791853"/>
    <n v="110.6980547955262"/>
    <n v="136.30942675500003"/>
    <n v="108.72776711809519"/>
    <n v="113.58846899917043"/>
    <n v="93.526818489816677"/>
    <n v="72.359968999573752"/>
    <n v="56.772840647285818"/>
    <n v="52.7859431256392"/>
    <n v="1061.5493999999999"/>
    <n v="1275.3332399999999"/>
    <n v="1235.000309530946"/>
    <n v="87.406679999999994"/>
    <n v="75.342359999999999"/>
    <n v="118.45356"/>
    <n v="105.17088"/>
    <n v="125.80632"/>
    <n v="160.41455999999999"/>
    <n v="132.86088000000001"/>
    <n v="119.92752"/>
    <n v="93.856319999999997"/>
    <n v="105.80136"/>
    <n v="71.874719999999996"/>
    <n v="78.418080000000003"/>
    <n v="92.286538181901633"/>
    <n v="68.024562482640221"/>
    <n v="127.340316762695"/>
    <n v="109.75155900135327"/>
    <n v="124.49546034524059"/>
    <n v="153.29903370574326"/>
    <n v="122.27959601169457"/>
    <n v="127.74613577522703"/>
    <n v="105.18400114638743"/>
    <n v="81.378915535680619"/>
    <n v="63.84900750556352"/>
    <n v="59.365183076818873"/>
  </r>
  <r>
    <x v="23"/>
    <n v="69981590"/>
    <n v="10186852001734"/>
    <s v="TAL NV Summer STRWBRY Sorbetto Bar 6-6Pk"/>
    <n v="130415"/>
    <n v="4391"/>
    <n v="5296"/>
    <n v="2623"/>
    <n v="2864"/>
    <n v="3600"/>
    <n v="4393"/>
    <n v="2752"/>
    <n v="1808"/>
    <n v="1632"/>
    <n v="1440"/>
    <n v="1536"/>
    <n v="3040"/>
    <n v="2000.0000000000007"/>
    <n v="2000.0000000000007"/>
    <n v="2000.0000000000007"/>
    <n v="0"/>
    <n v="0"/>
    <n v="0"/>
    <n v="0"/>
    <n v="0"/>
    <n v="0"/>
    <n v="0"/>
    <n v="0"/>
    <n v="0"/>
    <n v="171790"/>
    <n v="176"/>
    <n v="1.98E-3"/>
    <n v="35375"/>
    <n v="6000.0000000000018"/>
    <n v="740.99431818181813"/>
    <n v="200.99431818181819"/>
    <n v="34.090909090909101"/>
    <n v="24.948863636363637"/>
    <n v="30.09090909090909"/>
    <n v="14.903409090909092"/>
    <n v="16.272727272727273"/>
    <n v="20.454545454545453"/>
    <n v="24.960227272727273"/>
    <n v="15.636363636363637"/>
    <n v="10.272727272727273"/>
    <n v="9.2727272727272734"/>
    <n v="8.1818181818181817"/>
    <n v="8.7272727272727266"/>
    <n v="17.272727272727273"/>
    <n v="11.363636363636367"/>
    <n v="11.363636363636367"/>
    <n v="11.363636363636367"/>
    <n v="0"/>
    <n v="0"/>
    <n v="0"/>
    <n v="0"/>
    <n v="0"/>
    <n v="0"/>
    <n v="0"/>
    <n v="0"/>
    <n v="0"/>
    <n v="258.2217"/>
    <n v="70.042500000000004"/>
    <n v="11.880000000000004"/>
    <n v="8.6941799999999994"/>
    <n v="10.486079999999999"/>
    <n v="5.1935399999999996"/>
    <n v="5.6707200000000002"/>
    <n v="7.1280000000000001"/>
    <n v="8.6981400000000004"/>
    <n v="5.4489599999999996"/>
    <n v="3.5798399999999999"/>
    <n v="3.23136"/>
    <n v="2.8512"/>
    <n v="3.04128"/>
    <n v="6.0191999999999997"/>
    <n v="3.9600000000000013"/>
    <n v="3.9600000000000013"/>
    <n v="3.9600000000000013"/>
    <n v="0"/>
    <n v="0"/>
    <n v="0"/>
    <n v="0"/>
    <n v="0"/>
    <n v="0"/>
    <n v="0"/>
    <n v="0"/>
    <n v="0"/>
  </r>
  <r>
    <x v="0"/>
    <n v="68890247"/>
    <n v="10077567003260"/>
    <s v="BR Dulce de Leche 6 1.5QT"/>
    <n v="121428"/>
    <n v="4543"/>
    <n v="5071"/>
    <n v="4873"/>
    <n v="6578"/>
    <n v="5158"/>
    <n v="8998"/>
    <n v="4631"/>
    <n v="6424"/>
    <n v="2805"/>
    <n v="5339"/>
    <n v="1342"/>
    <n v="424"/>
    <n v="-726.58184735340262"/>
    <n v="-145.68126197495548"/>
    <n v="-172.4551562048006"/>
    <n v="-447.4189419274818"/>
    <n v="-227.20602337355257"/>
    <n v="26.867230721036329"/>
    <n v="-9.8979355907974522"/>
    <n v="74.794119789236731"/>
    <n v="-324.97067640484801"/>
    <n v="-245.76958467684602"/>
    <n v="-363.62311773756778"/>
    <n v="-765.96797547556253"/>
    <n v="174286.08882979045"/>
    <n v="176"/>
    <n v="8.5170239596469108E-3"/>
    <n v="56186"/>
    <n v="-3327.9111702095424"/>
    <n v="689.93181818181813"/>
    <n v="319.23863636363637"/>
    <n v="-18.908586194372401"/>
    <n v="25.8125"/>
    <n v="28.8125"/>
    <n v="27.6875"/>
    <n v="37.375"/>
    <n v="29.306818181818183"/>
    <n v="51.125"/>
    <n v="26.3125"/>
    <n v="36.5"/>
    <n v="15.9375"/>
    <n v="30.335227272727273"/>
    <n v="7.625"/>
    <n v="2.4090909090909092"/>
    <n v="-4.1283059508716056"/>
    <n v="-0.82773444303951971"/>
    <n v="-0.97985884207273066"/>
    <n v="-2.5421530791334193"/>
    <n v="-1.2909433146224578"/>
    <n v="0.15265472000588823"/>
    <n v="-5.6238270402258254E-2"/>
    <n v="0.42496658971157236"/>
    <n v="-1.8464242977548182"/>
    <n v="-1.396418094754807"/>
    <n v="-2.0660404416907259"/>
    <n v="-4.3520907697475142"/>
    <n v="1034.2051853720052"/>
    <n v="478.53750819672132"/>
    <n v="-28.343899172251263"/>
    <n v="38.692839848675916"/>
    <n v="43.189828499369483"/>
    <n v="41.503457755359399"/>
    <n v="56.024983606557377"/>
    <n v="43.930809583858768"/>
    <n v="76.6361815889029"/>
    <n v="39.442337957124842"/>
    <n v="54.713361916771753"/>
    <n v="23.890252206809585"/>
    <n v="45.472390920554858"/>
    <n v="11.429846153846155"/>
    <n v="3.6112181588902903"/>
    <n v="-6.1883150025534448"/>
    <n v="-1.2407707987122942"/>
    <n v="-1.4688046973609374"/>
    <n v="-3.8106778483962325"/>
    <n v="-1.9351191448486433"/>
    <n v="0.22882884778042795"/>
    <n v="-8.4300954577863796E-2"/>
    <n v="0.63702331028563042"/>
    <n v="-2.7677830371227534"/>
    <n v="-2.0932254412451679"/>
    <n v="-3.0969868060523744"/>
    <n v="-6.5237675994476039"/>
  </r>
  <r>
    <x v="4"/>
    <n v="64779835"/>
    <n v="10077567003505"/>
    <s v="PS Minions Facepiece 1-20PK"/>
    <n v="110919"/>
    <n v="3015"/>
    <n v="4210"/>
    <n v="12989"/>
    <n v="8371"/>
    <n v="8154"/>
    <n v="12621"/>
    <n v="11205"/>
    <n v="4713"/>
    <n v="4599"/>
    <n v="3654"/>
    <n v="1449"/>
    <n v="984"/>
    <n v="-453.43224629729946"/>
    <n v="-238.39294685729354"/>
    <n v="1047.6647447008095"/>
    <n v="637.80912458004207"/>
    <n v="-10.924125502954524"/>
    <n v="241.87401586439438"/>
    <n v="-67.981119271358722"/>
    <n v="-125.55594373812045"/>
    <n v="-1105.0824657873975"/>
    <n v="608.23270166131056"/>
    <n v="-451.53073385577261"/>
    <n v="-147.81873197971467"/>
    <n v="186817.8622735166"/>
    <n v="210"/>
    <n v="2E-3"/>
    <n v="75964"/>
    <n v="-65.137726483354953"/>
    <n v="528.18571428571431"/>
    <n v="361.73333333333335"/>
    <n v="-0.31017964992073788"/>
    <n v="14.357142857142858"/>
    <n v="20.047619047619047"/>
    <n v="61.852380952380955"/>
    <n v="39.861904761904761"/>
    <n v="38.828571428571429"/>
    <n v="60.1"/>
    <n v="53.357142857142854"/>
    <n v="22.442857142857143"/>
    <n v="21.9"/>
    <n v="17.399999999999999"/>
    <n v="6.9"/>
    <n v="4.6857142857142859"/>
    <n v="-2.1592011728442833"/>
    <n v="-1.1352045088442548"/>
    <n v="4.9888797366705218"/>
    <n v="3.03718630752401"/>
    <n v="-5.2019645252164404E-2"/>
    <n v="1.1517810279256875"/>
    <n v="-0.32371961557789869"/>
    <n v="-0.59788544637200214"/>
    <n v="-5.2622974561304643"/>
    <n v="2.8963461983871932"/>
    <n v="-2.1501463516941555"/>
    <n v="-0.70389872371292705"/>
    <n v="221.83799999999999"/>
    <n v="151.928"/>
    <n v="-0.13027545296670992"/>
    <n v="6.03"/>
    <n v="8.42"/>
    <n v="25.978000000000002"/>
    <n v="16.742000000000001"/>
    <n v="16.308"/>
    <n v="25.242000000000001"/>
    <n v="22.41"/>
    <n v="9.4260000000000002"/>
    <n v="9.1980000000000004"/>
    <n v="7.3079999999999998"/>
    <n v="2.8980000000000001"/>
    <n v="1.968"/>
    <n v="-0.90686449259459889"/>
    <n v="-0.47678589371458707"/>
    <n v="2.0953294894016188"/>
    <n v="1.2756182491600843"/>
    <n v="-2.184825100590905E-2"/>
    <n v="0.48374803172878877"/>
    <n v="-0.13596223854271744"/>
    <n v="-0.25111188747624091"/>
    <n v="-2.2101649315747949"/>
    <n v="1.2164654033226212"/>
    <n v="-0.90306146771154527"/>
    <n v="-0.29563746395942936"/>
  </r>
  <r>
    <x v="4"/>
    <n v="64403162"/>
    <n v="10077567004113"/>
    <s v="PS Baby Yoda"/>
    <n v="0"/>
    <n v="0"/>
    <n v="0"/>
    <n v="0"/>
    <n v="19890"/>
    <n v="11543"/>
    <n v="4050"/>
    <n v="615"/>
    <n v="525"/>
    <n v="6150"/>
    <n v="1200"/>
    <n v="600"/>
    <n v="1058"/>
    <n v="-122.45042476521481"/>
    <n v="-97.536967106130561"/>
    <n v="-303.25471342064509"/>
    <n v="425.9216500017846"/>
    <n v="332.92526065208256"/>
    <n v="-584.4358886329419"/>
    <n v="-871.87728196489525"/>
    <n v="-1381.2732440472844"/>
    <n v="-949.07148956149399"/>
    <n v="-280.26753562117676"/>
    <n v="-63.073933015322211"/>
    <n v="-221.58737002080559"/>
    <n v="41515.018062497962"/>
    <n v="195"/>
    <n v="2.16E-3"/>
    <n v="45631"/>
    <n v="-4115.9819375020434"/>
    <n v="0"/>
    <n v="234.00512820512822"/>
    <n v="-21.107599679497657"/>
    <n v="0"/>
    <n v="0"/>
    <n v="0"/>
    <n v="102"/>
    <n v="59.194871794871794"/>
    <n v="20.76923076923077"/>
    <n v="3.1538461538461537"/>
    <n v="2.6923076923076925"/>
    <n v="31.53846153846154"/>
    <n v="6.1538461538461542"/>
    <n v="3.0769230769230771"/>
    <n v="5.4256410256410259"/>
    <n v="-0.62795089623187084"/>
    <n v="-0.50018957490323368"/>
    <n v="-1.5551523765161286"/>
    <n v="2.1842135897527415"/>
    <n v="1.7073090289850388"/>
    <n v="-2.9971071211945737"/>
    <n v="-4.4711655485379245"/>
    <n v="-7.0834525335758176"/>
    <n v="-4.8670332798025333"/>
    <n v="-1.4372694134419322"/>
    <n v="-0.32345606674524213"/>
    <n v="-1.1363454872861825"/>
    <n v="0"/>
    <n v="98.562960000000004"/>
    <n v="-8.8905209850044145"/>
    <n v="0"/>
    <n v="0"/>
    <n v="0"/>
    <n v="42.962400000000002"/>
    <n v="24.932880000000001"/>
    <n v="8.7479999999999993"/>
    <n v="1.3284"/>
    <n v="1.1340000000000001"/>
    <n v="13.284000000000001"/>
    <n v="2.5920000000000001"/>
    <n v="1.296"/>
    <n v="2.2852800000000002"/>
    <n v="-0.26449291749286397"/>
    <n v="-0.21067984894924202"/>
    <n v="-0.65503018098859345"/>
    <n v="0.91999076400385471"/>
    <n v="0.7191185630084983"/>
    <n v="-1.2623815194471546"/>
    <n v="-1.8832549290441738"/>
    <n v="-2.9835502071421343"/>
    <n v="-2.0499944174528268"/>
    <n v="-0.60537787694174183"/>
    <n v="-0.13623969531309599"/>
    <n v="-0.4786287192449401"/>
  </r>
  <r>
    <x v="1"/>
    <n v="68940226"/>
    <n v="10076840003850"/>
    <s v="BJ US-IC-MoussePie-8 1PT"/>
    <n v="122721"/>
    <n v="5800"/>
    <n v="11843"/>
    <n v="9680"/>
    <n v="8815"/>
    <n v="7783"/>
    <n v="9729"/>
    <n v="9037"/>
    <n v="8066"/>
    <n v="6223"/>
    <n v="5696"/>
    <n v="5474"/>
    <n v="3815"/>
    <n v="4331.7210169670989"/>
    <n v="6143.6886284838984"/>
    <n v="7690.7539288166136"/>
    <n v="6108.3926281028762"/>
    <n v="6262.3999942247192"/>
    <n v="6810.3086684986592"/>
    <n v="7346.1616117510366"/>
    <n v="6761.0670373384128"/>
    <n v="4669.5589833189324"/>
    <n v="4917.2654217976487"/>
    <n v="4126.472222077743"/>
    <n v="3008.9402147587411"/>
    <n v="282858.73035613634"/>
    <n v="240"/>
    <n v="3.7839999999999996E-3"/>
    <n v="91961"/>
    <n v="68176.730356136381"/>
    <n v="511.33749999999998"/>
    <n v="383.17083333333335"/>
    <n v="284.06970981723492"/>
    <n v="24.166666666666668"/>
    <n v="49.345833333333331"/>
    <n v="40.333333333333336"/>
    <n v="36.729166666666664"/>
    <n v="32.429166666666667"/>
    <n v="40.537500000000001"/>
    <n v="37.654166666666669"/>
    <n v="33.608333333333334"/>
    <n v="25.929166666666667"/>
    <n v="23.733333333333334"/>
    <n v="22.808333333333334"/>
    <n v="15.895833333333334"/>
    <n v="18.048837570696247"/>
    <n v="25.598702618682911"/>
    <n v="32.044808036735887"/>
    <n v="25.451635950428649"/>
    <n v="26.093333309269664"/>
    <n v="28.376286118744414"/>
    <n v="30.60900671562932"/>
    <n v="28.171112655576721"/>
    <n v="19.456495763828887"/>
    <n v="20.488605924156868"/>
    <n v="17.193634258657262"/>
    <n v="12.537250894828087"/>
    <n v="464.37626399999994"/>
    <n v="347.98042399999997"/>
    <n v="257.98074766762005"/>
    <n v="21.947199999999999"/>
    <n v="44.813911999999995"/>
    <n v="36.629119999999993"/>
    <n v="33.355959999999996"/>
    <n v="29.450871999999997"/>
    <n v="36.814535999999997"/>
    <n v="34.196007999999999"/>
    <n v="30.521743999999998"/>
    <n v="23.547831999999996"/>
    <n v="21.553663999999998"/>
    <n v="20.713615999999998"/>
    <n v="14.435959999999998"/>
    <n v="16.3912323282035"/>
    <n v="23.247717770183069"/>
    <n v="29.101812866642064"/>
    <n v="23.114157704741281"/>
    <n v="23.696921578146334"/>
    <n v="25.770208001598924"/>
    <n v="27.79787553886592"/>
    <n v="25.583877669288551"/>
    <n v="17.66961119287884"/>
    <n v="18.6069323560823"/>
    <n v="15.614570888342177"/>
    <n v="11.385829772647075"/>
  </r>
  <r>
    <x v="13"/>
    <n v="64410857"/>
    <n v="10041000009768"/>
    <s v="Holanda Solero Lime 8-4pk"/>
    <n v="6138"/>
    <n v="3030"/>
    <n v="2610"/>
    <n v="2471"/>
    <n v="6029"/>
    <n v="4304"/>
    <n v="3705"/>
    <n v="5280"/>
    <n v="4965"/>
    <n v="3615"/>
    <n v="2475"/>
    <n v="1320"/>
    <n v="1815"/>
    <n v="2601.6496593005036"/>
    <n v="697.38711752597908"/>
    <n v="1732.127362278095"/>
    <n v="2867.431219073042"/>
    <n v="2597.5424858048109"/>
    <n v="2620.4979711001906"/>
    <n v="3102.1888354944558"/>
    <n v="2098.0901909430718"/>
    <n v="1635.2809742198922"/>
    <n v="1748.5280322383705"/>
    <n v="616.70280966513292"/>
    <n v="622.01488612287335"/>
    <n v="70696.441543766414"/>
    <n v="135"/>
    <n v="2.0800000000000003E-3"/>
    <n v="41619"/>
    <n v="22939.441543766417"/>
    <n v="45.466666666666669"/>
    <n v="308.28888888888889"/>
    <n v="169.92178921308457"/>
    <n v="22.444444444444443"/>
    <n v="19.333333333333332"/>
    <n v="18.303703703703704"/>
    <n v="44.659259259259258"/>
    <n v="31.881481481481483"/>
    <n v="27.444444444444443"/>
    <n v="39.111111111111114"/>
    <n v="36.777777777777779"/>
    <n v="26.777777777777779"/>
    <n v="18.333333333333332"/>
    <n v="9.7777777777777786"/>
    <n v="13.444444444444445"/>
    <n v="19.271478957781508"/>
    <n v="5.1658305001924374"/>
    <n v="12.830573053911815"/>
    <n v="21.240231252392903"/>
    <n v="19.241055450406005"/>
    <n v="19.411096082223633"/>
    <n v="22.979176559218192"/>
    <n v="15.541408821800532"/>
    <n v="12.113192401628831"/>
    <n v="12.952059498062004"/>
    <n v="4.568168960482466"/>
    <n v="4.6075176749842468"/>
    <n v="12.767040000000001"/>
    <n v="86.567520000000016"/>
    <n v="47.714038411034153"/>
    <n v="6.3024000000000004"/>
    <n v="5.4288000000000007"/>
    <n v="5.1396800000000002"/>
    <n v="12.540320000000001"/>
    <n v="8.9523200000000003"/>
    <n v="7.7064000000000012"/>
    <n v="10.982400000000002"/>
    <n v="10.327200000000001"/>
    <n v="7.5192000000000005"/>
    <n v="5.1480000000000006"/>
    <n v="2.7456000000000005"/>
    <n v="3.7752000000000003"/>
    <n v="5.411431291345048"/>
    <n v="1.4505652044540367"/>
    <n v="3.6028249135384383"/>
    <n v="5.9642569356719282"/>
    <n v="5.4028883704740069"/>
    <n v="5.4506357798883975"/>
    <n v="6.452552777828469"/>
    <n v="4.3640275971615896"/>
    <n v="3.4013844263773763"/>
    <n v="3.6369383070558112"/>
    <n v="1.2827418441034766"/>
    <n v="1.2937909631355766"/>
  </r>
  <r>
    <x v="7"/>
    <n v="69577493"/>
    <n v="10077567002980"/>
    <s v="MG Cookie Duet 8-3PK"/>
    <n v="196686"/>
    <n v="7452"/>
    <n v="11703"/>
    <n v="15684"/>
    <n v="13331"/>
    <n v="16056"/>
    <n v="18483"/>
    <n v="12361"/>
    <n v="16075"/>
    <n v="11488"/>
    <n v="10162"/>
    <n v="18470"/>
    <n v="11802"/>
    <n v="8015.0687090257943"/>
    <n v="10977.559787991784"/>
    <n v="15404.414017511903"/>
    <n v="15103.857896787204"/>
    <n v="17711.696456340833"/>
    <n v="16489.419839010952"/>
    <n v="20209.874625991455"/>
    <n v="15639.92527540427"/>
    <n v="12738.579914918459"/>
    <n v="10964.135298625728"/>
    <n v="12880.655578474567"/>
    <n v="9856.8321756312416"/>
    <n v="525745.01957571425"/>
    <n v="210"/>
    <n v="2.0400000000000001E-3"/>
    <n v="163067"/>
    <n v="165992.01957571422"/>
    <n v="936.6"/>
    <n v="776.50952380952378"/>
    <n v="790.43818845578198"/>
    <n v="35.485714285714288"/>
    <n v="55.728571428571428"/>
    <n v="74.685714285714283"/>
    <n v="63.480952380952381"/>
    <n v="76.457142857142856"/>
    <n v="88.01428571428572"/>
    <n v="58.861904761904761"/>
    <n v="76.547619047619051"/>
    <n v="54.704761904761902"/>
    <n v="48.390476190476193"/>
    <n v="87.952380952380949"/>
    <n v="56.2"/>
    <n v="38.166993852503779"/>
    <n v="52.274094228532306"/>
    <n v="73.354352464342398"/>
    <n v="71.923132841843824"/>
    <n v="84.341411696861115"/>
    <n v="78.521046852433102"/>
    <n v="96.237498219006923"/>
    <n v="74.475834644782239"/>
    <n v="60.659904356754566"/>
    <n v="52.210168088693941"/>
    <n v="61.336455135593177"/>
    <n v="46.937296074434485"/>
    <n v="401.23944"/>
    <n v="332.65668000000005"/>
    <n v="338.62371993445703"/>
    <n v="15.20208"/>
    <n v="23.874120000000001"/>
    <n v="31.995360000000002"/>
    <n v="27.195240000000002"/>
    <n v="32.754240000000003"/>
    <n v="37.70532"/>
    <n v="25.216440000000002"/>
    <n v="32.792999999999999"/>
    <n v="23.43552"/>
    <n v="20.73048"/>
    <n v="37.678800000000003"/>
    <n v="24.076080000000001"/>
    <n v="16.350740166412621"/>
    <n v="22.394221967503242"/>
    <n v="31.425004595724285"/>
    <n v="30.811870109445898"/>
    <n v="36.131860770935305"/>
    <n v="33.638416471582346"/>
    <n v="41.228144237022569"/>
    <n v="31.905447561824712"/>
    <n v="25.986703026433659"/>
    <n v="22.366836009196486"/>
    <n v="26.276537380088119"/>
    <n v="20.107937638287734"/>
  </r>
  <r>
    <x v="23"/>
    <n v="69706138"/>
    <n v="10186852001659"/>
    <s v="TAL NV Alphonso Mango Sorbetto Bar 6-6PK"/>
    <n v="134963"/>
    <n v="6842"/>
    <n v="8794"/>
    <n v="4987"/>
    <n v="5555"/>
    <n v="5952"/>
    <n v="8650"/>
    <n v="7168"/>
    <n v="2417"/>
    <n v="717"/>
    <n v="0"/>
    <n v="0"/>
    <n v="0"/>
    <n v="0"/>
    <n v="0"/>
    <n v="0"/>
    <n v="0"/>
    <n v="0"/>
    <n v="0"/>
    <n v="0"/>
    <n v="0"/>
    <n v="0"/>
    <n v="0"/>
    <n v="0"/>
    <n v="0"/>
    <n v="186045"/>
    <n v="176"/>
    <n v="1.98E-3"/>
    <n v="51082"/>
    <n v="0"/>
    <n v="766.83522727272725"/>
    <n v="290.23863636363637"/>
    <n v="0"/>
    <n v="38.875"/>
    <n v="49.965909090909093"/>
    <n v="28.335227272727273"/>
    <n v="31.5625"/>
    <n v="33.81818181818182"/>
    <n v="49.147727272727273"/>
    <n v="40.727272727272727"/>
    <n v="13.732954545454545"/>
    <n v="4.0738636363636367"/>
    <n v="0"/>
    <n v="0"/>
    <n v="0"/>
    <n v="0"/>
    <n v="0"/>
    <n v="0"/>
    <n v="0"/>
    <n v="0"/>
    <n v="0"/>
    <n v="0"/>
    <n v="0"/>
    <n v="0"/>
    <n v="0"/>
    <n v="0"/>
    <n v="0"/>
    <n v="267.22674000000001"/>
    <n v="101.14236"/>
    <n v="0"/>
    <n v="13.54716"/>
    <n v="17.412120000000002"/>
    <n v="9.8742599999999996"/>
    <n v="10.998900000000001"/>
    <n v="11.78496"/>
    <n v="17.126999999999999"/>
    <n v="14.192640000000001"/>
    <n v="4.78566"/>
    <n v="1.4196599999999999"/>
    <n v="0"/>
    <n v="0"/>
    <n v="0"/>
    <n v="0"/>
    <n v="0"/>
    <n v="0"/>
    <n v="0"/>
    <n v="0"/>
    <n v="0"/>
    <n v="0"/>
    <n v="0"/>
    <n v="0"/>
    <n v="0"/>
    <n v="0"/>
    <n v="0"/>
  </r>
  <r>
    <x v="0"/>
    <n v="69587863"/>
    <n v="10077567002126"/>
    <s v="BR ND Oreo 6 1.5QT"/>
    <n v="133215"/>
    <n v="7515"/>
    <n v="8912"/>
    <n v="11973"/>
    <n v="15082"/>
    <n v="12398"/>
    <n v="10061"/>
    <n v="2110"/>
    <n v="4356"/>
    <n v="15771"/>
    <n v="10494"/>
    <n v="9339"/>
    <n v="9526"/>
    <n v="8379.89"/>
    <n v="4531.5200000000004"/>
    <n v="5725.9239811361867"/>
    <n v="4887.6053940703177"/>
    <n v="7396.31"/>
    <n v="7952.18"/>
    <n v="8480.89"/>
    <n v="9274.4599999999991"/>
    <n v="6472.88"/>
    <n v="5508.58"/>
    <n v="4966.9400000000005"/>
    <n v="4796.28"/>
    <n v="329125.45937520661"/>
    <n v="176"/>
    <n v="8.513999999999999E-3"/>
    <n v="117537"/>
    <n v="78373.459375206497"/>
    <n v="756.90340909090912"/>
    <n v="667.82386363636363"/>
    <n v="445.3037464500369"/>
    <n v="42.698863636363633"/>
    <n v="50.636363636363633"/>
    <n v="68.028409090909093"/>
    <n v="85.693181818181813"/>
    <n v="70.443181818181813"/>
    <n v="57.164772727272727"/>
    <n v="11.988636363636363"/>
    <n v="24.75"/>
    <n v="89.607954545454547"/>
    <n v="59.625"/>
    <n v="53.0625"/>
    <n v="54.125"/>
    <n v="47.61301136363636"/>
    <n v="25.74727272727273"/>
    <n v="32.533658983728337"/>
    <n v="27.770485193581351"/>
    <n v="42.024488636363635"/>
    <n v="45.182840909090913"/>
    <n v="48.186874999999993"/>
    <n v="52.695795454545447"/>
    <n v="36.777727272727276"/>
    <n v="31.298749999999998"/>
    <n v="28.221250000000001"/>
    <n v="27.251590909090908"/>
    <n v="1134.1925099999999"/>
    <n v="1000.7100179999999"/>
    <n v="667.271633120508"/>
    <n v="63.98270999999999"/>
    <n v="75.876767999999984"/>
    <n v="101.93812199999999"/>
    <n v="128.40814799999998"/>
    <n v="105.55657199999999"/>
    <n v="85.659353999999993"/>
    <n v="17.96454"/>
    <n v="37.086983999999994"/>
    <n v="134.274294"/>
    <n v="89.345915999999988"/>
    <n v="79.51224599999999"/>
    <n v="81.10436399999999"/>
    <n v="71.346383459999984"/>
    <n v="38.581361279999996"/>
    <n v="48.750516775393486"/>
    <n v="41.613072325114679"/>
    <n v="62.972183339999994"/>
    <n v="67.704860519999997"/>
    <n v="72.206297459999988"/>
    <n v="78.962752439999988"/>
    <n v="55.110100319999994"/>
    <n v="46.900050119999996"/>
    <n v="42.288527160000001"/>
    <n v="40.83552791999999"/>
  </r>
  <r>
    <x v="0"/>
    <n v="69792956"/>
    <n v="10077567003536"/>
    <s v="BR Americana 6 1.5QT"/>
    <n v="182381"/>
    <n v="2563"/>
    <n v="3993"/>
    <n v="4532"/>
    <n v="4140"/>
    <n v="3716"/>
    <n v="9297"/>
    <n v="6620"/>
    <n v="985"/>
    <n v="682"/>
    <n v="437"/>
    <n v="0"/>
    <n v="0"/>
    <n v="-63.074139620844676"/>
    <n v="-21.745569205645502"/>
    <n v="-7.508512359361907"/>
    <n v="-13.97066549944984"/>
    <n v="-11.400463517022587"/>
    <n v="17.426094571143732"/>
    <n v="7.9384276116785504"/>
    <n v="-0.40105143799873488"/>
    <n v="-3.1992091846654205"/>
    <n v="-9.3470997950391954"/>
    <n v="-27.318652509864663"/>
    <n v="-38.303184027942095"/>
    <n v="219175.095975025"/>
    <n v="176"/>
    <n v="8.5199999999999998E-3"/>
    <n v="36965"/>
    <n v="-170.90402497501231"/>
    <n v="1036.2556818181818"/>
    <n v="210.02840909090909"/>
    <n v="-0.97104559644893351"/>
    <n v="14.5625"/>
    <n v="22.6875"/>
    <n v="25.75"/>
    <n v="23.522727272727273"/>
    <n v="21.113636363636363"/>
    <n v="52.823863636363633"/>
    <n v="37.613636363636367"/>
    <n v="5.5965909090909092"/>
    <n v="3.875"/>
    <n v="2.4829545454545454"/>
    <n v="0"/>
    <n v="0"/>
    <n v="-0.35837579330025382"/>
    <n v="-0.12355437048662217"/>
    <n v="-4.2662002041829017E-2"/>
    <n v="-7.9378781246874086E-2"/>
    <n v="-6.4775360892173783E-2"/>
    <n v="9.9011900972407571E-2"/>
    <n v="4.5104702339082675E-2"/>
    <n v="-2.278701352265539E-3"/>
    <n v="-1.8177324912871707E-2"/>
    <n v="-5.3108521562722701E-2"/>
    <n v="-0.15521961653332195"/>
    <n v="-0.21763172743148917"/>
    <n v="1553.8861199999999"/>
    <n v="314.9418"/>
    <n v="-1.4561022927871048"/>
    <n v="21.836759999999998"/>
    <n v="34.020359999999997"/>
    <n v="38.612639999999999"/>
    <n v="35.272799999999997"/>
    <n v="31.660319999999999"/>
    <n v="79.210439999999991"/>
    <n v="56.4024"/>
    <n v="8.392199999999999"/>
    <n v="5.8106400000000002"/>
    <n v="3.7232400000000001"/>
    <n v="0"/>
    <n v="0"/>
    <n v="-0.53739166956959661"/>
    <n v="-0.18527224963209968"/>
    <n v="-6.397252530176345E-2"/>
    <n v="-0.11903007005531263"/>
    <n v="-9.7131949165032441E-2"/>
    <n v="0.1484703257461446"/>
    <n v="6.7635403251501247E-2"/>
    <n v="-3.4169582517492212E-3"/>
    <n v="-2.7257262253349381E-2"/>
    <n v="-7.9637290253733936E-2"/>
    <n v="-0.23275491938404691"/>
    <n v="-0.32634312791806663"/>
  </r>
  <r>
    <x v="7"/>
    <n v="64393721"/>
    <n v="10077567003680"/>
    <s v="MG Mini White Chocolate Cookies 6-6PK"/>
    <n v="131486"/>
    <n v="5824"/>
    <n v="5410"/>
    <n v="9307"/>
    <n v="5408"/>
    <n v="5312"/>
    <n v="7792"/>
    <n v="6046"/>
    <n v="8286"/>
    <n v="5882"/>
    <n v="7076"/>
    <n v="4147"/>
    <n v="3632"/>
    <n v="2779.5949876061422"/>
    <n v="6870.2048033765868"/>
    <n v="5515.6807160757544"/>
    <n v="2492.5002846636417"/>
    <n v="3324.3014041972606"/>
    <n v="7274.1760606179223"/>
    <n v="4944.8916143413016"/>
    <n v="9117.2605902198902"/>
    <n v="3069.3079421692828"/>
    <n v="3157.9443334512953"/>
    <n v="2211.5193831244969"/>
    <n v="2277.7026198511271"/>
    <n v="258643.08473969469"/>
    <n v="176"/>
    <n v="1.98E-3"/>
    <n v="74122"/>
    <n v="53035.084739694714"/>
    <n v="747.0795454545455"/>
    <n v="421.14772727272725"/>
    <n v="301.3357087482654"/>
    <n v="33.090909090909093"/>
    <n v="30.738636363636363"/>
    <n v="52.88068181818182"/>
    <n v="30.727272727272727"/>
    <n v="30.181818181818183"/>
    <n v="44.272727272727273"/>
    <n v="34.352272727272727"/>
    <n v="47.079545454545453"/>
    <n v="33.420454545454547"/>
    <n v="40.204545454545453"/>
    <n v="23.5625"/>
    <n v="20.636363636363637"/>
    <n v="15.793153338671262"/>
    <n v="39.0352545646397"/>
    <n v="31.339094977703152"/>
    <n v="14.161933435588873"/>
    <n v="18.888076160211707"/>
    <n v="41.330545798965467"/>
    <n v="28.095975081484667"/>
    <n v="51.802616989885742"/>
    <n v="17.43924967141638"/>
    <n v="17.942865530973268"/>
    <n v="12.565451040480097"/>
    <n v="12.94149215824504"/>
    <n v="260.34228000000002"/>
    <n v="146.76156"/>
    <n v="105.00946778459553"/>
    <n v="11.53152"/>
    <n v="10.7118"/>
    <n v="18.427859999999999"/>
    <n v="10.707839999999999"/>
    <n v="10.517759999999999"/>
    <n v="15.42816"/>
    <n v="11.971080000000001"/>
    <n v="16.406279999999999"/>
    <n v="11.64636"/>
    <n v="14.010479999999999"/>
    <n v="8.2110599999999998"/>
    <n v="7.1913599999999995"/>
    <n v="5.5035980754601619"/>
    <n v="13.603005510685643"/>
    <n v="10.921047817829994"/>
    <n v="4.9351505636340107"/>
    <n v="6.5821167803105762"/>
    <n v="14.402868600023487"/>
    <n v="9.7908853963957778"/>
    <n v="18.052175968635382"/>
    <n v="6.0772297254951795"/>
    <n v="6.2527297802335644"/>
    <n v="4.3788083785865037"/>
    <n v="4.509851187305232"/>
  </r>
  <r>
    <x v="15"/>
    <n v="64806251"/>
    <n v="10076840003256"/>
    <s v="BJ US-PUP-PumpkinCookie 6-4PK"/>
    <n v="105566"/>
    <n v="5871"/>
    <n v="6606"/>
    <n v="10797"/>
    <n v="7419"/>
    <n v="9149"/>
    <n v="13228.07"/>
    <n v="9539"/>
    <n v="13803"/>
    <n v="15199"/>
    <n v="4382"/>
    <n v="4184"/>
    <n v="5212"/>
    <n v="5404.9223632545481"/>
    <n v="7262.1724926997995"/>
    <n v="10377.812335628172"/>
    <n v="8051.4759034405042"/>
    <n v="9616.1743815885784"/>
    <n v="12432.963164456785"/>
    <n v="9644.5199595496742"/>
    <n v="12745.256308953249"/>
    <n v="12836.094879737739"/>
    <n v="4703.6618938644478"/>
    <n v="6884.9869916699272"/>
    <n v="7012.9951711074882"/>
    <n v="317928.10584595095"/>
    <n v="180"/>
    <n v="2.8799999999999997E-3"/>
    <n v="105389.07"/>
    <n v="106973.0358459509"/>
    <n v="586.47777777777776"/>
    <n v="585.49483333333342"/>
    <n v="594.29464358861617"/>
    <n v="32.616666666666667"/>
    <n v="36.700000000000003"/>
    <n v="59.983333333333334"/>
    <n v="41.216666666666669"/>
    <n v="50.827777777777776"/>
    <n v="73.489277777777772"/>
    <n v="52.994444444444447"/>
    <n v="76.683333333333337"/>
    <n v="84.438888888888883"/>
    <n v="24.344444444444445"/>
    <n v="23.244444444444444"/>
    <n v="28.955555555555556"/>
    <n v="30.027346462525266"/>
    <n v="40.345402737221107"/>
    <n v="57.654512975712066"/>
    <n v="44.730421685780577"/>
    <n v="53.423191008825434"/>
    <n v="69.072017580315475"/>
    <n v="53.580666441942633"/>
    <n v="70.806979494184716"/>
    <n v="71.311638220765218"/>
    <n v="26.131454965913598"/>
    <n v="38.249927731499596"/>
    <n v="38.961084283930489"/>
    <n v="304.03008"/>
    <n v="303.5205216"/>
    <n v="308.08234323633855"/>
    <n v="16.908479999999997"/>
    <n v="19.025279999999999"/>
    <n v="31.095359999999996"/>
    <n v="21.366719999999997"/>
    <n v="26.349119999999999"/>
    <n v="38.096841599999998"/>
    <n v="27.472319999999996"/>
    <n v="39.75264"/>
    <n v="43.773119999999999"/>
    <n v="12.620159999999998"/>
    <n v="12.049919999999998"/>
    <n v="15.010559999999998"/>
    <n v="15.566176406173097"/>
    <n v="20.915056778975419"/>
    <n v="29.888099526609132"/>
    <n v="23.188250601908649"/>
    <n v="27.694582218975103"/>
    <n v="35.80693391363554"/>
    <n v="27.776217483503061"/>
    <n v="36.706338169785354"/>
    <n v="36.967953253644687"/>
    <n v="13.546546254329609"/>
    <n v="19.828762536009389"/>
    <n v="20.197426092789563"/>
  </r>
  <r>
    <x v="1"/>
    <n v="69986509"/>
    <n v="10076840580764"/>
    <s v="BJ US-ND-PBCookie-8 1PT"/>
    <n v="97561"/>
    <n v="4563"/>
    <n v="8317"/>
    <n v="11831"/>
    <n v="9925"/>
    <n v="10639"/>
    <n v="9554"/>
    <n v="10245"/>
    <n v="11647"/>
    <n v="11204"/>
    <n v="5381"/>
    <n v="7167"/>
    <n v="6703"/>
    <n v="5515.4502736373179"/>
    <n v="7059.1576566658077"/>
    <n v="9367.7685167909112"/>
    <n v="8046.839105240002"/>
    <n v="8487.4198699723747"/>
    <n v="7771.3581947265093"/>
    <n v="8601.1484562990481"/>
    <n v="9449.4457306078311"/>
    <n v="7296.6772312986677"/>
    <n v="5446.2875606941025"/>
    <n v="7271.727544470943"/>
    <n v="6017.9668563901059"/>
    <n v="295068.24699679355"/>
    <n v="240"/>
    <n v="3.7839999999999996E-3"/>
    <n v="107176"/>
    <n v="90331.246996793619"/>
    <n v="406.50416666666666"/>
    <n v="446.56666666666666"/>
    <n v="376.38019581997344"/>
    <n v="19.012499999999999"/>
    <n v="34.654166666666669"/>
    <n v="49.295833333333334"/>
    <n v="41.354166666666664"/>
    <n v="44.329166666666666"/>
    <n v="39.80833333333333"/>
    <n v="42.6875"/>
    <n v="48.529166666666669"/>
    <n v="46.68333333333333"/>
    <n v="22.420833333333334"/>
    <n v="29.862500000000001"/>
    <n v="27.929166666666667"/>
    <n v="22.981042806822156"/>
    <n v="29.413156902774197"/>
    <n v="39.03236881996213"/>
    <n v="33.52849627183334"/>
    <n v="35.364249458218225"/>
    <n v="32.380659144693787"/>
    <n v="35.838118567912701"/>
    <n v="39.372690544199294"/>
    <n v="30.402821797077781"/>
    <n v="22.692864836225429"/>
    <n v="30.298864768628928"/>
    <n v="25.074861901625443"/>
    <n v="369.17082399999998"/>
    <n v="405.55398399999996"/>
    <n v="341.81343863586704"/>
    <n v="17.266392"/>
    <n v="31.471527999999996"/>
    <n v="44.768503999999993"/>
    <n v="37.556199999999997"/>
    <n v="40.257975999999999"/>
    <n v="36.152335999999998"/>
    <n v="38.767079999999993"/>
    <n v="44.072247999999995"/>
    <n v="42.395935999999999"/>
    <n v="20.361704"/>
    <n v="27.119927999999998"/>
    <n v="25.364151999999997"/>
    <n v="20.870463835443609"/>
    <n v="26.711852572823414"/>
    <n v="35.447636067536806"/>
    <n v="30.449239174228165"/>
    <n v="32.116396787975461"/>
    <n v="29.406819408845109"/>
    <n v="32.546745758635595"/>
    <n v="35.756702644620027"/>
    <n v="27.610626643234156"/>
    <n v="20.608752129666481"/>
    <n v="27.516217028278046"/>
    <n v="22.771986584580159"/>
  </r>
  <r>
    <x v="24"/>
    <n v="68842352"/>
    <n v="10075856000693"/>
    <s v="KL Cones Classic Vanilla 6-4CT"/>
    <n v="115189"/>
    <n v="5338"/>
    <n v="7246"/>
    <n v="10586"/>
    <n v="12746"/>
    <n v="12874"/>
    <n v="13822"/>
    <n v="14405"/>
    <n v="10636"/>
    <n v="10500"/>
    <n v="9581"/>
    <n v="5507"/>
    <n v="9680"/>
    <n v="5888.6443269653782"/>
    <n v="7555.8625721083381"/>
    <n v="11279.701818099251"/>
    <n v="13593.571446627682"/>
    <n v="13363.04056175704"/>
    <n v="14636.794466855479"/>
    <n v="15787.693515785555"/>
    <n v="10946.775256882414"/>
    <n v="10911.209536983282"/>
    <n v="9204.9444832652625"/>
    <n v="6999.0940382321378"/>
    <n v="8799.8567385781425"/>
    <n v="367077.18876213994"/>
    <n v="220"/>
    <n v="2.6640000000000001E-3"/>
    <n v="122921"/>
    <n v="128967.18876213997"/>
    <n v="523.58636363636367"/>
    <n v="558.7318181818182"/>
    <n v="586.21449437336344"/>
    <n v="24.263636363636362"/>
    <n v="32.936363636363637"/>
    <n v="48.118181818181817"/>
    <n v="57.936363636363637"/>
    <n v="58.518181818181816"/>
    <n v="62.827272727272728"/>
    <n v="65.477272727272734"/>
    <n v="48.345454545454544"/>
    <n v="47.727272727272727"/>
    <n v="43.55"/>
    <n v="25.031818181818181"/>
    <n v="44"/>
    <n v="26.766565122569901"/>
    <n v="34.344829873219716"/>
    <n v="51.271371900451143"/>
    <n v="61.788961121034916"/>
    <n v="60.741093462532"/>
    <n v="66.530883940252181"/>
    <n v="71.762243253570702"/>
    <n v="49.758069349465522"/>
    <n v="49.596406986287647"/>
    <n v="41.840656742114831"/>
    <n v="31.814063810146081"/>
    <n v="39.999348811718832"/>
    <n v="306.863496"/>
    <n v="327.461544"/>
    <n v="343.5685908623409"/>
    <n v="14.220432000000001"/>
    <n v="19.303344000000003"/>
    <n v="28.201104000000001"/>
    <n v="33.955344000000004"/>
    <n v="34.296336000000004"/>
    <n v="36.821808000000004"/>
    <n v="38.374920000000003"/>
    <n v="28.334304000000003"/>
    <n v="27.972000000000001"/>
    <n v="25.523784000000003"/>
    <n v="14.670648"/>
    <n v="25.787520000000001"/>
    <n v="15.687348487035768"/>
    <n v="20.128817892096613"/>
    <n v="30.049125643416406"/>
    <n v="36.213274333816145"/>
    <n v="35.599140056520753"/>
    <n v="38.992420459702998"/>
    <n v="42.05841552605272"/>
    <n v="29.162209284334754"/>
    <n v="29.067462206523466"/>
    <n v="24.521972103418662"/>
    <n v="18.645586517850415"/>
    <n v="23.442818351572171"/>
  </r>
  <r>
    <x v="25"/>
    <n v="64325608"/>
    <n v="10850001974698"/>
    <s v="Yasso Vanilla Bean Sandwich 7-3pk"/>
    <n v="92735"/>
    <n v="7224"/>
    <n v="8946"/>
    <n v="12700"/>
    <n v="11686"/>
    <n v="12847"/>
    <n v="12116"/>
    <n v="5157"/>
    <n v="1323"/>
    <n v="0"/>
    <n v="0"/>
    <n v="0"/>
    <n v="0"/>
    <n v="0"/>
    <n v="0"/>
    <n v="0"/>
    <n v="0"/>
    <n v="0"/>
    <n v="0"/>
    <n v="0"/>
    <n v="0"/>
    <n v="0"/>
    <n v="0"/>
    <n v="0"/>
    <n v="0"/>
    <n v="164734"/>
    <n v="189"/>
    <n v="2.1700000000000001E-3"/>
    <n v="71999"/>
    <n v="0"/>
    <n v="490.66137566137564"/>
    <n v="380.94708994708992"/>
    <n v="0"/>
    <n v="38.222222222222221"/>
    <n v="47.333333333333336"/>
    <n v="67.195767195767189"/>
    <n v="61.830687830687829"/>
    <n v="67.973544973544975"/>
    <n v="64.105820105820101"/>
    <n v="27.285714285714285"/>
    <n v="7"/>
    <n v="0"/>
    <n v="0"/>
    <n v="0"/>
    <n v="0"/>
    <n v="0"/>
    <n v="0"/>
    <n v="0"/>
    <n v="0"/>
    <n v="0"/>
    <n v="0"/>
    <n v="0"/>
    <n v="0"/>
    <n v="0"/>
    <n v="0"/>
    <n v="0"/>
    <n v="0"/>
    <n v="201.23495"/>
    <n v="156.23783"/>
    <n v="0"/>
    <n v="15.676080000000001"/>
    <n v="19.41282"/>
    <n v="27.559000000000001"/>
    <n v="25.358620000000002"/>
    <n v="27.87799"/>
    <n v="26.291720000000002"/>
    <n v="11.19069"/>
    <n v="2.8709099999999999"/>
    <n v="0"/>
    <n v="0"/>
    <n v="0"/>
    <n v="0"/>
    <n v="0"/>
    <n v="0"/>
    <n v="0"/>
    <n v="0"/>
    <n v="0"/>
    <n v="0"/>
    <n v="0"/>
    <n v="0"/>
    <n v="0"/>
    <n v="0"/>
    <n v="0"/>
    <n v="0"/>
  </r>
  <r>
    <x v="6"/>
    <n v="64369031"/>
    <n v="10186852001611"/>
    <s v="TAL ND Double Cookie Crunch 8 1PT"/>
    <n v="109122"/>
    <n v="7680"/>
    <n v="8685"/>
    <n v="8986"/>
    <n v="0"/>
    <n v="4110"/>
    <n v="15735"/>
    <n v="5970"/>
    <n v="6660"/>
    <n v="6270"/>
    <n v="7815"/>
    <n v="6240"/>
    <n v="5490"/>
    <n v="4694.3190066540537"/>
    <n v="7098.0000639922728"/>
    <n v="7686.5293888391279"/>
    <n v="5468.3436033876778"/>
    <n v="6172.8333781389556"/>
    <n v="7579.2958696478481"/>
    <n v="5105.4260058709915"/>
    <n v="5376.240728521303"/>
    <n v="4706.2138315419979"/>
    <n v="5421.6746516551466"/>
    <n v="3522.0934867371861"/>
    <n v="1663.6883545464252"/>
    <n v="257257.65836953299"/>
    <n v="255"/>
    <n v="3.7839999999999996E-3"/>
    <n v="83641"/>
    <n v="64494.65836953299"/>
    <n v="427.92941176470589"/>
    <n v="328.00392156862745"/>
    <n v="252.92022890012936"/>
    <n v="30.117647058823529"/>
    <n v="34.058823529411768"/>
    <n v="35.239215686274513"/>
    <n v="0"/>
    <n v="16.117647058823529"/>
    <n v="61.705882352941174"/>
    <n v="23.411764705882351"/>
    <n v="26.117647058823529"/>
    <n v="24.588235294117649"/>
    <n v="30.647058823529413"/>
    <n v="24.470588235294116"/>
    <n v="21.529411764705884"/>
    <n v="18.409094143741388"/>
    <n v="27.835294368597147"/>
    <n v="30.143252505251482"/>
    <n v="21.444484719167363"/>
    <n v="24.207189718191984"/>
    <n v="29.722728900579796"/>
    <n v="20.021278454396047"/>
    <n v="21.083296974593345"/>
    <n v="18.455740515850973"/>
    <n v="21.261469222177045"/>
    <n v="13.812131320537985"/>
    <n v="6.5242680570448046"/>
    <n v="412.91764799999993"/>
    <n v="316.49754399999995"/>
    <n v="244.0477872703128"/>
    <n v="29.061119999999995"/>
    <n v="32.864039999999996"/>
    <n v="34.003023999999996"/>
    <n v="0"/>
    <n v="15.552239999999998"/>
    <n v="59.541239999999995"/>
    <n v="22.590479999999996"/>
    <n v="25.201439999999998"/>
    <n v="23.725679999999997"/>
    <n v="29.571959999999997"/>
    <n v="23.612159999999996"/>
    <n v="20.774159999999998"/>
    <n v="17.763303121178936"/>
    <n v="26.858832242146757"/>
    <n v="29.085827207367256"/>
    <n v="20.692212195218971"/>
    <n v="23.358001502877805"/>
    <n v="28.680055570747456"/>
    <n v="19.318932006215828"/>
    <n v="20.343694916724608"/>
    <n v="17.808313138554919"/>
    <n v="20.515616881863071"/>
    <n v="13.327601753813511"/>
    <n v="6.2953967336036722"/>
  </r>
  <r>
    <x v="22"/>
    <n v="64388736"/>
    <n v="10850001974803"/>
    <s v="Yasso Fudge Poppables 10p 6.84flz"/>
    <n v="3209"/>
    <n v="4550"/>
    <n v="5960"/>
    <n v="1472"/>
    <n v="960"/>
    <n v="13452"/>
    <n v="10934"/>
    <n v="4754"/>
    <n v="4480"/>
    <n v="3220"/>
    <n v="2340"/>
    <n v="1513"/>
    <n v="1740"/>
    <n v="-597.67796894937351"/>
    <n v="954.29064597699846"/>
    <n v="1306.4627042479456"/>
    <n v="1325.2030930079677"/>
    <n v="881.18321836102598"/>
    <n v="274.79605749238209"/>
    <n v="691.94938460767276"/>
    <n v="639.18799302318473"/>
    <n v="605.09414881817384"/>
    <n v="580.65812657871174"/>
    <n v="1216.5513421329676"/>
    <n v="1971.9913421329675"/>
    <n v="68433.690087430645"/>
    <n v="200"/>
    <n v="2.0200000000000001E-3"/>
    <n v="55375"/>
    <n v="9849.690087430623"/>
    <n v="16.045000000000002"/>
    <n v="276.875"/>
    <n v="49.248450437153117"/>
    <n v="22.75"/>
    <n v="29.8"/>
    <n v="7.36"/>
    <n v="4.8"/>
    <n v="67.260000000000005"/>
    <n v="54.67"/>
    <n v="23.77"/>
    <n v="22.4"/>
    <n v="16.100000000000001"/>
    <n v="11.7"/>
    <n v="7.5650000000000004"/>
    <n v="8.6999999999999993"/>
    <n v="-2.9883898447468678"/>
    <n v="4.7714532298849921"/>
    <n v="6.5323135212397281"/>
    <n v="6.6260154650398384"/>
    <n v="4.4059160918051301"/>
    <n v="1.3739802874619105"/>
    <n v="3.459746923038364"/>
    <n v="3.1959399651159237"/>
    <n v="3.0254707440908692"/>
    <n v="2.9032906328935586"/>
    <n v="6.0827567106648379"/>
    <n v="9.8599567106648376"/>
    <n v="6.4821800000000005"/>
    <n v="111.8575"/>
    <n v="19.896373976609858"/>
    <n v="9.1910000000000007"/>
    <n v="12.039200000000001"/>
    <n v="2.9734400000000001"/>
    <n v="1.9392"/>
    <n v="27.17304"/>
    <n v="22.086680000000001"/>
    <n v="9.6030800000000003"/>
    <n v="9.0495999999999999"/>
    <n v="6.5044000000000004"/>
    <n v="4.7267999999999999"/>
    <n v="3.05626"/>
    <n v="3.5148000000000001"/>
    <n v="-1.2073094972777345"/>
    <n v="1.927667104873537"/>
    <n v="2.63905466258085"/>
    <n v="2.6769102478760951"/>
    <n v="1.7799901010892725"/>
    <n v="0.55508803613461188"/>
    <n v="1.3977377569074991"/>
    <n v="1.2911597459068331"/>
    <n v="1.2222901806127111"/>
    <n v="1.1729294156889978"/>
    <n v="2.4574337111085947"/>
    <n v="3.9834225111085946"/>
  </r>
  <r>
    <x v="1"/>
    <n v="84146285"/>
    <n v="10076840462855"/>
    <s v="BJ US-COR-BoomChoc-FTNG-8 1PT"/>
    <n v="93846"/>
    <n v="6859"/>
    <n v="4872"/>
    <n v="4295"/>
    <n v="7774"/>
    <n v="4157"/>
    <n v="2855"/>
    <n v="4750"/>
    <n v="7954"/>
    <n v="5521"/>
    <n v="2775"/>
    <n v="958"/>
    <n v="379"/>
    <n v="-386.36274743441169"/>
    <n v="-138.40718966695036"/>
    <n v="-57.521883249914396"/>
    <n v="-71.02869926000696"/>
    <n v="-111.62627219892872"/>
    <n v="104.72675085666285"/>
    <n v="-38.473875361014727"/>
    <n v="-126.06867904798059"/>
    <n v="-43.46186050225986"/>
    <n v="-83.474391923203939"/>
    <n v="-194.65362567571992"/>
    <n v="-207.33039808062347"/>
    <n v="145641.31712845564"/>
    <n v="240"/>
    <n v="3.7853439999999999E-3"/>
    <n v="53149"/>
    <n v="-1353.6828715443517"/>
    <n v="391.02499999999998"/>
    <n v="221.45416666666668"/>
    <n v="-5.6403452981014652"/>
    <n v="28.579166666666666"/>
    <n v="20.3"/>
    <n v="17.895833333333332"/>
    <n v="32.391666666666666"/>
    <n v="17.320833333333333"/>
    <n v="11.895833333333334"/>
    <n v="19.791666666666668"/>
    <n v="33.141666666666666"/>
    <n v="23.004166666666666"/>
    <n v="11.5625"/>
    <n v="3.9916666666666667"/>
    <n v="1.5791666666666666"/>
    <n v="-1.6098447809767154"/>
    <n v="-0.57669662361229312"/>
    <n v="-0.23967451354130997"/>
    <n v="-0.29595291358336234"/>
    <n v="-0.46510946749553633"/>
    <n v="0.43636146190276187"/>
    <n v="-0.16030781400422803"/>
    <n v="-0.52528616269991912"/>
    <n v="-0.18109108542608274"/>
    <n v="-0.3478099663466831"/>
    <n v="-0.811056773648833"/>
    <n v="-0.86387665866926444"/>
    <n v="355.23939302399998"/>
    <n v="201.187248256"/>
    <n v="-5.1241553357031826"/>
    <n v="25.963674495999999"/>
    <n v="18.442195968"/>
    <n v="16.25805248"/>
    <n v="29.427264256000001"/>
    <n v="15.735675007999999"/>
    <n v="10.807157119999999"/>
    <n v="17.980384000000001"/>
    <n v="30.108626176000001"/>
    <n v="20.898884224"/>
    <n v="10.5043296"/>
    <n v="3.6263595519999998"/>
    <n v="1.434645376"/>
    <n v="-1.4625159078243657"/>
    <n v="-0.52391882496265252"/>
    <n v="-0.21774011562876394"/>
    <n v="-0.26886806057167179"/>
    <n v="-0.42254383971058163"/>
    <n v="0.39642677799476356"/>
    <n v="-0.14563685325456494"/>
    <n v="-0.47721331782219906"/>
    <n v="-0.16451809288106634"/>
    <n v="-0.31597928862014851"/>
    <n v="-0.73683093402983235"/>
    <n v="-0.78481687839209957"/>
  </r>
  <r>
    <x v="0"/>
    <n v="64403187"/>
    <n v="10077567004137"/>
    <s v="BR ND Chocolate 6 1.5QT"/>
    <n v="88"/>
    <n v="2761"/>
    <n v="3542"/>
    <n v="4323"/>
    <n v="3821"/>
    <n v="3894"/>
    <n v="5283"/>
    <n v="11946"/>
    <n v="6094"/>
    <n v="4488"/>
    <n v="3707"/>
    <n v="3960"/>
    <n v="3663"/>
    <n v="4739.21"/>
    <n v="3716.8499999999995"/>
    <n v="4671.3020636539013"/>
    <n v="4315.3621249213966"/>
    <n v="4984.49"/>
    <n v="5370.5300000000007"/>
    <n v="5053.3999999999996"/>
    <n v="5810.41"/>
    <n v="3796.8"/>
    <n v="4118.7"/>
    <n v="3582.05"/>
    <n v="3457.15"/>
    <n v="111186.25418857529"/>
    <n v="176"/>
    <n v="8.513999999999999E-3"/>
    <n v="57482"/>
    <n v="53616.254188575309"/>
    <n v="0.5"/>
    <n v="326.60227272727275"/>
    <n v="304.63780788963243"/>
    <n v="15.6875"/>
    <n v="20.125"/>
    <n v="24.5625"/>
    <n v="21.710227272727273"/>
    <n v="22.125"/>
    <n v="30.017045454545453"/>
    <n v="67.875"/>
    <n v="34.625"/>
    <n v="25.5"/>
    <n v="21.0625"/>
    <n v="22.5"/>
    <n v="20.8125"/>
    <n v="26.927329545454544"/>
    <n v="21.118465909090904"/>
    <n v="26.541488998033529"/>
    <n v="24.519102982507935"/>
    <n v="28.320965909090908"/>
    <n v="30.514375000000005"/>
    <n v="28.712499999999999"/>
    <n v="33.013693181818184"/>
    <n v="21.572727272727274"/>
    <n v="23.401704545454546"/>
    <n v="20.352556818181821"/>
    <n v="19.642897727272729"/>
    <n v="0.7492319999999999"/>
    <n v="489.40174799999994"/>
    <n v="456.48878816153012"/>
    <n v="23.507153999999996"/>
    <n v="30.156587999999996"/>
    <n v="36.806021999999999"/>
    <n v="32.531993999999997"/>
    <n v="33.153515999999996"/>
    <n v="44.979461999999998"/>
    <n v="101.70824399999999"/>
    <n v="51.884315999999991"/>
    <n v="38.210831999999996"/>
    <n v="31.561397999999997"/>
    <n v="33.715439999999994"/>
    <n v="31.186781999999997"/>
    <n v="40.349633939999997"/>
    <n v="31.645260899999993"/>
    <n v="39.771465769949309"/>
    <n v="36.740993131580765"/>
    <n v="42.437947859999994"/>
    <n v="45.724692419999997"/>
    <n v="43.024647599999994"/>
    <n v="49.469830739999992"/>
    <n v="32.325955199999996"/>
    <n v="35.066611799999997"/>
    <n v="30.497573699999997"/>
    <n v="29.434175099999997"/>
  </r>
  <r>
    <x v="6"/>
    <n v="64369035"/>
    <n v="10186852001628"/>
    <s v="TAL ND Caramel Toffee Crunch 8 1PT"/>
    <n v="93738"/>
    <n v="6555"/>
    <n v="6645"/>
    <n v="10275"/>
    <n v="9930"/>
    <n v="12089"/>
    <n v="11384"/>
    <n v="7626"/>
    <n v="8235"/>
    <n v="8568"/>
    <n v="7590"/>
    <n v="7020"/>
    <n v="4590"/>
    <n v="6759.139301747181"/>
    <n v="7612.1152425665941"/>
    <n v="8496.2078065601872"/>
    <n v="8081.7972696550487"/>
    <n v="8405.94308510068"/>
    <n v="8104.7765234301505"/>
    <n v="6967.0187190256238"/>
    <n v="6644.6259645670834"/>
    <n v="5833.2983783389927"/>
    <n v="5220.3295745133937"/>
    <n v="4844.119664997399"/>
    <n v="2685.9690999737336"/>
    <n v="273900.34063047601"/>
    <n v="255"/>
    <n v="3.7839999999999996E-3"/>
    <n v="100507"/>
    <n v="79655.340630476072"/>
    <n v="367.6"/>
    <n v="394.14509803921567"/>
    <n v="312.37388482539637"/>
    <n v="25.705882352941178"/>
    <n v="26.058823529411764"/>
    <n v="40.294117647058826"/>
    <n v="38.941176470588232"/>
    <n v="47.407843137254901"/>
    <n v="44.643137254901958"/>
    <n v="29.905882352941177"/>
    <n v="32.294117647058826"/>
    <n v="33.6"/>
    <n v="29.764705882352942"/>
    <n v="27.529411764705884"/>
    <n v="18"/>
    <n v="26.506428634302672"/>
    <n v="29.851432323790565"/>
    <n v="33.318461986510535"/>
    <n v="31.693322626098229"/>
    <n v="32.964482686669335"/>
    <n v="31.783437346784904"/>
    <n v="27.321642035394603"/>
    <n v="26.057356723792484"/>
    <n v="22.875679915054874"/>
    <n v="20.471880684366251"/>
    <n v="18.996547705872153"/>
    <n v="10.53321215675974"/>
    <n v="354.70459199999999"/>
    <n v="380.31848799999995"/>
    <n v="301.41580894572144"/>
    <n v="24.804119999999998"/>
    <n v="25.144679999999997"/>
    <n v="38.880599999999994"/>
    <n v="37.575119999999998"/>
    <n v="45.744775999999995"/>
    <n v="43.077055999999999"/>
    <n v="28.856783999999998"/>
    <n v="31.161239999999996"/>
    <n v="32.421311999999993"/>
    <n v="28.720559999999995"/>
    <n v="26.563679999999998"/>
    <n v="17.368559999999999"/>
    <n v="25.576583117811332"/>
    <n v="28.804244077871989"/>
    <n v="32.149650340023747"/>
    <n v="30.5815208683747"/>
    <n v="31.808088634020969"/>
    <n v="30.668474364659687"/>
    <n v="26.363198832792957"/>
    <n v="25.143264649921839"/>
    <n v="22.073201063634745"/>
    <n v="19.753727109958678"/>
    <n v="18.330148812350156"/>
    <n v="10.163707074300607"/>
  </r>
  <r>
    <x v="8"/>
    <n v="64326313"/>
    <n v="10851035003644"/>
    <s v="Yasso Pistachio 8-4pk"/>
    <n v="95496"/>
    <n v="7310"/>
    <n v="6817"/>
    <n v="9256"/>
    <n v="13991"/>
    <n v="11305"/>
    <n v="15402"/>
    <n v="14705"/>
    <n v="5973"/>
    <n v="16143"/>
    <n v="6300"/>
    <n v="6959"/>
    <n v="11416"/>
    <n v="7668.7229581969095"/>
    <n v="8789.1688666920327"/>
    <n v="14662.119457711966"/>
    <n v="10620.202101514362"/>
    <n v="12298.394092182161"/>
    <n v="13767.638778062683"/>
    <n v="17439.403416731162"/>
    <n v="12002.546527072591"/>
    <n v="15489.437538336968"/>
    <n v="7769.4859417985608"/>
    <n v="11873.783423202864"/>
    <n v="7400.7478123169549"/>
    <n v="360854.65091381915"/>
    <n v="187"/>
    <n v="3.3119999999999998E-3"/>
    <n v="125577"/>
    <n v="139781.65091381921"/>
    <n v="510.67379679144386"/>
    <n v="671.53475935828874"/>
    <n v="747.49545943218823"/>
    <n v="39.090909090909093"/>
    <n v="36.454545454545453"/>
    <n v="49.497326203208559"/>
    <n v="74.818181818181813"/>
    <n v="60.454545454545453"/>
    <n v="82.36363636363636"/>
    <n v="78.63636363636364"/>
    <n v="31.941176470588236"/>
    <n v="86.326203208556151"/>
    <n v="33.689839572192511"/>
    <n v="37.213903743315505"/>
    <n v="61.048128342245988"/>
    <n v="41.009213680197377"/>
    <n v="47.000903030438678"/>
    <n v="78.407055923593404"/>
    <n v="56.792524607028675"/>
    <n v="65.766813327177331"/>
    <n v="73.623736781083863"/>
    <n v="93.258841800701404"/>
    <n v="64.18474078648444"/>
    <n v="82.831216782550626"/>
    <n v="41.548053164698189"/>
    <n v="63.496168038517986"/>
    <n v="39.576191509716338"/>
    <n v="316.28275199999996"/>
    <n v="415.911024"/>
    <n v="462.95682782656917"/>
    <n v="24.210719999999998"/>
    <n v="22.577904"/>
    <n v="30.655871999999999"/>
    <n v="46.338191999999999"/>
    <n v="37.442160000000001"/>
    <n v="51.011423999999998"/>
    <n v="48.702959999999997"/>
    <n v="19.782575999999999"/>
    <n v="53.465615999999997"/>
    <n v="20.865600000000001"/>
    <n v="23.048207999999999"/>
    <n v="37.809792000000002"/>
    <n v="25.398810437548164"/>
    <n v="29.109727286484009"/>
    <n v="48.560939643942028"/>
    <n v="35.174109360215567"/>
    <n v="40.732281233307319"/>
    <n v="45.598419632943603"/>
    <n v="57.759304116213606"/>
    <n v="39.75243409766442"/>
    <n v="51.301017126972035"/>
    <n v="25.732537439236832"/>
    <n v="39.325970697647882"/>
    <n v="24.511276754393755"/>
  </r>
  <r>
    <x v="6"/>
    <n v="68860671"/>
    <n v="20816680010130"/>
    <s v="Talenti Choc Chip Cook Dough 8 1PT"/>
    <n v="105265"/>
    <n v="9125"/>
    <n v="9030"/>
    <n v="10635"/>
    <n v="9165"/>
    <n v="9465"/>
    <n v="10890"/>
    <n v="9870"/>
    <n v="7665"/>
    <n v="9405"/>
    <n v="8595"/>
    <n v="7905"/>
    <n v="7095"/>
    <n v="6240.4178604082981"/>
    <n v="8947.54168866088"/>
    <n v="8956.0896292056677"/>
    <n v="9801.6591126296553"/>
    <n v="9419.6522329246145"/>
    <n v="10132.818687648229"/>
    <n v="8433.4987189336462"/>
    <n v="6985.089072351434"/>
    <n v="8507.4879472304292"/>
    <n v="7882.5995070299996"/>
    <n v="7141.5056974719882"/>
    <n v="4173.6544604274459"/>
    <n v="310732.01461492229"/>
    <n v="255"/>
    <n v="3.7839999999999996E-3"/>
    <n v="108845"/>
    <n v="96622.014614922286"/>
    <n v="412.80392156862746"/>
    <n v="426.84313725490193"/>
    <n v="378.90986123498936"/>
    <n v="35.784313725490193"/>
    <n v="35.411764705882355"/>
    <n v="41.705882352941174"/>
    <n v="35.941176470588232"/>
    <n v="37.117647058823529"/>
    <n v="42.705882352941174"/>
    <n v="38.705882352941174"/>
    <n v="30.058823529411764"/>
    <n v="36.882352941176471"/>
    <n v="33.705882352941174"/>
    <n v="31"/>
    <n v="27.823529411764707"/>
    <n v="24.472226903561953"/>
    <n v="35.088398779062274"/>
    <n v="35.121920114532031"/>
    <n v="38.437878873057471"/>
    <n v="36.939812678135745"/>
    <n v="39.736543873130309"/>
    <n v="33.072543995818222"/>
    <n v="27.392506166084054"/>
    <n v="33.36269783227619"/>
    <n v="30.912154929529411"/>
    <n v="28.005904695968582"/>
    <n v="16.367272393833122"/>
    <n v="398.32275999999996"/>
    <n v="411.86947999999995"/>
    <n v="365.61770330286589"/>
    <n v="34.528999999999996"/>
    <n v="34.169519999999999"/>
    <n v="40.242839999999994"/>
    <n v="34.680359999999993"/>
    <n v="35.815559999999998"/>
    <n v="41.207759999999993"/>
    <n v="37.348079999999996"/>
    <n v="29.004359999999998"/>
    <n v="35.588519999999995"/>
    <n v="32.523479999999999"/>
    <n v="29.912519999999997"/>
    <n v="26.847479999999997"/>
    <n v="23.613741183784999"/>
    <n v="33.857497749892765"/>
    <n v="33.889843156914246"/>
    <n v="37.08947808219061"/>
    <n v="35.643964049386739"/>
    <n v="38.342585914060891"/>
    <n v="31.912359152444914"/>
    <n v="26.431577049777822"/>
    <n v="32.192334392319943"/>
    <n v="29.827756534601516"/>
    <n v="27.023457559234"/>
    <n v="15.793108478257453"/>
  </r>
  <r>
    <x v="1"/>
    <n v="69999271"/>
    <n v="10076840074034"/>
    <s v="BJ US-IC-PumpkinCheesecakLTD-FTNG-8 1PT"/>
    <n v="84702"/>
    <n v="844"/>
    <n v="611"/>
    <n v="670"/>
    <n v="594"/>
    <n v="796"/>
    <n v="353"/>
    <n v="9339"/>
    <n v="15376"/>
    <n v="14170"/>
    <n v="11781"/>
    <n v="3393"/>
    <n v="2916"/>
    <n v="2500.3199089378923"/>
    <n v="906.46809070955624"/>
    <n v="859.98788761592846"/>
    <n v="910.86657178646919"/>
    <n v="1191.2254346382629"/>
    <n v="556.63734459501416"/>
    <n v="9646.8100454993073"/>
    <n v="16219.605130680151"/>
    <n v="15137.150584892996"/>
    <n v="12232.895392887542"/>
    <n v="3821.9329507100692"/>
    <n v="619.16395425730627"/>
    <n v="210148.06329721046"/>
    <n v="240"/>
    <n v="3.7839999999999996E-3"/>
    <n v="60843"/>
    <n v="64603.063297210494"/>
    <n v="352.92500000000001"/>
    <n v="253.51249999999999"/>
    <n v="269.17943040504372"/>
    <n v="3.5166666666666666"/>
    <n v="2.5458333333333334"/>
    <n v="2.7916666666666665"/>
    <n v="2.4750000000000001"/>
    <n v="3.3166666666666669"/>
    <n v="1.4708333333333334"/>
    <n v="38.912500000000001"/>
    <n v="64.066666666666663"/>
    <n v="59.041666666666664"/>
    <n v="49.087499999999999"/>
    <n v="14.137499999999999"/>
    <n v="12.15"/>
    <n v="10.417999620574552"/>
    <n v="3.7769503779564841"/>
    <n v="3.5832828650663684"/>
    <n v="3.7952773824436217"/>
    <n v="4.9634393109927624"/>
    <n v="2.3193222691458923"/>
    <n v="40.195041856247116"/>
    <n v="67.581688044500623"/>
    <n v="63.071460770387482"/>
    <n v="50.970397470364759"/>
    <n v="15.924720627958623"/>
    <n v="2.579849809405443"/>
    <n v="320.51236799999998"/>
    <n v="230.22991199999998"/>
    <n v="244.45799151664448"/>
    <n v="3.1936959999999996"/>
    <n v="2.3120239999999996"/>
    <n v="2.5352799999999998"/>
    <n v="2.2476959999999999"/>
    <n v="3.0120639999999996"/>
    <n v="1.3357519999999998"/>
    <n v="35.338775999999996"/>
    <n v="58.182783999999991"/>
    <n v="53.619279999999996"/>
    <n v="44.579303999999993"/>
    <n v="12.839111999999998"/>
    <n v="11.034144"/>
    <n v="9.4612105354209834"/>
    <n v="3.4300752552449603"/>
    <n v="3.2541941667386731"/>
    <n v="3.446719107639999"/>
    <n v="4.5075970446711864"/>
    <n v="2.1063157119475333"/>
    <n v="36.503529212169376"/>
    <n v="61.374985814493684"/>
    <n v="57.278977813235088"/>
    <n v="46.289276166686456"/>
    <n v="14.4621942854869"/>
    <n v="2.3429164029096468"/>
  </r>
  <r>
    <x v="6"/>
    <n v="68862483"/>
    <n v="10186852001444"/>
    <s v="Talenti LYR Strwbrry Shortcake 8 297.6g"/>
    <n v="93577"/>
    <n v="8077"/>
    <n v="4514"/>
    <n v="5386"/>
    <n v="5312"/>
    <n v="4746"/>
    <n v="4905"/>
    <n v="5040"/>
    <n v="4695"/>
    <n v="4500"/>
    <n v="4230"/>
    <n v="3930"/>
    <n v="3603"/>
    <n v="3384.1176039930438"/>
    <n v="3870.512960892313"/>
    <n v="5052.1186524982986"/>
    <n v="4913.7320928708723"/>
    <n v="5049.5607589282426"/>
    <n v="5352.3650205890162"/>
    <n v="4788.301274919555"/>
    <n v="4259.3789480855849"/>
    <n v="4648.1516190378752"/>
    <n v="4318.4031587700028"/>
    <n v="3800.8474056257355"/>
    <n v="2441.9517659738417"/>
    <n v="204394.44126218441"/>
    <n v="255"/>
    <n v="3.552E-3"/>
    <n v="58938"/>
    <n v="51879.441262184373"/>
    <n v="366.96862745098036"/>
    <n v="231.12941176470588"/>
    <n v="203.44878926346814"/>
    <n v="31.67450980392157"/>
    <n v="17.701960784313727"/>
    <n v="21.12156862745098"/>
    <n v="20.831372549019608"/>
    <n v="18.611764705882354"/>
    <n v="19.235294117647058"/>
    <n v="19.764705882352942"/>
    <n v="18.411764705882351"/>
    <n v="17.647058823529413"/>
    <n v="16.588235294117649"/>
    <n v="15.411764705882353"/>
    <n v="14.129411764705882"/>
    <n v="13.271049427423701"/>
    <n v="15.178482199577697"/>
    <n v="19.812230009797251"/>
    <n v="19.26953761910146"/>
    <n v="19.802199054620559"/>
    <n v="20.989666747407906"/>
    <n v="18.77765205850806"/>
    <n v="16.703446855237587"/>
    <n v="18.228045564854412"/>
    <n v="16.934914348117658"/>
    <n v="14.905283943630335"/>
    <n v="9.576281435191536"/>
    <n v="332.38550400000003"/>
    <n v="209.34777600000001"/>
    <n v="184.27577536327888"/>
    <n v="28.689503999999999"/>
    <n v="16.033728"/>
    <n v="19.131072"/>
    <n v="18.868224000000001"/>
    <n v="16.857792"/>
    <n v="17.422560000000001"/>
    <n v="17.902080000000002"/>
    <n v="16.676639999999999"/>
    <n v="15.984"/>
    <n v="15.02496"/>
    <n v="13.95936"/>
    <n v="12.797855999999999"/>
    <n v="12.020385729383291"/>
    <n v="13.748062037089497"/>
    <n v="17.945125453673956"/>
    <n v="17.453576393877338"/>
    <n v="17.936039815713119"/>
    <n v="19.011600553132187"/>
    <n v="17.008046128514259"/>
    <n v="15.129314023599997"/>
    <n v="16.510234550822531"/>
    <n v="15.33896801995105"/>
    <n v="13.500609984782614"/>
    <n v="8.6738126727390856"/>
  </r>
  <r>
    <x v="24"/>
    <n v="69557443"/>
    <n v="10075856000723"/>
    <s v="KL Cone Cookies n Cream Vanilla 6-8CT"/>
    <n v="117599"/>
    <n v="4188"/>
    <n v="2016"/>
    <n v="4320"/>
    <n v="3096"/>
    <n v="10428"/>
    <n v="6912"/>
    <n v="10956"/>
    <n v="10488"/>
    <n v="8940"/>
    <n v="7836"/>
    <n v="4776"/>
    <n v="4032"/>
    <n v="2472.731140236815"/>
    <n v="2532.2259551454604"/>
    <n v="2032.0665542234115"/>
    <n v="1462.830008673918"/>
    <n v="1626.4239874486811"/>
    <n v="1709.4596087556099"/>
    <n v="1594.2618789909689"/>
    <n v="1514.1750369809913"/>
    <n v="1468.4040183465952"/>
    <n v="830.10962150690898"/>
    <n v="1117.6650483550409"/>
    <n v="1049.346920842356"/>
    <n v="214996.69977950677"/>
    <n v="120"/>
    <n v="5.3220000000000003E-3"/>
    <n v="77988"/>
    <n v="19409.699779506755"/>
    <n v="979.99166666666667"/>
    <n v="649.9"/>
    <n v="161.7474981625563"/>
    <n v="34.9"/>
    <n v="16.8"/>
    <n v="36"/>
    <n v="25.8"/>
    <n v="86.9"/>
    <n v="57.6"/>
    <n v="91.3"/>
    <n v="87.4"/>
    <n v="74.5"/>
    <n v="65.3"/>
    <n v="39.799999999999997"/>
    <n v="33.6"/>
    <n v="20.606092835306793"/>
    <n v="21.101882959545502"/>
    <n v="16.933887951861763"/>
    <n v="12.19025007228265"/>
    <n v="13.55353322873901"/>
    <n v="14.245496739630083"/>
    <n v="13.285515658258074"/>
    <n v="12.618125308174928"/>
    <n v="12.236700152888293"/>
    <n v="6.9175801792242417"/>
    <n v="9.3138754029586739"/>
    <n v="8.7445576736863"/>
    <n v="625.86187800000005"/>
    <n v="415.05213600000002"/>
    <n v="103.29842222653495"/>
    <n v="22.288536000000001"/>
    <n v="10.729152000000001"/>
    <n v="22.991040000000002"/>
    <n v="16.476912000000002"/>
    <n v="55.497816"/>
    <n v="36.785664000000004"/>
    <n v="58.307832000000005"/>
    <n v="55.817136000000005"/>
    <n v="47.578680000000006"/>
    <n v="41.703192000000001"/>
    <n v="25.417872000000003"/>
    <n v="21.458304000000002"/>
    <n v="13.15987512834033"/>
    <n v="13.476506533284141"/>
    <n v="10.814658201576997"/>
    <n v="7.7851813061625919"/>
    <n v="8.6558284612018817"/>
    <n v="9.0977440377973569"/>
    <n v="8.484661719989937"/>
    <n v="8.0584395468128367"/>
    <n v="7.8148461856405804"/>
    <n v="4.4178434056597702"/>
    <n v="5.9482133873455281"/>
    <n v="5.5846243127230188"/>
  </r>
  <r>
    <x v="18"/>
    <n v="68264519"/>
    <n v="10076840002532"/>
    <s v="BJ US-CD-Half Baked Dough-8 6z"/>
    <n v="85360"/>
    <n v="3343"/>
    <n v="3394"/>
    <n v="5738"/>
    <n v="14196"/>
    <n v="7872"/>
    <n v="2461"/>
    <n v="7519"/>
    <n v="7082"/>
    <n v="6819"/>
    <n v="7943"/>
    <n v="2787"/>
    <n v="4996"/>
    <n v="4651.9226425945035"/>
    <n v="4989.8194941686861"/>
    <n v="8265.231760238401"/>
    <n v="10302.752776277786"/>
    <n v="7358.3599241564225"/>
    <n v="4620.1704765169625"/>
    <n v="5193.5219656673708"/>
    <n v="5423.5447230538502"/>
    <n v="4468.7862221521491"/>
    <n v="6476.7199244046642"/>
    <n v="5164.9214123507581"/>
    <n v="5212.6903501863962"/>
    <n v="231638.44167176794"/>
    <n v="256"/>
    <n v="1.419504E-3"/>
    <n v="74150"/>
    <n v="72128.441671767956"/>
    <n v="333.4375"/>
    <n v="289.6484375"/>
    <n v="281.75172528034358"/>
    <n v="13.05859375"/>
    <n v="13.2578125"/>
    <n v="22.4140625"/>
    <n v="55.453125"/>
    <n v="30.75"/>
    <n v="9.61328125"/>
    <n v="29.37109375"/>
    <n v="27.6640625"/>
    <n v="26.63671875"/>
    <n v="31.02734375"/>
    <n v="10.88671875"/>
    <n v="19.515625"/>
    <n v="18.171572822634779"/>
    <n v="19.49148239909643"/>
    <n v="32.286061563431254"/>
    <n v="40.245128032335103"/>
    <n v="28.743593453736025"/>
    <n v="18.047540923894385"/>
    <n v="20.287195178388167"/>
    <n v="21.185721574429103"/>
    <n v="17.456196180281832"/>
    <n v="25.29968720470572"/>
    <n v="20.175474266995149"/>
    <n v="20.36207168041561"/>
    <n v="121.16886144"/>
    <n v="105.2562216"/>
    <n v="102.3866114668413"/>
    <n v="4.7454018720000004"/>
    <n v="4.8177965760000001"/>
    <n v="8.1451139520000009"/>
    <n v="20.151278783999999"/>
    <n v="11.174335488000001"/>
    <n v="3.4933993440000002"/>
    <n v="10.673250576000001"/>
    <n v="10.052927328000001"/>
    <n v="9.6795977759999996"/>
    <n v="11.275120272000001"/>
    <n v="3.956157648"/>
    <n v="7.0918419840000002"/>
    <n v="6.6034227988534679"/>
    <n v="7.0830687312504264"/>
    <n v="11.732529544585452"/>
    <n v="14.624798776937423"/>
    <n v="10.445221345779739"/>
    <n v="6.5583504720977341"/>
    <n v="7.3722252043526959"/>
    <n v="7.6987434285538328"/>
    <n v="6.3434599174898647"/>
    <n v="9.1937298395721179"/>
    <n v="7.3316266045175507"/>
    <n v="7.3994348028509904"/>
  </r>
  <r>
    <x v="12"/>
    <n v="68649096"/>
    <n v="10076840003553"/>
    <s v="BJ US-TOP-DevilsFoodCake-8 450ML"/>
    <n v="95970"/>
    <n v="4490"/>
    <n v="4051"/>
    <n v="4981"/>
    <n v="3705"/>
    <n v="4219"/>
    <n v="9468"/>
    <n v="3336"/>
    <n v="3418"/>
    <n v="4531"/>
    <n v="2237"/>
    <n v="2145"/>
    <n v="3061"/>
    <n v="2785.3046899681135"/>
    <n v="3437.2547906453251"/>
    <n v="3996.2519469283748"/>
    <n v="3350.6971233158724"/>
    <n v="4295.3916382439629"/>
    <n v="4433.2008974799674"/>
    <n v="4195.2366233121029"/>
    <n v="4449.0237879382685"/>
    <n v="3592.8809294413772"/>
    <n v="3147.1866696525917"/>
    <n v="2764.8029634033428"/>
    <n v="2215.9092994906805"/>
    <n v="188275.14135981997"/>
    <n v="240"/>
    <n v="3.5999999999999999E-3"/>
    <n v="49642"/>
    <n v="42663.141359819987"/>
    <n v="399.875"/>
    <n v="206.84166666666667"/>
    <n v="177.76308899924996"/>
    <n v="18.708333333333332"/>
    <n v="16.879166666666666"/>
    <n v="20.754166666666666"/>
    <n v="15.4375"/>
    <n v="17.579166666666666"/>
    <n v="39.450000000000003"/>
    <n v="13.9"/>
    <n v="14.241666666666667"/>
    <n v="18.879166666666666"/>
    <n v="9.3208333333333329"/>
    <n v="8.9375"/>
    <n v="12.754166666666666"/>
    <n v="11.605436208200473"/>
    <n v="14.321894961022188"/>
    <n v="16.651049778868227"/>
    <n v="13.961238013816136"/>
    <n v="17.897465159349846"/>
    <n v="18.471670406166531"/>
    <n v="17.480152597133763"/>
    <n v="18.537599116409453"/>
    <n v="14.970337206005739"/>
    <n v="13.113277790219133"/>
    <n v="11.520012347513928"/>
    <n v="9.2329554145445023"/>
    <n v="345.49200000000002"/>
    <n v="178.71119999999999"/>
    <n v="153.58730889535195"/>
    <n v="16.163999999999998"/>
    <n v="14.583599999999999"/>
    <n v="17.9316"/>
    <n v="13.337999999999999"/>
    <n v="15.1884"/>
    <n v="34.084800000000001"/>
    <n v="12.009599999999999"/>
    <n v="12.3048"/>
    <n v="16.311599999999999"/>
    <n v="8.0532000000000004"/>
    <n v="7.7219999999999995"/>
    <n v="11.019600000000001"/>
    <n v="10.027096883885209"/>
    <n v="12.37411724632317"/>
    <n v="14.386507008942148"/>
    <n v="12.06250964393714"/>
    <n v="15.463409897678266"/>
    <n v="15.959523230927882"/>
    <n v="15.10285184392357"/>
    <n v="16.016485636577766"/>
    <n v="12.934371345988957"/>
    <n v="11.32987201074933"/>
    <n v="9.9532906682520341"/>
    <n v="7.9772734781664498"/>
  </r>
  <r>
    <x v="23"/>
    <n v="69991277"/>
    <n v="10186852001758"/>
    <s v="TAL NV Zesty Lemon Sorbetto Bar 6-6Pk"/>
    <n v="112202"/>
    <n v="3055"/>
    <n v="4485"/>
    <n v="2864"/>
    <n v="3024"/>
    <n v="3168"/>
    <n v="5056"/>
    <n v="3616"/>
    <n v="2592"/>
    <n v="2659"/>
    <n v="1506"/>
    <n v="170"/>
    <n v="0"/>
    <n v="0"/>
    <n v="0"/>
    <n v="0"/>
    <n v="0"/>
    <n v="0"/>
    <n v="0"/>
    <n v="0"/>
    <n v="0"/>
    <n v="0"/>
    <n v="0"/>
    <n v="0"/>
    <n v="0"/>
    <n v="144397"/>
    <n v="176"/>
    <n v="1.98E-3"/>
    <n v="32195"/>
    <n v="0"/>
    <n v="637.51136363636363"/>
    <n v="182.92613636363637"/>
    <n v="0"/>
    <n v="17.357954545454547"/>
    <n v="25.482954545454547"/>
    <n v="16.272727272727273"/>
    <n v="17.181818181818183"/>
    <n v="18"/>
    <n v="28.727272727272727"/>
    <n v="20.545454545454547"/>
    <n v="14.727272727272727"/>
    <n v="15.107954545454545"/>
    <n v="8.5568181818181817"/>
    <n v="0.96590909090909094"/>
    <n v="0"/>
    <n v="0"/>
    <n v="0"/>
    <n v="0"/>
    <n v="0"/>
    <n v="0"/>
    <n v="0"/>
    <n v="0"/>
    <n v="0"/>
    <n v="0"/>
    <n v="0"/>
    <n v="0"/>
    <n v="0"/>
    <n v="222.15996000000001"/>
    <n v="63.746099999999998"/>
    <n v="0"/>
    <n v="6.0488999999999997"/>
    <n v="8.8803000000000001"/>
    <n v="5.6707200000000002"/>
    <n v="5.98752"/>
    <n v="6.27264"/>
    <n v="10.01088"/>
    <n v="7.1596799999999998"/>
    <n v="5.1321599999999998"/>
    <n v="5.2648200000000003"/>
    <n v="2.9818799999999999"/>
    <n v="0.33660000000000001"/>
    <n v="0"/>
    <n v="0"/>
    <n v="0"/>
    <n v="0"/>
    <n v="0"/>
    <n v="0"/>
    <n v="0"/>
    <n v="0"/>
    <n v="0"/>
    <n v="0"/>
    <n v="0"/>
    <n v="0"/>
    <n v="0"/>
  </r>
  <r>
    <x v="9"/>
    <n v="62698497"/>
    <n v="10041000009577"/>
    <s v="GH Reeses Bar Club 1-24PK"/>
    <n v="33164"/>
    <n v="1560"/>
    <n v="3360"/>
    <n v="9960"/>
    <n v="8040"/>
    <n v="4200"/>
    <n v="0"/>
    <n v="0"/>
    <n v="840"/>
    <n v="1200"/>
    <n v="0"/>
    <n v="0"/>
    <n v="5038"/>
    <n v="0"/>
    <n v="0"/>
    <n v="0"/>
    <n v="0"/>
    <n v="0"/>
    <n v="0"/>
    <n v="0"/>
    <n v="0"/>
    <n v="0"/>
    <n v="0"/>
    <n v="0"/>
    <n v="0"/>
    <n v="67362"/>
    <n v="120"/>
    <n v="2.7320000000000001E-3"/>
    <n v="34198"/>
    <n v="0"/>
    <n v="276.36666666666667"/>
    <n v="284.98333333333335"/>
    <n v="0"/>
    <n v="13"/>
    <n v="28"/>
    <n v="83"/>
    <n v="67"/>
    <n v="35"/>
    <n v="0"/>
    <n v="0"/>
    <n v="7"/>
    <n v="10"/>
    <n v="0"/>
    <n v="0"/>
    <n v="41.983333333333334"/>
    <n v="0"/>
    <n v="0"/>
    <n v="0"/>
    <n v="0"/>
    <n v="0"/>
    <n v="0"/>
    <n v="0"/>
    <n v="0"/>
    <n v="0"/>
    <n v="0"/>
    <n v="0"/>
    <n v="0"/>
    <n v="90.604048000000006"/>
    <n v="93.428936000000007"/>
    <n v="0"/>
    <n v="4.2619199999999999"/>
    <n v="9.1795200000000001"/>
    <n v="27.210720000000002"/>
    <n v="21.96528"/>
    <n v="11.474400000000001"/>
    <n v="0"/>
    <n v="0"/>
    <n v="2.29488"/>
    <n v="3.2784"/>
    <n v="0"/>
    <n v="0"/>
    <n v="13.763816"/>
    <n v="0"/>
    <n v="0"/>
    <n v="0"/>
    <n v="0"/>
    <n v="0"/>
    <n v="0"/>
    <n v="0"/>
    <n v="0"/>
    <n v="0"/>
    <n v="0"/>
    <n v="0"/>
    <n v="0"/>
  </r>
  <r>
    <x v="24"/>
    <n v="69586720"/>
    <n v="10075856000686"/>
    <s v="KL Cones Cookies n Cream 6-4CT"/>
    <n v="98086"/>
    <n v="5236"/>
    <n v="5369"/>
    <n v="9094"/>
    <n v="10680"/>
    <n v="11082"/>
    <n v="11214"/>
    <n v="9710"/>
    <n v="9286"/>
    <n v="8278"/>
    <n v="7898"/>
    <n v="8372"/>
    <n v="6272"/>
    <n v="6047.9856730346219"/>
    <n v="6421.3174278916622"/>
    <n v="9741.4081819007497"/>
    <n v="11173.458553372318"/>
    <n v="11911.999438242961"/>
    <n v="11762.805533144521"/>
    <n v="9689.2764842144443"/>
    <n v="10337.954743117585"/>
    <n v="9229.2504630167186"/>
    <n v="8274.5155167347366"/>
    <n v="6880.5459617678616"/>
    <n v="7152.7832614218569"/>
    <n v="309200.30123786"/>
    <n v="220"/>
    <n v="2.6640000000000001E-3"/>
    <n v="102491"/>
    <n v="108623.30123786003"/>
    <n v="445.84545454545457"/>
    <n v="465.86818181818182"/>
    <n v="493.74227835390923"/>
    <n v="23.8"/>
    <n v="24.404545454545456"/>
    <n v="41.336363636363636"/>
    <n v="48.545454545454547"/>
    <n v="50.372727272727275"/>
    <n v="50.972727272727276"/>
    <n v="44.136363636363633"/>
    <n v="42.209090909090911"/>
    <n v="37.627272727272725"/>
    <n v="35.9"/>
    <n v="38.054545454545455"/>
    <n v="28.509090909090908"/>
    <n v="27.490843968339192"/>
    <n v="29.187806490416648"/>
    <n v="44.279128099548863"/>
    <n v="50.788447969874177"/>
    <n v="54.145451992013463"/>
    <n v="53.467297877929639"/>
    <n v="44.042165837338381"/>
    <n v="46.990703377807208"/>
    <n v="41.95113846825781"/>
    <n v="37.611434166976075"/>
    <n v="31.275208917126644"/>
    <n v="32.512651188281168"/>
    <n v="261.30110400000001"/>
    <n v="273.036024"/>
    <n v="289.37247449765914"/>
    <n v="13.948704000000001"/>
    <n v="14.303016000000001"/>
    <n v="24.226416"/>
    <n v="28.451520000000002"/>
    <n v="29.522448000000001"/>
    <n v="29.874096000000002"/>
    <n v="25.867440000000002"/>
    <n v="24.737904"/>
    <n v="22.052592000000001"/>
    <n v="21.040272000000002"/>
    <n v="22.303008000000002"/>
    <n v="16.708608000000002"/>
    <n v="16.111833832964233"/>
    <n v="17.10638962790339"/>
    <n v="25.951111396583599"/>
    <n v="29.766093586183857"/>
    <n v="31.733566503479249"/>
    <n v="31.336113940297007"/>
    <n v="25.812232553947283"/>
    <n v="27.540311435665249"/>
    <n v="24.58672323347654"/>
    <n v="22.043309336581338"/>
    <n v="18.329774442149585"/>
    <n v="19.055014608427829"/>
  </r>
  <r>
    <x v="1"/>
    <n v="62678151"/>
    <n v="10076840000668"/>
    <s v="BJ US-ND-PBHalfBaked-8 1PT"/>
    <n v="77869"/>
    <n v="4998"/>
    <n v="6936"/>
    <n v="6550"/>
    <n v="7099"/>
    <n v="6526"/>
    <n v="7636"/>
    <n v="7779"/>
    <n v="6817"/>
    <n v="7444"/>
    <n v="4211"/>
    <n v="2993"/>
    <n v="5283"/>
    <n v="4406.1722311889762"/>
    <n v="4833.8392367554743"/>
    <n v="5689.0714729216234"/>
    <n v="5492.5716928791508"/>
    <n v="5106.6477200278496"/>
    <n v="6399.7866196627683"/>
    <n v="5858.5405850145307"/>
    <n v="5523.3756522389285"/>
    <n v="5822.9745593265407"/>
    <n v="3890.9519939122529"/>
    <n v="4466.6884989865284"/>
    <n v="4262.0080772886531"/>
    <n v="213893.62834020329"/>
    <n v="240"/>
    <n v="3.7839999999999996E-3"/>
    <n v="74272"/>
    <n v="61752.628340203279"/>
    <n v="324.45416666666665"/>
    <n v="309.46666666666664"/>
    <n v="257.30261808418032"/>
    <n v="20.824999999999999"/>
    <n v="28.9"/>
    <n v="27.291666666666668"/>
    <n v="29.579166666666666"/>
    <n v="27.191666666666666"/>
    <n v="31.816666666666666"/>
    <n v="32.412500000000001"/>
    <n v="28.404166666666665"/>
    <n v="31.016666666666666"/>
    <n v="17.545833333333334"/>
    <n v="12.470833333333333"/>
    <n v="22.012499999999999"/>
    <n v="18.359050963287402"/>
    <n v="20.140996819814475"/>
    <n v="23.704464470506764"/>
    <n v="22.885715386996463"/>
    <n v="21.277698833449374"/>
    <n v="26.6657775819282"/>
    <n v="24.410585770893878"/>
    <n v="23.014065217662203"/>
    <n v="24.262393997193918"/>
    <n v="16.212299974634387"/>
    <n v="18.611202079110534"/>
    <n v="17.758366988702722"/>
    <n v="294.656296"/>
    <n v="281.04524799999996"/>
    <n v="233.67194563932918"/>
    <n v="18.912431999999999"/>
    <n v="26.245823999999999"/>
    <n v="24.785199999999996"/>
    <n v="26.862615999999996"/>
    <n v="24.694383999999996"/>
    <n v="28.894623999999997"/>
    <n v="29.435735999999999"/>
    <n v="25.795527999999997"/>
    <n v="28.168095999999998"/>
    <n v="15.934423999999998"/>
    <n v="11.325511999999998"/>
    <n v="19.990872"/>
    <n v="16.672955722819083"/>
    <n v="18.291247671882712"/>
    <n v="21.527446453535422"/>
    <n v="20.783891285854704"/>
    <n v="19.323554972585381"/>
    <n v="24.216792568803914"/>
    <n v="22.16871757369498"/>
    <n v="20.900453468072104"/>
    <n v="22.034135732491627"/>
    <n v="14.723362344963963"/>
    <n v="16.90194928016502"/>
    <n v="16.127438564460263"/>
  </r>
  <r>
    <x v="1"/>
    <n v="62678152"/>
    <n v="10076840003836"/>
    <s v="BJ US-ND-OatmealDreamPie-8 1PT"/>
    <n v="80885"/>
    <n v="2810"/>
    <n v="4615"/>
    <n v="3514"/>
    <n v="3239"/>
    <n v="3077"/>
    <n v="4111"/>
    <n v="4232"/>
    <n v="3106"/>
    <n v="3632"/>
    <n v="2063"/>
    <n v="2071"/>
    <n v="1907"/>
    <n v="1953.5827276242342"/>
    <n v="2517.8501378790097"/>
    <n v="2398.5209527153843"/>
    <n v="2235.0858937450162"/>
    <n v="2273.6469787602778"/>
    <n v="3053.8063813545964"/>
    <n v="3106.137949746696"/>
    <n v="2418.8745975159372"/>
    <n v="2997.1695917155689"/>
    <n v="2067.9392725241346"/>
    <n v="2347.32274630354"/>
    <n v="2556.6845443928464"/>
    <n v="149188.62177427721"/>
    <n v="240"/>
    <n v="3.7839999999999996E-3"/>
    <n v="38377"/>
    <n v="29926.621774277242"/>
    <n v="337.02083333333331"/>
    <n v="159.90416666666667"/>
    <n v="124.69425739282184"/>
    <n v="11.708333333333334"/>
    <n v="19.229166666666668"/>
    <n v="14.641666666666667"/>
    <n v="13.495833333333334"/>
    <n v="12.820833333333333"/>
    <n v="17.129166666666666"/>
    <n v="17.633333333333333"/>
    <n v="12.941666666666666"/>
    <n v="15.133333333333333"/>
    <n v="8.5958333333333332"/>
    <n v="8.6291666666666664"/>
    <n v="7.9458333333333337"/>
    <n v="8.1399280317676421"/>
    <n v="10.491042241162541"/>
    <n v="9.9938373029807686"/>
    <n v="9.3128578906042332"/>
    <n v="9.4735290781678234"/>
    <n v="12.724193255644151"/>
    <n v="12.9422414572779"/>
    <n v="10.078644156316406"/>
    <n v="12.488206632148204"/>
    <n v="8.6164136355172278"/>
    <n v="9.7805114429314166"/>
    <n v="10.652852268303526"/>
    <n v="306.06883999999997"/>
    <n v="145.21856799999998"/>
    <n v="113.24233679386508"/>
    <n v="10.633039999999999"/>
    <n v="17.463159999999998"/>
    <n v="13.296975999999999"/>
    <n v="12.256375999999999"/>
    <n v="11.643367999999999"/>
    <n v="15.556023999999999"/>
    <n v="16.013887999999998"/>
    <n v="11.753103999999999"/>
    <n v="13.743487999999999"/>
    <n v="7.8063919999999989"/>
    <n v="7.836663999999999"/>
    <n v="7.2160879999999992"/>
    <n v="7.3923570413301016"/>
    <n v="9.5275449217341723"/>
    <n v="9.0760032850750125"/>
    <n v="8.4575650219311402"/>
    <n v="8.6034801676288897"/>
    <n v="11.555603347045791"/>
    <n v="11.753626001841496"/>
    <n v="9.1530214770003049"/>
    <n v="11.341289735051712"/>
    <n v="7.8250822072313246"/>
    <n v="8.8822692720125946"/>
    <n v="9.6744943159825301"/>
  </r>
  <r>
    <x v="3"/>
    <n v="68852583"/>
    <n v="10075856024095"/>
    <s v="KL OREO BAR LIGHT 12-6PK"/>
    <n v="89493"/>
    <n v="5209"/>
    <n v="5328"/>
    <n v="8760"/>
    <n v="7680"/>
    <n v="10812"/>
    <n v="10067"/>
    <n v="7566"/>
    <n v="7566"/>
    <n v="4893"/>
    <n v="7176"/>
    <n v="3504"/>
    <n v="3624"/>
    <n v="6221.2509959977942"/>
    <n v="5321.0469251862305"/>
    <n v="8935.498974262533"/>
    <n v="8045.0463572351282"/>
    <n v="10188.537151628934"/>
    <n v="9807.2984475272478"/>
    <n v="7744.1876669195799"/>
    <n v="8414.1815370857439"/>
    <n v="5863.7219340130778"/>
    <n v="5987.8970026782508"/>
    <n v="3522.6873607148473"/>
    <n v="3015.3416701333472"/>
    <n v="254744.69602338271"/>
    <n v="132"/>
    <n v="8.5199999999999998E-3"/>
    <n v="82185"/>
    <n v="83066.696023382712"/>
    <n v="677.97727272727275"/>
    <n v="622.61363636363637"/>
    <n v="629.29315169229324"/>
    <n v="39.462121212121211"/>
    <n v="40.363636363636367"/>
    <n v="66.36363636363636"/>
    <n v="58.18181818181818"/>
    <n v="81.909090909090907"/>
    <n v="76.265151515151516"/>
    <n v="57.31818181818182"/>
    <n v="57.31818181818182"/>
    <n v="37.06818181818182"/>
    <n v="54.363636363636367"/>
    <n v="26.545454545454547"/>
    <n v="27.454545454545453"/>
    <n v="47.130689363619652"/>
    <n v="40.310961554441143"/>
    <n v="67.693174047443435"/>
    <n v="60.947320888144908"/>
    <n v="77.185887512340415"/>
    <n v="74.297715511570061"/>
    <n v="58.668088385754395"/>
    <n v="63.74379952337685"/>
    <n v="44.422135863735434"/>
    <n v="45.362856080895838"/>
    <n v="26.687025459960964"/>
    <n v="22.843497501010205"/>
    <n v="762.48036000000002"/>
    <n v="700.21619999999996"/>
    <n v="707.72825011922066"/>
    <n v="44.380679999999998"/>
    <n v="45.394559999999998"/>
    <n v="74.635199999999998"/>
    <n v="65.433599999999998"/>
    <n v="92.11824"/>
    <n v="85.770839999999993"/>
    <n v="64.462320000000005"/>
    <n v="64.462320000000005"/>
    <n v="41.688359999999996"/>
    <n v="61.139519999999997"/>
    <n v="29.85408"/>
    <n v="30.876480000000001"/>
    <n v="53.005058485901209"/>
    <n v="45.335319802586682"/>
    <n v="76.130451260716782"/>
    <n v="68.543794963643293"/>
    <n v="86.806336531878515"/>
    <n v="83.558182772932156"/>
    <n v="65.980478922154816"/>
    <n v="71.688826695970533"/>
    <n v="49.958910877791425"/>
    <n v="51.016882462818693"/>
    <n v="30.0132963132905"/>
    <n v="25.690711029536118"/>
  </r>
  <r>
    <x v="13"/>
    <n v="64378129"/>
    <n v="10041000009683"/>
    <s v="GH Candy center 8-6pk"/>
    <n v="4111"/>
    <n v="1023"/>
    <n v="1422"/>
    <n v="1416"/>
    <n v="5807"/>
    <n v="2244"/>
    <n v="3597"/>
    <n v="7427"/>
    <n v="3875"/>
    <n v="3490"/>
    <n v="3630"/>
    <n v="1441"/>
    <n v="1892"/>
    <n v="1426.2311567850622"/>
    <n v="1528.8357430216656"/>
    <n v="1879.5819178816939"/>
    <n v="2386.2180206635348"/>
    <n v="1968.6391705526269"/>
    <n v="2335.9379505486909"/>
    <n v="2678.1572491046663"/>
    <n v="2670.256882195974"/>
    <n v="1885.5887577167778"/>
    <n v="2108.8464181523041"/>
    <n v="1849.135993664428"/>
    <n v="1902.665232587053"/>
    <n v="65995.094492874472"/>
    <n v="110"/>
    <n v="3.8399999999999997E-3"/>
    <n v="37264"/>
    <n v="24620.094492874479"/>
    <n v="37.372727272727275"/>
    <n v="338.76363636363635"/>
    <n v="223.81904084431343"/>
    <n v="9.3000000000000007"/>
    <n v="12.927272727272728"/>
    <n v="12.872727272727273"/>
    <n v="52.790909090909089"/>
    <n v="20.399999999999999"/>
    <n v="32.700000000000003"/>
    <n v="67.518181818181816"/>
    <n v="35.227272727272727"/>
    <n v="31.727272727272727"/>
    <n v="33"/>
    <n v="13.1"/>
    <n v="17.2"/>
    <n v="12.965737788955112"/>
    <n v="13.898506754742415"/>
    <n v="17.087108344379036"/>
    <n v="21.692891096941224"/>
    <n v="17.896719732296607"/>
    <n v="21.235799550442643"/>
    <n v="24.346884082769694"/>
    <n v="24.275062565417944"/>
    <n v="17.141715979243433"/>
    <n v="19.171331074111855"/>
    <n v="16.810327215131164"/>
    <n v="17.296956659882301"/>
    <n v="15.786239999999999"/>
    <n v="143.09375999999997"/>
    <n v="94.541162852637996"/>
    <n v="3.9283199999999998"/>
    <n v="5.4604799999999996"/>
    <n v="5.4374399999999996"/>
    <n v="22.298879999999997"/>
    <n v="8.6169599999999988"/>
    <n v="13.812479999999999"/>
    <n v="28.519679999999997"/>
    <n v="14.879999999999999"/>
    <n v="13.401599999999998"/>
    <n v="13.9392"/>
    <n v="5.5334399999999997"/>
    <n v="7.2652799999999997"/>
    <n v="5.4767276420546382"/>
    <n v="5.8707292532031952"/>
    <n v="7.2175945646657045"/>
    <n v="9.1630771993479723"/>
    <n v="7.5595744149220865"/>
    <n v="8.9700017301069721"/>
    <n v="10.284123836561918"/>
    <n v="10.253786427632539"/>
    <n v="7.240660829632426"/>
    <n v="8.0979702457048468"/>
    <n v="7.1006822156714033"/>
    <n v="7.3062344931342826"/>
  </r>
  <r>
    <x v="8"/>
    <n v="64325487"/>
    <n v="10850001974070"/>
    <s v="Yasso Mint Chocolate Crunch 8-4pk"/>
    <n v="81163"/>
    <n v="5134"/>
    <n v="6715"/>
    <n v="9792"/>
    <n v="9333"/>
    <n v="9486"/>
    <n v="13498"/>
    <n v="11322"/>
    <n v="10507"/>
    <n v="3007"/>
    <n v="11137"/>
    <n v="8413"/>
    <n v="7277"/>
    <n v="2640.69785592793"/>
    <n v="5585.8697226452277"/>
    <n v="9540.2638903822044"/>
    <n v="10276.015468563388"/>
    <n v="14492.765924553238"/>
    <n v="14090.44505376694"/>
    <n v="18151.470426029573"/>
    <n v="13957.26670007249"/>
    <n v="9090.6792307926098"/>
    <n v="9192.9426481160626"/>
    <n v="10367.2692255532"/>
    <n v="3235.6626068963087"/>
    <n v="307405.34875329921"/>
    <n v="187"/>
    <n v="2.5119999999999999E-3"/>
    <n v="105621"/>
    <n v="120621.34875329917"/>
    <n v="434.02673796791441"/>
    <n v="564.81818181818187"/>
    <n v="645.03395055240196"/>
    <n v="27.454545454545453"/>
    <n v="35.909090909090907"/>
    <n v="52.363636363636367"/>
    <n v="49.909090909090907"/>
    <n v="50.727272727272727"/>
    <n v="72.181818181818187"/>
    <n v="60.545454545454547"/>
    <n v="56.18716577540107"/>
    <n v="16.080213903743317"/>
    <n v="59.55614973262032"/>
    <n v="44.989304812834227"/>
    <n v="38.914438502673796"/>
    <n v="14.121378908705509"/>
    <n v="29.870961083664319"/>
    <n v="51.017453959263122"/>
    <n v="54.951954377344322"/>
    <n v="77.501422056434421"/>
    <n v="75.349973549555827"/>
    <n v="97.066686770211618"/>
    <n v="74.637789839959837"/>
    <n v="48.613257918677057"/>
    <n v="49.160121112920123"/>
    <n v="55.439942382637433"/>
    <n v="17.303008593028387"/>
    <n v="203.88145599999999"/>
    <n v="265.319952"/>
    <n v="303.00082806828749"/>
    <n v="12.896607999999999"/>
    <n v="16.868079999999999"/>
    <n v="24.597504000000001"/>
    <n v="23.444496000000001"/>
    <n v="23.828831999999998"/>
    <n v="33.906976"/>
    <n v="28.440863999999998"/>
    <n v="26.393584000000001"/>
    <n v="7.5535839999999999"/>
    <n v="27.976143999999998"/>
    <n v="21.133455999999999"/>
    <n v="18.279823999999998"/>
    <n v="6.6334330140909596"/>
    <n v="14.031704743284811"/>
    <n v="23.965142892640095"/>
    <n v="25.813350857031228"/>
    <n v="36.405828002477733"/>
    <n v="35.395197975062551"/>
    <n v="45.596493710186287"/>
    <n v="35.060653950582093"/>
    <n v="22.835786227751036"/>
    <n v="23.09267193206755"/>
    <n v="26.042580294589637"/>
    <n v="8.1279844685235272"/>
  </r>
  <r>
    <x v="1"/>
    <n v="62678148"/>
    <n v="10076840003928"/>
    <s v="BJ US-ND-LightsCaramelAction-8 1PT"/>
    <n v="74773"/>
    <n v="4037"/>
    <n v="4011"/>
    <n v="4182"/>
    <n v="5376"/>
    <n v="4205"/>
    <n v="5673"/>
    <n v="4852"/>
    <n v="4213"/>
    <n v="5508"/>
    <n v="3260"/>
    <n v="3772"/>
    <n v="3606"/>
    <n v="2446.3397565111577"/>
    <n v="2747.507059888178"/>
    <n v="2911.1834910028083"/>
    <n v="3138.9204773148749"/>
    <n v="3193.8134091080665"/>
    <n v="3720.3827533326112"/>
    <n v="3486.747311336303"/>
    <n v="3209.1099736927063"/>
    <n v="3292.9174178839821"/>
    <n v="2730.4676709140558"/>
    <n v="3187.9343580516888"/>
    <n v="2882.8418133412529"/>
    <n v="164416.16549237768"/>
    <n v="240"/>
    <n v="3.7839999999999996E-3"/>
    <n v="52695"/>
    <n v="36948.165492377688"/>
    <n v="311.55416666666667"/>
    <n v="219.5625"/>
    <n v="153.9506895515737"/>
    <n v="16.820833333333333"/>
    <n v="16.712499999999999"/>
    <n v="17.425000000000001"/>
    <n v="22.4"/>
    <n v="17.520833333333332"/>
    <n v="23.637499999999999"/>
    <n v="20.216666666666665"/>
    <n v="17.554166666666667"/>
    <n v="22.95"/>
    <n v="13.583333333333334"/>
    <n v="15.716666666666667"/>
    <n v="15.025"/>
    <n v="10.19308231879649"/>
    <n v="11.447946082867409"/>
    <n v="12.129931212511702"/>
    <n v="13.078835322145313"/>
    <n v="13.30755587128361"/>
    <n v="15.501594805552546"/>
    <n v="14.528113797234596"/>
    <n v="13.371291557052944"/>
    <n v="13.720489241183259"/>
    <n v="11.376948628808567"/>
    <n v="13.28305982521537"/>
    <n v="12.011840888921887"/>
    <n v="282.94103199999995"/>
    <n v="199.39787999999999"/>
    <n v="139.81185822315715"/>
    <n v="15.276007999999999"/>
    <n v="15.177623999999998"/>
    <n v="15.824687999999998"/>
    <n v="20.342783999999998"/>
    <n v="15.911719999999999"/>
    <n v="21.466631999999997"/>
    <n v="18.359967999999999"/>
    <n v="15.941991999999999"/>
    <n v="20.842271999999998"/>
    <n v="12.335839999999999"/>
    <n v="14.273247999999999"/>
    <n v="13.645103999999998"/>
    <n v="9.2569496386382202"/>
    <n v="10.396566714616865"/>
    <n v="11.015918329954625"/>
    <n v="11.877675086159485"/>
    <n v="12.085389940064923"/>
    <n v="14.077928338610599"/>
    <n v="13.193851826096569"/>
    <n v="12.143272140453199"/>
    <n v="12.460399509272987"/>
    <n v="10.332089666738787"/>
    <n v="12.06314361086759"/>
    <n v="10.9086734216833"/>
  </r>
  <r>
    <x v="9"/>
    <n v="64786666"/>
    <n v="10041000576628"/>
    <s v="GH CHOCOLATE ECLAIR BAR 8-6PK"/>
    <n v="71028"/>
    <n v="4200"/>
    <n v="4214"/>
    <n v="5418"/>
    <n v="5374"/>
    <n v="11922"/>
    <n v="10151"/>
    <n v="9324"/>
    <n v="7868"/>
    <n v="4414"/>
    <n v="3332"/>
    <n v="2814"/>
    <n v="3654"/>
    <n v="3467.9750496623669"/>
    <n v="3732.7990360067229"/>
    <n v="4387.3760934631046"/>
    <n v="6191.5925281921673"/>
    <n v="6299.1294263766504"/>
    <n v="8539.4240308933804"/>
    <n v="6490.9246087567526"/>
    <n v="6417.1494689512547"/>
    <n v="2534.1124587260542"/>
    <n v="4327.7723570189637"/>
    <n v="2469.3466566627103"/>
    <n v="1595.4476495447525"/>
    <n v="200166.04936425487"/>
    <n v="154"/>
    <n v="4.2560000000000002E-3"/>
    <n v="72685"/>
    <n v="56453.049364254883"/>
    <n v="461.22077922077921"/>
    <n v="471.98051948051949"/>
    <n v="366.57824262503169"/>
    <n v="27.272727272727273"/>
    <n v="27.363636363636363"/>
    <n v="35.18181818181818"/>
    <n v="34.896103896103895"/>
    <n v="77.415584415584419"/>
    <n v="65.915584415584419"/>
    <n v="60.545454545454547"/>
    <n v="51.090909090909093"/>
    <n v="28.662337662337663"/>
    <n v="21.636363636363637"/>
    <n v="18.272727272727273"/>
    <n v="23.727272727272727"/>
    <n v="22.519318504301083"/>
    <n v="24.238954779264436"/>
    <n v="28.48945515235782"/>
    <n v="40.205146286962126"/>
    <n v="40.90343783361461"/>
    <n v="55.450805395411564"/>
    <n v="42.148861095823072"/>
    <n v="41.669801746436718"/>
    <n v="16.455275706013339"/>
    <n v="28.102417902720543"/>
    <n v="16.034718549757859"/>
    <n v="10.360049672368522"/>
    <n v="302.29516799999999"/>
    <n v="309.34736000000004"/>
    <n v="240.2641780942688"/>
    <n v="17.8752"/>
    <n v="17.934784000000001"/>
    <n v="23.059008000000002"/>
    <n v="22.871744"/>
    <n v="50.740031999999999"/>
    <n v="43.202656000000005"/>
    <n v="39.682943999999999"/>
    <n v="33.486208000000005"/>
    <n v="18.785984000000003"/>
    <n v="14.180992000000002"/>
    <n v="11.976384000000001"/>
    <n v="15.551424000000001"/>
    <n v="14.759701811363035"/>
    <n v="15.886792697244614"/>
    <n v="18.672672653778974"/>
    <n v="26.351417799985864"/>
    <n v="26.809094838659025"/>
    <n v="36.34378867548223"/>
    <n v="27.62537513486874"/>
    <n v="27.31138813985654"/>
    <n v="10.785182624338088"/>
    <n v="18.418999151472711"/>
    <n v="10.509539370756496"/>
    <n v="6.7902251964624671"/>
  </r>
  <r>
    <x v="1"/>
    <n v="62678150"/>
    <n v="10076840002907"/>
    <s v="BJ US-ND-AmericoneDream-8 1PT"/>
    <n v="84477"/>
    <n v="5748"/>
    <n v="7294"/>
    <n v="8662"/>
    <n v="8081"/>
    <n v="7088"/>
    <n v="11336"/>
    <n v="10448"/>
    <n v="9737"/>
    <n v="10025"/>
    <n v="6200"/>
    <n v="5920"/>
    <n v="6004"/>
    <n v="4717.6865316958701"/>
    <n v="6427.6399791737667"/>
    <n v="6711.002919261462"/>
    <n v="7332.5990060163958"/>
    <n v="6425.8263295078259"/>
    <n v="8921.6433945831377"/>
    <n v="8996.8763614927429"/>
    <n v="7560.1521587033021"/>
    <n v="6829.3524398598374"/>
    <n v="5815.0385561951098"/>
    <n v="6133.1311701501081"/>
    <n v="4755.6573832234417"/>
    <n v="261646.60622986295"/>
    <n v="240"/>
    <n v="3.7839999999999996E-3"/>
    <n v="96543"/>
    <n v="80626.606229863013"/>
    <n v="351.98750000000001"/>
    <n v="402.26249999999999"/>
    <n v="335.94419262442921"/>
    <n v="23.95"/>
    <n v="30.391666666666666"/>
    <n v="36.091666666666669"/>
    <n v="33.670833333333334"/>
    <n v="29.533333333333335"/>
    <n v="47.233333333333334"/>
    <n v="43.533333333333331"/>
    <n v="40.570833333333333"/>
    <n v="41.770833333333336"/>
    <n v="25.833333333333332"/>
    <n v="24.666666666666668"/>
    <n v="25.016666666666666"/>
    <n v="19.657027215399459"/>
    <n v="26.781833246557362"/>
    <n v="27.962512163589427"/>
    <n v="30.552495858401649"/>
    <n v="26.774276372949274"/>
    <n v="37.173514144096409"/>
    <n v="37.486984839553095"/>
    <n v="31.500633994597091"/>
    <n v="28.455635166082654"/>
    <n v="24.229327317479623"/>
    <n v="25.554713208958784"/>
    <n v="19.815239096764341"/>
    <n v="319.66096799999997"/>
    <n v="365.31871199999995"/>
    <n v="305.09107797380159"/>
    <n v="21.750431999999996"/>
    <n v="27.600495999999996"/>
    <n v="32.777007999999995"/>
    <n v="30.578503999999995"/>
    <n v="26.820991999999997"/>
    <n v="42.895423999999998"/>
    <n v="39.535231999999993"/>
    <n v="36.844807999999993"/>
    <n v="37.934599999999996"/>
    <n v="23.460799999999999"/>
    <n v="22.401279999999996"/>
    <n v="22.719135999999999"/>
    <n v="17.85172583593717"/>
    <n v="24.322189681193532"/>
    <n v="25.39443504648537"/>
    <n v="27.746554638766039"/>
    <n v="24.315326830857611"/>
    <n v="33.759498605102593"/>
    <n v="34.044180151888533"/>
    <n v="28.607615768533293"/>
    <n v="25.842269632429623"/>
    <n v="22.004105896642294"/>
    <n v="23.207768347848006"/>
    <n v="17.995407538117501"/>
  </r>
  <r>
    <x v="7"/>
    <n v="62712055"/>
    <n v="10077567132274"/>
    <s v="MG Dark RFA 8-3PK"/>
    <n v="72109"/>
    <n v="3108"/>
    <n v="3570"/>
    <n v="4719"/>
    <n v="5229"/>
    <n v="5271"/>
    <n v="7238"/>
    <n v="6244"/>
    <n v="4160"/>
    <n v="4683"/>
    <n v="4284"/>
    <n v="3402"/>
    <n v="2142"/>
    <n v="2570.8952446786971"/>
    <n v="1232.4652713585547"/>
    <n v="2214.4171692130503"/>
    <n v="3249.9389792252014"/>
    <n v="3666.7288117632474"/>
    <n v="1340.3068215379992"/>
    <n v="3582.2534492610826"/>
    <n v="4401.9175000359746"/>
    <n v="1605.9743189937558"/>
    <n v="2903.3276995821266"/>
    <n v="986.6112908073012"/>
    <n v="1255.5512564353598"/>
    <n v="155169.38781289235"/>
    <n v="210"/>
    <n v="2.16E-3"/>
    <n v="54050"/>
    <n v="29010.387812892346"/>
    <n v="343.37619047619046"/>
    <n v="257.38095238095241"/>
    <n v="138.14470387091595"/>
    <n v="14.8"/>
    <n v="17"/>
    <n v="22.471428571428572"/>
    <n v="24.9"/>
    <n v="25.1"/>
    <n v="34.466666666666669"/>
    <n v="29.733333333333334"/>
    <n v="19.80952380952381"/>
    <n v="22.3"/>
    <n v="20.399999999999999"/>
    <n v="16.2"/>
    <n v="10.199999999999999"/>
    <n v="12.242358307993795"/>
    <n v="5.8688822445645457"/>
    <n v="10.544843662919288"/>
    <n v="15.475899901072388"/>
    <n v="17.460613389348797"/>
    <n v="6.3824134358952342"/>
    <n v="17.058349758386107"/>
    <n v="20.961511904933211"/>
    <n v="7.6474967571131227"/>
    <n v="13.825369998010126"/>
    <n v="4.698149003844291"/>
    <n v="5.9788155068350468"/>
    <n v="155.75543999999999"/>
    <n v="116.748"/>
    <n v="62.662437675847471"/>
    <n v="6.7132800000000001"/>
    <n v="7.7111999999999998"/>
    <n v="10.19304"/>
    <n v="11.294639999999999"/>
    <n v="11.38536"/>
    <n v="15.634080000000001"/>
    <n v="13.48704"/>
    <n v="8.9855999999999998"/>
    <n v="10.11528"/>
    <n v="9.2534399999999994"/>
    <n v="7.3483200000000002"/>
    <n v="4.6267199999999997"/>
    <n v="5.5531337285059861"/>
    <n v="2.662124986134478"/>
    <n v="4.7831410855001888"/>
    <n v="7.0198681951264348"/>
    <n v="7.9201342334086142"/>
    <n v="2.8950627345220785"/>
    <n v="7.7376674504039382"/>
    <n v="9.5081418000777056"/>
    <n v="3.4689045290265126"/>
    <n v="6.2711878310973939"/>
    <n v="2.1310803881437708"/>
    <n v="2.7119907139003772"/>
  </r>
  <r>
    <x v="1"/>
    <n v="67867261"/>
    <n v="10076840002495"/>
    <s v="BJ US-IC-Cannoli-8 1PT"/>
    <n v="66484"/>
    <n v="2792"/>
    <n v="4669"/>
    <n v="6313"/>
    <n v="3899"/>
    <n v="3950"/>
    <n v="5091"/>
    <n v="3774"/>
    <n v="4431"/>
    <n v="4293"/>
    <n v="2640"/>
    <n v="1470"/>
    <n v="1025"/>
    <n v="-529.60862624035201"/>
    <n v="-56.693732117698488"/>
    <n v="-205.44338457949999"/>
    <n v="-176.58245154181722"/>
    <n v="-286.63306883586534"/>
    <n v="-167.20223202051477"/>
    <n v="-145.20384952174018"/>
    <n v="-175.33921528706617"/>
    <n v="-334.30310858670555"/>
    <n v="-223.24966321050633"/>
    <n v="-309.20193342453013"/>
    <n v="-370.99423541849364"/>
    <n v="107850.5444992152"/>
    <n v="240"/>
    <n v="3.7853439999999999E-3"/>
    <n v="44347"/>
    <n v="-2980.4555007847898"/>
    <n v="277.01666666666665"/>
    <n v="184.77916666666667"/>
    <n v="-12.41856458660329"/>
    <n v="11.633333333333333"/>
    <n v="19.454166666666666"/>
    <n v="26.304166666666667"/>
    <n v="16.245833333333334"/>
    <n v="16.458333333333332"/>
    <n v="21.212499999999999"/>
    <n v="15.725"/>
    <n v="18.462499999999999"/>
    <n v="17.887499999999999"/>
    <n v="11"/>
    <n v="6.125"/>
    <n v="4.270833333333333"/>
    <n v="-2.2067026093347999"/>
    <n v="-0.23622388382374371"/>
    <n v="-0.85601410241458331"/>
    <n v="-0.73576021475757181"/>
    <n v="-1.1943044534827723"/>
    <n v="-0.69667596675214483"/>
    <n v="-0.60501603967391737"/>
    <n v="-0.73058006369610906"/>
    <n v="-1.3929296191112732"/>
    <n v="-0.93020693004377641"/>
    <n v="-1.2883413892688755"/>
    <n v="-1.5458093142437235"/>
    <n v="251.664810496"/>
    <n v="167.868650368"/>
    <n v="-11.282049347162699"/>
    <n v="10.568680448"/>
    <n v="17.673771135999999"/>
    <n v="23.896876672000001"/>
    <n v="14.759056255999999"/>
    <n v="14.9521088"/>
    <n v="19.271186304"/>
    <n v="14.285888256"/>
    <n v="16.772859264000001"/>
    <n v="16.250481791999999"/>
    <n v="9.9933081599999998"/>
    <n v="5.56445568"/>
    <n v="3.8799776000000001"/>
    <n v="-2.0047508356871591"/>
    <n v="-0.21460527870933727"/>
    <n v="-0.77767388315770281"/>
    <n v="-0.66842532344910854"/>
    <n v="-1.0850047673194299"/>
    <n v="-0.63291796576546344"/>
    <n v="-0.54964652056402208"/>
    <n v="-0.66371924655160419"/>
    <n v="-1.2654522662700343"/>
    <n v="-0.8450767731359109"/>
    <n v="-1.1704356834769445"/>
    <n v="-1.4043408030759823"/>
  </r>
  <r>
    <x v="6"/>
    <n v="68862421"/>
    <n v="10186852001284"/>
    <s v="Talenti LYR Coffee Cookie CRMBL 8 300.5g"/>
    <n v="84761"/>
    <n v="6135"/>
    <n v="2595"/>
    <n v="4440"/>
    <n v="3630"/>
    <n v="4455"/>
    <n v="4125"/>
    <n v="4095"/>
    <n v="3420"/>
    <n v="4485"/>
    <n v="3090"/>
    <n v="3075"/>
    <n v="135"/>
    <n v="-450.48390599025129"/>
    <n v="-163.54926642974041"/>
    <n v="48.260289826030338"/>
    <n v="183.80229416953708"/>
    <n v="110.5294274882234"/>
    <n v="118.43053863833936"/>
    <n v="0.32198896605996197"/>
    <n v="-39.324366838773386"/>
    <n v="39.486425333632482"/>
    <n v="-26.364199751724172"/>
    <n v="-61.90602119580862"/>
    <n v="-982.70654802671379"/>
    <n v="127217.4966561888"/>
    <n v="255"/>
    <n v="3.552E-3"/>
    <n v="43680"/>
    <n v="-1223.5033438111891"/>
    <n v="332.39607843137253"/>
    <n v="171.29411764705881"/>
    <n v="-4.7980523286713295"/>
    <n v="24.058823529411764"/>
    <n v="10.176470588235293"/>
    <n v="17.411764705882351"/>
    <n v="14.235294117647058"/>
    <n v="17.470588235294116"/>
    <n v="16.176470588235293"/>
    <n v="16.058823529411764"/>
    <n v="13.411764705882353"/>
    <n v="17.588235294117649"/>
    <n v="12.117647058823529"/>
    <n v="12.058823529411764"/>
    <n v="0.52941176470588236"/>
    <n v="-1.7666035529029462"/>
    <n v="-0.64136967227349184"/>
    <n v="0.1892560385334523"/>
    <n v="0.72079331046877282"/>
    <n v="0.43344873524793492"/>
    <n v="0.46443348485623276"/>
    <n v="1.2627018276861253E-3"/>
    <n v="-0.1542132032893074"/>
    <n v="0.15484872679855877"/>
    <n v="-0.10338901863421245"/>
    <n v="-0.2427687105717985"/>
    <n v="-3.8537511687322108"/>
    <n v="301.07107200000002"/>
    <n v="155.15136000000001"/>
    <n v="-4.3458838772173438"/>
    <n v="21.791519999999998"/>
    <n v="9.2174399999999999"/>
    <n v="15.77088"/>
    <n v="12.89376"/>
    <n v="15.824160000000001"/>
    <n v="14.652000000000001"/>
    <n v="14.545439999999999"/>
    <n v="12.14784"/>
    <n v="15.930720000000001"/>
    <n v="10.975680000000001"/>
    <n v="10.9224"/>
    <n v="0.47952"/>
    <n v="-1.6001188340773727"/>
    <n v="-0.58092699435843798"/>
    <n v="0.17142054946205976"/>
    <n v="0.65286574889019566"/>
    <n v="0.39260052643816956"/>
    <n v="0.42066527324338138"/>
    <n v="1.143704807444985E-3"/>
    <n v="-0.13968015101132306"/>
    <n v="0.14025578278506257"/>
    <n v="-9.3645637518124256E-2"/>
    <n v="-0.21989018728751222"/>
    <n v="-3.4905736585908875"/>
  </r>
  <r>
    <x v="1"/>
    <n v="68654238"/>
    <n v="10076840003614"/>
    <s v="BJ US-IC-DublinMudslide-8 1PT"/>
    <n v="75271"/>
    <n v="2697"/>
    <n v="5088"/>
    <n v="7098"/>
    <n v="4402"/>
    <n v="4038"/>
    <n v="6382"/>
    <n v="4659"/>
    <n v="4831"/>
    <n v="5277"/>
    <n v="2453"/>
    <n v="860"/>
    <n v="705"/>
    <n v="3642.5879907010831"/>
    <n v="4500.5092735091102"/>
    <n v="5068.2666536964252"/>
    <n v="4306.1052869940795"/>
    <n v="4445.7543995156575"/>
    <n v="4985.4356471053597"/>
    <n v="3937.0699164194471"/>
    <n v="4341.9457651958473"/>
    <n v="4173.9514798089276"/>
    <n v="3611.6524682858799"/>
    <n v="3630.4980982279239"/>
    <n v="3281.7176279504047"/>
    <n v="173686.49460741013"/>
    <n v="240"/>
    <n v="3.7839999999999996E-3"/>
    <n v="48490"/>
    <n v="49925.494607410154"/>
    <n v="313.62916666666666"/>
    <n v="202.04166666666666"/>
    <n v="208.02289419754231"/>
    <n v="11.237500000000001"/>
    <n v="21.2"/>
    <n v="29.574999999999999"/>
    <n v="18.341666666666665"/>
    <n v="16.824999999999999"/>
    <n v="26.591666666666665"/>
    <n v="19.412500000000001"/>
    <n v="20.129166666666666"/>
    <n v="21.987500000000001"/>
    <n v="10.220833333333333"/>
    <n v="3.5833333333333335"/>
    <n v="2.9375"/>
    <n v="15.177449961254514"/>
    <n v="18.752121972954626"/>
    <n v="21.117777723735106"/>
    <n v="17.942105362475331"/>
    <n v="18.523976664648572"/>
    <n v="20.772648529605664"/>
    <n v="16.404457985081031"/>
    <n v="18.09144068831603"/>
    <n v="17.391464499203867"/>
    <n v="15.048551951191167"/>
    <n v="15.127075409283016"/>
    <n v="13.673823449793353"/>
    <n v="284.82546399999995"/>
    <n v="183.48615999999998"/>
    <n v="188.91807159443999"/>
    <n v="10.205447999999999"/>
    <n v="19.252991999999999"/>
    <n v="26.858831999999996"/>
    <n v="16.657167999999999"/>
    <n v="15.279791999999999"/>
    <n v="24.149487999999998"/>
    <n v="17.629655999999997"/>
    <n v="18.280503999999997"/>
    <n v="19.968167999999999"/>
    <n v="9.2821519999999982"/>
    <n v="3.2542399999999998"/>
    <n v="2.6677199999999996"/>
    <n v="13.783552956812898"/>
    <n v="17.02992709095847"/>
    <n v="19.178321017587272"/>
    <n v="16.294302405985594"/>
    <n v="16.822734647767245"/>
    <n v="18.864888488646681"/>
    <n v="14.897872563731186"/>
    <n v="16.429922775501083"/>
    <n v="15.79423239959698"/>
    <n v="13.666492939993768"/>
    <n v="13.737804803694463"/>
    <n v="12.418019504164331"/>
  </r>
  <r>
    <x v="25"/>
    <n v="64325600"/>
    <n v="10850001974650"/>
    <s v="Yasso Cookies N Cream Sandwich 7-3pk"/>
    <n v="45629"/>
    <n v="2709"/>
    <n v="2625"/>
    <n v="2058"/>
    <n v="1995"/>
    <n v="3192"/>
    <n v="3300"/>
    <n v="2772"/>
    <n v="3712"/>
    <n v="3276"/>
    <n v="2114"/>
    <n v="602"/>
    <n v="42"/>
    <n v="0"/>
    <n v="0"/>
    <n v="0"/>
    <n v="0"/>
    <n v="0"/>
    <n v="0"/>
    <n v="0"/>
    <n v="0"/>
    <n v="0"/>
    <n v="0"/>
    <n v="0"/>
    <n v="0"/>
    <n v="74026"/>
    <n v="189"/>
    <n v="2.1700000000000001E-3"/>
    <n v="28397"/>
    <n v="0"/>
    <n v="241.42328042328043"/>
    <n v="150.24867724867724"/>
    <n v="0"/>
    <n v="14.333333333333334"/>
    <n v="13.888888888888889"/>
    <n v="10.888888888888889"/>
    <n v="10.555555555555555"/>
    <n v="16.888888888888889"/>
    <n v="17.460317460317459"/>
    <n v="14.666666666666666"/>
    <n v="19.640211640211639"/>
    <n v="17.333333333333332"/>
    <n v="11.185185185185185"/>
    <n v="3.1851851851851851"/>
    <n v="0.22222222222222221"/>
    <n v="0"/>
    <n v="0"/>
    <n v="0"/>
    <n v="0"/>
    <n v="0"/>
    <n v="0"/>
    <n v="0"/>
    <n v="0"/>
    <n v="0"/>
    <n v="0"/>
    <n v="0"/>
    <n v="0"/>
    <n v="99.014930000000007"/>
    <n v="61.621490000000001"/>
    <n v="0"/>
    <n v="5.8785300000000005"/>
    <n v="5.69625"/>
    <n v="4.4658600000000002"/>
    <n v="4.3291500000000003"/>
    <n v="6.9266399999999999"/>
    <n v="7.1610000000000005"/>
    <n v="6.0152400000000004"/>
    <n v="8.05504"/>
    <n v="7.1089200000000003"/>
    <n v="4.5873800000000005"/>
    <n v="1.3063400000000001"/>
    <n v="9.1139999999999999E-2"/>
    <n v="0"/>
    <n v="0"/>
    <n v="0"/>
    <n v="0"/>
    <n v="0"/>
    <n v="0"/>
    <n v="0"/>
    <n v="0"/>
    <n v="0"/>
    <n v="0"/>
    <n v="0"/>
    <n v="0"/>
  </r>
  <r>
    <x v="1"/>
    <n v="67794170"/>
    <n v="10076840161024"/>
    <s v="BJ US-IC-PeanutButterWorld-8 1PT"/>
    <n v="61102"/>
    <n v="3415"/>
    <n v="6118"/>
    <n v="5425"/>
    <n v="6270"/>
    <n v="5835"/>
    <n v="5214"/>
    <n v="6060"/>
    <n v="5850"/>
    <n v="3495"/>
    <n v="5190"/>
    <n v="4140"/>
    <n v="3540"/>
    <n v="2221.2768128049574"/>
    <n v="4770.6023607115694"/>
    <n v="5747.8751167862119"/>
    <n v="5380.636851406327"/>
    <n v="5380.2153647588311"/>
    <n v="4213.5579944563069"/>
    <n v="5199.6956352835305"/>
    <n v="4613.8608107361933"/>
    <n v="2867.6839560264411"/>
    <n v="4045.9692684163592"/>
    <n v="3701.6429873180041"/>
    <n v="3894.7102356367823"/>
    <n v="173691.72739434149"/>
    <n v="240"/>
    <n v="3.7853439999999999E-3"/>
    <n v="60552"/>
    <n v="52037.727394341513"/>
    <n v="254.59166666666667"/>
    <n v="252.3"/>
    <n v="216.82386414308965"/>
    <n v="14.229166666666666"/>
    <n v="25.491666666666667"/>
    <n v="22.604166666666668"/>
    <n v="26.125"/>
    <n v="24.3125"/>
    <n v="21.725000000000001"/>
    <n v="25.25"/>
    <n v="24.375"/>
    <n v="14.5625"/>
    <n v="21.625"/>
    <n v="17.25"/>
    <n v="14.75"/>
    <n v="9.255320053353989"/>
    <n v="19.877509836298206"/>
    <n v="23.949479653275883"/>
    <n v="22.419320214193029"/>
    <n v="22.417564019828465"/>
    <n v="17.556491643567945"/>
    <n v="21.665398480348042"/>
    <n v="19.224420044734138"/>
    <n v="11.948683150110172"/>
    <n v="16.858205285068163"/>
    <n v="15.42351244715835"/>
    <n v="16.22795931515326"/>
    <n v="231.29208908799998"/>
    <n v="229.21014988799999"/>
    <n v="196.98069916580627"/>
    <n v="12.926949759999999"/>
    <n v="23.158734591999998"/>
    <n v="20.535491199999999"/>
    <n v="23.734106879999999"/>
    <n v="22.08748224"/>
    <n v="19.736783616"/>
    <n v="22.939184640000001"/>
    <n v="22.144262399999999"/>
    <n v="13.22977728"/>
    <n v="19.645935359999999"/>
    <n v="15.671324159999999"/>
    <n v="13.400117760000001"/>
    <n v="8.4082968556903683"/>
    <n v="18.058371022505376"/>
    <n v="21.757684586075985"/>
    <n v="20.367561421649832"/>
    <n v="20.365965949697653"/>
    <n v="15.949766472967214"/>
    <n v="19.682636674846702"/>
    <n v="17.465050336755386"/>
    <n v="10.855170256840953"/>
    <n v="15.315385494384255"/>
    <n v="14.011992072186283"/>
    <n v="14.742818022206279"/>
  </r>
  <r>
    <x v="7"/>
    <n v="64330612"/>
    <n v="10077567003444"/>
    <s v="MG Double Caramel 6-6PK"/>
    <n v="60897"/>
    <n v="4495"/>
    <n v="4602"/>
    <n v="6828"/>
    <n v="6956"/>
    <n v="6910"/>
    <n v="2265"/>
    <n v="12290"/>
    <n v="6854"/>
    <n v="5863"/>
    <n v="5291"/>
    <n v="5044"/>
    <n v="5642"/>
    <n v="4495.47"/>
    <n v="4601.1400000000003"/>
    <n v="6827.55"/>
    <n v="6955.1900000000005"/>
    <n v="6909.89"/>
    <n v="2265.75"/>
    <n v="12289.970000000001"/>
    <n v="6855.46"/>
    <n v="5863.57"/>
    <n v="5290.6"/>
    <n v="5043.88"/>
    <n v="5641.7199999999993"/>
    <n v="206977.19000000003"/>
    <n v="143"/>
    <n v="3.2400000000000003E-3"/>
    <n v="73040"/>
    <n v="73040.19"/>
    <n v="425.85314685314682"/>
    <n v="510.76923076923077"/>
    <n v="510.77055944055945"/>
    <n v="31.433566433566433"/>
    <n v="32.18181818181818"/>
    <n v="47.748251748251747"/>
    <n v="48.643356643356647"/>
    <n v="48.32167832167832"/>
    <n v="15.839160839160838"/>
    <n v="85.944055944055947"/>
    <n v="47.930069930069934"/>
    <n v="41"/>
    <n v="37"/>
    <n v="35.272727272727273"/>
    <n v="39.454545454545453"/>
    <n v="31.436853146853149"/>
    <n v="32.175804195804197"/>
    <n v="47.745104895104895"/>
    <n v="48.637692307692312"/>
    <n v="48.32090909090909"/>
    <n v="15.844405594405595"/>
    <n v="85.943846153846167"/>
    <n v="47.940279720279719"/>
    <n v="41.003986013986015"/>
    <n v="36.997202797202803"/>
    <n v="35.27188811188811"/>
    <n v="39.452587412587405"/>
    <n v="197.30628000000002"/>
    <n v="236.64960000000002"/>
    <n v="236.65021560000002"/>
    <n v="14.563800000000001"/>
    <n v="14.910480000000002"/>
    <n v="22.122720000000001"/>
    <n v="22.53744"/>
    <n v="22.388400000000001"/>
    <n v="7.3386000000000005"/>
    <n v="39.819600000000001"/>
    <n v="22.206960000000002"/>
    <n v="18.996120000000001"/>
    <n v="17.14284"/>
    <n v="16.342560000000002"/>
    <n v="18.280080000000002"/>
    <n v="14.565322800000002"/>
    <n v="14.907693600000002"/>
    <n v="22.121262000000002"/>
    <n v="22.534815600000002"/>
    <n v="22.388043600000003"/>
    <n v="7.3410300000000008"/>
    <n v="39.819502800000009"/>
    <n v="22.211690400000002"/>
    <n v="18.9979668"/>
    <n v="17.141544000000003"/>
    <n v="16.342171200000003"/>
    <n v="18.279172799999998"/>
  </r>
  <r>
    <x v="24"/>
    <n v="69964648"/>
    <n v="10075856000952"/>
    <s v="KL Cone BDay/ChocCrumble Cake 6-8CT"/>
    <n v="110360"/>
    <n v="4296"/>
    <n v="2928"/>
    <n v="4596"/>
    <n v="2280"/>
    <n v="7056"/>
    <n v="7104"/>
    <n v="7092"/>
    <n v="4272"/>
    <n v="5316"/>
    <n v="6576"/>
    <n v="2660"/>
    <n v="1728"/>
    <n v="-348.3214477223683"/>
    <n v="-194.46146207388554"/>
    <n v="-712.06127782691954"/>
    <n v="-122.53793197033747"/>
    <n v="-665.34202579890143"/>
    <n v="-1366.5794800679919"/>
    <n v="-584.20340570506755"/>
    <n v="-1359.9948222260896"/>
    <n v="-1077.1054076052746"/>
    <n v="-304.42397064523755"/>
    <n v="-545.55278239773247"/>
    <n v="-184.84518817541027"/>
    <n v="158798.57079778475"/>
    <n v="120"/>
    <n v="5.3400000000000001E-3"/>
    <n v="55904"/>
    <n v="-7465.4292022152158"/>
    <n v="919.66666666666663"/>
    <n v="465.86666666666667"/>
    <n v="-62.211910018460131"/>
    <n v="35.799999999999997"/>
    <n v="24.4"/>
    <n v="38.299999999999997"/>
    <n v="19"/>
    <n v="58.8"/>
    <n v="59.2"/>
    <n v="59.1"/>
    <n v="35.6"/>
    <n v="44.3"/>
    <n v="54.8"/>
    <n v="22.166666666666668"/>
    <n v="14.4"/>
    <n v="-2.9026787310197357"/>
    <n v="-1.6205121839490462"/>
    <n v="-5.9338439818909965"/>
    <n v="-1.0211494330861455"/>
    <n v="-5.5445168816575121"/>
    <n v="-11.388162333899933"/>
    <n v="-4.8683617142088966"/>
    <n v="-11.333290185217413"/>
    <n v="-8.9758783967106215"/>
    <n v="-2.5368664220436461"/>
    <n v="-4.5462731866477704"/>
    <n v="-1.5403765681284189"/>
    <n v="589.32240000000002"/>
    <n v="298.52735999999999"/>
    <n v="-39.865391939829252"/>
    <n v="22.940640000000002"/>
    <n v="15.63552"/>
    <n v="24.542640000000002"/>
    <n v="12.1752"/>
    <n v="37.679040000000001"/>
    <n v="37.935360000000003"/>
    <n v="37.871279999999999"/>
    <n v="22.812480000000001"/>
    <n v="28.387440000000002"/>
    <n v="35.115839999999999"/>
    <n v="14.2044"/>
    <n v="9.2275200000000002"/>
    <n v="-1.8600365308374467"/>
    <n v="-1.0384242074745489"/>
    <n v="-3.8024072235957505"/>
    <n v="-0.65435255672160209"/>
    <n v="-3.5529264177661339"/>
    <n v="-7.2975344235630768"/>
    <n v="-3.1196461864650606"/>
    <n v="-7.2623723506873183"/>
    <n v="-5.751742876612167"/>
    <n v="-1.6256240032455684"/>
    <n v="-2.9132518580038913"/>
    <n v="-0.98707330485669087"/>
  </r>
  <r>
    <x v="7"/>
    <n v="69586716"/>
    <n v="10077567003000"/>
    <s v="MG Almond Duet 8-3PK"/>
    <n v="89445"/>
    <n v="5348"/>
    <n v="5395"/>
    <n v="5775"/>
    <n v="5458"/>
    <n v="6885"/>
    <n v="6782"/>
    <n v="5964"/>
    <n v="6699"/>
    <n v="2268"/>
    <n v="5649"/>
    <n v="2184"/>
    <n v="2037"/>
    <n v="4341.9731821041987"/>
    <n v="3858.1341461173902"/>
    <n v="3576.1361225407909"/>
    <n v="4324.3243931015759"/>
    <n v="5971.3011172048455"/>
    <n v="4207.4683989397563"/>
    <n v="5866.8129138635595"/>
    <n v="5415.915661716359"/>
    <n v="2559.028475893108"/>
    <n v="2921.4161591104912"/>
    <n v="2762.429444136621"/>
    <n v="1727.1142197135503"/>
    <n v="197421.05423444233"/>
    <n v="210"/>
    <n v="2.0400000000000001E-3"/>
    <n v="60444"/>
    <n v="47532.05423444225"/>
    <n v="425.92857142857144"/>
    <n v="287.82857142857142"/>
    <n v="226.34311540210595"/>
    <n v="25.466666666666665"/>
    <n v="25.69047619047619"/>
    <n v="27.5"/>
    <n v="25.990476190476191"/>
    <n v="32.785714285714285"/>
    <n v="32.295238095238098"/>
    <n v="28.4"/>
    <n v="31.9"/>
    <n v="10.8"/>
    <n v="26.9"/>
    <n v="10.4"/>
    <n v="9.6999999999999993"/>
    <n v="20.676062771924755"/>
    <n v="18.372067362463763"/>
    <n v="17.029219631146624"/>
    <n v="20.592020919531315"/>
    <n v="28.434767224784977"/>
    <n v="20.035563804475029"/>
    <n v="27.937204351731236"/>
    <n v="25.790074579601708"/>
    <n v="12.185849885205275"/>
    <n v="13.911505519573767"/>
    <n v="13.154425924460099"/>
    <n v="8.224353427207383"/>
    <n v="182.46780000000001"/>
    <n v="123.30576000000001"/>
    <n v="96.965390638262193"/>
    <n v="10.909920000000001"/>
    <n v="11.005800000000001"/>
    <n v="11.781000000000001"/>
    <n v="11.134320000000001"/>
    <n v="14.045400000000001"/>
    <n v="13.835280000000001"/>
    <n v="12.16656"/>
    <n v="13.66596"/>
    <n v="4.6267200000000006"/>
    <n v="11.523960000000001"/>
    <n v="4.4553600000000007"/>
    <n v="4.1554800000000007"/>
    <n v="8.8576252914925657"/>
    <n v="7.8705936580794766"/>
    <n v="7.2953176899832135"/>
    <n v="8.821621761927215"/>
    <n v="12.181454279097885"/>
    <n v="8.5832355338371027"/>
    <n v="11.968298344281662"/>
    <n v="11.048467949901372"/>
    <n v="5.2204180908219406"/>
    <n v="5.9596889645854025"/>
    <n v="5.6353560660387076"/>
    <n v="3.5233130082156427"/>
  </r>
  <r>
    <x v="18"/>
    <n v="68654232"/>
    <n v="10076840003591"/>
    <s v="BJ US-CD-Smores-8 8z"/>
    <n v="55905"/>
    <n v="1680"/>
    <n v="2405"/>
    <n v="2394"/>
    <n v="4059"/>
    <n v="1334"/>
    <n v="2500"/>
    <n v="2116"/>
    <n v="2738"/>
    <n v="1709"/>
    <n v="1685"/>
    <n v="2342"/>
    <n v="1714"/>
    <n v="1469.8283239185982"/>
    <n v="1888.2916189033319"/>
    <n v="2752.2958126460726"/>
    <n v="3814.3041725614657"/>
    <n v="1629.9631106412953"/>
    <n v="1702.8307369954525"/>
    <n v="2034.7004513479192"/>
    <n v="1947.3858489323368"/>
    <n v="944.92828555786195"/>
    <n v="1757.1486546988569"/>
    <n v="1431.8546047609977"/>
    <n v="1074.2245170139049"/>
    <n v="105028.7561379781"/>
    <n v="256"/>
    <n v="1.8959999999999999E-3"/>
    <n v="26676"/>
    <n v="22447.756137978089"/>
    <n v="218.37890625"/>
    <n v="104.203125"/>
    <n v="87.686547413976911"/>
    <n v="6.5625"/>
    <n v="9.39453125"/>
    <n v="9.3515625"/>
    <n v="15.85546875"/>
    <n v="5.2109375"/>
    <n v="9.765625"/>
    <n v="8.265625"/>
    <n v="10.6953125"/>
    <n v="6.67578125"/>
    <n v="6.58203125"/>
    <n v="9.1484375"/>
    <n v="6.6953125"/>
    <n v="5.7415168903070244"/>
    <n v="7.3761391363411404"/>
    <n v="10.751155518148721"/>
    <n v="14.899625674068226"/>
    <n v="6.3670434009425598"/>
    <n v="6.6516825663884864"/>
    <n v="7.9480486380778093"/>
    <n v="7.6069759723919406"/>
    <n v="3.6911261154603983"/>
    <n v="6.8638619324174099"/>
    <n v="5.5931820498476474"/>
    <n v="4.1961895195855661"/>
    <n v="105.99588"/>
    <n v="50.577695999999996"/>
    <n v="42.560945637606451"/>
    <n v="3.1852799999999997"/>
    <n v="4.5598799999999997"/>
    <n v="4.5390239999999995"/>
    <n v="7.6958639999999994"/>
    <n v="2.529264"/>
    <n v="4.7399999999999993"/>
    <n v="4.0119359999999995"/>
    <n v="5.1912479999999999"/>
    <n v="3.2402639999999998"/>
    <n v="3.19476"/>
    <n v="4.4404319999999995"/>
    <n v="3.2497439999999997"/>
    <n v="2.7867945021496623"/>
    <n v="3.580200909440717"/>
    <n v="5.2183528607769532"/>
    <n v="7.2319207111765387"/>
    <n v="3.0904100577758959"/>
    <n v="3.2285670773433779"/>
    <n v="3.8577920557556546"/>
    <n v="3.6922435695757105"/>
    <n v="1.7915840294177061"/>
    <n v="3.3315538493090324"/>
    <n v="2.7147963306268514"/>
    <n v="2.0367296842583635"/>
  </r>
  <r>
    <x v="20"/>
    <n v="64989107"/>
    <n v="10077567603224"/>
    <s v="BR CHOCOLATE 6 10ct 3z"/>
    <n v="66854"/>
    <n v="3790"/>
    <n v="3362"/>
    <n v="3912"/>
    <n v="4560"/>
    <n v="5220"/>
    <n v="4480"/>
    <n v="4478"/>
    <n v="3108"/>
    <n v="2527"/>
    <n v="700"/>
    <n v="2479"/>
    <n v="2150"/>
    <n v="2963.1355059713333"/>
    <n v="2569.7351538966877"/>
    <n v="2814.3106471470019"/>
    <n v="2933.8468999646216"/>
    <n v="3721.5947050048035"/>
    <n v="3671.1249457142212"/>
    <n v="3606.9578849551863"/>
    <n v="2808.663614117253"/>
    <n v="2132.5210289955244"/>
    <n v="2007.1303485792832"/>
    <n v="2357.5901068481471"/>
    <n v="2160.094746168123"/>
    <n v="141366.70558736223"/>
    <n v="120"/>
    <n v="5.3220000000000003E-3"/>
    <n v="40766"/>
    <n v="33746.705587362187"/>
    <n v="557.11666666666667"/>
    <n v="339.71666666666664"/>
    <n v="281.22254656135158"/>
    <n v="31.583333333333332"/>
    <n v="28.016666666666666"/>
    <n v="32.6"/>
    <n v="38"/>
    <n v="43.5"/>
    <n v="37.333333333333336"/>
    <n v="37.31666666666667"/>
    <n v="25.9"/>
    <n v="21.058333333333334"/>
    <n v="5.833333333333333"/>
    <n v="20.658333333333335"/>
    <n v="17.916666666666668"/>
    <n v="24.692795883094444"/>
    <n v="21.414459615805733"/>
    <n v="23.452588726225017"/>
    <n v="24.448724166371846"/>
    <n v="31.013289208373362"/>
    <n v="30.592707880951842"/>
    <n v="30.057982374626551"/>
    <n v="23.405530117643774"/>
    <n v="17.771008574962703"/>
    <n v="16.726086238160693"/>
    <n v="19.64658422373456"/>
    <n v="18.000789551401024"/>
    <n v="355.796988"/>
    <n v="216.95665200000002"/>
    <n v="179.59996713594157"/>
    <n v="20.170380000000002"/>
    <n v="17.892564"/>
    <n v="20.819664000000003"/>
    <n v="24.268320000000003"/>
    <n v="27.780840000000001"/>
    <n v="23.842560000000002"/>
    <n v="23.831916000000003"/>
    <n v="16.540776000000001"/>
    <n v="13.448694000000001"/>
    <n v="3.7254"/>
    <n v="13.193238000000001"/>
    <n v="11.442300000000001"/>
    <n v="15.769807162779436"/>
    <n v="13.676130489038172"/>
    <n v="14.977761264116346"/>
    <n v="15.613933201611717"/>
    <n v="19.806327020035564"/>
    <n v="19.537726961091085"/>
    <n v="19.196229863731503"/>
    <n v="14.947707754332022"/>
    <n v="11.349276916314182"/>
    <n v="10.681947715138946"/>
    <n v="12.547094548645839"/>
    <n v="11.496024239106752"/>
  </r>
  <r>
    <x v="9"/>
    <n v="64789261"/>
    <n v="10041000054157"/>
    <s v="GH CHOC Eclair Bar 1-24PK OOH"/>
    <n v="59592"/>
    <n v="2140"/>
    <n v="2079"/>
    <n v="4009"/>
    <n v="3471"/>
    <n v="9393"/>
    <n v="10021"/>
    <n v="8227"/>
    <n v="5025"/>
    <n v="3195"/>
    <n v="2580"/>
    <n v="2751"/>
    <n v="705"/>
    <n v="631.86632672467238"/>
    <n v="1168.1614149321354"/>
    <n v="2124.2941824080935"/>
    <n v="3113.4387075455879"/>
    <n v="5427.1155914745796"/>
    <n v="4522.2259512307237"/>
    <n v="5659.9113502843247"/>
    <n v="3309.2919004759201"/>
    <n v="2535.9488857286619"/>
    <n v="2213.0451130457791"/>
    <n v="1056.0444837205036"/>
    <n v="478.78562141581284"/>
    <n v="145428.12952898681"/>
    <n v="225"/>
    <n v="2.8319999999999999E-3"/>
    <n v="53596"/>
    <n v="32240.129528986799"/>
    <n v="264.85333333333335"/>
    <n v="238.20444444444445"/>
    <n v="143.28946457327467"/>
    <n v="9.5111111111111111"/>
    <n v="9.24"/>
    <n v="17.817777777777778"/>
    <n v="15.426666666666666"/>
    <n v="41.74666666666667"/>
    <n v="44.537777777777777"/>
    <n v="36.564444444444447"/>
    <n v="22.333333333333332"/>
    <n v="14.2"/>
    <n v="11.466666666666667"/>
    <n v="12.226666666666667"/>
    <n v="3.1333333333333333"/>
    <n v="2.8082947854429885"/>
    <n v="5.1918285108094908"/>
    <n v="9.4413074773693051"/>
    <n v="13.83750536686928"/>
    <n v="24.12051373988702"/>
    <n v="20.098782005469882"/>
    <n v="25.15516155681922"/>
    <n v="14.707964002115201"/>
    <n v="11.270883936571831"/>
    <n v="9.8357560579812411"/>
    <n v="4.6935310387577944"/>
    <n v="2.1279360951813904"/>
    <n v="168.764544"/>
    <n v="151.783872"/>
    <n v="91.304046826090612"/>
    <n v="6.0604800000000001"/>
    <n v="5.8877280000000001"/>
    <n v="11.353487999999999"/>
    <n v="9.8298719999999999"/>
    <n v="26.600975999999999"/>
    <n v="28.379472"/>
    <n v="23.298863999999998"/>
    <n v="14.230799999999999"/>
    <n v="9.0482399999999998"/>
    <n v="7.3065599999999993"/>
    <n v="7.790832"/>
    <n v="1.9965599999999999"/>
    <n v="1.7894454372842721"/>
    <n v="3.3082331270878074"/>
    <n v="6.0160011245797209"/>
    <n v="8.8172584197691055"/>
    <n v="15.369591355056009"/>
    <n v="12.806943893885409"/>
    <n v="16.028868944005207"/>
    <n v="9.3719146621478053"/>
    <n v="7.1818072443835703"/>
    <n v="6.2673437601456463"/>
    <n v="2.9907179778964661"/>
    <n v="1.3559208798495819"/>
  </r>
  <r>
    <x v="6"/>
    <n v="68860045"/>
    <n v="20186852000864"/>
    <s v="Talenti Caramel Apple Pie 8 1PT"/>
    <n v="48523"/>
    <n v="3553"/>
    <n v="3150"/>
    <n v="3960"/>
    <n v="4050"/>
    <n v="7410"/>
    <n v="5827"/>
    <n v="4785"/>
    <n v="7395"/>
    <n v="7290"/>
    <n v="14473"/>
    <n v="9825"/>
    <n v="4160"/>
    <n v="3211.7175830684164"/>
    <n v="3795.5663843180864"/>
    <n v="3858.9170551241614"/>
    <n v="5108.3892935859121"/>
    <n v="632.13695312911568"/>
    <n v="5307.6308344863719"/>
    <n v="3019.1987034590165"/>
    <n v="5007.0941873952479"/>
    <n v="4920.020453182703"/>
    <n v="12296.510359524227"/>
    <n v="8568.5226333077517"/>
    <n v="4760.7978677210576"/>
    <n v="184887.50230830204"/>
    <n v="255"/>
    <n v="3.7839999999999996E-3"/>
    <n v="75878"/>
    <n v="60486.502308302064"/>
    <n v="190.28627450980392"/>
    <n v="297.56078431372549"/>
    <n v="237.2019698364787"/>
    <n v="13.933333333333334"/>
    <n v="12.352941176470589"/>
    <n v="15.529411764705882"/>
    <n v="15.882352941176471"/>
    <n v="29.058823529411764"/>
    <n v="22.850980392156863"/>
    <n v="18.764705882352942"/>
    <n v="29"/>
    <n v="28.588235294117649"/>
    <n v="56.75686274509804"/>
    <n v="38.529411764705884"/>
    <n v="16.313725490196077"/>
    <n v="12.594970913993789"/>
    <n v="14.884574056149358"/>
    <n v="15.133008059310436"/>
    <n v="20.032899190532987"/>
    <n v="2.4789684436435908"/>
    <n v="20.814238566613223"/>
    <n v="11.839994915525555"/>
    <n v="19.635663479981364"/>
    <n v="19.294197855618442"/>
    <n v="48.221609253036185"/>
    <n v="33.602049542383341"/>
    <n v="18.669795559690421"/>
    <n v="183.61103199999999"/>
    <n v="287.12235199999998"/>
    <n v="228.88092473461498"/>
    <n v="13.444551999999998"/>
    <n v="11.919599999999999"/>
    <n v="14.984639999999999"/>
    <n v="15.325199999999999"/>
    <n v="28.039439999999995"/>
    <n v="22.049367999999998"/>
    <n v="18.106439999999999"/>
    <n v="27.982679999999998"/>
    <n v="27.585359999999998"/>
    <n v="54.765831999999996"/>
    <n v="37.177799999999998"/>
    <n v="15.741439999999999"/>
    <n v="12.153139334330886"/>
    <n v="14.362423198259638"/>
    <n v="14.602142136589825"/>
    <n v="19.33014508692909"/>
    <n v="2.3920062306405736"/>
    <n v="20.084075077696429"/>
    <n v="11.424647893888917"/>
    <n v="18.946844405103615"/>
    <n v="18.617357394843346"/>
    <n v="46.529995200439672"/>
    <n v="32.423289644436529"/>
    <n v="18.014859131456479"/>
  </r>
  <r>
    <x v="6"/>
    <n v="68729649"/>
    <n v="10186852001086"/>
    <s v="Talenti LY CH Cherry Cheesecake 8 306.1g"/>
    <n v="74441"/>
    <n v="6033"/>
    <n v="1785"/>
    <n v="2175"/>
    <n v="2251"/>
    <n v="1995"/>
    <n v="2025"/>
    <n v="1875"/>
    <n v="3900"/>
    <n v="1275"/>
    <n v="1545"/>
    <n v="1365"/>
    <n v="570"/>
    <n v="123.9096021721118"/>
    <n v="-27.897762637328167"/>
    <n v="111.34125953548107"/>
    <n v="147.2017350304952"/>
    <n v="105.53141521194331"/>
    <n v="195.36488654569825"/>
    <n v="156.91411455204576"/>
    <n v="-2.4881008349346594"/>
    <n v="131.74180346195527"/>
    <n v="70.108241126776534"/>
    <n v="140.91981707905333"/>
    <n v="56.236465607400731"/>
    <n v="102443.88347685068"/>
    <n v="255"/>
    <n v="3.552E-3"/>
    <n v="26794"/>
    <n v="1208.8834768506986"/>
    <n v="291.92549019607844"/>
    <n v="105.07450980392157"/>
    <n v="4.7407195170615628"/>
    <n v="23.658823529411766"/>
    <n v="7"/>
    <n v="8.5294117647058822"/>
    <n v="8.8274509803921575"/>
    <n v="7.8235294117647056"/>
    <n v="7.9411764705882355"/>
    <n v="7.3529411764705879"/>
    <n v="15.294117647058824"/>
    <n v="5"/>
    <n v="6.0588235294117645"/>
    <n v="5.3529411764705879"/>
    <n v="2.2352941176470589"/>
    <n v="0.48592000851808548"/>
    <n v="-0.10940299073462026"/>
    <n v="0.43663239033521989"/>
    <n v="0.57726170600194193"/>
    <n v="0.41384868710566003"/>
    <n v="0.76613680998313038"/>
    <n v="0.61534946883155195"/>
    <n v="-9.75725817621435E-3"/>
    <n v="0.51663452338021676"/>
    <n v="0.27493427892853545"/>
    <n v="0.55262673364334636"/>
    <n v="0.22053515924470876"/>
    <n v="264.41443199999998"/>
    <n v="95.172287999999995"/>
    <n v="4.2939541097736811"/>
    <n v="21.429216"/>
    <n v="6.3403200000000002"/>
    <n v="7.7256"/>
    <n v="7.995552"/>
    <n v="7.0862400000000001"/>
    <n v="7.1928000000000001"/>
    <n v="6.66"/>
    <n v="13.8528"/>
    <n v="4.5288000000000004"/>
    <n v="5.4878400000000003"/>
    <n v="4.8484800000000003"/>
    <n v="2.0246400000000002"/>
    <n v="0.44012690691534112"/>
    <n v="-9.9092852887789656E-2"/>
    <n v="0.39548415387002878"/>
    <n v="0.52286056282831894"/>
    <n v="0.37484758683282265"/>
    <n v="0.69393607701032023"/>
    <n v="0.55735893488886656"/>
    <n v="-8.8377341656879094E-3"/>
    <n v="0.46794688589686512"/>
    <n v="0.24902447248231024"/>
    <n v="0.50054719026479744"/>
    <n v="0.19975192583748741"/>
  </r>
  <r>
    <x v="1"/>
    <n v="69999270"/>
    <n v="10076840674425"/>
    <s v="BJ US-IC- OatOfThisSwirled -8 1PT"/>
    <n v="53955"/>
    <n v="2194"/>
    <n v="4787"/>
    <n v="5127"/>
    <n v="5870"/>
    <n v="3686"/>
    <n v="4615"/>
    <n v="4687"/>
    <n v="4133"/>
    <n v="3543"/>
    <n v="3570"/>
    <n v="2535"/>
    <n v="2175"/>
    <n v="-618.26264234215569"/>
    <n v="434.74368315367303"/>
    <n v="433.46765982153875"/>
    <n v="-285.59172910752591"/>
    <n v="-488.15656847915596"/>
    <n v="-557.11203118969388"/>
    <n v="-208.90450404347126"/>
    <n v="-250.72731030269921"/>
    <n v="-764.9451103784985"/>
    <n v="-305.84462530212306"/>
    <n v="-425.27480869476449"/>
    <n v="182.83933767894516"/>
    <n v="98023.231350814065"/>
    <n v="240"/>
    <n v="3.7839999999999996E-3"/>
    <n v="46922"/>
    <n v="-2853.7686491859308"/>
    <n v="224.8125"/>
    <n v="195.50833333333333"/>
    <n v="-11.890702704941379"/>
    <n v="9.1416666666666675"/>
    <n v="19.945833333333333"/>
    <n v="21.362500000000001"/>
    <n v="24.458333333333332"/>
    <n v="15.358333333333333"/>
    <n v="19.229166666666668"/>
    <n v="19.529166666666665"/>
    <n v="17.220833333333335"/>
    <n v="14.762499999999999"/>
    <n v="14.875"/>
    <n v="10.5625"/>
    <n v="9.0625"/>
    <n v="-2.5760943430923153"/>
    <n v="1.8114320131403043"/>
    <n v="1.8061152492564114"/>
    <n v="-1.1899655379480245"/>
    <n v="-2.0339857019964831"/>
    <n v="-2.3213001299570579"/>
    <n v="-0.87043543351446362"/>
    <n v="-1.0446971262612468"/>
    <n v="-3.1872712932437439"/>
    <n v="-1.2743526054255128"/>
    <n v="-1.7719783695615188"/>
    <n v="0.76183057366227147"/>
    <n v="204.16571999999996"/>
    <n v="177.55284799999998"/>
    <n v="-10.79866056851956"/>
    <n v="8.3020959999999988"/>
    <n v="18.114007999999998"/>
    <n v="19.400567999999996"/>
    <n v="22.212079999999997"/>
    <n v="13.947823999999999"/>
    <n v="17.463159999999998"/>
    <n v="17.735607999999999"/>
    <n v="15.639271999999998"/>
    <n v="13.406711999999999"/>
    <n v="13.508879999999998"/>
    <n v="9.5924399999999999"/>
    <n v="8.2302"/>
    <n v="-2.339505838622717"/>
    <n v="1.6450700970534986"/>
    <n v="1.6402416247647025"/>
    <n v="-1.0806791029428779"/>
    <n v="-1.847184455125126"/>
    <n v="-2.1081119260218015"/>
    <n v="-0.79049464330049513"/>
    <n v="-0.9487521421854137"/>
    <n v="-2.894552297672238"/>
    <n v="-1.1573160621432335"/>
    <n v="-1.6092398761009887"/>
    <n v="0.69186405377712845"/>
  </r>
  <r>
    <x v="6"/>
    <n v="64369043"/>
    <n v="10186852001604"/>
    <s v="TAL ND LYR CHOC Fudge Brownie 8 323.1g"/>
    <n v="86069"/>
    <n v="6224"/>
    <n v="2099"/>
    <n v="8925"/>
    <n v="7830"/>
    <n v="7380"/>
    <n v="9537"/>
    <n v="6798"/>
    <n v="5985"/>
    <n v="6480"/>
    <n v="7019"/>
    <n v="5595"/>
    <n v="2423"/>
    <n v="5158.8541927174629"/>
    <n v="5441.1986689589803"/>
    <n v="8112.8601146652172"/>
    <n v="8135.4908830498689"/>
    <n v="7525.864426723575"/>
    <n v="9168.6081121038733"/>
    <n v="7512.7781648267865"/>
    <n v="6214.2980082090453"/>
    <n v="6728.4563409900366"/>
    <n v="6337.924644484232"/>
    <n v="6037.5284295119172"/>
    <n v="3145.3693799694406"/>
    <n v="241883.23136621041"/>
    <n v="255"/>
    <n v="3.552E-3"/>
    <n v="76295"/>
    <n v="79519.231366210443"/>
    <n v="337.52549019607841"/>
    <n v="299.19607843137254"/>
    <n v="311.84012300474683"/>
    <n v="24.407843137254901"/>
    <n v="8.231372549019607"/>
    <n v="35"/>
    <n v="30.705882352941178"/>
    <n v="28.941176470588236"/>
    <n v="37.4"/>
    <n v="26.658823529411766"/>
    <n v="23.470588235294116"/>
    <n v="25.411764705882351"/>
    <n v="27.525490196078433"/>
    <n v="21.941176470588236"/>
    <n v="9.5019607843137255"/>
    <n v="20.230800755754757"/>
    <n v="21.33803399591757"/>
    <n v="31.81513770456948"/>
    <n v="31.903885815881839"/>
    <n v="29.513193830288529"/>
    <n v="35.955325929819111"/>
    <n v="29.461875156183478"/>
    <n v="24.369796110623707"/>
    <n v="26.386103298000144"/>
    <n v="24.854606448957771"/>
    <n v="23.676582076517324"/>
    <n v="12.3347818822331"/>
    <n v="305.71708799999999"/>
    <n v="270.99984000000001"/>
    <n v="282.4523098127795"/>
    <n v="22.107648000000001"/>
    <n v="7.4556480000000001"/>
    <n v="31.701599999999999"/>
    <n v="27.812159999999999"/>
    <n v="26.213760000000001"/>
    <n v="33.875424000000002"/>
    <n v="24.146495999999999"/>
    <n v="21.25872"/>
    <n v="23.016960000000001"/>
    <n v="24.931488000000002"/>
    <n v="19.873439999999999"/>
    <n v="8.6064959999999999"/>
    <n v="18.324250092532427"/>
    <n v="19.3271376721423"/>
    <n v="28.816879127290854"/>
    <n v="28.897263616593136"/>
    <n v="26.731870443722137"/>
    <n v="32.566896014192956"/>
    <n v="26.685388041464744"/>
    <n v="22.07318652515853"/>
    <n v="23.899476923196609"/>
    <n v="22.512308337207994"/>
    <n v="21.445300981626332"/>
    <n v="11.172352037651454"/>
  </r>
  <r>
    <x v="1"/>
    <n v="84138392"/>
    <n v="10076840298614"/>
    <s v="BJ US-IC-CoffeeBuzzBuzz-FTNG-8 1PT"/>
    <n v="59985"/>
    <n v="2693"/>
    <n v="5200"/>
    <n v="14218"/>
    <n v="7706"/>
    <n v="9155"/>
    <n v="10237"/>
    <n v="8588"/>
    <n v="8765"/>
    <n v="11343"/>
    <n v="3964"/>
    <n v="8072"/>
    <n v="7471"/>
    <n v="3103.5954767982312"/>
    <n v="6771.4679398762828"/>
    <n v="8101.7710120195507"/>
    <n v="6581.7168989322245"/>
    <n v="6274.6611965347283"/>
    <n v="8878.1834333555362"/>
    <n v="6879.9469621142734"/>
    <n v="8377.576518210426"/>
    <n v="7216.1955251583231"/>
    <n v="5737.1924979711821"/>
    <n v="5888.9914470153408"/>
    <n v="4958.8536379060588"/>
    <n v="236167.15254589214"/>
    <n v="240"/>
    <n v="3.7839999999999996E-3"/>
    <n v="97412"/>
    <n v="78770.152545892153"/>
    <n v="249.9375"/>
    <n v="405.88333333333333"/>
    <n v="328.20896894121728"/>
    <n v="11.220833333333333"/>
    <n v="21.666666666666668"/>
    <n v="59.241666666666667"/>
    <n v="32.108333333333334"/>
    <n v="38.145833333333336"/>
    <n v="42.654166666666669"/>
    <n v="35.783333333333331"/>
    <n v="36.520833333333336"/>
    <n v="47.262500000000003"/>
    <n v="16.516666666666666"/>
    <n v="33.633333333333333"/>
    <n v="31.129166666666666"/>
    <n v="12.93164781999263"/>
    <n v="28.214449749484512"/>
    <n v="33.757379216748127"/>
    <n v="27.423820412217601"/>
    <n v="26.144421652228036"/>
    <n v="36.992430972314736"/>
    <n v="28.66644567547614"/>
    <n v="34.906568825876775"/>
    <n v="30.067481354826345"/>
    <n v="23.904968741546593"/>
    <n v="24.53746436256392"/>
    <n v="20.661890157941912"/>
    <n v="226.98323999999997"/>
    <n v="368.60700799999995"/>
    <n v="298.0662572336559"/>
    <n v="10.190311999999999"/>
    <n v="19.676799999999997"/>
    <n v="53.800911999999997"/>
    <n v="29.159503999999998"/>
    <n v="34.642519999999998"/>
    <n v="38.736807999999996"/>
    <n v="32.496991999999999"/>
    <n v="33.166759999999996"/>
    <n v="42.921911999999999"/>
    <n v="14.999775999999999"/>
    <n v="30.544447999999996"/>
    <n v="28.270263999999997"/>
    <n v="11.744005284204505"/>
    <n v="25.623234684491852"/>
    <n v="30.657101509481976"/>
    <n v="24.905216745559535"/>
    <n v="23.74331796768741"/>
    <n v="33.595046111817346"/>
    <n v="26.033719304640407"/>
    <n v="31.700749544908248"/>
    <n v="27.306083867199092"/>
    <n v="21.709536412322951"/>
    <n v="22.283943635506049"/>
    <n v="18.764302165836526"/>
  </r>
  <r>
    <x v="22"/>
    <n v="64326407"/>
    <n v="10851035003026"/>
    <s v="Yasso Coffee Poppables 10-6.84flz"/>
    <n v="37960"/>
    <n v="1000"/>
    <n v="1540"/>
    <n v="2337"/>
    <n v="2780"/>
    <n v="1661"/>
    <n v="676"/>
    <n v="820"/>
    <n v="694"/>
    <n v="1029"/>
    <n v="3040"/>
    <n v="1800"/>
    <n v="448"/>
    <n v="1079.1055282816817"/>
    <n v="1008.483146806466"/>
    <n v="1484.9844291193167"/>
    <n v="1281.599654604546"/>
    <n v="1072.7691623356684"/>
    <n v="599.19566983422555"/>
    <n v="849.51856618643194"/>
    <n v="1144.897278852224"/>
    <n v="984.08734495790679"/>
    <n v="1800.948759781646"/>
    <n v="1326.6162603630592"/>
    <n v="947.58626036305895"/>
    <n v="69364.792061486223"/>
    <n v="200"/>
    <n v="2.0200000000000001E-3"/>
    <n v="17825"/>
    <n v="13579.792061486231"/>
    <n v="189.8"/>
    <n v="89.125"/>
    <n v="67.898960307431153"/>
    <n v="5"/>
    <n v="7.7"/>
    <n v="11.685"/>
    <n v="13.9"/>
    <n v="8.3049999999999997"/>
    <n v="3.38"/>
    <n v="4.0999999999999996"/>
    <n v="3.47"/>
    <n v="5.1449999999999996"/>
    <n v="15.2"/>
    <n v="9"/>
    <n v="2.2400000000000002"/>
    <n v="5.3955276414084086"/>
    <n v="5.0424157340323301"/>
    <n v="7.4249221455965833"/>
    <n v="6.4079982730227298"/>
    <n v="5.3638458116783418"/>
    <n v="2.9959783491711276"/>
    <n v="4.2475928309321596"/>
    <n v="5.7244863942611195"/>
    <n v="4.9204367247895338"/>
    <n v="9.0047437989082297"/>
    <n v="6.6330813018152961"/>
    <n v="4.7379313018152951"/>
    <n v="76.679200000000009"/>
    <n v="36.006500000000003"/>
    <n v="27.431179964202187"/>
    <n v="2.02"/>
    <n v="3.1108000000000002"/>
    <n v="4.7207400000000002"/>
    <n v="5.6156000000000006"/>
    <n v="3.3552200000000001"/>
    <n v="1.3655200000000001"/>
    <n v="1.6564000000000001"/>
    <n v="1.40188"/>
    <n v="2.0785800000000001"/>
    <n v="6.1408000000000005"/>
    <n v="3.6360000000000001"/>
    <n v="0.90495999999999999"/>
    <n v="2.179793167128997"/>
    <n v="2.0371359565490614"/>
    <n v="2.9996685468210198"/>
    <n v="2.5888313023011831"/>
    <n v="2.1669937079180501"/>
    <n v="1.2103752530651357"/>
    <n v="1.7160275036965926"/>
    <n v="2.3126925032814927"/>
    <n v="1.9878564368149718"/>
    <n v="3.6379164947589251"/>
    <n v="2.6797648459333798"/>
    <n v="1.9141242459333792"/>
  </r>
  <r>
    <x v="9"/>
    <n v="69983248"/>
    <n v="10041000007689"/>
    <s v="GH Creamsicle Bar 1-24PK OOH"/>
    <n v="42189"/>
    <n v="2843"/>
    <n v="3280"/>
    <n v="4452"/>
    <n v="5166"/>
    <n v="7276"/>
    <n v="7203"/>
    <n v="8642"/>
    <n v="435"/>
    <n v="6390"/>
    <n v="4350"/>
    <n v="2550"/>
    <n v="1620"/>
    <n v="1498.1172454039365"/>
    <n v="1156.1696495711894"/>
    <n v="2524.3519638859379"/>
    <n v="8642.8183604628521"/>
    <n v="6409.2945427649738"/>
    <n v="5971.4450179894884"/>
    <n v="8774.4921578743015"/>
    <n v="8178.9823347480342"/>
    <n v="4643.8485264069814"/>
    <n v="3677.4772484639789"/>
    <n v="1895.441395267437"/>
    <n v="1589.9527683352283"/>
    <n v="151358.39121117434"/>
    <n v="225"/>
    <n v="2.8319999999999999E-3"/>
    <n v="54207"/>
    <n v="54962.391211174341"/>
    <n v="187.50666666666666"/>
    <n v="240.92"/>
    <n v="244.27729427188595"/>
    <n v="12.635555555555555"/>
    <n v="14.577777777777778"/>
    <n v="19.786666666666665"/>
    <n v="22.96"/>
    <n v="32.337777777777781"/>
    <n v="32.013333333333335"/>
    <n v="38.408888888888889"/>
    <n v="1.9333333333333333"/>
    <n v="28.4"/>
    <n v="19.333333333333332"/>
    <n v="11.333333333333334"/>
    <n v="7.2"/>
    <n v="6.65829886846194"/>
    <n v="5.1385317758719529"/>
    <n v="11.219342061715279"/>
    <n v="38.412526046501561"/>
    <n v="28.485753523399882"/>
    <n v="26.539755635508836"/>
    <n v="38.997742923885781"/>
    <n v="36.351032598880153"/>
    <n v="20.639326784031027"/>
    <n v="16.344343326506571"/>
    <n v="8.4241839789663864"/>
    <n v="7.0664567481565701"/>
    <n v="119.479248"/>
    <n v="153.51422399999998"/>
    <n v="155.65349191004572"/>
    <n v="8.0513759999999994"/>
    <n v="9.2889599999999994"/>
    <n v="12.608063999999999"/>
    <n v="14.630111999999999"/>
    <n v="20.605632"/>
    <n v="20.398896000000001"/>
    <n v="24.474143999999999"/>
    <n v="1.2319199999999999"/>
    <n v="18.09648"/>
    <n v="12.3192"/>
    <n v="7.2215999999999996"/>
    <n v="4.5878399999999999"/>
    <n v="4.2426680389839477"/>
    <n v="3.2742724475856084"/>
    <n v="7.1489647617249759"/>
    <n v="24.476461596830795"/>
    <n v="18.151122145110406"/>
    <n v="16.911132290946231"/>
    <n v="24.849361791100019"/>
    <n v="23.162877972006431"/>
    <n v="13.151379026784571"/>
    <n v="10.414615567649987"/>
    <n v="5.3678900313973816"/>
    <n v="4.5027462399253659"/>
  </r>
  <r>
    <x v="9"/>
    <n v="68741745"/>
    <n v="10077567028652"/>
    <s v="GH Original 4z 1-24BK"/>
    <n v="39788"/>
    <n v="689"/>
    <n v="1185"/>
    <n v="2745"/>
    <n v="6507"/>
    <n v="5220"/>
    <n v="3672"/>
    <n v="4174"/>
    <n v="3573"/>
    <n v="2535"/>
    <n v="1646"/>
    <n v="840"/>
    <n v="315"/>
    <n v="-209.93948857632682"/>
    <n v="-46.112445196077246"/>
    <n v="-71.642994152387658"/>
    <n v="-108.13930757469886"/>
    <n v="-141.9551007552646"/>
    <n v="-139.57449889987433"/>
    <n v="4.9240822086460412E-8"/>
    <n v="4.6987913115970059E-8"/>
    <n v="4.7825063465012363E-8"/>
    <n v="4.9704387272697659E-9"/>
    <n v="-2.3726300923954113E-8"/>
    <n v="1.4895135791448411E-8"/>
    <n v="72171.636164985583"/>
    <n v="225"/>
    <n v="2.8319999999999999E-3"/>
    <n v="33101"/>
    <n v="-717.36383501443652"/>
    <n v="176.83555555555554"/>
    <n v="147.11555555555555"/>
    <n v="-3.1882837111752735"/>
    <n v="3.0622222222222222"/>
    <n v="5.2666666666666666"/>
    <n v="12.2"/>
    <n v="28.92"/>
    <n v="23.2"/>
    <n v="16.32"/>
    <n v="18.551111111111112"/>
    <n v="15.88"/>
    <n v="11.266666666666667"/>
    <n v="7.3155555555555551"/>
    <n v="3.7333333333333334"/>
    <n v="1.4"/>
    <n v="-0.93306439367256366"/>
    <n v="-0.20494420087145443"/>
    <n v="-0.31841330734394513"/>
    <n v="-0.48061914477643941"/>
    <n v="-0.63091155891228712"/>
    <n v="-0.62033110622166365"/>
    <n v="2.1884809816204628E-10"/>
    <n v="2.0883516940431138E-10"/>
    <n v="2.1255583762227718E-10"/>
    <n v="2.2090838787865626E-11"/>
    <n v="-1.0545022632868494E-10"/>
    <n v="6.6200603517548486E-11"/>
    <n v="112.679616"/>
    <n v="93.742031999999995"/>
    <n v="-2.0315743807608841"/>
    <n v="1.9512479999999999"/>
    <n v="3.3559199999999998"/>
    <n v="7.7738399999999999"/>
    <n v="18.427823999999998"/>
    <n v="14.78304"/>
    <n v="10.399103999999999"/>
    <n v="11.820767999999999"/>
    <n v="10.118736"/>
    <n v="7.1791199999999993"/>
    <n v="4.6614719999999998"/>
    <n v="2.3788800000000001"/>
    <n v="0.89207999999999998"/>
    <n v="-0.59454863164815752"/>
    <n v="-0.13059044479529075"/>
    <n v="-0.20289295943956184"/>
    <n v="-0.30625051905154715"/>
    <n v="-0.4020168453389093"/>
    <n v="-0.39527498088444407"/>
    <n v="1.3945000814885588E-10"/>
    <n v="1.3306976994442721E-10"/>
    <n v="1.3544057973291501E-10"/>
    <n v="1.4076282475627976E-11"/>
    <n v="-6.7192884216638047E-11"/>
    <n v="4.2183024561381895E-11"/>
  </r>
  <r>
    <x v="1"/>
    <n v="62697531"/>
    <n v="10076840002273"/>
    <s v="BJ US-NDS-MintChocCookie-8 1PT"/>
    <n v="38636"/>
    <n v="1435"/>
    <n v="1998"/>
    <n v="3316"/>
    <n v="2576"/>
    <n v="1916"/>
    <n v="2996"/>
    <n v="3202"/>
    <n v="2442"/>
    <n v="4375"/>
    <n v="1909"/>
    <n v="1398"/>
    <n v="1372"/>
    <n v="1541.147395238545"/>
    <n v="1451.131634592427"/>
    <n v="1860.5764950367484"/>
    <n v="1624.0727969796151"/>
    <n v="1752.5906450559548"/>
    <n v="2102.2444357047843"/>
    <n v="2141.0575506240325"/>
    <n v="1934.1963557462227"/>
    <n v="2152.2617264334494"/>
    <n v="1819.3867344654809"/>
    <n v="1489.0125714473972"/>
    <n v="1513.2731241563647"/>
    <n v="88951.951465481019"/>
    <n v="240"/>
    <n v="3.7839999999999996E-3"/>
    <n v="28935"/>
    <n v="21380.951465481023"/>
    <n v="160.98333333333332"/>
    <n v="120.5625"/>
    <n v="89.087297772837601"/>
    <n v="5.979166666666667"/>
    <n v="8.3249999999999993"/>
    <n v="13.816666666666666"/>
    <n v="10.733333333333333"/>
    <n v="7.9833333333333334"/>
    <n v="12.483333333333333"/>
    <n v="13.341666666666667"/>
    <n v="10.175000000000001"/>
    <n v="18.229166666666668"/>
    <n v="7.9541666666666666"/>
    <n v="5.8250000000000002"/>
    <n v="5.7166666666666668"/>
    <n v="6.4214474801606043"/>
    <n v="6.0463818108017788"/>
    <n v="7.7524020626531183"/>
    <n v="6.7669699874150631"/>
    <n v="7.3024610210664784"/>
    <n v="8.7593518154366006"/>
    <n v="8.9210731276001347"/>
    <n v="8.0591514822759276"/>
    <n v="8.9677571934727052"/>
    <n v="7.580778060272837"/>
    <n v="6.2042190476974888"/>
    <n v="6.3053046839848532"/>
    <n v="146.198624"/>
    <n v="109.49003999999999"/>
    <n v="80.905520345380182"/>
    <n v="5.4300399999999991"/>
    <n v="7.5604319999999996"/>
    <n v="12.547743999999998"/>
    <n v="9.7475839999999998"/>
    <n v="7.2501439999999988"/>
    <n v="11.336863999999998"/>
    <n v="12.116368"/>
    <n v="9.2405279999999994"/>
    <n v="16.555"/>
    <n v="7.2236559999999992"/>
    <n v="5.2900319999999992"/>
    <n v="5.1916479999999998"/>
    <n v="5.8317017435826539"/>
    <n v="5.4910821052977434"/>
    <n v="7.0404214572190549"/>
    <n v="6.1454914637708624"/>
    <n v="6.6318030008917326"/>
    <n v="7.954892944706903"/>
    <n v="8.1017617715613373"/>
    <n v="7.3189990101437061"/>
    <n v="8.1441583728241724"/>
    <n v="6.8845594032173789"/>
    <n v="5.634423570356951"/>
    <n v="5.7262255018076837"/>
  </r>
  <r>
    <x v="1"/>
    <n v="62697527"/>
    <n v="10076840002976"/>
    <s v="BJ US-NDS-ChangetheWhirled-8 1PT"/>
    <n v="35764"/>
    <n v="1695"/>
    <n v="753"/>
    <n v="2843"/>
    <n v="732"/>
    <n v="1813"/>
    <n v="1648"/>
    <n v="1242"/>
    <n v="1360"/>
    <n v="3888"/>
    <n v="915"/>
    <n v="1225"/>
    <n v="1251"/>
    <n v="825.39981100183729"/>
    <n v="921.86020897691367"/>
    <n v="1034.1122892697426"/>
    <n v="618.27548183487716"/>
    <n v="789.60827156110429"/>
    <n v="1023.0165503996781"/>
    <n v="891.27134999904399"/>
    <n v="838.51008431059324"/>
    <n v="781.54933179733803"/>
    <n v="713.31012519193939"/>
    <n v="901.90606336516703"/>
    <n v="916.59138506623344"/>
    <n v="65384.410952774459"/>
    <n v="240"/>
    <n v="3.7839999999999996E-3"/>
    <n v="19365"/>
    <n v="10255.410952774466"/>
    <n v="149.01666666666668"/>
    <n v="80.6875"/>
    <n v="42.73087896989361"/>
    <n v="7.0625"/>
    <n v="3.1375000000000002"/>
    <n v="11.845833333333333"/>
    <n v="3.05"/>
    <n v="7.5541666666666663"/>
    <n v="6.8666666666666663"/>
    <n v="5.1749999999999998"/>
    <n v="5.666666666666667"/>
    <n v="16.2"/>
    <n v="3.8125"/>
    <n v="5.104166666666667"/>
    <n v="5.2125000000000004"/>
    <n v="3.4391658791743223"/>
    <n v="3.8410842040704738"/>
    <n v="4.3088012052905942"/>
    <n v="2.5761478409786549"/>
    <n v="3.2900344648379347"/>
    <n v="4.2625689599986583"/>
    <n v="3.7136306249960165"/>
    <n v="3.4937920179608053"/>
    <n v="3.2564555491555751"/>
    <n v="2.9721255216330809"/>
    <n v="3.757941930688196"/>
    <n v="3.8191307711093061"/>
    <n v="135.33097599999999"/>
    <n v="73.277159999999995"/>
    <n v="38.806475045298576"/>
    <n v="6.4138799999999989"/>
    <n v="2.8493519999999997"/>
    <n v="10.757911999999999"/>
    <n v="2.7698879999999999"/>
    <n v="6.8603919999999992"/>
    <n v="6.2360319999999989"/>
    <n v="4.6997279999999995"/>
    <n v="5.1462399999999997"/>
    <n v="14.712191999999998"/>
    <n v="3.4623599999999994"/>
    <n v="4.6353999999999997"/>
    <n v="4.7337839999999991"/>
    <n v="3.1233128848309519"/>
    <n v="3.4883190307686411"/>
    <n v="3.9130809025967057"/>
    <n v="2.3395544232631749"/>
    <n v="2.9878776995872185"/>
    <n v="3.8710946267123814"/>
    <n v="3.372570788396382"/>
    <n v="3.1729221590312844"/>
    <n v="2.9573826715211267"/>
    <n v="2.6991655137262982"/>
    <n v="3.4128125437737915"/>
    <n v="3.4683818010906271"/>
  </r>
  <r>
    <x v="6"/>
    <n v="69740694"/>
    <n v="10186852001420"/>
    <s v="Talenti LYR Confetti Cookie 8 292g"/>
    <n v="79643"/>
    <n v="4551"/>
    <n v="2595"/>
    <n v="2786"/>
    <n v="1864"/>
    <n v="1761"/>
    <n v="1698"/>
    <n v="2189"/>
    <n v="1050"/>
    <n v="1250"/>
    <n v="264"/>
    <n v="165"/>
    <n v="15"/>
    <n v="-4.9676086077684669"/>
    <n v="43.232115723273736"/>
    <n v="35.304536911230436"/>
    <n v="22.279675585671757"/>
    <n v="27.91934200095999"/>
    <n v="40.738051674804382"/>
    <n v="11.909021835816842"/>
    <n v="15.702675207493169"/>
    <n v="21.728249967269146"/>
    <n v="34.907924042777886"/>
    <n v="2.1491699669353905"/>
    <n v="9.1688450050998345"/>
    <n v="100091.07199931359"/>
    <n v="255"/>
    <n v="3.552E-3"/>
    <n v="20188"/>
    <n v="260.07199931356411"/>
    <n v="312.32549019607842"/>
    <n v="79.168627450980395"/>
    <n v="1.0198901933865259"/>
    <n v="17.847058823529412"/>
    <n v="10.176470588235293"/>
    <n v="10.925490196078432"/>
    <n v="7.3098039215686272"/>
    <n v="6.9058823529411768"/>
    <n v="6.658823529411765"/>
    <n v="8.5843137254901958"/>
    <n v="4.117647058823529"/>
    <n v="4.9019607843137258"/>
    <n v="1.0352941176470589"/>
    <n v="0.6470588235294118"/>
    <n v="5.8823529411764705E-2"/>
    <n v="-1.9480818069680262E-2"/>
    <n v="0.16953770871872054"/>
    <n v="0.13844916435776641"/>
    <n v="8.7371276806555917E-2"/>
    <n v="0.10948761569003918"/>
    <n v="0.15975706539138973"/>
    <n v="4.6702046414968008E-2"/>
    <n v="6.1579118460757525E-2"/>
    <n v="8.520882340105547E-2"/>
    <n v="0.13689381977559956"/>
    <n v="8.4281175173936875E-3"/>
    <n v="3.5956254921960133E-2"/>
    <n v="282.89193599999999"/>
    <n v="71.707775999999996"/>
    <n v="0.92377574156177966"/>
    <n v="16.165151999999999"/>
    <n v="9.2174399999999999"/>
    <n v="9.8958720000000007"/>
    <n v="6.6209280000000001"/>
    <n v="6.2550720000000002"/>
    <n v="6.0312960000000002"/>
    <n v="7.775328"/>
    <n v="3.7296"/>
    <n v="4.4400000000000004"/>
    <n v="0.93772800000000001"/>
    <n v="0.58608000000000005"/>
    <n v="5.3280000000000001E-2"/>
    <n v="-1.7644945774793596E-2"/>
    <n v="0.15356047504906831"/>
    <n v="0.1254017151086905"/>
    <n v="7.9137407680306082E-2"/>
    <n v="9.916950278740988E-2"/>
    <n v="0.14470155954890518"/>
    <n v="4.2300845560821428E-2"/>
    <n v="5.5775902337015737E-2"/>
    <n v="7.7178743883740006E-2"/>
    <n v="0.12399294619994705"/>
    <n v="7.6338517225545072E-3"/>
    <n v="3.2567737458114615E-2"/>
  </r>
  <r>
    <x v="1"/>
    <n v="67995090"/>
    <n v="10076840002761"/>
    <s v="BJ US-IC-Chocolate PB Split-8 1PT"/>
    <n v="44558"/>
    <n v="2520"/>
    <n v="3945"/>
    <n v="3525"/>
    <n v="3375"/>
    <n v="3120"/>
    <n v="5160"/>
    <n v="4095"/>
    <n v="3660"/>
    <n v="5340"/>
    <n v="1740"/>
    <n v="2370"/>
    <n v="3375"/>
    <n v="1683.6119267664742"/>
    <n v="2854.243796344474"/>
    <n v="3908.5872519931841"/>
    <n v="3672.1299167332359"/>
    <n v="3783.7933183003302"/>
    <n v="4647.7081226283826"/>
    <n v="3434.269003497523"/>
    <n v="3168.7304154408394"/>
    <n v="2791.8401445145414"/>
    <n v="2506.8460899993311"/>
    <n v="2299.4707002491982"/>
    <n v="1291.1084590088992"/>
    <n v="122825.33914547641"/>
    <n v="240"/>
    <n v="3.7853439999999999E-3"/>
    <n v="42225"/>
    <n v="36042.339145476421"/>
    <n v="185.65833333333333"/>
    <n v="175.9375"/>
    <n v="150.17641310615176"/>
    <n v="10.5"/>
    <n v="16.4375"/>
    <n v="14.6875"/>
    <n v="14.0625"/>
    <n v="13"/>
    <n v="21.5"/>
    <n v="17.0625"/>
    <n v="15.25"/>
    <n v="22.25"/>
    <n v="7.25"/>
    <n v="9.875"/>
    <n v="14.0625"/>
    <n v="7.0150496948603092"/>
    <n v="11.892682484768642"/>
    <n v="16.285780216638265"/>
    <n v="15.300541319721816"/>
    <n v="15.765805492918043"/>
    <n v="19.365450510951593"/>
    <n v="14.30945418123968"/>
    <n v="13.203043397670164"/>
    <n v="11.632667268810589"/>
    <n v="10.44519204166388"/>
    <n v="9.5811279177049933"/>
    <n v="5.379618579203747"/>
    <n v="168.667357952"/>
    <n v="159.83615040000001"/>
    <n v="136.43265223029428"/>
    <n v="9.53906688"/>
    <n v="14.93318208"/>
    <n v="13.3433376"/>
    <n v="12.775536000000001"/>
    <n v="11.810273280000001"/>
    <n v="19.532375039999998"/>
    <n v="15.500983679999999"/>
    <n v="13.85435904"/>
    <n v="20.213736959999999"/>
    <n v="6.5864985599999999"/>
    <n v="8.971265279999999"/>
    <n v="12.775536000000001"/>
    <n v="6.373050305313912"/>
    <n v="10.804294629029776"/>
    <n v="14.795347302808887"/>
    <n v="13.900274947526654"/>
    <n v="14.322959334668244"/>
    <n v="17.593174055742612"/>
    <n v="12.999889566775328"/>
    <n v="11.994734665706488"/>
    <n v="10.568075339997252"/>
    <n v="9.4892748057024274"/>
    <n v="8.7042876183641003"/>
    <n v="4.8872896586585828"/>
  </r>
  <r>
    <x v="1"/>
    <n v="67794168"/>
    <n v="10076840001542"/>
    <s v="BJ US-IC-MntrWndrland-8 1PT"/>
    <n v="32286"/>
    <n v="802"/>
    <n v="965"/>
    <n v="1143"/>
    <n v="1688"/>
    <n v="1670"/>
    <n v="1591"/>
    <n v="2038"/>
    <n v="5279"/>
    <n v="6065"/>
    <n v="1932"/>
    <n v="7658"/>
    <n v="2266"/>
    <n v="1048.7685471508591"/>
    <n v="1581.5721681674406"/>
    <n v="2024.6585482828234"/>
    <n v="1978.9357601128825"/>
    <n v="2027.4304838089515"/>
    <n v="1803.5287538049379"/>
    <n v="2473.0058193431705"/>
    <n v="5117.3708269404424"/>
    <n v="6230.5935302412254"/>
    <n v="7133.343983308323"/>
    <n v="5579.4579672482323"/>
    <n v="2568.4752850447721"/>
    <n v="104950.14167345407"/>
    <n v="240"/>
    <n v="3.7853439999999999E-3"/>
    <n v="33097"/>
    <n v="39567.141673454054"/>
    <n v="134.52500000000001"/>
    <n v="137.90416666666667"/>
    <n v="164.86309030605855"/>
    <n v="3.3416666666666668"/>
    <n v="4.020833333333333"/>
    <n v="4.7625000000000002"/>
    <n v="7.0333333333333332"/>
    <n v="6.958333333333333"/>
    <n v="6.6291666666666664"/>
    <n v="8.4916666666666671"/>
    <n v="21.995833333333334"/>
    <n v="25.270833333333332"/>
    <n v="8.0500000000000007"/>
    <n v="31.908333333333335"/>
    <n v="9.4416666666666664"/>
    <n v="4.3698689464619127"/>
    <n v="6.5898840340310025"/>
    <n v="8.4360772845117644"/>
    <n v="8.2455656671370097"/>
    <n v="8.4476270158706317"/>
    <n v="7.514703140853908"/>
    <n v="10.304190913929878"/>
    <n v="21.322378445585176"/>
    <n v="25.960806376005106"/>
    <n v="29.722266597118011"/>
    <n v="23.247741530200969"/>
    <n v="10.701980354353218"/>
    <n v="122.21361638400001"/>
    <n v="125.283530368"/>
    <n v="149.77524233075926"/>
    <n v="3.0358458879999999"/>
    <n v="3.6528569599999998"/>
    <n v="4.3266481919999995"/>
    <n v="6.3896606719999998"/>
    <n v="6.3215244799999999"/>
    <n v="6.0224823039999995"/>
    <n v="7.7145310719999998"/>
    <n v="19.982830975999999"/>
    <n v="22.95811136"/>
    <n v="7.313284608"/>
    <n v="28.988164351999998"/>
    <n v="8.5775895040000005"/>
    <n v="3.9699497273462216"/>
    <n v="5.9867947173396123"/>
    <n v="7.6640290877910955"/>
    <n v="7.4909526059287392"/>
    <n v="7.6745218173033116"/>
    <n v="6.8269767470429983"/>
    <n v="9.361177740215755"/>
    <n v="19.371008955534041"/>
    <n v="23.58493983613744"/>
    <n v="27.002160847152261"/>
    <n v="21.120167739575294"/>
    <n v="9.7225625093925174"/>
  </r>
  <r>
    <x v="26"/>
    <n v="84135799"/>
    <n v="10076840832009"/>
    <s v="BJ US-IC-ChocChpCookDgh-FTNG-1 2.4G"/>
    <n v="34321"/>
    <n v="1567"/>
    <n v="1506"/>
    <n v="3867"/>
    <n v="3283"/>
    <n v="2911"/>
    <n v="4207"/>
    <n v="5675"/>
    <n v="3513"/>
    <n v="1936"/>
    <n v="1129"/>
    <n v="943"/>
    <n v="2432"/>
    <n v="1347.4920215281284"/>
    <n v="1472.9507478709816"/>
    <n v="3872.350337291703"/>
    <n v="3787.8763145696539"/>
    <n v="3789.0454269930997"/>
    <n v="4611.2008140804965"/>
    <n v="5743.2144843123069"/>
    <n v="3877.4347190278222"/>
    <n v="2086.7218407371752"/>
    <n v="1215.0224311362126"/>
    <n v="907.16082018736302"/>
    <n v="1101.1643455779285"/>
    <n v="101101.63430331288"/>
    <n v="125"/>
    <n v="9.0848256361922702E-3"/>
    <n v="32969"/>
    <n v="33811.634303312872"/>
    <n v="274.56799999999998"/>
    <n v="263.75200000000001"/>
    <n v="270.49307442650297"/>
    <n v="12.536"/>
    <n v="12.048"/>
    <n v="30.936"/>
    <n v="26.263999999999999"/>
    <n v="23.288"/>
    <n v="33.655999999999999"/>
    <n v="45.4"/>
    <n v="28.103999999999999"/>
    <n v="15.488"/>
    <n v="9.032"/>
    <n v="7.5439999999999996"/>
    <n v="19.456"/>
    <n v="10.779936172225026"/>
    <n v="11.783605982967853"/>
    <n v="30.978802698333624"/>
    <n v="30.303010516557233"/>
    <n v="30.312363415944798"/>
    <n v="36.889606512643972"/>
    <n v="45.945715874498454"/>
    <n v="31.019477752222578"/>
    <n v="16.693774725897402"/>
    <n v="9.7201794490897004"/>
    <n v="7.2572865614989039"/>
    <n v="8.8093147646234282"/>
    <n v="311.8003006597549"/>
    <n v="299.51761639962297"/>
    <n v="307.17280212029476"/>
    <n v="14.235921771913288"/>
    <n v="13.68174740810556"/>
    <n v="35.131020735155509"/>
    <n v="29.825482563619222"/>
    <n v="26.445927426955699"/>
    <n v="38.219861451460879"/>
    <n v="51.556385485391132"/>
    <n v="31.914992459943445"/>
    <n v="17.588222431668235"/>
    <n v="10.256768143261073"/>
    <n v="8.56699057492931"/>
    <n v="22.094295947219599"/>
    <n v="12.241730061743286"/>
    <n v="13.381500715106871"/>
    <n v="35.179627616545446"/>
    <n v="34.412195849327887"/>
    <n v="34.422817031843998"/>
    <n v="41.891955369389159"/>
    <n v="52.176102181231215"/>
    <n v="35.225818338085929"/>
    <n v="18.957504074331414"/>
    <n v="11.038266930934922"/>
    <n v="8.2413978753873618"/>
    <n v="10.00388607636725"/>
  </r>
  <r>
    <x v="4"/>
    <n v="64403170"/>
    <n v="10077567004120"/>
    <s v="PS Transformers"/>
    <n v="0"/>
    <n v="0"/>
    <n v="0"/>
    <n v="0"/>
    <n v="0"/>
    <n v="0"/>
    <n v="4997"/>
    <n v="3565"/>
    <n v="2505"/>
    <n v="540"/>
    <n v="300"/>
    <n v="570"/>
    <n v="645"/>
    <n v="647.66800190923936"/>
    <n v="502.82803828770204"/>
    <n v="505.51382022331381"/>
    <n v="1582.9480787393127"/>
    <n v="1928.5592342540169"/>
    <n v="12055.211212511233"/>
    <n v="8504.7206363769528"/>
    <n v="11179.435860871659"/>
    <n v="11968.701051786689"/>
    <n v="10811.743709945426"/>
    <n v="12400.977594848522"/>
    <n v="9978.2371214897394"/>
    <n v="95188.54436124381"/>
    <n v="195"/>
    <n v="2.16E-3"/>
    <n v="13122"/>
    <n v="82066.54436124381"/>
    <n v="0"/>
    <n v="67.292307692307688"/>
    <n v="420.85407364740416"/>
    <n v="0"/>
    <n v="0"/>
    <n v="0"/>
    <n v="0"/>
    <n v="0"/>
    <n v="25.625641025641027"/>
    <n v="18.282051282051281"/>
    <n v="12.846153846153847"/>
    <n v="2.7692307692307692"/>
    <n v="1.5384615384615385"/>
    <n v="2.9230769230769229"/>
    <n v="3.3076923076923075"/>
    <n v="3.3213743687653299"/>
    <n v="2.5786053245523184"/>
    <n v="2.5923785652477633"/>
    <n v="8.1176824550733979"/>
    <n v="9.8900473551488055"/>
    <n v="61.821595961596067"/>
    <n v="43.613951981420271"/>
    <n v="57.330440312162352"/>
    <n v="61.377954111726609"/>
    <n v="55.444839538181668"/>
    <n v="63.594756896659085"/>
    <n v="51.170446776870456"/>
    <n v="0"/>
    <n v="28.343520000000002"/>
    <n v="177.26373582028663"/>
    <n v="0"/>
    <n v="0"/>
    <n v="0"/>
    <n v="0"/>
    <n v="0"/>
    <n v="10.793520000000001"/>
    <n v="7.7004000000000001"/>
    <n v="5.4108000000000001"/>
    <n v="1.1664000000000001"/>
    <n v="0.64800000000000002"/>
    <n v="1.2312000000000001"/>
    <n v="1.3932"/>
    <n v="1.398962884123957"/>
    <n v="1.0861085627014364"/>
    <n v="1.0919098516823578"/>
    <n v="3.4191678500769154"/>
    <n v="4.1656879459886769"/>
    <n v="26.039256219024264"/>
    <n v="18.370196574574219"/>
    <n v="24.147581459482783"/>
    <n v="25.85239427185925"/>
    <n v="23.353366413482121"/>
    <n v="26.786111604872808"/>
    <n v="21.552992182417839"/>
  </r>
  <r>
    <x v="18"/>
    <n v="68654218"/>
    <n v="10076840003584"/>
    <s v="BJ US-CD-PBMix-8 8z"/>
    <n v="34599"/>
    <n v="1688"/>
    <n v="2524"/>
    <n v="1764"/>
    <n v="4157"/>
    <n v="439"/>
    <n v="1722"/>
    <n v="3180"/>
    <n v="2122"/>
    <n v="1570"/>
    <n v="2440"/>
    <n v="25"/>
    <n v="4344"/>
    <n v="1714.6325615237818"/>
    <n v="1439.9475665985533"/>
    <n v="2067.125022380194"/>
    <n v="-227.02320822548563"/>
    <n v="4383.8771249359806"/>
    <n v="3069.8498530667212"/>
    <n v="2017.1090553988765"/>
    <n v="2660.1296896163813"/>
    <n v="653.21867984723326"/>
    <n v="861.48616319774044"/>
    <n v="2099.300761227802"/>
    <n v="-1053.4040725928992"/>
    <n v="80260.24919697491"/>
    <n v="256"/>
    <n v="1.892672E-3"/>
    <n v="25975"/>
    <n v="19686.249196974873"/>
    <n v="135.15234375"/>
    <n v="101.46484375"/>
    <n v="76.8994109256831"/>
    <n v="6.59375"/>
    <n v="9.859375"/>
    <n v="6.890625"/>
    <n v="16.23828125"/>
    <n v="1.71484375"/>
    <n v="6.7265625"/>
    <n v="12.421875"/>
    <n v="8.2890625"/>
    <n v="6.1328125"/>
    <n v="9.53125"/>
    <n v="9.765625E-2"/>
    <n v="16.96875"/>
    <n v="6.6977834434522725"/>
    <n v="5.6247951820255988"/>
    <n v="8.0747071186726327"/>
    <n v="-0.88680940713080325"/>
    <n v="17.124520019281174"/>
    <n v="11.99160098854188"/>
    <n v="7.8793322476518615"/>
    <n v="10.391131600063989"/>
    <n v="2.5516354681532549"/>
    <n v="3.3651803249911736"/>
    <n v="8.2003935985461016"/>
    <n v="-4.1148596585660124"/>
    <n v="65.484558527999994"/>
    <n v="49.162155200000001"/>
    <n v="37.259612640136829"/>
    <n v="3.1948303359999999"/>
    <n v="4.7771041279999995"/>
    <n v="3.338673408"/>
    <n v="7.8678375039999997"/>
    <n v="0.83088300800000003"/>
    <n v="3.259181184"/>
    <n v="6.0186969599999998"/>
    <n v="4.0162499839999999"/>
    <n v="2.9714950399999998"/>
    <n v="4.6181196799999995"/>
    <n v="4.7316799999999999E-2"/>
    <n v="8.2217671679999995"/>
    <n v="3.2452370394843388"/>
    <n v="2.725348440769217"/>
    <n v="3.9123896503583664"/>
    <n v="-0.42968046955854633"/>
    <n v="8.2972414858068326"/>
    <n v="5.8102188611034968"/>
    <n v="3.8177258300999024"/>
    <n v="5.0347529799056154"/>
    <n v="1.2363287052238225"/>
    <n v="1.6305107394717937"/>
    <n v="3.9732877703545464"/>
    <n v="-1.9937483928825477"/>
  </r>
  <r>
    <x v="24"/>
    <n v="69556602"/>
    <n v="10075856000709"/>
    <s v="KL Cone Caramel Vanilla Caramel 6-8CT"/>
    <n v="64327"/>
    <n v="2022"/>
    <n v="3180"/>
    <n v="2220"/>
    <n v="2304"/>
    <n v="2448"/>
    <n v="2604"/>
    <n v="3900"/>
    <n v="2460"/>
    <n v="2320"/>
    <n v="4200"/>
    <n v="708"/>
    <n v="2632"/>
    <n v="-700.89014296046275"/>
    <n v="-375.19387365715858"/>
    <n v="-1060.0238443355909"/>
    <n v="-801.42933253418778"/>
    <n v="-1607.1924765043045"/>
    <n v="-1949.6279641209437"/>
    <n v="-1648.8363837919815"/>
    <n v="-1742.2872517306835"/>
    <n v="-1348.4323331314524"/>
    <n v="-760.29830147703638"/>
    <n v="-910.87110218380997"/>
    <n v="-468.25759548726853"/>
    <n v="81951.659398085118"/>
    <n v="120"/>
    <n v="5.3220000000000003E-3"/>
    <n v="30998"/>
    <n v="-13373.340601914879"/>
    <n v="536.05833333333328"/>
    <n v="258.31666666666666"/>
    <n v="-111.44450501595732"/>
    <n v="16.850000000000001"/>
    <n v="26.5"/>
    <n v="18.5"/>
    <n v="19.2"/>
    <n v="20.399999999999999"/>
    <n v="21.7"/>
    <n v="32.5"/>
    <n v="20.5"/>
    <n v="19.333333333333332"/>
    <n v="35"/>
    <n v="5.9"/>
    <n v="21.933333333333334"/>
    <n v="-5.8407511913371897"/>
    <n v="-3.1266156138096548"/>
    <n v="-8.8335320361299239"/>
    <n v="-6.6785777711182313"/>
    <n v="-13.393270637535871"/>
    <n v="-16.246899701007866"/>
    <n v="-13.740303198266512"/>
    <n v="-14.519060431089029"/>
    <n v="-11.23693610942877"/>
    <n v="-6.3358191789753029"/>
    <n v="-7.5905925181984166"/>
    <n v="-3.9021466290605713"/>
    <n v="342.34829400000001"/>
    <n v="164.97135600000001"/>
    <n v="-71.172918683390989"/>
    <n v="10.761084"/>
    <n v="16.923960000000001"/>
    <n v="11.81484"/>
    <n v="12.261888000000001"/>
    <n v="13.028256000000001"/>
    <n v="13.858488000000001"/>
    <n v="20.755800000000001"/>
    <n v="13.092120000000001"/>
    <n v="12.347040000000002"/>
    <n v="22.352400000000003"/>
    <n v="3.7679760000000004"/>
    <n v="14.007504000000001"/>
    <n v="-3.7301373408355829"/>
    <n v="-1.996781795603398"/>
    <n v="-5.6414468995540146"/>
    <n v="-4.2652069077469479"/>
    <n v="-8.5534783599559088"/>
    <n v="-10.375920025051663"/>
    <n v="-8.7751072345409256"/>
    <n v="-9.2724527537106987"/>
    <n v="-7.1763568769255901"/>
    <n v="-4.0463075604607877"/>
    <n v="-4.8476560058222367"/>
    <n v="-2.4920669231832431"/>
  </r>
  <r>
    <x v="26"/>
    <n v="84135795"/>
    <n v="10076840104144"/>
    <s v="BJ US-IC-Vanilla-FTNG-1 2.4G"/>
    <n v="33673"/>
    <n v="1342"/>
    <n v="1523"/>
    <n v="3665"/>
    <n v="2945"/>
    <n v="3194"/>
    <n v="3027"/>
    <n v="4704"/>
    <n v="3406"/>
    <n v="1553"/>
    <n v="1613"/>
    <n v="1281"/>
    <n v="2412"/>
    <n v="1152.9212161230121"/>
    <n v="1361.4763501329151"/>
    <n v="3836.4181142448947"/>
    <n v="3766.740499859945"/>
    <n v="3651.3476890654993"/>
    <n v="4439.5242687173386"/>
    <n v="5480.8572605700829"/>
    <n v="3721.6124483462449"/>
    <n v="1744.1582788713706"/>
    <n v="1257.4225052685633"/>
    <n v="906.44952503357149"/>
    <n v="1159.6077466510219"/>
    <n v="96816.535902884469"/>
    <n v="125"/>
    <n v="9.0848256361922702E-3"/>
    <n v="30665"/>
    <n v="32478.535902884461"/>
    <n v="269.38400000000001"/>
    <n v="245.32"/>
    <n v="259.82828722307568"/>
    <n v="10.736000000000001"/>
    <n v="12.183999999999999"/>
    <n v="29.32"/>
    <n v="23.56"/>
    <n v="25.552"/>
    <n v="24.216000000000001"/>
    <n v="37.631999999999998"/>
    <n v="27.248000000000001"/>
    <n v="12.423999999999999"/>
    <n v="12.904"/>
    <n v="10.247999999999999"/>
    <n v="19.295999999999999"/>
    <n v="9.2233697289840961"/>
    <n v="10.89181080106332"/>
    <n v="30.691344913959156"/>
    <n v="30.13392399887956"/>
    <n v="29.210781512523994"/>
    <n v="35.516194149738709"/>
    <n v="43.846858084560665"/>
    <n v="29.77289958676996"/>
    <n v="13.953266230970964"/>
    <n v="10.059380042148506"/>
    <n v="7.2515962002685717"/>
    <n v="9.2768619732081756"/>
    <n v="305.91333364750233"/>
    <n v="278.58617813383597"/>
    <n v="295.06183559651583"/>
    <n v="12.191836003770026"/>
    <n v="13.836189443920828"/>
    <n v="33.295885956644668"/>
    <n v="26.754811498586236"/>
    <n v="29.016933081998111"/>
    <n v="27.499767200754"/>
    <n v="42.735019792648437"/>
    <n v="30.942916116870872"/>
    <n v="14.108734213006596"/>
    <n v="14.653823751178132"/>
    <n v="11.637661639962298"/>
    <n v="21.912599434495757"/>
    <n v="10.474088220744308"/>
    <n v="12.36877524875699"/>
    <n v="34.853189635444423"/>
    <n v="34.220180658011316"/>
    <n v="33.171857092273648"/>
    <n v="40.33230388894102"/>
    <n v="49.792632549137629"/>
    <n v="33.81020017870825"/>
    <n v="15.845373845467615"/>
    <n v="11.423464211388954"/>
    <n v="8.2349358829392969"/>
    <n v="10.534834184702355"/>
  </r>
  <r>
    <x v="1"/>
    <n v="84163503"/>
    <n v="10076840635037"/>
    <s v="BJ US-IC-Salted Caramel Almond-8 1PT"/>
    <n v="38685"/>
    <n v="1815"/>
    <n v="2784"/>
    <n v="3684"/>
    <n v="1980"/>
    <n v="2760"/>
    <n v="4635"/>
    <n v="3180"/>
    <n v="1370"/>
    <n v="3645"/>
    <n v="2370"/>
    <n v="1770"/>
    <n v="4950"/>
    <n v="612.06559456942205"/>
    <n v="1386.5846096073394"/>
    <n v="1588.5230412754743"/>
    <n v="1897.3706068332756"/>
    <n v="2337.0600411489145"/>
    <n v="2823.0380979253032"/>
    <n v="1021.1984467654586"/>
    <n v="599.29444436493668"/>
    <n v="1524.0538516938618"/>
    <n v="930.13288923596417"/>
    <n v="1656.3556819927633"/>
    <n v="985.9595736464446"/>
    <n v="90989.636879059137"/>
    <n v="240"/>
    <n v="3.7853439999999999E-3"/>
    <n v="34943"/>
    <n v="17361.636879059155"/>
    <n v="161.1875"/>
    <n v="145.59583333333333"/>
    <n v="72.340153662746474"/>
    <n v="7.5625"/>
    <n v="11.6"/>
    <n v="15.35"/>
    <n v="8.25"/>
    <n v="11.5"/>
    <n v="19.3125"/>
    <n v="13.25"/>
    <n v="5.708333333333333"/>
    <n v="15.1875"/>
    <n v="9.875"/>
    <n v="7.375"/>
    <n v="20.625"/>
    <n v="2.5502733107059252"/>
    <n v="5.7774358733639142"/>
    <n v="6.6188460053144764"/>
    <n v="7.9057108618053151"/>
    <n v="9.7377501714538095"/>
    <n v="11.76265874135543"/>
    <n v="4.2549935281894111"/>
    <n v="2.4970601848539027"/>
    <n v="6.3502243820577577"/>
    <n v="3.8755537051498505"/>
    <n v="6.90148200830318"/>
    <n v="4.1081648901935193"/>
    <n v="146.43603264000001"/>
    <n v="132.27127539200001"/>
    <n v="65.719767990325295"/>
    <n v="6.8703993599999995"/>
    <n v="10.538397696000001"/>
    <n v="13.945207296"/>
    <n v="7.4949811200000003"/>
    <n v="10.44754944"/>
    <n v="17.545069439999999"/>
    <n v="12.03739392"/>
    <n v="5.1859212799999996"/>
    <n v="13.79757888"/>
    <n v="8.971265279999999"/>
    <n v="6.7000588800000003"/>
    <n v="18.7374528"/>
    <n v="2.3168788260097943"/>
    <n v="5.2486997324694844"/>
    <n v="6.0131061631538687"/>
    <n v="7.1822004423526984"/>
    <n v="8.8465762044027958"/>
    <n v="10.686170325752959"/>
    <n v="3.865587413272948"/>
    <n v="2.2685356292101471"/>
    <n v="5.7690681031862496"/>
    <n v="3.5208729514720214"/>
    <n v="6.2698760426972147"/>
    <n v="3.7321961563451271"/>
  </r>
  <r>
    <x v="18"/>
    <n v="69665114"/>
    <n v="10076840003140"/>
    <s v="BJ US-CD-SugarCookieDough-8 8z"/>
    <n v="28855"/>
    <n v="1731"/>
    <n v="1247"/>
    <n v="2521"/>
    <n v="3372"/>
    <n v="596"/>
    <n v="2261"/>
    <n v="2227"/>
    <n v="2654"/>
    <n v="790"/>
    <n v="2018"/>
    <n v="2178"/>
    <n v="861"/>
    <n v="-117.65180351850439"/>
    <n v="96.663835180352208"/>
    <n v="1205.4923561317478"/>
    <n v="-105.04205971946539"/>
    <n v="370.14804617760836"/>
    <n v="-587.28392017946862"/>
    <n v="-312.939833124806"/>
    <n v="-381.72583466093579"/>
    <n v="258.94356276947485"/>
    <n v="-408.29546875877384"/>
    <n v="-700.85695355825601"/>
    <n v="87.348522867773653"/>
    <n v="50715.800449606737"/>
    <n v="256"/>
    <n v="1.8160000000000001E-3"/>
    <n v="22456"/>
    <n v="-595.19955039325305"/>
    <n v="112.71484375"/>
    <n v="87.71875"/>
    <n v="-2.3249982437236447"/>
    <n v="6.76171875"/>
    <n v="4.87109375"/>
    <n v="9.84765625"/>
    <n v="13.171875"/>
    <n v="2.328125"/>
    <n v="8.83203125"/>
    <n v="8.69921875"/>
    <n v="10.3671875"/>
    <n v="3.0859375"/>
    <n v="7.8828125"/>
    <n v="8.5078125"/>
    <n v="3.36328125"/>
    <n v="-0.45957735749415779"/>
    <n v="0.37759310617325081"/>
    <n v="4.7089545161396398"/>
    <n v="-0.41032054577916166"/>
    <n v="1.4458908053812827"/>
    <n v="-2.2940778132010493"/>
    <n v="-1.2224212231437734"/>
    <n v="-1.4911165416442804"/>
    <n v="1.0114982920682611"/>
    <n v="-1.5949041748389603"/>
    <n v="-2.7377224748369375"/>
    <n v="0.34120516745224083"/>
    <n v="52.400680000000001"/>
    <n v="40.780096"/>
    <n v="-1.0808823835141477"/>
    <n v="3.1434960000000003"/>
    <n v="2.2645520000000001"/>
    <n v="4.5781360000000006"/>
    <n v="6.1235520000000001"/>
    <n v="1.082336"/>
    <n v="4.1059760000000001"/>
    <n v="4.044232"/>
    <n v="4.8196640000000004"/>
    <n v="1.4346400000000001"/>
    <n v="3.6646880000000004"/>
    <n v="3.9552480000000001"/>
    <n v="1.5635760000000001"/>
    <n v="-0.21365567518960399"/>
    <n v="0.17554152468751963"/>
    <n v="2.189174118735254"/>
    <n v="-0.19075638045054916"/>
    <n v="0.67218885185853683"/>
    <n v="-1.0665075990459152"/>
    <n v="-0.56829873695464772"/>
    <n v="-0.6932141157442594"/>
    <n v="0.47024150998936637"/>
    <n v="-0.74146457126593335"/>
    <n v="-1.272756227661793"/>
    <n v="0.15862491752787697"/>
  </r>
  <r>
    <x v="23"/>
    <n v="69555093"/>
    <n v="10186852001666"/>
    <s v="TAL NV Dark Chocolate Gelato Bar 6-6PK"/>
    <n v="59159"/>
    <n v="1457"/>
    <n v="1705"/>
    <n v="1638"/>
    <n v="1723"/>
    <n v="566"/>
    <n v="2192"/>
    <n v="1434"/>
    <n v="224"/>
    <n v="288"/>
    <n v="192"/>
    <n v="112"/>
    <n v="64"/>
    <n v="2000"/>
    <n v="2000"/>
    <n v="2000"/>
    <n v="0"/>
    <n v="0"/>
    <n v="0"/>
    <n v="0"/>
    <n v="0"/>
    <n v="0"/>
    <n v="0"/>
    <n v="0"/>
    <n v="0"/>
    <n v="76754"/>
    <n v="176"/>
    <n v="1.98E-3"/>
    <n v="11595"/>
    <n v="6000"/>
    <n v="336.13068181818181"/>
    <n v="65.880681818181813"/>
    <n v="34.090909090909093"/>
    <n v="8.2784090909090917"/>
    <n v="9.6875"/>
    <n v="9.3068181818181817"/>
    <n v="9.7897727272727266"/>
    <n v="3.2159090909090908"/>
    <n v="12.454545454545455"/>
    <n v="8.1477272727272734"/>
    <n v="1.2727272727272727"/>
    <n v="1.6363636363636365"/>
    <n v="1.0909090909090908"/>
    <n v="0.63636363636363635"/>
    <n v="0.36363636363636365"/>
    <n v="11.363636363636363"/>
    <n v="11.363636363636363"/>
    <n v="11.363636363636363"/>
    <n v="0"/>
    <n v="0"/>
    <n v="0"/>
    <n v="0"/>
    <n v="0"/>
    <n v="0"/>
    <n v="0"/>
    <n v="0"/>
    <n v="0"/>
    <n v="117.13482"/>
    <n v="22.958099999999998"/>
    <n v="11.88"/>
    <n v="2.8848600000000002"/>
    <n v="3.3759000000000001"/>
    <n v="3.2432400000000001"/>
    <n v="3.41154"/>
    <n v="1.1206799999999999"/>
    <n v="4.34016"/>
    <n v="2.8393199999999998"/>
    <n v="0.44352000000000003"/>
    <n v="0.57023999999999997"/>
    <n v="0.38016"/>
    <n v="0.22176000000000001"/>
    <n v="0.12672"/>
    <n v="3.96"/>
    <n v="3.96"/>
    <n v="3.96"/>
    <n v="0"/>
    <n v="0"/>
    <n v="0"/>
    <n v="0"/>
    <n v="0"/>
    <n v="0"/>
    <n v="0"/>
    <n v="0"/>
    <n v="0"/>
  </r>
  <r>
    <x v="1"/>
    <n v="62697529"/>
    <n v="10076840002891"/>
    <s v="BJ US-ND-COR-KaramelSutra-8 1PT"/>
    <n v="30616"/>
    <n v="3487"/>
    <n v="2725"/>
    <n v="3709"/>
    <n v="2656"/>
    <n v="3905"/>
    <n v="4564"/>
    <n v="4827"/>
    <n v="3529"/>
    <n v="4221"/>
    <n v="2881"/>
    <n v="3977"/>
    <n v="3353"/>
    <n v="2196.6885929724704"/>
    <n v="2447.0374513817246"/>
    <n v="2723.2616386652767"/>
    <n v="2724.8538661927728"/>
    <n v="2709.8486486026918"/>
    <n v="3988.9302787060778"/>
    <n v="3131.9411177610709"/>
    <n v="3316.1793053173847"/>
    <n v="2264.8102629059349"/>
    <n v="2432.2233192871586"/>
    <n v="2900.3895021147896"/>
    <n v="2814.0502966177155"/>
    <n v="108100.21428052508"/>
    <n v="240"/>
    <n v="3.7839999999999996E-3"/>
    <n v="43834"/>
    <n v="33650.21428052507"/>
    <n v="127.56666666666666"/>
    <n v="182.64166666666668"/>
    <n v="140.20922616885446"/>
    <n v="14.529166666666667"/>
    <n v="11.354166666666666"/>
    <n v="15.454166666666667"/>
    <n v="11.066666666666666"/>
    <n v="16.270833333333332"/>
    <n v="19.016666666666666"/>
    <n v="20.112500000000001"/>
    <n v="14.704166666666667"/>
    <n v="17.587499999999999"/>
    <n v="12.004166666666666"/>
    <n v="16.570833333333333"/>
    <n v="13.970833333333333"/>
    <n v="9.1528691373852933"/>
    <n v="10.195989380757187"/>
    <n v="11.346923494438652"/>
    <n v="11.353557775803219"/>
    <n v="11.291036035844549"/>
    <n v="16.620542827941993"/>
    <n v="13.049754657337795"/>
    <n v="13.817413772155769"/>
    <n v="9.4367094287747282"/>
    <n v="10.13426383036316"/>
    <n v="12.084956258811623"/>
    <n v="11.725209569240482"/>
    <n v="115.85094399999998"/>
    <n v="165.86785599999999"/>
    <n v="127.33241083750686"/>
    <n v="13.194807999999998"/>
    <n v="10.311399999999999"/>
    <n v="14.034855999999998"/>
    <n v="10.050303999999999"/>
    <n v="14.776519999999998"/>
    <n v="17.270175999999999"/>
    <n v="18.265367999999999"/>
    <n v="13.353735999999998"/>
    <n v="15.972263999999999"/>
    <n v="10.901703999999999"/>
    <n v="15.048967999999999"/>
    <n v="12.687751999999998"/>
    <n v="8.3122696358078265"/>
    <n v="9.2595897160284455"/>
    <n v="10.304822040709405"/>
    <n v="10.310847029673452"/>
    <n v="10.254067286312585"/>
    <n v="15.094112174623797"/>
    <n v="11.851265189607892"/>
    <n v="12.548422491320983"/>
    <n v="8.5700420348360566"/>
    <n v="9.2035330401826076"/>
    <n v="10.975073876002362"/>
    <n v="10.648366322401435"/>
  </r>
  <r>
    <x v="23"/>
    <n v="69555090"/>
    <n v="10186852001635"/>
    <s v="TAL NV Vanilla Caramel Gelato Bar 6-6PK"/>
    <n v="48816"/>
    <n v="96"/>
    <n v="1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104"/>
    <n v="176"/>
    <n v="1.98E-3"/>
    <n v="288"/>
    <n v="0"/>
    <n v="277.36363636363637"/>
    <n v="1.6363636363636365"/>
    <n v="0"/>
    <n v="0.54545454545454541"/>
    <n v="1.09090909090909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.655680000000004"/>
    <n v="0.57023999999999997"/>
    <n v="0"/>
    <n v="0.19008"/>
    <n v="0.380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n v="64780901"/>
    <n v="10077567004175"/>
    <s v="BR Hershey Smores 8-1PT"/>
    <n v="0"/>
    <n v="0"/>
    <n v="0"/>
    <n v="0"/>
    <n v="0"/>
    <n v="255"/>
    <n v="15345"/>
    <n v="9803"/>
    <n v="4656"/>
    <n v="10798"/>
    <n v="7590"/>
    <n v="5724"/>
    <n v="5055"/>
    <n v="5263.2704626263867"/>
    <n v="5891.7043696263872"/>
    <n v="6507.7163237980885"/>
    <n v="6110.3263529160231"/>
    <n v="6123.9891764250087"/>
    <n v="5873.7521175865386"/>
    <n v="5952.7029296793498"/>
    <n v="5762.6625683629436"/>
    <n v="5580.2671274575141"/>
    <n v="5763.4841779286035"/>
    <n v="5586.3775647201528"/>
    <n v="5769.5706141912424"/>
    <n v="129411.82378531822"/>
    <n v="240"/>
    <n v="3.7839999999999996E-3"/>
    <n v="59226"/>
    <n v="70185.823785318236"/>
    <n v="0"/>
    <n v="246.77500000000001"/>
    <n v="292.440932438826"/>
    <n v="0"/>
    <n v="0"/>
    <n v="0"/>
    <n v="0"/>
    <n v="1.0625"/>
    <n v="63.9375"/>
    <n v="40.845833333333331"/>
    <n v="19.399999999999999"/>
    <n v="44.991666666666667"/>
    <n v="31.625"/>
    <n v="23.85"/>
    <n v="21.0625"/>
    <n v="21.930293594276613"/>
    <n v="24.548768206776614"/>
    <n v="27.115484682492035"/>
    <n v="25.459693137150097"/>
    <n v="25.516621568437536"/>
    <n v="24.473967156610577"/>
    <n v="24.802928873663959"/>
    <n v="24.011094034845598"/>
    <n v="23.251113031072975"/>
    <n v="24.014517408035847"/>
    <n v="23.27657318633397"/>
    <n v="24.039877559130176"/>
    <n v="0"/>
    <n v="224.11118399999998"/>
    <n v="265.58315720364419"/>
    <n v="0"/>
    <n v="0"/>
    <n v="0"/>
    <n v="0"/>
    <n v="0.96491999999999989"/>
    <n v="58.065479999999994"/>
    <n v="37.094551999999993"/>
    <n v="17.618303999999998"/>
    <n v="40.859631999999998"/>
    <n v="28.720559999999995"/>
    <n v="21.659615999999996"/>
    <n v="19.128119999999999"/>
    <n v="19.916215430578244"/>
    <n v="22.294209334666245"/>
    <n v="24.625198569251964"/>
    <n v="23.121474919434228"/>
    <n v="23.173175043592231"/>
    <n v="22.226278012947461"/>
    <n v="22.525027885906656"/>
    <n v="21.805915158685377"/>
    <n v="21.11573081029923"/>
    <n v="21.809024129281834"/>
    <n v="21.138852704901055"/>
    <n v="21.83205520409966"/>
  </r>
  <r>
    <x v="25"/>
    <n v="64325622"/>
    <n v="10850001974704"/>
    <s v="Yasso Peanut Butter Sandwich 7-3pk"/>
    <n v="21965"/>
    <n v="1177"/>
    <n v="1050"/>
    <n v="882"/>
    <n v="987"/>
    <n v="672"/>
    <n v="1281"/>
    <n v="1978"/>
    <n v="1176"/>
    <n v="1470"/>
    <n v="777"/>
    <n v="252"/>
    <n v="3045"/>
    <n v="910.33"/>
    <n v="1057.71"/>
    <n v="1089.8700000000001"/>
    <n v="830.58"/>
    <n v="708.72"/>
    <n v="1007.29"/>
    <n v="1116.57"/>
    <n v="1154.75"/>
    <n v="1050.73"/>
    <n v="832.73"/>
    <n v="656.03"/>
    <n v="979.58999999999992"/>
    <n v="48106.900000000009"/>
    <n v="189"/>
    <n v="2.1700000000000001E-3"/>
    <n v="14747"/>
    <n v="11394.9"/>
    <n v="116.21693121693121"/>
    <n v="78.026455026455025"/>
    <n v="60.290476190476191"/>
    <n v="6.2275132275132279"/>
    <n v="5.5555555555555554"/>
    <n v="4.666666666666667"/>
    <n v="5.2222222222222223"/>
    <n v="3.5555555555555554"/>
    <n v="6.7777777777777777"/>
    <n v="10.465608465608465"/>
    <n v="6.2222222222222223"/>
    <n v="7.7777777777777777"/>
    <n v="4.1111111111111107"/>
    <n v="1.3333333333333333"/>
    <n v="16.111111111111111"/>
    <n v="4.8165608465608472"/>
    <n v="5.5963492063492062"/>
    <n v="5.7665079365079368"/>
    <n v="4.3946031746031746"/>
    <n v="3.7498412698412702"/>
    <n v="5.3295767195767194"/>
    <n v="5.9077777777777776"/>
    <n v="6.10978835978836"/>
    <n v="5.5594179894179891"/>
    <n v="4.4059788359788357"/>
    <n v="3.471058201058201"/>
    <n v="5.1830158730158722"/>
    <n v="47.664050000000003"/>
    <n v="32.000990000000002"/>
    <n v="24.726932999999999"/>
    <n v="2.55409"/>
    <n v="2.2785000000000002"/>
    <n v="1.91394"/>
    <n v="2.1417899999999999"/>
    <n v="1.45824"/>
    <n v="2.7797700000000001"/>
    <n v="4.2922599999999997"/>
    <n v="2.55192"/>
    <n v="3.1899000000000002"/>
    <n v="1.6860900000000001"/>
    <n v="0.54683999999999999"/>
    <n v="6.6076500000000005"/>
    <n v="1.9754161000000001"/>
    <n v="2.2952307000000003"/>
    <n v="2.3650179000000002"/>
    <n v="1.8023586"/>
    <n v="1.5379224"/>
    <n v="2.1858192999999999"/>
    <n v="2.4229569"/>
    <n v="2.5058075"/>
    <n v="2.2800841000000003"/>
    <n v="1.8070241"/>
    <n v="1.4235850999999999"/>
    <n v="2.1257102999999997"/>
  </r>
  <r>
    <x v="26"/>
    <n v="84164939"/>
    <n v="10076840821256"/>
    <s v="BJ US-IC-SweetCrm+Cookies-FTNG-1 2.4G"/>
    <n v="26574"/>
    <n v="1209"/>
    <n v="1177"/>
    <n v="2650"/>
    <n v="2416"/>
    <n v="2819"/>
    <n v="3035"/>
    <n v="4696"/>
    <n v="3702"/>
    <n v="1336"/>
    <n v="1449"/>
    <n v="1539"/>
    <n v="1730"/>
    <n v="1066.324189529767"/>
    <n v="1097.5579463345939"/>
    <n v="3095.4446034217131"/>
    <n v="3303.6605406427334"/>
    <n v="3072.4381948691953"/>
    <n v="3763.7940092998006"/>
    <n v="4535.0301306922938"/>
    <n v="3170.1926289731909"/>
    <n v="1503.371963564573"/>
    <n v="1089.761683337558"/>
    <n v="1049.1408367206716"/>
    <n v="833.18158035843885"/>
    <n v="81911.89830774453"/>
    <n v="125"/>
    <n v="9.0848256361922702E-3"/>
    <n v="27758"/>
    <n v="27579.89830774453"/>
    <n v="212.59200000000001"/>
    <n v="222.06399999999999"/>
    <n v="220.63918646195623"/>
    <n v="9.6720000000000006"/>
    <n v="9.4160000000000004"/>
    <n v="21.2"/>
    <n v="19.327999999999999"/>
    <n v="22.552"/>
    <n v="24.28"/>
    <n v="37.567999999999998"/>
    <n v="29.616"/>
    <n v="10.688000000000001"/>
    <n v="11.592000000000001"/>
    <n v="12.311999999999999"/>
    <n v="13.84"/>
    <n v="8.5305935162381363"/>
    <n v="8.7804635706767513"/>
    <n v="24.763556827373705"/>
    <n v="26.429284325141868"/>
    <n v="24.579505558953564"/>
    <n v="30.110352074398403"/>
    <n v="36.280241045538354"/>
    <n v="25.361541031785528"/>
    <n v="12.026975708516584"/>
    <n v="8.7180934667004646"/>
    <n v="8.3931266937653728"/>
    <n v="6.6654526428675105"/>
    <n v="241.4201564561734"/>
    <n v="252.17659000942504"/>
    <n v="250.55856718977333"/>
    <n v="10.983554194156454"/>
    <n v="10.692839773798301"/>
    <n v="24.074787935909516"/>
    <n v="21.948938737040525"/>
    <n v="25.610123468426011"/>
    <n v="27.57244580584354"/>
    <n v="42.662341187558901"/>
    <n v="33.632024505183786"/>
    <n v="12.137327049952873"/>
    <n v="13.163912346842599"/>
    <n v="13.981546654099905"/>
    <n v="15.716748350612628"/>
    <n v="9.6873693335319722"/>
    <n v="9.9711225680670594"/>
    <n v="28.121574488578595"/>
    <n v="30.013179972907921"/>
    <n v="27.912565278363967"/>
    <n v="34.193412305033718"/>
    <n v="41.199957992217733"/>
    <n v="28.800647267363416"/>
    <n v="13.657872155324144"/>
    <n v="9.9002948781250897"/>
    <n v="9.5312615694161664"/>
    <n v="7.569309380843535"/>
  </r>
  <r>
    <x v="6"/>
    <n v="64369045"/>
    <n v="10186852001598"/>
    <s v="TAL ND LYR Blueberry Crumble 8 320.3g"/>
    <n v="54817"/>
    <n v="3451"/>
    <n v="2569"/>
    <n v="2439"/>
    <n v="655"/>
    <n v="6001"/>
    <n v="4410"/>
    <n v="2713"/>
    <n v="4350"/>
    <n v="2250"/>
    <n v="2737"/>
    <n v="3030"/>
    <n v="1545"/>
    <n v="1880.5652235079815"/>
    <n v="1174.3748187575147"/>
    <n v="1387.4011129903113"/>
    <n v="1888.8369123397467"/>
    <n v="1510.8099885475092"/>
    <n v="1526.4800885222492"/>
    <n v="1817.2898599022365"/>
    <n v="1296.9561609016962"/>
    <n v="1241.2654310660378"/>
    <n v="1512.4189999540529"/>
    <n v="787.78215449964989"/>
    <n v="663.66865386249583"/>
    <n v="107654.84940485147"/>
    <n v="255"/>
    <n v="3.552E-3"/>
    <n v="36150"/>
    <n v="16687.84940485148"/>
    <n v="214.96862745098039"/>
    <n v="141.76470588235293"/>
    <n v="65.442546685692079"/>
    <n v="13.533333333333333"/>
    <n v="10.074509803921568"/>
    <n v="9.5647058823529409"/>
    <n v="2.5686274509803924"/>
    <n v="23.533333333333335"/>
    <n v="17.294117647058822"/>
    <n v="10.639215686274509"/>
    <n v="17.058823529411764"/>
    <n v="8.8235294117647065"/>
    <n v="10.733333333333333"/>
    <n v="11.882352941176471"/>
    <n v="6.0588235294117645"/>
    <n v="7.3747655823842413"/>
    <n v="4.6053914461079009"/>
    <n v="5.4407886783933774"/>
    <n v="7.4072035778029282"/>
    <n v="5.924745053127487"/>
    <n v="5.9861964255774476"/>
    <n v="7.1266269015773975"/>
    <n v="5.0861025917713576"/>
    <n v="4.8677075728079915"/>
    <n v="5.9310549017805991"/>
    <n v="3.0893417823515681"/>
    <n v="2.6026221720097875"/>
    <n v="194.70998399999999"/>
    <n v="128.40479999999999"/>
    <n v="59.275241086032459"/>
    <n v="12.257952"/>
    <n v="9.1250879999999999"/>
    <n v="8.6633279999999999"/>
    <n v="2.3265600000000002"/>
    <n v="21.315552"/>
    <n v="15.66432"/>
    <n v="9.6365759999999998"/>
    <n v="15.4512"/>
    <n v="7.992"/>
    <n v="9.7218239999999998"/>
    <n v="10.762560000000001"/>
    <n v="5.4878400000000003"/>
    <n v="6.6797676739003506"/>
    <n v="4.1713793562266925"/>
    <n v="4.928048753341586"/>
    <n v="6.7091487126307801"/>
    <n v="5.3663970793207527"/>
    <n v="5.4220572744310287"/>
    <n v="6.4550135823727439"/>
    <n v="4.6067882835228247"/>
    <n v="4.4089748111465665"/>
    <n v="5.3721122878367957"/>
    <n v="2.7982022127827566"/>
    <n v="2.3573510585195852"/>
  </r>
  <r>
    <x v="14"/>
    <n v="64854330"/>
    <n v="10077567002485"/>
    <s v="MG Double Caramel RFA 8(3) 3PK"/>
    <n v="27081"/>
    <n v="1899"/>
    <n v="1931"/>
    <n v="1871"/>
    <n v="1898"/>
    <n v="3583"/>
    <n v="2330"/>
    <n v="3063"/>
    <n v="3655"/>
    <n v="1380"/>
    <n v="2460"/>
    <n v="1230"/>
    <n v="2358"/>
    <n v="1898.43"/>
    <n v="1931.3100000000002"/>
    <n v="1871.44"/>
    <n v="1898.15"/>
    <n v="3583.2799999999997"/>
    <n v="2329.5699999999997"/>
    <n v="3063.15"/>
    <n v="3655.31"/>
    <n v="1380.0099999999998"/>
    <n v="2459.87"/>
    <n v="1230.5900000000001"/>
    <n v="2358.02"/>
    <n v="82398.129999999976"/>
    <n v="30"/>
    <n v="6.4800000000000005E-3"/>
    <n v="27658"/>
    <n v="27659.13"/>
    <n v="902.7"/>
    <n v="921.93333333333328"/>
    <n v="921.971"/>
    <n v="63.3"/>
    <n v="64.36666666666666"/>
    <n v="62.366666666666667"/>
    <n v="63.266666666666666"/>
    <n v="119.43333333333334"/>
    <n v="77.666666666666671"/>
    <n v="102.1"/>
    <n v="121.83333333333333"/>
    <n v="46"/>
    <n v="82"/>
    <n v="41"/>
    <n v="78.599999999999994"/>
    <n v="63.280999999999999"/>
    <n v="64.37700000000001"/>
    <n v="62.381333333333338"/>
    <n v="63.271666666666668"/>
    <n v="119.44266666666665"/>
    <n v="77.652333333333317"/>
    <n v="102.105"/>
    <n v="121.84366666666666"/>
    <n v="46.000333333333323"/>
    <n v="81.995666666666665"/>
    <n v="41.019666666666673"/>
    <n v="78.600666666666669"/>
    <n v="175.48488"/>
    <n v="179.22384000000002"/>
    <n v="179.23116240000002"/>
    <n v="12.305520000000001"/>
    <n v="12.512880000000001"/>
    <n v="12.124080000000001"/>
    <n v="12.299040000000002"/>
    <n v="23.217840000000002"/>
    <n v="15.098400000000002"/>
    <n v="19.848240000000001"/>
    <n v="23.6844"/>
    <n v="8.942400000000001"/>
    <n v="15.940800000000001"/>
    <n v="7.9704000000000006"/>
    <n v="15.279840000000002"/>
    <n v="12.301826400000001"/>
    <n v="12.514888800000001"/>
    <n v="12.126931200000001"/>
    <n v="12.300012000000002"/>
    <n v="23.2196544"/>
    <n v="15.0956136"/>
    <n v="19.849212000000001"/>
    <n v="23.686408800000002"/>
    <n v="8.9424647999999998"/>
    <n v="15.939957600000001"/>
    <n v="7.9742232000000017"/>
    <n v="15.279969600000001"/>
  </r>
  <r>
    <x v="13"/>
    <n v="69617285"/>
    <n v="10077567003406"/>
    <s v="Popsicle Calippo Orange 1-24BK"/>
    <n v="37829"/>
    <n v="1185"/>
    <n v="860"/>
    <n v="780"/>
    <n v="1200"/>
    <n v="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254"/>
    <n v="180"/>
    <n v="2.5200000000000001E-3"/>
    <n v="4425"/>
    <n v="0"/>
    <n v="210.1611111111111"/>
    <n v="24.583333333333332"/>
    <n v="0"/>
    <n v="6.583333333333333"/>
    <n v="4.7777777777777777"/>
    <n v="4.333333333333333"/>
    <n v="6.666666666666667"/>
    <n v="2.22222222222222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.329080000000005"/>
    <n v="11.151"/>
    <n v="0"/>
    <n v="2.9862000000000002"/>
    <n v="2.1672000000000002"/>
    <n v="1.9656"/>
    <n v="3.024"/>
    <n v="1.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68764901"/>
    <n v="10077567225068"/>
    <s v="BR CO-B HA Heath 6 1.5QT"/>
    <n v="1233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3310"/>
    <n v="154"/>
    <n v="8.5199999999999998E-3"/>
    <n v="0"/>
    <n v="0"/>
    <n v="800.714285714285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0.6012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n v="84135794"/>
    <n v="10076840104151"/>
    <s v="BJ US-IC-Chocolate-FTNG-1 2.4G"/>
    <n v="24008"/>
    <n v="1019"/>
    <n v="945"/>
    <n v="3043"/>
    <n v="2164"/>
    <n v="2357"/>
    <n v="2770"/>
    <n v="3483"/>
    <n v="2382"/>
    <n v="1102"/>
    <n v="1389"/>
    <n v="831"/>
    <n v="2013"/>
    <n v="756.63985101090509"/>
    <n v="889.55908902503813"/>
    <n v="3048.6883511069605"/>
    <n v="2930.2832882304856"/>
    <n v="2673.6663980067146"/>
    <n v="3422.9762917558264"/>
    <n v="4395.3115770805462"/>
    <n v="2795.0038132392797"/>
    <n v="1071.1463482078475"/>
    <n v="1060.3396032390885"/>
    <n v="608.91049014626105"/>
    <n v="624.6747615717079"/>
    <n v="71783.199862620662"/>
    <n v="125"/>
    <n v="9.0848256361922702E-3"/>
    <n v="23498"/>
    <n v="24277.199862620659"/>
    <n v="192.06399999999999"/>
    <n v="187.98400000000001"/>
    <n v="194.21759890096527"/>
    <n v="8.1519999999999992"/>
    <n v="7.56"/>
    <n v="24.344000000000001"/>
    <n v="17.312000000000001"/>
    <n v="18.856000000000002"/>
    <n v="22.16"/>
    <n v="27.864000000000001"/>
    <n v="19.056000000000001"/>
    <n v="8.8160000000000007"/>
    <n v="11.112"/>
    <n v="6.6479999999999997"/>
    <n v="16.103999999999999"/>
    <n v="6.0531188080872411"/>
    <n v="7.1164727122003049"/>
    <n v="24.389506808855682"/>
    <n v="23.442266305843884"/>
    <n v="21.389331184053717"/>
    <n v="27.383810334046611"/>
    <n v="35.162492616644371"/>
    <n v="22.360030505914239"/>
    <n v="8.5691707856627808"/>
    <n v="8.4827168259127088"/>
    <n v="4.8712839211700887"/>
    <n v="4.997398092573663"/>
    <n v="218.10849387370402"/>
    <n v="213.47523279924596"/>
    <n v="220.55412768689962"/>
    <n v="9.2574373232799232"/>
    <n v="8.5851602262016957"/>
    <n v="27.645124410933079"/>
    <n v="19.659562676720071"/>
    <n v="21.41293402450518"/>
    <n v="25.164967012252589"/>
    <n v="31.642447690857676"/>
    <n v="21.640054665409988"/>
    <n v="10.011477851083882"/>
    <n v="12.618822808671064"/>
    <n v="7.5494901036757769"/>
    <n v="18.287754005655039"/>
    <n v="6.8739411158285701"/>
    <n v="8.0814892168825079"/>
    <n v="27.696802088897254"/>
    <n v="26.621112738222099"/>
    <n v="24.289793035237246"/>
    <n v="31.097142767421683"/>
    <n v="39.930639294514023"/>
    <n v="25.392122295771362"/>
    <n v="9.7311778043123844"/>
    <n v="9.6330004105764129"/>
    <n v="5.5318456310271529"/>
    <n v="5.675061288208946"/>
  </r>
  <r>
    <x v="26"/>
    <n v="84141037"/>
    <n v="10076840832108"/>
    <s v="BJ US-IC-ChocFudgBrownie-FTNG-1 2.4G"/>
    <n v="25713"/>
    <n v="1216"/>
    <n v="786"/>
    <n v="3020"/>
    <n v="2055"/>
    <n v="2673"/>
    <n v="3378"/>
    <n v="4009"/>
    <n v="3069"/>
    <n v="1506"/>
    <n v="2064"/>
    <n v="930"/>
    <n v="2163"/>
    <n v="859.46372578428497"/>
    <n v="1119.6718812893839"/>
    <n v="3053.0174725276893"/>
    <n v="3075.3783968781117"/>
    <n v="2816.4829898240241"/>
    <n v="3958.7614930914438"/>
    <n v="4856.4935587062473"/>
    <n v="2806.415595091245"/>
    <n v="1365.4194927243188"/>
    <n v="1294.7788915359606"/>
    <n v="606.64957451337045"/>
    <n v="827.04927595156232"/>
    <n v="79221.582347917632"/>
    <n v="125"/>
    <n v="9.0848256361922702E-3"/>
    <n v="26869"/>
    <n v="26639.58234791764"/>
    <n v="205.70400000000001"/>
    <n v="214.952"/>
    <n v="213.11665878334111"/>
    <n v="9.7279999999999998"/>
    <n v="6.2880000000000003"/>
    <n v="24.16"/>
    <n v="16.440000000000001"/>
    <n v="21.384"/>
    <n v="27.024000000000001"/>
    <n v="32.072000000000003"/>
    <n v="24.552"/>
    <n v="12.048"/>
    <n v="16.512"/>
    <n v="7.44"/>
    <n v="17.303999999999998"/>
    <n v="6.8757098062742799"/>
    <n v="8.957375050315072"/>
    <n v="24.424139780221513"/>
    <n v="24.603027175024895"/>
    <n v="22.531863918592194"/>
    <n v="31.670091944731549"/>
    <n v="38.851948469649976"/>
    <n v="22.45132476072996"/>
    <n v="10.923355941794551"/>
    <n v="10.358231132287685"/>
    <n v="4.8531965961069634"/>
    <n v="6.6163942076124984"/>
    <n v="233.59812158341185"/>
    <n v="244.1001800188501"/>
    <n v="242.01596065181724"/>
    <n v="11.0471479736098"/>
    <n v="7.140672950047124"/>
    <n v="27.436173421300655"/>
    <n v="18.669316682375115"/>
    <n v="24.28373892554194"/>
    <n v="30.688540999057487"/>
    <n v="36.421065975494813"/>
    <n v="27.881329877474077"/>
    <n v="13.68174740810556"/>
    <n v="18.751080113100844"/>
    <n v="8.4488878416588111"/>
    <n v="19.650477851083881"/>
    <n v="7.8080780893823958"/>
    <n v="10.172023811261424"/>
    <n v="27.736131402162481"/>
    <n v="27.939276500950157"/>
    <n v="25.587256869852748"/>
    <n v="35.964657900007936"/>
    <n v="44.120397184137147"/>
    <n v="25.495796344094728"/>
    <n v="12.404598011658537"/>
    <n v="11.762840467026505"/>
    <n v="5.5113056067242008"/>
    <n v="7.513598464559009"/>
  </r>
  <r>
    <x v="6"/>
    <n v="68860067"/>
    <n v="10186852001277"/>
    <s v="Talenti LYR Lemon Berry Pie 8 289.1g"/>
    <n v="24431"/>
    <n v="1074"/>
    <n v="1301"/>
    <n v="1485"/>
    <n v="360"/>
    <n v="3285"/>
    <n v="630"/>
    <n v="1305"/>
    <n v="8745"/>
    <n v="4856"/>
    <n v="4051"/>
    <n v="4170"/>
    <n v="630"/>
    <n v="-487.55331362402774"/>
    <n v="-109.33051778559479"/>
    <n v="-631.28116211268025"/>
    <n v="313.1446727746079"/>
    <n v="285.22429199005853"/>
    <n v="1342.0824781446813"/>
    <n v="905.2084259559083"/>
    <n v="6227.6963898803542"/>
    <n v="3250.1075878685988"/>
    <n v="730.24432520374626"/>
    <n v="978.07130643536038"/>
    <n v="1186.028645904456"/>
    <n v="70312.643130635464"/>
    <n v="255"/>
    <n v="3.552E-3"/>
    <n v="31892"/>
    <n v="13989.64313063547"/>
    <n v="95.807843137254906"/>
    <n v="125.06666666666666"/>
    <n v="54.861345610335178"/>
    <n v="4.2117647058823531"/>
    <n v="5.1019607843137251"/>
    <n v="5.8235294117647056"/>
    <n v="1.411764705882353"/>
    <n v="12.882352941176471"/>
    <n v="2.4705882352941178"/>
    <n v="5.117647058823529"/>
    <n v="34.294117647058826"/>
    <n v="19.043137254901961"/>
    <n v="15.886274509803922"/>
    <n v="16.352941176470587"/>
    <n v="2.4705882352941178"/>
    <n v="-1.9119737789177558"/>
    <n v="-0.42874712857095998"/>
    <n v="-2.4756124004418831"/>
    <n v="1.2280183246063054"/>
    <n v="1.1185266352551315"/>
    <n v="5.2630685417438485"/>
    <n v="3.5498369645329739"/>
    <n v="24.422338783844527"/>
    <n v="12.745519952425878"/>
    <n v="2.8637032360931225"/>
    <n v="3.8355737507269034"/>
    <n v="4.6510927290370825"/>
    <n v="86.778912000000005"/>
    <n v="113.280384"/>
    <n v="49.691212400017186"/>
    <n v="3.814848"/>
    <n v="4.6211520000000004"/>
    <n v="5.2747200000000003"/>
    <n v="1.2787200000000001"/>
    <n v="11.66832"/>
    <n v="2.2377600000000002"/>
    <n v="4.6353600000000004"/>
    <n v="31.062239999999999"/>
    <n v="17.248512000000002"/>
    <n v="14.389151999999999"/>
    <n v="14.81184"/>
    <n v="2.2377600000000002"/>
    <n v="-1.7317893699925466"/>
    <n v="-0.38834199917443268"/>
    <n v="-2.2423106878242405"/>
    <n v="1.1122898776954073"/>
    <n v="1.0131166851486879"/>
    <n v="4.7670769623699085"/>
    <n v="3.2153003289953861"/>
    <n v="22.120777576855019"/>
    <n v="11.544382152109263"/>
    <n v="2.5938278431237065"/>
    <n v="3.4741092804584"/>
    <n v="4.2127737502526275"/>
  </r>
  <r>
    <x v="0"/>
    <n v="68890246"/>
    <n v="10077567003253"/>
    <s v="BR Mango 6 1.5QT"/>
    <n v="106934"/>
    <n v="2607"/>
    <n v="770"/>
    <n v="704"/>
    <n v="990"/>
    <n v="2448"/>
    <n v="163"/>
    <n v="154"/>
    <n v="11"/>
    <n v="132"/>
    <n v="0"/>
    <n v="11"/>
    <n v="0"/>
    <n v="-1.1067108126640086"/>
    <n v="-0.7220774237625418"/>
    <n v="0.24475157606482176"/>
    <n v="-5.9489289851461444E-2"/>
    <n v="0.10375208516734041"/>
    <n v="0.64782054496516883"/>
    <n v="0.32379632301627792"/>
    <n v="-0.5972386656824521"/>
    <n v="0.27349364383897551"/>
    <n v="-0.16070281488312152"/>
    <n v="-0.7354032920412692"/>
    <n v="-0.5300706140319682"/>
    <n v="114921.68192126014"/>
    <n v="176"/>
    <n v="8.5199999999999998E-3"/>
    <n v="7990"/>
    <n v="-2.3180787398642382"/>
    <n v="607.5795454545455"/>
    <n v="45.397727272727273"/>
    <n v="-1.3170901931046808E-2"/>
    <n v="14.8125"/>
    <n v="4.375"/>
    <n v="4"/>
    <n v="5.625"/>
    <n v="13.909090909090908"/>
    <n v="0.92613636363636365"/>
    <n v="0.875"/>
    <n v="6.25E-2"/>
    <n v="0.75"/>
    <n v="0"/>
    <n v="6.25E-2"/>
    <n v="0"/>
    <n v="-6.2881296174091402E-3"/>
    <n v="-4.1027126350144417E-3"/>
    <n v="1.3906339549137599E-3"/>
    <n v="-3.380073287014855E-4"/>
    <n v="5.8950048390534328E-4"/>
    <n v="3.6807985509384592E-3"/>
    <n v="1.839751835319761E-3"/>
    <n v="-3.3934015095593868E-3"/>
    <n v="1.5539411581759971E-3"/>
    <n v="-9.1308417547228133E-4"/>
    <n v="-4.1784277956890296E-3"/>
    <n v="-3.0117648524543646E-3"/>
    <n v="911.07767999999999"/>
    <n v="68.074799999999996"/>
    <n v="-1.9750030863643308E-2"/>
    <n v="22.211639999999999"/>
    <n v="6.5603999999999996"/>
    <n v="5.9980799999999999"/>
    <n v="8.4347999999999992"/>
    <n v="20.856960000000001"/>
    <n v="1.38876"/>
    <n v="1.3120799999999999"/>
    <n v="9.3719999999999998E-2"/>
    <n v="1.1246399999999999"/>
    <n v="0"/>
    <n v="9.3719999999999998E-2"/>
    <n v="0"/>
    <n v="-9.4291761238973534E-3"/>
    <n v="-6.1520996504568562E-3"/>
    <n v="2.0852834280722815E-3"/>
    <n v="-5.068487495344515E-4"/>
    <n v="8.8396776562574026E-4"/>
    <n v="5.519431043103238E-3"/>
    <n v="2.7587446720986879E-3"/>
    <n v="-5.088473431614492E-3"/>
    <n v="2.3301658455080715E-3"/>
    <n v="-1.3691879828041952E-3"/>
    <n v="-6.2656360481916137E-3"/>
    <n v="-4.5162016315523686E-3"/>
  </r>
  <r>
    <x v="26"/>
    <n v="84139971"/>
    <n v="10076840820600"/>
    <s v="BJ US-IC-MintChocChunk-FTNG-1 2.4G"/>
    <n v="19139"/>
    <n v="1075"/>
    <n v="523"/>
    <n v="2498"/>
    <n v="1721"/>
    <n v="1298"/>
    <n v="2623"/>
    <n v="3246"/>
    <n v="2101"/>
    <n v="1326"/>
    <n v="813"/>
    <n v="884"/>
    <n v="386"/>
    <n v="888.66004423081176"/>
    <n v="867.80385167911641"/>
    <n v="2205.4429345782519"/>
    <n v="2013.5978114042662"/>
    <n v="1877.481902297352"/>
    <n v="2574.8940081386636"/>
    <n v="3364.2109523800791"/>
    <n v="2173.8778470742755"/>
    <n v="1264.570219336463"/>
    <n v="879.43690876680307"/>
    <n v="749.14778163685594"/>
    <n v="712.55294751715405"/>
    <n v="57204.677209040099"/>
    <n v="125"/>
    <n v="9.0848256361922702E-3"/>
    <n v="18494"/>
    <n v="19571.677209040092"/>
    <n v="153.11199999999999"/>
    <n v="147.952"/>
    <n v="156.57341767232074"/>
    <n v="8.6"/>
    <n v="4.1840000000000002"/>
    <n v="19.984000000000002"/>
    <n v="13.768000000000001"/>
    <n v="10.384"/>
    <n v="20.984000000000002"/>
    <n v="25.968"/>
    <n v="16.808"/>
    <n v="10.608000000000001"/>
    <n v="6.5039999999999996"/>
    <n v="7.0720000000000001"/>
    <n v="3.0880000000000001"/>
    <n v="7.1092803538464944"/>
    <n v="6.9424308134329316"/>
    <n v="17.643543476626014"/>
    <n v="16.10878249123413"/>
    <n v="15.019855218378815"/>
    <n v="20.599152065109308"/>
    <n v="26.913687619040633"/>
    <n v="17.391022776594205"/>
    <n v="10.116561754691704"/>
    <n v="7.0354952701344242"/>
    <n v="5.9931822530948473"/>
    <n v="5.7004235801372323"/>
    <n v="173.87447785108387"/>
    <n v="168.01476531573985"/>
    <n v="177.8052748519674"/>
    <n v="9.7661875589066902"/>
    <n v="4.7513638077285574"/>
    <n v="22.69389443920829"/>
    <n v="15.634984919886897"/>
    <n v="11.792103675777566"/>
    <n v="23.829497643732324"/>
    <n v="29.48934401508011"/>
    <n v="19.087218661639959"/>
    <n v="12.04647879359095"/>
    <n v="7.3859632422243156"/>
    <n v="8.0309858623939672"/>
    <n v="3.5067426955702161"/>
    <n v="8.0733215516878349"/>
    <n v="7.8838466789208308"/>
    <n v="20.036064511215613"/>
    <n v="18.293185018026126"/>
    <n v="17.056595717478015"/>
    <n v="23.392463095615998"/>
    <n v="30.563269905741354"/>
    <n v="19.749301195050837"/>
    <n v="11.48839994739318"/>
    <n v="7.9895309741783356"/>
    <n v="6.8058769719110774"/>
    <n v="6.4734192847482062"/>
  </r>
  <r>
    <x v="6"/>
    <n v="68860397"/>
    <n v="20186852000673"/>
    <s v="Talenti Peppermint Bark 8 1PT"/>
    <n v="11304"/>
    <n v="219"/>
    <n v="131"/>
    <n v="90"/>
    <n v="1830"/>
    <n v="120"/>
    <n v="120"/>
    <n v="172"/>
    <n v="2511"/>
    <n v="5662"/>
    <n v="5823"/>
    <n v="6582"/>
    <n v="1125"/>
    <n v="835.75237259480843"/>
    <n v="250.00262419060772"/>
    <n v="-278.43898063787645"/>
    <n v="1295.6019978174425"/>
    <n v="-352.93681451028601"/>
    <n v="619.81840141643886"/>
    <n v="-102.27714475301902"/>
    <n v="2580.696673205015"/>
    <n v="4905.7597535291115"/>
    <n v="5728.1752208430698"/>
    <n v="6766.2537456638056"/>
    <n v="2012.3211315221611"/>
    <n v="59949.728980881286"/>
    <n v="255"/>
    <n v="3.7839999999999996E-3"/>
    <n v="24385"/>
    <n v="24260.728980881278"/>
    <n v="44.329411764705881"/>
    <n v="95.627450980392155"/>
    <n v="95.14011365051482"/>
    <n v="0.85882352941176465"/>
    <n v="0.51372549019607838"/>
    <n v="0.35294117647058826"/>
    <n v="7.1764705882352944"/>
    <n v="0.47058823529411764"/>
    <n v="0.47058823529411764"/>
    <n v="0.67450980392156867"/>
    <n v="9.8470588235294123"/>
    <n v="22.20392156862745"/>
    <n v="22.835294117647059"/>
    <n v="25.811764705882354"/>
    <n v="4.4117647058823533"/>
    <n v="3.2774602846855232"/>
    <n v="0.98040244780630481"/>
    <n v="-1.0919175711289273"/>
    <n v="5.0807921483036962"/>
    <n v="-1.3840659392560235"/>
    <n v="2.4306603977115251"/>
    <n v="-0.401086842168702"/>
    <n v="10.120379110607901"/>
    <n v="19.238273543251417"/>
    <n v="22.463432238600273"/>
    <n v="26.534328414367867"/>
    <n v="7.8914554177339653"/>
    <n v="42.774335999999998"/>
    <n v="92.272839999999988"/>
    <n v="91.802598463654746"/>
    <n v="0.82869599999999988"/>
    <n v="0.49570399999999992"/>
    <n v="0.34055999999999997"/>
    <n v="6.9247199999999989"/>
    <n v="0.45407999999999993"/>
    <n v="0.45407999999999993"/>
    <n v="0.65084799999999998"/>
    <n v="9.5016239999999996"/>
    <n v="21.425007999999998"/>
    <n v="22.034231999999999"/>
    <n v="24.906287999999996"/>
    <n v="4.2569999999999997"/>
    <n v="3.1624869778987548"/>
    <n v="0.94600992993725952"/>
    <n v="-1.0536131027337243"/>
    <n v="4.9025579597412019"/>
    <n v="-1.3355129061069222"/>
    <n v="2.3453928309598044"/>
    <n v="-0.3870167157454239"/>
    <n v="9.7653562114077754"/>
    <n v="18.563394907354155"/>
    <n v="21.675415035670174"/>
    <n v="25.603504173591837"/>
    <n v="7.614623161679857"/>
  </r>
  <r>
    <x v="1"/>
    <n v="67296703"/>
    <n v="10076840001191"/>
    <s v="BJ US-IC-GlampfireTrailMix-8 1PT"/>
    <n v="15750"/>
    <n v="1603"/>
    <n v="828"/>
    <n v="712"/>
    <n v="75"/>
    <n v="0"/>
    <n v="15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18998"/>
    <n v="240"/>
    <n v="3.7853439999999999E-3"/>
    <n v="3248"/>
    <n v="0"/>
    <n v="65.625"/>
    <n v="13.533333333333333"/>
    <n v="0"/>
    <n v="6.6791666666666663"/>
    <n v="3.45"/>
    <n v="2.9666666666666668"/>
    <n v="0.3125"/>
    <n v="0"/>
    <n v="6.25E-2"/>
    <n v="0"/>
    <n v="0"/>
    <n v="6.25E-2"/>
    <n v="0"/>
    <n v="0"/>
    <n v="0"/>
    <n v="0"/>
    <n v="0"/>
    <n v="0"/>
    <n v="0"/>
    <n v="0"/>
    <n v="0"/>
    <n v="0"/>
    <n v="0"/>
    <n v="0"/>
    <n v="0"/>
    <n v="0"/>
    <n v="0"/>
    <n v="59.619168000000002"/>
    <n v="12.294797312"/>
    <n v="0"/>
    <n v="6.067906432"/>
    <n v="3.1342648319999999"/>
    <n v="2.6951649280000001"/>
    <n v="0.28390080000000001"/>
    <n v="0"/>
    <n v="5.6780159999999996E-2"/>
    <n v="0"/>
    <n v="0"/>
    <n v="5.6780159999999996E-2"/>
    <n v="0"/>
    <n v="0"/>
    <n v="0"/>
    <n v="0"/>
    <n v="0"/>
    <n v="0"/>
    <n v="0"/>
    <n v="0"/>
    <n v="0"/>
    <n v="0"/>
    <n v="0"/>
    <n v="0"/>
    <n v="0"/>
    <n v="0"/>
    <n v="0"/>
  </r>
  <r>
    <x v="26"/>
    <n v="84138347"/>
    <n v="10076840810878"/>
    <s v="BJ US-IC-CoffeeBuzzBuzz-FTNG-1 2.4G"/>
    <n v="17038"/>
    <n v="716"/>
    <n v="702"/>
    <n v="2250"/>
    <n v="1478"/>
    <n v="1512"/>
    <n v="2083"/>
    <n v="2744"/>
    <n v="1748"/>
    <n v="1590"/>
    <n v="1023"/>
    <n v="645"/>
    <n v="623"/>
    <n v="802.71314607354907"/>
    <n v="862.20565009843949"/>
    <n v="1904.4739984278456"/>
    <n v="1796.1016664160661"/>
    <n v="1702.7085698810404"/>
    <n v="2271.4313398434952"/>
    <n v="2957.4052291881358"/>
    <n v="1985.3487197011864"/>
    <n v="1239.119572468762"/>
    <n v="889.46857394330937"/>
    <n v="659.33707954035424"/>
    <n v="714.89400655238342"/>
    <n v="51937.207552134569"/>
    <n v="125"/>
    <n v="9.0848256361922702E-3"/>
    <n v="17114"/>
    <n v="17785.207552134565"/>
    <n v="136.304"/>
    <n v="136.91200000000001"/>
    <n v="142.28166041707652"/>
    <n v="5.7279999999999998"/>
    <n v="5.6159999999999997"/>
    <n v="18"/>
    <n v="11.824"/>
    <n v="12.096"/>
    <n v="16.664000000000001"/>
    <n v="21.952000000000002"/>
    <n v="13.984"/>
    <n v="12.72"/>
    <n v="8.1839999999999993"/>
    <n v="5.16"/>
    <n v="4.984"/>
    <n v="6.4217051685883924"/>
    <n v="6.8976452007875162"/>
    <n v="15.235791987422765"/>
    <n v="14.368813331328528"/>
    <n v="13.621668559048324"/>
    <n v="18.171450718747963"/>
    <n v="23.659241833505085"/>
    <n v="15.882789757609491"/>
    <n v="9.9129565797500963"/>
    <n v="7.1157485915464749"/>
    <n v="5.274696636322834"/>
    <n v="5.7191520524190675"/>
    <n v="154.78725918944389"/>
    <n v="155.47770593779452"/>
    <n v="161.57550951463247"/>
    <n v="6.5047351555136652"/>
    <n v="6.3775475966069735"/>
    <n v="20.440857681432608"/>
    <n v="13.427372290292176"/>
    <n v="13.736256361922713"/>
    <n v="18.9236918001885"/>
    <n v="24.928761545711591"/>
    <n v="15.880275212064088"/>
    <n v="14.44487276154571"/>
    <n v="9.2937766258246928"/>
    <n v="5.8597125353440145"/>
    <n v="5.6598463713477845"/>
    <n v="7.292508967957529"/>
    <n v="7.8329879936841253"/>
    <n v="17.301814204378889"/>
    <n v="16.317270464264336"/>
    <n v="15.468810466619553"/>
    <n v="20.635557667060741"/>
    <n v="26.867510842737452"/>
    <n v="18.03654694552284"/>
    <n v="11.257185258271814"/>
    <n v="8.0806669031475575"/>
    <n v="5.9899624031003524"/>
    <n v="6.4946873978872981"/>
  </r>
  <r>
    <x v="26"/>
    <n v="84137721"/>
    <n v="10076840831903"/>
    <s v="BJ US-IC-CherryGarcia-FTNG-1 2.4G"/>
    <n v="16356"/>
    <n v="682"/>
    <n v="1088"/>
    <n v="1987"/>
    <n v="1555"/>
    <n v="1339"/>
    <n v="2133"/>
    <n v="2870"/>
    <n v="1730"/>
    <n v="995"/>
    <n v="536"/>
    <n v="682"/>
    <n v="606"/>
    <n v="760.7235288212064"/>
    <n v="882.08001366234419"/>
    <n v="1811.5680160060531"/>
    <n v="1819.9096059866288"/>
    <n v="1563.4661931037558"/>
    <n v="2072.7877267419663"/>
    <n v="2684.0270611607634"/>
    <n v="1759.7208389069567"/>
    <n v="1068.6394253733631"/>
    <n v="780.85118620639685"/>
    <n v="627.05965504148162"/>
    <n v="595.07800221133493"/>
    <n v="48984.911253222243"/>
    <n v="125"/>
    <n v="9.0848256361922702E-3"/>
    <n v="16203"/>
    <n v="16425.91125322225"/>
    <n v="130.84800000000001"/>
    <n v="129.624"/>
    <n v="131.407290025778"/>
    <n v="5.4560000000000004"/>
    <n v="8.7040000000000006"/>
    <n v="15.896000000000001"/>
    <n v="12.44"/>
    <n v="10.712"/>
    <n v="17.064"/>
    <n v="22.96"/>
    <n v="13.84"/>
    <n v="7.96"/>
    <n v="4.2880000000000003"/>
    <n v="5.4560000000000004"/>
    <n v="4.8479999999999999"/>
    <n v="6.0857882305696513"/>
    <n v="7.0566401092987538"/>
    <n v="14.492544128048424"/>
    <n v="14.559276847893031"/>
    <n v="12.507729544830047"/>
    <n v="16.582301813935729"/>
    <n v="21.472216489286108"/>
    <n v="14.077766711255654"/>
    <n v="8.5491154029869048"/>
    <n v="6.2468094896511746"/>
    <n v="5.0164772403318532"/>
    <n v="4.7606240176906791"/>
    <n v="148.59140810556076"/>
    <n v="147.20142978322335"/>
    <n v="149.22653965109259"/>
    <n v="6.1958510838831282"/>
    <n v="9.8842902921771909"/>
    <n v="18.051548539114041"/>
    <n v="14.126903864278979"/>
    <n v="12.164581526861451"/>
    <n v="19.377933081998112"/>
    <n v="26.073449575871816"/>
    <n v="15.716748350612628"/>
    <n v="9.0394015080113093"/>
    <n v="4.8694665409990572"/>
    <n v="6.1958510838831282"/>
    <n v="5.505404335532516"/>
    <n v="6.9110406166895455"/>
    <n v="8.0135431212924928"/>
    <n v="16.45777955351776"/>
    <n v="16.533561444019899"/>
    <n v="14.203817752428936"/>
    <n v="18.830915078290115"/>
    <n v="24.383917853467103"/>
    <n v="15.986756989843688"/>
    <n v="9.7084028474777053"/>
    <n v="7.0938968744990181"/>
    <n v="5.6967276295427336"/>
    <n v="5.4061798900236164"/>
  </r>
  <r>
    <x v="26"/>
    <n v="67825198"/>
    <n v="10076840085764"/>
    <s v="BJ US-IC-Milk+Cookies-FTNG-1 2.4G"/>
    <n v="16731"/>
    <n v="949"/>
    <n v="696"/>
    <n v="2125"/>
    <n v="1269"/>
    <n v="1603"/>
    <n v="2003"/>
    <n v="2684"/>
    <n v="2100"/>
    <n v="706"/>
    <n v="1036"/>
    <n v="484"/>
    <n v="1038"/>
    <n v="874.06242096456617"/>
    <n v="889.26918281846042"/>
    <n v="1888.6532330836121"/>
    <n v="1764.1659879342776"/>
    <n v="1588.1005608958319"/>
    <n v="2181.1610111568821"/>
    <n v="2948.0247504453382"/>
    <n v="1821.2314887121536"/>
    <n v="948.81758472432989"/>
    <n v="929.76158854427308"/>
    <n v="637.59511731455484"/>
    <n v="723.95528838049415"/>
    <n v="50618.79821497477"/>
    <n v="125"/>
    <n v="9.0848256361922702E-3"/>
    <n v="16693"/>
    <n v="17194.798214974773"/>
    <n v="133.84800000000001"/>
    <n v="133.54400000000001"/>
    <n v="137.5583857197982"/>
    <n v="7.5919999999999996"/>
    <n v="5.5679999999999996"/>
    <n v="17"/>
    <n v="10.151999999999999"/>
    <n v="12.824"/>
    <n v="16.024000000000001"/>
    <n v="21.472000000000001"/>
    <n v="16.8"/>
    <n v="5.6479999999999997"/>
    <n v="8.2880000000000003"/>
    <n v="3.8719999999999999"/>
    <n v="8.3040000000000003"/>
    <n v="6.9924993677165297"/>
    <n v="7.1141534625476837"/>
    <n v="15.109225864668897"/>
    <n v="14.113327903474222"/>
    <n v="12.704804487166655"/>
    <n v="17.449288089255056"/>
    <n v="23.584198003562705"/>
    <n v="14.569851909697229"/>
    <n v="7.5905406777946389"/>
    <n v="7.4380927083541843"/>
    <n v="5.100760938516439"/>
    <n v="5.7916423070439533"/>
    <n v="151.99821771913287"/>
    <n v="151.65299434495756"/>
    <n v="156.21174363255591"/>
    <n v="8.6214995287464653"/>
    <n v="6.32303864278982"/>
    <n v="19.305254476908573"/>
    <n v="11.528643732327991"/>
    <n v="14.562975494816209"/>
    <n v="18.196905749293116"/>
    <n v="24.383672007540053"/>
    <n v="19.078133836003769"/>
    <n v="6.413886899151743"/>
    <n v="9.4118793590951917"/>
    <n v="4.3970556079170589"/>
    <n v="9.4300490103675774"/>
    <n v="7.940704689611171"/>
    <n v="8.0788554695448997"/>
    <n v="17.158085309795414"/>
    <n v="16.027140393683787"/>
    <n v="14.427616688477777"/>
    <n v="19.815467470821098"/>
    <n v="26.782290828975128"/>
    <n v="16.545570518092784"/>
    <n v="8.6198423177736228"/>
    <n v="8.4467219151538622"/>
    <n v="5.7924404672902856"/>
    <n v="6.5770075633360809"/>
  </r>
  <r>
    <x v="26"/>
    <n v="68354578"/>
    <n v="10076840002983"/>
    <s v="BJ US-IC-HalfBaked-1 2.4G"/>
    <n v="18789"/>
    <n v="1128"/>
    <n v="689"/>
    <n v="2624"/>
    <n v="2014"/>
    <n v="1798"/>
    <n v="3086"/>
    <n v="3365"/>
    <n v="2690"/>
    <n v="1431"/>
    <n v="1424"/>
    <n v="574"/>
    <n v="905"/>
    <n v="875.61220935990355"/>
    <n v="849.93828427326162"/>
    <n v="2283.6967459212428"/>
    <n v="2102.2402277739188"/>
    <n v="1941.3021597353918"/>
    <n v="2673.3410241268148"/>
    <n v="3394.2754337937672"/>
    <n v="2332.9371708060994"/>
    <n v="1190.6221214877983"/>
    <n v="1021.4389904299883"/>
    <n v="650.92831942210364"/>
    <n v="800.22040731043569"/>
    <n v="60633.553094440722"/>
    <n v="125"/>
    <n v="9.0848256361922702E-3"/>
    <n v="21728"/>
    <n v="20116.553094440729"/>
    <n v="150.31200000000001"/>
    <n v="173.82400000000001"/>
    <n v="160.93242475552583"/>
    <n v="9.0239999999999991"/>
    <n v="5.5119999999999996"/>
    <n v="20.992000000000001"/>
    <n v="16.111999999999998"/>
    <n v="14.384"/>
    <n v="24.687999999999999"/>
    <n v="26.92"/>
    <n v="21.52"/>
    <n v="11.448"/>
    <n v="11.391999999999999"/>
    <n v="4.5919999999999996"/>
    <n v="7.24"/>
    <n v="7.0048976748792287"/>
    <n v="6.7995062741860925"/>
    <n v="18.269573967369944"/>
    <n v="16.817921822191352"/>
    <n v="15.530417277883135"/>
    <n v="21.38672819301452"/>
    <n v="27.154203470350136"/>
    <n v="18.663497366448794"/>
    <n v="9.5249769719023867"/>
    <n v="8.1715119234399065"/>
    <n v="5.2074265553768289"/>
    <n v="6.4017632584834852"/>
    <n v="170.69478887841657"/>
    <n v="197.39509142318565"/>
    <n v="182.75537726419807"/>
    <n v="10.247683317624881"/>
    <n v="6.2594448633364745"/>
    <n v="23.838582469368518"/>
    <n v="18.296838831291232"/>
    <n v="16.334516493873704"/>
    <n v="28.035771913289345"/>
    <n v="30.57043826578699"/>
    <n v="24.438180961357208"/>
    <n v="13.000385485391138"/>
    <n v="12.936791705937793"/>
    <n v="5.2146899151743629"/>
    <n v="8.2217672007540052"/>
    <n v="7.9547842469558052"/>
    <n v="7.7215411141470005"/>
    <n v="20.746986742634171"/>
    <n v="19.098485914715177"/>
    <n v="17.636391628359508"/>
    <n v="24.286837070271787"/>
    <n v="30.836400477227254"/>
    <n v="21.194327416965116"/>
    <n v="10.816594372309977"/>
    <n v="9.2795951260647094"/>
    <n v="5.9135702836094781"/>
    <n v="7.2698628709380664"/>
  </r>
  <r>
    <x v="26"/>
    <n v="84139000"/>
    <n v="10076840390004"/>
    <s v="BJ US-IC-SaltCaramelBlondie-FTNG-1 2.4G"/>
    <n v="16732"/>
    <n v="815"/>
    <n v="770"/>
    <n v="1947"/>
    <n v="1617"/>
    <n v="1796"/>
    <n v="2047"/>
    <n v="3121"/>
    <n v="2308"/>
    <n v="1498"/>
    <n v="1295"/>
    <n v="673"/>
    <n v="955"/>
    <n v="796.76136685645406"/>
    <n v="922.8243974119265"/>
    <n v="2010.7632192024021"/>
    <n v="1903.0601119123553"/>
    <n v="1772.4892131210763"/>
    <n v="2319.2355761224517"/>
    <n v="3122.8450853083764"/>
    <n v="2025.0576658288508"/>
    <n v="1267.8908853079679"/>
    <n v="1025.4787786782508"/>
    <n v="729.4985900313211"/>
    <n v="743.62235031675141"/>
    <n v="54213.527240098185"/>
    <n v="125"/>
    <n v="9.0848256361922702E-3"/>
    <n v="18842"/>
    <n v="18639.527240098185"/>
    <n v="133.85599999999999"/>
    <n v="150.73599999999999"/>
    <n v="149.11621792078549"/>
    <n v="6.52"/>
    <n v="6.16"/>
    <n v="15.576000000000001"/>
    <n v="12.936"/>
    <n v="14.368"/>
    <n v="16.376000000000001"/>
    <n v="24.968"/>
    <n v="18.463999999999999"/>
    <n v="11.984"/>
    <n v="10.36"/>
    <n v="5.3840000000000003"/>
    <n v="7.64"/>
    <n v="6.3740909348516324"/>
    <n v="7.3825951792954116"/>
    <n v="16.086105753619215"/>
    <n v="15.224480895298843"/>
    <n v="14.179913704968611"/>
    <n v="18.553884608979612"/>
    <n v="24.98276068246701"/>
    <n v="16.200461326630805"/>
    <n v="10.143127082463742"/>
    <n v="8.203830229426007"/>
    <n v="5.8359887202505689"/>
    <n v="5.9489788025340111"/>
    <n v="152.00730254476906"/>
    <n v="171.17628463713476"/>
    <n v="169.33685491734815"/>
    <n v="7.4041328934967003"/>
    <n v="6.9953157398680483"/>
    <n v="17.688155513666349"/>
    <n v="14.690163053722902"/>
    <n v="16.316346842601316"/>
    <n v="18.596638077285576"/>
    <n v="28.353740810556076"/>
    <n v="20.967777568331758"/>
    <n v="13.609068803016021"/>
    <n v="11.76484919886899"/>
    <n v="6.114087653157398"/>
    <n v="8.6760084825636188"/>
    <n v="7.2384380915451079"/>
    <n v="8.3836987433115535"/>
    <n v="18.267433242122479"/>
    <n v="17.288969291916295"/>
    <n v="16.102755443236617"/>
    <n v="21.069850818326398"/>
    <n v="28.370503088866574"/>
    <n v="18.397295797289622"/>
    <n v="11.51856761874034"/>
    <n v="9.3162958979073132"/>
    <n v="6.6273674922826604"/>
    <n v="6.7556793918031728"/>
  </r>
  <r>
    <x v="26"/>
    <n v="69997338"/>
    <n v="10076840104090"/>
    <s v="BJ US-IC-StrawberryChscke-FTNG-1 2.4G"/>
    <n v="15158"/>
    <n v="783"/>
    <n v="683"/>
    <n v="1853"/>
    <n v="1261"/>
    <n v="1491"/>
    <n v="1604"/>
    <n v="2454"/>
    <n v="1691"/>
    <n v="702"/>
    <n v="683"/>
    <n v="722"/>
    <n v="450"/>
    <n v="687.67168019388021"/>
    <n v="751.72640825429085"/>
    <n v="1707.5114603693814"/>
    <n v="1565.4130384862187"/>
    <n v="1648.5076324110478"/>
    <n v="1958.5501600136986"/>
    <n v="2378.3388572855179"/>
    <n v="1788.1163289651543"/>
    <n v="788.43928827191621"/>
    <n v="732.38009733204717"/>
    <n v="596.08336502307634"/>
    <n v="492.3863902113801"/>
    <n v="44630.124706817616"/>
    <n v="125"/>
    <n v="9.0850000000000011E-3"/>
    <n v="14377"/>
    <n v="15095.124706817611"/>
    <n v="121.264"/>
    <n v="115.01600000000001"/>
    <n v="120.76099765454089"/>
    <n v="6.2640000000000002"/>
    <n v="5.4640000000000004"/>
    <n v="14.824"/>
    <n v="10.087999999999999"/>
    <n v="11.928000000000001"/>
    <n v="12.832000000000001"/>
    <n v="19.632000000000001"/>
    <n v="13.528"/>
    <n v="5.6159999999999997"/>
    <n v="5.4640000000000004"/>
    <n v="5.7759999999999998"/>
    <n v="3.6"/>
    <n v="5.501373441551042"/>
    <n v="6.0138112660343266"/>
    <n v="13.660091682955052"/>
    <n v="12.523304307889751"/>
    <n v="13.188061059288382"/>
    <n v="15.668401280109588"/>
    <n v="19.026710858284144"/>
    <n v="14.304930631721234"/>
    <n v="6.3075143061753298"/>
    <n v="5.859040778656377"/>
    <n v="4.7686669201846108"/>
    <n v="3.9390911216910407"/>
    <n v="137.71043"/>
    <n v="130.61504500000001"/>
    <n v="137.13920796143802"/>
    <n v="7.1135550000000007"/>
    <n v="6.2050550000000007"/>
    <n v="16.834505000000004"/>
    <n v="11.456185000000001"/>
    <n v="13.545735000000002"/>
    <n v="14.572340000000002"/>
    <n v="22.294590000000003"/>
    <n v="15.362735000000002"/>
    <n v="6.3776700000000011"/>
    <n v="6.2050550000000007"/>
    <n v="6.5593700000000004"/>
    <n v="4.0882500000000004"/>
    <n v="6.2474972145614025"/>
    <n v="6.8294344189902327"/>
    <n v="15.512741617455832"/>
    <n v="14.221777454647299"/>
    <n v="14.976691840454372"/>
    <n v="17.793428203724453"/>
    <n v="21.607208518438931"/>
    <n v="16.245036848648429"/>
    <n v="7.1629709339503593"/>
    <n v="6.653673184261649"/>
    <n v="5.4154173712346489"/>
    <n v="4.4733303550703889"/>
  </r>
  <r>
    <x v="27"/>
    <n v="64407917"/>
    <n v="10076840004338"/>
    <s v="BJ US-IC CCCD 3p 1PT"/>
    <n v="51531"/>
    <n v="1500"/>
    <n v="1303"/>
    <n v="2460"/>
    <n v="4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202"/>
    <n v="60"/>
    <n v="8.513999999999999E-3"/>
    <n v="5671"/>
    <n v="0"/>
    <n v="858.85"/>
    <n v="94.516666666666666"/>
    <n v="0"/>
    <n v="25"/>
    <n v="21.716666666666665"/>
    <n v="41"/>
    <n v="6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8.73493399999995"/>
    <n v="48.282893999999992"/>
    <n v="0"/>
    <n v="12.770999999999999"/>
    <n v="11.093741999999999"/>
    <n v="20.944439999999997"/>
    <n v="3.473711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n v="84141418"/>
    <n v="10076840810403"/>
    <s v="BJ US-IC-Strawberry-FTNG-1 2.4G"/>
    <n v="14904"/>
    <n v="612"/>
    <n v="675"/>
    <n v="2024"/>
    <n v="1606"/>
    <n v="1266"/>
    <n v="1385"/>
    <n v="2334"/>
    <n v="1284"/>
    <n v="769"/>
    <n v="491"/>
    <n v="512"/>
    <n v="838"/>
    <n v="599.5773235178242"/>
    <n v="689.06043663064884"/>
    <n v="1700.7751748583323"/>
    <n v="1544.1168332079565"/>
    <n v="1420.514707410676"/>
    <n v="1847.8406237500162"/>
    <n v="2315.8369152864257"/>
    <n v="1507.9930618513629"/>
    <n v="856.04019331408745"/>
    <n v="591.92735045765153"/>
    <n v="478.05528871214358"/>
    <n v="457.75046095228316"/>
    <n v="42709.488369949402"/>
    <n v="125"/>
    <n v="9.0848256361922702E-3"/>
    <n v="13796"/>
    <n v="14009.488369949408"/>
    <n v="119.232"/>
    <n v="110.36799999999999"/>
    <n v="112.07590695959526"/>
    <n v="4.8959999999999999"/>
    <n v="5.4"/>
    <n v="16.192"/>
    <n v="12.848000000000001"/>
    <n v="10.128"/>
    <n v="11.08"/>
    <n v="18.672000000000001"/>
    <n v="10.272"/>
    <n v="6.1520000000000001"/>
    <n v="3.9279999999999999"/>
    <n v="4.0960000000000001"/>
    <n v="6.7039999999999997"/>
    <n v="4.7966185881425938"/>
    <n v="5.5124834930451909"/>
    <n v="13.606201398866659"/>
    <n v="12.352934665663652"/>
    <n v="11.364117659285409"/>
    <n v="14.78272499000013"/>
    <n v="18.526695322291406"/>
    <n v="12.063944494810903"/>
    <n v="6.8483215465126994"/>
    <n v="4.7354188036612124"/>
    <n v="3.8244423096971487"/>
    <n v="3.6620036876182653"/>
    <n v="135.4002412818096"/>
    <n v="125.33425447690855"/>
    <n v="127.27375909325384"/>
    <n v="5.5599132893496694"/>
    <n v="6.1322573044297828"/>
    <n v="18.387687087653156"/>
    <n v="14.590229971724787"/>
    <n v="11.501389255419413"/>
    <n v="12.582483506126295"/>
    <n v="21.20398303487276"/>
    <n v="11.664916116870875"/>
    <n v="6.9862309142318555"/>
    <n v="4.4606493873704043"/>
    <n v="4.6514307257304424"/>
    <n v="7.6130838831291223"/>
    <n v="5.4470554395742754"/>
    <n v="6.2599939195879575"/>
    <n v="15.451245909952368"/>
    <n v="14.028032191603666"/>
    <n v="12.905128430472672"/>
    <n v="16.787309870241664"/>
    <n v="21.038974577234548"/>
    <n v="13.699854027507337"/>
    <n v="7.7769758938308087"/>
    <n v="5.377556768201039"/>
    <n v="4.3430489424093794"/>
    <n v="4.1585831226381309"/>
  </r>
  <r>
    <x v="26"/>
    <n v="68499787"/>
    <n v="10076840003300"/>
    <s v="BJ US-IC-MarshmallowSky-1 2.4gal"/>
    <n v="16746"/>
    <n v="1279"/>
    <n v="766"/>
    <n v="2359"/>
    <n v="2047"/>
    <n v="1972"/>
    <n v="2669"/>
    <n v="3147"/>
    <n v="2684"/>
    <n v="863"/>
    <n v="1006"/>
    <n v="766"/>
    <n v="942"/>
    <n v="581.49111460594827"/>
    <n v="819.18823841547282"/>
    <n v="2021.0879112498812"/>
    <n v="1872.0437422871248"/>
    <n v="1722.6356227239253"/>
    <n v="2254.2914079482525"/>
    <n v="3059.6876943990819"/>
    <n v="1866.4472218080507"/>
    <n v="998.28652156146802"/>
    <n v="841.49086307362143"/>
    <n v="627.37007563326483"/>
    <n v="678.18839194927352"/>
    <n v="54588.208805655355"/>
    <n v="125"/>
    <n v="9.0850000000000011E-3"/>
    <n v="20500"/>
    <n v="17342.208805655362"/>
    <n v="133.96799999999999"/>
    <n v="164"/>
    <n v="138.73767044524288"/>
    <n v="10.231999999999999"/>
    <n v="6.1280000000000001"/>
    <n v="18.872"/>
    <n v="16.376000000000001"/>
    <n v="15.776"/>
    <n v="21.352"/>
    <n v="25.175999999999998"/>
    <n v="21.472000000000001"/>
    <n v="6.9039999999999999"/>
    <n v="8.048"/>
    <n v="6.1280000000000001"/>
    <n v="7.5359999999999996"/>
    <n v="4.6519289168475861"/>
    <n v="6.5535059073237827"/>
    <n v="16.168703289999051"/>
    <n v="14.976349938296998"/>
    <n v="13.781084981791402"/>
    <n v="18.034331263586019"/>
    <n v="24.477501555192656"/>
    <n v="14.931577774464406"/>
    <n v="7.9862921724917442"/>
    <n v="6.7319269045889714"/>
    <n v="5.0189606050661189"/>
    <n v="5.425507135594188"/>
    <n v="152.13741000000002"/>
    <n v="186.24250000000004"/>
    <n v="157.55396699937899"/>
    <n v="11.619715000000001"/>
    <n v="6.9591100000000008"/>
    <n v="21.431515000000001"/>
    <n v="18.596995000000003"/>
    <n v="17.915620000000001"/>
    <n v="24.247865000000004"/>
    <n v="28.590495000000004"/>
    <n v="24.384140000000002"/>
    <n v="7.8403550000000006"/>
    <n v="9.1395100000000014"/>
    <n v="6.9591100000000008"/>
    <n v="8.5580700000000007"/>
    <n v="5.2828467761950408"/>
    <n v="7.4423251460045714"/>
    <n v="18.361583673705173"/>
    <n v="17.00751739867853"/>
    <n v="15.650144632446864"/>
    <n v="20.480237441209876"/>
    <n v="27.797262703615662"/>
    <n v="16.956673010126142"/>
    <n v="9.0694330483859389"/>
    <n v="7.6449444910238515"/>
    <n v="5.6996571371282121"/>
    <n v="6.1613415408591505"/>
  </r>
  <r>
    <x v="0"/>
    <n v="68881272"/>
    <n v="10077567003185"/>
    <s v="BR M+M 6 1.5QT"/>
    <n v="142134"/>
    <n v="5554"/>
    <n v="5303"/>
    <n v="3294"/>
    <n v="2690"/>
    <n v="3630"/>
    <n v="1542"/>
    <n v="330"/>
    <n v="187"/>
    <n v="88"/>
    <n v="33"/>
    <n v="55"/>
    <n v="66"/>
    <n v="-16.080993389043762"/>
    <n v="-4.8690377365986732"/>
    <n v="5.6371062737520017E-2"/>
    <n v="-11.216947555153993"/>
    <n v="0.22194254935079794"/>
    <n v="4.3129255846056616"/>
    <n v="4.7579274535445544"/>
    <n v="-7.9162355067155268"/>
    <n v="-0.81424852177984208"/>
    <n v="-3.2327994162706624"/>
    <n v="-6.6124363458297406"/>
    <n v="-7.1731168357522961"/>
    <n v="164857.43335134309"/>
    <n v="154"/>
    <n v="8.5199999999999998E-3"/>
    <n v="22772"/>
    <n v="-48.566648656905961"/>
    <n v="922.9480519480519"/>
    <n v="147.87012987012986"/>
    <n v="-0.31536784842146726"/>
    <n v="36.064935064935064"/>
    <n v="34.435064935064936"/>
    <n v="21.38961038961039"/>
    <n v="17.467532467532468"/>
    <n v="23.571428571428573"/>
    <n v="10.012987012987013"/>
    <n v="2.1428571428571428"/>
    <n v="1.2142857142857142"/>
    <n v="0.5714285714285714"/>
    <n v="0.21428571428571427"/>
    <n v="0.35714285714285715"/>
    <n v="0.42857142857142855"/>
    <n v="-0.10442203499379066"/>
    <n v="-3.1617128159731646E-2"/>
    <n v="3.6604586193194819E-4"/>
    <n v="-7.2837321786714246E-2"/>
    <n v="1.4411853853947918E-3"/>
    <n v="2.8006010289647151E-2"/>
    <n v="3.089563281522438E-2"/>
    <n v="-5.1404126666983942E-2"/>
    <n v="-5.2873280635054682E-3"/>
    <n v="-2.0992204001757549E-2"/>
    <n v="-4.2937898349543771E-2"/>
    <n v="-4.6578680751638284E-2"/>
    <n v="1210.9816799999999"/>
    <n v="194.01743999999999"/>
    <n v="-0.41378784655683876"/>
    <n v="47.320079999999997"/>
    <n v="45.181559999999998"/>
    <n v="28.064879999999999"/>
    <n v="22.918800000000001"/>
    <n v="30.927599999999998"/>
    <n v="13.137839999999999"/>
    <n v="2.8115999999999999"/>
    <n v="1.59324"/>
    <n v="0.74975999999999998"/>
    <n v="0.28115999999999997"/>
    <n v="0.46860000000000002"/>
    <n v="0.56231999999999993"/>
    <n v="-0.13701006367465285"/>
    <n v="-4.1484201515820697E-2"/>
    <n v="4.8028145452367054E-4"/>
    <n v="-9.5568393169912016E-2"/>
    <n v="1.8909505204687985E-3"/>
    <n v="3.6746125980840233E-2"/>
    <n v="4.05375419041996E-2"/>
    <n v="-6.7446326517216285E-2"/>
    <n v="-6.9373974055642546E-3"/>
    <n v="-2.7543451026626042E-2"/>
    <n v="-5.6337957666469388E-2"/>
    <n v="-6.1114955440609561E-2"/>
  </r>
  <r>
    <x v="26"/>
    <n v="67825196"/>
    <n v="10076840485120"/>
    <s v="BJ US-IC-TonightDough-FTNG-1 2.4G"/>
    <n v="11606"/>
    <n v="672"/>
    <n v="661"/>
    <n v="1715"/>
    <n v="1261"/>
    <n v="1088"/>
    <n v="1627"/>
    <n v="2301"/>
    <n v="1574"/>
    <n v="525"/>
    <n v="832"/>
    <n v="434"/>
    <n v="529"/>
    <n v="588.80845129181557"/>
    <n v="635.15118409906063"/>
    <n v="1505.6745397913533"/>
    <n v="1355.7539358211366"/>
    <n v="1219.5701260393703"/>
    <n v="1668.5542490916114"/>
    <n v="2261.9349533538648"/>
    <n v="1346.7149449274391"/>
    <n v="645.93831603468027"/>
    <n v="637.88104518602313"/>
    <n v="434.65923820191472"/>
    <n v="433.14637808465881"/>
    <n v="37558.787361922929"/>
    <n v="125"/>
    <n v="9.0848256361922702E-3"/>
    <n v="13219"/>
    <n v="12733.787361922929"/>
    <n v="92.847999999999999"/>
    <n v="105.752"/>
    <n v="101.87029889538343"/>
    <n v="5.3760000000000003"/>
    <n v="5.2880000000000003"/>
    <n v="13.72"/>
    <n v="10.087999999999999"/>
    <n v="8.7040000000000006"/>
    <n v="13.016"/>
    <n v="18.408000000000001"/>
    <n v="12.592000000000001"/>
    <n v="4.2"/>
    <n v="6.6559999999999997"/>
    <n v="3.472"/>
    <n v="4.2320000000000002"/>
    <n v="4.7104676103345247"/>
    <n v="5.0812094727924855"/>
    <n v="12.045396318330827"/>
    <n v="10.846031486569093"/>
    <n v="9.7565610083149625"/>
    <n v="13.348433992732891"/>
    <n v="18.095479626830919"/>
    <n v="10.773719559419513"/>
    <n v="5.1675065282774417"/>
    <n v="5.1030483614881854"/>
    <n v="3.4772739056153177"/>
    <n v="3.4651710246772707"/>
    <n v="105.43848633364749"/>
    <n v="120.09231008482563"/>
    <n v="115.68423787141856"/>
    <n v="6.105002827521206"/>
    <n v="6.005069745523091"/>
    <n v="15.580475966069743"/>
    <n v="11.455965127238454"/>
    <n v="9.8842902921771909"/>
    <n v="14.781011310084823"/>
    <n v="20.904183788878413"/>
    <n v="14.299515551366634"/>
    <n v="4.7695334590009422"/>
    <n v="7.5585749293119688"/>
    <n v="3.9428143261074453"/>
    <n v="4.8058727615457109"/>
    <n v="5.3492221131025541"/>
    <n v="5.770237760161022"/>
    <n v="13.678790658858485"/>
    <n v="12.316788112516431"/>
    <n v="11.07958194617671"/>
    <n v="15.158524417525014"/>
    <n v="20.549284651628557"/>
    <n v="12.23467045632006"/>
    <n v="5.8682369729107275"/>
    <n v="5.7950380721471024"/>
    <n v="3.9488033902245574"/>
    <n v="3.9350593198473383"/>
  </r>
  <r>
    <x v="26"/>
    <n v="84138346"/>
    <n v="10076840810939"/>
    <s v="BJ US-IC-PhishFood-FTNG-1 2.4G"/>
    <n v="10960"/>
    <n v="552"/>
    <n v="699"/>
    <n v="1475"/>
    <n v="1125"/>
    <n v="849"/>
    <n v="1552"/>
    <n v="1894"/>
    <n v="1678"/>
    <n v="808"/>
    <n v="571"/>
    <n v="264"/>
    <n v="524"/>
    <n v="562.83453337079561"/>
    <n v="640.39143532406831"/>
    <n v="1278.2893343764144"/>
    <n v="1242.4812294395128"/>
    <n v="1156.1045950614493"/>
    <n v="1475.8297225410931"/>
    <n v="1843.1088080644954"/>
    <n v="1328.3726273191869"/>
    <n v="769.12912017595886"/>
    <n v="518.63003302514483"/>
    <n v="434.94760060200304"/>
    <n v="483.66021030380506"/>
    <n v="34684.779249603926"/>
    <n v="125"/>
    <n v="9.0848256361922702E-3"/>
    <n v="11991"/>
    <n v="11733.779249603929"/>
    <n v="87.68"/>
    <n v="95.927999999999997"/>
    <n v="93.870233996831431"/>
    <n v="4.4160000000000004"/>
    <n v="5.5919999999999996"/>
    <n v="11.8"/>
    <n v="9"/>
    <n v="6.7919999999999998"/>
    <n v="12.416"/>
    <n v="15.151999999999999"/>
    <n v="13.423999999999999"/>
    <n v="6.4640000000000004"/>
    <n v="4.5679999999999996"/>
    <n v="2.1120000000000001"/>
    <n v="4.1920000000000002"/>
    <n v="4.5026762669663647"/>
    <n v="5.1231314825925462"/>
    <n v="10.226314675011315"/>
    <n v="9.9398498355161031"/>
    <n v="9.248836760491594"/>
    <n v="11.806637780328746"/>
    <n v="14.744870464515964"/>
    <n v="10.626981018553495"/>
    <n v="6.1530329614076713"/>
    <n v="4.149040264201159"/>
    <n v="3.4795808048160244"/>
    <n v="3.8692816824304406"/>
    <n v="99.569688972667279"/>
    <n v="108.93614420358151"/>
    <n v="106.59933853622267"/>
    <n v="5.0148237511781328"/>
    <n v="6.3502931196983967"/>
    <n v="13.400117813383599"/>
    <n v="10.220428840716304"/>
    <n v="7.7130169651272373"/>
    <n v="14.099649387370404"/>
    <n v="17.206659754948159"/>
    <n v="15.24433741753063"/>
    <n v="7.340539114043354"/>
    <n v="5.1874354382657861"/>
    <n v="2.3983939679547595"/>
    <n v="4.7604486333647493"/>
    <n v="5.113253597701318"/>
    <n v="5.8178445288300598"/>
    <n v="11.613035715414004"/>
    <n v="11.287725325699776"/>
    <n v="10.503008663333938"/>
    <n v="13.407655697995848"/>
    <n v="16.744322149796105"/>
    <n v="12.068033699085429"/>
    <n v="6.9874039485165564"/>
    <n v="4.7116634197260794"/>
    <n v="3.9514231123493935"/>
    <n v="4.3939686777741533"/>
  </r>
  <r>
    <x v="26"/>
    <n v="84139972"/>
    <n v="10076840831804"/>
    <s v="BJ US-IC-ButterPecan-FTNG-1 2.4G"/>
    <n v="10348"/>
    <n v="566"/>
    <n v="619"/>
    <n v="1270"/>
    <n v="901"/>
    <n v="1271"/>
    <n v="946"/>
    <n v="1683"/>
    <n v="1209"/>
    <n v="796"/>
    <n v="840"/>
    <n v="458"/>
    <n v="323"/>
    <n v="437.70000000000005"/>
    <n v="533.87"/>
    <n v="935.17"/>
    <n v="967.3"/>
    <n v="1181.72"/>
    <n v="1439.6"/>
    <n v="1484.88"/>
    <n v="1146.99"/>
    <n v="740.99"/>
    <n v="679"/>
    <n v="316.15999999999997"/>
    <n v="263.27999999999997"/>
    <n v="31356.66"/>
    <n v="125"/>
    <n v="9.0848256361922702E-3"/>
    <n v="10882"/>
    <n v="10126.660000000002"/>
    <n v="82.784000000000006"/>
    <n v="87.055999999999997"/>
    <n v="81.013280000000009"/>
    <n v="4.5279999999999996"/>
    <n v="4.952"/>
    <n v="10.16"/>
    <n v="7.2080000000000002"/>
    <n v="10.167999999999999"/>
    <n v="7.5679999999999996"/>
    <n v="13.464"/>
    <n v="9.6720000000000006"/>
    <n v="6.3680000000000003"/>
    <n v="6.72"/>
    <n v="3.6640000000000001"/>
    <n v="2.5840000000000001"/>
    <n v="3.5016000000000003"/>
    <n v="4.2709599999999996"/>
    <n v="7.4813599999999996"/>
    <n v="7.7383999999999995"/>
    <n v="9.4537600000000008"/>
    <n v="11.5168"/>
    <n v="11.879040000000002"/>
    <n v="9.1759199999999996"/>
    <n v="5.9279200000000003"/>
    <n v="5.4320000000000004"/>
    <n v="2.5292799999999995"/>
    <n v="2.1062399999999997"/>
    <n v="94.009775683317613"/>
    <n v="98.861072573044282"/>
    <n v="91.998940377002825"/>
    <n v="5.1420113100848246"/>
    <n v="5.6235070688030149"/>
    <n v="11.537728557964183"/>
    <n v="8.1854278982092357"/>
    <n v="11.546813383600375"/>
    <n v="8.5942450518378877"/>
    <n v="15.28976154571159"/>
    <n v="10.983554194156454"/>
    <n v="7.2315212064090471"/>
    <n v="7.6312535344015071"/>
    <n v="4.1608501413760601"/>
    <n v="2.9343986804901032"/>
    <n v="3.9764281809613573"/>
    <n v="4.8501158623939675"/>
    <n v="8.4958563901979254"/>
    <n v="8.7877518378887824"/>
    <n v="10.73572015080113"/>
    <n v="13.078514985862391"/>
    <n v="13.489875890669179"/>
    <n v="10.420204156456172"/>
    <n v="6.7317649481621107"/>
    <n v="6.1685966069745515"/>
    <n v="2.8722584731385479"/>
    <n v="2.3918528934967007"/>
  </r>
  <r>
    <x v="28"/>
    <n v="62694440"/>
    <n v="10077567001792"/>
    <s v="MG Non-Dairy Almond 10-3PK"/>
    <n v="47064"/>
    <n v="1503"/>
    <n v="1926"/>
    <n v="714"/>
    <n v="544"/>
    <n v="423"/>
    <n v="1894"/>
    <n v="204"/>
    <n v="238"/>
    <n v="204"/>
    <n v="576"/>
    <n v="0"/>
    <n v="34"/>
    <n v="0"/>
    <n v="0"/>
    <n v="0"/>
    <n v="0"/>
    <n v="0"/>
    <n v="0"/>
    <n v="0"/>
    <n v="0"/>
    <n v="0"/>
    <n v="0"/>
    <n v="0"/>
    <n v="0"/>
    <n v="55324"/>
    <n v="170"/>
    <n v="2.7000000000000001E-3"/>
    <n v="8260"/>
    <n v="0"/>
    <n v="276.84705882352944"/>
    <n v="48.588235294117645"/>
    <n v="0"/>
    <n v="8.8411764705882359"/>
    <n v="11.329411764705883"/>
    <n v="4.2"/>
    <n v="3.2"/>
    <n v="2.4882352941176471"/>
    <n v="11.141176470588235"/>
    <n v="1.2"/>
    <n v="1.4"/>
    <n v="1.2"/>
    <n v="3.388235294117647"/>
    <n v="0"/>
    <n v="0.2"/>
    <n v="0"/>
    <n v="0"/>
    <n v="0"/>
    <n v="0"/>
    <n v="0"/>
    <n v="0"/>
    <n v="0"/>
    <n v="0"/>
    <n v="0"/>
    <n v="0"/>
    <n v="0"/>
    <n v="0"/>
    <n v="127.0728"/>
    <n v="22.302"/>
    <n v="0"/>
    <n v="4.0581000000000005"/>
    <n v="5.2002000000000006"/>
    <n v="1.9278000000000002"/>
    <n v="1.4688000000000001"/>
    <n v="1.1421000000000001"/>
    <n v="5.1138000000000003"/>
    <n v="0.55080000000000007"/>
    <n v="0.64260000000000006"/>
    <n v="0.55080000000000007"/>
    <n v="1.5552000000000001"/>
    <n v="0"/>
    <n v="9.1800000000000007E-2"/>
    <n v="0"/>
    <n v="0"/>
    <n v="0"/>
    <n v="0"/>
    <n v="0"/>
    <n v="0"/>
    <n v="0"/>
    <n v="0"/>
    <n v="0"/>
    <n v="0"/>
    <n v="0"/>
    <n v="0"/>
  </r>
  <r>
    <x v="26"/>
    <n v="64924302"/>
    <n v="10076840830005"/>
    <s v="BJ US-SRB-BerryExtra-1 2.4 G"/>
    <n v="10295"/>
    <n v="482"/>
    <n v="379"/>
    <n v="1108"/>
    <n v="1051"/>
    <n v="1170"/>
    <n v="1456.11"/>
    <n v="1525"/>
    <n v="1302"/>
    <n v="359"/>
    <n v="416"/>
    <n v="102"/>
    <n v="225"/>
    <n v="423.00164120768204"/>
    <n v="417.14508758032497"/>
    <n v="1087.497884561147"/>
    <n v="1069.0284378765964"/>
    <n v="1058.5027992763962"/>
    <n v="1481.2767746241366"/>
    <n v="1709.0953463289379"/>
    <n v="1275.3565356247273"/>
    <n v="536.97432769011436"/>
    <n v="460.03045117585611"/>
    <n v="273.06601298735211"/>
    <n v="286.25318836006664"/>
    <n v="29947.338487293335"/>
    <n v="125"/>
    <n v="9.0850000000000011E-3"/>
    <n v="9575.11"/>
    <n v="10077.228487293336"/>
    <n v="82.36"/>
    <n v="76.600880000000004"/>
    <n v="80.61782789834669"/>
    <n v="3.8559999999999999"/>
    <n v="3.032"/>
    <n v="8.8640000000000008"/>
    <n v="8.4079999999999995"/>
    <n v="9.36"/>
    <n v="11.648879999999998"/>
    <n v="12.2"/>
    <n v="10.416"/>
    <n v="2.8719999999999999"/>
    <n v="3.3279999999999998"/>
    <n v="0.81599999999999995"/>
    <n v="1.8"/>
    <n v="3.3840131296614562"/>
    <n v="3.3371607006425998"/>
    <n v="8.6999830764891755"/>
    <n v="8.5522275030127712"/>
    <n v="8.4680223942111699"/>
    <n v="11.850214196993093"/>
    <n v="13.672762770631504"/>
    <n v="10.202852284997817"/>
    <n v="4.2957946215209146"/>
    <n v="3.6802436094068489"/>
    <n v="2.1845281038988169"/>
    <n v="2.2900255068805331"/>
    <n v="93.530075000000011"/>
    <n v="86.989874350000022"/>
    <n v="91.551620807059962"/>
    <n v="4.3789700000000007"/>
    <n v="3.4432150000000004"/>
    <n v="10.066180000000001"/>
    <n v="9.5483350000000016"/>
    <n v="10.629450000000002"/>
    <n v="13.228759350000001"/>
    <n v="13.854625000000002"/>
    <n v="11.828670000000001"/>
    <n v="3.2615150000000002"/>
    <n v="3.7793600000000005"/>
    <n v="0.9266700000000001"/>
    <n v="2.0441250000000002"/>
    <n v="3.8429699103717918"/>
    <n v="3.7897631206672528"/>
    <n v="9.8799182812380213"/>
    <n v="9.7121233581088795"/>
    <n v="9.6164979314260606"/>
    <n v="13.457399497460282"/>
    <n v="15.527131221398403"/>
    <n v="11.586614126150648"/>
    <n v="4.8784117670646898"/>
    <n v="4.1793766489326529"/>
    <n v="2.480804727990094"/>
    <n v="2.6006102162512059"/>
  </r>
  <r>
    <x v="26"/>
    <n v="68783556"/>
    <n v="10076840003645"/>
    <s v="BJ US-TOP-DirtCake-1 2.4gal"/>
    <n v="10969"/>
    <n v="752"/>
    <n v="512"/>
    <n v="1637"/>
    <n v="817"/>
    <n v="1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823"/>
    <n v="125"/>
    <n v="8.9499999999999996E-3"/>
    <n v="3854"/>
    <n v="0"/>
    <n v="87.751999999999995"/>
    <n v="30.832000000000001"/>
    <n v="0"/>
    <n v="6.016"/>
    <n v="4.0960000000000001"/>
    <n v="13.096"/>
    <n v="6.5359999999999996"/>
    <n v="1.088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172550000000001"/>
    <n v="34.493299999999998"/>
    <n v="0"/>
    <n v="6.7303999999999995"/>
    <n v="4.5823999999999998"/>
    <n v="14.651149999999999"/>
    <n v="7.3121499999999999"/>
    <n v="1.2172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n v="67825197"/>
    <n v="10076840832450"/>
    <s v="BJ US-IC-ChunkyMonkey-FTNG-1 2.4G"/>
    <n v="9576"/>
    <n v="647"/>
    <n v="607"/>
    <n v="1276"/>
    <n v="880"/>
    <n v="1012"/>
    <n v="1479"/>
    <n v="1501"/>
    <n v="1074"/>
    <n v="713"/>
    <n v="477"/>
    <n v="506"/>
    <n v="415"/>
    <n v="511.80359623525044"/>
    <n v="548.14357382382354"/>
    <n v="1092.9323352998508"/>
    <n v="1066.0721464375936"/>
    <n v="994.69971149637524"/>
    <n v="1392.3114817799262"/>
    <n v="1618.0770951204427"/>
    <n v="980.94407888537614"/>
    <n v="653.47662802702814"/>
    <n v="518.87671881839026"/>
    <n v="399.75436110711246"/>
    <n v="392.9063499438808"/>
    <n v="30332.998076975051"/>
    <n v="125"/>
    <n v="9.0848256361922702E-3"/>
    <n v="10587"/>
    <n v="10169.998076975051"/>
    <n v="76.608000000000004"/>
    <n v="84.695999999999998"/>
    <n v="81.359984615800414"/>
    <n v="5.1760000000000002"/>
    <n v="4.8559999999999999"/>
    <n v="10.208"/>
    <n v="7.04"/>
    <n v="8.0960000000000001"/>
    <n v="11.832000000000001"/>
    <n v="12.007999999999999"/>
    <n v="8.5920000000000005"/>
    <n v="5.7039999999999997"/>
    <n v="3.8159999999999998"/>
    <n v="4.048"/>
    <n v="3.32"/>
    <n v="4.0944287698820032"/>
    <n v="4.385148590590588"/>
    <n v="8.7434586823988063"/>
    <n v="8.5285771715007481"/>
    <n v="7.9575976919710021"/>
    <n v="11.13849185423941"/>
    <n v="12.944616760963541"/>
    <n v="7.8475526310830093"/>
    <n v="5.2278130242162248"/>
    <n v="4.1510137505471221"/>
    <n v="3.1980348888568995"/>
    <n v="3.1432507995510464"/>
    <n v="86.996290292177179"/>
    <n v="96.181049010367559"/>
    <n v="92.392659249729036"/>
    <n v="5.8778821866163993"/>
    <n v="5.5144891611687079"/>
    <n v="11.592237511781336"/>
    <n v="7.9946465598491976"/>
    <n v="9.1938435438265778"/>
    <n v="13.436457115928368"/>
    <n v="13.636323279924598"/>
    <n v="9.7571027332704983"/>
    <n v="6.4774806786050885"/>
    <n v="4.3334618284637125"/>
    <n v="4.5969217719132889"/>
    <n v="3.770202639019792"/>
    <n v="4.6496464317734008"/>
    <n v="4.9797887917887227"/>
    <n v="9.9290996983555715"/>
    <n v="9.6850795659867703"/>
    <n v="9.0366734393153241"/>
    <n v="12.64890704323912"/>
    <n v="14.699948275085717"/>
    <n v="8.9117059155288771"/>
    <n v="5.9367212229524258"/>
    <n v="4.7139045171446403"/>
    <n v="3.6316986679655576"/>
    <n v="3.5694856805928996"/>
  </r>
  <r>
    <x v="26"/>
    <n v="84135867"/>
    <n v="10076840810076"/>
    <s v="BJ US-IC-TripleCaramlChnk-FTNG-1 2.4G"/>
    <n v="8983"/>
    <n v="401"/>
    <n v="463"/>
    <n v="1145"/>
    <n v="745"/>
    <n v="822"/>
    <n v="5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095"/>
    <n v="125"/>
    <n v="9.0799999999999995E-3"/>
    <n v="4112"/>
    <n v="0"/>
    <n v="71.864000000000004"/>
    <n v="32.896000000000001"/>
    <n v="0"/>
    <n v="3.2080000000000002"/>
    <n v="3.7040000000000002"/>
    <n v="9.16"/>
    <n v="5.96"/>
    <n v="6.5759999999999996"/>
    <n v="4.288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.565640000000002"/>
    <n v="37.336959999999998"/>
    <n v="0"/>
    <n v="3.6410799999999997"/>
    <n v="4.20404"/>
    <n v="10.396599999999999"/>
    <n v="6.7645999999999997"/>
    <n v="7.4637599999999997"/>
    <n v="4.8668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n v="64799254"/>
    <n v="10076840004444"/>
    <s v="BJ US-IC Ultraviolet-1 2.4Gal"/>
    <n v="0"/>
    <n v="0"/>
    <n v="0"/>
    <n v="695"/>
    <n v="1613"/>
    <n v="618"/>
    <n v="733"/>
    <n v="1154"/>
    <n v="806"/>
    <n v="268"/>
    <n v="249"/>
    <n v="73"/>
    <n v="140"/>
    <n v="-52.810729968540734"/>
    <n v="-28.569471915378188"/>
    <n v="38.122516447424758"/>
    <n v="42.369219690766279"/>
    <n v="13.82420096105033"/>
    <n v="70.262153469489292"/>
    <n v="119.69834381664157"/>
    <n v="-0.22007867096011727"/>
    <n v="-33.370447367063711"/>
    <n v="-22.464326561706788"/>
    <n v="-36.345584955968995"/>
    <n v="-34.454538598089471"/>
    <n v="6425.0412563476639"/>
    <n v="125"/>
    <n v="9.0850000000000011E-3"/>
    <n v="6349"/>
    <n v="76.041256347664216"/>
    <n v="0"/>
    <n v="50.792000000000002"/>
    <n v="0.60833005078131375"/>
    <n v="0"/>
    <n v="0"/>
    <n v="5.56"/>
    <n v="12.904"/>
    <n v="4.944"/>
    <n v="5.8639999999999999"/>
    <n v="9.2319999999999993"/>
    <n v="6.4480000000000004"/>
    <n v="2.1440000000000001"/>
    <n v="1.992"/>
    <n v="0.58399999999999996"/>
    <n v="1.1200000000000001"/>
    <n v="-0.42248583974832588"/>
    <n v="-0.22855577532302551"/>
    <n v="0.30498013157939807"/>
    <n v="0.33895375752613022"/>
    <n v="0.11059360768840264"/>
    <n v="0.56209722775591431"/>
    <n v="0.95758675053313258"/>
    <n v="-1.7606293676809381E-3"/>
    <n v="-0.26696357893650968"/>
    <n v="-0.17971461249365431"/>
    <n v="-0.29076467964775199"/>
    <n v="-0.27563630878471579"/>
    <n v="0"/>
    <n v="57.680665000000005"/>
    <n v="0.69083481391852952"/>
    <n v="0"/>
    <n v="0"/>
    <n v="6.3140750000000008"/>
    <n v="14.654105000000001"/>
    <n v="5.6145300000000002"/>
    <n v="6.6593050000000007"/>
    <n v="10.484090000000002"/>
    <n v="7.3225100000000012"/>
    <n v="2.4347800000000004"/>
    <n v="2.2621650000000004"/>
    <n v="0.66320500000000004"/>
    <n v="1.2719000000000003"/>
    <n v="-0.47978548176419261"/>
    <n v="-0.25955365235121086"/>
    <n v="0.34634306192485398"/>
    <n v="0.38492436089061172"/>
    <n v="0.12559286573114226"/>
    <n v="0.63833166427031029"/>
    <n v="1.0874594535741888"/>
    <n v="-1.9994147256726658E-3"/>
    <n v="-0.30317051432977388"/>
    <n v="-0.20408840681310619"/>
    <n v="-0.33019963932497837"/>
    <n v="-0.31301948316364286"/>
  </r>
  <r>
    <x v="26"/>
    <n v="84163646"/>
    <n v="10076840810243"/>
    <s v="BJ US-IC-ChocTherapy-FTNG-1 2.4G"/>
    <n v="7132"/>
    <n v="727"/>
    <n v="282"/>
    <n v="1159"/>
    <n v="483"/>
    <n v="720"/>
    <n v="362"/>
    <n v="174"/>
    <n v="25"/>
    <n v="0"/>
    <n v="0"/>
    <n v="0"/>
    <n v="0"/>
    <n v="0"/>
    <n v="0"/>
    <n v="0"/>
    <n v="0"/>
    <n v="0"/>
    <n v="0"/>
    <n v="0"/>
    <n v="0"/>
    <n v="0"/>
    <n v="0"/>
    <n v="0"/>
    <n v="0"/>
    <n v="11064"/>
    <n v="125"/>
    <n v="9.0848256361922702E-3"/>
    <n v="3932"/>
    <n v="0"/>
    <n v="57.055999999999997"/>
    <n v="31.456"/>
    <n v="0"/>
    <n v="5.8159999999999998"/>
    <n v="2.2559999999999998"/>
    <n v="9.2720000000000002"/>
    <n v="3.8639999999999999"/>
    <n v="5.76"/>
    <n v="2.8959999999999999"/>
    <n v="1.3919999999999999"/>
    <n v="0.2"/>
    <n v="0"/>
    <n v="0"/>
    <n v="0"/>
    <n v="0"/>
    <n v="0"/>
    <n v="0"/>
    <n v="0"/>
    <n v="0"/>
    <n v="0"/>
    <n v="0"/>
    <n v="0"/>
    <n v="0"/>
    <n v="0"/>
    <n v="0"/>
    <n v="0"/>
    <n v="0"/>
    <n v="64.792976437323276"/>
    <n v="35.721534401508009"/>
    <n v="0"/>
    <n v="6.6046682375117802"/>
    <n v="2.5619208294062203"/>
    <n v="10.529312912346841"/>
    <n v="4.3879707822808669"/>
    <n v="6.5410744580584348"/>
    <n v="3.2887068803016017"/>
    <n v="1.580759660697455"/>
    <n v="0.22712064090480677"/>
    <n v="0"/>
    <n v="0"/>
    <n v="0"/>
    <n v="0"/>
    <n v="0"/>
    <n v="0"/>
    <n v="0"/>
    <n v="0"/>
    <n v="0"/>
    <n v="0"/>
    <n v="0"/>
    <n v="0"/>
    <n v="0"/>
    <n v="0"/>
    <n v="0"/>
    <n v="0"/>
  </r>
  <r>
    <x v="26"/>
    <n v="84141035"/>
    <n v="10076840145086"/>
    <s v="BJ US-IC AmericoneDream-FTNG-1 2.4G"/>
    <n v="7440"/>
    <n v="332"/>
    <n v="218"/>
    <n v="1315"/>
    <n v="766"/>
    <n v="639"/>
    <n v="1077"/>
    <n v="1620"/>
    <n v="1162"/>
    <n v="616"/>
    <n v="708"/>
    <n v="341"/>
    <n v="316"/>
    <n v="325.95783272348712"/>
    <n v="344.73371564991862"/>
    <n v="995.29669954503015"/>
    <n v="848.35622711889391"/>
    <n v="725.15220492374829"/>
    <n v="1111.6532585157495"/>
    <n v="1442.8832484111117"/>
    <n v="883.21964060557707"/>
    <n v="475.6762458975083"/>
    <n v="434.07516699890886"/>
    <n v="308.59435038031012"/>
    <n v="286.46262369535111"/>
    <n v="24732.061214465597"/>
    <n v="125"/>
    <n v="9.0848256361922702E-3"/>
    <n v="9110"/>
    <n v="8182.0612144655943"/>
    <n v="59.52"/>
    <n v="72.88"/>
    <n v="65.456489715724757"/>
    <n v="2.6560000000000001"/>
    <n v="1.744"/>
    <n v="10.52"/>
    <n v="6.1280000000000001"/>
    <n v="5.1120000000000001"/>
    <n v="8.6159999999999997"/>
    <n v="12.96"/>
    <n v="9.2959999999999994"/>
    <n v="4.9279999999999999"/>
    <n v="5.6639999999999997"/>
    <n v="2.7280000000000002"/>
    <n v="2.528"/>
    <n v="2.6076626617878969"/>
    <n v="2.7578697251993489"/>
    <n v="7.9623735963602416"/>
    <n v="6.7868498169511513"/>
    <n v="5.8012176393899866"/>
    <n v="8.8932260681259958"/>
    <n v="11.543065987288895"/>
    <n v="7.0657571248446169"/>
    <n v="3.8054099671800663"/>
    <n v="3.4726013359912709"/>
    <n v="2.4687548030424811"/>
    <n v="2.2917009895628091"/>
    <n v="67.591102733270489"/>
    <n v="82.762761545711584"/>
    <n v="74.332599478071486"/>
    <n v="3.0161621112158339"/>
    <n v="1.9804919886899148"/>
    <n v="11.946545711592835"/>
    <n v="6.9589764373232788"/>
    <n v="5.805203581526861"/>
    <n v="9.7843572101790759"/>
    <n v="14.717417530631478"/>
    <n v="10.556567389255418"/>
    <n v="5.5962525918944381"/>
    <n v="6.4320565504241269"/>
    <n v="3.0979255419415641"/>
    <n v="2.8708049010367573"/>
    <n v="2.9612700750440073"/>
    <n v="3.131845697596197"/>
    <n v="9.042096971644245"/>
    <n v="7.7071684007530799"/>
    <n v="6.5878813414326194"/>
    <n v="10.099176021520554"/>
    <n v="13.108342725197648"/>
    <n v="8.0238964333620704"/>
    <n v="4.3214357532573819"/>
    <n v="3.9434972051861279"/>
    <n v="2.8035258655191413"/>
    <n v="2.6024629875584249"/>
  </r>
  <r>
    <x v="26"/>
    <n v="62735647"/>
    <n v="10076840001917"/>
    <s v="BJ US-ND-ChocChpCookDgh-1 2.4g"/>
    <n v="6908"/>
    <n v="335"/>
    <n v="213"/>
    <n v="1054"/>
    <n v="586"/>
    <n v="727"/>
    <n v="1183"/>
    <n v="321"/>
    <n v="1505"/>
    <n v="339"/>
    <n v="271"/>
    <n v="216"/>
    <n v="273"/>
    <n v="292.3002202874772"/>
    <n v="311.44072265899172"/>
    <n v="744.85152642621847"/>
    <n v="670.2562378369646"/>
    <n v="718.18717956358068"/>
    <n v="903.72278764036832"/>
    <n v="845.75233602074354"/>
    <n v="919.21802839138172"/>
    <n v="376.84437904876239"/>
    <n v="287.36208320918155"/>
    <n v="199.22105915447764"/>
    <n v="235.34133371742027"/>
    <n v="20435.497893955566"/>
    <n v="125"/>
    <n v="9.0850000000000011E-3"/>
    <n v="7023"/>
    <n v="6504.4978939555695"/>
    <n v="55.264000000000003"/>
    <n v="56.183999999999997"/>
    <n v="52.035983151644558"/>
    <n v="2.68"/>
    <n v="1.704"/>
    <n v="8.4320000000000004"/>
    <n v="4.6879999999999997"/>
    <n v="5.8159999999999998"/>
    <n v="9.4640000000000004"/>
    <n v="2.5680000000000001"/>
    <n v="12.04"/>
    <n v="2.7120000000000002"/>
    <n v="2.1680000000000001"/>
    <n v="1.728"/>
    <n v="2.1840000000000002"/>
    <n v="2.3384017622998177"/>
    <n v="2.4915257812719336"/>
    <n v="5.9588122114097475"/>
    <n v="5.3620499026957171"/>
    <n v="5.7454974365086455"/>
    <n v="7.2297823011229463"/>
    <n v="6.7660186881659481"/>
    <n v="7.3537442271310534"/>
    <n v="3.0147550323900991"/>
    <n v="2.2988966656734524"/>
    <n v="1.593768473235821"/>
    <n v="1.8827306697393622"/>
    <n v="62.759180000000008"/>
    <n v="63.803955000000009"/>
    <n v="59.093363366586352"/>
    <n v="3.0434750000000004"/>
    <n v="1.9351050000000003"/>
    <n v="9.5755900000000018"/>
    <n v="5.3238100000000008"/>
    <n v="6.6047950000000011"/>
    <n v="10.747555000000002"/>
    <n v="2.9162850000000002"/>
    <n v="13.672925000000001"/>
    <n v="3.0798150000000004"/>
    <n v="2.4620350000000002"/>
    <n v="1.9623600000000003"/>
    <n v="2.4802050000000002"/>
    <n v="2.6555475013117307"/>
    <n v="2.8294389653569403"/>
    <n v="6.7669761175821952"/>
    <n v="6.0892779207488239"/>
    <n v="6.524730526335131"/>
    <n v="8.2103215257127466"/>
    <n v="7.6836599727484556"/>
    <n v="8.3510957879357033"/>
    <n v="3.4236311836580069"/>
    <n v="2.6106845259554148"/>
    <n v="1.8099233224184297"/>
    <n v="2.1380760168227635"/>
  </r>
  <r>
    <x v="26"/>
    <n v="64823949"/>
    <n v="10076840004369"/>
    <s v="BJ US-IC-DulceDelish-1 2.4Gal"/>
    <n v="656"/>
    <n v="577"/>
    <n v="389"/>
    <n v="694"/>
    <n v="123"/>
    <n v="2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61"/>
    <n v="125"/>
    <n v="9.0850000000000011E-3"/>
    <n v="2005"/>
    <n v="0"/>
    <n v="5.2480000000000002"/>
    <n v="16.04"/>
    <n v="0"/>
    <n v="4.6159999999999997"/>
    <n v="3.1120000000000001"/>
    <n v="5.5519999999999996"/>
    <n v="0.98399999999999999"/>
    <n v="1.7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9597600000000011"/>
    <n v="18.215425000000003"/>
    <n v="0"/>
    <n v="5.242045000000001"/>
    <n v="3.5340650000000005"/>
    <n v="6.304990000000001"/>
    <n v="1.1174550000000001"/>
    <n v="2.01687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n v="69600859"/>
    <n v="10076840003966"/>
    <s v="BJ US-IC-ChocolatePBChunk-1 2.4G"/>
    <n v="6170"/>
    <n v="264"/>
    <n v="244"/>
    <n v="952"/>
    <n v="885"/>
    <n v="441"/>
    <n v="1074"/>
    <n v="1126"/>
    <n v="1069"/>
    <n v="526"/>
    <n v="442"/>
    <n v="175"/>
    <n v="273"/>
    <n v="269.14751772015569"/>
    <n v="271.84031943342268"/>
    <n v="748.98047532378939"/>
    <n v="798.91035080886411"/>
    <n v="623.93777125275744"/>
    <n v="896.77690341908601"/>
    <n v="1185.4294462539765"/>
    <n v="886.46609090576385"/>
    <n v="439.60282104434594"/>
    <n v="372.15987171426906"/>
    <n v="200.72219810374662"/>
    <n v="223.64467624681248"/>
    <n v="20558.618442226991"/>
    <n v="125"/>
    <n v="9.0850000000000011E-3"/>
    <n v="7471"/>
    <n v="6917.6184422269889"/>
    <n v="49.36"/>
    <n v="59.768000000000001"/>
    <n v="55.340947537815914"/>
    <n v="2.1120000000000001"/>
    <n v="1.952"/>
    <n v="7.6159999999999997"/>
    <n v="7.08"/>
    <n v="3.528"/>
    <n v="8.5920000000000005"/>
    <n v="9.0079999999999991"/>
    <n v="8.5519999999999996"/>
    <n v="4.2080000000000002"/>
    <n v="3.536"/>
    <n v="1.4"/>
    <n v="2.1840000000000002"/>
    <n v="2.1531801417612457"/>
    <n v="2.1747225554673815"/>
    <n v="5.9918438025903153"/>
    <n v="6.3912828064709126"/>
    <n v="4.9915021700220592"/>
    <n v="7.174215227352688"/>
    <n v="9.483435570031812"/>
    <n v="7.0917287272461111"/>
    <n v="3.5168225683547676"/>
    <n v="2.9772789737141525"/>
    <n v="1.6057775848299729"/>
    <n v="1.7891574099744998"/>
    <n v="56.05445000000001"/>
    <n v="67.874035000000006"/>
    <n v="62.846563547632201"/>
    <n v="2.3984400000000003"/>
    <n v="2.2167400000000002"/>
    <n v="8.6489200000000004"/>
    <n v="8.0402250000000013"/>
    <n v="4.0064850000000005"/>
    <n v="9.7572900000000011"/>
    <n v="10.229710000000001"/>
    <n v="9.7118650000000013"/>
    <n v="4.7787100000000002"/>
    <n v="4.0155700000000003"/>
    <n v="1.5898750000000001"/>
    <n v="2.4802050000000002"/>
    <n v="2.4452051984876149"/>
    <n v="2.4696693020526452"/>
    <n v="6.8044876183166272"/>
    <n v="7.2581005370985316"/>
    <n v="5.6684746518313016"/>
    <n v="8.1472181675623982"/>
    <n v="10.769626519217377"/>
    <n v="8.0535444358788659"/>
    <n v="3.9937916291878834"/>
    <n v="3.381072434524135"/>
    <n v="1.8235611697725382"/>
    <n v="2.0318118837022916"/>
  </r>
  <r>
    <x v="26"/>
    <n v="67278370"/>
    <n v="10076840104021"/>
    <s v="BJ SORV-SRB-Lemonade-1 8.95L"/>
    <n v="6906"/>
    <n v="215"/>
    <n v="109"/>
    <n v="734"/>
    <n v="776"/>
    <n v="651"/>
    <n v="963"/>
    <n v="1479"/>
    <n v="1049"/>
    <n v="228"/>
    <n v="308"/>
    <n v="130"/>
    <n v="242"/>
    <n v="262.97461770188715"/>
    <n v="221.11682590602169"/>
    <n v="561.84489165122307"/>
    <n v="569.24587701583437"/>
    <n v="493.36869707942571"/>
    <n v="720.1632127503832"/>
    <n v="950.76140130387216"/>
    <n v="657.1160525818724"/>
    <n v="345.5899729698296"/>
    <n v="251.79336724593318"/>
    <n v="166.3806837988447"/>
    <n v="200.12423198423784"/>
    <n v="19190.479831989367"/>
    <n v="125"/>
    <n v="9.0848256361922702E-3"/>
    <n v="6884"/>
    <n v="5400.4798319893644"/>
    <n v="55.247999999999998"/>
    <n v="55.072000000000003"/>
    <n v="43.203838655914915"/>
    <n v="1.72"/>
    <n v="0.872"/>
    <n v="5.8719999999999999"/>
    <n v="6.2080000000000002"/>
    <n v="5.2080000000000002"/>
    <n v="7.7039999999999997"/>
    <n v="11.832000000000001"/>
    <n v="8.3919999999999995"/>
    <n v="1.8240000000000001"/>
    <n v="2.464"/>
    <n v="1.04"/>
    <n v="1.9359999999999999"/>
    <n v="2.1037969416150974"/>
    <n v="1.7689346072481735"/>
    <n v="4.4947591332097847"/>
    <n v="4.5539670161266752"/>
    <n v="3.9469495766354057"/>
    <n v="5.7613057020030656"/>
    <n v="7.6060912104309777"/>
    <n v="5.2569284206549796"/>
    <n v="2.764719783758637"/>
    <n v="2.0143469379674657"/>
    <n v="1.3310454703907575"/>
    <n v="1.6009938558739027"/>
    <n v="62.73980584354382"/>
    <n v="62.539939679547587"/>
    <n v="49.0624176253963"/>
    <n v="1.9532375117813381"/>
    <n v="0.99024599434495741"/>
    <n v="6.6682620169651265"/>
    <n v="7.0498246936852018"/>
    <n v="5.914221489161168"/>
    <n v="8.7486870876531562"/>
    <n v="13.436457115928368"/>
    <n v="9.5299820923656906"/>
    <n v="2.0713402450518377"/>
    <n v="2.7981262959472191"/>
    <n v="1.1810273327049952"/>
    <n v="2.1985278039585294"/>
    <n v="2.389078548565966"/>
    <n v="2.0088078085844892"/>
    <n v="5.1042628752366994"/>
    <n v="5.1714995368102041"/>
    <n v="4.4821685873219455"/>
    <n v="6.5425572174372695"/>
    <n v="8.637501552467505"/>
    <n v="5.9697847604492624"/>
    <n v="3.1396246460473018"/>
    <n v="2.2874988377790291"/>
    <n v="1.5115395015429443"/>
    <n v="1.8180937531536929"/>
  </r>
  <r>
    <x v="26"/>
    <n v="62689431"/>
    <n v="10076840004123"/>
    <s v="BJ US-IC-Mango-1 2.4GAL"/>
    <n v="10345"/>
    <n v="372"/>
    <n v="402"/>
    <n v="1526"/>
    <n v="1101"/>
    <n v="1001"/>
    <n v="1394"/>
    <n v="2124"/>
    <n v="1239"/>
    <n v="560"/>
    <n v="497"/>
    <n v="273"/>
    <n v="335"/>
    <n v="495.11125478805224"/>
    <n v="483.65967865907135"/>
    <n v="1217.9285771502207"/>
    <n v="1165.3455236319965"/>
    <n v="1041.0836875875079"/>
    <n v="1439.8977517714136"/>
    <n v="1990.3055260746185"/>
    <n v="1238.0536323320384"/>
    <n v="537.77706545798515"/>
    <n v="467.27150767029974"/>
    <n v="232.07135439109817"/>
    <n v="337.31421731580446"/>
    <n v="31814.8197768301"/>
    <n v="125"/>
    <n v="9.0850000000000011E-3"/>
    <n v="10824"/>
    <n v="10645.819776830107"/>
    <n v="82.76"/>
    <n v="86.591999999999999"/>
    <n v="85.166558214640858"/>
    <n v="2.976"/>
    <n v="3.2160000000000002"/>
    <n v="12.208"/>
    <n v="8.8079999999999998"/>
    <n v="8.0079999999999991"/>
    <n v="11.151999999999999"/>
    <n v="16.992000000000001"/>
    <n v="9.9120000000000008"/>
    <n v="4.4800000000000004"/>
    <n v="3.976"/>
    <n v="2.1840000000000002"/>
    <n v="2.68"/>
    <n v="3.9608900383044179"/>
    <n v="3.8692774292725707"/>
    <n v="9.743428617201765"/>
    <n v="9.322764189055972"/>
    <n v="8.3286695007000642"/>
    <n v="11.519182014171308"/>
    <n v="15.922444208596948"/>
    <n v="9.9044290586563069"/>
    <n v="4.3022165236638807"/>
    <n v="3.7381720613623979"/>
    <n v="1.8565708351287853"/>
    <n v="2.6985137385264357"/>
    <n v="93.984325000000013"/>
    <n v="98.336040000000011"/>
    <n v="96.717272672501537"/>
    <n v="3.3796200000000005"/>
    <n v="3.6521700000000004"/>
    <n v="13.863710000000001"/>
    <n v="10.002585000000002"/>
    <n v="9.0940850000000015"/>
    <n v="12.664490000000001"/>
    <n v="19.296540000000004"/>
    <n v="11.256315000000001"/>
    <n v="5.087600000000001"/>
    <n v="4.5152450000000002"/>
    <n v="2.4802050000000002"/>
    <n v="3.0434750000000004"/>
    <n v="4.4980857497494551"/>
    <n v="4.3940481806176637"/>
    <n v="11.064881123409757"/>
    <n v="10.58716408219669"/>
    <n v="9.4582453017325108"/>
    <n v="13.081471074843295"/>
    <n v="18.08192570438791"/>
    <n v="11.247717249736571"/>
    <n v="4.8857046396857955"/>
    <n v="4.2451616471846734"/>
    <n v="2.108368254643127"/>
    <n v="3.0644996643140838"/>
  </r>
  <r>
    <x v="1"/>
    <n v="69986510"/>
    <n v="10076840002563"/>
    <s v="BJ US-ND-Netflix+Chillld-8 1PT"/>
    <n v="116681"/>
    <n v="2091"/>
    <n v="6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9429"/>
    <n v="240"/>
    <n v="3.7839999999999996E-3"/>
    <n v="2748"/>
    <n v="0"/>
    <n v="486.17083333333335"/>
    <n v="11.45"/>
    <n v="0"/>
    <n v="8.7125000000000004"/>
    <n v="2.737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1.52090399999997"/>
    <n v="10.398432"/>
    <n v="0"/>
    <n v="7.9123439999999992"/>
    <n v="2.486087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n v="64799252"/>
    <n v="10076840004420"/>
    <s v="BJ US-NDO MochaccinoChip-1 2.4Gal"/>
    <n v="0"/>
    <n v="0"/>
    <n v="100"/>
    <n v="646"/>
    <n v="1038"/>
    <n v="325"/>
    <n v="806"/>
    <n v="536"/>
    <n v="485"/>
    <n v="194"/>
    <n v="266"/>
    <n v="75"/>
    <n v="67"/>
    <n v="148.04472757312709"/>
    <n v="107.52131812684216"/>
    <n v="483.80463484187135"/>
    <n v="388.70474704042067"/>
    <n v="440.78765890353083"/>
    <n v="594.04600221016278"/>
    <n v="586.55133903204649"/>
    <n v="470.23565637358769"/>
    <n v="267.27174790621734"/>
    <n v="298.60255428176231"/>
    <n v="203.07450999360603"/>
    <n v="211.74442559833432"/>
    <n v="8738.3893218815065"/>
    <n v="125"/>
    <n v="9.0850000000000011E-3"/>
    <n v="4538"/>
    <n v="4200.3893218815092"/>
    <n v="0"/>
    <n v="36.304000000000002"/>
    <n v="33.603114575052075"/>
    <n v="0"/>
    <n v="0.8"/>
    <n v="5.1680000000000001"/>
    <n v="8.3040000000000003"/>
    <n v="2.6"/>
    <n v="6.4480000000000004"/>
    <n v="4.2880000000000003"/>
    <n v="3.88"/>
    <n v="1.552"/>
    <n v="2.1280000000000001"/>
    <n v="0.6"/>
    <n v="0.53600000000000003"/>
    <n v="1.1843578205850167"/>
    <n v="0.86017054501473733"/>
    <n v="3.8704370787349709"/>
    <n v="3.1096379763233655"/>
    <n v="3.5263012712282467"/>
    <n v="4.7523680176813023"/>
    <n v="4.6924107122563719"/>
    <n v="3.7618852509887013"/>
    <n v="2.1381739832497386"/>
    <n v="2.3888204342540984"/>
    <n v="1.6245960799488481"/>
    <n v="1.6939554047866745"/>
    <n v="0"/>
    <n v="41.227730000000008"/>
    <n v="38.160536989293519"/>
    <n v="0"/>
    <n v="0.90850000000000009"/>
    <n v="5.8689100000000005"/>
    <n v="9.4302300000000017"/>
    <n v="2.9526250000000003"/>
    <n v="7.3225100000000012"/>
    <n v="4.8695600000000008"/>
    <n v="4.4062250000000009"/>
    <n v="1.7624900000000001"/>
    <n v="2.4166100000000004"/>
    <n v="0.68137500000000006"/>
    <n v="0.6086950000000001"/>
    <n v="1.3449863500018597"/>
    <n v="0.97683117518236118"/>
    <n v="4.3953651075384021"/>
    <n v="3.5313826268622224"/>
    <n v="4.004555881138578"/>
    <n v="5.3969079300793297"/>
    <n v="5.3288189151061429"/>
    <n v="4.2720909381540446"/>
    <n v="2.4281638297279851"/>
    <n v="2.7128042056498107"/>
    <n v="1.844931923291911"/>
    <n v="1.9236981065608676"/>
  </r>
  <r>
    <x v="29"/>
    <n v="69979085"/>
    <n v="10077567003741"/>
    <s v="BR Reeses Pieces 8 1PT"/>
    <n v="52795"/>
    <n v="3540"/>
    <n v="1035"/>
    <n v="1335"/>
    <n v="12405"/>
    <n v="35901"/>
    <n v="18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859"/>
    <n v="240"/>
    <n v="3.7839999999999996E-3"/>
    <n v="56064"/>
    <n v="0"/>
    <n v="219.97916666666666"/>
    <n v="233.6"/>
    <n v="0"/>
    <n v="14.75"/>
    <n v="4.3125"/>
    <n v="5.5625"/>
    <n v="51.6875"/>
    <n v="149.58750000000001"/>
    <n v="7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9.77627999999999"/>
    <n v="212.14617599999997"/>
    <n v="0"/>
    <n v="13.395359999999998"/>
    <n v="3.9164399999999997"/>
    <n v="5.0516399999999999"/>
    <n v="46.940519999999992"/>
    <n v="135.84938399999999"/>
    <n v="6.992831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n v="64343704"/>
    <n v="10076840004253"/>
    <s v="BJ US-PUP-PB Pretzel 108p 4FOZ"/>
    <n v="2470"/>
    <n v="758"/>
    <n v="443"/>
    <n v="395"/>
    <n v="577"/>
    <n v="312.00009999999997"/>
    <n v="192"/>
    <n v="170"/>
    <n v="540"/>
    <n v="600"/>
    <n v="292"/>
    <n v="230"/>
    <n v="32"/>
    <n v="220.76"/>
    <n v="200.15"/>
    <n v="281.87"/>
    <n v="485.31"/>
    <n v="331.7"/>
    <n v="288.3"/>
    <n v="187.87"/>
    <n v="499.71"/>
    <n v="272.02"/>
    <n v="205.71"/>
    <n v="126.32"/>
    <n v="126.16"/>
    <n v="10236.880099999998"/>
    <n v="50"/>
    <n v="1.2960000000000001E-2"/>
    <n v="4541.0001000000002"/>
    <n v="3225.88"/>
    <n v="49.4"/>
    <n v="90.820002000000002"/>
    <n v="64.517600000000002"/>
    <n v="15.16"/>
    <n v="8.86"/>
    <n v="7.9"/>
    <n v="11.54"/>
    <n v="6.2400019999999996"/>
    <n v="3.84"/>
    <n v="3.4"/>
    <n v="10.8"/>
    <n v="12"/>
    <n v="5.84"/>
    <n v="4.5999999999999996"/>
    <n v="0.64"/>
    <n v="4.4151999999999996"/>
    <n v="4.0030000000000001"/>
    <n v="5.6374000000000004"/>
    <n v="9.7062000000000008"/>
    <n v="6.6339999999999995"/>
    <n v="5.766"/>
    <n v="3.7574000000000001"/>
    <n v="9.9941999999999993"/>
    <n v="5.4403999999999995"/>
    <n v="4.1142000000000003"/>
    <n v="2.5263999999999998"/>
    <n v="2.5232000000000001"/>
    <n v="32.011200000000002"/>
    <n v="58.851361296000007"/>
    <n v="41.807404800000008"/>
    <n v="9.8236800000000013"/>
    <n v="5.7412800000000006"/>
    <n v="5.1192000000000002"/>
    <n v="7.477920000000001"/>
    <n v="4.0435212959999998"/>
    <n v="2.4883200000000003"/>
    <n v="2.2032000000000003"/>
    <n v="6.9984000000000002"/>
    <n v="7.7760000000000007"/>
    <n v="3.7843200000000001"/>
    <n v="2.9808000000000003"/>
    <n v="0.41472000000000003"/>
    <n v="2.8610496000000003"/>
    <n v="2.5939440000000005"/>
    <n v="3.6530352000000001"/>
    <n v="6.2896176000000006"/>
    <n v="4.298832"/>
    <n v="3.7363680000000006"/>
    <n v="2.4347952000000004"/>
    <n v="6.4762415999999998"/>
    <n v="3.5253792000000002"/>
    <n v="2.6660016000000004"/>
    <n v="1.6371072"/>
    <n v="1.6350336000000001"/>
  </r>
  <r>
    <x v="26"/>
    <n v="64799253"/>
    <n v="10076840004437"/>
    <s v="BJ US-NDOStrawbSwirl-1 2.4Gal"/>
    <n v="0"/>
    <n v="0"/>
    <n v="8"/>
    <n v="640"/>
    <n v="731"/>
    <n v="1046"/>
    <n v="1363"/>
    <n v="1109"/>
    <n v="1158"/>
    <n v="511"/>
    <n v="285"/>
    <n v="128"/>
    <n v="140"/>
    <n v="345.73018956139435"/>
    <n v="286.41025843690187"/>
    <n v="1012.0720888132981"/>
    <n v="958.69421587588704"/>
    <n v="894.56373800028939"/>
    <n v="1259.104328751471"/>
    <n v="1225.255750315006"/>
    <n v="985.18662681249543"/>
    <n v="504.36482112430133"/>
    <n v="360.4264257495297"/>
    <n v="271.38440581173904"/>
    <n v="214.48746431177867"/>
    <n v="15436.680313564093"/>
    <n v="125"/>
    <n v="9.0840000000000001E-3"/>
    <n v="7119"/>
    <n v="8317.680313564093"/>
    <n v="0"/>
    <n v="56.951999999999998"/>
    <n v="66.541442508512745"/>
    <n v="0"/>
    <n v="6.4000000000000001E-2"/>
    <n v="5.12"/>
    <n v="5.8479999999999999"/>
    <n v="8.3680000000000003"/>
    <n v="10.904"/>
    <n v="8.8719999999999999"/>
    <n v="9.2639999999999993"/>
    <n v="4.0880000000000001"/>
    <n v="2.2799999999999998"/>
    <n v="1.024"/>
    <n v="1.1200000000000001"/>
    <n v="2.7658415164911547"/>
    <n v="2.291282067495215"/>
    <n v="8.0965767105063851"/>
    <n v="7.6695537270070959"/>
    <n v="7.1565099040023155"/>
    <n v="10.072834630011767"/>
    <n v="9.8020460025200489"/>
    <n v="7.8814930144999638"/>
    <n v="4.0349185689944109"/>
    <n v="2.8834114059962377"/>
    <n v="2.1710752464939125"/>
    <n v="1.7158997144942294"/>
    <n v="0"/>
    <n v="64.668996000000007"/>
    <n v="75.557807968416228"/>
    <n v="0"/>
    <n v="7.2672E-2"/>
    <n v="5.8137600000000003"/>
    <n v="6.6404040000000002"/>
    <n v="9.5018639999999994"/>
    <n v="12.381492"/>
    <n v="10.074156"/>
    <n v="10.519272000000001"/>
    <n v="4.6419240000000004"/>
    <n v="2.58894"/>
    <n v="1.162752"/>
    <n v="1.27176"/>
    <n v="3.1406130419757061"/>
    <n v="2.6017507876408166"/>
    <n v="9.1936628547800012"/>
    <n v="8.7087782570165579"/>
    <n v="8.1262169959946284"/>
    <n v="11.437703722378362"/>
    <n v="11.130223235861514"/>
    <n v="8.9494353179647081"/>
    <n v="4.5816500350931531"/>
    <n v="3.2741136515087277"/>
    <n v="2.4652559423938376"/>
    <n v="1.9484041258081974"/>
  </r>
  <r>
    <x v="28"/>
    <n v="67896936"/>
    <n v="10077567002430"/>
    <s v="MG ND MINI Variety Pack 6-6PK"/>
    <n v="27398"/>
    <n v="162"/>
    <n v="607"/>
    <n v="0"/>
    <n v="0"/>
    <n v="16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87"/>
    <n v="162"/>
    <n v="1.98E-3"/>
    <n v="2389"/>
    <n v="0"/>
    <n v="169.12345679012347"/>
    <n v="14.746913580246913"/>
    <n v="0"/>
    <n v="1"/>
    <n v="3.7469135802469138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248040000000003"/>
    <n v="4.7302200000000001"/>
    <n v="0"/>
    <n v="0.32075999999999999"/>
    <n v="1.2018599999999999"/>
    <n v="0"/>
    <n v="0"/>
    <n v="3.2075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n v="64775322"/>
    <n v="10076840004352"/>
    <s v="BJ US-IC-TurtleSundae-1 2.4Gal"/>
    <n v="406"/>
    <n v="734"/>
    <n v="430"/>
    <n v="533"/>
    <n v="315"/>
    <n v="378"/>
    <n v="231"/>
    <n v="724"/>
    <n v="316"/>
    <n v="90"/>
    <n v="174"/>
    <n v="55"/>
    <n v="30"/>
    <n v="-29.607691092825227"/>
    <n v="-16.017125679943266"/>
    <n v="21.372923482195336"/>
    <n v="23.753785815790327"/>
    <n v="7.7503695158869554"/>
    <n v="39.391618647963185"/>
    <n v="67.107415295282991"/>
    <n v="-0.12338442035904941"/>
    <n v="-18.708733961109196"/>
    <n v="-12.594350463316303"/>
    <n v="-20.376708532629678"/>
    <n v="-19.316516476211181"/>
    <n v="4458.6316021307248"/>
    <n v="125"/>
    <n v="9.0850000000000011E-3"/>
    <n v="4010"/>
    <n v="42.6316021307249"/>
    <n v="3.2480000000000002"/>
    <n v="32.08"/>
    <n v="0.34105281704579921"/>
    <n v="5.8719999999999999"/>
    <n v="3.44"/>
    <n v="4.2640000000000002"/>
    <n v="2.52"/>
    <n v="3.024"/>
    <n v="1.8480000000000001"/>
    <n v="5.7919999999999998"/>
    <n v="2.528"/>
    <n v="0.72"/>
    <n v="1.3919999999999999"/>
    <n v="0.44"/>
    <n v="0.24"/>
    <n v="-0.23686152874260183"/>
    <n v="-0.12813700543954612"/>
    <n v="0.1709833878575627"/>
    <n v="0.19003028652632262"/>
    <n v="6.2002956127095644E-2"/>
    <n v="0.31513294918370549"/>
    <n v="0.53685932236226397"/>
    <n v="-9.8707536287239534E-4"/>
    <n v="-0.14966987168887358"/>
    <n v="-0.10075480370653042"/>
    <n v="-0.16301366826103741"/>
    <n v="-0.15453213180968944"/>
    <n v="3.6885100000000004"/>
    <n v="36.430850000000007"/>
    <n v="0.38730810535763577"/>
    <n v="6.6683900000000005"/>
    <n v="3.9065500000000006"/>
    <n v="4.8423050000000005"/>
    <n v="2.8617750000000002"/>
    <n v="3.4341300000000006"/>
    <n v="2.0986350000000003"/>
    <n v="6.5775400000000008"/>
    <n v="2.8708600000000004"/>
    <n v="0.8176500000000001"/>
    <n v="1.5807900000000001"/>
    <n v="0.49967500000000004"/>
    <n v="0.27255000000000001"/>
    <n v="-0.26898587357831721"/>
    <n v="-0.1455155868022846"/>
    <n v="0.19417300983574465"/>
    <n v="0.21580314413645516"/>
    <n v="7.0412107051832998E-2"/>
    <n v="0.35787285541674557"/>
    <n v="0.60967086795764602"/>
    <n v="-1.1209474589619641E-3"/>
    <n v="-0.16996884803667706"/>
    <n v="-0.11441967395922863"/>
    <n v="-0.18512239701894065"/>
    <n v="-0.1754905521863786"/>
  </r>
  <r>
    <x v="15"/>
    <n v="64343267"/>
    <n v="10076840004260"/>
    <s v="BJ US-PUP-PumpkinCookie 108p 4FOZ"/>
    <n v="1590"/>
    <n v="17"/>
    <n v="251"/>
    <n v="472"/>
    <n v="344"/>
    <n v="408.00009999999997"/>
    <n v="161"/>
    <n v="27"/>
    <n v="475"/>
    <n v="438"/>
    <n v="391"/>
    <n v="161"/>
    <n v="21"/>
    <n v="624.59"/>
    <n v="676.18000000000006"/>
    <n v="657.2"/>
    <n v="380.88"/>
    <n v="367.86"/>
    <n v="199.48"/>
    <n v="122.14"/>
    <n v="477.65"/>
    <n v="377.57"/>
    <n v="272.32"/>
    <n v="107.47"/>
    <n v="79.3"/>
    <n v="9098.6400999999987"/>
    <n v="50"/>
    <n v="1.2960000000000001E-2"/>
    <n v="3166.0001000000002"/>
    <n v="4342.6400000000003"/>
    <n v="31.8"/>
    <n v="63.320002000000002"/>
    <n v="86.852800000000002"/>
    <n v="0.34"/>
    <n v="5.0199999999999996"/>
    <n v="9.44"/>
    <n v="6.88"/>
    <n v="8.1600019999999986"/>
    <n v="3.22"/>
    <n v="0.54"/>
    <n v="9.5"/>
    <n v="8.76"/>
    <n v="7.82"/>
    <n v="3.22"/>
    <n v="0.42"/>
    <n v="12.491800000000001"/>
    <n v="13.523600000000002"/>
    <n v="13.144"/>
    <n v="7.6175999999999995"/>
    <n v="7.3572000000000006"/>
    <n v="3.9895999999999998"/>
    <n v="2.4428000000000001"/>
    <n v="9.552999999999999"/>
    <n v="7.5514000000000001"/>
    <n v="5.4463999999999997"/>
    <n v="2.1494"/>
    <n v="1.5859999999999999"/>
    <n v="20.606400000000001"/>
    <n v="41.031361296000007"/>
    <n v="56.280614400000012"/>
    <n v="0.22032000000000002"/>
    <n v="3.2529600000000003"/>
    <n v="6.1171200000000008"/>
    <n v="4.45824"/>
    <n v="5.2876812959999997"/>
    <n v="2.08656"/>
    <n v="0.34992000000000001"/>
    <n v="6.1560000000000006"/>
    <n v="5.6764800000000006"/>
    <n v="5.0673600000000008"/>
    <n v="2.08656"/>
    <n v="0.27216000000000001"/>
    <n v="8.0946864000000005"/>
    <n v="8.7632928000000021"/>
    <n v="8.5173120000000004"/>
    <n v="4.9362048000000005"/>
    <n v="4.7674656000000004"/>
    <n v="2.5852607999999999"/>
    <n v="1.5829344000000001"/>
    <n v="6.1903440000000005"/>
    <n v="4.8933072000000006"/>
    <n v="3.5292672"/>
    <n v="1.3928112000000001"/>
    <n v="1.027728"/>
  </r>
  <r>
    <x v="28"/>
    <n v="62694394"/>
    <n v="10077567002447"/>
    <s v="MG ND Sea Salt Caramel 10-3PK"/>
    <n v="16329"/>
    <n v="673"/>
    <n v="935"/>
    <n v="289"/>
    <n v="105"/>
    <n v="8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229"/>
    <n v="170"/>
    <n v="2.7000000000000001E-3"/>
    <n v="2900"/>
    <n v="0"/>
    <n v="96.052941176470583"/>
    <n v="17.058823529411764"/>
    <n v="0"/>
    <n v="3.9588235294117649"/>
    <n v="5.5"/>
    <n v="1.7"/>
    <n v="0.61764705882352944"/>
    <n v="5.2823529411764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088300000000004"/>
    <n v="7.83"/>
    <n v="0"/>
    <n v="1.8171000000000002"/>
    <n v="2.5245000000000002"/>
    <n v="0.78029999999999999"/>
    <n v="0.28350000000000003"/>
    <n v="2.4246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n v="84135858"/>
    <n v="10076840833303"/>
    <s v="BJ US-IC-NewYrkSprFdgChnk-FTNG-1 2.4G"/>
    <n v="4023"/>
    <n v="259"/>
    <n v="93"/>
    <n v="474"/>
    <n v="277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37"/>
    <n v="125"/>
    <n v="9.0799999999999995E-3"/>
    <n v="1114"/>
    <n v="0"/>
    <n v="32.183999999999997"/>
    <n v="8.9120000000000008"/>
    <n v="0"/>
    <n v="2.0720000000000001"/>
    <n v="0.74399999999999999"/>
    <n v="3.7919999999999998"/>
    <n v="2.2160000000000002"/>
    <n v="8.7999999999999995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.528839999999995"/>
    <n v="10.115119999999999"/>
    <n v="0"/>
    <n v="2.3517199999999998"/>
    <n v="0.84443999999999997"/>
    <n v="4.3039199999999997"/>
    <n v="2.5151599999999998"/>
    <n v="9.987999999999999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68896056"/>
    <n v="10077567254327"/>
    <s v="BR VAN FDG TWRL 6 1.5QT"/>
    <n v="142291"/>
    <n v="2188"/>
    <n v="1236"/>
    <n v="232"/>
    <n v="23"/>
    <n v="2"/>
    <n v="2310"/>
    <n v="55"/>
    <n v="22"/>
    <n v="297"/>
    <n v="22"/>
    <n v="22"/>
    <n v="66"/>
    <n v="-11.06679710335985"/>
    <n v="-7.220571309375007"/>
    <n v="2.4474469771528726"/>
    <n v="-0.59487618000616849"/>
    <n v="1.037491693817991"/>
    <n v="6.4780233901031643"/>
    <n v="3.2378722324121822"/>
    <n v="-5.9722188124999152"/>
    <n v="2.7348595773983759"/>
    <n v="-1.6069829858888671"/>
    <n v="-7.3538262471412565"/>
    <n v="-5.3005571724960658"/>
    <n v="148742.81986406015"/>
    <n v="176"/>
    <n v="8.5199999999999998E-3"/>
    <n v="6475"/>
    <n v="-23.180135939882543"/>
    <n v="808.47159090909088"/>
    <n v="36.789772727272727"/>
    <n v="-0.13170531784024173"/>
    <n v="12.431818181818182"/>
    <n v="7.0227272727272725"/>
    <n v="1.3181818181818181"/>
    <n v="0.13068181818181818"/>
    <n v="1.1363636363636364E-2"/>
    <n v="13.125"/>
    <n v="0.3125"/>
    <n v="0.125"/>
    <n v="1.6875"/>
    <n v="0.125"/>
    <n v="0.125"/>
    <n v="0.375"/>
    <n v="-6.2879528996362788E-2"/>
    <n v="-4.1025973348721628E-2"/>
    <n v="1.3905948733823141E-2"/>
    <n v="-3.3799782954895938E-3"/>
    <n v="5.8948391694204037E-3"/>
    <n v="3.6806951080131614E-2"/>
    <n v="1.8397001320523763E-2"/>
    <n v="-3.3933061434658608E-2"/>
    <n v="1.5538974871581681E-2"/>
    <n v="-9.1305851470958356E-3"/>
    <n v="-4.1783103676938958E-2"/>
    <n v="-3.011680211645492E-2"/>
    <n v="1212.3193200000001"/>
    <n v="55.167000000000002"/>
    <n v="-0.19749475820779927"/>
    <n v="18.641759999999998"/>
    <n v="10.530720000000001"/>
    <n v="1.97664"/>
    <n v="0.19596"/>
    <n v="1.704E-2"/>
    <n v="19.6812"/>
    <n v="0.46860000000000002"/>
    <n v="0.18744"/>
    <n v="2.53044"/>
    <n v="0.18744"/>
    <n v="0.18744"/>
    <n v="0.56231999999999993"/>
    <n v="-9.4289111320625923E-2"/>
    <n v="-6.1519267555875057E-2"/>
    <n v="2.0852248245342476E-2"/>
    <n v="-5.0683450536525556E-3"/>
    <n v="8.8394292313292832E-3"/>
    <n v="5.5192759283678956E-2"/>
    <n v="2.7586671420151792E-2"/>
    <n v="-5.0883304282499278E-2"/>
    <n v="2.3301003599434163E-2"/>
    <n v="-1.3691495039773148E-2"/>
    <n v="-6.2654599625643501E-2"/>
    <n v="-4.5160747109666478E-2"/>
  </r>
  <r>
    <x v="8"/>
    <n v="64325559"/>
    <n v="10850001974322"/>
    <s v="Yasso Birthday Cake 8-4pk"/>
    <n v="79836"/>
    <n v="2992"/>
    <n v="200"/>
    <n v="370"/>
    <n v="470"/>
    <n v="1224"/>
    <n v="119"/>
    <n v="0"/>
    <n v="254"/>
    <n v="0"/>
    <n v="0"/>
    <n v="0"/>
    <n v="0"/>
    <n v="0"/>
    <n v="0"/>
    <n v="0"/>
    <n v="0"/>
    <n v="0"/>
    <n v="0"/>
    <n v="0"/>
    <n v="0"/>
    <n v="0"/>
    <n v="0"/>
    <n v="0"/>
    <n v="0"/>
    <n v="85465"/>
    <n v="187"/>
    <n v="3.3119999999999998E-3"/>
    <n v="5629"/>
    <n v="0"/>
    <n v="426.93048128342247"/>
    <n v="30.101604278074866"/>
    <n v="0"/>
    <n v="16"/>
    <n v="1.0695187165775402"/>
    <n v="1.9786096256684491"/>
    <n v="2.5133689839572191"/>
    <n v="6.5454545454545459"/>
    <n v="0.63636363636363635"/>
    <n v="0"/>
    <n v="1.358288770053476"/>
    <n v="0"/>
    <n v="0"/>
    <n v="0"/>
    <n v="0"/>
    <n v="0"/>
    <n v="0"/>
    <n v="0"/>
    <n v="0"/>
    <n v="0"/>
    <n v="0"/>
    <n v="0"/>
    <n v="0"/>
    <n v="0"/>
    <n v="0"/>
    <n v="0"/>
    <n v="0"/>
    <n v="264.416832"/>
    <n v="18.643248"/>
    <n v="0"/>
    <n v="9.9095040000000001"/>
    <n v="0.66239999999999999"/>
    <n v="1.2254399999999999"/>
    <n v="1.55664"/>
    <n v="4.0538879999999997"/>
    <n v="0.39412799999999998"/>
    <n v="0"/>
    <n v="0.841248"/>
    <n v="0"/>
    <n v="0"/>
    <n v="0"/>
    <n v="0"/>
    <n v="0"/>
    <n v="0"/>
    <n v="0"/>
    <n v="0"/>
    <n v="0"/>
    <n v="0"/>
    <n v="0"/>
    <n v="0"/>
    <n v="0"/>
    <n v="0"/>
    <n v="0"/>
    <n v="0"/>
  </r>
  <r>
    <x v="13"/>
    <n v="69977789"/>
    <n v="10077567003727"/>
    <s v="PS Jolly Rancher Pop OOH 1-24PK"/>
    <n v="136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6002"/>
    <n v="299"/>
    <n v="1.9199999999999998E-3"/>
    <n v="0"/>
    <n v="0"/>
    <n v="454.85618729096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.12383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69587862"/>
    <n v="10077567002560"/>
    <s v="BR ND MINT CHOC CHIP 6 1.5QT"/>
    <n v="63262"/>
    <n v="1149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422"/>
    <n v="176"/>
    <n v="8.5199999999999998E-3"/>
    <n v="1160"/>
    <n v="0"/>
    <n v="359.44318181818181"/>
    <n v="6.5909090909090908"/>
    <n v="0"/>
    <n v="6.5284090909090908"/>
    <n v="0"/>
    <n v="0"/>
    <n v="6.25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8.99224000000004"/>
    <n v="9.8832000000000004"/>
    <n v="0"/>
    <n v="9.7894799999999993"/>
    <n v="0"/>
    <n v="0"/>
    <n v="9.371999999999999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n v="17093"/>
    <n v="10076840870933"/>
    <s v="BJ Nat Fdg Brwni Btr 6 6 LB"/>
    <n v="1862"/>
    <n v="150"/>
    <n v="114"/>
    <n v="211"/>
    <n v="116"/>
    <n v="230"/>
    <n v="234"/>
    <n v="192"/>
    <n v="169"/>
    <n v="89"/>
    <n v="106"/>
    <n v="86"/>
    <n v="116"/>
    <n v="145.56"/>
    <n v="141.15"/>
    <n v="185.75"/>
    <n v="171.73"/>
    <n v="197.28"/>
    <n v="198.87"/>
    <n v="181.48"/>
    <n v="177.72"/>
    <n v="132.31"/>
    <n v="125.01"/>
    <n v="101.44"/>
    <n v="105.87"/>
    <n v="5539.1699999999992"/>
    <n v="50"/>
    <n v="1.35E-2"/>
    <n v="1813"/>
    <n v="1864.17"/>
    <n v="37.24"/>
    <n v="36.26"/>
    <n v="37.2834"/>
    <n v="3"/>
    <n v="2.2799999999999998"/>
    <n v="4.22"/>
    <n v="2.3199999999999998"/>
    <n v="4.5999999999999996"/>
    <n v="4.68"/>
    <n v="3.84"/>
    <n v="3.38"/>
    <n v="1.78"/>
    <n v="2.12"/>
    <n v="1.72"/>
    <n v="2.3199999999999998"/>
    <n v="2.9112"/>
    <n v="2.823"/>
    <n v="3.7149999999999999"/>
    <n v="3.4345999999999997"/>
    <n v="3.9456000000000002"/>
    <n v="3.9774000000000003"/>
    <n v="3.6295999999999999"/>
    <n v="3.5543999999999998"/>
    <n v="2.6461999999999999"/>
    <n v="2.5002"/>
    <n v="2.0287999999999999"/>
    <n v="2.1173999999999999"/>
    <n v="25.137"/>
    <n v="24.4755"/>
    <n v="25.166295000000002"/>
    <n v="2.0249999999999999"/>
    <n v="1.5389999999999999"/>
    <n v="2.8485"/>
    <n v="1.5660000000000001"/>
    <n v="3.105"/>
    <n v="3.1589999999999998"/>
    <n v="2.5920000000000001"/>
    <n v="2.2814999999999999"/>
    <n v="1.2015"/>
    <n v="1.431"/>
    <n v="1.161"/>
    <n v="1.5660000000000001"/>
    <n v="1.96506"/>
    <n v="1.9055250000000001"/>
    <n v="2.507625"/>
    <n v="2.3183549999999999"/>
    <n v="2.6632799999999999"/>
    <n v="2.6847449999999999"/>
    <n v="2.44998"/>
    <n v="2.3992200000000001"/>
    <n v="1.7861849999999999"/>
    <n v="1.687635"/>
    <n v="1.36944"/>
    <n v="1.4292450000000001"/>
  </r>
  <r>
    <x v="15"/>
    <n v="69997339"/>
    <n v="10076840253309"/>
    <s v="BJ US-IC-StrawberryChscke-FTNG-12 4FOZ"/>
    <n v="1504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417"/>
    <n v="510"/>
    <n v="1.4759999999999999E-3"/>
    <n v="0"/>
    <n v="0"/>
    <n v="294.935294117647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2.015491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n v="68649098"/>
    <n v="10077567002973"/>
    <s v="MG Chocolate Duet 8-3PK"/>
    <n v="24852"/>
    <n v="339"/>
    <n v="1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75"/>
    <n v="210"/>
    <n v="2.0400000000000001E-3"/>
    <n v="523"/>
    <n v="0"/>
    <n v="118.34285714285714"/>
    <n v="2.4904761904761905"/>
    <n v="0"/>
    <n v="1.6142857142857143"/>
    <n v="0.876190476190476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.698080000000004"/>
    <n v="1.0669200000000001"/>
    <n v="0"/>
    <n v="0.69156000000000006"/>
    <n v="0.37536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n v="17090"/>
    <n v="10076840870902"/>
    <s v="BJ Choc Chk Ckie Btr 6 6 LB"/>
    <n v="1162"/>
    <n v="87"/>
    <n v="70"/>
    <n v="139"/>
    <n v="121"/>
    <n v="112"/>
    <n v="170"/>
    <n v="95"/>
    <n v="113"/>
    <n v="69"/>
    <n v="41"/>
    <n v="63"/>
    <n v="36"/>
    <n v="84.27"/>
    <n v="72.290000000000006"/>
    <n v="107.15"/>
    <n v="105.84"/>
    <n v="145"/>
    <n v="104.29"/>
    <n v="88.31"/>
    <n v="95.45"/>
    <n v="70"/>
    <n v="66.849999999999994"/>
    <n v="61"/>
    <n v="56.16"/>
    <n v="3334.6099999999997"/>
    <n v="50"/>
    <n v="1.35E-2"/>
    <n v="1116"/>
    <n v="1056.6100000000001"/>
    <n v="23.24"/>
    <n v="22.32"/>
    <n v="21.132200000000001"/>
    <n v="1.74"/>
    <n v="1.4"/>
    <n v="2.78"/>
    <n v="2.42"/>
    <n v="2.2400000000000002"/>
    <n v="3.4"/>
    <n v="1.9"/>
    <n v="2.2599999999999998"/>
    <n v="1.38"/>
    <n v="0.82"/>
    <n v="1.26"/>
    <n v="0.72"/>
    <n v="1.6854"/>
    <n v="1.4458000000000002"/>
    <n v="2.1430000000000002"/>
    <n v="2.1168"/>
    <n v="2.9"/>
    <n v="2.0858000000000003"/>
    <n v="1.7662"/>
    <n v="1.909"/>
    <n v="1.4"/>
    <n v="1.337"/>
    <n v="1.22"/>
    <n v="1.1232"/>
    <n v="15.686999999999999"/>
    <n v="15.065999999999999"/>
    <n v="14.264235000000001"/>
    <n v="1.1744999999999999"/>
    <n v="0.94499999999999995"/>
    <n v="1.8765000000000001"/>
    <n v="1.6335"/>
    <n v="1.512"/>
    <n v="2.2949999999999999"/>
    <n v="1.2825"/>
    <n v="1.5255000000000001"/>
    <n v="0.93149999999999999"/>
    <n v="0.55349999999999999"/>
    <n v="0.85050000000000003"/>
    <n v="0.48599999999999999"/>
    <n v="1.137645"/>
    <n v="0.97591500000000009"/>
    <n v="1.4465250000000001"/>
    <n v="1.4288400000000001"/>
    <n v="1.9575"/>
    <n v="1.407915"/>
    <n v="1.1921850000000001"/>
    <n v="1.288575"/>
    <n v="0.94499999999999995"/>
    <n v="0.90247499999999992"/>
    <n v="0.82350000000000001"/>
    <n v="0.75815999999999995"/>
  </r>
  <r>
    <x v="6"/>
    <n v="68659726"/>
    <n v="10186852001550"/>
    <s v="TAL PRG Chocolate Churro 8 1PT"/>
    <n v="26952"/>
    <n v="195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237"/>
    <n v="255"/>
    <n v="3.7853439999999999E-3"/>
    <n v="285"/>
    <n v="0"/>
    <n v="105.69411764705882"/>
    <n v="1.1176470588235294"/>
    <n v="0"/>
    <n v="0.76470588235294112"/>
    <n v="0.352941176470588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.022591488"/>
    <n v="1.0788230400000001"/>
    <n v="0"/>
    <n v="0.73814208000000003"/>
    <n v="0.34068095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n v="64414212"/>
    <n v="10076840004345"/>
    <s v="BJ US-IC-ChurnOutTheVote -1 2.4G"/>
    <n v="1280"/>
    <n v="8"/>
    <n v="0"/>
    <n v="0"/>
    <n v="0"/>
    <n v="0"/>
    <n v="0"/>
    <n v="114"/>
    <n v="0"/>
    <n v="29"/>
    <n v="0"/>
    <n v="0"/>
    <n v="0"/>
    <n v="0"/>
    <n v="0"/>
    <n v="0"/>
    <n v="0"/>
    <n v="0"/>
    <n v="0"/>
    <n v="0"/>
    <n v="0"/>
    <n v="0"/>
    <n v="0"/>
    <n v="0"/>
    <n v="0"/>
    <n v="1431"/>
    <n v="125"/>
    <n v="9.0850000000000011E-3"/>
    <n v="151"/>
    <n v="0"/>
    <n v="10.24"/>
    <n v="1.208"/>
    <n v="0"/>
    <n v="6.4000000000000001E-2"/>
    <n v="0"/>
    <n v="0"/>
    <n v="0"/>
    <n v="0"/>
    <n v="0"/>
    <n v="0.91200000000000003"/>
    <n v="0"/>
    <n v="0.23200000000000001"/>
    <n v="0"/>
    <n v="0"/>
    <n v="0"/>
    <n v="0"/>
    <n v="0"/>
    <n v="0"/>
    <n v="0"/>
    <n v="0"/>
    <n v="0"/>
    <n v="0"/>
    <n v="0"/>
    <n v="0"/>
    <n v="0"/>
    <n v="0"/>
    <n v="0"/>
    <n v="11.628800000000002"/>
    <n v="1.3718350000000001"/>
    <n v="0"/>
    <n v="7.2680000000000008E-2"/>
    <n v="0"/>
    <n v="0"/>
    <n v="0"/>
    <n v="0"/>
    <n v="0"/>
    <n v="1.0356900000000002"/>
    <n v="0"/>
    <n v="0.263465"/>
    <n v="0"/>
    <n v="0"/>
    <n v="0"/>
    <n v="0"/>
    <n v="0"/>
    <n v="0"/>
    <n v="0"/>
    <n v="0"/>
    <n v="0"/>
    <n v="0"/>
    <n v="0"/>
    <n v="0"/>
    <n v="0"/>
    <n v="0"/>
    <n v="0"/>
  </r>
  <r>
    <x v="26"/>
    <n v="69572661"/>
    <n v="10076840003904"/>
    <s v="BJ US-IC-Churrayforchurros-1 2.4G"/>
    <n v="5489"/>
    <n v="2"/>
    <n v="5"/>
    <n v="8"/>
    <n v="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16"/>
    <n v="125"/>
    <n v="9.0850000000000011E-3"/>
    <n v="27"/>
    <n v="0"/>
    <n v="43.911999999999999"/>
    <n v="0.216"/>
    <n v="0"/>
    <n v="1.6E-2"/>
    <n v="0.04"/>
    <n v="6.4000000000000001E-2"/>
    <n v="7.1999999999999995E-2"/>
    <n v="2.4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.867565000000006"/>
    <n v="0.24529500000000004"/>
    <n v="0"/>
    <n v="1.8170000000000002E-2"/>
    <n v="4.5425000000000007E-2"/>
    <n v="7.2680000000000008E-2"/>
    <n v="8.1765000000000004E-2"/>
    <n v="2.72550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n v="64414376"/>
    <n v="10041000487306"/>
    <s v="GH CHOC CHIP COOKIE SANDWICH 6-4PK"/>
    <n v="485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526"/>
    <n v="264"/>
    <n v="2.8380000000000002E-3"/>
    <n v="0"/>
    <n v="0"/>
    <n v="183.810606060606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.716788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n v="69970148"/>
    <n v="10076840004116"/>
    <s v="BJ US-NDO-Strawberry CHSCAKE-1 2.4 GAL"/>
    <n v="7561"/>
    <n v="30"/>
    <n v="35"/>
    <n v="133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69"/>
    <n v="125"/>
    <n v="9.0850000000000011E-3"/>
    <n v="208"/>
    <n v="0"/>
    <n v="60.488"/>
    <n v="1.6639999999999999"/>
    <n v="0"/>
    <n v="0.24"/>
    <n v="0.28000000000000003"/>
    <n v="1.0640000000000001"/>
    <n v="0"/>
    <n v="0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691685000000007"/>
    <n v="1.8896800000000002"/>
    <n v="0"/>
    <n v="0.27255000000000001"/>
    <n v="0.31797500000000006"/>
    <n v="1.2083050000000002"/>
    <n v="0"/>
    <n v="9.0850000000000014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n v="62735648"/>
    <n v="10076840003294"/>
    <s v="BJ US-NDS-ChangetheWhirled-1 2.4gal"/>
    <n v="4463"/>
    <n v="172"/>
    <n v="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24"/>
    <n v="125"/>
    <n v="9.0850000000000011E-3"/>
    <n v="261"/>
    <n v="0"/>
    <n v="35.704000000000001"/>
    <n v="2.0880000000000001"/>
    <n v="0"/>
    <n v="1.3759999999999999"/>
    <n v="0.7119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.546355000000005"/>
    <n v="2.3711850000000001"/>
    <n v="0"/>
    <n v="1.5626200000000001"/>
    <n v="0.808565000000000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n v="69797331"/>
    <n v="10076840004062"/>
    <s v="BJ SORV-US-IC-PB Smore-1 8.95L"/>
    <n v="73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79"/>
    <n v="125"/>
    <n v="9.0850000000000011E-3"/>
    <n v="0"/>
    <n v="0"/>
    <n v="59.031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.038215000000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68575292"/>
    <n v="10076840003393"/>
    <s v="BJ US-ND-COR-BoomChoc-8 1PT"/>
    <n v="212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226"/>
    <n v="240"/>
    <n v="3.7839999999999996E-3"/>
    <n v="0"/>
    <n v="0"/>
    <n v="88.4416666666666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.319183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62697530"/>
    <n v="10076840003386"/>
    <s v="BJ US-NDS-COR-BananasFoster-8 1PT"/>
    <n v="1920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223"/>
    <n v="240"/>
    <n v="3.7839999999999996E-3"/>
    <n v="23"/>
    <n v="0"/>
    <n v="80"/>
    <n v="9.583333333333334E-2"/>
    <n v="0"/>
    <n v="9.583333333333334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.652799999999999"/>
    <n v="8.7031999999999984E-2"/>
    <n v="0"/>
    <n v="8.7031999999999984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n v="69797358"/>
    <n v="10076840004079"/>
    <s v="BJ US-IC-Impretzively Fudged-1 2.4G"/>
    <n v="29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17"/>
    <n v="125"/>
    <n v="9.0850000000000011E-3"/>
    <n v="0"/>
    <n v="0"/>
    <n v="23.33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500945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n v="68354591"/>
    <n v="10076840003089"/>
    <s v="BJ US-TOP-WHISKEYBIZ-8 450ML"/>
    <n v="552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212"/>
    <n v="240"/>
    <n v="3.5999999999999999E-3"/>
    <n v="0"/>
    <n v="0"/>
    <n v="23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8.7631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n v="69568970"/>
    <n v="10076840003942"/>
    <s v="BJ US-IC-Lightscaramelaction-1 2.4G"/>
    <n v="25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87"/>
    <n v="125"/>
    <n v="9.0850000000000011E-3"/>
    <n v="0"/>
    <n v="0"/>
    <n v="20.696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02895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n v="68659723"/>
    <n v="10186852001529"/>
    <s v="TAL PRG Bourbon Fudge Brownie 8 1PT"/>
    <n v="114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76"/>
    <n v="255"/>
    <n v="3.7853439999999999E-3"/>
    <n v="0"/>
    <n v="0"/>
    <n v="45.0039215686274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44060774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n v="68659722"/>
    <n v="10186852001512"/>
    <s v="TAL PRG Strawberry Margarita 8 1PT"/>
    <n v="351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143"/>
    <n v="255"/>
    <n v="3.7853439999999999E-3"/>
    <n v="0"/>
    <n v="0"/>
    <n v="137.81568627450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3.028344191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n v="69610113"/>
    <n v="10076840003959"/>
    <s v="BJ US-IC-Butterscotchd-1 2.4G"/>
    <n v="4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2"/>
    <n v="125"/>
    <n v="9.0850000000000011E-3"/>
    <n v="0"/>
    <n v="0"/>
    <n v="3.375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83387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n v="84139317"/>
    <n v="10076840104243"/>
    <s v="BJ US-IC-Cocont7LyrBr-FTNG-1 2.4G"/>
    <n v="26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"/>
    <n v="125"/>
    <n v="8.9499999999999996E-3"/>
    <n v="0"/>
    <n v="0"/>
    <n v="21.13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6458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n v="67821477"/>
    <n v="10077567001976"/>
    <s v="PS SCRIBBLER 2PK 6-9CT OOH"/>
    <n v="2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4"/>
    <n v="130"/>
    <n v="3.7799999999999999E-3"/>
    <n v="0"/>
    <n v="0"/>
    <n v="1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8451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68821730"/>
    <n v="10077567305494"/>
    <s v="BR Lactose Free Chocolate 6 1.5QT"/>
    <n v="227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719"/>
    <n v="154"/>
    <n v="8.5199999999999998E-3"/>
    <n v="0"/>
    <n v="0"/>
    <n v="147.525974025974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3.56587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67733229"/>
    <n v="10077567141696"/>
    <s v="BR HA WFFLE CONE w/ CH CHPS 6 1.5QT"/>
    <n v="5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4"/>
    <n v="154"/>
    <n v="8.5199999999999998E-3"/>
    <n v="0"/>
    <n v="0"/>
    <n v="3.27272727272727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940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n v="68823975"/>
    <n v="10076840001047"/>
    <s v="BJ SORV-IC-GimmeSmore -1 8.95L"/>
    <n v="1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1"/>
    <n v="125"/>
    <n v="9.0848256361922702E-3"/>
    <n v="0"/>
    <n v="0"/>
    <n v="1.2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7180867106503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n v="67476456"/>
    <n v="10077567478846"/>
    <s v="PS SF OCG 1-32PK"/>
    <n v="253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09"/>
    <n v="400"/>
    <n v="1.5E-3"/>
    <n v="0"/>
    <n v="0"/>
    <n v="63.272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9635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n v="69549219"/>
    <n v="10077567003345"/>
    <s v="MG Double Gold Caramel 1-12PK"/>
    <n v="153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330"/>
    <n v="493"/>
    <n v="1.0200000000000001E-3"/>
    <n v="0"/>
    <n v="0"/>
    <n v="31.0953346855983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6366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n v="69549220"/>
    <n v="10077567003383"/>
    <s v="MG Double Gold Caramel 8-3PK"/>
    <n v="103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94"/>
    <n v="189"/>
    <n v="2.0400000000000001E-3"/>
    <n v="0"/>
    <n v="0"/>
    <n v="54.994708994708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20376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n v="68463620"/>
    <n v="10077567002829"/>
    <s v="BR CS CHOC CHOC Chip 8-1 PT"/>
    <n v="11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85"/>
    <n v="240"/>
    <n v="3.7839999999999996E-3"/>
    <n v="0"/>
    <n v="0"/>
    <n v="4.9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48403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n v="68463623"/>
    <n v="10077567002898"/>
    <s v="BR CS Mint Chip 8-1 PT"/>
    <n v="4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5"/>
    <n v="240"/>
    <n v="3.7839999999999996E-3"/>
    <n v="0"/>
    <n v="0"/>
    <n v="1.6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3251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n v="68649101"/>
    <n v="10077567003017"/>
    <s v="MG Caramel Duet 8-3PK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0"/>
    <n v="2.0400000000000001E-3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840000000000003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67826411"/>
    <n v="10076840551948"/>
    <s v="BJ US-COR-Cookies+CreamChscke-8 1PT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240"/>
    <n v="3.7839999999999996E-3"/>
    <n v="0"/>
    <n v="0"/>
    <n v="0.129166666666666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17303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n v="68729627"/>
    <n v="10186852001109"/>
    <s v="Talenti LY PB Vanilla Fudge 8 328.8g"/>
    <n v="7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1"/>
    <n v="255"/>
    <n v="3.552E-3"/>
    <n v="0"/>
    <n v="0"/>
    <n v="2.90588235294117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32032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68654217"/>
    <n v="10076840003577"/>
    <s v="BJ US-NDS-MintChocolateChance-8 1PT"/>
    <n v="3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6"/>
    <n v="240"/>
    <n v="3.7853439999999999E-3"/>
    <n v="0"/>
    <n v="0"/>
    <n v="1.566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23289344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n v="68738613"/>
    <n v="10077567001846"/>
    <s v="MG Tub Double Choc n Ganache 6-14.8z"/>
    <n v="1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0"/>
    <n v="340"/>
    <n v="2.64E-3"/>
    <n v="0"/>
    <n v="0"/>
    <n v="0.529411764705882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752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n v="69565375"/>
    <n v="10076840003911"/>
    <s v="BJ US-IC-Oatmealdreampie-1 2.4G"/>
    <n v="4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3"/>
    <n v="125"/>
    <n v="9.0850000000000011E-3"/>
    <n v="0"/>
    <n v="0"/>
    <n v="3.863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88055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n v="68445811"/>
    <n v="10041000008617"/>
    <s v="GH Vanilla Viennetta 6-1pk"/>
    <n v="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"/>
    <n v="220"/>
    <n v="3.8999999999999998E-3"/>
    <n v="0"/>
    <n v="0"/>
    <n v="0.28181818181818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417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68896057"/>
    <n v="10077567264791"/>
    <s v="BR BLK RASP CHOC 6 1.5QT"/>
    <n v="8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1"/>
    <n v="176"/>
    <n v="8.513999999999999E-3"/>
    <n v="0"/>
    <n v="0"/>
    <n v="4.83522727272727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45413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n v="68942622"/>
    <n v="10186852001581"/>
    <s v="Talenti LY Mixed 6-4PK"/>
    <n v="50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38"/>
    <n v="54"/>
    <n v="1.0224E-2"/>
    <n v="0"/>
    <n v="0"/>
    <n v="93.2962962962962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508512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n v="67382713"/>
    <n v="10041000054737"/>
    <s v="GH King Cone Vanilla 1-24PK"/>
    <n v="88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43"/>
    <n v="207"/>
    <n v="3.0000000000000001E-3"/>
    <n v="0"/>
    <n v="0"/>
    <n v="42.7198067632850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5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"/>
    <n v="68788589"/>
    <n v="10076840003409"/>
    <s v="BJ US-CD-CCCD-24 3z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240"/>
    <n v="2.1292560036643622E-3"/>
    <n v="0"/>
    <n v="0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55107204397234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n v="68409142"/>
    <n v="10076840003225"/>
    <s v="BJ US-PUP-PB Pretzel-12 4FOZ"/>
    <n v="107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40"/>
    <n v="510"/>
    <n v="1.419504E-3"/>
    <n v="0"/>
    <n v="0"/>
    <n v="21.0588235294117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24547296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"/>
    <n v="68409143"/>
    <n v="10076840003232"/>
    <s v="BJ US-PUP-PumpkinCookie-12 4FOZ"/>
    <n v="165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592"/>
    <n v="510"/>
    <n v="1.419504E-3"/>
    <n v="0"/>
    <n v="0"/>
    <n v="32.53333333333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524103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67278446"/>
    <n v="10076840674463"/>
    <s v="BJ US-ND-Coconut7Layer-8 1PT"/>
    <n v="45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91"/>
    <n v="240"/>
    <n v="3.7853439999999999E-3"/>
    <n v="0"/>
    <n v="0"/>
    <n v="19.129166666666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378514303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n v="68738612"/>
    <n v="10077567001839"/>
    <s v="MG Tub Double Sea Salt Caramel 6-14.8z"/>
    <n v="51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42"/>
    <n v="340"/>
    <n v="2.64E-3"/>
    <n v="0"/>
    <n v="0"/>
    <n v="15.123529411764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574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"/>
    <n v="68692903"/>
    <n v="10076840003690"/>
    <s v="BJ US-NDS-StrawberryMarshmallow-1 2.4GAL"/>
    <n v="1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5"/>
    <n v="125"/>
    <n v="9.0848256361922702E-3"/>
    <n v="0"/>
    <n v="0"/>
    <n v="1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7154099905749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67278344"/>
    <n v="10076840100559"/>
    <s v="BJ US-FY-CherryGarcia-8 1PT"/>
    <n v="19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13"/>
    <n v="240"/>
    <n v="3.7853439999999999E-3"/>
    <n v="0"/>
    <n v="0"/>
    <n v="7.97083333333333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41363071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67278345"/>
    <n v="10076840101532"/>
    <s v="BJ US-FY-HalfBaked-8 1PT"/>
    <n v="13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4"/>
    <n v="240"/>
    <n v="3.7853439999999999E-3"/>
    <n v="0"/>
    <n v="0"/>
    <n v="5.7666666666666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238916095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84136394"/>
    <n v="10076840363947"/>
    <s v="BJ US-COR-PeanutButterFudge-FTNG-8 1PT"/>
    <n v="12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25"/>
    <n v="240"/>
    <n v="3.7839999999999996E-3"/>
    <n v="0"/>
    <n v="0"/>
    <n v="5.1041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6353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n v="64326637"/>
    <n v="10850001974407"/>
    <s v="Yasso Vanilla Bean Mochi 8-6pk"/>
    <n v="13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68"/>
    <n v="252"/>
    <n v="2.2719999999999997E-3"/>
    <n v="0"/>
    <n v="0"/>
    <n v="5.42857142857142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08095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n v="64326391"/>
    <n v="10850001974643"/>
    <s v="Yasso Club Vanilla Ppbles 18-17.1 FOZ"/>
    <n v="103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06"/>
    <n v="30"/>
    <n v="9.1079999999999998E-3"/>
    <n v="0"/>
    <n v="0"/>
    <n v="343.533333333333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.867047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n v="64325511"/>
    <n v="10850001974117"/>
    <s v="Yasso Mint Chocolate Chip Sandwich 7-4pk"/>
    <n v="1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6"/>
    <n v="189"/>
    <n v="2.0720000000000001E-3"/>
    <n v="0"/>
    <n v="0"/>
    <n v="0.984126984126984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85392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n v="64325573"/>
    <n v="10850001974124"/>
    <s v="Yasso Vanilla Bean Sandwich 7-4pk"/>
    <n v="66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92"/>
    <n v="189"/>
    <n v="2.0720000000000001E-3"/>
    <n v="0"/>
    <n v="0"/>
    <n v="35.4074074074074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8658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n v="64326582"/>
    <n v="10850001974421"/>
    <s v="Yasso Strawberry Mochi 8-6pk"/>
    <n v="1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0"/>
    <n v="252"/>
    <n v="2.2719999999999997E-3"/>
    <n v="0"/>
    <n v="0"/>
    <n v="4.28571428571428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5375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n v="64326470"/>
    <n v="10850001974438"/>
    <s v="Yasso Mango Mochi 8-6pk"/>
    <n v="27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38"/>
    <n v="252"/>
    <n v="2.2719999999999997E-3"/>
    <n v="0"/>
    <n v="0"/>
    <n v="10.8650793650793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220735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n v="64326578"/>
    <n v="10850001974476"/>
    <s v="Yasso Chocolate Fudge Mochi 8-6pk"/>
    <n v="6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5"/>
    <n v="252"/>
    <n v="2.2719999999999997E-3"/>
    <n v="0"/>
    <n v="0"/>
    <n v="2.63888888888888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1087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n v="64325517"/>
    <n v="10851035003668"/>
    <s v="Yasso Peanut Butter Sandwich 7-4pk"/>
    <n v="14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7"/>
    <n v="189"/>
    <n v="2.0720000000000001E-3"/>
    <n v="0"/>
    <n v="0"/>
    <n v="7.44444444444444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15303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68933337"/>
    <n v="10076840003812"/>
    <s v="BJ US-IC-ChocLoveAfair-8 1PT LTD"/>
    <n v="14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28"/>
    <n v="240"/>
    <n v="3.7200000000000002E-3"/>
    <n v="0"/>
    <n v="0"/>
    <n v="5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31216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n v="69554198"/>
    <n v="10077567091021"/>
    <s v="BR Heath English Toffee 8 1PT"/>
    <n v="44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42"/>
    <n v="240"/>
    <n v="3.7839999999999996E-3"/>
    <n v="0"/>
    <n v="0"/>
    <n v="18.508333333333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808527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n v="67465064"/>
    <n v="10077567001228"/>
    <s v="PS DISNEY FROZEN MINIS 6-18PK"/>
    <n v="728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858"/>
    <n v="130"/>
    <n v="1.596E-3"/>
    <n v="0"/>
    <n v="0"/>
    <n v="560.446153846153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.2813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n v="68650199"/>
    <n v="10077567003031"/>
    <s v="MG Cookie Duet OOH 1-12BK"/>
    <n v="92028"/>
    <n v="0"/>
    <n v="0"/>
    <n v="0"/>
    <n v="0"/>
    <n v="0"/>
    <n v="0"/>
    <n v="0"/>
    <n v="0"/>
    <n v="0"/>
    <n v="0"/>
    <n v="0"/>
    <n v="0"/>
    <n v="-3.3686265049920829E-3"/>
    <n v="-1.7454212369797301E-3"/>
    <n v="-2.6301189227883573E-3"/>
    <n v="3.1008050978183778E-3"/>
    <n v="-7.9726330824579864E-3"/>
    <n v="1.0292477191798566E-2"/>
    <n v="-5.8788069879854464E-3"/>
    <n v="9.0269000488034129E-4"/>
    <n v="-3.0121355324403258E-3"/>
    <n v="1.4571264956927377E-3"/>
    <n v="-1.8746363889580403E-3"/>
    <n v="-5.6815240698915642E-3"/>
    <n v="92027.983589196054"/>
    <n v="493"/>
    <n v="1.0200000000000001E-3"/>
    <n v="0"/>
    <n v="-1.6410803936303509E-2"/>
    <n v="186.66937119675455"/>
    <n v="0"/>
    <n v="-3.3287634759236325E-5"/>
    <n v="0"/>
    <n v="0"/>
    <n v="0"/>
    <n v="0"/>
    <n v="0"/>
    <n v="0"/>
    <n v="0"/>
    <n v="0"/>
    <n v="0"/>
    <n v="0"/>
    <n v="0"/>
    <n v="0"/>
    <n v="-6.832913803229377E-6"/>
    <n v="-3.5404081885998582E-6"/>
    <n v="-5.3349268210717184E-6"/>
    <n v="6.2896655128161818E-6"/>
    <n v="-1.6171669538454333E-5"/>
    <n v="2.0877235683161393E-5"/>
    <n v="-1.1924557784960337E-5"/>
    <n v="1.8310142086822338E-6"/>
    <n v="-6.1098083822318978E-6"/>
    <n v="2.9556318371049447E-6"/>
    <n v="-3.8025078883530228E-6"/>
    <n v="-1.1524389594100536E-5"/>
    <n v="93.868560000000002"/>
    <n v="0"/>
    <n v="-1.6739020015029581E-5"/>
    <n v="0"/>
    <n v="0"/>
    <n v="0"/>
    <n v="0"/>
    <n v="0"/>
    <n v="0"/>
    <n v="0"/>
    <n v="0"/>
    <n v="0"/>
    <n v="0"/>
    <n v="0"/>
    <n v="0"/>
    <n v="-3.4359990350919249E-6"/>
    <n v="-1.7803296617193248E-6"/>
    <n v="-2.6827213012441245E-6"/>
    <n v="3.1628211997747458E-6"/>
    <n v="-8.1320857441071467E-6"/>
    <n v="1.0498326735634539E-5"/>
    <n v="-5.9963831277451554E-6"/>
    <n v="9.2074380497794814E-7"/>
    <n v="-3.0723782430891324E-6"/>
    <n v="1.4862690256065925E-6"/>
    <n v="-1.9121291167372012E-6"/>
    <n v="-5.7951545512893956E-6"/>
  </r>
  <r>
    <x v="6"/>
    <n v="68728326"/>
    <n v="10186852001413"/>
    <s v="Talenti LYR Chocolate Pretzel 8 309g"/>
    <n v="49812"/>
    <n v="2313"/>
    <n v="289"/>
    <n v="93"/>
    <n v="32"/>
    <n v="90"/>
    <n v="32"/>
    <n v="45"/>
    <n v="30"/>
    <n v="45"/>
    <n v="15"/>
    <n v="0"/>
    <n v="0"/>
    <n v="-0.1221053809606239"/>
    <n v="-0.18676115554344425"/>
    <n v="0.7925380589791613"/>
    <n v="0.35451936024808806"/>
    <n v="0.75615969660114357"/>
    <n v="1.4583966498545298"/>
    <n v="0.33888968792471508"/>
    <n v="-0.33572076343816859"/>
    <n v="0.80828676591747417"/>
    <n v="0.29956974542845027"/>
    <n v="0.64642710636522938"/>
    <n v="0.6692629468936192"/>
    <n v="52801.479462718278"/>
    <n v="255"/>
    <n v="3.552E-3"/>
    <n v="2984"/>
    <n v="5.4794627182701747"/>
    <n v="195.34117647058824"/>
    <n v="11.701960784313725"/>
    <n v="2.1488089091255588E-2"/>
    <n v="9.0705882352941174"/>
    <n v="1.1333333333333333"/>
    <n v="0.36470588235294116"/>
    <n v="0.12549019607843137"/>
    <n v="0.35294117647058826"/>
    <n v="0.12549019607843137"/>
    <n v="0.17647058823529413"/>
    <n v="0.11764705882352941"/>
    <n v="0.17647058823529413"/>
    <n v="5.8823529411764705E-2"/>
    <n v="0"/>
    <n v="0"/>
    <n v="-4.7884463121813296E-4"/>
    <n v="-7.323966884056637E-4"/>
    <n v="3.1079923881535739E-3"/>
    <n v="1.3902720009728944E-3"/>
    <n v="2.9653321435338964E-3"/>
    <n v="5.7192025484491364E-3"/>
    <n v="1.3289791683322159E-3"/>
    <n v="-1.3165520134830141E-3"/>
    <n v="3.1697520232057811E-3"/>
    <n v="1.1747833154056875E-3"/>
    <n v="2.5350082602558013E-3"/>
    <n v="2.6245605760534087E-3"/>
    <n v="176.93222399999999"/>
    <n v="10.599168000000001"/>
    <n v="1.946305157529566E-2"/>
    <n v="8.215776"/>
    <n v="1.0265280000000001"/>
    <n v="0.33033600000000002"/>
    <n v="0.113664"/>
    <n v="0.31968000000000002"/>
    <n v="0.113664"/>
    <n v="0.15984000000000001"/>
    <n v="0.10656"/>
    <n v="0.15984000000000001"/>
    <n v="5.3280000000000001E-2"/>
    <n v="0"/>
    <n v="0"/>
    <n v="-4.337183131721361E-4"/>
    <n v="-6.6337562449031396E-4"/>
    <n v="2.8150951854939809E-3"/>
    <n v="1.2592527676012087E-3"/>
    <n v="2.6858792423272619E-3"/>
    <n v="5.1802249002832895E-3"/>
    <n v="1.2037361715085879E-3"/>
    <n v="-1.1924801517323748E-3"/>
    <n v="2.8710345925388684E-3"/>
    <n v="1.0640717357618553E-3"/>
    <n v="2.2961090818092948E-3"/>
    <n v="2.3772219873661356E-3"/>
  </r>
  <r>
    <x v="24"/>
    <n v="69628686"/>
    <n v="10075856000525"/>
    <s v="KL Cone Chocolate Double Chocolate 6-8ct"/>
    <n v="170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012"/>
    <n v="120"/>
    <n v="5.3220000000000003E-3"/>
    <n v="0"/>
    <n v="0"/>
    <n v="141.766666666666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.537863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68654239"/>
    <n v="10076840003621"/>
    <s v="BJ US-IC-ChewyGooeyCookie-8 1PT"/>
    <n v="197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68"/>
    <n v="240"/>
    <n v="3.7853439999999999E-3"/>
    <n v="0"/>
    <n v="0"/>
    <n v="82.36666666666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.828680191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68737749"/>
    <n v="10077567000948"/>
    <s v="BR 2IN1 REESE PB CUPS RS PCS 6 1.5QT"/>
    <n v="872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244"/>
    <n v="176"/>
    <n v="8.5199999999999998E-3"/>
    <n v="0"/>
    <n v="0"/>
    <n v="495.704545454545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3.31888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n v="68729659"/>
    <n v="10186852001116"/>
    <s v="Talenti LY Blk Rasp V Parfait 8 303.3g"/>
    <n v="18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290"/>
    <n v="255"/>
    <n v="3.552E-3"/>
    <n v="0"/>
    <n v="0"/>
    <n v="71.7254901960784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.96608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n v="68354592"/>
    <n v="10076840003096"/>
    <s v="BJ US-TOP-STRWBRRYTART-8 450ml"/>
    <n v="28751"/>
    <n v="511"/>
    <n v="395"/>
    <n v="936"/>
    <n v="10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606"/>
    <n v="240"/>
    <n v="3.5999999999999999E-3"/>
    <n v="2855"/>
    <n v="0"/>
    <n v="119.79583333333333"/>
    <n v="11.895833333333334"/>
    <n v="0"/>
    <n v="2.1291666666666669"/>
    <n v="1.6458333333333333"/>
    <n v="3.9"/>
    <n v="4.22083333333333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.50359999999999"/>
    <n v="10.278"/>
    <n v="0"/>
    <n v="1.8395999999999999"/>
    <n v="1.4219999999999999"/>
    <n v="3.3695999999999997"/>
    <n v="3.6467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n v="68654233"/>
    <n v="10076840003607"/>
    <s v="BJ US-IC-MintChocolateChance-8 1PT"/>
    <n v="530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93"/>
    <n v="240"/>
    <n v="3.7853439999999999E-3"/>
    <n v="0"/>
    <n v="0"/>
    <n v="221.22083333333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.975268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n v="69568965"/>
    <n v="10077567281965"/>
    <s v="BR NSA BUTTER PECAN 6 1.5QT"/>
    <n v="1487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8709"/>
    <n v="176"/>
    <n v="8.5199999999999998E-3"/>
    <n v="0"/>
    <n v="0"/>
    <n v="844.9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7.00067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"/>
    <n v="69629470"/>
    <n v="10075856000549"/>
    <s v="KL Cone Vanilla Unicorn 6-8ct"/>
    <n v="53847"/>
    <n v="576"/>
    <n v="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567"/>
    <n v="120"/>
    <n v="5.3220000000000003E-3"/>
    <n v="720"/>
    <n v="0"/>
    <n v="448.72500000000002"/>
    <n v="6"/>
    <n v="0"/>
    <n v="4.8"/>
    <n v="1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6.573734"/>
    <n v="3.8318400000000001"/>
    <n v="0"/>
    <n v="3.0654720000000002"/>
    <n v="0.766368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n v="64865906"/>
    <n v="10810125610841"/>
    <s v="Sweet Summits IC Vanilla 1 3GAL"/>
    <n v="0"/>
    <n v="0"/>
    <n v="0"/>
    <n v="0"/>
    <n v="0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120"/>
    <n v="1.1300000000000001E-2"/>
    <n v="7"/>
    <n v="0"/>
    <n v="0"/>
    <n v="5.8333333333333334E-2"/>
    <n v="0"/>
    <n v="0"/>
    <n v="0"/>
    <n v="0"/>
    <n v="0"/>
    <n v="4.1666666666666664E-2"/>
    <n v="1.6666666666666666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9100000000000004E-2"/>
    <n v="0"/>
    <n v="0"/>
    <n v="0"/>
    <n v="0"/>
    <n v="0"/>
    <n v="5.6500000000000009E-2"/>
    <n v="2.2600000000000002E-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n v="64865961"/>
    <n v="10810125610872"/>
    <s v="Sweet Summits IC Strawberry 1 3GAL"/>
    <n v="0"/>
    <n v="0"/>
    <n v="0"/>
    <n v="0"/>
    <n v="0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120"/>
    <n v="1.1300000000000001E-2"/>
    <n v="7"/>
    <n v="0"/>
    <n v="0"/>
    <n v="5.8333333333333334E-2"/>
    <n v="0"/>
    <n v="0"/>
    <n v="0"/>
    <n v="0"/>
    <n v="0"/>
    <n v="4.1666666666666664E-2"/>
    <n v="1.6666666666666666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9100000000000004E-2"/>
    <n v="0"/>
    <n v="0"/>
    <n v="0"/>
    <n v="0"/>
    <n v="0"/>
    <n v="5.6500000000000009E-2"/>
    <n v="2.2600000000000002E-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n v="64865948"/>
    <n v="10810125611121"/>
    <s v="Sweet Summits IC Chocolate 1 3GAL"/>
    <n v="0"/>
    <n v="0"/>
    <n v="0"/>
    <n v="0"/>
    <n v="0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120"/>
    <n v="1.1300000000000001E-2"/>
    <n v="7"/>
    <n v="0"/>
    <n v="0"/>
    <n v="5.8333333333333334E-2"/>
    <n v="0"/>
    <n v="0"/>
    <n v="0"/>
    <n v="0"/>
    <n v="0"/>
    <n v="4.1666666666666664E-2"/>
    <n v="1.6666666666666666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9100000000000004E-2"/>
    <n v="0"/>
    <n v="0"/>
    <n v="0"/>
    <n v="0"/>
    <n v="0"/>
    <n v="5.6500000000000009E-2"/>
    <n v="2.2600000000000002E-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n v="64865964"/>
    <n v="10810125611381"/>
    <s v="Sweet Summits IC Choco Taco 1 3GAL"/>
    <n v="0"/>
    <n v="0"/>
    <n v="0"/>
    <n v="0"/>
    <n v="0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120"/>
    <n v="1.1300000000000001E-2"/>
    <n v="7"/>
    <n v="0"/>
    <n v="0"/>
    <n v="5.8333333333333334E-2"/>
    <n v="0"/>
    <n v="0"/>
    <n v="0"/>
    <n v="0"/>
    <n v="0"/>
    <n v="4.1666666666666664E-2"/>
    <n v="1.6666666666666666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9100000000000004E-2"/>
    <n v="0"/>
    <n v="0"/>
    <n v="0"/>
    <n v="0"/>
    <n v="0"/>
    <n v="5.6500000000000009E-2"/>
    <n v="2.2600000000000002E-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"/>
    <n v="64997059"/>
    <n v="10076840004604"/>
    <s v="BJ US-IC-Mixed 12PK"/>
    <n v="0"/>
    <n v="0"/>
    <n v="0"/>
    <n v="0"/>
    <n v="0"/>
    <n v="0"/>
    <n v="0"/>
    <n v="192"/>
    <n v="8928"/>
    <n v="7872"/>
    <n v="4800"/>
    <n v="7488"/>
    <n v="3744"/>
    <n v="22715"/>
    <n v="11977"/>
    <n v="23541.000000000004"/>
    <n v="19411"/>
    <n v="26226.000000000004"/>
    <n v="26907"/>
    <n v="26476"/>
    <n v="23476"/>
    <n v="19328.400000000005"/>
    <n v="17180.800000000003"/>
    <n v="16107"/>
    <n v="16107"/>
    <n v="282476.2"/>
    <n v="96"/>
    <n v="5.6760000000000005E-3"/>
    <n v="33024"/>
    <n v="249452.2"/>
    <n v="0"/>
    <n v="344"/>
    <n v="2598.4604166666668"/>
    <n v="0"/>
    <n v="0"/>
    <n v="0"/>
    <n v="0"/>
    <n v="0"/>
    <n v="0"/>
    <n v="2"/>
    <n v="93"/>
    <n v="82"/>
    <n v="50"/>
    <n v="78"/>
    <n v="39"/>
    <n v="236.61458333333334"/>
    <n v="124.76041666666667"/>
    <n v="245.21875000000003"/>
    <n v="202.19791666666666"/>
    <n v="273.18750000000006"/>
    <n v="280.28125"/>
    <n v="275.79166666666669"/>
    <n v="244.54166666666666"/>
    <n v="201.33750000000006"/>
    <n v="178.9666666666667"/>
    <n v="167.78125"/>
    <n v="167.78125"/>
    <n v="0"/>
    <n v="187.44422400000002"/>
    <n v="1415.8906872000002"/>
    <n v="0"/>
    <n v="0"/>
    <n v="0"/>
    <n v="0"/>
    <n v="0"/>
    <n v="0"/>
    <n v="1.0897920000000001"/>
    <n v="50.675328000000007"/>
    <n v="44.681472000000007"/>
    <n v="27.244800000000001"/>
    <n v="42.501888000000001"/>
    <n v="21.250944"/>
    <n v="128.93034"/>
    <n v="67.981452000000004"/>
    <n v="133.61871600000003"/>
    <n v="110.17683600000001"/>
    <n v="148.85877600000003"/>
    <n v="152.72413200000003"/>
    <n v="150.27777600000002"/>
    <n v="133.24977600000003"/>
    <n v="109.70799840000004"/>
    <n v="97.518220800000023"/>
    <n v="91.423332000000002"/>
    <n v="91.423332000000002"/>
  </r>
  <r>
    <x v="26"/>
    <n v="65451950"/>
    <n v="10076840004635"/>
    <s v="BJ US-IC Honey Graham Latte-1 2.4Gal"/>
    <n v="0"/>
    <n v="0"/>
    <n v="0"/>
    <n v="0"/>
    <n v="0"/>
    <n v="0"/>
    <n v="0"/>
    <n v="0"/>
    <n v="0"/>
    <n v="0"/>
    <n v="0"/>
    <n v="0"/>
    <n v="0"/>
    <n v="365"/>
    <n v="308"/>
    <n v="914"/>
    <n v="700"/>
    <n v="665"/>
    <n v="865"/>
    <n v="1104"/>
    <n v="814"/>
    <n v="385"/>
    <n v="325"/>
    <n v="237"/>
    <n v="220"/>
    <n v="6902"/>
    <n v="125"/>
    <n v="9.0850000000000011E-3"/>
    <n v="0"/>
    <n v="6902"/>
    <n v="0"/>
    <n v="0"/>
    <n v="55.216000000000001"/>
    <n v="0"/>
    <n v="0"/>
    <n v="0"/>
    <n v="0"/>
    <n v="0"/>
    <n v="0"/>
    <n v="0"/>
    <n v="0"/>
    <n v="0"/>
    <n v="0"/>
    <n v="0"/>
    <n v="0"/>
    <n v="2.92"/>
    <n v="2.464"/>
    <n v="7.3120000000000003"/>
    <n v="5.6"/>
    <n v="5.32"/>
    <n v="6.92"/>
    <n v="8.8320000000000007"/>
    <n v="6.5119999999999996"/>
    <n v="3.08"/>
    <n v="2.6"/>
    <n v="1.8959999999999999"/>
    <n v="1.76"/>
    <n v="0"/>
    <n v="0"/>
    <n v="62.704670000000007"/>
    <n v="0"/>
    <n v="0"/>
    <n v="0"/>
    <n v="0"/>
    <n v="0"/>
    <n v="0"/>
    <n v="0"/>
    <n v="0"/>
    <n v="0"/>
    <n v="0"/>
    <n v="0"/>
    <n v="0"/>
    <n v="3.3160250000000002"/>
    <n v="2.7981800000000003"/>
    <n v="8.3036900000000013"/>
    <n v="6.3595000000000006"/>
    <n v="6.0415250000000009"/>
    <n v="7.8585250000000011"/>
    <n v="10.029840000000002"/>
    <n v="7.3951900000000013"/>
    <n v="3.4977250000000004"/>
    <n v="2.9526250000000003"/>
    <n v="2.1531450000000003"/>
    <n v="1.9987000000000001"/>
  </r>
  <r>
    <x v="26"/>
    <n v="65640070"/>
    <n v="10076840004628"/>
    <s v="BJ US-NDO Key Lime Pie-1 2.4Gal"/>
    <n v="0"/>
    <n v="0"/>
    <n v="0"/>
    <n v="0"/>
    <n v="0"/>
    <n v="0"/>
    <n v="0"/>
    <n v="0"/>
    <n v="0"/>
    <n v="0"/>
    <n v="0"/>
    <n v="0"/>
    <n v="0"/>
    <n v="0"/>
    <n v="0"/>
    <n v="700"/>
    <n v="698"/>
    <n v="663"/>
    <n v="862"/>
    <n v="1101"/>
    <n v="812"/>
    <n v="384"/>
    <n v="324"/>
    <n v="236"/>
    <n v="219"/>
    <n v="5999"/>
    <n v="125"/>
    <n v="9.0848256361922702E-3"/>
    <n v="0"/>
    <n v="5999"/>
    <n v="0"/>
    <n v="0"/>
    <n v="47.991999999999997"/>
    <n v="0"/>
    <n v="0"/>
    <n v="0"/>
    <n v="0"/>
    <n v="0"/>
    <n v="0"/>
    <n v="0"/>
    <n v="0"/>
    <n v="0"/>
    <n v="0"/>
    <n v="0"/>
    <n v="0"/>
    <n v="0"/>
    <n v="0"/>
    <n v="5.6"/>
    <n v="5.5839999999999996"/>
    <n v="5.3040000000000003"/>
    <n v="6.8959999999999999"/>
    <n v="8.8079999999999998"/>
    <n v="6.4960000000000004"/>
    <n v="3.0720000000000001"/>
    <n v="2.5920000000000001"/>
    <n v="1.8879999999999999"/>
    <n v="1.752"/>
    <n v="0"/>
    <n v="0"/>
    <n v="54.499868991517431"/>
    <n v="0"/>
    <n v="0"/>
    <n v="0"/>
    <n v="0"/>
    <n v="0"/>
    <n v="0"/>
    <n v="0"/>
    <n v="0"/>
    <n v="0"/>
    <n v="0"/>
    <n v="0"/>
    <n v="0"/>
    <n v="0"/>
    <n v="0"/>
    <n v="6.3593779453345896"/>
    <n v="6.3412082940622048"/>
    <n v="6.0232393967954749"/>
    <n v="7.8311196983977371"/>
    <n v="10.00239302544769"/>
    <n v="7.3768784165881236"/>
    <n v="3.4885730442978318"/>
    <n v="2.9434835061262956"/>
    <n v="2.1440188501413759"/>
    <n v="1.9895768143261072"/>
  </r>
  <r>
    <x v="0"/>
    <n v="64977526"/>
    <n v="10840473400252"/>
    <s v="BR Salted Caramel Truffle 6p 1.5QT"/>
    <n v="0"/>
    <n v="0"/>
    <n v="0"/>
    <n v="0"/>
    <n v="0"/>
    <n v="0"/>
    <n v="0"/>
    <n v="0"/>
    <n v="0"/>
    <n v="0"/>
    <n v="0"/>
    <n v="0"/>
    <n v="176"/>
    <n v="20847.595923918932"/>
    <n v="16737.387163671679"/>
    <n v="20531.96195694217"/>
    <n v="30127.54391019437"/>
    <n v="33245.790874780796"/>
    <n v="34594.116948181727"/>
    <n v="35746.12384367203"/>
    <n v="35737.841285685281"/>
    <n v="34587.815824564583"/>
    <n v="35740.00461317919"/>
    <n v="34586.464399410354"/>
    <n v="35733.316836687241"/>
    <n v="368391.96358088835"/>
    <n v="176"/>
    <n v="8.513999999999999E-3"/>
    <n v="176"/>
    <n v="368215.96358088835"/>
    <n v="0"/>
    <n v="1"/>
    <n v="2092.1361567095928"/>
    <n v="0"/>
    <n v="0"/>
    <n v="0"/>
    <n v="0"/>
    <n v="0"/>
    <n v="0"/>
    <n v="0"/>
    <n v="0"/>
    <n v="0"/>
    <n v="0"/>
    <n v="0"/>
    <n v="1"/>
    <n v="118.45224956772121"/>
    <n v="95.098790702679992"/>
    <n v="116.65887475535324"/>
    <n v="171.17922676246801"/>
    <n v="188.89653906125451"/>
    <n v="196.55748266012344"/>
    <n v="203.10297638450018"/>
    <n v="203.05591639593911"/>
    <n v="196.52168082138968"/>
    <n v="203.06820802942721"/>
    <n v="196.51400226937702"/>
    <n v="203.03020929935931"/>
    <n v="0"/>
    <n v="1.4984639999999998"/>
    <n v="3134.9907139276829"/>
    <n v="0"/>
    <n v="0"/>
    <n v="0"/>
    <n v="0"/>
    <n v="0"/>
    <n v="0"/>
    <n v="0"/>
    <n v="0"/>
    <n v="0"/>
    <n v="0"/>
    <n v="0"/>
    <n v="1.4984639999999998"/>
    <n v="177.49643169624576"/>
    <n v="142.50211431150066"/>
    <n v="174.80912410140562"/>
    <n v="256.50590885139485"/>
    <n v="283.05466350788367"/>
    <n v="294.5343116968192"/>
    <n v="304.3424984050236"/>
    <n v="304.27198070632443"/>
    <n v="294.48066393034281"/>
    <n v="304.29039927660756"/>
    <n v="294.4691578965797"/>
    <n v="304.23345954755513"/>
  </r>
  <r>
    <x v="0"/>
    <n v="64977530"/>
    <n v="10840473400283"/>
    <s v="BR Hot Fudge Brownie Sundae 6p 1.5QT"/>
    <n v="0"/>
    <n v="0"/>
    <n v="0"/>
    <n v="0"/>
    <n v="0"/>
    <n v="0"/>
    <n v="0"/>
    <n v="0"/>
    <n v="0"/>
    <n v="0"/>
    <n v="0"/>
    <n v="0"/>
    <n v="1001"/>
    <n v="20808.791966214718"/>
    <n v="30909.060006120089"/>
    <n v="37591.85046258376"/>
    <n v="37423.071004722398"/>
    <n v="44685.601444928077"/>
    <n v="46223.357257389885"/>
    <n v="47759.120811789944"/>
    <n v="47707.928811506194"/>
    <n v="46187.206637347888"/>
    <n v="47722.651865174783"/>
    <n v="46163.934290706769"/>
    <n v="47683.782105847371"/>
    <n v="501867.3566643318"/>
    <n v="176"/>
    <n v="8.513999999999999E-3"/>
    <n v="1001"/>
    <n v="500866.3566643318"/>
    <n v="0"/>
    <n v="5.6875"/>
    <n v="2845.8315719564307"/>
    <n v="0"/>
    <n v="0"/>
    <n v="0"/>
    <n v="0"/>
    <n v="0"/>
    <n v="0"/>
    <n v="0"/>
    <n v="0"/>
    <n v="0"/>
    <n v="0"/>
    <n v="0"/>
    <n v="5.6875"/>
    <n v="118.2317725353109"/>
    <n v="175.61965912568232"/>
    <n v="213.59005944649863"/>
    <n v="212.63108525410453"/>
    <n v="253.89546275527317"/>
    <n v="262.63271168971528"/>
    <n v="271.35864097607924"/>
    <n v="271.06777733810338"/>
    <n v="262.42731043947663"/>
    <n v="271.15143105212945"/>
    <n v="262.29508119719753"/>
    <n v="270.93058014686005"/>
    <n v="0"/>
    <n v="8.5225139999999993"/>
    <n v="4264.3761606401204"/>
    <n v="0"/>
    <n v="0"/>
    <n v="0"/>
    <n v="0"/>
    <n v="0"/>
    <n v="0"/>
    <n v="0"/>
    <n v="0"/>
    <n v="0"/>
    <n v="0"/>
    <n v="0"/>
    <n v="8.5225139999999993"/>
    <n v="177.1660548003521"/>
    <n v="263.15973689210642"/>
    <n v="320.05701483843808"/>
    <n v="318.62002653420649"/>
    <n v="380.45321070211759"/>
    <n v="393.54566368941744"/>
    <n v="406.62115459157951"/>
    <n v="406.1853059011637"/>
    <n v="393.23787731037987"/>
    <n v="406.31065798009803"/>
    <n v="393.0397365510774"/>
    <n v="405.97972084918445"/>
  </r>
  <r>
    <x v="0"/>
    <n v="64977528"/>
    <n v="10840473400269"/>
    <s v="BR Strawberry Pound Cake 6p 1.5QT"/>
    <n v="0"/>
    <n v="0"/>
    <n v="0"/>
    <n v="0"/>
    <n v="0"/>
    <n v="0"/>
    <n v="0"/>
    <n v="0"/>
    <n v="0"/>
    <n v="0"/>
    <n v="0"/>
    <n v="0"/>
    <n v="176"/>
    <n v="7515.5959239189324"/>
    <n v="6777.3871636716794"/>
    <n v="8591.9619569421739"/>
    <n v="13892.543910194365"/>
    <n v="13999.790874780796"/>
    <n v="13710.116948181727"/>
    <n v="14167.123843672034"/>
    <n v="14158.841285685283"/>
    <n v="13703.815824564585"/>
    <n v="14161.00461317919"/>
    <n v="13702.464399410359"/>
    <n v="14154.31683668724"/>
    <n v="148710.96358088838"/>
    <n v="176"/>
    <n v="8.513999999999999E-3"/>
    <n v="176"/>
    <n v="148534.96358088838"/>
    <n v="0"/>
    <n v="1"/>
    <n v="843.94865670959302"/>
    <n v="0"/>
    <n v="0"/>
    <n v="0"/>
    <n v="0"/>
    <n v="0"/>
    <n v="0"/>
    <n v="0"/>
    <n v="0"/>
    <n v="0"/>
    <n v="0"/>
    <n v="0"/>
    <n v="1"/>
    <n v="42.702249567721204"/>
    <n v="38.507881611770905"/>
    <n v="48.817965664444166"/>
    <n v="78.934908580649804"/>
    <n v="79.544266333981795"/>
    <n v="77.898391751032534"/>
    <n v="80.495021839045648"/>
    <n v="80.44796185048456"/>
    <n v="77.862589912298773"/>
    <n v="80.460253483972664"/>
    <n v="77.854911360286124"/>
    <n v="80.422254753904767"/>
    <n v="0"/>
    <n v="1.4984639999999998"/>
    <n v="1264.6266799276834"/>
    <n v="0"/>
    <n v="0"/>
    <n v="0"/>
    <n v="0"/>
    <n v="0"/>
    <n v="0"/>
    <n v="0"/>
    <n v="0"/>
    <n v="0"/>
    <n v="0"/>
    <n v="0"/>
    <n v="1.4984639999999998"/>
    <n v="63.987783696245785"/>
    <n v="57.702674311500672"/>
    <n v="73.151964101405653"/>
    <n v="118.28111885139481"/>
    <n v="119.19421950788369"/>
    <n v="116.72793569681922"/>
    <n v="120.61889240502369"/>
    <n v="120.54837470632448"/>
    <n v="116.67428793034286"/>
    <n v="120.56679327660761"/>
    <n v="116.66278189657979"/>
    <n v="120.50985354755514"/>
  </r>
  <r>
    <x v="0"/>
    <n v="64977529"/>
    <n v="10840473400276"/>
    <s v="BR Chocolate Lava Cake 6p 1.5QT"/>
    <n v="0"/>
    <n v="0"/>
    <n v="0"/>
    <n v="0"/>
    <n v="0"/>
    <n v="0"/>
    <n v="0"/>
    <n v="0"/>
    <n v="0"/>
    <n v="0"/>
    <n v="0"/>
    <n v="0"/>
    <n v="176"/>
    <n v="9248.5959239189324"/>
    <n v="6499.3871636716794"/>
    <n v="12343.961956942174"/>
    <n v="16790.543910194363"/>
    <n v="18154.790874780796"/>
    <n v="17740.116948181727"/>
    <n v="18332.123843672034"/>
    <n v="18323.841285685281"/>
    <n v="17733.815824564583"/>
    <n v="18326.00461317919"/>
    <n v="17732.464399410361"/>
    <n v="18319.316836687241"/>
    <n v="189720.96358088835"/>
    <n v="176"/>
    <n v="8.513999999999999E-3"/>
    <n v="176"/>
    <n v="189544.96358088835"/>
    <n v="0"/>
    <n v="1"/>
    <n v="1076.9600203459565"/>
    <n v="0"/>
    <n v="0"/>
    <n v="0"/>
    <n v="0"/>
    <n v="0"/>
    <n v="0"/>
    <n v="0"/>
    <n v="0"/>
    <n v="0"/>
    <n v="0"/>
    <n v="0"/>
    <n v="1"/>
    <n v="52.548840476812117"/>
    <n v="36.928336157225452"/>
    <n v="70.136147482625987"/>
    <n v="95.400817671558883"/>
    <n v="103.15222087943634"/>
    <n v="100.79611902375981"/>
    <n v="104.15979456631838"/>
    <n v="104.11273457775728"/>
    <n v="100.76031718502604"/>
    <n v="104.1250262112454"/>
    <n v="100.75263863301342"/>
    <n v="104.08702748117751"/>
    <n v="0"/>
    <n v="1.4984639999999998"/>
    <n v="1613.7858199276832"/>
    <n v="0"/>
    <n v="0"/>
    <n v="0"/>
    <n v="0"/>
    <n v="0"/>
    <n v="0"/>
    <n v="0"/>
    <n v="0"/>
    <n v="0"/>
    <n v="0"/>
    <n v="0"/>
    <n v="1.4984639999999998"/>
    <n v="78.742545696245784"/>
    <n v="55.335782311500672"/>
    <n v="105.09649210140566"/>
    <n v="142.95469085139479"/>
    <n v="154.56988950788369"/>
    <n v="151.0393556968192"/>
    <n v="156.07970240502368"/>
    <n v="156.00918470632448"/>
    <n v="150.98570793034284"/>
    <n v="156.02760327660761"/>
    <n v="150.97420189657979"/>
    <n v="155.97066354755515"/>
  </r>
  <r>
    <x v="35"/>
    <n v="64987232"/>
    <n v="10076840004529"/>
    <s v="BJ US-Bar-CHOCFUDGBrownie 8-4pk"/>
    <n v="0"/>
    <n v="0"/>
    <n v="0"/>
    <n v="0"/>
    <n v="0"/>
    <n v="0"/>
    <n v="0"/>
    <n v="0"/>
    <n v="0"/>
    <n v="0"/>
    <n v="0"/>
    <n v="0"/>
    <n v="15723"/>
    <n v="16663"/>
    <n v="15683"/>
    <n v="33701"/>
    <n v="37924.199999999997"/>
    <n v="47969.2"/>
    <n v="48805"/>
    <n v="46711.199999999997"/>
    <n v="49010.400000000001"/>
    <n v="45012.4"/>
    <n v="46017.8"/>
    <n v="40014.6"/>
    <n v="41847.199999999997"/>
    <n v="485082"/>
    <n v="165"/>
    <n v="2.3999999999999998E-3"/>
    <n v="15723"/>
    <n v="469359"/>
    <n v="0"/>
    <n v="95.290909090909096"/>
    <n v="2844.6"/>
    <n v="0"/>
    <n v="0"/>
    <n v="0"/>
    <n v="0"/>
    <n v="0"/>
    <n v="0"/>
    <n v="0"/>
    <n v="0"/>
    <n v="0"/>
    <n v="0"/>
    <n v="0"/>
    <n v="95.290909090909096"/>
    <n v="100.98787878787878"/>
    <n v="95.048484848484847"/>
    <n v="204.24848484848485"/>
    <n v="229.84363636363634"/>
    <n v="290.72242424242421"/>
    <n v="295.78787878787881"/>
    <n v="283.09818181818179"/>
    <n v="297.0327272727273"/>
    <n v="272.80242424242425"/>
    <n v="278.89575757575761"/>
    <n v="242.51272727272726"/>
    <n v="253.61939393939392"/>
    <n v="0"/>
    <n v="37.735199999999999"/>
    <n v="1126.4615999999999"/>
    <n v="0"/>
    <n v="0"/>
    <n v="0"/>
    <n v="0"/>
    <n v="0"/>
    <n v="0"/>
    <n v="0"/>
    <n v="0"/>
    <n v="0"/>
    <n v="0"/>
    <n v="0"/>
    <n v="37.735199999999999"/>
    <n v="39.991199999999999"/>
    <n v="37.639199999999995"/>
    <n v="80.88239999999999"/>
    <n v="91.018079999999983"/>
    <n v="115.12607999999999"/>
    <n v="117.13199999999999"/>
    <n v="112.10687999999999"/>
    <n v="117.62495999999999"/>
    <n v="108.02976"/>
    <n v="110.44271999999999"/>
    <n v="96.035039999999995"/>
    <n v="100.43327999999998"/>
  </r>
  <r>
    <x v="35"/>
    <n v="64987233"/>
    <n v="10076840004536"/>
    <s v="BJ US-Bar-StrawberryCHSCAKE 8-4pk"/>
    <n v="0"/>
    <n v="0"/>
    <n v="0"/>
    <n v="0"/>
    <n v="0"/>
    <n v="0"/>
    <n v="0"/>
    <n v="0"/>
    <n v="0"/>
    <n v="0"/>
    <n v="0"/>
    <n v="0"/>
    <n v="8153"/>
    <n v="11838"/>
    <n v="10807"/>
    <n v="24121"/>
    <n v="26975.200000000001"/>
    <n v="32863.199999999997"/>
    <n v="33528"/>
    <n v="32776.199999999997"/>
    <n v="34143.400000000009"/>
    <n v="31299.4"/>
    <n v="32158.800000000003"/>
    <n v="27948.599999999995"/>
    <n v="29245.200000000001"/>
    <n v="335857"/>
    <n v="165"/>
    <n v="2.3999999999999998E-3"/>
    <n v="8153"/>
    <n v="327704"/>
    <n v="0"/>
    <n v="49.412121212121214"/>
    <n v="1986.0848484848484"/>
    <n v="0"/>
    <n v="0"/>
    <n v="0"/>
    <n v="0"/>
    <n v="0"/>
    <n v="0"/>
    <n v="0"/>
    <n v="0"/>
    <n v="0"/>
    <n v="0"/>
    <n v="0"/>
    <n v="49.412121212121214"/>
    <n v="71.74545454545455"/>
    <n v="65.4969696969697"/>
    <n v="146.18787878787879"/>
    <n v="163.48606060606062"/>
    <n v="199.17090909090908"/>
    <n v="203.2"/>
    <n v="198.64363636363635"/>
    <n v="206.92969696969703"/>
    <n v="189.69333333333333"/>
    <n v="194.90181818181819"/>
    <n v="169.38545454545451"/>
    <n v="177.24363636363637"/>
    <n v="0"/>
    <n v="19.5672"/>
    <n v="786.48959999999988"/>
    <n v="0"/>
    <n v="0"/>
    <n v="0"/>
    <n v="0"/>
    <n v="0"/>
    <n v="0"/>
    <n v="0"/>
    <n v="0"/>
    <n v="0"/>
    <n v="0"/>
    <n v="0"/>
    <n v="19.5672"/>
    <n v="28.411199999999997"/>
    <n v="25.936799999999998"/>
    <n v="57.890399999999993"/>
    <n v="64.740479999999991"/>
    <n v="78.871679999999984"/>
    <n v="80.467199999999991"/>
    <n v="78.662879999999987"/>
    <n v="81.944160000000011"/>
    <n v="75.118560000000002"/>
    <n v="77.181120000000007"/>
    <n v="67.076639999999983"/>
    <n v="70.188479999999998"/>
  </r>
  <r>
    <x v="35"/>
    <n v="64987234"/>
    <n v="10076840004543"/>
    <s v="BJ US-Bar-Cookie Dough 8-4pk"/>
    <n v="0"/>
    <n v="0"/>
    <n v="0"/>
    <n v="0"/>
    <n v="0"/>
    <n v="0"/>
    <n v="0"/>
    <n v="0"/>
    <n v="0"/>
    <n v="0"/>
    <n v="0"/>
    <n v="0"/>
    <n v="16532"/>
    <n v="16890"/>
    <n v="15907"/>
    <n v="42938"/>
    <n v="51756.2"/>
    <n v="61466.2"/>
    <n v="63832"/>
    <n v="58539.199999999997"/>
    <n v="58638.400000000001"/>
    <n v="58721.4"/>
    <n v="56074.8"/>
    <n v="47876.6"/>
    <n v="48960.2"/>
    <n v="598132"/>
    <n v="165"/>
    <n v="2.3999999999999998E-3"/>
    <n v="16532"/>
    <n v="581600"/>
    <n v="0"/>
    <n v="100.19393939393939"/>
    <n v="3524.848484848485"/>
    <n v="0"/>
    <n v="0"/>
    <n v="0"/>
    <n v="0"/>
    <n v="0"/>
    <n v="0"/>
    <n v="0"/>
    <n v="0"/>
    <n v="0"/>
    <n v="0"/>
    <n v="0"/>
    <n v="100.19393939393939"/>
    <n v="102.36363636363636"/>
    <n v="96.406060606060606"/>
    <n v="260.23030303030305"/>
    <n v="313.67393939393935"/>
    <n v="372.52242424242422"/>
    <n v="386.86060606060607"/>
    <n v="354.78303030303027"/>
    <n v="355.38424242424242"/>
    <n v="355.88727272727272"/>
    <n v="339.84727272727275"/>
    <n v="290.16121212121209"/>
    <n v="296.72848484848481"/>
    <n v="0"/>
    <n v="39.6768"/>
    <n v="1395.84"/>
    <n v="0"/>
    <n v="0"/>
    <n v="0"/>
    <n v="0"/>
    <n v="0"/>
    <n v="0"/>
    <n v="0"/>
    <n v="0"/>
    <n v="0"/>
    <n v="0"/>
    <n v="0"/>
    <n v="39.6768"/>
    <n v="40.535999999999994"/>
    <n v="38.1768"/>
    <n v="103.05119999999999"/>
    <n v="124.21487999999998"/>
    <n v="147.51887999999997"/>
    <n v="153.1968"/>
    <n v="140.49407999999997"/>
    <n v="140.73215999999999"/>
    <n v="140.93135999999998"/>
    <n v="134.57952"/>
    <n v="114.90383999999999"/>
    <n v="117.50447999999999"/>
  </r>
  <r>
    <x v="35"/>
    <n v="64988054"/>
    <n v="10076840004581"/>
    <s v="BJ US-Bar-Caramel Blondie 8-4pk"/>
    <n v="0"/>
    <n v="0"/>
    <n v="0"/>
    <n v="0"/>
    <n v="0"/>
    <n v="0"/>
    <n v="0"/>
    <n v="0"/>
    <n v="0"/>
    <n v="0"/>
    <n v="0"/>
    <n v="0"/>
    <n v="6727"/>
    <n v="12720"/>
    <n v="11429"/>
    <n v="16142.000000000002"/>
    <n v="22615.200000000001"/>
    <n v="28107.199999999997"/>
    <n v="28413.000000000007"/>
    <n v="27001.199999999997"/>
    <n v="27980.400000000001"/>
    <n v="25612.400000000001"/>
    <n v="26413.800000000003"/>
    <n v="22945.600000000006"/>
    <n v="24022.200000000004"/>
    <n v="280128.99999999994"/>
    <n v="165"/>
    <n v="2.3999999999999998E-3"/>
    <n v="6727"/>
    <n v="273401.99999999994"/>
    <n v="0"/>
    <n v="40.769696969696973"/>
    <n v="1656.9818181818177"/>
    <n v="0"/>
    <n v="0"/>
    <n v="0"/>
    <n v="0"/>
    <n v="0"/>
    <n v="0"/>
    <n v="0"/>
    <n v="0"/>
    <n v="0"/>
    <n v="0"/>
    <n v="0"/>
    <n v="40.769696969696973"/>
    <n v="77.090909090909093"/>
    <n v="69.266666666666666"/>
    <n v="97.830303030303043"/>
    <n v="137.06181818181818"/>
    <n v="170.34666666666664"/>
    <n v="172.20000000000005"/>
    <n v="163.64363636363635"/>
    <n v="169.57818181818183"/>
    <n v="155.22666666666669"/>
    <n v="160.08363636363637"/>
    <n v="139.06424242424245"/>
    <n v="145.58909090909094"/>
    <n v="0"/>
    <n v="16.1448"/>
    <n v="656.16479999999979"/>
    <n v="0"/>
    <n v="0"/>
    <n v="0"/>
    <n v="0"/>
    <n v="0"/>
    <n v="0"/>
    <n v="0"/>
    <n v="0"/>
    <n v="0"/>
    <n v="0"/>
    <n v="0"/>
    <n v="16.1448"/>
    <n v="30.527999999999999"/>
    <n v="27.429599999999997"/>
    <n v="38.7408"/>
    <n v="54.276479999999999"/>
    <n v="67.457279999999983"/>
    <n v="68.191200000000009"/>
    <n v="64.802879999999988"/>
    <n v="67.152959999999993"/>
    <n v="61.469760000000001"/>
    <n v="63.393120000000003"/>
    <n v="55.069440000000007"/>
    <n v="57.653280000000002"/>
  </r>
  <r>
    <x v="35"/>
    <n v="64988053"/>
    <n v="10076840004574"/>
    <s v="BJ US-Bar-PB Pretzel 8-4pk"/>
    <n v="0"/>
    <n v="0"/>
    <n v="0"/>
    <n v="0"/>
    <n v="0"/>
    <n v="0"/>
    <n v="0"/>
    <n v="0"/>
    <n v="0"/>
    <n v="0"/>
    <n v="0"/>
    <n v="0"/>
    <n v="5957"/>
    <n v="10704.000000000002"/>
    <n v="10431"/>
    <n v="13705"/>
    <n v="18107.2"/>
    <n v="22062.2"/>
    <n v="21893"/>
    <n v="21055.200000000001"/>
    <n v="21636.400000000001"/>
    <n v="19759.400000000001"/>
    <n v="20499.8"/>
    <n v="17796.599999999999"/>
    <n v="18645.2"/>
    <n v="222252"/>
    <n v="165"/>
    <n v="2.3999999999999998E-3"/>
    <n v="5957"/>
    <n v="216295"/>
    <n v="0"/>
    <n v="36.103030303030302"/>
    <n v="1310.878787878788"/>
    <n v="0"/>
    <n v="0"/>
    <n v="0"/>
    <n v="0"/>
    <n v="0"/>
    <n v="0"/>
    <n v="0"/>
    <n v="0"/>
    <n v="0"/>
    <n v="0"/>
    <n v="0"/>
    <n v="36.103030303030302"/>
    <n v="64.872727272727289"/>
    <n v="63.218181818181819"/>
    <n v="83.060606060606062"/>
    <n v="109.74060606060607"/>
    <n v="133.71030303030304"/>
    <n v="132.68484848484849"/>
    <n v="127.60727272727273"/>
    <n v="131.12969696969697"/>
    <n v="119.7539393939394"/>
    <n v="124.24121212121211"/>
    <n v="107.85818181818181"/>
    <n v="113.00121212121212"/>
    <n v="0"/>
    <n v="14.296799999999999"/>
    <n v="519.10799999999995"/>
    <n v="0"/>
    <n v="0"/>
    <n v="0"/>
    <n v="0"/>
    <n v="0"/>
    <n v="0"/>
    <n v="0"/>
    <n v="0"/>
    <n v="0"/>
    <n v="0"/>
    <n v="0"/>
    <n v="14.296799999999999"/>
    <n v="25.689600000000002"/>
    <n v="25.034399999999998"/>
    <n v="32.891999999999996"/>
    <n v="43.457279999999997"/>
    <n v="52.949279999999995"/>
    <n v="52.543199999999999"/>
    <n v="50.53248"/>
    <n v="51.92736"/>
    <n v="47.422559999999997"/>
    <n v="49.199519999999993"/>
    <n v="42.711839999999995"/>
    <n v="44.748480000000001"/>
  </r>
  <r>
    <x v="29"/>
    <n v="65459033"/>
    <n v="10077567004793"/>
    <s v="BR Strawberry Shortcake 8 1PT"/>
    <n v="0"/>
    <n v="0"/>
    <n v="0"/>
    <n v="0"/>
    <n v="0"/>
    <n v="0"/>
    <n v="0"/>
    <n v="0"/>
    <n v="0"/>
    <n v="0"/>
    <n v="0"/>
    <n v="0"/>
    <n v="0"/>
    <n v="0"/>
    <n v="0"/>
    <n v="11379"/>
    <n v="6959.9999999999991"/>
    <n v="7490.0000000000009"/>
    <n v="5672.9999999999991"/>
    <n v="7328"/>
    <n v="9770.9999999999982"/>
    <n v="9454.9999999999982"/>
    <n v="9770.9999999999982"/>
    <n v="9454.9999999999982"/>
    <n v="9770.9999999999982"/>
    <n v="87053"/>
    <n v="240"/>
    <n v="3.7839999999999996E-3"/>
    <n v="0"/>
    <n v="87053"/>
    <n v="0"/>
    <n v="0"/>
    <n v="362.72083333333336"/>
    <n v="0"/>
    <n v="0"/>
    <n v="0"/>
    <n v="0"/>
    <n v="0"/>
    <n v="0"/>
    <n v="0"/>
    <n v="0"/>
    <n v="0"/>
    <n v="0"/>
    <n v="0"/>
    <n v="0"/>
    <n v="0"/>
    <n v="0"/>
    <n v="47.412500000000001"/>
    <n v="28.999999999999996"/>
    <n v="31.208333333333336"/>
    <n v="23.637499999999996"/>
    <n v="30.533333333333335"/>
    <n v="40.712499999999991"/>
    <n v="39.395833333333329"/>
    <n v="40.712499999999991"/>
    <n v="39.395833333333329"/>
    <n v="40.712499999999991"/>
    <n v="0"/>
    <n v="0"/>
    <n v="329.40855199999999"/>
    <n v="0"/>
    <n v="0"/>
    <n v="0"/>
    <n v="0"/>
    <n v="0"/>
    <n v="0"/>
    <n v="0"/>
    <n v="0"/>
    <n v="0"/>
    <n v="0"/>
    <n v="0"/>
    <n v="0"/>
    <n v="0"/>
    <n v="0"/>
    <n v="43.058135999999998"/>
    <n v="26.336639999999992"/>
    <n v="28.34216"/>
    <n v="21.466631999999993"/>
    <n v="27.729151999999996"/>
    <n v="36.973463999999993"/>
    <n v="35.777719999999988"/>
    <n v="36.973463999999993"/>
    <n v="35.777719999999988"/>
    <n v="36.973463999999993"/>
  </r>
  <r>
    <x v="29"/>
    <n v="65459388"/>
    <n v="10077567004809"/>
    <s v="BR Almond Joy 8 1PT"/>
    <n v="0"/>
    <n v="0"/>
    <n v="0"/>
    <n v="0"/>
    <n v="0"/>
    <n v="0"/>
    <n v="0"/>
    <n v="0"/>
    <n v="0"/>
    <n v="0"/>
    <n v="0"/>
    <n v="0"/>
    <n v="0"/>
    <n v="0"/>
    <n v="0"/>
    <n v="11002.999999999998"/>
    <n v="4776"/>
    <n v="4856"/>
    <n v="3439"/>
    <n v="4442"/>
    <n v="5923.0000000000009"/>
    <n v="5731.9999999999991"/>
    <n v="5923.0000000000009"/>
    <n v="5731.9999999999991"/>
    <n v="5923.0000000000009"/>
    <n v="57749"/>
    <n v="240"/>
    <n v="3.7839999999999996E-3"/>
    <n v="0"/>
    <n v="57749"/>
    <n v="0"/>
    <n v="0"/>
    <n v="240.62083333333334"/>
    <n v="0"/>
    <n v="0"/>
    <n v="0"/>
    <n v="0"/>
    <n v="0"/>
    <n v="0"/>
    <n v="0"/>
    <n v="0"/>
    <n v="0"/>
    <n v="0"/>
    <n v="0"/>
    <n v="0"/>
    <n v="0"/>
    <n v="0"/>
    <n v="45.845833333333324"/>
    <n v="19.899999999999999"/>
    <n v="20.233333333333334"/>
    <n v="14.329166666666667"/>
    <n v="18.508333333333333"/>
    <n v="24.679166666666671"/>
    <n v="23.883333333333329"/>
    <n v="24.679166666666671"/>
    <n v="23.883333333333329"/>
    <n v="24.679166666666671"/>
    <n v="0"/>
    <n v="0"/>
    <n v="218.52221599999999"/>
    <n v="0"/>
    <n v="0"/>
    <n v="0"/>
    <n v="0"/>
    <n v="0"/>
    <n v="0"/>
    <n v="0"/>
    <n v="0"/>
    <n v="0"/>
    <n v="0"/>
    <n v="0"/>
    <n v="0"/>
    <n v="0"/>
    <n v="0"/>
    <n v="41.63535199999999"/>
    <n v="18.072384"/>
    <n v="18.375103999999997"/>
    <n v="13.013175999999998"/>
    <n v="16.808527999999999"/>
    <n v="22.412632000000002"/>
    <n v="21.689887999999993"/>
    <n v="22.412632000000002"/>
    <n v="21.689887999999993"/>
    <n v="22.412632000000002"/>
  </r>
  <r>
    <x v="29"/>
    <n v="65471855"/>
    <n v="10077567004816"/>
    <s v="BR Creamsicle 8 1PT"/>
    <n v="0"/>
    <n v="0"/>
    <n v="0"/>
    <n v="0"/>
    <n v="0"/>
    <n v="0"/>
    <n v="0"/>
    <n v="0"/>
    <n v="0"/>
    <n v="0"/>
    <n v="0"/>
    <n v="0"/>
    <n v="0"/>
    <n v="0"/>
    <n v="0"/>
    <n v="11254"/>
    <n v="6054"/>
    <n v="6243.0000000000009"/>
    <n v="4500"/>
    <n v="5812.9999999999991"/>
    <n v="7750.0000000000009"/>
    <n v="7499.9999999999991"/>
    <n v="7750.0000000000009"/>
    <n v="7499.9999999999991"/>
    <n v="7750.0000000000009"/>
    <n v="72114"/>
    <n v="240"/>
    <n v="3.7839999999999996E-3"/>
    <n v="0"/>
    <n v="72114"/>
    <n v="0"/>
    <n v="0"/>
    <n v="300.47500000000002"/>
    <n v="0"/>
    <n v="0"/>
    <n v="0"/>
    <n v="0"/>
    <n v="0"/>
    <n v="0"/>
    <n v="0"/>
    <n v="0"/>
    <n v="0"/>
    <n v="0"/>
    <n v="0"/>
    <n v="0"/>
    <n v="0"/>
    <n v="0"/>
    <n v="46.891666666666666"/>
    <n v="25.225000000000001"/>
    <n v="26.012500000000003"/>
    <n v="18.75"/>
    <n v="24.220833333333328"/>
    <n v="32.291666666666671"/>
    <n v="31.249999999999996"/>
    <n v="32.291666666666671"/>
    <n v="31.249999999999996"/>
    <n v="32.291666666666671"/>
    <n v="0"/>
    <n v="0"/>
    <n v="272.87937599999998"/>
    <n v="0"/>
    <n v="0"/>
    <n v="0"/>
    <n v="0"/>
    <n v="0"/>
    <n v="0"/>
    <n v="0"/>
    <n v="0"/>
    <n v="0"/>
    <n v="0"/>
    <n v="0"/>
    <n v="0"/>
    <n v="0"/>
    <n v="0"/>
    <n v="42.585135999999999"/>
    <n v="22.908335999999998"/>
    <n v="23.623512000000002"/>
    <n v="17.027999999999999"/>
    <n v="21.996391999999993"/>
    <n v="29.326000000000001"/>
    <n v="28.379999999999992"/>
    <n v="29.326000000000001"/>
    <n v="28.379999999999992"/>
    <n v="29.326000000000001"/>
  </r>
  <r>
    <x v="13"/>
    <n v="64977494"/>
    <n v="10840473400245"/>
    <s v="GH Reeses Candy Bar 8-6PK"/>
    <n v="0"/>
    <n v="0"/>
    <n v="0"/>
    <n v="0"/>
    <n v="0"/>
    <n v="0"/>
    <n v="0"/>
    <n v="0"/>
    <n v="0"/>
    <n v="0"/>
    <n v="0"/>
    <n v="0"/>
    <n v="429"/>
    <n v="7685"/>
    <n v="7435"/>
    <n v="20594"/>
    <n v="21622"/>
    <n v="33404"/>
    <n v="31080"/>
    <n v="31604"/>
    <n v="29005"/>
    <n v="23844"/>
    <n v="16987"/>
    <n v="13230.000000000002"/>
    <n v="15171"/>
    <n v="252090"/>
    <n v="130"/>
    <n v="2.8399999999999996E-3"/>
    <n v="429"/>
    <n v="251661"/>
    <n v="0"/>
    <n v="3.3"/>
    <n v="1935.8538461538462"/>
    <n v="0"/>
    <n v="0"/>
    <n v="0"/>
    <n v="0"/>
    <n v="0"/>
    <n v="0"/>
    <n v="0"/>
    <n v="0"/>
    <n v="0"/>
    <n v="0"/>
    <n v="0"/>
    <n v="3.3"/>
    <n v="59.115384615384613"/>
    <n v="57.192307692307693"/>
    <n v="158.41538461538462"/>
    <n v="166.32307692307691"/>
    <n v="256.95384615384614"/>
    <n v="239.07692307692307"/>
    <n v="243.1076923076923"/>
    <n v="223.11538461538461"/>
    <n v="183.41538461538462"/>
    <n v="130.66923076923078"/>
    <n v="101.76923076923079"/>
    <n v="116.7"/>
    <n v="0"/>
    <n v="1.2183599999999999"/>
    <n v="714.71723999999995"/>
    <n v="0"/>
    <n v="0"/>
    <n v="0"/>
    <n v="0"/>
    <n v="0"/>
    <n v="0"/>
    <n v="0"/>
    <n v="0"/>
    <n v="0"/>
    <n v="0"/>
    <n v="0"/>
    <n v="1.2183599999999999"/>
    <n v="21.825399999999998"/>
    <n v="21.115399999999998"/>
    <n v="58.486959999999989"/>
    <n v="61.406479999999995"/>
    <n v="94.867359999999991"/>
    <n v="88.267199999999988"/>
    <n v="89.755359999999982"/>
    <n v="82.374199999999988"/>
    <n v="67.716959999999986"/>
    <n v="48.243079999999992"/>
    <n v="37.5732"/>
    <n v="43.085639999999998"/>
  </r>
  <r>
    <x v="25"/>
    <n v="64957257"/>
    <n v="10850001974018"/>
    <s v="Yasso Vanilla Bean Sandwich 8-3pk"/>
    <n v="0"/>
    <n v="0"/>
    <n v="0"/>
    <n v="0"/>
    <n v="0"/>
    <n v="0"/>
    <n v="0"/>
    <n v="2740"/>
    <n v="10120"/>
    <n v="5860"/>
    <n v="10026"/>
    <n v="7835"/>
    <n v="7997"/>
    <n v="7860.0325294703398"/>
    <n v="7550.7019260899997"/>
    <n v="9761.4491627893221"/>
    <n v="9613.792384831524"/>
    <n v="9289.850665814407"/>
    <n v="8624.7998553611851"/>
    <n v="8252.7649945742342"/>
    <n v="8969.6162548498287"/>
    <n v="7744.1830417267784"/>
    <n v="8889.5390538271167"/>
    <n v="7884.506352960505"/>
    <n v="8312.9347429055924"/>
    <n v="147332.17096520081"/>
    <n v="180"/>
    <n v="2.4880000000000002E-3"/>
    <n v="44578"/>
    <n v="102754.17096520083"/>
    <n v="0"/>
    <n v="247.65555555555557"/>
    <n v="570.85650536222681"/>
    <n v="0"/>
    <n v="0"/>
    <n v="0"/>
    <n v="0"/>
    <n v="0"/>
    <n v="0"/>
    <n v="15.222222222222221"/>
    <n v="56.222222222222221"/>
    <n v="32.555555555555557"/>
    <n v="55.7"/>
    <n v="43.527777777777779"/>
    <n v="44.427777777777777"/>
    <n v="43.666847385946333"/>
    <n v="41.94834403383333"/>
    <n v="54.230273126607344"/>
    <n v="53.409957693508467"/>
    <n v="51.610281476746707"/>
    <n v="47.915554752006585"/>
    <n v="45.848694414301299"/>
    <n v="49.831201415832382"/>
    <n v="43.023239120704325"/>
    <n v="49.386328076817314"/>
    <n v="43.802813072002806"/>
    <n v="46.182970793919957"/>
    <n v="0"/>
    <n v="110.91006400000001"/>
    <n v="255.65237736141967"/>
    <n v="0"/>
    <n v="0"/>
    <n v="0"/>
    <n v="0"/>
    <n v="0"/>
    <n v="0"/>
    <n v="6.817120000000001"/>
    <n v="25.178560000000001"/>
    <n v="14.579680000000002"/>
    <n v="24.944688000000003"/>
    <n v="19.493480000000002"/>
    <n v="19.896536000000001"/>
    <n v="19.555760933322208"/>
    <n v="18.78614639211192"/>
    <n v="24.286485517019834"/>
    <n v="23.919115453460833"/>
    <n v="23.113148456546245"/>
    <n v="21.458502040138629"/>
    <n v="20.532879306500696"/>
    <n v="22.316405242066377"/>
    <n v="19.267527407816225"/>
    <n v="22.117173165921869"/>
    <n v="19.616651806165738"/>
    <n v="20.682581640349117"/>
  </r>
  <r>
    <x v="13"/>
    <n v="64978550"/>
    <n v="10840473400290"/>
    <s v="GH Almond Joy Candy Bar 8-6PK"/>
    <n v="0"/>
    <n v="0"/>
    <n v="0"/>
    <n v="0"/>
    <n v="0"/>
    <n v="0"/>
    <n v="0"/>
    <n v="0"/>
    <n v="0"/>
    <n v="0"/>
    <n v="0"/>
    <n v="0"/>
    <n v="364"/>
    <n v="9612"/>
    <n v="5923"/>
    <n v="8514"/>
    <n v="12103"/>
    <n v="19250"/>
    <n v="17742"/>
    <n v="17630"/>
    <n v="16180"/>
    <n v="13301.999999999998"/>
    <n v="9477"/>
    <n v="7729"/>
    <n v="8572"/>
    <n v="146398"/>
    <n v="130"/>
    <n v="2.8399999999999996E-3"/>
    <n v="364"/>
    <n v="146034"/>
    <n v="0"/>
    <n v="2.8"/>
    <n v="1123.3384615384616"/>
    <n v="0"/>
    <n v="0"/>
    <n v="0"/>
    <n v="0"/>
    <n v="0"/>
    <n v="0"/>
    <n v="0"/>
    <n v="0"/>
    <n v="0"/>
    <n v="0"/>
    <n v="0"/>
    <n v="2.8"/>
    <n v="73.938461538461539"/>
    <n v="45.561538461538461"/>
    <n v="65.492307692307691"/>
    <n v="93.1"/>
    <n v="148.07692307692307"/>
    <n v="136.47692307692307"/>
    <n v="135.61538461538461"/>
    <n v="124.46153846153847"/>
    <n v="102.32307692307691"/>
    <n v="72.900000000000006"/>
    <n v="59.45384615384615"/>
    <n v="65.938461538461539"/>
    <n v="0"/>
    <n v="1.0337599999999998"/>
    <n v="414.73655999999994"/>
    <n v="0"/>
    <n v="0"/>
    <n v="0"/>
    <n v="0"/>
    <n v="0"/>
    <n v="0"/>
    <n v="0"/>
    <n v="0"/>
    <n v="0"/>
    <n v="0"/>
    <n v="0"/>
    <n v="1.0337599999999998"/>
    <n v="27.298079999999995"/>
    <n v="16.821319999999996"/>
    <n v="24.179759999999998"/>
    <n v="34.372519999999994"/>
    <n v="54.669999999999995"/>
    <n v="50.387279999999997"/>
    <n v="50.069199999999995"/>
    <n v="45.951199999999993"/>
    <n v="37.777679999999989"/>
    <n v="26.914679999999997"/>
    <n v="21.950359999999996"/>
    <n v="24.344479999999997"/>
  </r>
  <r>
    <x v="13"/>
    <n v="64979101"/>
    <n v="10840473400351"/>
    <s v="GH Reeses Candy Bar 1-24PK"/>
    <n v="0"/>
    <n v="0"/>
    <n v="0"/>
    <n v="0"/>
    <n v="0"/>
    <n v="0"/>
    <n v="0"/>
    <n v="0"/>
    <n v="0"/>
    <n v="0"/>
    <n v="0"/>
    <n v="0"/>
    <n v="0"/>
    <n v="0"/>
    <n v="0"/>
    <n v="8535.7232142857138"/>
    <n v="13836.322916666666"/>
    <n v="21161.973710317463"/>
    <n v="7076.4357142857143"/>
    <n v="9140.3961309523838"/>
    <n v="12187.194841269838"/>
    <n v="11794.059523809525"/>
    <n v="12187.194841269838"/>
    <n v="11794.059523809525"/>
    <n v="12187.194841269838"/>
    <n v="119900.55525793652"/>
    <n v="392"/>
    <n v="1.4399999999999999E-3"/>
    <n v="0"/>
    <n v="119900.55525793652"/>
    <n v="0"/>
    <n v="0"/>
    <n v="305.86876341310335"/>
    <n v="0"/>
    <n v="0"/>
    <n v="0"/>
    <n v="0"/>
    <n v="0"/>
    <n v="0"/>
    <n v="0"/>
    <n v="0"/>
    <n v="0"/>
    <n v="0"/>
    <n v="0"/>
    <n v="0"/>
    <n v="0"/>
    <n v="0"/>
    <n v="21.774804118075799"/>
    <n v="35.296742134353742"/>
    <n v="53.984626812034342"/>
    <n v="18.05213192419825"/>
    <n v="23.317337068756082"/>
    <n v="31.089782758341425"/>
    <n v="30.086886540330422"/>
    <n v="31.089782758341425"/>
    <n v="30.086886540330422"/>
    <n v="31.089782758341425"/>
    <n v="0"/>
    <n v="0"/>
    <n v="172.65679957142856"/>
    <n v="0"/>
    <n v="0"/>
    <n v="0"/>
    <n v="0"/>
    <n v="0"/>
    <n v="0"/>
    <n v="0"/>
    <n v="0"/>
    <n v="0"/>
    <n v="0"/>
    <n v="0"/>
    <n v="0"/>
    <n v="0"/>
    <n v="0"/>
    <n v="12.291441428571426"/>
    <n v="19.924304999999997"/>
    <n v="30.473242142857146"/>
    <n v="10.190067428571428"/>
    <n v="13.162170428571432"/>
    <n v="17.549560571428565"/>
    <n v="16.983445714285715"/>
    <n v="17.549560571428565"/>
    <n v="16.983445714285715"/>
    <n v="17.549560571428565"/>
  </r>
  <r>
    <x v="7"/>
    <n v="64979407"/>
    <n v="10077567004502"/>
    <s v="BR Reeses PB Carbsmart Bar 8-6PK"/>
    <n v="0"/>
    <n v="0"/>
    <n v="0"/>
    <n v="0"/>
    <n v="0"/>
    <n v="0"/>
    <n v="0"/>
    <n v="0"/>
    <n v="0"/>
    <n v="0"/>
    <n v="0"/>
    <n v="0"/>
    <n v="143"/>
    <n v="9729.710332923014"/>
    <n v="7411.0297255439827"/>
    <n v="10662.232153517427"/>
    <n v="12406.635719945465"/>
    <n v="17359.057951979004"/>
    <n v="15725.907147263817"/>
    <n v="16970.078767954285"/>
    <n v="16109.950771245749"/>
    <n v="15815.277414607059"/>
    <n v="12768.282939576839"/>
    <n v="7705.4650921319899"/>
    <n v="13375.127251983438"/>
    <n v="156181.75526867207"/>
    <n v="143"/>
    <n v="4.2560000000000002E-3"/>
    <n v="143"/>
    <n v="156038.75526867207"/>
    <n v="0"/>
    <n v="1"/>
    <n v="1091.1801067739307"/>
    <n v="0"/>
    <n v="0"/>
    <n v="0"/>
    <n v="0"/>
    <n v="0"/>
    <n v="0"/>
    <n v="0"/>
    <n v="0"/>
    <n v="0"/>
    <n v="0"/>
    <n v="0"/>
    <n v="1"/>
    <n v="68.03993239806303"/>
    <n v="51.825382696111767"/>
    <n v="74.561064010611375"/>
    <n v="86.759690349268993"/>
    <n v="121.39201365020283"/>
    <n v="109.97137865219453"/>
    <n v="118.67187949618381"/>
    <n v="112.65699840031992"/>
    <n v="110.59634555669273"/>
    <n v="89.288691885152716"/>
    <n v="53.884371273650281"/>
    <n v="93.53235840547859"/>
    <n v="0"/>
    <n v="0.60860800000000004"/>
    <n v="664.10094242346838"/>
    <n v="0"/>
    <n v="0"/>
    <n v="0"/>
    <n v="0"/>
    <n v="0"/>
    <n v="0"/>
    <n v="0"/>
    <n v="0"/>
    <n v="0"/>
    <n v="0"/>
    <n v="0"/>
    <n v="0.60860800000000004"/>
    <n v="41.409647176920352"/>
    <n v="31.541342511915193"/>
    <n v="45.378460045370169"/>
    <n v="52.802641624087904"/>
    <n v="73.880150643622642"/>
    <n v="66.929460818754805"/>
    <n v="72.22465523641344"/>
    <n v="68.563950482421916"/>
    <n v="67.309820676567639"/>
    <n v="54.341812190839029"/>
    <n v="32.794459432113747"/>
    <n v="56.924541584441513"/>
  </r>
  <r>
    <x v="13"/>
    <n v="65089667"/>
    <n v="10077567004564"/>
    <s v="BR Carbsmart IC Bars For CS 1(3)6-PK"/>
    <n v="0"/>
    <n v="0"/>
    <n v="0"/>
    <n v="0"/>
    <n v="0"/>
    <n v="0"/>
    <n v="0"/>
    <n v="0"/>
    <n v="0"/>
    <n v="0"/>
    <n v="7050"/>
    <n v="7800"/>
    <n v="1650"/>
    <n v="1538"/>
    <n v="6038"/>
    <n v="24222"/>
    <n v="27328"/>
    <n v="43806"/>
    <n v="26562"/>
    <n v="39380"/>
    <n v="29565"/>
    <n v="18876"/>
    <n v="17948"/>
    <n v="15050"/>
    <n v="13510"/>
    <n v="280323"/>
    <n v="150"/>
    <n v="8.8999999999999995E-5"/>
    <n v="16500"/>
    <n v="263823"/>
    <n v="0"/>
    <n v="110"/>
    <n v="1758.82"/>
    <n v="0"/>
    <n v="0"/>
    <n v="0"/>
    <n v="0"/>
    <n v="0"/>
    <n v="0"/>
    <n v="0"/>
    <n v="0"/>
    <n v="0"/>
    <n v="47"/>
    <n v="52"/>
    <n v="11"/>
    <n v="10.253333333333334"/>
    <n v="40.25333333333333"/>
    <n v="161.47999999999999"/>
    <n v="182.18666666666667"/>
    <n v="292.04000000000002"/>
    <n v="177.08"/>
    <n v="262.53333333333336"/>
    <n v="197.1"/>
    <n v="125.84"/>
    <n v="119.65333333333334"/>
    <n v="100.33333333333333"/>
    <n v="90.066666666666663"/>
    <n v="0"/>
    <n v="1.4684999999999999"/>
    <n v="23.480246999999999"/>
    <n v="0"/>
    <n v="0"/>
    <n v="0"/>
    <n v="0"/>
    <n v="0"/>
    <n v="0"/>
    <n v="0"/>
    <n v="0"/>
    <n v="0"/>
    <n v="0.62744999999999995"/>
    <n v="0.69419999999999993"/>
    <n v="0.14684999999999998"/>
    <n v="0.136882"/>
    <n v="0.53738199999999992"/>
    <n v="2.1557580000000001"/>
    <n v="2.4321919999999997"/>
    <n v="3.8987339999999997"/>
    <n v="2.3640179999999997"/>
    <n v="3.5048199999999996"/>
    <n v="2.6312849999999997"/>
    <n v="1.679964"/>
    <n v="1.597372"/>
    <n v="1.33945"/>
    <n v="1.2023899999999998"/>
  </r>
  <r>
    <x v="4"/>
    <n v="64956417"/>
    <n v="10077567004427"/>
    <s v="PS Hello Kitty Facepiece IH 6-6PK"/>
    <n v="0"/>
    <n v="0"/>
    <n v="0"/>
    <n v="0"/>
    <n v="0"/>
    <n v="0"/>
    <n v="0"/>
    <n v="0"/>
    <n v="0"/>
    <n v="0"/>
    <n v="0"/>
    <n v="0"/>
    <n v="4368"/>
    <n v="16667.755774257352"/>
    <n v="8154.2364749299677"/>
    <n v="22587.158740291721"/>
    <n v="39202.241072901554"/>
    <n v="47192.902057486215"/>
    <n v="51470.530394860732"/>
    <n v="40879.046262367599"/>
    <n v="29228.076552008952"/>
    <n v="25081.06058332204"/>
    <n v="18197.637295494409"/>
    <n v="15041.444628245546"/>
    <n v="26269.624626902507"/>
    <n v="344339.71446306852"/>
    <n v="143"/>
    <n v="2.16E-3"/>
    <n v="4368"/>
    <n v="339971.71446306852"/>
    <n v="0"/>
    <n v="30.545454545454547"/>
    <n v="2377.424576664815"/>
    <n v="0"/>
    <n v="0"/>
    <n v="0"/>
    <n v="0"/>
    <n v="0"/>
    <n v="0"/>
    <n v="0"/>
    <n v="0"/>
    <n v="0"/>
    <n v="0"/>
    <n v="0"/>
    <n v="30.545454545454547"/>
    <n v="116.55773268711435"/>
    <n v="57.022632691817954"/>
    <n v="157.95215902301902"/>
    <n v="274.14154596434651"/>
    <n v="330.02029410829522"/>
    <n v="359.93377898504008"/>
    <n v="285.867456380193"/>
    <n v="204.39214372034232"/>
    <n v="175.39203205120307"/>
    <n v="127.25620486359726"/>
    <n v="105.18492747024858"/>
    <n v="183.70366871959794"/>
    <n v="0"/>
    <n v="9.4348799999999997"/>
    <n v="734.33890324022798"/>
    <n v="0"/>
    <n v="0"/>
    <n v="0"/>
    <n v="0"/>
    <n v="0"/>
    <n v="0"/>
    <n v="0"/>
    <n v="0"/>
    <n v="0"/>
    <n v="0"/>
    <n v="0"/>
    <n v="9.4348799999999997"/>
    <n v="36.002352472395877"/>
    <n v="17.613150785848731"/>
    <n v="48.788262879030121"/>
    <n v="84.676840717467357"/>
    <n v="101.93666844417022"/>
    <n v="111.17634565289919"/>
    <n v="88.29873992671402"/>
    <n v="63.132645352339338"/>
    <n v="54.175090859975604"/>
    <n v="39.306896558267923"/>
    <n v="32.489520397010381"/>
    <n v="56.742389194109414"/>
  </r>
  <r>
    <x v="4"/>
    <n v="64979444"/>
    <n v="10077567004519"/>
    <s v="PS Bluey Facepiece IH 6-6PK"/>
    <n v="0"/>
    <n v="0"/>
    <n v="0"/>
    <n v="0"/>
    <n v="0"/>
    <n v="0"/>
    <n v="0"/>
    <n v="0"/>
    <n v="0"/>
    <n v="0"/>
    <n v="0"/>
    <n v="0"/>
    <n v="12450"/>
    <n v="30049.466276593274"/>
    <n v="23047.049387642353"/>
    <n v="60675.429359665912"/>
    <n v="95446.09551973248"/>
    <n v="115163.46318168902"/>
    <n v="129954.83722041085"/>
    <n v="104619.16657746471"/>
    <n v="76466.903386520105"/>
    <n v="63592.010957530132"/>
    <n v="46507.64338002845"/>
    <n v="39325.682339780607"/>
    <n v="69625.187679133072"/>
    <n v="866922.93526619091"/>
    <n v="195"/>
    <n v="2.16E-3"/>
    <n v="12450"/>
    <n v="854472.93526619091"/>
    <n v="0"/>
    <n v="63.846153846153847"/>
    <n v="4381.912488544569"/>
    <n v="0"/>
    <n v="0"/>
    <n v="0"/>
    <n v="0"/>
    <n v="0"/>
    <n v="0"/>
    <n v="0"/>
    <n v="0"/>
    <n v="0"/>
    <n v="0"/>
    <n v="0"/>
    <n v="63.846153846153847"/>
    <n v="154.09982705945268"/>
    <n v="118.18999685970438"/>
    <n v="311.15604799828674"/>
    <n v="489.46715651144859"/>
    <n v="590.58186247020012"/>
    <n v="666.43506266877353"/>
    <n v="536.50854655110106"/>
    <n v="392.13796608471847"/>
    <n v="326.1128767052827"/>
    <n v="238.50073528219718"/>
    <n v="201.67016584502875"/>
    <n v="357.05224450837471"/>
    <n v="0"/>
    <n v="26.891999999999999"/>
    <n v="1845.6615401749723"/>
    <n v="0"/>
    <n v="0"/>
    <n v="0"/>
    <n v="0"/>
    <n v="0"/>
    <n v="0"/>
    <n v="0"/>
    <n v="0"/>
    <n v="0"/>
    <n v="0"/>
    <n v="0"/>
    <n v="26.891999999999999"/>
    <n v="64.906847157441476"/>
    <n v="49.781626677307486"/>
    <n v="131.05892741687836"/>
    <n v="206.16356632262216"/>
    <n v="248.75308047244829"/>
    <n v="280.70244839608745"/>
    <n v="225.97739980732379"/>
    <n v="165.16851131488343"/>
    <n v="137.35874366826508"/>
    <n v="100.45650970086146"/>
    <n v="84.943473853926108"/>
    <n v="150.39040538692743"/>
  </r>
  <r>
    <x v="17"/>
    <n v="64984152"/>
    <n v="10076840004499"/>
    <s v="BJ US-SUN-PBBlondie-8 427ml"/>
    <n v="0"/>
    <n v="0"/>
    <n v="0"/>
    <n v="0"/>
    <n v="0"/>
    <n v="0"/>
    <n v="0"/>
    <n v="0"/>
    <n v="0"/>
    <n v="0"/>
    <n v="0"/>
    <n v="0"/>
    <n v="240"/>
    <n v="14980.450319237376"/>
    <n v="11844.388084943421"/>
    <n v="9469.6034028450922"/>
    <n v="13793.435118961963"/>
    <n v="19026.125617442776"/>
    <n v="19053.470196595463"/>
    <n v="17369.248330991177"/>
    <n v="18522.182155353614"/>
    <n v="17094.366114435143"/>
    <n v="17274.911471043786"/>
    <n v="15035.966919443415"/>
    <n v="15677.395322739136"/>
    <n v="189381.5430540324"/>
    <n v="240"/>
    <n v="3.4159999999999998E-3"/>
    <n v="240"/>
    <n v="189141.5430540324"/>
    <n v="0"/>
    <n v="1"/>
    <n v="788.08976272513496"/>
    <n v="0"/>
    <n v="0"/>
    <n v="0"/>
    <n v="0"/>
    <n v="0"/>
    <n v="0"/>
    <n v="0"/>
    <n v="0"/>
    <n v="0"/>
    <n v="0"/>
    <n v="0"/>
    <n v="1"/>
    <n v="62.418542996822403"/>
    <n v="49.351617020597587"/>
    <n v="39.456680845187883"/>
    <n v="57.472646329008178"/>
    <n v="79.275523406011573"/>
    <n v="79.389459152481095"/>
    <n v="72.371868045796575"/>
    <n v="77.175758980640055"/>
    <n v="71.226525476813094"/>
    <n v="71.978797796015769"/>
    <n v="62.649862164347567"/>
    <n v="65.322480511413062"/>
    <n v="0"/>
    <n v="0.8198399999999999"/>
    <n v="646.10751107257465"/>
    <n v="0"/>
    <n v="0"/>
    <n v="0"/>
    <n v="0"/>
    <n v="0"/>
    <n v="0"/>
    <n v="0"/>
    <n v="0"/>
    <n v="0"/>
    <n v="0"/>
    <n v="0"/>
    <n v="0.8198399999999999"/>
    <n v="51.173218290514875"/>
    <n v="40.46042969816672"/>
    <n v="32.34816522411883"/>
    <n v="47.118374366374063"/>
    <n v="64.993245109184514"/>
    <n v="65.086654191570091"/>
    <n v="59.333352298665858"/>
    <n v="63.27177424268794"/>
    <n v="58.394354646910443"/>
    <n v="59.011097585085572"/>
    <n v="51.362862996818706"/>
    <n v="53.553982422476885"/>
  </r>
  <r>
    <x v="17"/>
    <n v="64984153"/>
    <n v="10076840004505"/>
    <s v="BJ US-SUN-MochaMoodPie-8 427ml"/>
    <n v="0"/>
    <n v="0"/>
    <n v="0"/>
    <n v="0"/>
    <n v="0"/>
    <n v="0"/>
    <n v="0"/>
    <n v="0"/>
    <n v="0"/>
    <n v="0"/>
    <n v="0"/>
    <n v="0"/>
    <n v="240"/>
    <n v="12452.450319237376"/>
    <n v="9164.3880849434208"/>
    <n v="6244.6034028450913"/>
    <n v="8908.4351189619665"/>
    <n v="12056.125617442774"/>
    <n v="12105.470196595463"/>
    <n v="11033.248330991175"/>
    <n v="11762.182155353614"/>
    <n v="10856.366114435143"/>
    <n v="10971.911471043784"/>
    <n v="9548.9669194434136"/>
    <n v="9947.3953227391357"/>
    <n v="125291.54305403236"/>
    <n v="240"/>
    <n v="3.4159999999999998E-3"/>
    <n v="240"/>
    <n v="125051.54305403236"/>
    <n v="0"/>
    <n v="1"/>
    <n v="521.0480960584681"/>
    <n v="0"/>
    <n v="0"/>
    <n v="0"/>
    <n v="0"/>
    <n v="0"/>
    <n v="0"/>
    <n v="0"/>
    <n v="0"/>
    <n v="0"/>
    <n v="0"/>
    <n v="0"/>
    <n v="1"/>
    <n v="51.885209663489064"/>
    <n v="38.184950353930923"/>
    <n v="26.019180845187879"/>
    <n v="37.118479662341528"/>
    <n v="50.233856739344894"/>
    <n v="50.439459152481092"/>
    <n v="45.971868045796562"/>
    <n v="49.00909231397339"/>
    <n v="45.234858810146427"/>
    <n v="45.716297796015766"/>
    <n v="39.787362164347556"/>
    <n v="41.447480511413069"/>
    <n v="0"/>
    <n v="0.8198399999999999"/>
    <n v="427.17607107257453"/>
    <n v="0"/>
    <n v="0"/>
    <n v="0"/>
    <n v="0"/>
    <n v="0"/>
    <n v="0"/>
    <n v="0"/>
    <n v="0"/>
    <n v="0"/>
    <n v="0"/>
    <n v="0"/>
    <n v="0.8198399999999999"/>
    <n v="42.537570290514871"/>
    <n v="31.305549698166722"/>
    <n v="21.33156522411883"/>
    <n v="30.431214366374075"/>
    <n v="41.183725109184515"/>
    <n v="41.352286191570101"/>
    <n v="37.689576298665848"/>
    <n v="40.17961424268794"/>
    <n v="37.085346646910445"/>
    <n v="37.480049585085567"/>
    <n v="32.619270996818699"/>
    <n v="33.980302422476882"/>
  </r>
  <r>
    <x v="17"/>
    <n v="64986251"/>
    <n v="10076840004512"/>
    <s v="BJ US-SUN-StrawBaeShortcake-8 427ML"/>
    <n v="0"/>
    <n v="0"/>
    <n v="0"/>
    <n v="0"/>
    <n v="0"/>
    <n v="0"/>
    <n v="0"/>
    <n v="0"/>
    <n v="0"/>
    <n v="0"/>
    <n v="0"/>
    <n v="0"/>
    <n v="391"/>
    <n v="22701.51420721157"/>
    <n v="15112.214370473352"/>
    <n v="13867.498120201231"/>
    <n v="19228.789481745327"/>
    <n v="26640.414901436339"/>
    <n v="28054.852614453241"/>
    <n v="25572.876011792272"/>
    <n v="27283.692116756283"/>
    <n v="25160.039086674387"/>
    <n v="25424.189491583689"/>
    <n v="22132.010195982388"/>
    <n v="23097.924289158324"/>
    <n v="274667.01488746842"/>
    <n v="240"/>
    <n v="3.4159999999999998E-3"/>
    <n v="391"/>
    <n v="274276.01488746842"/>
    <n v="0"/>
    <n v="1.6291666666666667"/>
    <n v="1142.816728697785"/>
    <n v="0"/>
    <n v="0"/>
    <n v="0"/>
    <n v="0"/>
    <n v="0"/>
    <n v="0"/>
    <n v="0"/>
    <n v="0"/>
    <n v="0"/>
    <n v="0"/>
    <n v="0"/>
    <n v="1.6291666666666667"/>
    <n v="94.589642530048209"/>
    <n v="62.967559876972295"/>
    <n v="57.781242167505134"/>
    <n v="80.11995617393886"/>
    <n v="111.00172875598474"/>
    <n v="116.8952192268885"/>
    <n v="106.55365004913446"/>
    <n v="113.68205048648451"/>
    <n v="104.83349619447661"/>
    <n v="105.93412288159871"/>
    <n v="92.216709149926615"/>
    <n v="96.241351204826344"/>
    <n v="0"/>
    <n v="1.335656"/>
    <n v="936.92686685559204"/>
    <n v="0"/>
    <n v="0"/>
    <n v="0"/>
    <n v="0"/>
    <n v="0"/>
    <n v="0"/>
    <n v="0"/>
    <n v="0"/>
    <n v="0"/>
    <n v="0"/>
    <n v="0"/>
    <n v="1.335656"/>
    <n v="77.548372531834715"/>
    <n v="51.623324289536967"/>
    <n v="47.371373578607404"/>
    <n v="65.68554486964203"/>
    <n v="91.003657303306525"/>
    <n v="95.835376530972269"/>
    <n v="87.356944456282392"/>
    <n v="93.201092270839453"/>
    <n v="85.946693520079705"/>
    <n v="86.849031303249873"/>
    <n v="75.602946829475826"/>
    <n v="78.902509371764822"/>
  </r>
  <r>
    <x v="25"/>
    <n v="64960652"/>
    <n v="10850001974032"/>
    <s v="Yasso Cookies n Cream Sandwich 8-3pk"/>
    <n v="0"/>
    <n v="0"/>
    <n v="0"/>
    <n v="0"/>
    <n v="0"/>
    <n v="0"/>
    <n v="0"/>
    <n v="0"/>
    <n v="0"/>
    <n v="0"/>
    <n v="0"/>
    <n v="740"/>
    <n v="1580"/>
    <n v="1836.2774705296606"/>
    <n v="2247.9980739100001"/>
    <n v="2023.5808372106781"/>
    <n v="2092.5576151684754"/>
    <n v="2212.6493341855935"/>
    <n v="2237.0201446388151"/>
    <n v="2164.8250054257646"/>
    <n v="2700.7337451501708"/>
    <n v="2306.4869582732217"/>
    <n v="2115.6509461728838"/>
    <n v="1870.573647039495"/>
    <n v="2159.7852570944078"/>
    <n v="28288.139034799166"/>
    <n v="180"/>
    <n v="2.4880000000000002E-3"/>
    <n v="2320"/>
    <n v="25968.139034799166"/>
    <n v="0"/>
    <n v="12.888888888888889"/>
    <n v="144.26743908221758"/>
    <n v="0"/>
    <n v="0"/>
    <n v="0"/>
    <n v="0"/>
    <n v="0"/>
    <n v="0"/>
    <n v="0"/>
    <n v="0"/>
    <n v="0"/>
    <n v="0"/>
    <n v="4.1111111111111107"/>
    <n v="8.7777777777777786"/>
    <n v="10.201541502942559"/>
    <n v="12.48887818838889"/>
    <n v="11.242115762281545"/>
    <n v="11.625320084269308"/>
    <n v="12.292496301031075"/>
    <n v="12.427889692437862"/>
    <n v="12.026805585698693"/>
    <n v="15.004076361945392"/>
    <n v="12.813816434851232"/>
    <n v="11.753616367627131"/>
    <n v="10.392075816886083"/>
    <n v="11.998806983857822"/>
    <n v="0"/>
    <n v="5.7721600000000004"/>
    <n v="64.608729918580323"/>
    <n v="0"/>
    <n v="0"/>
    <n v="0"/>
    <n v="0"/>
    <n v="0"/>
    <n v="0"/>
    <n v="0"/>
    <n v="0"/>
    <n v="0"/>
    <n v="0"/>
    <n v="1.8411200000000001"/>
    <n v="3.9310400000000003"/>
    <n v="4.5686583466777959"/>
    <n v="5.5930192078880809"/>
    <n v="5.0346691229801674"/>
    <n v="5.2062833465391671"/>
    <n v="5.5050715434537567"/>
    <n v="5.565706119861372"/>
    <n v="5.3860846134993032"/>
    <n v="6.7194255579336257"/>
    <n v="5.7385395521837763"/>
    <n v="5.2637395540781355"/>
    <n v="4.6539872338342638"/>
    <n v="5.3735457196508873"/>
  </r>
  <r>
    <x v="6"/>
    <n v="65431089"/>
    <n v="10186852001871"/>
    <s v="Talenti Passionfruit Sorbetto 8-1PT"/>
    <n v="0"/>
    <n v="0"/>
    <n v="0"/>
    <n v="0"/>
    <n v="0"/>
    <n v="0"/>
    <n v="0"/>
    <n v="0"/>
    <n v="0"/>
    <n v="0"/>
    <n v="0"/>
    <n v="0"/>
    <n v="120"/>
    <n v="13530.955695086826"/>
    <n v="10446.515909909174"/>
    <n v="15949.292093213768"/>
    <n v="15427.050896250737"/>
    <n v="24256.442552043249"/>
    <n v="27918.382448992881"/>
    <n v="23596.177182576379"/>
    <n v="21203.61947958816"/>
    <n v="21484.209791561134"/>
    <n v="20194.154413567223"/>
    <n v="17773.107129231859"/>
    <n v="17847.895015661408"/>
    <n v="229747.80260768274"/>
    <n v="255"/>
    <n v="3.7839999999999996E-3"/>
    <n v="120"/>
    <n v="229627.80260768274"/>
    <n v="0"/>
    <n v="0.47058823529411764"/>
    <n v="900.501186696795"/>
    <n v="0"/>
    <n v="0"/>
    <n v="0"/>
    <n v="0"/>
    <n v="0"/>
    <n v="0"/>
    <n v="0"/>
    <n v="0"/>
    <n v="0"/>
    <n v="0"/>
    <n v="0"/>
    <n v="0.47058823529411764"/>
    <n v="53.062571353281669"/>
    <n v="40.966729058467351"/>
    <n v="62.546243502799086"/>
    <n v="60.498238808826422"/>
    <n v="95.1233041256598"/>
    <n v="109.48385274114855"/>
    <n v="92.534028166966195"/>
    <n v="83.151448939561419"/>
    <n v="84.251803104161311"/>
    <n v="79.192762406145974"/>
    <n v="69.698459330321015"/>
    <n v="69.991745159456499"/>
    <n v="0"/>
    <n v="0.45407999999999993"/>
    <n v="868.91160506747144"/>
    <n v="0"/>
    <n v="0"/>
    <n v="0"/>
    <n v="0"/>
    <n v="0"/>
    <n v="0"/>
    <n v="0"/>
    <n v="0"/>
    <n v="0"/>
    <n v="0"/>
    <n v="0"/>
    <n v="0.45407999999999993"/>
    <n v="51.201136350208543"/>
    <n v="39.52961620309631"/>
    <n v="60.352121280720894"/>
    <n v="58.375960591412785"/>
    <n v="91.786378616931643"/>
    <n v="105.64315918698905"/>
    <n v="89.287934458869003"/>
    <n v="80.234496110761583"/>
    <n v="81.296249851267319"/>
    <n v="76.414680300938358"/>
    <n v="67.253437377013356"/>
    <n v="67.536434739262759"/>
  </r>
  <r>
    <x v="6"/>
    <n v="65431090"/>
    <n v="10186852001888"/>
    <s v="Talenti Hazelnut Chocolate 8-1PT"/>
    <n v="0"/>
    <n v="0"/>
    <n v="0"/>
    <n v="0"/>
    <n v="0"/>
    <n v="0"/>
    <n v="0"/>
    <n v="0"/>
    <n v="0"/>
    <n v="0"/>
    <n v="0"/>
    <n v="0"/>
    <n v="120"/>
    <n v="13935.955695086826"/>
    <n v="11399.515909909172"/>
    <n v="15828.292093213768"/>
    <n v="15573.050896250737"/>
    <n v="24280.442552043249"/>
    <n v="27942.382448992881"/>
    <n v="23617.177182576379"/>
    <n v="21223.61947958816"/>
    <n v="21503.209791561134"/>
    <n v="20212.154413567223"/>
    <n v="17788.107129231859"/>
    <n v="17863.895015661408"/>
    <n v="231287.80260768274"/>
    <n v="255"/>
    <n v="3.7839999999999996E-3"/>
    <n v="120"/>
    <n v="231167.80260768274"/>
    <n v="0"/>
    <n v="0.47058823529411764"/>
    <n v="906.54040238306959"/>
    <n v="0"/>
    <n v="0"/>
    <n v="0"/>
    <n v="0"/>
    <n v="0"/>
    <n v="0"/>
    <n v="0"/>
    <n v="0"/>
    <n v="0"/>
    <n v="0"/>
    <n v="0"/>
    <n v="0.47058823529411764"/>
    <n v="54.650806647399321"/>
    <n v="44.703983960428125"/>
    <n v="62.071733698877523"/>
    <n v="61.070787828434263"/>
    <n v="95.217421772718623"/>
    <n v="109.57797038820738"/>
    <n v="92.616381108142662"/>
    <n v="83.229880312110438"/>
    <n v="84.326312908082883"/>
    <n v="79.263350641440084"/>
    <n v="69.757282859732783"/>
    <n v="70.054490257495715"/>
    <n v="0"/>
    <n v="0.45407999999999993"/>
    <n v="874.73896506747144"/>
    <n v="0"/>
    <n v="0"/>
    <n v="0"/>
    <n v="0"/>
    <n v="0"/>
    <n v="0"/>
    <n v="0"/>
    <n v="0"/>
    <n v="0"/>
    <n v="0"/>
    <n v="0"/>
    <n v="0.45407999999999993"/>
    <n v="52.733656350208548"/>
    <n v="43.135768203096305"/>
    <n v="59.894257280720893"/>
    <n v="58.928424591412785"/>
    <n v="91.877194616931646"/>
    <n v="105.73397518698906"/>
    <n v="89.367398458869005"/>
    <n v="80.310176110761589"/>
    <n v="81.368145851267329"/>
    <n v="76.482792300938357"/>
    <n v="67.310197377013353"/>
    <n v="67.596978739262767"/>
  </r>
  <r>
    <x v="13"/>
    <n v="65254774"/>
    <n v="10840473400382"/>
    <s v="Yasso Choc Chip VAN CRML Cups 1-12ct"/>
    <n v="0"/>
    <n v="0"/>
    <n v="0"/>
    <n v="0"/>
    <n v="0"/>
    <n v="0"/>
    <n v="0"/>
    <n v="0"/>
    <n v="0"/>
    <n v="0"/>
    <n v="0"/>
    <n v="0"/>
    <n v="0"/>
    <n v="0"/>
    <n v="0"/>
    <n v="16002"/>
    <n v="171068"/>
    <n v="140977"/>
    <n v="144142"/>
    <n v="139448"/>
    <n v="145644"/>
    <n v="136865"/>
    <n v="18283"/>
    <n v="16073"/>
    <n v="13500"/>
    <n v="942002"/>
    <n v="420"/>
    <n v="8.7999999999999998E-5"/>
    <n v="0"/>
    <n v="942002"/>
    <n v="0"/>
    <n v="0"/>
    <n v="2242.861904761905"/>
    <n v="0"/>
    <n v="0"/>
    <n v="0"/>
    <n v="0"/>
    <n v="0"/>
    <n v="0"/>
    <n v="0"/>
    <n v="0"/>
    <n v="0"/>
    <n v="0"/>
    <n v="0"/>
    <n v="0"/>
    <n v="0"/>
    <n v="0"/>
    <n v="38.1"/>
    <n v="407.3047619047619"/>
    <n v="335.65952380952382"/>
    <n v="343.1952380952381"/>
    <n v="332.01904761904763"/>
    <n v="346.77142857142854"/>
    <n v="325.86904761904759"/>
    <n v="43.530952380952378"/>
    <n v="38.269047619047619"/>
    <n v="32.142857142857146"/>
    <n v="0"/>
    <n v="0"/>
    <n v="82.896175999999997"/>
    <n v="0"/>
    <n v="0"/>
    <n v="0"/>
    <n v="0"/>
    <n v="0"/>
    <n v="0"/>
    <n v="0"/>
    <n v="0"/>
    <n v="0"/>
    <n v="0"/>
    <n v="0"/>
    <n v="0"/>
    <n v="0"/>
    <n v="0"/>
    <n v="1.4081759999999999"/>
    <n v="15.053984"/>
    <n v="12.405975999999999"/>
    <n v="12.684495999999999"/>
    <n v="12.271424"/>
    <n v="12.816672000000001"/>
    <n v="12.044119999999999"/>
    <n v="1.6089039999999999"/>
    <n v="1.4144239999999999"/>
    <n v="1.1879999999999999"/>
  </r>
  <r>
    <x v="36"/>
    <n v="64975613"/>
    <n v="10840473400153"/>
    <s v="Yasso Chocolate Chip Cookie Dough 8-14Z"/>
    <n v="0"/>
    <n v="0"/>
    <n v="0"/>
    <n v="0"/>
    <n v="0"/>
    <n v="0"/>
    <n v="0"/>
    <n v="0"/>
    <n v="0"/>
    <n v="3600"/>
    <n v="3360"/>
    <n v="5520"/>
    <n v="21472"/>
    <n v="18446.348700372488"/>
    <n v="17991.026320099329"/>
    <n v="36619.359653432664"/>
    <n v="34683.640247609306"/>
    <n v="39796.045551212388"/>
    <n v="42998.589471960266"/>
    <n v="40022.692986765993"/>
    <n v="39883.026320099329"/>
    <n v="38009.666666666672"/>
    <n v="29554"/>
    <n v="29217"/>
    <n v="32773.333333333328"/>
    <n v="433946.72925155173"/>
    <n v="240"/>
    <n v="3.3119999999999998E-3"/>
    <n v="33952"/>
    <n v="399994.72925155173"/>
    <n v="0"/>
    <n v="141.46666666666667"/>
    <n v="1666.6447052147989"/>
    <n v="0"/>
    <n v="0"/>
    <n v="0"/>
    <n v="0"/>
    <n v="0"/>
    <n v="0"/>
    <n v="0"/>
    <n v="0"/>
    <n v="15"/>
    <n v="14"/>
    <n v="23"/>
    <n v="89.466666666666669"/>
    <n v="76.859786251552038"/>
    <n v="74.962609667080542"/>
    <n v="152.5806652226361"/>
    <n v="144.5151676983721"/>
    <n v="165.81685646338494"/>
    <n v="179.16078946650111"/>
    <n v="166.76122077819164"/>
    <n v="166.1792763337472"/>
    <n v="158.37361111111113"/>
    <n v="123.14166666666667"/>
    <n v="121.7375"/>
    <n v="136.55555555555554"/>
    <n v="0"/>
    <n v="112.44902399999999"/>
    <n v="1324.7825432811392"/>
    <n v="0"/>
    <n v="0"/>
    <n v="0"/>
    <n v="0"/>
    <n v="0"/>
    <n v="0"/>
    <n v="0"/>
    <n v="0"/>
    <n v="11.9232"/>
    <n v="11.128319999999999"/>
    <n v="18.282239999999998"/>
    <n v="71.115263999999996"/>
    <n v="61.094306895633679"/>
    <n v="59.586279172168972"/>
    <n v="121.28331917216897"/>
    <n v="114.87221650008202"/>
    <n v="131.80450286561543"/>
    <n v="142.41132833113238"/>
    <n v="132.55515917216897"/>
    <n v="132.09258317216896"/>
    <n v="125.88801600000001"/>
    <n v="97.882847999999996"/>
    <n v="96.76670399999999"/>
    <n v="108.54527999999998"/>
  </r>
  <r>
    <x v="21"/>
    <n v="64898310"/>
    <n v="10077567004403"/>
    <s v="BR Vanilla 8 1PT"/>
    <n v="0"/>
    <n v="0"/>
    <n v="0"/>
    <n v="0"/>
    <n v="0"/>
    <n v="0"/>
    <n v="0"/>
    <n v="0"/>
    <n v="0"/>
    <n v="9515"/>
    <n v="0"/>
    <n v="0"/>
    <n v="0"/>
    <n v="0"/>
    <n v="0"/>
    <n v="18517.9925"/>
    <n v="17980.514019999999"/>
    <n v="18590.24785"/>
    <n v="18092.68145"/>
    <n v="17211.378349999999"/>
    <n v="16753.105309999999"/>
    <n v="14818.06322"/>
    <n v="14970.30875"/>
    <n v="15953.878989999999"/>
    <n v="16582.981520000001"/>
    <n v="178986.15195999999"/>
    <n v="240"/>
    <n v="3.7839999999999996E-3"/>
    <n v="9515"/>
    <n v="169471.15195999999"/>
    <n v="0"/>
    <n v="39.645833333333336"/>
    <n v="706.12979983333332"/>
    <n v="0"/>
    <n v="0"/>
    <n v="0"/>
    <n v="0"/>
    <n v="0"/>
    <n v="0"/>
    <n v="0"/>
    <n v="0"/>
    <n v="39.645833333333336"/>
    <n v="0"/>
    <n v="0"/>
    <n v="0"/>
    <n v="0"/>
    <n v="0"/>
    <n v="77.158302083333339"/>
    <n v="74.918808416666664"/>
    <n v="77.459366041666669"/>
    <n v="75.386172708333334"/>
    <n v="71.714076458333324"/>
    <n v="69.804605458333327"/>
    <n v="61.741930083333337"/>
    <n v="62.376286458333333"/>
    <n v="66.474495791666669"/>
    <n v="69.095756333333341"/>
    <n v="0"/>
    <n v="36.004759999999997"/>
    <n v="641.27883901663984"/>
    <n v="0"/>
    <n v="0"/>
    <n v="0"/>
    <n v="0"/>
    <n v="0"/>
    <n v="0"/>
    <n v="0"/>
    <n v="0"/>
    <n v="36.004759999999997"/>
    <n v="0"/>
    <n v="0"/>
    <n v="0"/>
    <n v="0"/>
    <n v="0"/>
    <n v="70.072083620000001"/>
    <n v="68.038265051679986"/>
    <n v="70.345497864399988"/>
    <n v="68.462706606799998"/>
    <n v="65.127855676399989"/>
    <n v="63.393750493039988"/>
    <n v="56.071551224479997"/>
    <n v="56.647648309999994"/>
    <n v="60.369478098159988"/>
    <n v="62.750002071680001"/>
  </r>
  <r>
    <x v="36"/>
    <n v="64975614"/>
    <n v="10840473400177"/>
    <s v="Yasso Fudge Brownie 8-14Z"/>
    <n v="0"/>
    <n v="0"/>
    <n v="0"/>
    <n v="0"/>
    <n v="0"/>
    <n v="0"/>
    <n v="0"/>
    <n v="0"/>
    <n v="0"/>
    <n v="3735"/>
    <n v="3360"/>
    <n v="4440"/>
    <n v="23452"/>
    <n v="17630.761229472486"/>
    <n v="18512.869661192664"/>
    <n v="36666.202994525993"/>
    <n v="34835.375491994419"/>
    <n v="40045.118029624791"/>
    <n v="43350.052135522936"/>
    <n v="40194.536327859329"/>
    <n v="40066.869661192657"/>
    <n v="38267.666666666672"/>
    <n v="29764.999999999996"/>
    <n v="29417.999999999996"/>
    <n v="32981.333333333328"/>
    <n v="436720.78553138528"/>
    <n v="240"/>
    <n v="3.3119999999999998E-3"/>
    <n v="34987"/>
    <n v="401733.78553138528"/>
    <n v="0"/>
    <n v="145.77916666666667"/>
    <n v="1673.8907730474386"/>
    <n v="0"/>
    <n v="0"/>
    <n v="0"/>
    <n v="0"/>
    <n v="0"/>
    <n v="0"/>
    <n v="0"/>
    <n v="0"/>
    <n v="15.5625"/>
    <n v="14"/>
    <n v="18.5"/>
    <n v="97.716666666666669"/>
    <n v="73.461505122802023"/>
    <n v="77.136956921636099"/>
    <n v="152.77584581052497"/>
    <n v="145.14739788331008"/>
    <n v="166.85465845676995"/>
    <n v="180.62521723134557"/>
    <n v="167.47723469941386"/>
    <n v="166.94529025496939"/>
    <n v="159.44861111111112"/>
    <n v="124.02083333333331"/>
    <n v="122.57499999999999"/>
    <n v="137.42222222222219"/>
    <n v="0"/>
    <n v="115.87694399999999"/>
    <n v="1330.542297679948"/>
    <n v="0"/>
    <n v="0"/>
    <n v="0"/>
    <n v="0"/>
    <n v="0"/>
    <n v="0"/>
    <n v="0"/>
    <n v="0"/>
    <n v="12.37032"/>
    <n v="11.128319999999999"/>
    <n v="14.70528"/>
    <n v="77.673023999999998"/>
    <n v="58.393081192012872"/>
    <n v="61.314624317870098"/>
    <n v="121.43846431787009"/>
    <n v="115.37476362948551"/>
    <n v="132.62943091411731"/>
    <n v="143.57537267285196"/>
    <n v="133.1243043178701"/>
    <n v="132.70147231787007"/>
    <n v="126.742512"/>
    <n v="98.581679999999977"/>
    <n v="97.432415999999989"/>
    <n v="109.23417599999998"/>
  </r>
  <r>
    <x v="36"/>
    <n v="64975616"/>
    <n v="10840473400191"/>
    <s v="Yasso Mint Chocolate Chip 8-14Z"/>
    <n v="0"/>
    <n v="0"/>
    <n v="0"/>
    <n v="0"/>
    <n v="0"/>
    <n v="0"/>
    <n v="0"/>
    <n v="0"/>
    <n v="0"/>
    <n v="3960"/>
    <n v="2505"/>
    <n v="3015"/>
    <n v="22138"/>
    <n v="17545.348729376841"/>
    <n v="17229.026327833824"/>
    <n v="33264.35966116716"/>
    <n v="30621.847129536291"/>
    <n v="35102.569678821674"/>
    <n v="37448.58946886647"/>
    <n v="35242.692994500496"/>
    <n v="34915.026327833824"/>
    <n v="33429.666666666672"/>
    <n v="25806"/>
    <n v="25632"/>
    <n v="29069.333333333332"/>
    <n v="386924.46031793661"/>
    <n v="240"/>
    <n v="3.3119999999999998E-3"/>
    <n v="31618"/>
    <n v="355306.46031793661"/>
    <n v="0"/>
    <n v="131.74166666666667"/>
    <n v="1480.4435846580693"/>
    <n v="0"/>
    <n v="0"/>
    <n v="0"/>
    <n v="0"/>
    <n v="0"/>
    <n v="0"/>
    <n v="0"/>
    <n v="0"/>
    <n v="16.5"/>
    <n v="10.4375"/>
    <n v="12.5625"/>
    <n v="92.24166666666666"/>
    <n v="73.105619705736842"/>
    <n v="71.787609699307595"/>
    <n v="138.60149858819651"/>
    <n v="127.59102970640122"/>
    <n v="146.26070699509032"/>
    <n v="156.03578945361031"/>
    <n v="146.84455414375208"/>
    <n v="145.47927636597427"/>
    <n v="139.29027777777779"/>
    <n v="107.52500000000001"/>
    <n v="106.8"/>
    <n v="121.12222222222222"/>
    <n v="0"/>
    <n v="104.71881599999999"/>
    <n v="1176.7749965730061"/>
    <n v="0"/>
    <n v="0"/>
    <n v="0"/>
    <n v="0"/>
    <n v="0"/>
    <n v="0"/>
    <n v="0"/>
    <n v="0"/>
    <n v="13.11552"/>
    <n v="8.2965599999999995"/>
    <n v="9.9856800000000003"/>
    <n v="73.321055999999999"/>
    <n v="58.110194991696098"/>
    <n v="57.062535197785621"/>
    <n v="110.17155919778563"/>
    <n v="101.41955769302419"/>
    <n v="116.25971077625738"/>
    <n v="124.02972832088574"/>
    <n v="116.72379919778564"/>
    <n v="115.63856719778562"/>
    <n v="110.71905600000001"/>
    <n v="85.469471999999996"/>
    <n v="84.893183999999991"/>
    <n v="96.277631999999997"/>
  </r>
  <r>
    <x v="36"/>
    <n v="64999042"/>
    <n v="10840473400368"/>
    <s v="Yasso Coffee Chocolate Chip 8-14z"/>
    <n v="0"/>
    <n v="0"/>
    <n v="0"/>
    <n v="0"/>
    <n v="0"/>
    <n v="0"/>
    <n v="0"/>
    <n v="0"/>
    <n v="0"/>
    <n v="3600"/>
    <n v="2805"/>
    <n v="1920"/>
    <n v="17595"/>
    <n v="16028.476949441267"/>
    <n v="14468.793853184337"/>
    <n v="29295.127186517671"/>
    <n v="25850.933522418025"/>
    <n v="29956.468009480614"/>
    <n v="31607.282458726266"/>
    <n v="30017.460519851003"/>
    <n v="29491.793853184336"/>
    <n v="28560.666666666668"/>
    <n v="21823"/>
    <n v="21824"/>
    <n v="25133.333333333332"/>
    <n v="329977.33635280345"/>
    <n v="240"/>
    <n v="3.3119999999999998E-3"/>
    <n v="25920"/>
    <n v="304057.33635280345"/>
    <n v="0"/>
    <n v="108"/>
    <n v="1266.905568136681"/>
    <n v="0"/>
    <n v="0"/>
    <n v="0"/>
    <n v="0"/>
    <n v="0"/>
    <n v="0"/>
    <n v="0"/>
    <n v="0"/>
    <n v="15"/>
    <n v="11.6875"/>
    <n v="8"/>
    <n v="73.3125"/>
    <n v="66.785320622671946"/>
    <n v="60.286641054934741"/>
    <n v="122.06302994382364"/>
    <n v="107.71222301007511"/>
    <n v="124.81861670616922"/>
    <n v="131.69701024469276"/>
    <n v="125.07275216604585"/>
    <n v="122.88247438826807"/>
    <n v="119.00277777777778"/>
    <n v="90.92916666666666"/>
    <n v="90.933333333333337"/>
    <n v="104.72222222222221"/>
    <n v="0"/>
    <n v="85.847039999999993"/>
    <n v="1007.037898000485"/>
    <n v="0"/>
    <n v="0"/>
    <n v="0"/>
    <n v="0"/>
    <n v="0"/>
    <n v="0"/>
    <n v="0"/>
    <n v="0"/>
    <n v="11.9232"/>
    <n v="9.2901600000000002"/>
    <n v="6.3590399999999994"/>
    <n v="58.274639999999998"/>
    <n v="53.086315656549473"/>
    <n v="47.92064524174652"/>
    <n v="97.025461241746527"/>
    <n v="85.618291826248495"/>
    <n v="99.215822047399783"/>
    <n v="104.68331950330139"/>
    <n v="99.417829241746517"/>
    <n v="97.676821241746509"/>
    <n v="94.592928000000001"/>
    <n v="72.277776000000003"/>
    <n v="72.281087999999997"/>
    <n v="83.241599999999991"/>
  </r>
  <r>
    <x v="36"/>
    <n v="64999073"/>
    <n v="10840473400375"/>
    <s v="Yasso Cookies n Cream 8-14z"/>
    <n v="0"/>
    <n v="0"/>
    <n v="0"/>
    <n v="0"/>
    <n v="0"/>
    <n v="0"/>
    <n v="0"/>
    <n v="0"/>
    <n v="0"/>
    <n v="3360"/>
    <n v="3360"/>
    <n v="4560"/>
    <n v="21541"/>
    <n v="17604.06439133692"/>
    <n v="17893.950504356511"/>
    <n v="35405.283837689851"/>
    <n v="33313.870275108624"/>
    <n v="38362.798730860537"/>
    <n v="41350.819798257391"/>
    <n v="38536.617171023187"/>
    <n v="38340.950504356515"/>
    <n v="36632.666666666672"/>
    <n v="28429.000000000007"/>
    <n v="28140"/>
    <n v="31659.333333333339"/>
    <n v="418490.3552129895"/>
    <n v="240"/>
    <n v="3.3119999999999998E-3"/>
    <n v="32821"/>
    <n v="385669.3552129895"/>
    <n v="0"/>
    <n v="136.75416666666666"/>
    <n v="1606.9556467207897"/>
    <n v="0"/>
    <n v="0"/>
    <n v="0"/>
    <n v="0"/>
    <n v="0"/>
    <n v="0"/>
    <n v="0"/>
    <n v="0"/>
    <n v="14"/>
    <n v="14"/>
    <n v="19"/>
    <n v="89.754166666666663"/>
    <n v="73.350268297237164"/>
    <n v="74.558127101485468"/>
    <n v="147.52201599037437"/>
    <n v="138.80779281295261"/>
    <n v="159.8449947119189"/>
    <n v="172.29508249273914"/>
    <n v="160.56923821259662"/>
    <n v="159.75396043481882"/>
    <n v="152.63611111111112"/>
    <n v="118.45416666666669"/>
    <n v="117.25"/>
    <n v="131.91388888888892"/>
    <n v="0"/>
    <n v="108.70315199999999"/>
    <n v="1277.3369044654212"/>
    <n v="0"/>
    <n v="0"/>
    <n v="0"/>
    <n v="0"/>
    <n v="0"/>
    <n v="0"/>
    <n v="0"/>
    <n v="0"/>
    <n v="11.128319999999999"/>
    <n v="11.128319999999999"/>
    <n v="15.10272"/>
    <n v="71.343791999999993"/>
    <n v="58.304661264107878"/>
    <n v="59.264764070428761"/>
    <n v="117.26230007042878"/>
    <n v="110.33553835115976"/>
    <n v="127.0575893966101"/>
    <n v="136.95391517182847"/>
    <n v="127.63327607042879"/>
    <n v="126.98522807042878"/>
    <n v="121.327392"/>
    <n v="94.156848000000025"/>
    <n v="93.199680000000001"/>
    <n v="104.85571200000001"/>
  </r>
  <r>
    <x v="4"/>
    <n v="65549173"/>
    <n v="10077567004885"/>
    <s v="PS Bluey Facepiece OOH 1-20PK"/>
    <m/>
    <n v="0"/>
    <n v="0"/>
    <n v="0"/>
    <n v="0"/>
    <n v="0"/>
    <n v="0"/>
    <n v="0"/>
    <n v="0"/>
    <n v="0"/>
    <n v="0"/>
    <n v="0"/>
    <n v="0"/>
    <n v="0"/>
    <n v="0"/>
    <n v="0"/>
    <n v="0"/>
    <n v="16520"/>
    <n v="21240"/>
    <n v="17700"/>
    <n v="10620"/>
    <n v="7119"/>
    <n v="7071"/>
    <n v="5900"/>
    <n v="5310"/>
    <n v="91480"/>
    <n v="210"/>
    <n v="1.1999999999999999E-3"/>
    <n v="0"/>
    <n v="91480"/>
    <n v="0"/>
    <n v="0"/>
    <n v="435.61904761904759"/>
    <n v="0"/>
    <n v="0"/>
    <n v="0"/>
    <n v="0"/>
    <n v="0"/>
    <n v="0"/>
    <n v="0"/>
    <n v="0"/>
    <n v="0"/>
    <n v="0"/>
    <n v="0"/>
    <n v="0"/>
    <n v="0"/>
    <n v="0"/>
    <n v="0"/>
    <n v="0"/>
    <n v="78.666666666666671"/>
    <n v="101.14285714285714"/>
    <n v="84.285714285714292"/>
    <n v="50.571428571428569"/>
    <n v="33.9"/>
    <n v="33.671428571428571"/>
    <n v="28.095238095238095"/>
    <n v="25.285714285714285"/>
    <n v="0"/>
    <n v="0"/>
    <n v="109.776"/>
    <n v="0"/>
    <n v="0"/>
    <n v="0"/>
    <n v="0"/>
    <n v="0"/>
    <n v="0"/>
    <n v="0"/>
    <n v="0"/>
    <n v="0"/>
    <n v="0"/>
    <n v="0"/>
    <n v="0"/>
    <n v="0"/>
    <n v="0"/>
    <n v="0"/>
    <n v="0"/>
    <n v="19.823999999999998"/>
    <n v="25.487999999999996"/>
    <n v="21.24"/>
    <n v="12.743999999999998"/>
    <n v="8.5427999999999997"/>
    <n v="8.485199999999999"/>
    <n v="7.0799999999999992"/>
    <n v="6.371999999999999"/>
  </r>
  <r>
    <x v="13"/>
    <n v="64973976"/>
    <n v="10840473400115"/>
    <s v="BR Reeses Mini Cups 1-12PK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187"/>
    <n v="183868"/>
    <n v="23000"/>
    <n v="0"/>
    <n v="0"/>
    <n v="0"/>
    <n v="454055"/>
    <n v="190"/>
    <n v="1.0644000000000001E-3"/>
    <n v="0"/>
    <n v="454055"/>
    <n v="0"/>
    <n v="0"/>
    <n v="2389.76315789473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00.9842105263158"/>
    <n v="967.72631578947369"/>
    <n v="121.05263157894737"/>
    <n v="0"/>
    <n v="0"/>
    <n v="0"/>
    <n v="0"/>
    <n v="0"/>
    <n v="483.296142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3.1058428"/>
    <n v="195.70909920000003"/>
    <n v="24.481200000000001"/>
    <n v="0"/>
    <n v="0"/>
    <n v="0"/>
  </r>
  <r>
    <x v="13"/>
    <n v="65472837"/>
    <n v="10840473400511"/>
    <s v="PS Twister Club 1-15pk"/>
    <m/>
    <n v="0"/>
    <n v="0"/>
    <n v="0"/>
    <n v="0"/>
    <n v="0"/>
    <n v="0"/>
    <n v="0"/>
    <n v="0"/>
    <n v="0"/>
    <n v="0"/>
    <n v="0"/>
    <n v="0"/>
    <n v="0"/>
    <n v="0"/>
    <n v="0"/>
    <n v="0"/>
    <n v="500000"/>
    <n v="500000"/>
    <n v="300000"/>
    <n v="0"/>
    <n v="0"/>
    <n v="0"/>
    <n v="0"/>
    <n v="0"/>
    <n v="1300000"/>
    <n v="275"/>
    <n v="1.0400000000000001E-3"/>
    <n v="0"/>
    <n v="1300000"/>
    <n v="0"/>
    <n v="0"/>
    <n v="4727.272727272727"/>
    <n v="0"/>
    <n v="0"/>
    <n v="0"/>
    <n v="0"/>
    <n v="0"/>
    <n v="0"/>
    <n v="0"/>
    <n v="0"/>
    <n v="0"/>
    <n v="0"/>
    <n v="0"/>
    <n v="0"/>
    <n v="0"/>
    <n v="0"/>
    <n v="0"/>
    <n v="0"/>
    <n v="1818.1818181818182"/>
    <n v="1818.1818181818182"/>
    <n v="1090.909090909091"/>
    <n v="0"/>
    <n v="0"/>
    <n v="0"/>
    <n v="0"/>
    <n v="0"/>
    <n v="0"/>
    <n v="0"/>
    <n v="1352.0000000000002"/>
    <n v="0"/>
    <n v="0"/>
    <n v="0"/>
    <n v="0"/>
    <n v="0"/>
    <n v="0"/>
    <n v="0"/>
    <n v="0"/>
    <n v="0"/>
    <n v="0"/>
    <n v="0"/>
    <n v="0"/>
    <n v="0"/>
    <n v="0"/>
    <n v="0"/>
    <n v="0"/>
    <n v="520.00000000000011"/>
    <n v="520.00000000000011"/>
    <n v="312.00000000000006"/>
    <n v="0"/>
    <n v="0"/>
    <n v="0"/>
    <n v="0"/>
    <n v="0"/>
  </r>
  <r>
    <x v="2"/>
    <n v="65490430"/>
    <n v="10840473400559"/>
    <s v="PS SF OCG 1-32PK"/>
    <m/>
    <n v="0"/>
    <n v="0"/>
    <n v="0"/>
    <n v="0"/>
    <n v="0"/>
    <n v="0"/>
    <n v="0"/>
    <n v="0"/>
    <n v="0"/>
    <n v="0"/>
    <n v="0"/>
    <n v="0"/>
    <n v="0"/>
    <n v="0"/>
    <n v="9000"/>
    <n v="12000"/>
    <n v="20000"/>
    <n v="20000"/>
    <n v="24000"/>
    <n v="20000"/>
    <n v="13000"/>
    <n v="10000"/>
    <n v="10000"/>
    <n v="10000"/>
    <n v="148000"/>
    <n v="200"/>
    <n v="1.5608888888888888E-3"/>
    <n v="0"/>
    <n v="148000"/>
    <n v="0"/>
    <n v="0"/>
    <n v="740"/>
    <n v="0"/>
    <n v="0"/>
    <n v="0"/>
    <n v="0"/>
    <n v="0"/>
    <n v="0"/>
    <n v="0"/>
    <n v="0"/>
    <n v="0"/>
    <n v="0"/>
    <n v="0"/>
    <n v="0"/>
    <n v="0"/>
    <n v="0"/>
    <n v="45"/>
    <n v="60"/>
    <n v="100"/>
    <n v="100"/>
    <n v="120"/>
    <n v="100"/>
    <n v="65"/>
    <n v="50"/>
    <n v="50"/>
    <n v="50"/>
    <n v="0"/>
    <n v="0"/>
    <n v="231.01155555555553"/>
    <n v="0"/>
    <n v="0"/>
    <n v="0"/>
    <n v="0"/>
    <n v="0"/>
    <n v="0"/>
    <n v="0"/>
    <n v="0"/>
    <n v="0"/>
    <n v="0"/>
    <n v="0"/>
    <n v="0"/>
    <n v="0"/>
    <n v="0"/>
    <n v="14.047999999999998"/>
    <n v="18.730666666666664"/>
    <n v="31.217777777777776"/>
    <n v="31.217777777777776"/>
    <n v="37.461333333333329"/>
    <n v="31.217777777777776"/>
    <n v="20.291555555555554"/>
    <n v="15.608888888888888"/>
    <n v="15.608888888888888"/>
    <n v="15.608888888888888"/>
  </r>
  <r>
    <x v="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6">
  <r>
    <x v="0"/>
    <s v="48oz"/>
    <n v="68851106"/>
    <n v="10077567254235"/>
    <s v="BR HA NAT Vanilla 6 1.5 QT"/>
    <n v="3095817"/>
    <n v="176369"/>
    <n v="209154"/>
    <n v="274473"/>
    <n v="314920"/>
    <n v="238908"/>
    <n v="292984"/>
    <n v="307087"/>
    <n v="268290"/>
    <n v="218080"/>
    <n v="311240"/>
    <n v="307505"/>
    <n v="251820"/>
    <n v="191829.83790107822"/>
    <n v="217951.90942649721"/>
    <n v="283427.67417706182"/>
    <n v="247178.36755911863"/>
    <n v="260168.78899784994"/>
    <n v="278610.09963142109"/>
    <n v="292897.28881632612"/>
    <n v="264790.23501172365"/>
    <n v="207709.60100282216"/>
    <n v="258183.79426939308"/>
    <n v="251411.87348376765"/>
    <n v="192941.16609883611"/>
    <n v="9213747.6363758966"/>
    <n v="154"/>
    <n v="8.5199999999999998E-3"/>
    <n v="3170830"/>
    <n v="2947100.6363758957"/>
    <n v="20102.707792207791"/>
    <n v="20589.805194805194"/>
    <n v="19137.017119323998"/>
    <n v="1145.2532467532467"/>
    <n v="1358.1428571428571"/>
    <n v="1782.2922077922078"/>
    <n v="2044.9350649350649"/>
    <n v="1551.3506493506493"/>
    <n v="1902.4935064935064"/>
    <n v="1994.0714285714287"/>
    <n v="1742.1428571428571"/>
    <n v="1416.1038961038962"/>
    <n v="2021.0389610389611"/>
    <n v="1996.7857142857142"/>
    <n v="1635.1948051948052"/>
    <n v="1245.6482980589494"/>
    <n v="1415.2721391330988"/>
    <n v="1840.4394427081936"/>
    <n v="1605.0543347994717"/>
    <n v="1689.4077207652595"/>
    <n v="1809.156491113124"/>
    <n v="1901.9304468592604"/>
    <n v="1719.417110465738"/>
    <n v="1348.7636428754686"/>
    <n v="1676.5181446064487"/>
    <n v="1632.5446330114783"/>
    <n v="1252.8647149275073"/>
    <n v="26376.360839999998"/>
    <n v="27015.471600000001"/>
    <n v="25109.297421922631"/>
    <n v="1502.6638800000001"/>
    <n v="1781.99208"/>
    <n v="2338.5099599999999"/>
    <n v="2683.1183999999998"/>
    <n v="2035.4961599999999"/>
    <n v="2496.2236800000001"/>
    <n v="2616.3812400000002"/>
    <n v="2285.8307999999997"/>
    <n v="1858.0416"/>
    <n v="2651.7647999999999"/>
    <n v="2619.9425999999999"/>
    <n v="2145.5063999999998"/>
    <n v="1634.3902189171865"/>
    <n v="1856.9502683137562"/>
    <n v="2414.8037839885665"/>
    <n v="2105.9596916036908"/>
    <n v="2216.6380822616816"/>
    <n v="2373.7580488597077"/>
    <n v="2495.4849007150983"/>
    <n v="2256.0128022998856"/>
    <n v="1769.6858005440447"/>
    <n v="2199.7259271752291"/>
    <n v="2142.0291620817002"/>
    <n v="1643.8587351620836"/>
  </r>
  <r>
    <x v="0"/>
    <s v="BJ PTS"/>
    <n v="84141103"/>
    <n v="10076840101327"/>
    <s v="BJ US-IC-HalfBaked-FH-8 1PT"/>
    <n v="2262483"/>
    <n v="121598"/>
    <n v="194662"/>
    <n v="225100"/>
    <n v="197679"/>
    <n v="205476"/>
    <n v="242164"/>
    <n v="205277"/>
    <n v="209550"/>
    <n v="207720"/>
    <n v="185262"/>
    <n v="166605"/>
    <n v="180038"/>
    <n v="124907.73157756023"/>
    <n v="171948.7060489502"/>
    <n v="204751.24857181695"/>
    <n v="189817.89674256783"/>
    <n v="193974.90435814019"/>
    <n v="222403.38185063109"/>
    <n v="184938.83449053258"/>
    <n v="190173.40453939894"/>
    <n v="166633.70037368836"/>
    <n v="170065.81511112704"/>
    <n v="154926.63183630854"/>
    <n v="136819.6219606121"/>
    <n v="6714975.8774613338"/>
    <n v="240"/>
    <n v="3.7853439999999999E-3"/>
    <n v="2341131"/>
    <n v="2111361.8774613342"/>
    <n v="9427.0125000000007"/>
    <n v="9754.7124999999996"/>
    <n v="8797.3411560888926"/>
    <n v="506.65833333333336"/>
    <n v="811.0916666666667"/>
    <n v="937.91666666666663"/>
    <n v="823.66250000000002"/>
    <n v="856.15"/>
    <n v="1009.0166666666667"/>
    <n v="855.32083333333333"/>
    <n v="873.125"/>
    <n v="865.5"/>
    <n v="771.92499999999995"/>
    <n v="694.1875"/>
    <n v="750.1583333333333"/>
    <n v="520.44888157316768"/>
    <n v="716.45294187062586"/>
    <n v="853.13020238257059"/>
    <n v="790.90790309403258"/>
    <n v="808.22876815891743"/>
    <n v="926.68075771096289"/>
    <n v="770.57847704388575"/>
    <n v="792.38918558082889"/>
    <n v="694.30708489036817"/>
    <n v="708.6075629630293"/>
    <n v="645.52763265128556"/>
    <n v="570.0817581692171"/>
    <n v="8564.2764491519993"/>
    <n v="8861.9861840640006"/>
    <n v="7992.2310146769969"/>
    <n v="460.29025971199997"/>
    <n v="736.86263372799999"/>
    <n v="852.08093439999993"/>
    <n v="748.28301657600002"/>
    <n v="777.79734374400005"/>
    <n v="916.67404441600002"/>
    <n v="777.04406028799997"/>
    <n v="793.21883519999994"/>
    <n v="786.29165567999996"/>
    <n v="701.280400128"/>
    <n v="630.65723711999999"/>
    <n v="681.50576307200004"/>
    <n v="472.81873228072817"/>
    <n v="650.88500275015735"/>
    <n v="775.05391027383587"/>
    <n v="718.52603652709865"/>
    <n v="734.26174036265979"/>
    <n v="841.87330706799526"/>
    <n v="700.05710750573053"/>
    <n v="719.87175583278656"/>
    <n v="630.76587790733902"/>
    <n v="643.75761283601412"/>
    <n v="586.45059626177954"/>
    <n v="517.90933507087129"/>
  </r>
  <r>
    <x v="0"/>
    <s v="BJ PTS"/>
    <n v="84137725"/>
    <n v="10076840100153"/>
    <s v="BJ US-IC-CherryGarcia-FH-8 1PT"/>
    <n v="1899510"/>
    <n v="109637"/>
    <n v="159659"/>
    <n v="184592"/>
    <n v="167614"/>
    <n v="170688"/>
    <n v="208686"/>
    <n v="162318"/>
    <n v="175516"/>
    <n v="158647"/>
    <n v="129691"/>
    <n v="142159"/>
    <n v="131248"/>
    <n v="103531.8132249904"/>
    <n v="143141.40362558374"/>
    <n v="165406.2484979858"/>
    <n v="160806.39978504652"/>
    <n v="166097.03759590434"/>
    <n v="185856.37291348964"/>
    <n v="153678.02608533055"/>
    <n v="157668.15265058403"/>
    <n v="126789.98880185113"/>
    <n v="130514.07920829093"/>
    <n v="125918.43764796985"/>
    <n v="100200.35958696828"/>
    <n v="5519573.3196239956"/>
    <n v="240"/>
    <n v="3.7853439999999999E-3"/>
    <n v="1900455"/>
    <n v="1719608.3196239953"/>
    <n v="7914.625"/>
    <n v="7918.5625"/>
    <n v="7165.0346650999809"/>
    <n v="456.82083333333333"/>
    <n v="665.24583333333328"/>
    <n v="769.13333333333333"/>
    <n v="698.39166666666665"/>
    <n v="711.2"/>
    <n v="869.52499999999998"/>
    <n v="676.32500000000005"/>
    <n v="731.31666666666672"/>
    <n v="661.0291666666667"/>
    <n v="540.37916666666672"/>
    <n v="592.32916666666665"/>
    <n v="546.86666666666667"/>
    <n v="431.38255510412665"/>
    <n v="596.42251510659889"/>
    <n v="689.19270207494083"/>
    <n v="670.02666577102718"/>
    <n v="692.07098998293475"/>
    <n v="774.40155380620683"/>
    <n v="640.32510868887732"/>
    <n v="656.95063604410018"/>
    <n v="528.29162000771305"/>
    <n v="543.80866336787892"/>
    <n v="524.66015686654112"/>
    <n v="417.50149827903448"/>
    <n v="7190.2987814400003"/>
    <n v="7193.8759315199995"/>
    <n v="6509.3090350387729"/>
    <n v="415.013760128"/>
    <n v="604.36423769600003"/>
    <n v="698.74421964800001"/>
    <n v="634.47664921599994"/>
    <n v="646.11279667199994"/>
    <n v="789.94829798399996"/>
    <n v="614.42946739199999"/>
    <n v="664.38843750399997"/>
    <n v="600.53346956799999"/>
    <n v="490.92504870400001"/>
    <n v="538.12071769600004"/>
    <n v="496.81882931199999"/>
    <n v="391.90352800033804"/>
    <n v="541.83945336568161"/>
    <n v="626.11955031435957"/>
    <n v="608.70754058792716"/>
    <n v="628.73442468143094"/>
    <n v="703.53030606984055"/>
    <n v="581.72419397394947"/>
    <n v="596.82819562697239"/>
    <n v="479.94372337115436"/>
    <n v="494.04068664662884"/>
    <n v="476.64460244011678"/>
    <n v="379.29282996037284"/>
  </r>
  <r>
    <x v="1"/>
    <s v="PG"/>
    <n v="62714126"/>
    <n v="10077567001563"/>
    <s v="PS OCG SF 6-18PK"/>
    <n v="1831869"/>
    <n v="112123"/>
    <n v="140508"/>
    <n v="151382"/>
    <n v="170972"/>
    <n v="252105"/>
    <n v="213156"/>
    <n v="205788"/>
    <n v="201630"/>
    <n v="134130"/>
    <n v="102659"/>
    <n v="113126"/>
    <n v="116881"/>
    <n v="93308.826680457118"/>
    <n v="106820.64207470798"/>
    <n v="136887.41974584377"/>
    <n v="151568.06684347926"/>
    <n v="213369.1514469914"/>
    <n v="176027.75114867016"/>
    <n v="169862.49098548162"/>
    <n v="129065.13093089152"/>
    <n v="86880.788534239065"/>
    <n v="92352.070709212494"/>
    <n v="102072.96190977321"/>
    <n v="88447.617134936852"/>
    <n v="5292991.9181446843"/>
    <n v="130"/>
    <n v="5.2680000000000001E-3"/>
    <n v="1914460"/>
    <n v="1546662.9181446848"/>
    <n v="14091.3"/>
    <n v="14726.615384615385"/>
    <n v="11897.40706265142"/>
    <n v="862.48461538461538"/>
    <n v="1080.8307692307692"/>
    <n v="1164.4769230769232"/>
    <n v="1315.1692307692308"/>
    <n v="1939.2692307692307"/>
    <n v="1639.6615384615384"/>
    <n v="1582.9846153846154"/>
    <n v="1551"/>
    <n v="1031.7692307692307"/>
    <n v="789.68461538461543"/>
    <n v="870.2"/>
    <n v="899.0846153846154"/>
    <n v="717.76020523428554"/>
    <n v="821.69724672852294"/>
    <n v="1052.9801518911058"/>
    <n v="1165.9082064883021"/>
    <n v="1641.3011649768569"/>
    <n v="1354.0596242205397"/>
    <n v="1306.6345460421662"/>
    <n v="992.8086994683963"/>
    <n v="668.31375795568511"/>
    <n v="710.40054391701915"/>
    <n v="785.17663007517854"/>
    <n v="680.36628565336036"/>
    <n v="9650.2858919999999"/>
    <n v="10085.37528"/>
    <n v="8147.8202527861995"/>
    <n v="590.66396399999996"/>
    <n v="740.196144"/>
    <n v="797.48037599999998"/>
    <n v="900.68049600000006"/>
    <n v="1328.08914"/>
    <n v="1122.905808"/>
    <n v="1084.0911840000001"/>
    <n v="1062.1868400000001"/>
    <n v="706.59684000000004"/>
    <n v="540.80761200000006"/>
    <n v="595.947768"/>
    <n v="615.729108"/>
    <n v="491.55089895264808"/>
    <n v="562.73114244956162"/>
    <n v="721.12292722110499"/>
    <n v="798.46057613144876"/>
    <n v="1124.0286898227507"/>
    <n v="927.31419305119437"/>
    <n v="894.83560251151721"/>
    <n v="679.91510974393657"/>
    <n v="457.68799399837138"/>
    <n v="486.51070849613143"/>
    <n v="537.72036334068525"/>
    <n v="465.94204706684735"/>
  </r>
  <r>
    <x v="1"/>
    <s v="PG"/>
    <n v="69629468"/>
    <n v="10077567001587"/>
    <s v="PS Fudgesicle NSA 6-18PK"/>
    <n v="1691084"/>
    <n v="75593"/>
    <n v="121711"/>
    <n v="117287"/>
    <n v="147537"/>
    <n v="245987"/>
    <n v="180677"/>
    <n v="186867"/>
    <n v="162111"/>
    <n v="104846"/>
    <n v="83732"/>
    <n v="85475"/>
    <n v="84176"/>
    <n v="83235.983987544823"/>
    <n v="94692.68514383577"/>
    <n v="113189.23709015861"/>
    <n v="134932.12407020602"/>
    <n v="213309.54679093664"/>
    <n v="161039.87783602739"/>
    <n v="161509.43188105509"/>
    <n v="128583.2059763571"/>
    <n v="85831.556218175436"/>
    <n v="78487.139122734807"/>
    <n v="81583.050553622423"/>
    <n v="83874.16562490967"/>
    <n v="4707351.0042955633"/>
    <n v="130"/>
    <n v="5.2680000000000001E-3"/>
    <n v="1595999"/>
    <n v="1420268.0042955638"/>
    <n v="13008.338461538462"/>
    <n v="12276.915384615384"/>
    <n v="10925.138494581261"/>
    <n v="581.48461538461538"/>
    <n v="936.23846153846159"/>
    <n v="902.20769230769235"/>
    <n v="1134.9000000000001"/>
    <n v="1892.2076923076922"/>
    <n v="1389.823076923077"/>
    <n v="1437.4384615384615"/>
    <n v="1247.0076923076922"/>
    <n v="806.50769230769231"/>
    <n v="644.09230769230771"/>
    <n v="657.5"/>
    <n v="647.50769230769231"/>
    <n v="640.27679990419097"/>
    <n v="728.4052703371982"/>
    <n v="870.68643915506618"/>
    <n v="1037.9394159246617"/>
    <n v="1640.8426676225895"/>
    <n v="1238.7682910463645"/>
    <n v="1242.3802452388852"/>
    <n v="989.10158443351611"/>
    <n v="660.24274013981108"/>
    <n v="603.74722402103703"/>
    <n v="627.56192733555713"/>
    <n v="645.18588942238205"/>
    <n v="8908.6305119999997"/>
    <n v="8407.7227320000002"/>
    <n v="7481.9718466290306"/>
    <n v="398.22392400000001"/>
    <n v="641.17354799999998"/>
    <n v="617.86791600000004"/>
    <n v="777.22491600000001"/>
    <n v="1295.859516"/>
    <n v="951.80643600000008"/>
    <n v="984.41535599999997"/>
    <n v="854.00074800000004"/>
    <n v="552.32872799999996"/>
    <n v="441.10017600000003"/>
    <n v="450.28230000000002"/>
    <n v="443.439168"/>
    <n v="438.48716364638614"/>
    <n v="498.84106533772683"/>
    <n v="596.28090099095562"/>
    <n v="710.82242960184533"/>
    <n v="1123.7146924946542"/>
    <n v="848.35807644019224"/>
    <n v="850.83168714939825"/>
    <n v="677.37632908344926"/>
    <n v="452.16063815734822"/>
    <n v="413.47024889856698"/>
    <n v="429.77951031648291"/>
    <n v="441.84910451202416"/>
  </r>
  <r>
    <x v="1"/>
    <s v="EDF"/>
    <n v="68689251"/>
    <n v="10075856001102"/>
    <s v="KL ORIGINAL VANILLA BAR 12-6PK"/>
    <n v="1549848"/>
    <n v="85296"/>
    <n v="93432"/>
    <n v="169990"/>
    <n v="165889"/>
    <n v="171240"/>
    <n v="203899"/>
    <n v="181652"/>
    <n v="145980"/>
    <n v="113404"/>
    <n v="107220"/>
    <n v="95636"/>
    <n v="93336"/>
    <n v="82425.028962864904"/>
    <n v="93904.843271426827"/>
    <n v="152701.41123925557"/>
    <n v="157919.10551256026"/>
    <n v="165672.36041929194"/>
    <n v="194976.16229420042"/>
    <n v="166464.16462602225"/>
    <n v="142309.18983618953"/>
    <n v="109175.93740944324"/>
    <n v="103367.25348288404"/>
    <n v="89642.147497272425"/>
    <n v="78669.912054434855"/>
    <n v="4714049.5166058457"/>
    <n v="132"/>
    <n v="9.5760000000000012E-3"/>
    <n v="1626974"/>
    <n v="1537227.5166058461"/>
    <n v="11741.272727272728"/>
    <n v="12325.560606060606"/>
    <n v="11645.663004589744"/>
    <n v="646.18181818181813"/>
    <n v="707.81818181818187"/>
    <n v="1287.8030303030303"/>
    <n v="1256.7348484848485"/>
    <n v="1297.2727272727273"/>
    <n v="1544.689393939394"/>
    <n v="1376.1515151515152"/>
    <n v="1105.909090909091"/>
    <n v="859.12121212121212"/>
    <n v="812.27272727272725"/>
    <n v="724.5151515151515"/>
    <n v="707.09090909090912"/>
    <n v="624.43203759746143"/>
    <n v="711.40032781383957"/>
    <n v="1156.8288730246634"/>
    <n v="1196.3568599436383"/>
    <n v="1255.0936395400904"/>
    <n v="1477.0921385924273"/>
    <n v="1261.0921562577444"/>
    <n v="1078.0999230014359"/>
    <n v="827.09043492002456"/>
    <n v="783.08525365821242"/>
    <n v="679.1071780096396"/>
    <n v="595.98418223056706"/>
    <n v="14841.344448000002"/>
    <n v="15579.903024000001"/>
    <n v="14720.490699017584"/>
    <n v="816.79449600000009"/>
    <n v="894.70483200000012"/>
    <n v="1627.8242400000001"/>
    <n v="1588.5530640000002"/>
    <n v="1639.7942400000002"/>
    <n v="1952.5368240000003"/>
    <n v="1739.4995520000002"/>
    <n v="1397.9044800000001"/>
    <n v="1085.9567040000002"/>
    <n v="1026.7387200000001"/>
    <n v="915.81033600000012"/>
    <n v="893.78553600000009"/>
    <n v="789.30207734839439"/>
    <n v="899.23277916718337"/>
    <n v="1462.2687140271114"/>
    <n v="1512.2333543882771"/>
    <n v="1586.47852337514"/>
    <n v="1867.0917301292634"/>
    <n v="1594.0608404587892"/>
    <n v="1362.752801871351"/>
    <n v="1045.4687766328286"/>
    <n v="989.84481935209772"/>
    <n v="858.41320443388088"/>
    <n v="753.34307783326824"/>
  </r>
  <r>
    <x v="0"/>
    <s v="BJ PTS"/>
    <n v="69999269"/>
    <n v="10076840400215"/>
    <s v="BJ US IC-STRWBRY CHSCK 8 1 PT w/REC CUP"/>
    <n v="1664842"/>
    <n v="84369"/>
    <n v="139113"/>
    <n v="153581"/>
    <n v="141544"/>
    <n v="144377"/>
    <n v="175107"/>
    <n v="148770"/>
    <n v="153279"/>
    <n v="141030"/>
    <n v="111682"/>
    <n v="128760"/>
    <n v="113815"/>
    <n v="91325.954162705268"/>
    <n v="122742.38734592893"/>
    <n v="145425.3825160024"/>
    <n v="134440.02656386516"/>
    <n v="139084.82341055557"/>
    <n v="157944.58480234133"/>
    <n v="133821.30589589159"/>
    <n v="133571.75929854918"/>
    <n v="117541.20637802577"/>
    <n v="113784.87228253261"/>
    <n v="110285.72006387866"/>
    <n v="90448.996552431898"/>
    <n v="4790686.0192727083"/>
    <n v="240"/>
    <n v="3.7839999999999996E-3"/>
    <n v="1635427"/>
    <n v="1490417.0192727083"/>
    <n v="6936.8416666666662"/>
    <n v="6814.2791666666662"/>
    <n v="6210.0709136362848"/>
    <n v="351.53750000000002"/>
    <n v="579.63750000000005"/>
    <n v="639.92083333333335"/>
    <n v="589.76666666666665"/>
    <n v="601.57083333333333"/>
    <n v="729.61249999999995"/>
    <n v="619.875"/>
    <n v="638.66250000000002"/>
    <n v="587.625"/>
    <n v="465.34166666666664"/>
    <n v="536.5"/>
    <n v="474.22916666666669"/>
    <n v="380.52480901127194"/>
    <n v="511.42661394137053"/>
    <n v="605.93909381667663"/>
    <n v="560.16677734943812"/>
    <n v="579.52009754398159"/>
    <n v="658.10243667642214"/>
    <n v="557.58877456621497"/>
    <n v="556.54899707728828"/>
    <n v="489.75502657510737"/>
    <n v="474.10363451055252"/>
    <n v="459.52383359949442"/>
    <n v="376.87081896846627"/>
    <n v="6299.7621279999994"/>
    <n v="6188.4557679999989"/>
    <n v="5639.7380009279277"/>
    <n v="319.25229599999994"/>
    <n v="526.40359199999989"/>
    <n v="581.15050399999996"/>
    <n v="535.60249599999997"/>
    <n v="546.32256799999993"/>
    <n v="662.60488799999996"/>
    <n v="562.94567999999992"/>
    <n v="580.00773599999991"/>
    <n v="533.65751999999998"/>
    <n v="422.60468799999995"/>
    <n v="487.22783999999996"/>
    <n v="430.67595999999998"/>
    <n v="345.57741055167668"/>
    <n v="464.45719371699505"/>
    <n v="550.28964744055304"/>
    <n v="508.72106051766571"/>
    <n v="526.29697178554227"/>
    <n v="597.66230889205951"/>
    <n v="506.37982151005372"/>
    <n v="505.43553718571002"/>
    <n v="444.77592493444951"/>
    <n v="430.56195671710333"/>
    <n v="417.3211647217168"/>
    <n v="342.25900295440226"/>
  </r>
  <r>
    <x v="0"/>
    <s v="BJ PTS"/>
    <n v="69716748"/>
    <n v="10076840100474"/>
    <s v="BJ US-IC-ChocFudgBrownie-FH-8 1PT"/>
    <n v="1632918"/>
    <n v="96574"/>
    <n v="139276"/>
    <n v="169154"/>
    <n v="148509"/>
    <n v="146329"/>
    <n v="179572"/>
    <n v="148318"/>
    <n v="154210"/>
    <n v="131381"/>
    <n v="134601"/>
    <n v="123632"/>
    <n v="128066"/>
    <n v="87121.670737408946"/>
    <n v="128852.82966128603"/>
    <n v="150872.66896354759"/>
    <n v="142942.75162986008"/>
    <n v="142225.5645201107"/>
    <n v="161165.45471400607"/>
    <n v="134312.49373649555"/>
    <n v="137693.31459292985"/>
    <n v="119554.01686630434"/>
    <n v="121784.4915839779"/>
    <n v="114821.05001662964"/>
    <n v="93705.199618358558"/>
    <n v="4867591.5066409148"/>
    <n v="240"/>
    <n v="3.7839999999999996E-3"/>
    <n v="1699622"/>
    <n v="1535051.5066409153"/>
    <n v="6803.8249999999998"/>
    <n v="7081.7583333333332"/>
    <n v="6396.0479443371469"/>
    <n v="402.39166666666665"/>
    <n v="580.31666666666672"/>
    <n v="704.80833333333328"/>
    <n v="618.78750000000002"/>
    <n v="609.70416666666665"/>
    <n v="748.2166666666667"/>
    <n v="617.99166666666667"/>
    <n v="642.54166666666663"/>
    <n v="547.42083333333335"/>
    <n v="560.83749999999998"/>
    <n v="515.13333333333333"/>
    <n v="533.60833333333335"/>
    <n v="363.00696140587058"/>
    <n v="536.88679025535851"/>
    <n v="628.63612068144835"/>
    <n v="595.59479845775036"/>
    <n v="592.60651883379455"/>
    <n v="671.5227279750253"/>
    <n v="559.63539056873151"/>
    <n v="573.72214413720769"/>
    <n v="498.14173694293476"/>
    <n v="507.43538159990788"/>
    <n v="478.42104173595686"/>
    <n v="390.43833174316063"/>
    <n v="6178.9617119999994"/>
    <n v="6431.369647999999"/>
    <n v="5808.6349011292232"/>
    <n v="365.43601599999994"/>
    <n v="527.02038399999992"/>
    <n v="640.07873599999994"/>
    <n v="561.95805599999994"/>
    <n v="553.70893599999999"/>
    <n v="679.50044799999989"/>
    <n v="561.23531199999991"/>
    <n v="583.53063999999995"/>
    <n v="497.14570399999997"/>
    <n v="509.33018399999997"/>
    <n v="467.82348799999994"/>
    <n v="484.60174399999994"/>
    <n v="329.6684020703554"/>
    <n v="487.57910743830627"/>
    <n v="570.90217935806402"/>
    <n v="540.89537216739052"/>
    <n v="538.1815361440988"/>
    <n v="609.8500806377989"/>
    <n v="508.23847629889912"/>
    <n v="521.03150241964647"/>
    <n v="452.39239982209557"/>
    <n v="460.8325161537723"/>
    <n v="434.48285326292654"/>
    <n v="354.58047535586877"/>
  </r>
  <r>
    <x v="0"/>
    <s v="BJ PTS"/>
    <n v="84135718"/>
    <n v="10076840100580"/>
    <s v="BJ US-IC-ChocChpCookDgh-FH-8 1PT"/>
    <n v="1639854"/>
    <n v="95231"/>
    <n v="131625"/>
    <n v="156920"/>
    <n v="139328"/>
    <n v="141551"/>
    <n v="176745"/>
    <n v="126399"/>
    <n v="139939"/>
    <n v="136547"/>
    <n v="111172"/>
    <n v="115528"/>
    <n v="122881"/>
    <n v="88873.06569767723"/>
    <n v="119619.1949382616"/>
    <n v="143871.25348237326"/>
    <n v="134003.25215071451"/>
    <n v="137183.90340464955"/>
    <n v="161578.87947263746"/>
    <n v="124650.70089731429"/>
    <n v="131119.35985410301"/>
    <n v="119332.79613924913"/>
    <n v="113443.00152604005"/>
    <n v="106325.91342159733"/>
    <n v="95085.488688244019"/>
    <n v="4708806.8096728623"/>
    <n v="240"/>
    <n v="3.7853439999999999E-3"/>
    <n v="1593866"/>
    <n v="1475086.8096728614"/>
    <n v="6832.7250000000004"/>
    <n v="6641.1083333333336"/>
    <n v="6146.1950403035889"/>
    <n v="396.79583333333335"/>
    <n v="548.4375"/>
    <n v="653.83333333333337"/>
    <n v="580.5333333333333"/>
    <n v="589.79583333333335"/>
    <n v="736.4375"/>
    <n v="526.66250000000002"/>
    <n v="583.07916666666665"/>
    <n v="568.94583333333333"/>
    <n v="463.21666666666664"/>
    <n v="481.36666666666667"/>
    <n v="512.00416666666672"/>
    <n v="370.30444040698848"/>
    <n v="498.41331224275666"/>
    <n v="599.46355617655524"/>
    <n v="558.34688396131048"/>
    <n v="571.59959751937311"/>
    <n v="673.24533113598943"/>
    <n v="519.37792040547617"/>
    <n v="546.33066605876252"/>
    <n v="497.21998391353804"/>
    <n v="472.6791730251669"/>
    <n v="443.02463925665558"/>
    <n v="396.18953620101672"/>
    <n v="6207.4114997759998"/>
    <n v="6033.3310999039995"/>
    <n v="5583.7110044743076"/>
    <n v="360.482094464"/>
    <n v="498.245904"/>
    <n v="593.99618048000002"/>
    <n v="527.40440883199994"/>
    <n v="535.819228544"/>
    <n v="669.04062527999997"/>
    <n v="478.46369625599999"/>
    <n v="529.71725401599997"/>
    <n v="516.87736716799998"/>
    <n v="420.82426316800002"/>
    <n v="437.31322163199997"/>
    <n v="465.14685606400002"/>
    <n v="336.41512600030831"/>
    <n v="452.79980184437892"/>
    <n v="544.60218614198072"/>
    <n v="507.2484065091943"/>
    <n v="519.28826564936969"/>
    <n v="611.63164193847138"/>
    <n v="471.8457827374433"/>
    <n v="496.3318821075697"/>
    <n v="451.71568386892983"/>
    <n v="429.42078516858658"/>
    <n v="402.48015841496294"/>
    <n v="359.93128409311237"/>
  </r>
  <r>
    <x v="0"/>
    <s v="48oz"/>
    <n v="68851105"/>
    <n v="10077567254266"/>
    <s v="BR HA VAN CHOC STRAW 6 1.5QT"/>
    <n v="1530765"/>
    <n v="92028"/>
    <n v="112884"/>
    <n v="154385"/>
    <n v="156312"/>
    <n v="136576"/>
    <n v="173728"/>
    <n v="145424"/>
    <n v="138630"/>
    <n v="130971"/>
    <n v="126687"/>
    <n v="123036"/>
    <n v="118736"/>
    <n v="83535.64534850778"/>
    <n v="109290.7968057939"/>
    <n v="150747.56943040615"/>
    <n v="125914.51633947981"/>
    <n v="143150.12540546237"/>
    <n v="161828.51053122728"/>
    <n v="147226.1969672397"/>
    <n v="133477.6215473905"/>
    <n v="123206.70547385533"/>
    <n v="111492.25930299715"/>
    <n v="109279.27734611757"/>
    <n v="91972.818916581251"/>
    <n v="4631284.0434150584"/>
    <n v="154"/>
    <n v="8.5199999999999998E-3"/>
    <n v="1609397"/>
    <n v="1491122.0434150589"/>
    <n v="9940.0324675324682"/>
    <n v="10450.629870129869"/>
    <n v="9682.6106715263559"/>
    <n v="597.58441558441564"/>
    <n v="733.01298701298697"/>
    <n v="1002.5"/>
    <n v="1015.012987012987"/>
    <n v="886.85714285714289"/>
    <n v="1128.1038961038962"/>
    <n v="944.31168831168827"/>
    <n v="900.19480519480521"/>
    <n v="850.46103896103898"/>
    <n v="822.64285714285711"/>
    <n v="798.93506493506493"/>
    <n v="771.01298701298697"/>
    <n v="542.43925550979077"/>
    <n v="709.68049873892141"/>
    <n v="978.88032097666326"/>
    <n v="817.62672947714168"/>
    <n v="929.5462688666388"/>
    <n v="1050.8344839690083"/>
    <n v="956.01426602103697"/>
    <n v="866.73780225578253"/>
    <n v="800.04354203802166"/>
    <n v="723.97570975972178"/>
    <n v="709.60569705271143"/>
    <n v="597.22609686091721"/>
    <n v="13042.1178"/>
    <n v="13712.06244"/>
    <n v="12704.359809896301"/>
    <n v="784.07855999999992"/>
    <n v="961.77167999999995"/>
    <n v="1315.3602000000001"/>
    <n v="1331.7782399999999"/>
    <n v="1163.62752"/>
    <n v="1480.16256"/>
    <n v="1239.0124799999999"/>
    <n v="1181.1276"/>
    <n v="1115.87292"/>
    <n v="1079.3732399999999"/>
    <n v="1048.2667200000001"/>
    <n v="1011.63072"/>
    <n v="711.72369836928624"/>
    <n v="931.15758878536406"/>
    <n v="1284.3692915470604"/>
    <n v="1072.7916792123681"/>
    <n v="1219.6390684545395"/>
    <n v="1378.7789097260563"/>
    <n v="1254.3671981608823"/>
    <n v="1137.2293355837671"/>
    <n v="1049.7211306372474"/>
    <n v="949.91404926153564"/>
    <n v="931.05944298892166"/>
    <n v="783.60841716927223"/>
  </r>
  <r>
    <x v="1"/>
    <s v="Facepieces"/>
    <n v="64771676"/>
    <n v="10077567003635"/>
    <s v="PS SpongeBob Facepiece IH 6-6PK"/>
    <n v="833438"/>
    <n v="55620"/>
    <n v="62025"/>
    <n v="105180"/>
    <n v="120628"/>
    <n v="120528"/>
    <n v="149205"/>
    <n v="119248"/>
    <n v="103275"/>
    <n v="70124"/>
    <n v="51095"/>
    <n v="44835"/>
    <n v="69360"/>
    <n v="65843.358124156759"/>
    <n v="66428.575576122865"/>
    <n v="89362.711099794673"/>
    <n v="83239.23115219787"/>
    <n v="86506.569098836699"/>
    <n v="91127.912395126885"/>
    <n v="84940.406692846009"/>
    <n v="73671.386184419185"/>
    <n v="48311.411579393956"/>
    <n v="46074.567453908865"/>
    <n v="39624.113046535269"/>
    <n v="52106.589111145644"/>
    <n v="2731797.8315144842"/>
    <n v="195"/>
    <n v="2.16E-3"/>
    <n v="1071123"/>
    <n v="827236.83151448471"/>
    <n v="4274.041025641026"/>
    <n v="5492.9384615384615"/>
    <n v="4242.2401616127418"/>
    <n v="285.23076923076923"/>
    <n v="318.07692307692309"/>
    <n v="539.38461538461536"/>
    <n v="618.60512820512815"/>
    <n v="618.09230769230771"/>
    <n v="765.15384615384619"/>
    <n v="611.52820512820517"/>
    <n v="529.61538461538464"/>
    <n v="359.6102564102564"/>
    <n v="262.02564102564105"/>
    <n v="229.92307692307693"/>
    <n v="355.69230769230768"/>
    <n v="337.65824679054748"/>
    <n v="340.65936192883521"/>
    <n v="458.27031333228035"/>
    <n v="426.8678520625532"/>
    <n v="443.62343127608563"/>
    <n v="467.32262766731736"/>
    <n v="435.5918291940821"/>
    <n v="377.80198043291892"/>
    <n v="247.75082861227671"/>
    <n v="236.27983309696853"/>
    <n v="203.20057972582188"/>
    <n v="267.21327749305459"/>
    <n v="1800.2260799999999"/>
    <n v="2313.6256800000001"/>
    <n v="1786.831556071287"/>
    <n v="120.1392"/>
    <n v="133.97399999999999"/>
    <n v="227.18880000000001"/>
    <n v="260.55648000000002"/>
    <n v="260.34048000000001"/>
    <n v="322.28280000000001"/>
    <n v="257.57567999999998"/>
    <n v="223.07400000000001"/>
    <n v="151.46784"/>
    <n v="110.3652"/>
    <n v="96.843599999999995"/>
    <n v="149.8176"/>
    <n v="142.22165354817861"/>
    <n v="143.4857232444254"/>
    <n v="193.02345597555649"/>
    <n v="179.7967392887474"/>
    <n v="186.85418925348728"/>
    <n v="196.83629077347408"/>
    <n v="183.4712784565474"/>
    <n v="159.13019415834543"/>
    <n v="104.35264901149095"/>
    <n v="99.521065700443145"/>
    <n v="85.588084180516177"/>
    <n v="112.5502324800746"/>
  </r>
  <r>
    <x v="0"/>
    <s v="48oz"/>
    <n v="68851104"/>
    <n v="10077567254204"/>
    <s v="BR CHOCOLATE 6-1.5 QT"/>
    <n v="1458464"/>
    <n v="84327"/>
    <n v="110170"/>
    <n v="141643"/>
    <n v="142087"/>
    <n v="115250"/>
    <n v="146034"/>
    <n v="136440"/>
    <n v="128108"/>
    <n v="103160"/>
    <n v="104370"/>
    <n v="122337"/>
    <n v="110736"/>
    <n v="86734.741301051778"/>
    <n v="97669.328908047741"/>
    <n v="132267.70884703429"/>
    <n v="113696.35218407119"/>
    <n v="119511.3412571373"/>
    <n v="127755.090264094"/>
    <n v="127889.00360421935"/>
    <n v="115022.06946461355"/>
    <n v="94360.874443178327"/>
    <n v="102857.30405813768"/>
    <n v="101985.34373302771"/>
    <n v="89788.834300044618"/>
    <n v="4212663.992364658"/>
    <n v="176"/>
    <n v="8.5199999999999998E-3"/>
    <n v="1444662"/>
    <n v="1309537.9923646578"/>
    <n v="8286.7272727272721"/>
    <n v="8208.306818181818"/>
    <n v="7440.5567747991918"/>
    <n v="479.13068181818181"/>
    <n v="625.96590909090912"/>
    <n v="804.78977272727275"/>
    <n v="807.3125"/>
    <n v="654.8295454545455"/>
    <n v="829.73863636363637"/>
    <n v="775.22727272727275"/>
    <n v="727.88636363636363"/>
    <n v="586.13636363636363"/>
    <n v="593.01136363636363"/>
    <n v="695.09659090909088"/>
    <n v="629.18181818181813"/>
    <n v="492.81103011961238"/>
    <n v="554.93936879572584"/>
    <n v="751.52107299451302"/>
    <n v="646.00200104585906"/>
    <n v="679.04171168828009"/>
    <n v="725.88119468235232"/>
    <n v="726.64206593306449"/>
    <n v="653.53448559439516"/>
    <n v="536.14133206351323"/>
    <n v="584.41650033032772"/>
    <n v="579.46218030129376"/>
    <n v="510.16383125025351"/>
    <n v="12426.11328"/>
    <n v="12308.52024"/>
    <n v="11157.263694946885"/>
    <n v="718.46604000000002"/>
    <n v="938.64839999999992"/>
    <n v="1206.79836"/>
    <n v="1210.58124"/>
    <n v="981.93"/>
    <n v="1244.2096799999999"/>
    <n v="1162.4687999999999"/>
    <n v="1091.4801600000001"/>
    <n v="878.92319999999995"/>
    <n v="889.23239999999998"/>
    <n v="1042.31124"/>
    <n v="943.47072000000003"/>
    <n v="738.97999588496111"/>
    <n v="832.1426822965667"/>
    <n v="1126.920879376732"/>
    <n v="968.6929206082865"/>
    <n v="1018.2366275108099"/>
    <n v="1088.4733690500809"/>
    <n v="1089.6143107079488"/>
    <n v="979.98803183850748"/>
    <n v="803.9546502558793"/>
    <n v="876.34423057533309"/>
    <n v="868.91512860539603"/>
    <n v="765.00086823638014"/>
  </r>
  <r>
    <x v="0"/>
    <s v="48oz"/>
    <n v="68850683"/>
    <n v="10077567226003"/>
    <s v="BR HOMEMADE VAN 6-1.5 QT"/>
    <n v="1448448"/>
    <n v="94666"/>
    <n v="102091"/>
    <n v="131485"/>
    <n v="145448"/>
    <n v="107446"/>
    <n v="146553"/>
    <n v="133254"/>
    <n v="121594"/>
    <n v="93775"/>
    <n v="125675"/>
    <n v="134864"/>
    <n v="118703"/>
    <n v="84723.089133989837"/>
    <n v="98125.914381197726"/>
    <n v="128369.04941502237"/>
    <n v="116616.29720566908"/>
    <n v="117554.88465024317"/>
    <n v="126739.5636275818"/>
    <n v="128575.89537720951"/>
    <n v="113428.80014551494"/>
    <n v="87213.380719483452"/>
    <n v="112094.86731910189"/>
    <n v="116165.65222247921"/>
    <n v="92683.71049640936"/>
    <n v="4226293.1046939017"/>
    <n v="176"/>
    <n v="8.5199999999999998E-3"/>
    <n v="1455554"/>
    <n v="1322291.1046939024"/>
    <n v="8229.818181818182"/>
    <n v="8270.193181818182"/>
    <n v="7513.0176403062642"/>
    <n v="537.875"/>
    <n v="580.0625"/>
    <n v="747.07386363636363"/>
    <n v="826.40909090909088"/>
    <n v="610.48863636363637"/>
    <n v="832.6875"/>
    <n v="757.125"/>
    <n v="690.875"/>
    <n v="532.8125"/>
    <n v="714.0625"/>
    <n v="766.27272727272725"/>
    <n v="674.44886363636363"/>
    <n v="481.38118826130591"/>
    <n v="557.53360443862346"/>
    <n v="729.36959894899076"/>
    <n v="662.5925977594834"/>
    <n v="667.9254809672907"/>
    <n v="720.11115697489652"/>
    <n v="730.54486009778134"/>
    <n v="644.48181900860754"/>
    <n v="495.53057226979234"/>
    <n v="636.90265522216987"/>
    <n v="660.0321149004501"/>
    <n v="526.61199145687135"/>
    <n v="12340.776959999999"/>
    <n v="12401.32008"/>
    <n v="11265.920211992048"/>
    <n v="806.55431999999996"/>
    <n v="869.81531999999993"/>
    <n v="1120.2521999999999"/>
    <n v="1239.21696"/>
    <n v="915.43992000000003"/>
    <n v="1248.63156"/>
    <n v="1135.3240799999999"/>
    <n v="1035.9808800000001"/>
    <n v="798.96299999999997"/>
    <n v="1070.751"/>
    <n v="1149.0412799999999"/>
    <n v="1011.34956"/>
    <n v="721.84071942159335"/>
    <n v="836.03279052780465"/>
    <n v="1093.7043010159905"/>
    <n v="993.57085219230055"/>
    <n v="1001.5676172200718"/>
    <n v="1079.821082106997"/>
    <n v="1095.4666286138249"/>
    <n v="966.41337723978722"/>
    <n v="743.05800372999897"/>
    <n v="955.04826955874807"/>
    <n v="989.73135693552285"/>
    <n v="789.66521342940769"/>
  </r>
  <r>
    <x v="0"/>
    <s v="BJ PTS"/>
    <n v="67794169"/>
    <n v="10076840485113"/>
    <s v="BJ US-IC-TonightDough-FH-8 1PT"/>
    <n v="1422102"/>
    <n v="80535"/>
    <n v="120462"/>
    <n v="140689"/>
    <n v="114752"/>
    <n v="117166"/>
    <n v="144132"/>
    <n v="113027"/>
    <n v="121408"/>
    <n v="122163"/>
    <n v="101388"/>
    <n v="97052"/>
    <n v="97922"/>
    <n v="74368.541560428072"/>
    <n v="109343.51259173827"/>
    <n v="133594.75303755485"/>
    <n v="122851.7613723488"/>
    <n v="119066.28081481495"/>
    <n v="136227.64328995332"/>
    <n v="117395.7286404707"/>
    <n v="123063.55887007451"/>
    <n v="111385.49474165123"/>
    <n v="108216.03603916378"/>
    <n v="100223.75430394296"/>
    <n v="85165.060168005235"/>
    <n v="4133700.1254301462"/>
    <n v="240"/>
    <n v="3.7853439999999999E-3"/>
    <n v="1370696"/>
    <n v="1340902.1254301467"/>
    <n v="5925.4250000000002"/>
    <n v="5711.2333333333336"/>
    <n v="5587.0921892922779"/>
    <n v="335.5625"/>
    <n v="501.92500000000001"/>
    <n v="586.20416666666665"/>
    <n v="478.13333333333333"/>
    <n v="488.19166666666666"/>
    <n v="600.54999999999995"/>
    <n v="470.94583333333333"/>
    <n v="505.86666666666667"/>
    <n v="509.01249999999999"/>
    <n v="422.45"/>
    <n v="404.38333333333333"/>
    <n v="408.00833333333333"/>
    <n v="309.86892316845029"/>
    <n v="455.59796913224278"/>
    <n v="556.64480432314519"/>
    <n v="511.88233905145336"/>
    <n v="496.10950339506229"/>
    <n v="567.6151803748055"/>
    <n v="489.14886933529459"/>
    <n v="512.76482862531043"/>
    <n v="464.10622809021345"/>
    <n v="450.90015016318245"/>
    <n v="417.59897626642902"/>
    <n v="354.85441736668849"/>
    <n v="5383.1452730880001"/>
    <n v="5188.5558794239996"/>
    <n v="5075.7758150842528"/>
    <n v="304.85267904"/>
    <n v="455.99010892799998"/>
    <n v="532.55626201600001"/>
    <n v="434.37579468799998"/>
    <n v="443.513615104"/>
    <n v="545.58920140800001"/>
    <n v="427.84607628800001"/>
    <n v="459.571044352"/>
    <n v="462.428979072"/>
    <n v="383.788457472"/>
    <n v="367.37520588799998"/>
    <n v="370.66845516799998"/>
    <n v="281.51051258451702"/>
    <n v="413.90280932806093"/>
    <n v="505.70209684219003"/>
    <n v="465.03617780025229"/>
    <n v="450.70683168467485"/>
    <n v="515.66849216176502"/>
    <n v="444.38321703483393"/>
    <n v="465.83790418748333"/>
    <n v="421.63241420734101"/>
    <n v="409.63492272463236"/>
    <n v="379.38138701190462"/>
    <n v="322.3790495165976"/>
  </r>
  <r>
    <x v="1"/>
    <s v="Yasso Club"/>
    <n v="64376316"/>
    <n v="10851035003057"/>
    <s v="Yasso Cookies n Cream Club 1-15pk"/>
    <n v="345783"/>
    <n v="151920"/>
    <n v="548640"/>
    <n v="563989"/>
    <n v="0"/>
    <n v="0"/>
    <n v="0"/>
    <n v="53040"/>
    <n v="11460"/>
    <n v="0"/>
    <n v="219600"/>
    <n v="864144"/>
    <n v="266736"/>
    <n v="83000"/>
    <n v="63029"/>
    <n v="181233"/>
    <n v="151072"/>
    <n v="181770"/>
    <n v="148295"/>
    <n v="400000"/>
    <n v="1300000"/>
    <n v="200000"/>
    <n v="320000"/>
    <n v="850500"/>
    <n v="235500"/>
    <n v="7139711"/>
    <n v="240"/>
    <n v="1.5449999999999999E-3"/>
    <n v="2679529"/>
    <n v="4114399"/>
    <n v="1440.7625"/>
    <n v="11164.704166666666"/>
    <n v="17143.329166666666"/>
    <n v="633"/>
    <n v="2286"/>
    <n v="2349.9541666666669"/>
    <n v="0"/>
    <n v="0"/>
    <n v="0"/>
    <n v="221"/>
    <n v="47.75"/>
    <n v="0"/>
    <n v="915"/>
    <n v="3600.6"/>
    <n v="1111.4000000000001"/>
    <n v="345.83333333333331"/>
    <n v="262.62083333333334"/>
    <n v="755.13750000000005"/>
    <n v="629.4666666666667"/>
    <n v="757.375"/>
    <n v="617.89583333333337"/>
    <n v="1666.6666666666667"/>
    <n v="5416.666666666667"/>
    <n v="833.33333333333337"/>
    <n v="1333.3333333333333"/>
    <n v="3543.75"/>
    <n v="981.25"/>
    <n v="534.234735"/>
    <n v="4139.8723049999999"/>
    <n v="6356.7464549999995"/>
    <n v="234.71639999999999"/>
    <n v="847.64879999999994"/>
    <n v="871.36300499999993"/>
    <n v="0"/>
    <n v="0"/>
    <n v="0"/>
    <n v="81.946799999999996"/>
    <n v="17.7057"/>
    <n v="0"/>
    <n v="339.28199999999998"/>
    <n v="1335.10248"/>
    <n v="412.10712000000001"/>
    <n v="128.23499999999999"/>
    <n v="97.37980499999999"/>
    <n v="280.00498499999998"/>
    <n v="233.40624"/>
    <n v="280.83465000000001"/>
    <n v="229.11577499999999"/>
    <n v="618"/>
    <n v="2008.5"/>
    <n v="309"/>
    <n v="494.4"/>
    <n v="1314.0225"/>
    <n v="363.84749999999997"/>
  </r>
  <r>
    <x v="0"/>
    <s v="BJ PTS"/>
    <n v="67473912"/>
    <n v="10076840100986"/>
    <s v="BJ US IC-Phish Food 8 1PT w/REC CUP"/>
    <n v="1238292"/>
    <n v="68685"/>
    <n v="116191"/>
    <n v="114860"/>
    <n v="107733"/>
    <n v="106519"/>
    <n v="135071"/>
    <n v="106938"/>
    <n v="116797"/>
    <n v="117390"/>
    <n v="77668"/>
    <n v="87812"/>
    <n v="90873"/>
    <n v="64675.903471028134"/>
    <n v="97552.818149379076"/>
    <n v="108149.9784280665"/>
    <n v="101687.03057050885"/>
    <n v="101480.41798861045"/>
    <n v="116844.24835764572"/>
    <n v="94222.586033568616"/>
    <n v="102169.37403097092"/>
    <n v="86389.071249866756"/>
    <n v="83144.721867810309"/>
    <n v="79673.825629604718"/>
    <n v="62927.00379137542"/>
    <n v="3583745.9795684358"/>
    <n v="240"/>
    <n v="3.6640000000000002E-3"/>
    <n v="1246537"/>
    <n v="1098916.9795684356"/>
    <n v="5159.55"/>
    <n v="5193.9041666666662"/>
    <n v="4578.8207482018151"/>
    <n v="286.1875"/>
    <n v="484.12916666666666"/>
    <n v="478.58333333333331"/>
    <n v="448.88749999999999"/>
    <n v="443.82916666666665"/>
    <n v="562.79583333333335"/>
    <n v="445.57499999999999"/>
    <n v="486.65416666666664"/>
    <n v="489.125"/>
    <n v="323.61666666666667"/>
    <n v="365.88333333333333"/>
    <n v="378.63749999999999"/>
    <n v="269.48293112928388"/>
    <n v="406.47007562241282"/>
    <n v="450.62491011694379"/>
    <n v="423.69596071045356"/>
    <n v="422.83507495254355"/>
    <n v="486.85103482352383"/>
    <n v="392.59410847320254"/>
    <n v="425.7057251290455"/>
    <n v="359.95446354111147"/>
    <n v="346.4363411158763"/>
    <n v="331.97427345668632"/>
    <n v="262.19584913073089"/>
    <n v="4537.1018880000001"/>
    <n v="4567.3115680000001"/>
    <n v="4026.4318131387481"/>
    <n v="251.66184000000001"/>
    <n v="425.72382400000004"/>
    <n v="420.84703999999999"/>
    <n v="394.73371200000003"/>
    <n v="390.285616"/>
    <n v="494.90014400000001"/>
    <n v="391.820832"/>
    <n v="427.944208"/>
    <n v="430.11696000000001"/>
    <n v="284.57555200000002"/>
    <n v="321.74316800000003"/>
    <n v="332.95867200000004"/>
    <n v="236.97251031784708"/>
    <n v="357.43352569932495"/>
    <n v="396.26152096043569"/>
    <n v="372.58128001034447"/>
    <n v="371.82425151026871"/>
    <n v="428.11732598241394"/>
    <n v="345.2315552269954"/>
    <n v="374.34858644947747"/>
    <n v="316.52955705951183"/>
    <n v="304.64226092365698"/>
    <n v="291.9248971068717"/>
    <n v="230.56454189159956"/>
  </r>
  <r>
    <x v="0"/>
    <s v="48oz"/>
    <n v="68881268"/>
    <n v="10077567224825"/>
    <s v="BR CO-B HA Oreo 6 1.5QT"/>
    <n v="1263754"/>
    <n v="71940"/>
    <n v="83052"/>
    <n v="109504"/>
    <n v="123212"/>
    <n v="120220"/>
    <n v="124868"/>
    <n v="117564"/>
    <n v="102105"/>
    <n v="81169"/>
    <n v="81224"/>
    <n v="92026"/>
    <n v="87736"/>
    <n v="76063.798210740148"/>
    <n v="83515.202928138271"/>
    <n v="112485.01608571513"/>
    <n v="106374.1740234116"/>
    <n v="105092.11016441764"/>
    <n v="110433.42309707505"/>
    <n v="111457.4354449526"/>
    <n v="100139.47785559471"/>
    <n v="76898.571027623941"/>
    <n v="78960.91406715606"/>
    <n v="80059.958559871229"/>
    <n v="71156.201082930129"/>
    <n v="3571010.2825476262"/>
    <n v="154"/>
    <n v="8.5199999999999998E-3"/>
    <n v="1194620"/>
    <n v="1112636.2825476264"/>
    <n v="8206.1948051948057"/>
    <n v="7757.272727272727"/>
    <n v="7224.9109256339379"/>
    <n v="467.14285714285717"/>
    <n v="539.2987012987013"/>
    <n v="711.06493506493507"/>
    <n v="800.07792207792204"/>
    <n v="780.64935064935059"/>
    <n v="810.83116883116884"/>
    <n v="763.40259740259739"/>
    <n v="663.01948051948057"/>
    <n v="527.07142857142856"/>
    <n v="527.42857142857144"/>
    <n v="597.57142857142856"/>
    <n v="569.71428571428567"/>
    <n v="493.92076760220874"/>
    <n v="542.30651252037842"/>
    <n v="730.42218237477357"/>
    <n v="690.74138976241295"/>
    <n v="682.41629976894569"/>
    <n v="717.10014998100678"/>
    <n v="723.7495808113805"/>
    <n v="650.25634971165402"/>
    <n v="499.34137030924637"/>
    <n v="512.73320822828612"/>
    <n v="519.86986077838458"/>
    <n v="462.05325378526055"/>
    <n v="10767.184079999999"/>
    <n v="10178.162399999999"/>
    <n v="9479.661127305777"/>
    <n v="612.92880000000002"/>
    <n v="707.60303999999996"/>
    <n v="932.97407999999996"/>
    <n v="1049.7662399999999"/>
    <n v="1024.2744"/>
    <n v="1063.87536"/>
    <n v="1001.64528"/>
    <n v="869.93459999999993"/>
    <n v="691.55988000000002"/>
    <n v="692.02847999999994"/>
    <n v="784.06151999999997"/>
    <n v="747.51071999999999"/>
    <n v="648.06356075550605"/>
    <n v="711.54952894773805"/>
    <n v="958.37233705029291"/>
    <n v="906.30796267946687"/>
    <n v="895.38477860083822"/>
    <n v="940.89276478707939"/>
    <n v="949.6173499909961"/>
    <n v="853.18835132966694"/>
    <n v="655.17582515535594"/>
    <n v="672.74698785216958"/>
    <n v="682.11084693010287"/>
    <n v="606.25083322656474"/>
  </r>
  <r>
    <x v="1"/>
    <s v="PG"/>
    <n v="62714129"/>
    <n v="10077567001549"/>
    <s v="PS OCG 6-18PK"/>
    <n v="1191217"/>
    <n v="65980"/>
    <n v="75644"/>
    <n v="93455"/>
    <n v="92795"/>
    <n v="144648"/>
    <n v="164744"/>
    <n v="134383"/>
    <n v="117154"/>
    <n v="72295"/>
    <n v="44289"/>
    <n v="53818"/>
    <n v="62548"/>
    <n v="64196.781025523356"/>
    <n v="66094.523413401053"/>
    <n v="93643.865282944767"/>
    <n v="95991.335426038146"/>
    <n v="134416.66861704102"/>
    <n v="136470.59517364629"/>
    <n v="121287.97809150988"/>
    <n v="90265.365125279277"/>
    <n v="54901.673285529774"/>
    <n v="47060.933939979826"/>
    <n v="55141.034510405036"/>
    <n v="56274.188475776253"/>
    <n v="3328714.942367075"/>
    <n v="130"/>
    <n v="5.2680000000000001E-3"/>
    <n v="1121753"/>
    <n v="1015744.9423670748"/>
    <n v="9163.2076923076929"/>
    <n v="8628.8692307692309"/>
    <n v="7813.4226335928834"/>
    <n v="507.53846153846155"/>
    <n v="581.87692307692305"/>
    <n v="718.88461538461536"/>
    <n v="713.80769230769226"/>
    <n v="1112.676923076923"/>
    <n v="1267.2615384615385"/>
    <n v="1033.7153846153847"/>
    <n v="901.18461538461543"/>
    <n v="556.11538461538464"/>
    <n v="340.68461538461537"/>
    <n v="413.98461538461538"/>
    <n v="481.13846153846151"/>
    <n v="493.82139250402582"/>
    <n v="508.41941087231578"/>
    <n v="720.33742525342132"/>
    <n v="738.3948878926011"/>
    <n v="1033.9743739772387"/>
    <n v="1049.7738090280484"/>
    <n v="932.98444685776838"/>
    <n v="694.34896250214831"/>
    <n v="422.32056373484443"/>
    <n v="362.00718415369096"/>
    <n v="424.16180392619259"/>
    <n v="432.87837289058655"/>
    <n v="6275.3311560000002"/>
    <n v="5909.3948040000005"/>
    <n v="5350.9443563897503"/>
    <n v="347.58264000000003"/>
    <n v="398.492592"/>
    <n v="492.32094000000001"/>
    <n v="488.84406000000001"/>
    <n v="762.00566400000002"/>
    <n v="867.87139200000001"/>
    <n v="707.92964400000005"/>
    <n v="617.16727200000003"/>
    <n v="380.85005999999998"/>
    <n v="233.31445200000002"/>
    <n v="283.51322399999998"/>
    <n v="329.50286399999999"/>
    <n v="338.18864244245702"/>
    <n v="348.18594934179674"/>
    <n v="493.31588231055304"/>
    <n v="505.68235502436897"/>
    <n v="708.10701027457219"/>
    <n v="718.92709537476867"/>
    <n v="638.94506858607406"/>
    <n v="475.51794347997122"/>
    <n v="289.22201486817085"/>
    <n v="247.91699999581374"/>
    <n v="290.48296980081375"/>
    <n v="296.4524248903893"/>
  </r>
  <r>
    <x v="0"/>
    <s v="TALENTI"/>
    <n v="68922108"/>
    <n v="20186852000031"/>
    <s v="Talenti Caramel Cookie Crunch 8p 1PT"/>
    <n v="1069808"/>
    <n v="75930"/>
    <n v="79935"/>
    <n v="92411"/>
    <n v="107728"/>
    <n v="115080"/>
    <n v="124251"/>
    <n v="105305"/>
    <n v="94185"/>
    <n v="106012"/>
    <n v="95380"/>
    <n v="90809"/>
    <n v="82919"/>
    <n v="72526.817050615413"/>
    <n v="90134.311128985442"/>
    <n v="93032.338265266153"/>
    <n v="104579.2253919295"/>
    <n v="108261.73966057677"/>
    <n v="121166.39445742589"/>
    <n v="104939.72698217942"/>
    <n v="92395.63036031698"/>
    <n v="89383.060551039292"/>
    <n v="93375.027457821372"/>
    <n v="70556.486184328693"/>
    <n v="66671.457732204217"/>
    <n v="3346775.2152226898"/>
    <n v="255"/>
    <n v="3.7839999999999996E-3"/>
    <n v="1169945"/>
    <n v="1107022.2152226891"/>
    <n v="4195.3254901960781"/>
    <n v="4588.0196078431372"/>
    <n v="4341.2635891085847"/>
    <n v="297.76470588235293"/>
    <n v="313.47058823529414"/>
    <n v="362.39607843137253"/>
    <n v="422.46274509803919"/>
    <n v="451.29411764705884"/>
    <n v="487.25882352941176"/>
    <n v="412.96078431372547"/>
    <n v="369.35294117647061"/>
    <n v="415.73333333333335"/>
    <n v="374.03921568627453"/>
    <n v="356.11372549019609"/>
    <n v="325.17254901960786"/>
    <n v="284.41889039457027"/>
    <n v="353.46788678033505"/>
    <n v="364.83269907947511"/>
    <n v="410.11460938011572"/>
    <n v="424.55584180618342"/>
    <n v="475.16233120559173"/>
    <n v="411.52834110658597"/>
    <n v="362.33580533457638"/>
    <n v="350.52180608250706"/>
    <n v="366.17657826596616"/>
    <n v="276.69210268364191"/>
    <n v="261.45669698903612"/>
    <n v="4048.1534719999995"/>
    <n v="4427.0718799999995"/>
    <n v="4188.972062402655"/>
    <n v="287.31912"/>
    <n v="302.47403999999995"/>
    <n v="349.68322399999994"/>
    <n v="407.64275199999997"/>
    <n v="435.46271999999993"/>
    <n v="470.16578399999997"/>
    <n v="398.47411999999997"/>
    <n v="356.39603999999997"/>
    <n v="401.14940799999994"/>
    <n v="360.91791999999998"/>
    <n v="343.62125599999996"/>
    <n v="313.76549599999998"/>
    <n v="274.44147571952868"/>
    <n v="341.06823331208091"/>
    <n v="352.03436799576707"/>
    <n v="395.72778888306118"/>
    <n v="409.66242287562244"/>
    <n v="458.49363662689956"/>
    <n v="397.09192690056688"/>
    <n v="349.62506528343943"/>
    <n v="338.22550112513267"/>
    <n v="353.33110390039604"/>
    <n v="266.98574372149977"/>
    <n v="252.28479605866073"/>
  </r>
  <r>
    <x v="1"/>
    <s v="Facepieces"/>
    <n v="64341108"/>
    <n v="10077567003499"/>
    <s v="PS SpongeBob Facepiece 1-20PK"/>
    <n v="1068665"/>
    <n v="41415"/>
    <n v="51585"/>
    <n v="103422"/>
    <n v="118348"/>
    <n v="114375"/>
    <n v="142581"/>
    <n v="113214"/>
    <n v="78915"/>
    <n v="56295"/>
    <n v="44610"/>
    <n v="44205"/>
    <n v="38480"/>
    <n v="47281.16267084096"/>
    <n v="48013.011750442842"/>
    <n v="107858.74615088267"/>
    <n v="109362.46532922011"/>
    <n v="111095.21505171049"/>
    <n v="141941.69943137607"/>
    <n v="117305.52780283446"/>
    <n v="78042.932433449605"/>
    <n v="34451.596351978915"/>
    <n v="69433.61755304462"/>
    <n v="42967.01904805754"/>
    <n v="38566.067441955347"/>
    <n v="2962429.0610157931"/>
    <n v="210"/>
    <n v="2.3599999999999997E-3"/>
    <n v="947445"/>
    <n v="946319.06101579359"/>
    <n v="5088.8809523809523"/>
    <n v="4511.6428571428569"/>
    <n v="4506.2812429323503"/>
    <n v="197.21428571428572"/>
    <n v="245.64285714285714"/>
    <n v="492.48571428571427"/>
    <n v="563.56190476190477"/>
    <n v="544.64285714285711"/>
    <n v="678.95714285714291"/>
    <n v="539.11428571428576"/>
    <n v="375.78571428571428"/>
    <n v="268.07142857142856"/>
    <n v="212.42857142857142"/>
    <n v="210.5"/>
    <n v="183.23809523809524"/>
    <n v="225.14839367067123"/>
    <n v="228.63338928782306"/>
    <n v="513.61307690896513"/>
    <n v="520.77364442485771"/>
    <n v="529.02483357957374"/>
    <n v="675.91285443512413"/>
    <n v="558.5977514420689"/>
    <n v="371.63301158785526"/>
    <n v="164.05522072370911"/>
    <n v="330.63627406211725"/>
    <n v="204.6048526097978"/>
    <n v="183.64794019978737"/>
    <n v="2522.0493999999999"/>
    <n v="2235.9701999999997"/>
    <n v="2233.3129839972726"/>
    <n v="97.739399999999989"/>
    <n v="121.74059999999999"/>
    <n v="244.07591999999997"/>
    <n v="279.30127999999996"/>
    <n v="269.92499999999995"/>
    <n v="336.49115999999998"/>
    <n v="267.18503999999996"/>
    <n v="186.23939999999999"/>
    <n v="132.85619999999997"/>
    <n v="105.27959999999999"/>
    <n v="104.32379999999999"/>
    <n v="90.812799999999982"/>
    <n v="111.58354390318465"/>
    <n v="113.31070773104508"/>
    <n v="254.54664091608305"/>
    <n v="258.09541817695941"/>
    <n v="262.18470752203672"/>
    <n v="334.98241065804746"/>
    <n v="276.84104561468928"/>
    <n v="184.18132054294105"/>
    <n v="81.305767390670226"/>
    <n v="163.86333742518528"/>
    <n v="101.40216495341578"/>
    <n v="91.015919163014601"/>
  </r>
  <r>
    <x v="1"/>
    <s v="PG"/>
    <n v="64833353"/>
    <n v="10077567001211"/>
    <s v="PS SF TROPICAL 6-18PK"/>
    <n v="1089144"/>
    <n v="57395"/>
    <n v="92950"/>
    <n v="83757"/>
    <n v="101913"/>
    <n v="166193"/>
    <n v="144940"/>
    <n v="131282"/>
    <n v="132124"/>
    <n v="95270"/>
    <n v="65147"/>
    <n v="73780"/>
    <n v="79155"/>
    <n v="56263.89962083612"/>
    <n v="68389.541112736799"/>
    <n v="90554.780716406996"/>
    <n v="101076.25027325109"/>
    <n v="159287.23485581603"/>
    <n v="126116.04425094012"/>
    <n v="122961.82037590718"/>
    <n v="92398.759168156525"/>
    <n v="60191.791854984971"/>
    <n v="58632.668862376646"/>
    <n v="68661.617598151526"/>
    <n v="67344.646071942567"/>
    <n v="3384929.0547615066"/>
    <n v="130"/>
    <n v="5.28E-3"/>
    <n v="1223906"/>
    <n v="1071879.0547615064"/>
    <n v="8378.0307692307688"/>
    <n v="9414.6615384615379"/>
    <n v="8245.2234981654328"/>
    <n v="441.5"/>
    <n v="715"/>
    <n v="644.28461538461534"/>
    <n v="783.94615384615383"/>
    <n v="1278.4076923076923"/>
    <n v="1114.9230769230769"/>
    <n v="1009.8615384615384"/>
    <n v="1016.3384615384615"/>
    <n v="732.84615384615381"/>
    <n v="501.1307692307692"/>
    <n v="567.53846153846155"/>
    <n v="608.88461538461536"/>
    <n v="432.79922785258555"/>
    <n v="526.07339317489846"/>
    <n v="696.57523628005379"/>
    <n v="777.50961748654686"/>
    <n v="1225.2864219678156"/>
    <n v="970.12341731492404"/>
    <n v="945.8601567377475"/>
    <n v="710.75968590889636"/>
    <n v="463.01378349988437"/>
    <n v="451.02052971058959"/>
    <n v="528.16628921655024"/>
    <n v="518.03573901494281"/>
    <n v="5750.6803200000004"/>
    <n v="6462.2236800000001"/>
    <n v="5659.5214091407533"/>
    <n v="303.04559999999998"/>
    <n v="490.77600000000001"/>
    <n v="442.23696000000001"/>
    <n v="538.10064"/>
    <n v="877.49904000000004"/>
    <n v="765.28319999999997"/>
    <n v="693.16895999999997"/>
    <n v="697.61472000000003"/>
    <n v="503.0256"/>
    <n v="343.97615999999999"/>
    <n v="389.55840000000001"/>
    <n v="417.9384"/>
    <n v="297.0733899980147"/>
    <n v="361.09677707525032"/>
    <n v="478.12924218262896"/>
    <n v="533.68260144276576"/>
    <n v="841.03660003870868"/>
    <n v="665.89271364496381"/>
    <n v="649.2384115847899"/>
    <n v="487.86544840786644"/>
    <n v="317.81266099432065"/>
    <n v="309.58049159334871"/>
    <n v="362.53334091824007"/>
    <n v="355.57973125985677"/>
  </r>
  <r>
    <x v="1"/>
    <s v="MG Sticks"/>
    <n v="64330611"/>
    <n v="10077567132281"/>
    <s v="MG Double Caramel RFA 8-3PK"/>
    <n v="992010"/>
    <n v="65368"/>
    <n v="58821"/>
    <n v="92584"/>
    <n v="94794"/>
    <n v="141312"/>
    <n v="95123"/>
    <n v="110586"/>
    <n v="89857"/>
    <n v="72141"/>
    <n v="81248"/>
    <n v="69804"/>
    <n v="63233"/>
    <n v="62941.545517663275"/>
    <n v="67039.499939436006"/>
    <n v="82908.041651742053"/>
    <n v="84618.953615536389"/>
    <n v="108549.09956923028"/>
    <n v="95524.659408200096"/>
    <n v="102075.29687441433"/>
    <n v="91575.751560869801"/>
    <n v="67370.494426237477"/>
    <n v="70469.571807775574"/>
    <n v="65207.672605492626"/>
    <n v="49430.004847970486"/>
    <n v="2974591.5918245679"/>
    <n v="210"/>
    <n v="2.16E-3"/>
    <n v="1034871"/>
    <n v="947710.59182456834"/>
    <n v="4723.8571428571431"/>
    <n v="4927.9571428571426"/>
    <n v="4512.907580116992"/>
    <n v="311.27619047619049"/>
    <n v="280.10000000000002"/>
    <n v="440.87619047619046"/>
    <n v="451.4"/>
    <n v="672.91428571428571"/>
    <n v="452.96666666666664"/>
    <n v="526.6"/>
    <n v="427.89047619047619"/>
    <n v="343.52857142857141"/>
    <n v="386.89523809523808"/>
    <n v="332.4"/>
    <n v="301.10952380952381"/>
    <n v="299.72164532220609"/>
    <n v="319.23571399731429"/>
    <n v="394.8001983416288"/>
    <n v="402.94739816922089"/>
    <n v="516.90047413919183"/>
    <n v="454.87933051523856"/>
    <n v="486.07284225911587"/>
    <n v="436.07500743271333"/>
    <n v="320.81187822017847"/>
    <n v="335.56938956083604"/>
    <n v="310.51272669282201"/>
    <n v="235.38097546652611"/>
    <n v="2142.7415999999998"/>
    <n v="2235.3213599999999"/>
    <n v="2047.0548783410677"/>
    <n v="141.19488000000001"/>
    <n v="127.05336"/>
    <n v="199.98143999999999"/>
    <n v="204.75504000000001"/>
    <n v="305.23392000000001"/>
    <n v="205.46567999999999"/>
    <n v="238.86575999999999"/>
    <n v="194.09111999999999"/>
    <n v="155.82455999999999"/>
    <n v="175.49567999999999"/>
    <n v="150.77664000000001"/>
    <n v="136.58328"/>
    <n v="135.95373831815269"/>
    <n v="144.80531986918177"/>
    <n v="179.08136996776284"/>
    <n v="182.7769398095586"/>
    <n v="234.46605506953742"/>
    <n v="206.33326432171222"/>
    <n v="220.48264124873495"/>
    <n v="197.80362337147878"/>
    <n v="145.52026796067295"/>
    <n v="152.21427510479523"/>
    <n v="140.84857282786407"/>
    <n v="106.76881047161625"/>
  </r>
  <r>
    <x v="0"/>
    <s v="48oz"/>
    <n v="68817797"/>
    <n v="10077567254389"/>
    <s v="BR French Vanilla 6 1.5QT"/>
    <n v="1076265"/>
    <n v="66088"/>
    <n v="66169"/>
    <n v="70620"/>
    <n v="92532"/>
    <n v="80828"/>
    <n v="109043"/>
    <n v="93174"/>
    <n v="80751"/>
    <n v="60388"/>
    <n v="74409"/>
    <n v="108592"/>
    <n v="67100"/>
    <n v="58233.007473365236"/>
    <n v="64696.307964717133"/>
    <n v="84276.398040408865"/>
    <n v="77757.192460689475"/>
    <n v="74929.68290931698"/>
    <n v="105613.21023990567"/>
    <n v="92025.080804771977"/>
    <n v="75006.603335698237"/>
    <n v="50434.109691623598"/>
    <n v="72161.182831600934"/>
    <n v="89850.406724854649"/>
    <n v="66920.90206602242"/>
    <n v="2957863.0845429753"/>
    <n v="154"/>
    <n v="8.5199999999999998E-3"/>
    <n v="969694"/>
    <n v="911904.08454297506"/>
    <n v="6988.7337662337659"/>
    <n v="6296.7142857142853"/>
    <n v="5921.455094434903"/>
    <n v="429.14285714285717"/>
    <n v="429.66883116883116"/>
    <n v="458.57142857142856"/>
    <n v="600.85714285714289"/>
    <n v="524.85714285714289"/>
    <n v="708.07142857142856"/>
    <n v="605.02597402597405"/>
    <n v="524.35714285714289"/>
    <n v="392.12987012987014"/>
    <n v="483.1753246753247"/>
    <n v="705.14285714285711"/>
    <n v="435.71428571428572"/>
    <n v="378.13641216470933"/>
    <n v="420.1058958747866"/>
    <n v="547.24933792473291"/>
    <n v="504.91683416032129"/>
    <n v="486.55638252803232"/>
    <n v="685.80006649289396"/>
    <n v="597.56545977124665"/>
    <n v="487.05586581622231"/>
    <n v="327.49421877677662"/>
    <n v="468.57910929610995"/>
    <n v="583.44419951204316"/>
    <n v="434.55131211702871"/>
    <n v="9169.7777999999998"/>
    <n v="8261.7928799999991"/>
    <n v="7769.4228003061471"/>
    <n v="563.06975999999997"/>
    <n v="563.75987999999995"/>
    <n v="601.68240000000003"/>
    <n v="788.37263999999993"/>
    <n v="688.65455999999995"/>
    <n v="929.04635999999994"/>
    <n v="793.84248000000002"/>
    <n v="687.99851999999998"/>
    <n v="514.50576000000001"/>
    <n v="633.96467999999993"/>
    <n v="925.20384000000001"/>
    <n v="571.69200000000001"/>
    <n v="496.14522367307183"/>
    <n v="551.21254385938994"/>
    <n v="718.03491130428347"/>
    <n v="662.4912797650743"/>
    <n v="638.40089838738061"/>
    <n v="899.82455124399632"/>
    <n v="784.05368845665726"/>
    <n v="639.05626042014899"/>
    <n v="429.69861457263306"/>
    <n v="614.81327772523991"/>
    <n v="765.52546529576159"/>
    <n v="570.16608560251098"/>
  </r>
  <r>
    <x v="1"/>
    <s v="Yasso Sticks"/>
    <n v="64324874"/>
    <n v="10851035003231"/>
    <s v="Yasso Mint Chocolate Chip 8-4pk"/>
    <n v="984774"/>
    <n v="60253"/>
    <n v="86004"/>
    <n v="99921"/>
    <n v="117300"/>
    <n v="112811"/>
    <n v="94390.01023"/>
    <n v="118454"/>
    <n v="106777"/>
    <n v="112801"/>
    <n v="70964"/>
    <n v="69661"/>
    <n v="84554"/>
    <n v="64417.763494257495"/>
    <n v="79159.351425668341"/>
    <n v="98898.369488707292"/>
    <n v="89383.573156825471"/>
    <n v="93296.965881110722"/>
    <n v="107102.9132075113"/>
    <n v="115752.47968751744"/>
    <n v="107301.7690439312"/>
    <n v="87030.511552398035"/>
    <n v="70981.464947430228"/>
    <n v="78095.971693664775"/>
    <n v="56661.352997620241"/>
    <n v="3166746.4968066425"/>
    <n v="187"/>
    <n v="3.3119999999999998E-3"/>
    <n v="1133890.0102300001"/>
    <n v="1048082.4865766425"/>
    <n v="5266.1711229946523"/>
    <n v="6063.5829424064177"/>
    <n v="5604.7191795542376"/>
    <n v="322.2085561497326"/>
    <n v="459.91443850267382"/>
    <n v="534.33689839572196"/>
    <n v="627.27272727272725"/>
    <n v="603.26737967914437"/>
    <n v="504.75941299465239"/>
    <n v="633.44385026737973"/>
    <n v="571"/>
    <n v="603.21390374331554"/>
    <n v="379.48663101604279"/>
    <n v="372.51871657754009"/>
    <n v="452.16042780748666"/>
    <n v="344.48001868586897"/>
    <n v="423.31203970945637"/>
    <n v="528.86828603586787"/>
    <n v="477.98702222901323"/>
    <n v="498.91425604872046"/>
    <n v="572.74285137706579"/>
    <n v="618.99721758030717"/>
    <n v="573.80625157182465"/>
    <n v="465.40380509303765"/>
    <n v="379.58002645684616"/>
    <n v="417.62551707842124"/>
    <n v="303.00188768780879"/>
    <n v="3261.571488"/>
    <n v="3755.4437138817602"/>
    <n v="3471.24919554184"/>
    <n v="199.55793599999998"/>
    <n v="284.84524799999997"/>
    <n v="330.93835200000001"/>
    <n v="388.49759999999998"/>
    <n v="373.63003199999997"/>
    <n v="312.61971388175999"/>
    <n v="392.31964799999997"/>
    <n v="353.64542399999999"/>
    <n v="373.59691199999997"/>
    <n v="235.03276799999998"/>
    <n v="230.717232"/>
    <n v="280.04284799999999"/>
    <n v="213.35163269298081"/>
    <n v="262.17577192181352"/>
    <n v="327.55139974659852"/>
    <n v="296.03839429540596"/>
    <n v="308.9995509982387"/>
    <n v="354.7248485432774"/>
    <n v="383.37221272505775"/>
    <n v="355.38345907350009"/>
    <n v="288.24505426154229"/>
    <n v="235.09061190588889"/>
    <n v="258.65385824941774"/>
    <n v="187.66240112811823"/>
  </r>
  <r>
    <x v="1"/>
    <s v="MBG"/>
    <n v="68741742"/>
    <n v="10041000576505"/>
    <s v="GH STRAW SHORTCAKE BAR 8-6PK"/>
    <n v="1155015"/>
    <n v="70848"/>
    <n v="74480"/>
    <n v="109172"/>
    <n v="112158"/>
    <n v="151508"/>
    <n v="124335"/>
    <n v="123065"/>
    <n v="115687"/>
    <n v="102034"/>
    <n v="65339"/>
    <n v="53292"/>
    <n v="64688"/>
    <n v="65300.790206904974"/>
    <n v="66336.405446089891"/>
    <n v="83049.982752621479"/>
    <n v="114592.5276091359"/>
    <n v="119521.72614602254"/>
    <n v="114020.79948570185"/>
    <n v="111508.35662774259"/>
    <n v="98378.776896574374"/>
    <n v="59540.52213797177"/>
    <n v="84664.986214249089"/>
    <n v="49527.792972661278"/>
    <n v="41860.166272089569"/>
    <n v="3329923.832767765"/>
    <n v="154"/>
    <n v="4.2560000000000002E-3"/>
    <n v="1166606"/>
    <n v="1008302.8327677654"/>
    <n v="7500.0974025974028"/>
    <n v="7575.363636363636"/>
    <n v="6547.4209919984769"/>
    <n v="460.05194805194805"/>
    <n v="483.63636363636363"/>
    <n v="708.90909090909088"/>
    <n v="728.2987012987013"/>
    <n v="983.81818181818187"/>
    <n v="807.37012987012986"/>
    <n v="799.12337662337666"/>
    <n v="751.21428571428567"/>
    <n v="662.55844155844159"/>
    <n v="424.27922077922079"/>
    <n v="346.05194805194805"/>
    <n v="420.05194805194805"/>
    <n v="424.03110523964267"/>
    <n v="430.75587952006424"/>
    <n v="539.28560228974982"/>
    <n v="744.10732213724611"/>
    <n v="776.11510484430221"/>
    <n v="740.39480185520677"/>
    <n v="724.08023784248428"/>
    <n v="638.82322660113232"/>
    <n v="386.62676712968681"/>
    <n v="549.77263775486426"/>
    <n v="321.60904527702127"/>
    <n v="271.81926150707511"/>
    <n v="4915.7438400000001"/>
    <n v="4965.0751360000004"/>
    <n v="4291.3368562596097"/>
    <n v="301.529088"/>
    <n v="316.98688000000004"/>
    <n v="464.636032"/>
    <n v="477.344448"/>
    <n v="644.81804800000009"/>
    <n v="529.16976"/>
    <n v="523.76463999999999"/>
    <n v="492.36387200000001"/>
    <n v="434.25670400000001"/>
    <n v="278.082784"/>
    <n v="226.81075200000001"/>
    <n v="275.31212800000003"/>
    <n v="277.92016312058757"/>
    <n v="282.32774157855857"/>
    <n v="353.46072659515704"/>
    <n v="487.7057975044824"/>
    <n v="508.68446647747197"/>
    <n v="485.27252261114711"/>
    <n v="474.57956580767245"/>
    <n v="418.70007447182059"/>
    <n v="253.40446221920786"/>
    <n v="360.33418132784414"/>
    <n v="210.79028689164642"/>
    <n v="178.15686765401321"/>
  </r>
  <r>
    <x v="0"/>
    <s v="TALENTI"/>
    <n v="68726916"/>
    <n v="20186852000161"/>
    <s v="TAL Roman Raspberry SORB 8 1PT"/>
    <n v="948358"/>
    <n v="64107"/>
    <n v="74422"/>
    <n v="91301"/>
    <n v="84205"/>
    <n v="95970"/>
    <n v="105062"/>
    <n v="85514"/>
    <n v="77888"/>
    <n v="80183"/>
    <n v="71718"/>
    <n v="67905"/>
    <n v="60000"/>
    <n v="61448.011312677248"/>
    <n v="77004.881461176818"/>
    <n v="79412.113353833192"/>
    <n v="83800.448312876295"/>
    <n v="91076.874494707023"/>
    <n v="102589.54144210466"/>
    <n v="86363.661516675798"/>
    <n v="75376.310637730217"/>
    <n v="70449.572862964211"/>
    <n v="73375.042767111852"/>
    <n v="55152.709700046209"/>
    <n v="47390.938789649299"/>
    <n v="2810073.1066515525"/>
    <n v="255"/>
    <n v="3.7853439999999999E-3"/>
    <n v="958275"/>
    <n v="903440.10665155295"/>
    <n v="3719.0509803921568"/>
    <n v="3757.9411764705883"/>
    <n v="3542.9023790256979"/>
    <n v="251.4"/>
    <n v="291.85098039215688"/>
    <n v="358.04313725490198"/>
    <n v="330.21568627450978"/>
    <n v="376.35294117647061"/>
    <n v="412.00784313725489"/>
    <n v="335.34901960784316"/>
    <n v="305.44313725490196"/>
    <n v="314.44313725490196"/>
    <n v="281.24705882352941"/>
    <n v="266.29411764705884"/>
    <n v="235.29411764705881"/>
    <n v="240.97259338304804"/>
    <n v="301.9799272987326"/>
    <n v="311.42005236797331"/>
    <n v="328.62920907010312"/>
    <n v="357.16421370473341"/>
    <n v="402.31192722393985"/>
    <n v="338.68102555559136"/>
    <n v="295.59337504992243"/>
    <n v="276.27283475672238"/>
    <n v="287.74526575337984"/>
    <n v="216.2851360786126"/>
    <n v="185.84681878293841"/>
    <n v="3589.8612651519998"/>
    <n v="3627.4005216"/>
    <n v="3419.8315870728161"/>
    <n v="242.66704780800001"/>
    <n v="281.71287116799999"/>
    <n v="345.60569254400002"/>
    <n v="318.74489152000001"/>
    <n v="363.27946367999999"/>
    <n v="397.69581132799999"/>
    <n v="323.69990681600001"/>
    <n v="294.83287347200002"/>
    <n v="303.520237952"/>
    <n v="271.47730099199998"/>
    <n v="257.04378431999999"/>
    <n v="227.12064000000001"/>
    <n v="232.60186093437494"/>
    <n v="291.48996600977688"/>
    <n v="300.60216681125235"/>
    <n v="317.21352421845643"/>
    <n v="344.75730040729223"/>
    <n v="388.33670516062222"/>
    <n v="326.91616794017961"/>
    <n v="285.32526521466826"/>
    <n v="266.67586793938437"/>
    <n v="277.74977788823026"/>
    <n v="208.77197874681173"/>
    <n v="179.39100580176623"/>
  </r>
  <r>
    <x v="0"/>
    <s v="48oz"/>
    <n v="68817793"/>
    <n v="10077567254242"/>
    <s v="BR HA MINT CHOC CHIP 6 1.5QT"/>
    <n v="1073358"/>
    <n v="58346"/>
    <n v="78852"/>
    <n v="81997"/>
    <n v="108186"/>
    <n v="84293"/>
    <n v="112316"/>
    <n v="90428"/>
    <n v="81305"/>
    <n v="65960"/>
    <n v="66605"/>
    <n v="81788"/>
    <n v="75655"/>
    <n v="55480.003314531445"/>
    <n v="73412.509431141109"/>
    <n v="90015.14060771314"/>
    <n v="85630.1321224516"/>
    <n v="85513.366265106"/>
    <n v="100072.87366991381"/>
    <n v="90488.183831683811"/>
    <n v="80189.664466733768"/>
    <n v="59227.069647328972"/>
    <n v="70146.929859307362"/>
    <n v="73931.672595795579"/>
    <n v="63813.677742491534"/>
    <n v="2987010.2235541982"/>
    <n v="176"/>
    <n v="8.5199999999999998E-3"/>
    <n v="985731"/>
    <n v="927921.22355419816"/>
    <n v="6098.625"/>
    <n v="5600.744318181818"/>
    <n v="5272.2796792852168"/>
    <n v="331.51136363636363"/>
    <n v="448.02272727272725"/>
    <n v="465.89204545454544"/>
    <n v="614.69318181818187"/>
    <n v="478.9375"/>
    <n v="638.15909090909088"/>
    <n v="513.7954545454545"/>
    <n v="461.96022727272725"/>
    <n v="374.77272727272725"/>
    <n v="378.4375"/>
    <n v="464.70454545454544"/>
    <n v="429.85795454545456"/>
    <n v="315.22729155983774"/>
    <n v="417.11653085875628"/>
    <n v="511.44966254382467"/>
    <n v="486.53484160483862"/>
    <n v="485.87139923355682"/>
    <n v="568.59587312451026"/>
    <n v="514.13740813456707"/>
    <n v="455.62309356098734"/>
    <n v="336.51744117800553"/>
    <n v="398.56210147333729"/>
    <n v="420.06632156702034"/>
    <n v="362.57771444597461"/>
    <n v="9145.0101599999998"/>
    <n v="8398.4281200000005"/>
    <n v="7905.8888246817678"/>
    <n v="497.10791999999998"/>
    <n v="671.81903999999997"/>
    <n v="698.61443999999995"/>
    <n v="921.74472000000003"/>
    <n v="718.17635999999993"/>
    <n v="956.93232"/>
    <n v="770.44655999999998"/>
    <n v="692.71860000000004"/>
    <n v="561.97919999999999"/>
    <n v="567.47460000000001"/>
    <n v="696.83375999999998"/>
    <n v="644.5806"/>
    <n v="472.68962823980792"/>
    <n v="625.47458035332227"/>
    <n v="766.92899797771588"/>
    <n v="729.56872568328765"/>
    <n v="728.5738805787031"/>
    <n v="852.62088366766568"/>
    <n v="770.95932624594604"/>
    <n v="683.21594125657168"/>
    <n v="504.61463339524283"/>
    <n v="597.65184240129872"/>
    <n v="629.89785051617832"/>
    <n v="543.69253436602787"/>
  </r>
  <r>
    <x v="0"/>
    <s v="BJ PTS"/>
    <n v="84141094"/>
    <n v="10076840102072"/>
    <s v="BJ US-IC AmericoneDream-FH-8 1PT"/>
    <n v="1000901"/>
    <n v="59461"/>
    <n v="88151"/>
    <n v="96323"/>
    <n v="85412"/>
    <n v="85352"/>
    <n v="106845"/>
    <n v="86944"/>
    <n v="96887"/>
    <n v="82652"/>
    <n v="73921"/>
    <n v="68160"/>
    <n v="67556"/>
    <n v="50668.070382133083"/>
    <n v="74156.49019080885"/>
    <n v="85862.094908021289"/>
    <n v="81879.985889305433"/>
    <n v="80814.616320833215"/>
    <n v="95854.234118383654"/>
    <n v="77402.14654180361"/>
    <n v="83272.458380524084"/>
    <n v="67542.331911364512"/>
    <n v="68713.85098990929"/>
    <n v="62875.168823430642"/>
    <n v="51609.239190243607"/>
    <n v="2879215.6876467615"/>
    <n v="240"/>
    <n v="3.7839999999999996E-3"/>
    <n v="997664"/>
    <n v="880650.6876467613"/>
    <n v="4170.4208333333336"/>
    <n v="4156.9333333333334"/>
    <n v="3669.3778651948387"/>
    <n v="247.75416666666666"/>
    <n v="367.29583333333335"/>
    <n v="401.34583333333336"/>
    <n v="355.88333333333333"/>
    <n v="355.63333333333333"/>
    <n v="445.1875"/>
    <n v="362.26666666666665"/>
    <n v="403.69583333333333"/>
    <n v="344.38333333333333"/>
    <n v="308.00416666666666"/>
    <n v="284"/>
    <n v="281.48333333333335"/>
    <n v="211.11695992555451"/>
    <n v="308.98537579503687"/>
    <n v="357.75872878342204"/>
    <n v="341.166607872106"/>
    <n v="336.72756800347173"/>
    <n v="399.39264215993188"/>
    <n v="322.50894392418172"/>
    <n v="346.96857658551704"/>
    <n v="281.42638296401879"/>
    <n v="286.30771245795535"/>
    <n v="261.97987009762767"/>
    <n v="215.03849662601502"/>
    <n v="3787.4093839999996"/>
    <n v="3775.1605759999998"/>
    <n v="3332.3822020553444"/>
    <n v="225.00042399999998"/>
    <n v="333.56338399999999"/>
    <n v="364.48623199999997"/>
    <n v="323.19900799999999"/>
    <n v="322.97196799999995"/>
    <n v="404.30147999999997"/>
    <n v="328.99609599999997"/>
    <n v="366.62040799999994"/>
    <n v="312.75516799999997"/>
    <n v="279.71706399999999"/>
    <n v="257.91744"/>
    <n v="255.63190399999996"/>
    <n v="191.72797832599156"/>
    <n v="280.60815888202069"/>
    <n v="324.90216713195252"/>
    <n v="309.83386660513173"/>
    <n v="305.80250815803288"/>
    <n v="362.71242190396373"/>
    <n v="292.88972251418483"/>
    <n v="315.10298251190312"/>
    <n v="255.58018395260328"/>
    <n v="260.01321214581674"/>
    <n v="237.91963882786152"/>
    <n v="195.28936109588179"/>
  </r>
  <r>
    <x v="0"/>
    <s v="BJ PTS"/>
    <n v="67826412"/>
    <n v="10076840100351"/>
    <s v="BJ US-IC-ChunkyMonkey-FH-8 1PT"/>
    <n v="957387"/>
    <n v="54931"/>
    <n v="82021"/>
    <n v="91390"/>
    <n v="78360"/>
    <n v="78798"/>
    <n v="99213"/>
    <n v="82940"/>
    <n v="82765"/>
    <n v="78848"/>
    <n v="58789"/>
    <n v="68035"/>
    <n v="50558"/>
    <n v="47936.612035823542"/>
    <n v="70985.757470675831"/>
    <n v="79539.242526204544"/>
    <n v="77283.348965260564"/>
    <n v="76301.501089616213"/>
    <n v="85201.068987602106"/>
    <n v="73316.22379793007"/>
    <n v="74383.575241202227"/>
    <n v="60905.545824133784"/>
    <n v="59961.440995568126"/>
    <n v="61603.802454874909"/>
    <n v="46307.002079018879"/>
    <n v="2677760.1214679098"/>
    <n v="240"/>
    <n v="3.7853439999999999E-3"/>
    <n v="906648"/>
    <n v="813725.12146791094"/>
    <n v="3989.1125000000002"/>
    <n v="3777.7"/>
    <n v="3390.5213394496291"/>
    <n v="228.87916666666666"/>
    <n v="341.75416666666666"/>
    <n v="380.79166666666669"/>
    <n v="326.5"/>
    <n v="328.32499999999999"/>
    <n v="413.38749999999999"/>
    <n v="345.58333333333331"/>
    <n v="344.85416666666669"/>
    <n v="328.53333333333336"/>
    <n v="244.95416666666668"/>
    <n v="283.47916666666669"/>
    <n v="210.65833333333333"/>
    <n v="199.7358834825981"/>
    <n v="295.77398946114931"/>
    <n v="331.41351052585225"/>
    <n v="322.01395402191901"/>
    <n v="317.9229212067342"/>
    <n v="355.0044541150088"/>
    <n v="305.48426582470864"/>
    <n v="309.93156350500925"/>
    <n v="253.77310760055744"/>
    <n v="249.83933748153385"/>
    <n v="256.68251022864547"/>
    <n v="192.94584199591199"/>
    <n v="3624.0391361279999"/>
    <n v="3431.9745669119998"/>
    <n v="3080.229506197828"/>
    <n v="207.93273126399998"/>
    <n v="310.47770022399999"/>
    <n v="345.94258816000001"/>
    <n v="296.61955583999998"/>
    <n v="298.27753651199998"/>
    <n v="375.55533427199998"/>
    <n v="313.95643136000001"/>
    <n v="313.29399616000001"/>
    <n v="298.466803712"/>
    <n v="222.536588416"/>
    <n v="257.53587904"/>
    <n v="191.379421952"/>
    <n v="181.45656675013242"/>
    <n v="268.70551112707795"/>
    <n v="301.08339446111319"/>
    <n v="292.54406130555526"/>
    <n v="288.82742934057217"/>
    <n v="322.5153552858057"/>
    <n v="277.52712785615182"/>
    <n v="281.5674202378334"/>
    <n v="230.54844245210987"/>
    <n v="226.97468090392783"/>
    <n v="233.191583999746"/>
    <n v="175.28793247780163"/>
  </r>
  <r>
    <x v="0"/>
    <s v="BJ PTS"/>
    <n v="67794167"/>
    <n v="10076840076571"/>
    <s v="BJ US-IC-Milk+Cookies-8 1PT"/>
    <n v="994927"/>
    <n v="55411"/>
    <n v="83673"/>
    <n v="98928"/>
    <n v="85251"/>
    <n v="91549"/>
    <n v="112271"/>
    <n v="77706"/>
    <n v="93571"/>
    <n v="97823"/>
    <n v="81471"/>
    <n v="78222"/>
    <n v="82329"/>
    <n v="47809.495869741913"/>
    <n v="78274.121291833377"/>
    <n v="92859.172141025105"/>
    <n v="96099.229374607239"/>
    <n v="92204.312484637965"/>
    <n v="104970.7763320892"/>
    <n v="77699.453400444341"/>
    <n v="92919.753506989437"/>
    <n v="71342.432840912283"/>
    <n v="75017.43603758316"/>
    <n v="69875.278402885393"/>
    <n v="58235.199747325445"/>
    <n v="2990438.6614300744"/>
    <n v="240"/>
    <n v="3.7853439999999999E-3"/>
    <n v="1038205"/>
    <n v="957306.66143007483"/>
    <n v="4145.5291666666662"/>
    <n v="4325.854166666667"/>
    <n v="3988.7777559586452"/>
    <n v="230.87916666666666"/>
    <n v="348.63749999999999"/>
    <n v="412.2"/>
    <n v="355.21249999999998"/>
    <n v="381.45416666666665"/>
    <n v="467.79583333333335"/>
    <n v="323.77499999999998"/>
    <n v="389.87916666666666"/>
    <n v="407.59583333333336"/>
    <n v="339.46249999999998"/>
    <n v="325.92500000000001"/>
    <n v="343.03750000000002"/>
    <n v="199.20623279059132"/>
    <n v="326.14217204930571"/>
    <n v="386.91321725427127"/>
    <n v="400.41345572753016"/>
    <n v="384.18463535265818"/>
    <n v="437.37823471703831"/>
    <n v="323.7477225018514"/>
    <n v="387.165639612456"/>
    <n v="297.2601368371345"/>
    <n v="312.57265015659652"/>
    <n v="291.14699334535578"/>
    <n v="242.64666561385602"/>
    <n v="3766.1409498879998"/>
    <n v="3929.9630675200001"/>
    <n v="3623.7350270043653"/>
    <n v="209.749696384"/>
    <n v="316.73108851199999"/>
    <n v="374.47651123200001"/>
    <n v="322.70436134400001"/>
    <n v="346.54445785600001"/>
    <n v="424.98435622400001"/>
    <n v="294.143940864"/>
    <n v="354.198423424"/>
    <n v="370.293706112"/>
    <n v="308.39576102400002"/>
    <n v="296.09717836800002"/>
    <n v="311.64358617599999"/>
    <n v="180.97538833355233"/>
    <n v="296.2944753873137"/>
    <n v="351.50391010899654"/>
    <n v="363.76864131779325"/>
    <n v="349.02504103784941"/>
    <n v="397.35049836401583"/>
    <n v="294.11915973265155"/>
    <n v="351.73323141916143"/>
    <n v="270.05565009975027"/>
    <n v="283.96680140024921"/>
    <n v="264.50196585069182"/>
    <n v="220.44026395233988"/>
  </r>
  <r>
    <x v="1"/>
    <s v="Yasso Sticks"/>
    <n v="64325510"/>
    <n v="10851035003316"/>
    <s v="Yasso Chocolate Chip Cookie Dough 8-4pk"/>
    <n v="829877"/>
    <n v="56550"/>
    <n v="72970"/>
    <n v="92416"/>
    <n v="92057"/>
    <n v="82798"/>
    <n v="104955"/>
    <n v="98483"/>
    <n v="102134"/>
    <n v="39097"/>
    <n v="84056"/>
    <n v="70025"/>
    <n v="78242"/>
    <n v="65068.107483986278"/>
    <n v="69934.690607296245"/>
    <n v="89438.073148287178"/>
    <n v="88659.148428526212"/>
    <n v="87724.417193934903"/>
    <n v="108355.65575005706"/>
    <n v="111290.23730660342"/>
    <n v="105391.82455493999"/>
    <n v="70407.528923253383"/>
    <n v="75910.160233714792"/>
    <n v="80102.241676439386"/>
    <n v="54420.077164464412"/>
    <n v="2810362.162471503"/>
    <n v="187"/>
    <n v="3.3119999999999998E-3"/>
    <n v="973783"/>
    <n v="1006702.1624715034"/>
    <n v="4437.8449197860964"/>
    <n v="5207.3957219251333"/>
    <n v="5383.4340239117828"/>
    <n v="302.40641711229949"/>
    <n v="390.21390374331548"/>
    <n v="494.20320855614972"/>
    <n v="492.28342245989307"/>
    <n v="442.77005347593581"/>
    <n v="561.2566844919786"/>
    <n v="526.64705882352939"/>
    <n v="546.17112299465236"/>
    <n v="209.07486631016042"/>
    <n v="449.49732620320856"/>
    <n v="374.4652406417112"/>
    <n v="418.40641711229949"/>
    <n v="347.9577940320122"/>
    <n v="373.98230271281415"/>
    <n v="478.27846603362127"/>
    <n v="474.11309320067494"/>
    <n v="469.11453044884973"/>
    <n v="579.44200935859396"/>
    <n v="595.13495885884186"/>
    <n v="563.59264467882349"/>
    <n v="376.51084985696997"/>
    <n v="405.93668574179031"/>
    <n v="428.354233563847"/>
    <n v="291.01645542494339"/>
    <n v="2748.5526239999999"/>
    <n v="3225.169296"/>
    <n v="3334.197562105619"/>
    <n v="187.2936"/>
    <n v="241.67663999999999"/>
    <n v="306.08179200000001"/>
    <n v="304.89278400000001"/>
    <n v="274.22697599999998"/>
    <n v="347.61095999999998"/>
    <n v="326.17569599999996"/>
    <n v="338.267808"/>
    <n v="129.48926399999999"/>
    <n v="278.39347199999997"/>
    <n v="231.9228"/>
    <n v="259.13750399999998"/>
    <n v="215.50557198696254"/>
    <n v="231.62369529136515"/>
    <n v="296.21889826712714"/>
    <n v="293.63909959527882"/>
    <n v="290.54326974631238"/>
    <n v="358.87393184418897"/>
    <n v="368.5932659594705"/>
    <n v="349.05772292596123"/>
    <n v="233.1897357938152"/>
    <n v="251.41445069406339"/>
    <n v="265.29862443236721"/>
    <n v="180.23929556870613"/>
  </r>
  <r>
    <x v="0"/>
    <s v="48oz"/>
    <n v="64341968"/>
    <n v="10077567265309"/>
    <s v="BR CO-B Snickers 6 1.5QT"/>
    <n v="779853"/>
    <n v="48378"/>
    <n v="55451"/>
    <n v="68863"/>
    <n v="84387"/>
    <n v="81720"/>
    <n v="88491"/>
    <n v="77087"/>
    <n v="70627"/>
    <n v="54934"/>
    <n v="49698"/>
    <n v="55561"/>
    <n v="50369"/>
    <n v="39130.053023534951"/>
    <n v="49061.273047128445"/>
    <n v="64367.803002514804"/>
    <n v="65555.124409563068"/>
    <n v="67394.337287770628"/>
    <n v="77855.507508515366"/>
    <n v="66966.758070581374"/>
    <n v="56282.698457845734"/>
    <n v="40757.580693427859"/>
    <n v="46881.257749947472"/>
    <n v="49038.091721048128"/>
    <n v="43860.328285759009"/>
    <n v="2232569.813257637"/>
    <n v="176"/>
    <n v="8.5199999999999998E-3"/>
    <n v="785566"/>
    <n v="667150.81325763685"/>
    <n v="4430.982954545455"/>
    <n v="4463.443181818182"/>
    <n v="3790.6296207820274"/>
    <n v="274.875"/>
    <n v="315.0625"/>
    <n v="391.26704545454544"/>
    <n v="479.47159090909093"/>
    <n v="464.31818181818181"/>
    <n v="502.78977272727275"/>
    <n v="437.99431818181819"/>
    <n v="401.28977272727275"/>
    <n v="312.125"/>
    <n v="282.375"/>
    <n v="315.6875"/>
    <n v="286.1875"/>
    <n v="222.32984672463041"/>
    <n v="278.75723322232074"/>
    <n v="365.72615342337957"/>
    <n v="372.47229778160835"/>
    <n v="382.92237095324219"/>
    <n v="442.36083811656459"/>
    <n v="380.49294358284874"/>
    <n v="319.78805941957802"/>
    <n v="231.5771630308401"/>
    <n v="266.37078267015607"/>
    <n v="278.62552114231892"/>
    <n v="249.20641071453983"/>
    <n v="6644.3475600000002"/>
    <n v="6693.02232"/>
    <n v="5684.124928955066"/>
    <n v="412.18056000000001"/>
    <n v="472.44252"/>
    <n v="586.71276"/>
    <n v="718.97723999999994"/>
    <n v="696.25440000000003"/>
    <n v="753.94331999999997"/>
    <n v="656.78124000000003"/>
    <n v="601.74203999999997"/>
    <n v="468.03767999999997"/>
    <n v="423.42696000000001"/>
    <n v="473.37971999999996"/>
    <n v="429.14387999999997"/>
    <n v="333.38805176051778"/>
    <n v="418.00204636153433"/>
    <n v="548.41368158142609"/>
    <n v="558.52965996947728"/>
    <n v="574.19975369180577"/>
    <n v="663.32892397255091"/>
    <n v="570.55677876135326"/>
    <n v="479.52859086084567"/>
    <n v="347.25458750800533"/>
    <n v="399.42831602955243"/>
    <n v="417.80454146333005"/>
    <n v="373.68999699466673"/>
  </r>
  <r>
    <x v="0"/>
    <s v="48oz"/>
    <n v="68817792"/>
    <n v="10077567254341"/>
    <s v="BR HA STRAWBERRY 6-1.5 QT"/>
    <n v="875010"/>
    <n v="50089"/>
    <n v="65149"/>
    <n v="72039"/>
    <n v="86653"/>
    <n v="78143"/>
    <n v="99165"/>
    <n v="80345"/>
    <n v="72688"/>
    <n v="53339"/>
    <n v="50699"/>
    <n v="57980"/>
    <n v="56376"/>
    <n v="43575.149749459313"/>
    <n v="61461.509350076834"/>
    <n v="77709.265929461835"/>
    <n v="75312.481633730815"/>
    <n v="74222.315826790276"/>
    <n v="101100.7469196827"/>
    <n v="82176.335156852903"/>
    <n v="67174.206833383505"/>
    <n v="49335.389395866026"/>
    <n v="51009.146277197287"/>
    <n v="54174.988797261671"/>
    <n v="49769.859441493638"/>
    <n v="2484696.3953112564"/>
    <n v="154"/>
    <n v="8.5199999999999998E-3"/>
    <n v="822665"/>
    <n v="787021.39531125687"/>
    <n v="5681.8831168831166"/>
    <n v="5341.9805194805194"/>
    <n v="5110.5285409821872"/>
    <n v="325.25324675324674"/>
    <n v="423.04545454545456"/>
    <n v="467.78571428571428"/>
    <n v="562.68181818181813"/>
    <n v="507.4220779220779"/>
    <n v="643.92857142857144"/>
    <n v="521.72077922077926"/>
    <n v="472"/>
    <n v="346.35714285714283"/>
    <n v="329.21428571428572"/>
    <n v="376.49350649350652"/>
    <n v="366.0779220779221"/>
    <n v="282.95551785363193"/>
    <n v="399.10071006543399"/>
    <n v="504.60562291858332"/>
    <n v="489.04208853071958"/>
    <n v="481.96308978435246"/>
    <n v="656.49835662131625"/>
    <n v="533.61256595359032"/>
    <n v="436.19614826872407"/>
    <n v="320.35967140172744"/>
    <n v="331.22822257920319"/>
    <n v="351.78564154066021"/>
    <n v="323.1809054642444"/>
    <n v="7455.0851999999995"/>
    <n v="7009.1058000000003"/>
    <n v="6705.4222880519083"/>
    <n v="426.75828000000001"/>
    <n v="555.06948"/>
    <n v="613.77228000000002"/>
    <n v="738.28355999999997"/>
    <n v="665.77836000000002"/>
    <n v="844.88580000000002"/>
    <n v="684.5394"/>
    <n v="619.30175999999994"/>
    <n v="454.44828000000001"/>
    <n v="431.95547999999997"/>
    <n v="493.9896"/>
    <n v="480.32351999999997"/>
    <n v="371.26027586539334"/>
    <n v="523.65205966265466"/>
    <n v="662.08294571901479"/>
    <n v="641.66234351938658"/>
    <n v="632.37413084425316"/>
    <n v="861.37836375569657"/>
    <n v="700.14237553638668"/>
    <n v="572.32424222042744"/>
    <n v="420.33751765277856"/>
    <n v="434.5979262817209"/>
    <n v="461.57090455266945"/>
    <n v="424.03920244152579"/>
  </r>
  <r>
    <x v="0"/>
    <s v="48oz"/>
    <n v="64988056"/>
    <n v="10077567254402"/>
    <s v="BR Butter Pecan 6 1.5QT"/>
    <n v="871148"/>
    <n v="53573"/>
    <n v="65179"/>
    <n v="72379"/>
    <n v="91520"/>
    <n v="79048"/>
    <n v="95526"/>
    <n v="83155"/>
    <n v="74822"/>
    <n v="43607"/>
    <n v="69738"/>
    <n v="72616"/>
    <n v="64933"/>
    <n v="36454.343485415244"/>
    <n v="48358.344663557051"/>
    <n v="70052.647484237386"/>
    <n v="71944.320680392135"/>
    <n v="67740.017659550169"/>
    <n v="87342.874185956971"/>
    <n v="76495.95549091704"/>
    <n v="62787.521129080335"/>
    <n v="46906.746696657807"/>
    <n v="56312.936317779247"/>
    <n v="63858.41002820721"/>
    <n v="49069.73750452861"/>
    <n v="2474567.8553262795"/>
    <n v="176"/>
    <n v="8.513999999999999E-3"/>
    <n v="866096"/>
    <n v="737323.85532627918"/>
    <n v="4949.704545454545"/>
    <n v="4921"/>
    <n v="4189.340087081132"/>
    <n v="304.39204545454544"/>
    <n v="370.33522727272725"/>
    <n v="411.24431818181819"/>
    <n v="520"/>
    <n v="449.13636363636363"/>
    <n v="542.76136363636363"/>
    <n v="472.47159090909093"/>
    <n v="425.125"/>
    <n v="247.76704545454547"/>
    <n v="396.23863636363637"/>
    <n v="412.59090909090907"/>
    <n v="368.9375"/>
    <n v="207.12695162167753"/>
    <n v="274.76332195202872"/>
    <n v="398.02640616043971"/>
    <n v="408.77454932040985"/>
    <n v="384.88646397471689"/>
    <n v="496.26633060202823"/>
    <n v="434.63611074384681"/>
    <n v="356.7472791425019"/>
    <n v="266.51560623101028"/>
    <n v="319.95986544192755"/>
    <n v="362.83187516026823"/>
    <n v="278.80532673027619"/>
    <n v="7416.9540719999995"/>
    <n v="7373.9413439999989"/>
    <n v="6277.57530424794"/>
    <n v="456.12052199999994"/>
    <n v="554.93400599999995"/>
    <n v="616.23480599999994"/>
    <n v="779.20127999999988"/>
    <n v="673.0146719999999"/>
    <n v="813.30836399999987"/>
    <n v="707.98166999999989"/>
    <n v="637.03450799999996"/>
    <n v="371.26999799999993"/>
    <n v="593.74933199999998"/>
    <n v="618.25262399999997"/>
    <n v="552.83956199999989"/>
    <n v="310.37228043482537"/>
    <n v="411.72294646552467"/>
    <n v="596.42824068079699"/>
    <n v="612.53394627285854"/>
    <n v="576.73851035341011"/>
    <n v="743.63723081923752"/>
    <n v="651.28656504966762"/>
    <n v="534.57295489298986"/>
    <n v="399.36404137534453"/>
    <n v="479.44833980957247"/>
    <n v="543.69050298015611"/>
    <n v="417.77974511355654"/>
  </r>
  <r>
    <x v="0"/>
    <s v="48oz"/>
    <n v="69568828"/>
    <n v="10077567283235"/>
    <s v="BR CS VANILLA 6 1.5QT"/>
    <n v="971395"/>
    <n v="47025"/>
    <n v="61897"/>
    <n v="98846"/>
    <n v="95962"/>
    <n v="64925"/>
    <n v="87891"/>
    <n v="93289"/>
    <n v="83968"/>
    <n v="71587"/>
    <n v="78927"/>
    <n v="65970"/>
    <n v="66368"/>
    <n v="45514.547329347508"/>
    <n v="60148.512280369221"/>
    <n v="96379.64907299327"/>
    <n v="84146.73829228431"/>
    <n v="64571.972638609412"/>
    <n v="83680.961316492656"/>
    <n v="94930.067146360219"/>
    <n v="75958.266831228248"/>
    <n v="67037.240074321613"/>
    <n v="63029.47976258197"/>
    <n v="57077.370474442985"/>
    <n v="47036.563115359328"/>
    <n v="2727561.3683343912"/>
    <n v="176"/>
    <n v="8.5199999999999998E-3"/>
    <n v="916655"/>
    <n v="839511.36833439069"/>
    <n v="5519.289772727273"/>
    <n v="5208.267045454545"/>
    <n v="4769.950956445402"/>
    <n v="267.1875"/>
    <n v="351.6875"/>
    <n v="561.625"/>
    <n v="545.23863636363637"/>
    <n v="368.89204545454544"/>
    <n v="499.38068181818181"/>
    <n v="530.05113636363637"/>
    <n v="477.09090909090907"/>
    <n v="406.74431818181819"/>
    <n v="448.44886363636363"/>
    <n v="374.82954545454544"/>
    <n v="377.09090909090907"/>
    <n v="258.60538255311081"/>
    <n v="341.75291068391601"/>
    <n v="547.61164246018905"/>
    <n v="478.10646756979719"/>
    <n v="366.88620817391711"/>
    <n v="475.46000748007191"/>
    <n v="539.37538151341039"/>
    <n v="431.58106154106957"/>
    <n v="380.89340951319099"/>
    <n v="358.12204410557939"/>
    <n v="324.30324133206244"/>
    <n v="267.2531995190871"/>
    <n v="8276.2854000000007"/>
    <n v="7809.9005999999999"/>
    <n v="7152.6368582090081"/>
    <n v="400.65299999999996"/>
    <n v="527.36243999999999"/>
    <n v="842.16791999999998"/>
    <n v="817.59623999999997"/>
    <n v="553.16099999999994"/>
    <n v="748.83132000000001"/>
    <n v="794.82227999999998"/>
    <n v="715.40735999999993"/>
    <n v="609.92124000000001"/>
    <n v="672.45803999999998"/>
    <n v="562.06439999999998"/>
    <n v="565.45536000000004"/>
    <n v="387.78394324604074"/>
    <n v="512.46532462874575"/>
    <n v="821.15461010190268"/>
    <n v="716.93021025026235"/>
    <n v="550.15320688095221"/>
    <n v="712.96179041651737"/>
    <n v="808.80417208698907"/>
    <n v="647.16443340206467"/>
    <n v="571.15728543322018"/>
    <n v="537.01116757719842"/>
    <n v="486.29919644225424"/>
    <n v="400.75151774286144"/>
  </r>
  <r>
    <x v="1"/>
    <s v="ESS"/>
    <n v="64875812"/>
    <n v="10075856728719"/>
    <s v="KL Vanilla Sandwich 8-6pk"/>
    <n v="886840"/>
    <n v="51365"/>
    <n v="24036"/>
    <n v="28872"/>
    <n v="50860"/>
    <n v="80348"/>
    <n v="137701"/>
    <n v="123368"/>
    <n v="100485"/>
    <n v="89155"/>
    <n v="87765"/>
    <n v="71360"/>
    <n v="72554"/>
    <n v="58326.14"/>
    <n v="44160.76"/>
    <n v="66830.670000000013"/>
    <n v="86980.670000000013"/>
    <n v="98729.61"/>
    <n v="114342.82999999999"/>
    <n v="109603.32"/>
    <n v="90267.859999999986"/>
    <n v="78967.759999999995"/>
    <n v="75126.36"/>
    <n v="61863.860000000008"/>
    <n v="60925.43"/>
    <n v="2750834.2699999991"/>
    <n v="108"/>
    <n v="6.0000000000000001E-3"/>
    <n v="917869"/>
    <n v="946125.27"/>
    <n v="8211.4814814814818"/>
    <n v="8498.7870370370365"/>
    <n v="8760.4191666666666"/>
    <n v="475.60185185185185"/>
    <n v="222.55555555555554"/>
    <n v="267.33333333333331"/>
    <n v="470.92592592592592"/>
    <n v="743.96296296296293"/>
    <n v="1275.0092592592594"/>
    <n v="1142.2962962962963"/>
    <n v="930.41666666666663"/>
    <n v="825.50925925925924"/>
    <n v="812.63888888888891"/>
    <n v="660.74074074074076"/>
    <n v="671.7962962962963"/>
    <n v="540.05685185185189"/>
    <n v="408.89592592592595"/>
    <n v="618.80250000000012"/>
    <n v="805.37657407407414"/>
    <n v="914.16305555555562"/>
    <n v="1058.7299074074074"/>
    <n v="1014.8455555555556"/>
    <n v="835.81351851851844"/>
    <n v="731.18296296296296"/>
    <n v="695.61444444444442"/>
    <n v="572.81351851851855"/>
    <n v="564.12435185185188"/>
    <n v="5321.04"/>
    <n v="5507.2139999999999"/>
    <n v="5676.75162"/>
    <n v="308.19"/>
    <n v="144.21600000000001"/>
    <n v="173.232"/>
    <n v="305.16000000000003"/>
    <n v="482.08800000000002"/>
    <n v="826.20600000000002"/>
    <n v="740.20799999999997"/>
    <n v="602.91"/>
    <n v="534.93000000000006"/>
    <n v="526.59"/>
    <n v="428.16"/>
    <n v="435.32400000000001"/>
    <n v="349.95684"/>
    <n v="264.96456000000001"/>
    <n v="400.9840200000001"/>
    <n v="521.88402000000008"/>
    <n v="592.37765999999999"/>
    <n v="686.05697999999995"/>
    <n v="657.61992000000009"/>
    <n v="541.60715999999991"/>
    <n v="473.80655999999999"/>
    <n v="450.75816000000003"/>
    <n v="371.18316000000004"/>
    <n v="365.55258000000003"/>
  </r>
  <r>
    <x v="1"/>
    <s v="Giant SW"/>
    <n v="64825255"/>
    <n v="10077567002942"/>
    <s v="GH Giant Vanilla Sandwich 1-24BK"/>
    <n v="687827"/>
    <n v="17164"/>
    <n v="29906"/>
    <n v="42722"/>
    <n v="16817"/>
    <n v="78749"/>
    <n v="77112"/>
    <n v="86552"/>
    <n v="67087"/>
    <n v="54144"/>
    <n v="25463"/>
    <n v="25785"/>
    <n v="15858"/>
    <n v="16471.330000000002"/>
    <n v="25552.960000000003"/>
    <n v="36994.119999999995"/>
    <n v="46089.150000000009"/>
    <n v="67870.720000000001"/>
    <n v="65157.689999999988"/>
    <n v="82476.17"/>
    <n v="63837.599999999999"/>
    <n v="42213.15"/>
    <n v="34430.879999999997"/>
    <n v="25822.61"/>
    <n v="15892.320000000002"/>
    <n v="1747994.7"/>
    <n v="324"/>
    <n v="4.248E-3"/>
    <n v="537359"/>
    <n v="522808.7"/>
    <n v="2122.9228395061727"/>
    <n v="1658.5154320987654"/>
    <n v="1613.6070987654321"/>
    <n v="52.97530864197531"/>
    <n v="92.302469135802468"/>
    <n v="131.85802469135803"/>
    <n v="51.904320987654323"/>
    <n v="243.05246913580248"/>
    <n v="238"/>
    <n v="267.1358024691358"/>
    <n v="207.05864197530863"/>
    <n v="167.11111111111111"/>
    <n v="78.589506172839506"/>
    <n v="79.583333333333329"/>
    <n v="48.944444444444443"/>
    <n v="50.837438271604945"/>
    <n v="78.867160493827171"/>
    <n v="114.17938271604937"/>
    <n v="142.25046296296298"/>
    <n v="209.47753086419755"/>
    <n v="201.10398148148144"/>
    <n v="254.55608024691358"/>
    <n v="197.02962962962962"/>
    <n v="130.28749999999999"/>
    <n v="106.26814814814814"/>
    <n v="79.699413580246912"/>
    <n v="49.050370370370374"/>
    <n v="2921.8890959999999"/>
    <n v="2282.7010319999999"/>
    <n v="2220.8913576"/>
    <n v="72.912672000000001"/>
    <n v="127.040688"/>
    <n v="181.483056"/>
    <n v="71.438615999999996"/>
    <n v="334.52575200000001"/>
    <n v="327.571776"/>
    <n v="367.67289599999998"/>
    <n v="284.98557599999998"/>
    <n v="230.00371200000001"/>
    <n v="108.16682400000001"/>
    <n v="109.53467999999999"/>
    <n v="67.364784"/>
    <n v="69.97020984000001"/>
    <n v="108.54897408000001"/>
    <n v="157.15102175999999"/>
    <n v="195.78670920000005"/>
    <n v="288.31481855999999"/>
    <n v="276.78986711999994"/>
    <n v="350.35877016000001"/>
    <n v="271.1821248"/>
    <n v="179.32146120000002"/>
    <n v="146.26237824"/>
    <n v="109.69444728000001"/>
    <n v="67.510575360000004"/>
  </r>
  <r>
    <x v="1"/>
    <s v="EDF"/>
    <n v="68852591"/>
    <n v="10075856011132"/>
    <s v="KL HEATH BAR 12-6PK"/>
    <n v="767280"/>
    <n v="44050"/>
    <n v="49905"/>
    <n v="81368"/>
    <n v="74964"/>
    <n v="89088"/>
    <n v="95561"/>
    <n v="89052"/>
    <n v="73644"/>
    <n v="61608"/>
    <n v="59628"/>
    <n v="48214"/>
    <n v="49332"/>
    <n v="50138.414174478887"/>
    <n v="52281.757887376727"/>
    <n v="76326.909349747817"/>
    <n v="78066.752518056193"/>
    <n v="95089.270898231043"/>
    <n v="90325.659510994956"/>
    <n v="86013.9307917236"/>
    <n v="71075.133165380961"/>
    <n v="59648.61837282349"/>
    <n v="53379.292807739061"/>
    <n v="47778.855289831467"/>
    <n v="39974.091562084061"/>
    <n v="2383792.6863284684"/>
    <n v="132"/>
    <n v="8.5199999999999998E-3"/>
    <n v="816414"/>
    <n v="800098.68632846826"/>
    <n v="5812.727272727273"/>
    <n v="6184.954545454545"/>
    <n v="6061.3536843065776"/>
    <n v="333.71212121212119"/>
    <n v="378.06818181818181"/>
    <n v="616.42424242424238"/>
    <n v="567.90909090909088"/>
    <n v="674.90909090909088"/>
    <n v="723.94696969696975"/>
    <n v="674.63636363636363"/>
    <n v="557.90909090909088"/>
    <n v="466.72727272727275"/>
    <n v="451.72727272727275"/>
    <n v="365.25757575757575"/>
    <n v="373.72727272727275"/>
    <n v="379.83647101877943"/>
    <n v="396.07392338921761"/>
    <n v="578.23416174051374"/>
    <n v="591.41479180345596"/>
    <n v="720.37326438053822"/>
    <n v="684.28529932571939"/>
    <n v="651.62068781608787"/>
    <n v="538.44797852561339"/>
    <n v="451.8834725213901"/>
    <n v="404.38858187681109"/>
    <n v="361.96102492296563"/>
    <n v="302.83402698548531"/>
    <n v="6537.2255999999998"/>
    <n v="6955.84728"/>
    <n v="6816.8408075185498"/>
    <n v="375.30599999999998"/>
    <n v="425.19060000000002"/>
    <n v="693.25536"/>
    <n v="638.69327999999996"/>
    <n v="759.02976000000001"/>
    <n v="814.17971999999997"/>
    <n v="758.72303999999997"/>
    <n v="627.44687999999996"/>
    <n v="524.90016000000003"/>
    <n v="508.03055999999998"/>
    <n v="410.78327999999999"/>
    <n v="420.30863999999997"/>
    <n v="427.17928876656009"/>
    <n v="445.4405772004497"/>
    <n v="650.30526765985144"/>
    <n v="665.12873145383878"/>
    <n v="810.16058805292846"/>
    <n v="769.57461903367698"/>
    <n v="732.83869034548502"/>
    <n v="605.56013456904577"/>
    <n v="508.20622853645614"/>
    <n v="454.7915747219368"/>
    <n v="407.0758470693641"/>
    <n v="340.57926010895619"/>
  </r>
  <r>
    <x v="0"/>
    <s v="48oz"/>
    <n v="68817796"/>
    <n v="10077567250046"/>
    <s v="BR XCRMY VANILLA 6 1.5QT"/>
    <n v="805308"/>
    <n v="50776"/>
    <n v="47810"/>
    <n v="52980"/>
    <n v="71445"/>
    <n v="61468"/>
    <n v="83160"/>
    <n v="68981"/>
    <n v="59672"/>
    <n v="46266"/>
    <n v="54372"/>
    <n v="83977"/>
    <n v="67991"/>
    <n v="46997.620295324028"/>
    <n v="49183.589014598125"/>
    <n v="67672.906221534271"/>
    <n v="53496.899644623139"/>
    <n v="63577.195734224137"/>
    <n v="70469.054745576257"/>
    <n v="63681.390651798742"/>
    <n v="56754.947988708765"/>
    <n v="42923.040318493498"/>
    <n v="53735.992534237615"/>
    <n v="68003.063924252769"/>
    <n v="50329.663277153872"/>
    <n v="2241031.3643505257"/>
    <n v="176"/>
    <n v="8.513999999999999E-3"/>
    <n v="748898"/>
    <n v="686825.3643505252"/>
    <n v="4575.613636363636"/>
    <n v="4255.102272727273"/>
    <n v="3902.4168429007113"/>
    <n v="288.5"/>
    <n v="271.64772727272725"/>
    <n v="301.02272727272725"/>
    <n v="405.9375"/>
    <n v="349.25"/>
    <n v="472.5"/>
    <n v="391.9375"/>
    <n v="339.04545454545456"/>
    <n v="262.875"/>
    <n v="308.93181818181819"/>
    <n v="477.14204545454544"/>
    <n v="386.3125"/>
    <n v="267.03193349615924"/>
    <n v="279.45221031021663"/>
    <n v="384.50514898599016"/>
    <n v="303.9596570717224"/>
    <n v="361.23406667172804"/>
    <n v="400.39235650895603"/>
    <n v="361.82608324885649"/>
    <n v="322.47129539039071"/>
    <n v="243.88091090053123"/>
    <n v="305.31813939907738"/>
    <n v="386.38104502416348"/>
    <n v="285.96399589291974"/>
    <n v="6856.392311999999"/>
    <n v="6376.1175719999992"/>
    <n v="5847.6311520803711"/>
    <n v="432.30686399999996"/>
    <n v="407.05433999999997"/>
    <n v="451.07171999999997"/>
    <n v="608.2827299999999"/>
    <n v="523.33855199999994"/>
    <n v="708.02423999999996"/>
    <n v="587.30423399999995"/>
    <n v="508.04740799999996"/>
    <n v="393.90872399999995"/>
    <n v="462.92320799999993"/>
    <n v="714.98017799999991"/>
    <n v="578.87537399999997"/>
    <n v="400.1377391943887"/>
    <n v="418.74907687028838"/>
    <n v="576.16712357014273"/>
    <n v="455.47260357432134"/>
    <n v="541.2962444811842"/>
    <n v="599.97353210383619"/>
    <n v="542.1833600094144"/>
    <n v="483.2116271758664"/>
    <n v="365.44676527165359"/>
    <n v="457.50824043649902"/>
    <n v="578.97808625108803"/>
    <n v="428.50675314168802"/>
  </r>
  <r>
    <x v="0"/>
    <s v="48oz"/>
    <n v="68737750"/>
    <n v="10077567224801"/>
    <s v="BR CO-B Reeses 6 1.5QT"/>
    <n v="704075"/>
    <n v="38346"/>
    <n v="47301"/>
    <n v="59994"/>
    <n v="71002"/>
    <n v="68931"/>
    <n v="83237"/>
    <n v="66563"/>
    <n v="64570"/>
    <n v="55954"/>
    <n v="48229"/>
    <n v="48639"/>
    <n v="45639"/>
    <n v="39271.673125842739"/>
    <n v="44832.070248747463"/>
    <n v="53798.851341823836"/>
    <n v="47163.55244211539"/>
    <n v="49587.039311794739"/>
    <n v="52595.801244731534"/>
    <n v="48907.410669766192"/>
    <n v="41854.911992918445"/>
    <n v="37500.100016898126"/>
    <n v="39625.435211020194"/>
    <n v="35978.399929010775"/>
    <n v="31726.334177558198"/>
    <n v="1925321.5797122282"/>
    <n v="176"/>
    <n v="8.5199999999999998E-3"/>
    <n v="698405"/>
    <n v="522841.57971222763"/>
    <n v="4000.4261363636365"/>
    <n v="3968.2102272727275"/>
    <n v="2970.6907938194749"/>
    <n v="217.875"/>
    <n v="268.75568181818181"/>
    <n v="340.875"/>
    <n v="403.42045454545456"/>
    <n v="391.65340909090907"/>
    <n v="472.9375"/>
    <n v="378.19886363636363"/>
    <n v="366.875"/>
    <n v="317.92045454545456"/>
    <n v="274.02840909090907"/>
    <n v="276.35795454545456"/>
    <n v="259.3125"/>
    <n v="223.13450639683376"/>
    <n v="254.72767186788332"/>
    <n v="305.67529171490816"/>
    <n v="267.97472978474656"/>
    <n v="281.74454154428827"/>
    <n v="298.83977979961099"/>
    <n v="277.88301516912611"/>
    <n v="237.81199995976388"/>
    <n v="213.06875009601208"/>
    <n v="225.14451824443293"/>
    <n v="204.4227268693794"/>
    <n v="180.26326237248975"/>
    <n v="5998.7190000000001"/>
    <n v="5950.4106000000002"/>
    <n v="4454.6102591481795"/>
    <n v="326.70792"/>
    <n v="403.00452000000001"/>
    <n v="511.14887999999996"/>
    <n v="604.93704000000002"/>
    <n v="587.29211999999995"/>
    <n v="709.17923999999994"/>
    <n v="567.11676"/>
    <n v="550.13639999999998"/>
    <n v="476.72807999999998"/>
    <n v="410.91107999999997"/>
    <n v="414.40427999999997"/>
    <n v="388.84427999999997"/>
    <n v="334.59465503218013"/>
    <n v="381.96923851932837"/>
    <n v="458.36621343233907"/>
    <n v="401.83346680682308"/>
    <n v="422.48157493649114"/>
    <n v="448.11622660511267"/>
    <n v="416.69113890640796"/>
    <n v="356.60385017966513"/>
    <n v="319.50085214397205"/>
    <n v="337.60870799789205"/>
    <n v="306.53596739517178"/>
    <n v="270.30836719279586"/>
  </r>
  <r>
    <x v="1"/>
    <s v="Yasso Sticks"/>
    <n v="64325572"/>
    <n v="10850001974056"/>
    <s v="Yasso Vanilla Chocolate Crunch 8-4pk"/>
    <n v="693267"/>
    <n v="48411"/>
    <n v="62047"/>
    <n v="91733"/>
    <n v="90905"/>
    <n v="91019"/>
    <n v="58588"/>
    <n v="74473"/>
    <n v="103921"/>
    <n v="88970"/>
    <n v="63444"/>
    <n v="60325"/>
    <n v="73110"/>
    <n v="43055.900211235326"/>
    <n v="52449.88978758685"/>
    <n v="82068.603358190914"/>
    <n v="92260.081527649541"/>
    <n v="98502.589306374299"/>
    <n v="99325.21014255831"/>
    <n v="114841.08684202112"/>
    <n v="107427.16786275085"/>
    <n v="89299.576471743916"/>
    <n v="74712.991113226264"/>
    <n v="75233.908494072719"/>
    <n v="53595.962613935073"/>
    <n v="2582985.9677313454"/>
    <n v="187"/>
    <n v="2.5119999999999999E-3"/>
    <n v="906946"/>
    <n v="982772.96773134521"/>
    <n v="3707.3101604278077"/>
    <n v="4849.9786096256685"/>
    <n v="5255.4704156756425"/>
    <n v="258.88235294117646"/>
    <n v="331.80213903743316"/>
    <n v="490.55080213903744"/>
    <n v="486.12299465240642"/>
    <n v="486.73262032085563"/>
    <n v="313.30481283422461"/>
    <n v="398.25133689839572"/>
    <n v="555.72727272727275"/>
    <n v="475.77540106951869"/>
    <n v="339.27272727272725"/>
    <n v="322.59358288770051"/>
    <n v="390.96256684491976"/>
    <n v="230.24545567505521"/>
    <n v="280.4806940512666"/>
    <n v="438.86953667481771"/>
    <n v="493.36941993395476"/>
    <n v="526.75181447258979"/>
    <n v="531.15085637731715"/>
    <n v="614.12345904824133"/>
    <n v="574.4768334906463"/>
    <n v="477.53784209488725"/>
    <n v="399.53471183543456"/>
    <n v="402.32036627846372"/>
    <n v="286.60942574296831"/>
    <n v="1741.4867039999999"/>
    <n v="2278.2483520000001"/>
    <n v="2468.725694941139"/>
    <n v="121.60843199999999"/>
    <n v="155.862064"/>
    <n v="230.43329599999998"/>
    <n v="228.35335999999998"/>
    <n v="228.63972799999999"/>
    <n v="147.173056"/>
    <n v="187.076176"/>
    <n v="261.04955200000001"/>
    <n v="223.49263999999999"/>
    <n v="159.37132800000001"/>
    <n v="151.53639999999999"/>
    <n v="183.65232"/>
    <n v="108.15642133062313"/>
    <n v="131.75412314641815"/>
    <n v="206.15633163577556"/>
    <n v="231.75732479745565"/>
    <n v="247.43850433761222"/>
    <n v="249.50492787810646"/>
    <n v="288.48081014715706"/>
    <n v="269.85704567123014"/>
    <n v="224.32053609702072"/>
    <n v="187.67903367642438"/>
    <n v="188.98757813711066"/>
    <n v="134.6330580862049"/>
  </r>
  <r>
    <x v="1"/>
    <s v="Facepieces"/>
    <n v="64365613"/>
    <n v="10077567003840"/>
    <s v="PS Spiderman FP"/>
    <n v="5975"/>
    <n v="16557"/>
    <n v="24395"/>
    <n v="41711"/>
    <n v="72807"/>
    <n v="81066"/>
    <n v="106057"/>
    <n v="79472"/>
    <n v="42605"/>
    <n v="40403"/>
    <n v="29355"/>
    <n v="30750"/>
    <n v="36870"/>
    <n v="34166.793063929937"/>
    <n v="33645.206592767041"/>
    <n v="34540.855455012563"/>
    <n v="48221.178571545352"/>
    <n v="62708.521549700199"/>
    <n v="71423.998470777209"/>
    <n v="63615.577959504357"/>
    <n v="21182.784461352228"/>
    <n v="21573.332382220549"/>
    <n v="24239.604680065975"/>
    <n v="25968.796722301504"/>
    <n v="26913.262266735208"/>
    <n v="1076222.9121759122"/>
    <n v="195"/>
    <n v="2.1540000000000001E-3"/>
    <n v="602048"/>
    <n v="468199.91217591212"/>
    <n v="30.641025641025642"/>
    <n v="3087.4256410256412"/>
    <n v="2401.0251906457033"/>
    <n v="84.907692307692301"/>
    <n v="125.1025641025641"/>
    <n v="213.9025641025641"/>
    <n v="373.3692307692308"/>
    <n v="415.72307692307692"/>
    <n v="543.88205128205129"/>
    <n v="407.54871794871792"/>
    <n v="218.48717948717947"/>
    <n v="207.1948717948718"/>
    <n v="150.53846153846155"/>
    <n v="157.69230769230768"/>
    <n v="189.07692307692307"/>
    <n v="175.21432340476892"/>
    <n v="172.53952098854893"/>
    <n v="177.13259207698749"/>
    <n v="247.2880952386941"/>
    <n v="321.58216179333436"/>
    <n v="366.27691523475494"/>
    <n v="326.23373312566338"/>
    <n v="108.6296639043704"/>
    <n v="110.63247375497717"/>
    <n v="124.30566502597937"/>
    <n v="133.17331652462309"/>
    <n v="138.01672957300107"/>
    <n v="12.870150000000001"/>
    <n v="1296.8113920000001"/>
    <n v="1008.5026108269147"/>
    <n v="35.663778000000001"/>
    <n v="52.54683"/>
    <n v="89.845494000000002"/>
    <n v="156.826278"/>
    <n v="174.616164"/>
    <n v="228.44677800000002"/>
    <n v="171.18268800000001"/>
    <n v="91.771169999999998"/>
    <n v="87.028062000000006"/>
    <n v="63.230670000000003"/>
    <n v="66.235500000000002"/>
    <n v="79.41798"/>
    <n v="73.595272259705084"/>
    <n v="72.471775000820216"/>
    <n v="74.40100265009707"/>
    <n v="103.8684186431087"/>
    <n v="135.07415541805423"/>
    <n v="153.84729270605411"/>
    <n v="137.02795492477239"/>
    <n v="45.627717729752703"/>
    <n v="46.468957951303068"/>
    <n v="52.212108480862113"/>
    <n v="55.936788139837439"/>
    <n v="57.971166922547638"/>
  </r>
  <r>
    <x v="0"/>
    <s v="48oz"/>
    <n v="68821735"/>
    <n v="10077567227000"/>
    <s v="BR LACTOSE FR VAN 6 1.5QT"/>
    <n v="733012"/>
    <n v="38859"/>
    <n v="50166"/>
    <n v="58322"/>
    <n v="68783"/>
    <n v="56191"/>
    <n v="74767"/>
    <n v="61120"/>
    <n v="68857"/>
    <n v="51271"/>
    <n v="50894"/>
    <n v="61898"/>
    <n v="58923"/>
    <n v="40773.046771571571"/>
    <n v="48085.733196193287"/>
    <n v="60565.913586859344"/>
    <n v="53752.530836209909"/>
    <n v="55513.046928384385"/>
    <n v="61386.023267979406"/>
    <n v="61688.867407418373"/>
    <n v="54979.291261229024"/>
    <n v="45723.90464267967"/>
    <n v="50679.432807260971"/>
    <n v="53418.29319184315"/>
    <n v="43560.177434901598"/>
    <n v="2063189.2613325308"/>
    <n v="176"/>
    <n v="8.5199999999999998E-3"/>
    <n v="700051"/>
    <n v="630126.26133253076"/>
    <n v="4164.840909090909"/>
    <n v="3977.5625"/>
    <n v="3580.2628484802885"/>
    <n v="220.78977272727272"/>
    <n v="285.03409090909093"/>
    <n v="331.375"/>
    <n v="390.8125"/>
    <n v="319.26704545454544"/>
    <n v="424.8125"/>
    <n v="347.27272727272725"/>
    <n v="391.23295454545456"/>
    <n v="291.3125"/>
    <n v="289.17045454545456"/>
    <n v="351.69318181818181"/>
    <n v="334.78977272727275"/>
    <n v="231.66503847483847"/>
    <n v="273.2143931601891"/>
    <n v="344.12450901624629"/>
    <n v="305.41210702391993"/>
    <n v="315.41503936582035"/>
    <n v="348.78422311351937"/>
    <n v="350.50492845124074"/>
    <n v="312.38233671152852"/>
    <n v="259.79491274249813"/>
    <n v="287.95132276852826"/>
    <n v="303.51302949910882"/>
    <n v="247.50100815284998"/>
    <n v="6245.26224"/>
    <n v="5964.4345199999998"/>
    <n v="5368.6757465531618"/>
    <n v="331.07868000000002"/>
    <n v="427.41431999999998"/>
    <n v="496.90343999999999"/>
    <n v="586.03116"/>
    <n v="478.74732"/>
    <n v="637.01483999999994"/>
    <n v="520.74239999999998"/>
    <n v="586.66164000000003"/>
    <n v="436.82891999999998"/>
    <n v="433.61687999999998"/>
    <n v="527.37095999999997"/>
    <n v="502.02395999999999"/>
    <n v="347.38635849378977"/>
    <n v="409.69044683156682"/>
    <n v="516.02158376004161"/>
    <n v="457.97156272450843"/>
    <n v="472.97115982983496"/>
    <n v="523.00891824318455"/>
    <n v="525.58915031120455"/>
    <n v="468.42356154567125"/>
    <n v="389.56766755563081"/>
    <n v="431.78876751786345"/>
    <n v="455.12385799450362"/>
    <n v="371.13271174536158"/>
  </r>
  <r>
    <x v="0"/>
    <s v="BJ PTS"/>
    <n v="67881629"/>
    <n v="10076840529879"/>
    <s v="BJ US-COR-BrownieBatter-8 1PT"/>
    <n v="736603"/>
    <n v="46365"/>
    <n v="77221"/>
    <n v="71573"/>
    <n v="62378"/>
    <n v="60857"/>
    <n v="76591"/>
    <n v="65708"/>
    <n v="61060"/>
    <n v="64003"/>
    <n v="47745"/>
    <n v="53337"/>
    <n v="53785"/>
    <n v="35871.141190209812"/>
    <n v="58756.087374566814"/>
    <n v="64944.293865803753"/>
    <n v="60080.270269162029"/>
    <n v="58451.428027133334"/>
    <n v="65677.10922579949"/>
    <n v="55947.236511760522"/>
    <n v="57970.53133591979"/>
    <n v="50234.87699309607"/>
    <n v="48928.165045016809"/>
    <n v="45275.805929867776"/>
    <n v="38336.555869185366"/>
    <n v="2117699.5016375221"/>
    <n v="240"/>
    <n v="3.7853439999999999E-3"/>
    <n v="740623"/>
    <n v="640473.50163752155"/>
    <n v="3069.1791666666668"/>
    <n v="3085.9291666666668"/>
    <n v="2668.6395901563396"/>
    <n v="193.1875"/>
    <n v="321.75416666666666"/>
    <n v="298.22083333333336"/>
    <n v="259.90833333333336"/>
    <n v="253.57083333333333"/>
    <n v="319.12916666666666"/>
    <n v="273.78333333333336"/>
    <n v="254.41666666666666"/>
    <n v="266.67916666666667"/>
    <n v="198.9375"/>
    <n v="222.23750000000001"/>
    <n v="224.10416666666666"/>
    <n v="149.46308829254087"/>
    <n v="244.81703072736173"/>
    <n v="270.60122444084897"/>
    <n v="250.33445945484178"/>
    <n v="243.54761677972223"/>
    <n v="273.65462177416453"/>
    <n v="233.11348546566884"/>
    <n v="241.54388056633246"/>
    <n v="209.31198747123364"/>
    <n v="203.86735435423671"/>
    <n v="188.64919137444906"/>
    <n v="159.73564945493902"/>
    <n v="2788.2957464319998"/>
    <n v="2803.5128293120001"/>
    <n v="2424.4125265825824"/>
    <n v="175.50747455999999"/>
    <n v="292.30804902400001"/>
    <n v="270.92842611200001"/>
    <n v="236.122188032"/>
    <n v="230.36467980800001"/>
    <n v="289.923282304"/>
    <n v="248.72738355199999"/>
    <n v="231.13310464"/>
    <n v="242.273372032"/>
    <n v="180.73124927999999"/>
    <n v="201.89889292800001"/>
    <n v="203.59472704000001"/>
    <n v="135.78460907751358"/>
    <n v="222.41200280679223"/>
    <n v="245.83649311915704"/>
    <n v="227.42449058175086"/>
    <n v="221.25876237394101"/>
    <n v="248.61045134522473"/>
    <n v="211.77953604637361"/>
    <n v="219.43840296923597"/>
    <n v="190.15629021655425"/>
    <n v="185.2099359841641"/>
    <n v="171.3845003217894"/>
    <n v="145.1170517400856"/>
  </r>
  <r>
    <x v="1"/>
    <s v="MBG"/>
    <n v="68741714"/>
    <n v="10041000054140"/>
    <s v="GH STRAW Shortcake Bar 1-24PK OOH"/>
    <n v="664800"/>
    <n v="32430"/>
    <n v="26889"/>
    <n v="46592"/>
    <n v="65086"/>
    <n v="82538"/>
    <n v="91151"/>
    <n v="106731"/>
    <n v="74016"/>
    <n v="60707"/>
    <n v="22830"/>
    <n v="22920"/>
    <n v="24324"/>
    <n v="20003.568357477656"/>
    <n v="29902.462713474732"/>
    <n v="43749.74648284119"/>
    <n v="56305.539851369795"/>
    <n v="78981.678182752075"/>
    <n v="81629.697952606293"/>
    <n v="91922.016849233347"/>
    <n v="64193.790837201319"/>
    <n v="47708.925652122511"/>
    <n v="36998.863461599962"/>
    <n v="23653.725813623252"/>
    <n v="22368.930620587766"/>
    <n v="1918432.9467748897"/>
    <n v="225"/>
    <n v="2.8319999999999999E-3"/>
    <n v="656214"/>
    <n v="597418.94677488995"/>
    <n v="2954.6666666666665"/>
    <n v="2916.5066666666667"/>
    <n v="2655.1953189995111"/>
    <n v="144.13333333333333"/>
    <n v="119.50666666666666"/>
    <n v="207.07555555555555"/>
    <n v="289.27111111111111"/>
    <n v="366.83555555555557"/>
    <n v="405.11555555555555"/>
    <n v="474.36"/>
    <n v="328.96"/>
    <n v="269.80888888888887"/>
    <n v="101.46666666666667"/>
    <n v="101.86666666666666"/>
    <n v="108.10666666666667"/>
    <n v="88.904748255456255"/>
    <n v="132.89983428210991"/>
    <n v="194.44331770151641"/>
    <n v="250.24684378386576"/>
    <n v="351.02968081223145"/>
    <n v="362.79865756713906"/>
    <n v="408.54229710770375"/>
    <n v="285.30573705422808"/>
    <n v="212.03966956498894"/>
    <n v="164.43939316266651"/>
    <n v="105.12767028277001"/>
    <n v="99.417469424834508"/>
    <n v="1882.7135999999998"/>
    <n v="1858.398048"/>
    <n v="1691.8904572664883"/>
    <n v="91.841759999999994"/>
    <n v="76.149647999999999"/>
    <n v="131.948544"/>
    <n v="184.32355200000001"/>
    <n v="233.74761599999999"/>
    <n v="258.13963200000001"/>
    <n v="302.26219199999997"/>
    <n v="209.61331199999998"/>
    <n v="171.922224"/>
    <n v="64.654560000000004"/>
    <n v="64.909440000000004"/>
    <n v="68.885567999999992"/>
    <n v="56.650105588376718"/>
    <n v="84.683774404560438"/>
    <n v="123.89928203940624"/>
    <n v="159.45728885907926"/>
    <n v="223.67611261355387"/>
    <n v="231.17530460178102"/>
    <n v="260.32315171702885"/>
    <n v="181.79681565095413"/>
    <n v="135.11167744681094"/>
    <n v="104.78078132325109"/>
    <n v="66.987351504181049"/>
    <n v="63.348811517504551"/>
  </r>
  <r>
    <x v="1"/>
    <s v="Yasso Club"/>
    <n v="64327161"/>
    <n v="851035003074"/>
    <s v="YSO Mint Chocolate Chip Club 1-15pk"/>
    <n v="1322271"/>
    <n v="23040"/>
    <n v="13679"/>
    <n v="26880"/>
    <n v="77040"/>
    <n v="126720"/>
    <n v="129600"/>
    <n v="59520"/>
    <n v="64453"/>
    <n v="0"/>
    <n v="26640"/>
    <n v="17040"/>
    <n v="19680"/>
    <n v="21857"/>
    <n v="33369"/>
    <n v="22145"/>
    <n v="171425"/>
    <n v="149395"/>
    <n v="194360"/>
    <n v="36051"/>
    <n v="48108"/>
    <n v="226804"/>
    <n v="22711"/>
    <n v="21430"/>
    <n v="219285"/>
    <n v="3073503"/>
    <n v="240"/>
    <n v="1.56E-3"/>
    <n v="584292"/>
    <n v="1166940"/>
    <n v="5509.4624999999996"/>
    <n v="2434.5500000000002"/>
    <n v="4862.25"/>
    <n v="96"/>
    <n v="56.99583333333333"/>
    <n v="112"/>
    <n v="321"/>
    <n v="528"/>
    <n v="540"/>
    <n v="248"/>
    <n v="268.55416666666667"/>
    <n v="0"/>
    <n v="111"/>
    <n v="71"/>
    <n v="82"/>
    <n v="91.07083333333334"/>
    <n v="139.03749999999999"/>
    <n v="92.270833333333329"/>
    <n v="714.27083333333337"/>
    <n v="622.47916666666663"/>
    <n v="809.83333333333337"/>
    <n v="150.21250000000001"/>
    <n v="200.45"/>
    <n v="945.01666666666665"/>
    <n v="94.629166666666663"/>
    <n v="89.291666666666671"/>
    <n v="913.6875"/>
    <n v="2062.7427600000001"/>
    <n v="911.49551999999994"/>
    <n v="1820.4264000000001"/>
    <n v="35.942399999999999"/>
    <n v="21.33924"/>
    <n v="41.9328"/>
    <n v="120.1824"/>
    <n v="197.6832"/>
    <n v="202.17599999999999"/>
    <n v="92.851199999999992"/>
    <n v="100.54667999999999"/>
    <n v="0"/>
    <n v="41.558399999999999"/>
    <n v="26.5824"/>
    <n v="30.700800000000001"/>
    <n v="34.096919999999997"/>
    <n v="52.055639999999997"/>
    <n v="34.546199999999999"/>
    <n v="267.423"/>
    <n v="233.05619999999999"/>
    <n v="303.20159999999998"/>
    <n v="56.239559999999997"/>
    <n v="75.048479999999998"/>
    <n v="353.81423999999998"/>
    <n v="35.429159999999996"/>
    <n v="33.430799999999998"/>
    <n v="342.08459999999997"/>
  </r>
  <r>
    <x v="1"/>
    <s v="Yasso Sticks"/>
    <n v="64325523"/>
    <n v="10851035003637"/>
    <s v="Yasso Chocolate Fudge Brownie 8-4pk"/>
    <n v="610823"/>
    <n v="43231"/>
    <n v="58641"/>
    <n v="56436"/>
    <n v="68101"/>
    <n v="45286"/>
    <n v="73876"/>
    <n v="88314"/>
    <n v="55773"/>
    <n v="60228"/>
    <n v="56419"/>
    <n v="46457"/>
    <n v="51769"/>
    <n v="42696.920238590385"/>
    <n v="51522.758486154176"/>
    <n v="63583.428527024545"/>
    <n v="60611.818197444169"/>
    <n v="58975.475841211621"/>
    <n v="75626.462338871905"/>
    <n v="80391.768529136214"/>
    <n v="69407.142299208048"/>
    <n v="56043.064650607361"/>
    <n v="48617.970380606392"/>
    <n v="51083.765578942017"/>
    <n v="34966.307430750967"/>
    <n v="2008880.8824985477"/>
    <n v="187"/>
    <n v="3.3119999999999998E-3"/>
    <n v="704531"/>
    <n v="693526.88249854767"/>
    <n v="3266.433155080214"/>
    <n v="3767.5454545454545"/>
    <n v="3708.6999064093457"/>
    <n v="231.18181818181819"/>
    <n v="313.58823529411762"/>
    <n v="301.79679144385028"/>
    <n v="364.1764705882353"/>
    <n v="242.17112299465239"/>
    <n v="395.05882352941177"/>
    <n v="472.26737967914437"/>
    <n v="298.25133689839572"/>
    <n v="322.07486631016042"/>
    <n v="301.70588235294116"/>
    <n v="248.43315508021391"/>
    <n v="276.83957219251334"/>
    <n v="228.32577667695392"/>
    <n v="275.5227726532309"/>
    <n v="340.01833436911522"/>
    <n v="324.1273700398084"/>
    <n v="315.37687615621189"/>
    <n v="404.41958469984974"/>
    <n v="429.90250550340221"/>
    <n v="371.16118876581845"/>
    <n v="299.69553289094847"/>
    <n v="259.98914642035504"/>
    <n v="273.17521699968995"/>
    <n v="186.9856012339624"/>
    <n v="2023.0457759999999"/>
    <n v="2333.4066720000001"/>
    <n v="2296.9610348351898"/>
    <n v="143.181072"/>
    <n v="194.21899199999999"/>
    <n v="186.916032"/>
    <n v="225.550512"/>
    <n v="149.98723200000001"/>
    <n v="244.677312"/>
    <n v="292.495968"/>
    <n v="184.72017599999998"/>
    <n v="199.47513599999999"/>
    <n v="186.85972799999999"/>
    <n v="153.86558399999998"/>
    <n v="171.45892799999999"/>
    <n v="141.41219983021134"/>
    <n v="170.64337610614263"/>
    <n v="210.58831528150529"/>
    <n v="200.74634186993507"/>
    <n v="195.32677598609288"/>
    <n v="250.47484326634373"/>
    <n v="266.25753736849913"/>
    <n v="229.87645529497703"/>
    <n v="185.61463012281158"/>
    <n v="161.02271790056835"/>
    <n v="169.18943159745595"/>
    <n v="115.8084102106472"/>
  </r>
  <r>
    <x v="0"/>
    <s v="TALENTI"/>
    <n v="68860059"/>
    <n v="20186852000093"/>
    <s v="Talenti Pacific Coast Pistachio 8-1PT"/>
    <n v="623979"/>
    <n v="43532"/>
    <n v="47775"/>
    <n v="54683"/>
    <n v="60090"/>
    <n v="65286"/>
    <n v="66486"/>
    <n v="56295"/>
    <n v="48730"/>
    <n v="50812"/>
    <n v="45105"/>
    <n v="43170"/>
    <n v="43290"/>
    <n v="40412.99363587486"/>
    <n v="49330.67187462093"/>
    <n v="52934.465983800976"/>
    <n v="57576.352607370623"/>
    <n v="57640.655259650135"/>
    <n v="68056.011144032382"/>
    <n v="56392.524374141896"/>
    <n v="50885.640797244771"/>
    <n v="49667.570545419912"/>
    <n v="46667.876768140726"/>
    <n v="34461.006188167004"/>
    <n v="25719.756351221273"/>
    <n v="1838978.5255296859"/>
    <n v="255"/>
    <n v="3.7839999999999996E-3"/>
    <n v="625254"/>
    <n v="589745.52552968555"/>
    <n v="2446.9764705882353"/>
    <n v="2451.9764705882353"/>
    <n v="2312.7275510968061"/>
    <n v="170.71372549019608"/>
    <n v="187.35294117647058"/>
    <n v="214.44313725490196"/>
    <n v="235.64705882352942"/>
    <n v="256.02352941176468"/>
    <n v="260.7294117647059"/>
    <n v="220.76470588235293"/>
    <n v="191.09803921568627"/>
    <n v="199.2627450980392"/>
    <n v="176.88235294117646"/>
    <n v="169.29411764705881"/>
    <n v="169.76470588235293"/>
    <n v="158.48232798382298"/>
    <n v="193.45361519459189"/>
    <n v="207.586141112945"/>
    <n v="225.78961806812009"/>
    <n v="226.04178533196131"/>
    <n v="266.88631821189171"/>
    <n v="221.14715440839959"/>
    <n v="199.55153253821479"/>
    <n v="194.7747864526271"/>
    <n v="183.01128144368911"/>
    <n v="135.14120073790983"/>
    <n v="100.86178961263244"/>
    <n v="2361.136536"/>
    <n v="2365.9611359999999"/>
    <n v="2231.5970686043297"/>
    <n v="164.72508799999997"/>
    <n v="180.78059999999999"/>
    <n v="206.92047199999999"/>
    <n v="227.38055999999997"/>
    <n v="247.04222399999998"/>
    <n v="251.58302399999997"/>
    <n v="213.02027999999999"/>
    <n v="184.39431999999999"/>
    <n v="192.27260799999999"/>
    <n v="170.67731999999998"/>
    <n v="163.35527999999999"/>
    <n v="163.80935999999997"/>
    <n v="152.92276791815044"/>
    <n v="186.66726237356559"/>
    <n v="200.30401928270288"/>
    <n v="217.86891826629042"/>
    <n v="218.11223950251608"/>
    <n v="257.52394616901853"/>
    <n v="213.38931223175291"/>
    <n v="192.55126477677419"/>
    <n v="187.94208694386893"/>
    <n v="176.59124569064448"/>
    <n v="130.40044741602392"/>
    <n v="97.323558033021285"/>
  </r>
  <r>
    <x v="0"/>
    <s v="TALENTI"/>
    <n v="68867755"/>
    <n v="10186852001093"/>
    <s v="Talenti LY Salted CAR Truffle 8 323.1g"/>
    <n v="722828"/>
    <n v="52530"/>
    <n v="59922"/>
    <n v="71189"/>
    <n v="68413"/>
    <n v="77798"/>
    <n v="76322"/>
    <n v="70920"/>
    <n v="66940"/>
    <n v="64605"/>
    <n v="67395"/>
    <n v="64245"/>
    <n v="54920"/>
    <n v="48347.330589567558"/>
    <n v="61275.442094623686"/>
    <n v="72573.268489140086"/>
    <n v="76856.399409735663"/>
    <n v="76378.890804037306"/>
    <n v="85052.08115469967"/>
    <n v="75763.998788017343"/>
    <n v="69941.398507485821"/>
    <n v="63983.753686753123"/>
    <n v="70956.306655932014"/>
    <n v="57962.207672889184"/>
    <n v="50723.988764963608"/>
    <n v="2327842.0666178451"/>
    <n v="255"/>
    <n v="3.552E-3"/>
    <n v="795199"/>
    <n v="809815.06661784509"/>
    <n v="2834.6196078431371"/>
    <n v="3118.4274509803922"/>
    <n v="3175.7453592856668"/>
    <n v="206"/>
    <n v="234.98823529411766"/>
    <n v="279.17254901960786"/>
    <n v="268.28627450980395"/>
    <n v="305.09019607843135"/>
    <n v="299.30196078431374"/>
    <n v="278.11764705882354"/>
    <n v="262.50980392156862"/>
    <n v="253.35294117647058"/>
    <n v="264.29411764705884"/>
    <n v="251.94117647058823"/>
    <n v="215.37254901960785"/>
    <n v="189.59737486104925"/>
    <n v="240.29585135146544"/>
    <n v="284.60105289858859"/>
    <n v="301.39764474406144"/>
    <n v="299.52506197661688"/>
    <n v="333.53757315568498"/>
    <n v="297.11372073732292"/>
    <n v="274.27999414700321"/>
    <n v="250.91668112452206"/>
    <n v="278.26002610169417"/>
    <n v="227.30277518780073"/>
    <n v="198.91760299985728"/>
    <n v="2567.485056"/>
    <n v="2824.546848"/>
    <n v="2876.4631166265858"/>
    <n v="186.58655999999999"/>
    <n v="212.84294399999999"/>
    <n v="252.863328"/>
    <n v="243.00297599999999"/>
    <n v="276.33849600000002"/>
    <n v="271.09574400000002"/>
    <n v="251.90783999999999"/>
    <n v="237.77088000000001"/>
    <n v="229.47695999999999"/>
    <n v="239.38704000000001"/>
    <n v="228.19824"/>
    <n v="195.07584"/>
    <n v="171.72971825414396"/>
    <n v="217.65037032010335"/>
    <n v="257.7802496734256"/>
    <n v="272.99393070338107"/>
    <n v="271.29782013594053"/>
    <n v="302.10499226149324"/>
    <n v="269.11372369503761"/>
    <n v="248.43184749858963"/>
    <n v="227.27029309534709"/>
    <n v="252.03680124187051"/>
    <n v="205.88176165410238"/>
    <n v="180.17160809315072"/>
  </r>
  <r>
    <x v="0"/>
    <s v="TALENTI"/>
    <n v="68862496"/>
    <n v="20186852000185"/>
    <s v="TAL Alphonso Mango Sorbetto (Df) 8p 1PT"/>
    <n v="581670"/>
    <n v="41281"/>
    <n v="45510"/>
    <n v="51525"/>
    <n v="53722"/>
    <n v="57777"/>
    <n v="68355"/>
    <n v="55125"/>
    <n v="46695"/>
    <n v="47280"/>
    <n v="41700"/>
    <n v="36840"/>
    <n v="40500"/>
    <n v="38674.571832745278"/>
    <n v="46144.458120225318"/>
    <n v="50765.725872157331"/>
    <n v="57411.780913846917"/>
    <n v="56051.996545610513"/>
    <n v="61941.25081744857"/>
    <n v="56549.329960288742"/>
    <n v="48610.312917915529"/>
    <n v="45391.286704404411"/>
    <n v="45638.930207035883"/>
    <n v="39961.403825626352"/>
    <n v="31995.604396468701"/>
    <n v="1747116.6521137739"/>
    <n v="255"/>
    <n v="3.7839999999999996E-3"/>
    <n v="586310"/>
    <n v="579136.65211377351"/>
    <n v="2281.0588235294117"/>
    <n v="2299.2549019607845"/>
    <n v="2271.1241259363669"/>
    <n v="161.88627450980391"/>
    <n v="178.47058823529412"/>
    <n v="202.05882352941177"/>
    <n v="210.67450980392158"/>
    <n v="226.57647058823528"/>
    <n v="268.05882352941177"/>
    <n v="216.1764705882353"/>
    <n v="183.11764705882354"/>
    <n v="185.41176470588235"/>
    <n v="163.52941176470588"/>
    <n v="144.47058823529412"/>
    <n v="158.8235294117647"/>
    <n v="151.66498757939326"/>
    <n v="180.95865929500124"/>
    <n v="199.08127793002876"/>
    <n v="225.14423887783104"/>
    <n v="219.81175115925691"/>
    <n v="242.90686595077869"/>
    <n v="221.76207827564212"/>
    <n v="190.62867810947267"/>
    <n v="178.00504589962515"/>
    <n v="178.97619689033681"/>
    <n v="156.71138755147589"/>
    <n v="125.47295841752432"/>
    <n v="2201.03928"/>
    <n v="2218.5970399999997"/>
    <n v="2191.4530915985188"/>
    <n v="156.20730399999999"/>
    <n v="172.20983999999999"/>
    <n v="194.97059999999999"/>
    <n v="203.28404799999998"/>
    <n v="218.62816799999999"/>
    <n v="258.65531999999996"/>
    <n v="208.59299999999999"/>
    <n v="176.69387999999998"/>
    <n v="178.90751999999998"/>
    <n v="157.79279999999997"/>
    <n v="139.40255999999999"/>
    <n v="153.25199999999998"/>
    <n v="146.34457981510812"/>
    <n v="174.61062952693257"/>
    <n v="192.09750670024331"/>
    <n v="217.24617897799672"/>
    <n v="212.10075492859016"/>
    <n v="234.38569309322537"/>
    <n v="213.98266456973258"/>
    <n v="183.94142408139234"/>
    <n v="171.76062888946626"/>
    <n v="172.69771190342377"/>
    <n v="151.2139520761701"/>
    <n v="121.07136703623755"/>
  </r>
  <r>
    <x v="1"/>
    <s v="EDF"/>
    <n v="68300738"/>
    <n v="10075856024156"/>
    <s v="KL REESES BAR 12-6 PK"/>
    <n v="601112"/>
    <n v="33773"/>
    <n v="37350"/>
    <n v="62808"/>
    <n v="57919"/>
    <n v="66840"/>
    <n v="80880"/>
    <n v="68907"/>
    <n v="53623"/>
    <n v="53424"/>
    <n v="46020"/>
    <n v="33024"/>
    <n v="36228"/>
    <n v="34275.99877273984"/>
    <n v="40222.57208528585"/>
    <n v="58765.194428189789"/>
    <n v="58532.84751987116"/>
    <n v="73145.008798847135"/>
    <n v="80299.108573268692"/>
    <n v="73031.826319311425"/>
    <n v="63229.930322892644"/>
    <n v="51370.101215046161"/>
    <n v="44654.368519109463"/>
    <n v="37326.967019333715"/>
    <n v="30305.414338768569"/>
    <n v="1877067.3379126645"/>
    <n v="132"/>
    <n v="8.4960000000000001E-3"/>
    <n v="630796"/>
    <n v="645159.3379126644"/>
    <n v="4553.878787878788"/>
    <n v="4778.757575757576"/>
    <n v="4887.570741762609"/>
    <n v="255.85606060606059"/>
    <n v="282.95454545454544"/>
    <n v="475.81818181818181"/>
    <n v="438.780303030303"/>
    <n v="506.36363636363637"/>
    <n v="612.72727272727275"/>
    <n v="522.02272727272725"/>
    <n v="406.2348484848485"/>
    <n v="404.72727272727275"/>
    <n v="348.63636363636363"/>
    <n v="250.18181818181819"/>
    <n v="274.45454545454544"/>
    <n v="259.66665736924119"/>
    <n v="304.71645519155948"/>
    <n v="445.19086688022566"/>
    <n v="443.43066302932698"/>
    <n v="554.12885453672072"/>
    <n v="608.32658010052035"/>
    <n v="553.27141150993509"/>
    <n v="479.01462365827763"/>
    <n v="389.16743344731941"/>
    <n v="338.29067059931413"/>
    <n v="282.78005317677059"/>
    <n v="229.58647226339826"/>
    <n v="5107.047552"/>
    <n v="5359.2428159999999"/>
    <n v="5481.2737349059971"/>
    <n v="286.935408"/>
    <n v="317.32560000000001"/>
    <n v="533.61676799999998"/>
    <n v="492.07982400000003"/>
    <n v="567.87264000000005"/>
    <n v="687.15647999999999"/>
    <n v="585.43387199999995"/>
    <n v="455.581008"/>
    <n v="453.89030400000001"/>
    <n v="390.98592000000002"/>
    <n v="280.57190400000002"/>
    <n v="307.79308800000001"/>
    <n v="291.20888557319768"/>
    <n v="341.73097243658862"/>
    <n v="499.26909186190045"/>
    <n v="497.29507252882536"/>
    <n v="621.43999475500527"/>
    <n v="682.22122643849082"/>
    <n v="620.47839640886991"/>
    <n v="537.20148802329595"/>
    <n v="436.4403799230322"/>
    <n v="379.38351493835398"/>
    <n v="317.12991179625925"/>
    <n v="257.47480022217775"/>
  </r>
  <r>
    <x v="0"/>
    <s v="48oz"/>
    <n v="69568964"/>
    <n v="10077567281903"/>
    <s v="BR NSA VANILLA 6 1.5QT"/>
    <n v="587257"/>
    <n v="36313"/>
    <n v="41856"/>
    <n v="50923"/>
    <n v="60739"/>
    <n v="49632"/>
    <n v="65591"/>
    <n v="55128"/>
    <n v="60873"/>
    <n v="43956"/>
    <n v="39229"/>
    <n v="46028"/>
    <n v="40065"/>
    <n v="24098.052663595656"/>
    <n v="37033.88645758303"/>
    <n v="50430.737796747511"/>
    <n v="54453.714860517277"/>
    <n v="43791.041533952652"/>
    <n v="60669.227586629029"/>
    <n v="51509.59860909175"/>
    <n v="52505.508901619185"/>
    <n v="39263.2530286611"/>
    <n v="40031.924258838248"/>
    <n v="38899.082689627714"/>
    <n v="33737.048231537592"/>
    <n v="1704013.0766184006"/>
    <n v="176"/>
    <n v="8.5199999999999998E-3"/>
    <n v="590333"/>
    <n v="526423.07661840075"/>
    <n v="3336.6875"/>
    <n v="3354.1647727272725"/>
    <n v="2991.0402080590952"/>
    <n v="206.32386363636363"/>
    <n v="237.81818181818181"/>
    <n v="289.33522727272725"/>
    <n v="345.10795454545456"/>
    <n v="282"/>
    <n v="372.67613636363637"/>
    <n v="313.22727272727275"/>
    <n v="345.86931818181819"/>
    <n v="249.75"/>
    <n v="222.89204545454547"/>
    <n v="261.52272727272725"/>
    <n v="227.64204545454547"/>
    <n v="136.92075377042985"/>
    <n v="210.41980941808541"/>
    <n v="286.5382829360654"/>
    <n v="309.39610716202998"/>
    <n v="248.81273598836734"/>
    <n v="344.71152037857405"/>
    <n v="292.66817391529406"/>
    <n v="298.32675512283629"/>
    <n v="223.08666493557442"/>
    <n v="227.45411510703551"/>
    <n v="221.01751528197565"/>
    <n v="191.68777404282721"/>
    <n v="5003.4296400000003"/>
    <n v="5029.6371600000002"/>
    <n v="4485.1246127887744"/>
    <n v="309.38675999999998"/>
    <n v="356.61311999999998"/>
    <n v="433.86395999999996"/>
    <n v="517.49627999999996"/>
    <n v="422.86464000000001"/>
    <n v="558.83532000000002"/>
    <n v="469.69056"/>
    <n v="518.63796000000002"/>
    <n v="374.50511999999998"/>
    <n v="334.23108000000002"/>
    <n v="392.15855999999997"/>
    <n v="341.35379999999998"/>
    <n v="205.315408693835"/>
    <n v="315.52871261860741"/>
    <n v="429.66988602828877"/>
    <n v="463.94565061160716"/>
    <n v="373.09967386927656"/>
    <n v="516.90181903807934"/>
    <n v="438.86178014946171"/>
    <n v="447.34693584179547"/>
    <n v="334.52291580419256"/>
    <n v="341.07199468530189"/>
    <n v="331.42018451562814"/>
    <n v="287.43965093270026"/>
  </r>
  <r>
    <x v="1"/>
    <s v="Yasso Sticks"/>
    <n v="64325512"/>
    <n v="10851035003323"/>
    <s v="Yasso Coffee Chocolate Chip 8-4pk"/>
    <n v="500809"/>
    <n v="32065"/>
    <n v="45895"/>
    <n v="55745"/>
    <n v="51171"/>
    <n v="51621"/>
    <n v="30218"/>
    <n v="45920"/>
    <n v="71804.009999999995"/>
    <n v="56402"/>
    <n v="32208"/>
    <n v="35739"/>
    <n v="38796"/>
    <n v="34606.364301597307"/>
    <n v="39894.009267681467"/>
    <n v="52079.417597771717"/>
    <n v="44934.433326055696"/>
    <n v="46543.073005642887"/>
    <n v="51687.511505392707"/>
    <n v="58046.92991772067"/>
    <n v="57307.552866468039"/>
    <n v="46047.730340994509"/>
    <n v="33209.772583897087"/>
    <n v="40693.92108679872"/>
    <n v="27460.066617315431"/>
    <n v="1580903.7924173358"/>
    <n v="187"/>
    <n v="3.3119999999999998E-3"/>
    <n v="547584.01"/>
    <n v="532510.78241733625"/>
    <n v="2678.1229946524063"/>
    <n v="2928.2567379679144"/>
    <n v="2847.6512428734559"/>
    <n v="171.47058823529412"/>
    <n v="245.42780748663102"/>
    <n v="298.10160427807489"/>
    <n v="273.64171122994651"/>
    <n v="276.048128342246"/>
    <n v="161.59358288770053"/>
    <n v="245.56149732620321"/>
    <n v="383.97866310160424"/>
    <n v="301.61497326203209"/>
    <n v="172.23529411764707"/>
    <n v="191.11764705882354"/>
    <n v="207.46524064171123"/>
    <n v="185.06077166629575"/>
    <n v="213.33694795551588"/>
    <n v="278.49955934637279"/>
    <n v="240.29108730511066"/>
    <n v="248.89343853284967"/>
    <n v="276.40380484167224"/>
    <n v="310.41138993433515"/>
    <n v="306.45750195972215"/>
    <n v="246.2445472780455"/>
    <n v="177.59236675880794"/>
    <n v="217.61455126630332"/>
    <n v="146.84527602842476"/>
    <n v="1658.679408"/>
    <n v="1813.59824112"/>
    <n v="1763.6757113662175"/>
    <n v="106.19928"/>
    <n v="152.00423999999998"/>
    <n v="184.62743999999998"/>
    <n v="169.478352"/>
    <n v="170.96875199999999"/>
    <n v="100.082016"/>
    <n v="152.08704"/>
    <n v="237.81488111999997"/>
    <n v="186.80342399999998"/>
    <n v="106.67289599999999"/>
    <n v="118.36756799999999"/>
    <n v="128.49235199999998"/>
    <n v="114.61627856689027"/>
    <n v="132.12895869456102"/>
    <n v="172.48703108381991"/>
    <n v="148.82284317589645"/>
    <n v="154.15065779468924"/>
    <n v="171.18903810586065"/>
    <n v="192.25143188749084"/>
    <n v="189.80261509374213"/>
    <n v="152.51008288937382"/>
    <n v="109.99076679786715"/>
    <n v="134.77826663947735"/>
    <n v="90.947740636548701"/>
  </r>
  <r>
    <x v="1"/>
    <s v="PG"/>
    <n v="64776954"/>
    <n v="10077567001570"/>
    <s v="PS Scribblers Natural 6-18PK"/>
    <n v="589779"/>
    <n v="31402"/>
    <n v="49445"/>
    <n v="44418"/>
    <n v="53532"/>
    <n v="67346"/>
    <n v="79037"/>
    <n v="64155"/>
    <n v="50557"/>
    <n v="31158"/>
    <n v="17667"/>
    <n v="19227"/>
    <n v="26217"/>
    <n v="24169.161991004217"/>
    <n v="33674.143442244269"/>
    <n v="41931.966074858159"/>
    <n v="46977.428688380111"/>
    <n v="64527.571307268656"/>
    <n v="60876.993474662821"/>
    <n v="56504.273295218918"/>
    <n v="43265.122773275325"/>
    <n v="26983.555988985823"/>
    <n v="17334.855018495502"/>
    <n v="16958.611605685044"/>
    <n v="22563.939340699992"/>
    <n v="1579707.6230007785"/>
    <n v="130"/>
    <n v="3.8340000000000002E-3"/>
    <n v="534161"/>
    <n v="455767.62300077884"/>
    <n v="4536.7615384615383"/>
    <n v="4108.9307692307693"/>
    <n v="3505.9047923136832"/>
    <n v="241.55384615384617"/>
    <n v="380.34615384615387"/>
    <n v="341.67692307692306"/>
    <n v="411.78461538461539"/>
    <n v="518.04615384615386"/>
    <n v="607.97692307692307"/>
    <n v="493.5"/>
    <n v="388.9"/>
    <n v="239.67692307692309"/>
    <n v="135.9"/>
    <n v="147.9"/>
    <n v="201.66923076923078"/>
    <n v="185.91663070003244"/>
    <n v="259.03187263264823"/>
    <n v="322.5535851912166"/>
    <n v="361.36483606446239"/>
    <n v="496.36593313283583"/>
    <n v="468.28456518971399"/>
    <n v="434.64825611706863"/>
    <n v="332.80863671750251"/>
    <n v="207.56581529989094"/>
    <n v="133.34503860381156"/>
    <n v="130.45085850526957"/>
    <n v="173.56876415923071"/>
    <n v="2261.2126860000003"/>
    <n v="2047.9732740000002"/>
    <n v="1747.4130665849862"/>
    <n v="120.395268"/>
    <n v="189.57213000000002"/>
    <n v="170.29861200000002"/>
    <n v="205.24168800000001"/>
    <n v="258.204564"/>
    <n v="303.02785800000004"/>
    <n v="245.97027"/>
    <n v="193.83553800000001"/>
    <n v="119.459772"/>
    <n v="67.735278000000008"/>
    <n v="73.716318000000001"/>
    <n v="100.515978"/>
    <n v="92.66456707351017"/>
    <n v="129.10666595756453"/>
    <n v="160.76715793100618"/>
    <n v="180.11146159124934"/>
    <n v="247.39870839206804"/>
    <n v="233.40239298185728"/>
    <n v="216.63738381386935"/>
    <n v="165.8784807127376"/>
    <n v="103.45495366177165"/>
    <n v="66.461834140911762"/>
    <n v="65.019316896196457"/>
    <n v="86.510143432243765"/>
  </r>
  <r>
    <x v="0"/>
    <s v="48oz"/>
    <n v="68821734"/>
    <n v="10077567254259"/>
    <s v="BR Vanilla Chocolate 6 1.5QT"/>
    <n v="595254"/>
    <n v="39050"/>
    <n v="43575"/>
    <n v="49237"/>
    <n v="60866"/>
    <n v="55214"/>
    <n v="70378"/>
    <n v="51893"/>
    <n v="52625"/>
    <n v="44695"/>
    <n v="44901"/>
    <n v="55638"/>
    <n v="50655"/>
    <n v="31042.293768926163"/>
    <n v="42511.179119573644"/>
    <n v="54293.263190009355"/>
    <n v="53065.979476853405"/>
    <n v="55040.918626578918"/>
    <n v="68429.104179833856"/>
    <n v="55488.883318523833"/>
    <n v="53228.091222049748"/>
    <n v="39474.209055195555"/>
    <n v="44791.410960869907"/>
    <n v="47252.67201025971"/>
    <n v="39083.139426526752"/>
    <n v="1797682.1443552009"/>
    <n v="176"/>
    <n v="8.5199999999999998E-3"/>
    <n v="618727"/>
    <n v="583701.14435520081"/>
    <n v="3382.125"/>
    <n v="3515.494318181818"/>
    <n v="3316.483774745459"/>
    <n v="221.875"/>
    <n v="247.58522727272728"/>
    <n v="279.75568181818181"/>
    <n v="345.82954545454544"/>
    <n v="313.71590909090907"/>
    <n v="399.875"/>
    <n v="294.84659090909093"/>
    <n v="299.00568181818181"/>
    <n v="253.94886363636363"/>
    <n v="255.11931818181819"/>
    <n v="316.125"/>
    <n v="287.8125"/>
    <n v="176.37666914162594"/>
    <n v="241.54079045212299"/>
    <n v="308.48444994323495"/>
    <n v="301.51124702757619"/>
    <n v="312.73249219647113"/>
    <n v="388.80172829451055"/>
    <n v="315.27774612797634"/>
    <n v="302.43233648891902"/>
    <n v="224.28527872270203"/>
    <n v="254.49665318676082"/>
    <n v="268.48109096738472"/>
    <n v="222.06329219617473"/>
    <n v="5071.5640800000001"/>
    <n v="5271.55404"/>
    <n v="4973.1337499063111"/>
    <n v="332.70600000000002"/>
    <n v="371.25900000000001"/>
    <n v="419.49923999999999"/>
    <n v="518.57831999999996"/>
    <n v="470.42327999999998"/>
    <n v="599.62055999999995"/>
    <n v="442.12835999999999"/>
    <n v="448.36500000000001"/>
    <n v="380.8014"/>
    <n v="382.55651999999998"/>
    <n v="474.03575999999998"/>
    <n v="431.5806"/>
    <n v="264.48034291125089"/>
    <n v="362.19524609876743"/>
    <n v="462.57860237887968"/>
    <n v="452.122145142791"/>
    <n v="468.94862669845236"/>
    <n v="583.01596761218445"/>
    <n v="472.76528587382302"/>
    <n v="453.50333721186382"/>
    <n v="336.32026115026611"/>
    <n v="381.62282138661158"/>
    <n v="402.59276552741272"/>
    <n v="332.98834791400793"/>
  </r>
  <r>
    <x v="0"/>
    <s v="Topped"/>
    <n v="68649095"/>
    <n v="10076840003546"/>
    <s v="BJ US-TOP-DirtCake-8 450ML"/>
    <n v="619275"/>
    <n v="45420"/>
    <n v="63992"/>
    <n v="81517"/>
    <n v="63525"/>
    <n v="62046"/>
    <n v="79878"/>
    <n v="64339"/>
    <n v="62817"/>
    <n v="58733"/>
    <n v="51422"/>
    <n v="57573"/>
    <n v="48389"/>
    <n v="33899.219291328147"/>
    <n v="60748.325439942397"/>
    <n v="76323.355219383913"/>
    <n v="66796.489678378726"/>
    <n v="64523.2836156087"/>
    <n v="75827.616114551696"/>
    <n v="63362.860260121983"/>
    <n v="65875.971415222346"/>
    <n v="56139.565357108673"/>
    <n v="57187.526467164666"/>
    <n v="54699.621184635143"/>
    <n v="43956.683232804709"/>
    <n v="2078266.5172762512"/>
    <n v="240"/>
    <n v="3.5999999999999999E-3"/>
    <n v="739651"/>
    <n v="719340.51727625111"/>
    <n v="2580.3125"/>
    <n v="3081.8791666666666"/>
    <n v="2997.252155317713"/>
    <n v="189.25"/>
    <n v="266.63333333333333"/>
    <n v="339.65416666666664"/>
    <n v="264.6875"/>
    <n v="258.52499999999998"/>
    <n v="332.82499999999999"/>
    <n v="268.07916666666665"/>
    <n v="261.73750000000001"/>
    <n v="244.72083333333333"/>
    <n v="214.25833333333333"/>
    <n v="239.88749999999999"/>
    <n v="201.62083333333334"/>
    <n v="141.24674704720061"/>
    <n v="253.11802266642664"/>
    <n v="318.01398008076632"/>
    <n v="278.31870699324469"/>
    <n v="268.84701506503626"/>
    <n v="315.94840047729872"/>
    <n v="264.01191775050825"/>
    <n v="274.4832142300931"/>
    <n v="233.91485565461946"/>
    <n v="238.28136027985278"/>
    <n v="227.91508826931309"/>
    <n v="183.15284680335296"/>
    <n v="2229.39"/>
    <n v="2662.7435999999998"/>
    <n v="2589.625862194504"/>
    <n v="163.512"/>
    <n v="230.37119999999999"/>
    <n v="293.46120000000002"/>
    <n v="228.69"/>
    <n v="223.3656"/>
    <n v="287.56079999999997"/>
    <n v="231.62039999999999"/>
    <n v="226.1412"/>
    <n v="211.43879999999999"/>
    <n v="185.11920000000001"/>
    <n v="207.2628"/>
    <n v="174.2004"/>
    <n v="122.03718944878132"/>
    <n v="218.69397158379263"/>
    <n v="274.7640787897821"/>
    <n v="240.4673628421634"/>
    <n v="232.28382101619133"/>
    <n v="272.97941801238608"/>
    <n v="228.10629693643912"/>
    <n v="237.15349709480043"/>
    <n v="202.10243528559121"/>
    <n v="205.8750952817928"/>
    <n v="196.91863626468651"/>
    <n v="158.24405963809696"/>
  </r>
  <r>
    <x v="0"/>
    <s v="48oz"/>
    <n v="69568829"/>
    <n v="10077567283204"/>
    <s v="BR CS CHOC 6 1.5QT"/>
    <n v="570017"/>
    <n v="29964"/>
    <n v="39231"/>
    <n v="45443"/>
    <n v="52019"/>
    <n v="41415"/>
    <n v="49290"/>
    <n v="53264"/>
    <n v="49002"/>
    <n v="40212"/>
    <n v="33955"/>
    <n v="40301"/>
    <n v="31493"/>
    <n v="26475.6772414308"/>
    <n v="37253.060607921441"/>
    <n v="46735.473531694108"/>
    <n v="47251.077236563782"/>
    <n v="37395.86035460826"/>
    <n v="46073.747794392955"/>
    <n v="53318.453011095909"/>
    <n v="44667.577547879591"/>
    <n v="37379.413719371543"/>
    <n v="38402.122655529995"/>
    <n v="35687.393356998582"/>
    <n v="30543.555605615758"/>
    <n v="1556789.4126631026"/>
    <n v="176"/>
    <n v="8.5199999999999998E-3"/>
    <n v="505589"/>
    <n v="481183.41266310273"/>
    <n v="3238.7329545454545"/>
    <n v="2872.6647727272725"/>
    <n v="2733.9966628585385"/>
    <n v="170.25"/>
    <n v="222.90340909090909"/>
    <n v="258.19886363636363"/>
    <n v="295.5625"/>
    <n v="235.3125"/>
    <n v="280.05681818181819"/>
    <n v="302.63636363636363"/>
    <n v="278.42045454545456"/>
    <n v="228.47727272727272"/>
    <n v="192.92613636363637"/>
    <n v="228.98295454545453"/>
    <n v="178.9375"/>
    <n v="150.42998432631137"/>
    <n v="211.66511709046273"/>
    <n v="265.54246324826198"/>
    <n v="268.47202975320329"/>
    <n v="212.47647928754694"/>
    <n v="261.78265792268724"/>
    <n v="302.94575574486311"/>
    <n v="253.79305424931587"/>
    <n v="212.38303249642922"/>
    <n v="218.19387872460223"/>
    <n v="202.76928043749194"/>
    <n v="173.54292957736226"/>
    <n v="4856.5448399999996"/>
    <n v="4307.6182799999997"/>
    <n v="4099.682675889635"/>
    <n v="255.29327999999998"/>
    <n v="334.24811999999997"/>
    <n v="387.17435999999998"/>
    <n v="443.20188000000002"/>
    <n v="352.85579999999999"/>
    <n v="419.95080000000002"/>
    <n v="453.80928"/>
    <n v="417.49703999999997"/>
    <n v="342.60624000000001"/>
    <n v="289.29660000000001"/>
    <n v="343.36451999999997"/>
    <n v="268.32035999999999"/>
    <n v="225.57277009699041"/>
    <n v="317.39607637949069"/>
    <n v="398.18623449003377"/>
    <n v="402.57917805552341"/>
    <n v="318.61273022126238"/>
    <n v="392.54833120822798"/>
    <n v="454.27321965453712"/>
    <n v="380.5677607079341"/>
    <n v="318.47260488904556"/>
    <n v="327.18608502511552"/>
    <n v="304.05659140162788"/>
    <n v="260.23109375984626"/>
  </r>
  <r>
    <x v="1"/>
    <s v="Yasso Sticks"/>
    <n v="64325372"/>
    <n v="10851035003248"/>
    <s v="Yasso Sea Salt Caramel 8-4pk"/>
    <n v="519632"/>
    <n v="30787"/>
    <n v="44471"/>
    <n v="57239"/>
    <n v="42208"/>
    <n v="24701"/>
    <n v="75722"/>
    <n v="57403"/>
    <n v="55649"/>
    <n v="49392"/>
    <n v="36931"/>
    <n v="33313"/>
    <n v="37111"/>
    <n v="33769.468832029779"/>
    <n v="40887.091506917684"/>
    <n v="51706.577569502908"/>
    <n v="43837.488571357353"/>
    <n v="44285.382017901858"/>
    <n v="58701.939880383339"/>
    <n v="57698.212239218381"/>
    <n v="54380.395131350691"/>
    <n v="43953.536136915987"/>
    <n v="36981.166455887542"/>
    <n v="37802.032081384423"/>
    <n v="28934.72283908751"/>
    <n v="1597497.0132619375"/>
    <n v="187"/>
    <n v="3.3119999999999998E-3"/>
    <n v="544927"/>
    <n v="532938.01326193742"/>
    <n v="2778.7807486631018"/>
    <n v="2914.0481283422459"/>
    <n v="2849.9358997964569"/>
    <n v="164.63636363636363"/>
    <n v="237.81283422459893"/>
    <n v="306.09090909090907"/>
    <n v="225.71122994652407"/>
    <n v="132.09090909090909"/>
    <n v="404.93048128342247"/>
    <n v="306.96791443850265"/>
    <n v="297.58823529411762"/>
    <n v="264.1283422459893"/>
    <n v="197.49197860962568"/>
    <n v="178.14438502673798"/>
    <n v="198.45454545454547"/>
    <n v="180.58539482368866"/>
    <n v="218.64754816533522"/>
    <n v="276.50576240375887"/>
    <n v="234.4250725741035"/>
    <n v="236.82022469466236"/>
    <n v="313.91411700739752"/>
    <n v="308.54658951453678"/>
    <n v="290.80425203930849"/>
    <n v="235.04564779099459"/>
    <n v="197.76024842720611"/>
    <n v="202.14990417852633"/>
    <n v="154.73113817693854"/>
    <n v="1721.0211839999999"/>
    <n v="1804.7982239999999"/>
    <n v="1765.0906999235367"/>
    <n v="101.966544"/>
    <n v="147.28795199999999"/>
    <n v="189.575568"/>
    <n v="139.79289599999998"/>
    <n v="81.80971199999999"/>
    <n v="250.79126399999998"/>
    <n v="190.11873599999998"/>
    <n v="184.30948799999999"/>
    <n v="163.58630399999998"/>
    <n v="122.315472"/>
    <n v="110.332656"/>
    <n v="122.911632"/>
    <n v="111.84448077168263"/>
    <n v="135.41804707091137"/>
    <n v="171.25218491019362"/>
    <n v="145.18976214833555"/>
    <n v="146.67318524329096"/>
    <n v="194.4208248838296"/>
    <n v="191.09647893629128"/>
    <n v="180.10786867503347"/>
    <n v="145.57411168546574"/>
    <n v="122.48162330189953"/>
    <n v="125.2003302535452"/>
    <n v="95.831802043057834"/>
  </r>
  <r>
    <x v="1"/>
    <s v="PG"/>
    <n v="64341106"/>
    <n v="10077567085167"/>
    <s v="PS Jolly Rancher Pop 6-18PK"/>
    <n v="745716"/>
    <n v="31109"/>
    <n v="41665"/>
    <n v="55128"/>
    <n v="60658"/>
    <n v="110519"/>
    <n v="91585"/>
    <n v="75413"/>
    <n v="52702"/>
    <n v="39962"/>
    <n v="28301"/>
    <n v="29094"/>
    <n v="35553"/>
    <n v="28336.899794678749"/>
    <n v="36206.973629433545"/>
    <n v="53947.953956842815"/>
    <n v="53863.011617892371"/>
    <n v="93815.516279737873"/>
    <n v="73753.445635450553"/>
    <n v="67863.544290331047"/>
    <n v="43007.446292101151"/>
    <n v="29292.283469747857"/>
    <n v="23067.127761533276"/>
    <n v="20113.786815725362"/>
    <n v="27761.546368657178"/>
    <n v="1948434.5359121317"/>
    <n v="130"/>
    <n v="5.2680000000000001E-3"/>
    <n v="651689"/>
    <n v="551029.53591213177"/>
    <n v="5736.2769230769227"/>
    <n v="5012.9923076923078"/>
    <n v="4238.6887377856292"/>
    <n v="239.3"/>
    <n v="320.5"/>
    <n v="424.06153846153848"/>
    <n v="466.6"/>
    <n v="850.14615384615388"/>
    <n v="704.5"/>
    <n v="580.1"/>
    <n v="405.4"/>
    <n v="307.39999999999998"/>
    <n v="217.7"/>
    <n v="223.8"/>
    <n v="273.48461538461538"/>
    <n v="217.97615226675961"/>
    <n v="278.51518176487343"/>
    <n v="414.98426120648321"/>
    <n v="414.33085859917207"/>
    <n v="721.65781753644512"/>
    <n v="567.33419719577353"/>
    <n v="522.02726377177726"/>
    <n v="330.8265099392396"/>
    <n v="225.3252574595989"/>
    <n v="177.43944431948674"/>
    <n v="154.72143704404124"/>
    <n v="213.55035668197829"/>
    <n v="3928.4318880000001"/>
    <n v="3433.0976519999999"/>
    <n v="2902.8235951851102"/>
    <n v="163.88221200000001"/>
    <n v="219.49122"/>
    <n v="290.41430400000002"/>
    <n v="319.54634400000003"/>
    <n v="582.21409200000005"/>
    <n v="482.46978000000001"/>
    <n v="397.27568400000001"/>
    <n v="277.63413600000001"/>
    <n v="210.51981599999999"/>
    <n v="149.08966800000002"/>
    <n v="153.26719199999999"/>
    <n v="187.293204"/>
    <n v="149.27878811836766"/>
    <n v="190.73833707985591"/>
    <n v="284.19782144464796"/>
    <n v="283.75034520305701"/>
    <n v="494.22013976165914"/>
    <n v="388.53315160755352"/>
    <n v="357.50515132146398"/>
    <n v="226.56322706678887"/>
    <n v="154.31174931863171"/>
    <n v="121.5176290477573"/>
    <n v="105.9594289452412"/>
    <n v="146.24782627008602"/>
  </r>
  <r>
    <x v="0"/>
    <s v="BJ PTS"/>
    <n v="84164936"/>
    <n v="10076840100047"/>
    <s v="BJ US-IC-MintChocCookie-8 1PT"/>
    <n v="565453"/>
    <n v="29880"/>
    <n v="49910"/>
    <n v="53842"/>
    <n v="45292"/>
    <n v="47852"/>
    <n v="55349"/>
    <n v="50088"/>
    <n v="47161"/>
    <n v="46453"/>
    <n v="35617"/>
    <n v="36122"/>
    <n v="36692"/>
    <n v="29150.719865825638"/>
    <n v="42270.740456968073"/>
    <n v="48739.053092386792"/>
    <n v="46491.283482516155"/>
    <n v="46905.17180230243"/>
    <n v="53172.583334968294"/>
    <n v="41130.810899090153"/>
    <n v="45828.671723399399"/>
    <n v="36420.860229297163"/>
    <n v="36202.057394776501"/>
    <n v="34321.970541701572"/>
    <n v="31197.741755459279"/>
    <n v="1591542.6645786914"/>
    <n v="240"/>
    <n v="3.7853439999999999E-3"/>
    <n v="534258"/>
    <n v="491831.66457869147"/>
    <n v="2356.0541666666668"/>
    <n v="2226.0749999999998"/>
    <n v="2049.2986024112147"/>
    <n v="124.5"/>
    <n v="207.95833333333334"/>
    <n v="224.34166666666667"/>
    <n v="188.71666666666667"/>
    <n v="199.38333333333333"/>
    <n v="230.62083333333334"/>
    <n v="208.7"/>
    <n v="196.50416666666666"/>
    <n v="193.55416666666667"/>
    <n v="148.40416666666667"/>
    <n v="150.50833333333333"/>
    <n v="152.88333333333333"/>
    <n v="121.46133277427349"/>
    <n v="176.12808523736697"/>
    <n v="203.07938788494496"/>
    <n v="193.71368117715065"/>
    <n v="195.43821584292678"/>
    <n v="221.5524305623679"/>
    <n v="171.37837874620897"/>
    <n v="190.95279884749749"/>
    <n v="151.75358428873818"/>
    <n v="150.84190581156875"/>
    <n v="143.0082105904232"/>
    <n v="129.99059064774698"/>
    <n v="2140.4341208320002"/>
    <n v="2022.350314752"/>
    <n v="1861.7520405229623"/>
    <n v="113.10607872"/>
    <n v="188.92651903999999"/>
    <n v="203.81049164800001"/>
    <n v="171.445800448"/>
    <n v="181.136281088"/>
    <n v="209.51500505600001"/>
    <n v="189.600310272"/>
    <n v="178.52060838399998"/>
    <n v="175.84058483199999"/>
    <n v="134.82259724799999"/>
    <n v="136.73419596799999"/>
    <n v="138.891842048"/>
    <n v="110.34550253978388"/>
    <n v="160.00929376434135"/>
    <n v="184.49408218894777"/>
    <n v="175.98550098284164"/>
    <n v="177.55221065081469"/>
    <n v="201.27651929152222"/>
    <n v="155.69426825200551"/>
    <n v="173.47728753613958"/>
    <n v="137.86548474380865"/>
    <n v="137.03724074697286"/>
    <n v="129.9204652582068"/>
    <n v="118.09418456757724"/>
  </r>
  <r>
    <x v="0"/>
    <s v="TALENTI"/>
    <n v="68730257"/>
    <n v="20186852000079"/>
    <s v="Talenti Mediterranean Mint 8 1PT"/>
    <n v="501218"/>
    <n v="31980"/>
    <n v="38385"/>
    <n v="46472"/>
    <n v="41701"/>
    <n v="48396"/>
    <n v="52620"/>
    <n v="41550"/>
    <n v="37695"/>
    <n v="36600"/>
    <n v="35550"/>
    <n v="30435"/>
    <n v="29835"/>
    <n v="30205.534776155389"/>
    <n v="37994.328589332923"/>
    <n v="38985.419500868149"/>
    <n v="41692.787564678736"/>
    <n v="42005.295600344114"/>
    <n v="53178.420306099979"/>
    <n v="42155.517117463976"/>
    <n v="35229.757616852403"/>
    <n v="34556.570094936629"/>
    <n v="34506.589863930509"/>
    <n v="23261.899749559318"/>
    <n v="23030.489348035186"/>
    <n v="1409239.6101282574"/>
    <n v="255"/>
    <n v="3.7853439999999999E-3"/>
    <n v="471219"/>
    <n v="436802.61012825725"/>
    <n v="1965.5607843137254"/>
    <n v="1847.9176470588236"/>
    <n v="1712.9514122676756"/>
    <n v="125.41176470588235"/>
    <n v="150.52941176470588"/>
    <n v="182.24313725490197"/>
    <n v="163.53333333333333"/>
    <n v="189.78823529411764"/>
    <n v="206.35294117647058"/>
    <n v="162.94117647058823"/>
    <n v="147.8235294117647"/>
    <n v="143.52941176470588"/>
    <n v="139.41176470588235"/>
    <n v="119.35294117647059"/>
    <n v="117"/>
    <n v="118.45307755355054"/>
    <n v="148.99736701699186"/>
    <n v="152.88399804262019"/>
    <n v="163.50112770462249"/>
    <n v="164.72664941311416"/>
    <n v="208.54282472980384"/>
    <n v="165.31575340181951"/>
    <n v="138.1559122229506"/>
    <n v="135.51596115661422"/>
    <n v="135.31996025070788"/>
    <n v="91.223136272781645"/>
    <n v="90.315644502098763"/>
    <n v="1897.2825489919999"/>
    <n v="1783.7260143359999"/>
    <n v="1653.4481394333377"/>
    <n v="121.05530112"/>
    <n v="145.30042943999999"/>
    <n v="175.91250636800001"/>
    <n v="157.85263014399999"/>
    <n v="183.19550822400001"/>
    <n v="199.18480127999999"/>
    <n v="157.2810432"/>
    <n v="142.68854207999999"/>
    <n v="138.5435904"/>
    <n v="134.5689792"/>
    <n v="115.20694464"/>
    <n v="112.93573823999999"/>
    <n v="114.33833983171114"/>
    <n v="143.82160375965984"/>
    <n v="147.57322379509424"/>
    <n v="157.82154325123128"/>
    <n v="159.004493668989"/>
    <n v="201.29861423517372"/>
    <n v="159.57313378748955"/>
    <n v="133.35675161640654"/>
    <n v="130.80850526944781"/>
    <n v="130.61931290189017"/>
    <n v="88.054292645595865"/>
    <n v="87.178324670648905"/>
  </r>
  <r>
    <x v="0"/>
    <s v="TALENTI"/>
    <n v="68862392"/>
    <n v="20186852000062"/>
    <s v="Talenti Coffee Choc Chip 8 1PT"/>
    <n v="496535"/>
    <n v="34758"/>
    <n v="40246"/>
    <n v="46471"/>
    <n v="42080"/>
    <n v="46956"/>
    <n v="57466"/>
    <n v="44190"/>
    <n v="42795"/>
    <n v="41445"/>
    <n v="35700"/>
    <n v="32895"/>
    <n v="33260"/>
    <n v="29983.819808915916"/>
    <n v="36972.125370657377"/>
    <n v="42054.514815833376"/>
    <n v="42149.212377061922"/>
    <n v="43088.692902557588"/>
    <n v="54115.646250106001"/>
    <n v="43932.621968839849"/>
    <n v="40334.027212930559"/>
    <n v="36402.750194918997"/>
    <n v="36932.42977901722"/>
    <n v="28260.539603168163"/>
    <n v="21120.649492264987"/>
    <n v="1450144.0297762717"/>
    <n v="255"/>
    <n v="3.7839999999999996E-3"/>
    <n v="498262"/>
    <n v="455347.0297762719"/>
    <n v="1947.1960784313726"/>
    <n v="1953.9686274509804"/>
    <n v="1785.6746265736153"/>
    <n v="136.30588235294118"/>
    <n v="157.82745098039214"/>
    <n v="182.23921568627452"/>
    <n v="165.01960784313727"/>
    <n v="184.14117647058825"/>
    <n v="225.35686274509803"/>
    <n v="173.29411764705881"/>
    <n v="167.8235294117647"/>
    <n v="162.52941176470588"/>
    <n v="140"/>
    <n v="129"/>
    <n v="130.43137254901961"/>
    <n v="117.5836070937879"/>
    <n v="144.98872694375441"/>
    <n v="164.9196659444446"/>
    <n v="165.2910289296546"/>
    <n v="168.97526628453957"/>
    <n v="212.21822058865098"/>
    <n v="172.28479203466608"/>
    <n v="158.17265573698259"/>
    <n v="142.7558831173294"/>
    <n v="144.83305795693028"/>
    <n v="110.82564550262025"/>
    <n v="82.826076440254852"/>
    <n v="1878.8884399999997"/>
    <n v="1885.4234079999999"/>
    <n v="1723.0331606734128"/>
    <n v="131.524272"/>
    <n v="152.29086399999997"/>
    <n v="175.84626399999999"/>
    <n v="159.23071999999999"/>
    <n v="177.68150399999999"/>
    <n v="217.45134399999998"/>
    <n v="167.21495999999999"/>
    <n v="161.93627999999998"/>
    <n v="156.82787999999999"/>
    <n v="135.08879999999999"/>
    <n v="124.47467999999999"/>
    <n v="125.85583999999999"/>
    <n v="113.45877415693782"/>
    <n v="139.90252240256751"/>
    <n v="159.13428406311348"/>
    <n v="159.49261963480231"/>
    <n v="163.0476139432779"/>
    <n v="204.77360541040107"/>
    <n v="166.24104153008997"/>
    <n v="152.62395897372923"/>
    <n v="137.74800673757346"/>
    <n v="139.75231428380116"/>
    <n v="106.93788185838832"/>
    <n v="79.92053767873071"/>
  </r>
  <r>
    <x v="1"/>
    <s v="MG Sticks"/>
    <n v="69591667"/>
    <n v="10077567721836"/>
    <s v="BR Carbsmart Fudge Bar 8-6PK"/>
    <n v="453375"/>
    <n v="25904"/>
    <n v="35323"/>
    <n v="43564"/>
    <n v="46283"/>
    <n v="50328"/>
    <n v="42863.01"/>
    <n v="52425"/>
    <n v="39579"/>
    <n v="53131"/>
    <n v="40651"/>
    <n v="32405"/>
    <n v="33657"/>
    <n v="24045.58600001756"/>
    <n v="31284.567891726085"/>
    <n v="37606.714018790612"/>
    <n v="41037.408345226031"/>
    <n v="42482.674216369749"/>
    <n v="40571.743337554646"/>
    <n v="49090.959206325562"/>
    <n v="37561.109981445239"/>
    <n v="52210.161365522326"/>
    <n v="34527.417729893707"/>
    <n v="26471.490442019902"/>
    <n v="17579.132223665099"/>
    <n v="1383956.9747585563"/>
    <n v="143"/>
    <n v="4.2560000000000002E-3"/>
    <n v="496113.01"/>
    <n v="434468.96475855645"/>
    <n v="3170.4545454545455"/>
    <n v="3469.3217482517484"/>
    <n v="3038.2445088010941"/>
    <n v="181.14685314685315"/>
    <n v="247.01398601398603"/>
    <n v="304.64335664335664"/>
    <n v="323.65734265734267"/>
    <n v="351.94405594405595"/>
    <n v="299.74132867132869"/>
    <n v="366.60839160839163"/>
    <n v="276.77622377622379"/>
    <n v="371.54545454545456"/>
    <n v="284.27272727272725"/>
    <n v="226.6083916083916"/>
    <n v="235.36363636363637"/>
    <n v="168.15095104907385"/>
    <n v="218.77320204004255"/>
    <n v="262.98401411741685"/>
    <n v="286.97488353304919"/>
    <n v="297.08163787671151"/>
    <n v="283.71848487800452"/>
    <n v="343.29342102325569"/>
    <n v="262.66510476535132"/>
    <n v="365.10602353512115"/>
    <n v="241.45047363562031"/>
    <n v="185.11531777636296"/>
    <n v="122.93099457108461"/>
    <n v="1929.5640000000001"/>
    <n v="2111.4569705600002"/>
    <n v="1849.0999140124163"/>
    <n v="110.24742400000001"/>
    <n v="150.334688"/>
    <n v="185.40838400000001"/>
    <n v="196.98044800000002"/>
    <n v="214.19596800000002"/>
    <n v="182.42497056000002"/>
    <n v="223.1208"/>
    <n v="168.44822400000001"/>
    <n v="226.12553600000001"/>
    <n v="173.01065600000001"/>
    <n v="137.91568000000001"/>
    <n v="143.244192"/>
    <n v="102.33801401607474"/>
    <n v="133.14712094718624"/>
    <n v="160.05417486397286"/>
    <n v="174.65520991728201"/>
    <n v="180.80626146486966"/>
    <n v="172.67333964463259"/>
    <n v="208.9311223821216"/>
    <n v="159.86008408103095"/>
    <n v="222.20644677166302"/>
    <n v="146.94868985842763"/>
    <n v="112.66266332123671"/>
    <n v="74.816786743918669"/>
  </r>
  <r>
    <x v="1"/>
    <s v="MG Sticks"/>
    <n v="64330596"/>
    <n v="10077567193428"/>
    <s v="MG Mini Double Caramel RFA 6-6PK"/>
    <n v="513979"/>
    <n v="27313"/>
    <n v="32686"/>
    <n v="43782"/>
    <n v="19117"/>
    <n v="50415"/>
    <n v="47740"/>
    <n v="47700"/>
    <n v="43926"/>
    <n v="38192"/>
    <n v="41264"/>
    <n v="36800"/>
    <n v="32782"/>
    <n v="25954.645445473907"/>
    <n v="38574.113645196798"/>
    <n v="38923.620956213766"/>
    <n v="41020.668295835043"/>
    <n v="41041.076542016483"/>
    <n v="42413.059672629213"/>
    <n v="38708.68864830229"/>
    <n v="43550.444734963276"/>
    <n v="30986.09714272575"/>
    <n v="29919.267654168652"/>
    <n v="31887.745137081027"/>
    <n v="23099.56719211824"/>
    <n v="1401774.9950667247"/>
    <n v="176"/>
    <n v="1.98E-3"/>
    <n v="461717"/>
    <n v="426078.99506672448"/>
    <n v="2920.3352272727275"/>
    <n v="2623.3920454545455"/>
    <n v="2420.9033810609344"/>
    <n v="155.1875"/>
    <n v="185.71590909090909"/>
    <n v="248.76136363636363"/>
    <n v="108.61931818181819"/>
    <n v="286.44886363636363"/>
    <n v="271.25"/>
    <n v="271.02272727272725"/>
    <n v="249.57954545454547"/>
    <n v="217"/>
    <n v="234.45454545454547"/>
    <n v="209.09090909090909"/>
    <n v="186.26136363636363"/>
    <n v="147.46957639473811"/>
    <n v="219.17110025679997"/>
    <n v="221.15693725121457"/>
    <n v="233.07197895360821"/>
    <n v="233.18793489782092"/>
    <n v="240.98329359448417"/>
    <n v="219.935730956263"/>
    <n v="247.44570872138226"/>
    <n v="176.05737012912357"/>
    <n v="169.99583894414008"/>
    <n v="181.18037009705128"/>
    <n v="131.24754086430818"/>
    <n v="1017.67842"/>
    <n v="914.19965999999999"/>
    <n v="843.63641023211449"/>
    <n v="54.079740000000001"/>
    <n v="64.718279999999993"/>
    <n v="86.688360000000003"/>
    <n v="37.851660000000003"/>
    <n v="99.821699999999993"/>
    <n v="94.525199999999998"/>
    <n v="94.445999999999998"/>
    <n v="86.973479999999995"/>
    <n v="75.620159999999998"/>
    <n v="81.702719999999999"/>
    <n v="72.864000000000004"/>
    <n v="64.908360000000002"/>
    <n v="51.390197982038337"/>
    <n v="76.376745017489654"/>
    <n v="77.06876949330325"/>
    <n v="81.220923225753381"/>
    <n v="81.261331553192633"/>
    <n v="83.977858151805847"/>
    <n v="76.643203523638533"/>
    <n v="86.229880575227284"/>
    <n v="61.352472342596982"/>
    <n v="59.240149955253933"/>
    <n v="63.137735371420433"/>
    <n v="45.737143040394116"/>
  </r>
  <r>
    <x v="0"/>
    <s v="TALENTI"/>
    <n v="68730234"/>
    <n v="20186852000116"/>
    <s v="Talenti Vanilla Bean 8 1PT"/>
    <n v="496165"/>
    <n v="36781"/>
    <n v="38288"/>
    <n v="38725"/>
    <n v="42681"/>
    <n v="49298"/>
    <n v="51784"/>
    <n v="41571"/>
    <n v="40980"/>
    <n v="38505"/>
    <n v="37942"/>
    <n v="34380"/>
    <n v="41955"/>
    <n v="32375.663094271124"/>
    <n v="39205.012475636511"/>
    <n v="39544.707335387466"/>
    <n v="43628.242075160138"/>
    <n v="44032.597198575764"/>
    <n v="50547.121538716427"/>
    <n v="42870.567234283124"/>
    <n v="37971.77337488655"/>
    <n v="36569.243554664332"/>
    <n v="36327.678162184922"/>
    <n v="29416.334377697654"/>
    <n v="20801.939354518992"/>
    <n v="1442345.8797759826"/>
    <n v="255"/>
    <n v="3.7853439999999999E-3"/>
    <n v="492890"/>
    <n v="453290.87977598305"/>
    <n v="1945.7450980392157"/>
    <n v="1932.9019607843138"/>
    <n v="1777.6112932391493"/>
    <n v="144.23921568627452"/>
    <n v="150.14901960784314"/>
    <n v="151.86274509803923"/>
    <n v="167.37647058823529"/>
    <n v="193.32549019607842"/>
    <n v="203.07450980392156"/>
    <n v="163.02352941176471"/>
    <n v="160.70588235294119"/>
    <n v="151"/>
    <n v="148.79215686274509"/>
    <n v="134.8235294117647"/>
    <n v="164.52941176470588"/>
    <n v="126.96338468341617"/>
    <n v="153.74514696328043"/>
    <n v="155.07728366818614"/>
    <n v="171.09114539278485"/>
    <n v="172.67685175912064"/>
    <n v="198.22400603418205"/>
    <n v="168.11987150699264"/>
    <n v="148.90891519563354"/>
    <n v="143.40879825358562"/>
    <n v="142.46148298896048"/>
    <n v="115.35817403018687"/>
    <n v="81.576232762819572"/>
    <n v="1878.1552057599999"/>
    <n v="1865.7582041599999"/>
    <n v="1715.8619120147387"/>
    <n v="139.22873766399999"/>
    <n v="144.93325107199999"/>
    <n v="146.5874464"/>
    <n v="161.56226726399998"/>
    <n v="186.609888512"/>
    <n v="196.020253696"/>
    <n v="157.36053542400001"/>
    <n v="155.12339711999999"/>
    <n v="145.75467072000001"/>
    <n v="143.62352204799998"/>
    <n v="130.14012672000001"/>
    <n v="158.81410751999999"/>
    <n v="122.55302203992063"/>
    <n v="148.40445874457581"/>
    <n v="149.69032064376492"/>
    <n v="165.14790436975497"/>
    <n v="166.67852761004556"/>
    <n v="191.33824323385099"/>
    <n v="162.2798444568902"/>
    <n v="143.73622451398654"/>
    <n v="138.4271666741873"/>
    <n v="137.51275856515772"/>
    <n v="111.35094483861155"/>
    <n v="78.742496323992341"/>
  </r>
  <r>
    <x v="0"/>
    <s v="BJ PTS"/>
    <n v="69999267"/>
    <n v="10076840002358"/>
    <s v="BJ US-IC-GimmeSmore-8 1PT"/>
    <n v="574596"/>
    <n v="33118"/>
    <n v="60510"/>
    <n v="59696"/>
    <n v="52330"/>
    <n v="51477"/>
    <n v="64273"/>
    <n v="58029"/>
    <n v="53027"/>
    <n v="50749"/>
    <n v="42539"/>
    <n v="42430"/>
    <n v="37768"/>
    <n v="30328.553921673232"/>
    <n v="48633.927603316581"/>
    <n v="53188.263711940912"/>
    <n v="50064.180908728602"/>
    <n v="47958.052722574415"/>
    <n v="57950.380362869058"/>
    <n v="44925.544001029819"/>
    <n v="48265.584530224471"/>
    <n v="38528.184445673418"/>
    <n v="40249.468448786123"/>
    <n v="37369.220370659721"/>
    <n v="29289.409708037332"/>
    <n v="1707292.7707355137"/>
    <n v="240"/>
    <n v="3.7839999999999996E-3"/>
    <n v="605946"/>
    <n v="526750.77073551365"/>
    <n v="2394.15"/>
    <n v="2524.7750000000001"/>
    <n v="2194.7948780646402"/>
    <n v="137.99166666666667"/>
    <n v="252.125"/>
    <n v="248.73333333333332"/>
    <n v="218.04166666666666"/>
    <n v="214.48750000000001"/>
    <n v="267.80416666666667"/>
    <n v="241.78749999999999"/>
    <n v="220.94583333333333"/>
    <n v="211.45416666666668"/>
    <n v="177.24583333333334"/>
    <n v="176.79166666666666"/>
    <n v="157.36666666666667"/>
    <n v="126.36897467363846"/>
    <n v="202.6413650138191"/>
    <n v="221.61776546642048"/>
    <n v="208.60075378636918"/>
    <n v="199.82521967739339"/>
    <n v="241.45991817862108"/>
    <n v="187.18976667095757"/>
    <n v="201.10660220926863"/>
    <n v="160.53410185697257"/>
    <n v="167.70611853660884"/>
    <n v="155.70508487774885"/>
    <n v="122.03920711682221"/>
    <n v="2174.271264"/>
    <n v="2292.8996639999996"/>
    <n v="1993.2249164631835"/>
    <n v="125.31851199999998"/>
    <n v="228.96983999999998"/>
    <n v="225.88966399999998"/>
    <n v="198.01671999999999"/>
    <n v="194.78896799999998"/>
    <n v="243.20903199999998"/>
    <n v="219.58173599999998"/>
    <n v="200.65416799999997"/>
    <n v="192.03421599999999"/>
    <n v="160.96757599999998"/>
    <n v="160.55511999999999"/>
    <n v="142.91411199999999"/>
    <n v="114.7632480396115"/>
    <n v="184.03078205094991"/>
    <n v="201.2643898859844"/>
    <n v="189.44286055862901"/>
    <n v="181.47327150222156"/>
    <n v="219.2842392930965"/>
    <n v="169.99825849989682"/>
    <n v="182.63697186236936"/>
    <n v="145.79064994242819"/>
    <n v="152.30398861020669"/>
    <n v="141.40512988257638"/>
    <n v="110.83112633521326"/>
  </r>
  <r>
    <x v="1"/>
    <s v="Other"/>
    <n v="64967300"/>
    <n v="10077567008227"/>
    <s v="GH GIANT KING CONE 1-12PK"/>
    <n v="526767"/>
    <n v="12010"/>
    <n v="18635"/>
    <n v="38940"/>
    <n v="44780"/>
    <n v="48400"/>
    <n v="64790"/>
    <n v="63180"/>
    <n v="40465"/>
    <n v="10055"/>
    <n v="25793"/>
    <n v="25116.01"/>
    <n v="25640"/>
    <n v="12437.387856481051"/>
    <n v="20717.053181989308"/>
    <n v="37783.432952812509"/>
    <n v="42958.054873007291"/>
    <n v="49211.783291750842"/>
    <n v="62056.694276639311"/>
    <n v="61111.147914211149"/>
    <n v="34834.923122573018"/>
    <n v="26247.259742033253"/>
    <n v="24514.095546428853"/>
    <n v="28079.185247853151"/>
    <n v="25768.625475713463"/>
    <n v="1370290.653481493"/>
    <n v="240"/>
    <n v="2.8319999999999999E-3"/>
    <n v="417804.01"/>
    <n v="425719.64348149323"/>
    <n v="2194.8625000000002"/>
    <n v="1740.8500416666668"/>
    <n v="1773.8318478395552"/>
    <n v="50.041666666666664"/>
    <n v="77.645833333333329"/>
    <n v="162.25"/>
    <n v="186.58333333333334"/>
    <n v="201.66666666666666"/>
    <n v="269.95833333333331"/>
    <n v="263.25"/>
    <n v="168.60416666666666"/>
    <n v="41.895833333333336"/>
    <n v="107.47083333333333"/>
    <n v="104.65004166666667"/>
    <n v="106.83333333333333"/>
    <n v="51.822449402004381"/>
    <n v="86.321054924955448"/>
    <n v="157.4309706367188"/>
    <n v="178.99189530419704"/>
    <n v="205.04909704896184"/>
    <n v="258.5695594859971"/>
    <n v="254.62978297587978"/>
    <n v="145.14551301072092"/>
    <n v="109.36358225847189"/>
    <n v="102.14206477678688"/>
    <n v="116.99660519938813"/>
    <n v="107.36927281547277"/>
    <n v="1491.804144"/>
    <n v="1183.2209563199999"/>
    <n v="1205.6380303395888"/>
    <n v="34.012319999999995"/>
    <n v="52.774319999999996"/>
    <n v="110.27807999999999"/>
    <n v="126.81695999999999"/>
    <n v="137.06879999999998"/>
    <n v="183.48527999999999"/>
    <n v="178.92576"/>
    <n v="114.59688"/>
    <n v="28.475759999999998"/>
    <n v="73.045776000000004"/>
    <n v="71.128540319999999"/>
    <n v="72.612479999999991"/>
    <n v="35.222682409554338"/>
    <n v="58.670694611393714"/>
    <n v="107.00268212236502"/>
    <n v="121.65721140035664"/>
    <n v="139.36777028223838"/>
    <n v="175.74455819144254"/>
    <n v="173.06677089304597"/>
    <n v="98.652502283126779"/>
    <n v="74.332239589438174"/>
    <n v="69.423918587486511"/>
    <n v="79.520252621920122"/>
    <n v="72.976747347220524"/>
  </r>
  <r>
    <x v="1"/>
    <s v="Yasso Sticks"/>
    <n v="64325486"/>
    <n v="10850001974063"/>
    <s v="Yasso Caramel Chocolate Crunch 8-4pk"/>
    <n v="502183"/>
    <n v="32164"/>
    <n v="29693"/>
    <n v="71166"/>
    <n v="49808"/>
    <n v="66040"/>
    <n v="77084"/>
    <n v="63039"/>
    <n v="53200"/>
    <n v="55463"/>
    <n v="50143"/>
    <n v="42842"/>
    <n v="49130"/>
    <n v="27961.165547932214"/>
    <n v="31560.033272977151"/>
    <n v="59059.990181512374"/>
    <n v="66212.040868535914"/>
    <n v="71141.27934228348"/>
    <n v="76971.972399065853"/>
    <n v="79792.924615740354"/>
    <n v="73588.503089062026"/>
    <n v="60257.010817197726"/>
    <n v="52424.668334265931"/>
    <n v="52418.765805212082"/>
    <n v="36079.236135911618"/>
    <n v="1829422.5904096966"/>
    <n v="187"/>
    <n v="2.5119999999999999E-3"/>
    <n v="639772"/>
    <n v="687467.5904096968"/>
    <n v="2685.4705882352941"/>
    <n v="3421.2406417112297"/>
    <n v="3676.2972749181649"/>
    <n v="172"/>
    <n v="158.78609625668449"/>
    <n v="380.56684491978609"/>
    <n v="266.35294117647061"/>
    <n v="353.15508021390372"/>
    <n v="412.21390374331548"/>
    <n v="337.10695187165777"/>
    <n v="284.49197860962568"/>
    <n v="296.59358288770051"/>
    <n v="268.14438502673795"/>
    <n v="229.10160427807486"/>
    <n v="262.72727272727275"/>
    <n v="149.52494945418297"/>
    <n v="168.77023140629493"/>
    <n v="315.82882450006616"/>
    <n v="354.07508485848081"/>
    <n v="380.43464888921648"/>
    <n v="411.61482566345376"/>
    <n v="426.70013163497515"/>
    <n v="393.52140689337983"/>
    <n v="322.23000437004134"/>
    <n v="280.3458199693365"/>
    <n v="280.31425564284535"/>
    <n v="192.93709163589099"/>
    <n v="1261.483696"/>
    <n v="1607.107264"/>
    <n v="1726.9185871091584"/>
    <n v="80.795968000000002"/>
    <n v="74.588815999999994"/>
    <n v="178.768992"/>
    <n v="125.117696"/>
    <n v="165.89248000000001"/>
    <n v="193.635008"/>
    <n v="158.35396799999998"/>
    <n v="133.63839999999999"/>
    <n v="139.32305600000001"/>
    <n v="125.959216"/>
    <n v="107.61910399999999"/>
    <n v="123.41455999999999"/>
    <n v="70.238447856405713"/>
    <n v="79.278803581718606"/>
    <n v="148.35869533595908"/>
    <n v="166.32464666176222"/>
    <n v="178.70689370781611"/>
    <n v="193.3535946664534"/>
    <n v="200.43982663473977"/>
    <n v="184.85431975972381"/>
    <n v="151.36561117280067"/>
    <n v="131.690766855676"/>
    <n v="131.67593970269274"/>
    <n v="90.631041173409983"/>
  </r>
  <r>
    <x v="1"/>
    <s v="Repack MG Sticks"/>
    <n v="64356482"/>
    <n v="10077567003826"/>
    <s v="MG Mini Double Caramel RFA 1(3) 6PK"/>
    <n v="524171"/>
    <n v="15"/>
    <n v="0"/>
    <n v="20"/>
    <n v="38924"/>
    <n v="172556"/>
    <n v="151172"/>
    <n v="80738"/>
    <n v="22200"/>
    <n v="0"/>
    <n v="0"/>
    <n v="0"/>
    <n v="0"/>
    <n v="0"/>
    <n v="0"/>
    <n v="0"/>
    <n v="38924"/>
    <n v="172556"/>
    <n v="151172"/>
    <n v="80738"/>
    <n v="0"/>
    <n v="0"/>
    <n v="0"/>
    <n v="0"/>
    <n v="0"/>
    <n v="1433186"/>
    <n v="296"/>
    <n v="9.8999999999999999E-4"/>
    <n v="465625"/>
    <n v="443390"/>
    <n v="1770.8479729729729"/>
    <n v="1573.0574324324325"/>
    <n v="1497.9391891891892"/>
    <n v="5.0675675675675678E-2"/>
    <n v="0"/>
    <n v="6.7567567567567571E-2"/>
    <n v="131.5"/>
    <n v="582.95945945945948"/>
    <n v="510.7162162162162"/>
    <n v="272.76351351351349"/>
    <n v="75"/>
    <n v="0"/>
    <n v="0"/>
    <n v="0"/>
    <n v="0"/>
    <n v="0"/>
    <n v="0"/>
    <n v="0"/>
    <n v="131.5"/>
    <n v="582.95945945945948"/>
    <n v="510.7162162162162"/>
    <n v="272.76351351351349"/>
    <n v="0"/>
    <n v="0"/>
    <n v="0"/>
    <n v="0"/>
    <n v="0"/>
    <n v="518.92929000000004"/>
    <n v="460.96875"/>
    <n v="438.95609999999999"/>
    <n v="1.485E-2"/>
    <n v="0"/>
    <n v="1.9799999999999998E-2"/>
    <n v="38.534759999999999"/>
    <n v="170.83044000000001"/>
    <n v="149.66028"/>
    <n v="79.930620000000005"/>
    <n v="21.978000000000002"/>
    <n v="0"/>
    <n v="0"/>
    <n v="0"/>
    <n v="0"/>
    <n v="0"/>
    <n v="0"/>
    <n v="0"/>
    <n v="38.534759999999999"/>
    <n v="170.83044000000001"/>
    <n v="149.66028"/>
    <n v="79.930620000000005"/>
    <n v="0"/>
    <n v="0"/>
    <n v="0"/>
    <n v="0"/>
    <n v="0"/>
  </r>
  <r>
    <x v="1"/>
    <s v="Facepieces"/>
    <n v="64341109"/>
    <n v="10077567003482"/>
    <s v="PS Spiderman Facepiece 1-20PK"/>
    <n v="463503"/>
    <n v="15981"/>
    <n v="24344"/>
    <n v="67056"/>
    <n v="55425"/>
    <n v="68326"/>
    <n v="71969"/>
    <n v="55515"/>
    <n v="42255"/>
    <n v="37590"/>
    <n v="23175"/>
    <n v="17280"/>
    <n v="17285"/>
    <n v="11274.789575456338"/>
    <n v="14301.181196414451"/>
    <n v="52547.329104416531"/>
    <n v="65180.625546199837"/>
    <n v="72526.159073792471"/>
    <n v="75569.936552759522"/>
    <n v="54346.863316436902"/>
    <n v="41828.603510288522"/>
    <n v="27620.646113808481"/>
    <n v="31298.119745294069"/>
    <n v="20418.221685798235"/>
    <n v="18331.211290024363"/>
    <n v="1444947.6867106897"/>
    <n v="210"/>
    <n v="2E-3"/>
    <n v="496201"/>
    <n v="485243.68671068968"/>
    <n v="2207.1571428571428"/>
    <n v="2362.861904761905"/>
    <n v="2310.6842224318557"/>
    <n v="76.099999999999994"/>
    <n v="115.92380952380952"/>
    <n v="319.31428571428569"/>
    <n v="263.92857142857144"/>
    <n v="325.36190476190478"/>
    <n v="342.70952380952383"/>
    <n v="264.35714285714283"/>
    <n v="201.21428571428572"/>
    <n v="179"/>
    <n v="110.35714285714286"/>
    <n v="82.285714285714292"/>
    <n v="82.30952380952381"/>
    <n v="53.689474168839702"/>
    <n v="68.100862840068814"/>
    <n v="250.22537668769777"/>
    <n v="310.38393117238019"/>
    <n v="345.36266225615464"/>
    <n v="359.85684072742629"/>
    <n v="258.7945872211281"/>
    <n v="199.18382623946914"/>
    <n v="131.52688625623085"/>
    <n v="149.03866545378128"/>
    <n v="97.229627075229686"/>
    <n v="87.291482333449352"/>
    <n v="927.00599999999997"/>
    <n v="992.40200000000004"/>
    <n v="970.4873734213794"/>
    <n v="31.962"/>
    <n v="48.688000000000002"/>
    <n v="134.11199999999999"/>
    <n v="110.85000000000001"/>
    <n v="136.65200000000002"/>
    <n v="143.93800000000002"/>
    <n v="111.03"/>
    <n v="84.51"/>
    <n v="75.180000000000007"/>
    <n v="46.35"/>
    <n v="34.56"/>
    <n v="34.57"/>
    <n v="22.549579150912678"/>
    <n v="28.602362392828901"/>
    <n v="105.09465820883307"/>
    <n v="130.36125109239967"/>
    <n v="145.05231814758494"/>
    <n v="151.13987310551906"/>
    <n v="108.6937266328738"/>
    <n v="83.657207020577047"/>
    <n v="55.241292227616967"/>
    <n v="62.59623949058814"/>
    <n v="40.836443371596474"/>
    <n v="36.662422580048727"/>
  </r>
  <r>
    <x v="0"/>
    <s v="TALENTI"/>
    <n v="68867744"/>
    <n v="10186852001079"/>
    <s v="Talenti LY Vanilla Fudge Cookie 8 303.3g"/>
    <n v="515633"/>
    <n v="35794"/>
    <n v="37297"/>
    <n v="44498"/>
    <n v="39076"/>
    <n v="47974"/>
    <n v="48239"/>
    <n v="39838"/>
    <n v="34492"/>
    <n v="32455"/>
    <n v="38100"/>
    <n v="37455"/>
    <n v="30975"/>
    <n v="31901.579517854745"/>
    <n v="38700.117276624231"/>
    <n v="45751.977028995309"/>
    <n v="45377.473480423345"/>
    <n v="45413.847845105083"/>
    <n v="52206.606137477967"/>
    <n v="42235.507077626804"/>
    <n v="40459.652178340308"/>
    <n v="37290.960129083607"/>
    <n v="41923.949002663496"/>
    <n v="34722.855713735982"/>
    <n v="30975.856561073026"/>
    <n v="1468786.3819490043"/>
    <n v="255"/>
    <n v="3.552E-3"/>
    <n v="466193"/>
    <n v="486960.3819490039"/>
    <n v="2022.0901960784313"/>
    <n v="1828.2078431372549"/>
    <n v="1909.6485566627605"/>
    <n v="140.3686274509804"/>
    <n v="146.2627450980392"/>
    <n v="174.50196078431372"/>
    <n v="153.23921568627452"/>
    <n v="188.13333333333333"/>
    <n v="189.17254901960786"/>
    <n v="156.22745098039215"/>
    <n v="135.2627450980392"/>
    <n v="127.27450980392157"/>
    <n v="149.41176470588235"/>
    <n v="146.88235294117646"/>
    <n v="121.47058823529412"/>
    <n v="125.10423340335194"/>
    <n v="151.76516579068326"/>
    <n v="179.41951776076593"/>
    <n v="177.95087639381703"/>
    <n v="178.09352096119642"/>
    <n v="204.73178877442339"/>
    <n v="165.62943952010511"/>
    <n v="158.66530266015806"/>
    <n v="146.23905932973963"/>
    <n v="164.40764314769999"/>
    <n v="136.16806162249404"/>
    <n v="121.4739472983256"/>
    <n v="1831.5284160000001"/>
    <n v="1655.9175359999999"/>
    <n v="1729.6832766828618"/>
    <n v="127.140288"/>
    <n v="132.47894400000001"/>
    <n v="158.05689599999999"/>
    <n v="138.79795200000001"/>
    <n v="170.403648"/>
    <n v="171.34492800000001"/>
    <n v="141.50457600000001"/>
    <n v="122.515584"/>
    <n v="115.28016"/>
    <n v="135.3312"/>
    <n v="133.04016000000001"/>
    <n v="110.0232"/>
    <n v="113.31441044742006"/>
    <n v="137.46281656656927"/>
    <n v="162.51102240699134"/>
    <n v="161.18078580246373"/>
    <n v="161.30998754581327"/>
    <n v="185.43786500032175"/>
    <n v="150.02052113973042"/>
    <n v="143.71268453746478"/>
    <n v="132.45749037850499"/>
    <n v="148.91386685746073"/>
    <n v="123.33558349519021"/>
    <n v="110.02624250493139"/>
  </r>
  <r>
    <x v="0"/>
    <s v="BJ PTS"/>
    <n v="67430513"/>
    <n v="10076840100818"/>
    <s v="BJ US-IC-PeanutButterCup-8 1PT"/>
    <n v="499337"/>
    <n v="23413"/>
    <n v="42383"/>
    <n v="42837"/>
    <n v="43603"/>
    <n v="42823"/>
    <n v="46049"/>
    <n v="46055"/>
    <n v="47569"/>
    <n v="44204"/>
    <n v="29371"/>
    <n v="32687"/>
    <n v="33197"/>
    <n v="26009.756192895984"/>
    <n v="36774.378353093503"/>
    <n v="41848.164829047637"/>
    <n v="40790.080810422529"/>
    <n v="39842.816866662928"/>
    <n v="45188.964600866588"/>
    <n v="35981.25650469117"/>
    <n v="40045.289897301009"/>
    <n v="32460.673430015569"/>
    <n v="31724.68751914622"/>
    <n v="31045.715622602806"/>
    <n v="27972.053717267194"/>
    <n v="1403211.8383440131"/>
    <n v="240"/>
    <n v="3.7839999999999996E-3"/>
    <n v="474191"/>
    <n v="429683.83834401309"/>
    <n v="2080.5708333333332"/>
    <n v="1975.7958333333333"/>
    <n v="1790.3493264333879"/>
    <n v="97.55416666666666"/>
    <n v="176.59583333333333"/>
    <n v="178.48750000000001"/>
    <n v="181.67916666666667"/>
    <n v="178.42916666666667"/>
    <n v="191.87083333333334"/>
    <n v="191.89583333333334"/>
    <n v="198.20416666666668"/>
    <n v="184.18333333333334"/>
    <n v="122.37916666666666"/>
    <n v="136.19583333333333"/>
    <n v="138.32083333333333"/>
    <n v="108.3739841370666"/>
    <n v="153.22657647122293"/>
    <n v="174.36735345436514"/>
    <n v="169.95867004342719"/>
    <n v="166.01173694442886"/>
    <n v="188.28735250361078"/>
    <n v="149.92190210287987"/>
    <n v="166.85537457208753"/>
    <n v="135.2528059583982"/>
    <n v="132.18619799644259"/>
    <n v="129.3571484275117"/>
    <n v="116.55022382194664"/>
    <n v="1889.4912079999999"/>
    <n v="1794.3387439999999"/>
    <n v="1625.9236442937454"/>
    <n v="88.594791999999984"/>
    <n v="160.37727199999998"/>
    <n v="162.09520799999999"/>
    <n v="164.99375199999997"/>
    <n v="162.04223199999998"/>
    <n v="174.24941599999997"/>
    <n v="174.27211999999997"/>
    <n v="180.00109599999999"/>
    <n v="167.26793599999999"/>
    <n v="111.13986399999999"/>
    <n v="123.68760799999998"/>
    <n v="125.61744799999998"/>
    <n v="98.42091743391839"/>
    <n v="139.15424768810581"/>
    <n v="158.35345571311623"/>
    <n v="154.34966578663884"/>
    <n v="150.76521902345252"/>
    <n v="170.99504204967914"/>
    <n v="136.15307461375136"/>
    <n v="151.531376971387"/>
    <n v="122.8311882591789"/>
    <n v="120.04621757244928"/>
    <n v="117.476987915929"/>
    <n v="105.84625126613905"/>
  </r>
  <r>
    <x v="0"/>
    <s v="TALENTI"/>
    <n v="68860659"/>
    <n v="20186852000604"/>
    <s v="Talenti Southern Butter Pecan 8 1PT"/>
    <n v="458013"/>
    <n v="37530"/>
    <n v="39330"/>
    <n v="48109"/>
    <n v="45125"/>
    <n v="52422"/>
    <n v="52680"/>
    <n v="45450"/>
    <n v="33300"/>
    <n v="39695"/>
    <n v="35895"/>
    <n v="35610"/>
    <n v="35205"/>
    <n v="29893.367194932143"/>
    <n v="36339.427534309551"/>
    <n v="40980.307675336793"/>
    <n v="42880.932115814372"/>
    <n v="40149.126293012494"/>
    <n v="47573.833402640135"/>
    <n v="42000.35575715881"/>
    <n v="34093.752817815563"/>
    <n v="35419.524515781522"/>
    <n v="36040.362699003614"/>
    <n v="27186.113786702168"/>
    <n v="20401.852798813437"/>
    <n v="1391322.9565913209"/>
    <n v="255"/>
    <n v="3.7839999999999996E-3"/>
    <n v="500351"/>
    <n v="432958.95659132057"/>
    <n v="1796.129411764706"/>
    <n v="1962.1607843137256"/>
    <n v="1697.8782611424335"/>
    <n v="147.1764705882353"/>
    <n v="154.23529411764707"/>
    <n v="188.66274509803921"/>
    <n v="176.9607843137255"/>
    <n v="205.57647058823528"/>
    <n v="206.58823529411765"/>
    <n v="178.23529411764707"/>
    <n v="130.58823529411765"/>
    <n v="155.66666666666666"/>
    <n v="140.76470588235293"/>
    <n v="139.64705882352942"/>
    <n v="138.05882352941177"/>
    <n v="117.22889096051821"/>
    <n v="142.50755895807666"/>
    <n v="160.7070889228894"/>
    <n v="168.16051810123284"/>
    <n v="157.44755409024506"/>
    <n v="186.56405255937307"/>
    <n v="164.70727747905417"/>
    <n v="133.70099144241397"/>
    <n v="138.9000961403197"/>
    <n v="141.3347556823671"/>
    <n v="106.6122109282438"/>
    <n v="80.007265877699751"/>
    <n v="1733.1211919999998"/>
    <n v="1893.3281839999997"/>
    <n v="1638.316691741557"/>
    <n v="142.01351999999997"/>
    <n v="148.82471999999999"/>
    <n v="182.04445599999997"/>
    <n v="170.75299999999999"/>
    <n v="198.36484799999997"/>
    <n v="199.34111999999999"/>
    <n v="171.98279999999997"/>
    <n v="126.00719999999998"/>
    <n v="150.20587999999998"/>
    <n v="135.82667999999998"/>
    <n v="134.74823999999998"/>
    <n v="133.21571999999998"/>
    <n v="113.11650146562322"/>
    <n v="137.50839378982732"/>
    <n v="155.06948424347442"/>
    <n v="162.26144712624156"/>
    <n v="151.92429389275927"/>
    <n v="180.01938559559025"/>
    <n v="158.92934618508892"/>
    <n v="129.01076066261408"/>
    <n v="134.02748076771726"/>
    <n v="136.37673245302966"/>
    <n v="102.87225456888099"/>
    <n v="77.200610990710032"/>
  </r>
  <r>
    <x v="1"/>
    <s v="EDF"/>
    <n v="68709233"/>
    <n v="10075856011200"/>
    <s v="KL SAB RF NSA VANILLA BAR 12-6PK"/>
    <n v="426114"/>
    <n v="25524"/>
    <n v="30516"/>
    <n v="46686"/>
    <n v="39287"/>
    <n v="46255"/>
    <n v="57714"/>
    <n v="50041"/>
    <n v="39132"/>
    <n v="33637"/>
    <n v="32868"/>
    <n v="25116"/>
    <n v="27036"/>
    <n v="27102.709767464232"/>
    <n v="28885.161106532276"/>
    <n v="44897.223270859533"/>
    <n v="41053.792417994096"/>
    <n v="46118.989934455654"/>
    <n v="52115.859187610826"/>
    <n v="50271.655207173812"/>
    <n v="38445.196560603814"/>
    <n v="35035.722663607041"/>
    <n v="29444.215044530622"/>
    <n v="23740.871149407601"/>
    <n v="23199.925557407536"/>
    <n v="1320237.3218676473"/>
    <n v="132"/>
    <n v="8.4960000000000001E-3"/>
    <n v="453812"/>
    <n v="440311.321867647"/>
    <n v="3228.1363636363635"/>
    <n v="3437.969696969697"/>
    <n v="3335.6918323306591"/>
    <n v="193.36363636363637"/>
    <n v="231.18181818181819"/>
    <n v="353.68181818181819"/>
    <n v="297.62878787878788"/>
    <n v="350.41666666666669"/>
    <n v="437.22727272727275"/>
    <n v="379.09848484848487"/>
    <n v="296.45454545454544"/>
    <n v="254.82575757575756"/>
    <n v="249"/>
    <n v="190.27272727272728"/>
    <n v="204.81818181818181"/>
    <n v="205.323558844426"/>
    <n v="218.82697807978997"/>
    <n v="340.13047932469345"/>
    <n v="311.0135789241977"/>
    <n v="349.3862873822398"/>
    <n v="394.81711505765776"/>
    <n v="380.84587278161979"/>
    <n v="291.25148909548346"/>
    <n v="265.42214139096245"/>
    <n v="223.06223518583803"/>
    <n v="179.8550844652091"/>
    <n v="175.75701179854195"/>
    <n v="3620.2645440000001"/>
    <n v="3855.5867520000002"/>
    <n v="3740.884990587529"/>
    <n v="216.85190399999999"/>
    <n v="259.263936"/>
    <n v="396.64425599999998"/>
    <n v="333.782352"/>
    <n v="392.98248000000001"/>
    <n v="490.338144"/>
    <n v="425.14833600000003"/>
    <n v="332.46547199999998"/>
    <n v="285.77995199999998"/>
    <n v="279.24652800000001"/>
    <n v="213.385536"/>
    <n v="229.697856"/>
    <n v="230.26462218437612"/>
    <n v="245.4083287610982"/>
    <n v="381.44680890922257"/>
    <n v="348.79302038327785"/>
    <n v="391.82693848313522"/>
    <n v="442.77633965794161"/>
    <n v="427.10798264014869"/>
    <n v="326.63038997888998"/>
    <n v="297.66349975000543"/>
    <n v="250.15805101833217"/>
    <n v="201.70244128536697"/>
    <n v="197.10656753573443"/>
  </r>
  <r>
    <x v="1"/>
    <s v="MG Sticks"/>
    <n v="69591665"/>
    <n v="10077567721102"/>
    <s v="BR Carbsmart IC Bars 8-6PK"/>
    <n v="457207"/>
    <n v="23838"/>
    <n v="28051"/>
    <n v="32955"/>
    <n v="39361"/>
    <n v="42194"/>
    <n v="45533"/>
    <n v="39116"/>
    <n v="50919"/>
    <n v="33782"/>
    <n v="28903"/>
    <n v="27400"/>
    <n v="26754"/>
    <n v="26447.888321955568"/>
    <n v="29522.945835217099"/>
    <n v="33947.23106347194"/>
    <n v="38243.66738860742"/>
    <n v="49005.952795598379"/>
    <n v="46682.292933382072"/>
    <n v="41138.179753091696"/>
    <n v="45263.149161274399"/>
    <n v="36672.526015573858"/>
    <n v="29335.760531491462"/>
    <n v="23497.343048559145"/>
    <n v="16656.132006315089"/>
    <n v="1292426.0688545378"/>
    <n v="143"/>
    <n v="4.2560000000000002E-3"/>
    <n v="418806"/>
    <n v="416413.0688545382"/>
    <n v="3197.2517482517483"/>
    <n v="2928.7132867132868"/>
    <n v="2911.9795024792879"/>
    <n v="166.69930069930069"/>
    <n v="196.16083916083917"/>
    <n v="230.45454545454547"/>
    <n v="275.25174825174827"/>
    <n v="295.06293706293707"/>
    <n v="318.41258741258741"/>
    <n v="273.53846153846155"/>
    <n v="356.07692307692309"/>
    <n v="236.23776223776224"/>
    <n v="202.11888111888112"/>
    <n v="191.6083916083916"/>
    <n v="187.09090909090909"/>
    <n v="184.95026798570328"/>
    <n v="206.45416667983986"/>
    <n v="237.39322422008348"/>
    <n v="267.43823348676517"/>
    <n v="342.69897059859005"/>
    <n v="326.44960093274176"/>
    <n v="287.67957869294889"/>
    <n v="316.52551861031048"/>
    <n v="256.45123087813886"/>
    <n v="205.14517854189833"/>
    <n v="164.31708425565836"/>
    <n v="116.47644759660901"/>
    <n v="1945.8729920000001"/>
    <n v="1782.4383360000002"/>
    <n v="1772.2540210449147"/>
    <n v="101.45452800000001"/>
    <n v="119.38505600000001"/>
    <n v="140.25648000000001"/>
    <n v="167.52041600000001"/>
    <n v="179.577664"/>
    <n v="193.78844800000002"/>
    <n v="166.47769600000001"/>
    <n v="216.711264"/>
    <n v="143.77619200000001"/>
    <n v="123.01116800000001"/>
    <n v="116.6144"/>
    <n v="113.86502400000001"/>
    <n v="112.5622126982429"/>
    <n v="125.64965747468398"/>
    <n v="144.47941540613658"/>
    <n v="162.76504840591318"/>
    <n v="208.56933509806672"/>
    <n v="198.67983872447411"/>
    <n v="175.08409302915825"/>
    <n v="192.63996283038387"/>
    <n v="156.07827072228235"/>
    <n v="124.85299682202766"/>
    <n v="100.00469201466773"/>
    <n v="70.888497818877028"/>
  </r>
  <r>
    <x v="1"/>
    <s v="MBG"/>
    <n v="69983234"/>
    <n v="10041000007672"/>
    <s v="GH Creamsicle Bar 100 CAL 8-6PK"/>
    <n v="477550"/>
    <n v="28851"/>
    <n v="32195"/>
    <n v="39439"/>
    <n v="53324"/>
    <n v="60597"/>
    <n v="63596"/>
    <n v="68515"/>
    <n v="48040"/>
    <n v="42455"/>
    <n v="28326"/>
    <n v="23986"/>
    <n v="25296"/>
    <n v="17808.109804830648"/>
    <n v="24626.020487869937"/>
    <n v="29954.942694461442"/>
    <n v="50194.952948694387"/>
    <n v="52870.485087100977"/>
    <n v="55527.607503634361"/>
    <n v="57550.14720784501"/>
    <n v="47715.825423374183"/>
    <n v="26790.956015752738"/>
    <n v="26122.753900077132"/>
    <n v="18195.179146249615"/>
    <n v="15041.658257928482"/>
    <n v="1414568.6384778186"/>
    <n v="154"/>
    <n v="3.9039999999999999E-3"/>
    <n v="514620"/>
    <n v="422398.63847781892"/>
    <n v="3100.9740259740261"/>
    <n v="3341.6883116883118"/>
    <n v="2742.8483018040188"/>
    <n v="187.34415584415584"/>
    <n v="209.05844155844156"/>
    <n v="256.09740259740261"/>
    <n v="346.25974025974028"/>
    <n v="393.48701298701297"/>
    <n v="412.96103896103898"/>
    <n v="444.90259740259739"/>
    <n v="311.94805194805195"/>
    <n v="275.68181818181819"/>
    <n v="183.93506493506493"/>
    <n v="155.75324675324674"/>
    <n v="164.25974025974025"/>
    <n v="115.63707665474448"/>
    <n v="159.90922394720738"/>
    <n v="194.51261489910027"/>
    <n v="325.9412529135999"/>
    <n v="343.31483822792842"/>
    <n v="360.56887989372962"/>
    <n v="373.70225459639619"/>
    <n v="309.84302222970251"/>
    <n v="173.96724685553727"/>
    <n v="169.62827207842292"/>
    <n v="118.15051393668581"/>
    <n v="97.673105570964168"/>
    <n v="1864.3552"/>
    <n v="2009.0764799999999"/>
    <n v="1649.0442846174051"/>
    <n v="112.634304"/>
    <n v="125.68928"/>
    <n v="153.96985599999999"/>
    <n v="208.176896"/>
    <n v="236.57068799999999"/>
    <n v="248.278784"/>
    <n v="267.48255999999998"/>
    <n v="187.54816"/>
    <n v="165.74431999999999"/>
    <n v="110.584704"/>
    <n v="93.641344000000004"/>
    <n v="98.755583999999999"/>
    <n v="69.522860678058848"/>
    <n v="96.139983984644232"/>
    <n v="116.94409627917747"/>
    <n v="195.96109631170287"/>
    <n v="206.4063737800422"/>
    <n v="216.77977969418853"/>
    <n v="224.67577469942691"/>
    <n v="186.28258245285281"/>
    <n v="104.59189228549869"/>
    <n v="101.98323122590112"/>
    <n v="71.033979386958492"/>
    <n v="58.722633838952795"/>
  </r>
  <r>
    <x v="1"/>
    <s v="MG Sticks"/>
    <n v="64331550"/>
    <n v="10077567158939"/>
    <s v="MG Double Caramel RFA 1-12BK"/>
    <n v="629824"/>
    <n v="15946"/>
    <n v="29948"/>
    <n v="45506"/>
    <n v="64237"/>
    <n v="34196"/>
    <n v="104478.09"/>
    <n v="42788"/>
    <n v="59612"/>
    <n v="45374"/>
    <n v="62933"/>
    <n v="39962"/>
    <n v="24911"/>
    <n v="14143.434742904055"/>
    <n v="29487.87303980146"/>
    <n v="42117.023918872117"/>
    <n v="65049.146850639518"/>
    <n v="49057.726386672162"/>
    <n v="93992.264686376351"/>
    <n v="55980.43401202948"/>
    <n v="61792.664908078215"/>
    <n v="48171.418587927794"/>
    <n v="50895.697549145523"/>
    <n v="28860.715679948204"/>
    <n v="27252.521845652147"/>
    <n v="1766516.0122080469"/>
    <n v="493"/>
    <n v="1.08E-3"/>
    <n v="569891.09"/>
    <n v="566800.92220804712"/>
    <n v="1277.5334685598377"/>
    <n v="1155.9656997971601"/>
    <n v="1149.6976109696695"/>
    <n v="32.344827586206897"/>
    <n v="60.746450304259632"/>
    <n v="92.304259634888439"/>
    <n v="130.29817444219066"/>
    <n v="69.363083164300207"/>
    <n v="211.92310344827587"/>
    <n v="86.791075050709935"/>
    <n v="120.91683569979716"/>
    <n v="92.036511156186606"/>
    <n v="127.65314401622717"/>
    <n v="81.058823529411768"/>
    <n v="50.529411764705884"/>
    <n v="28.68850860629626"/>
    <n v="59.813129898177401"/>
    <n v="85.430068800957642"/>
    <n v="131.94553113719982"/>
    <n v="99.508572792438457"/>
    <n v="190.6536809054287"/>
    <n v="113.55057608930929"/>
    <n v="125.34009109143655"/>
    <n v="97.710788210806882"/>
    <n v="103.23670902463596"/>
    <n v="58.541005436000411"/>
    <n v="55.278948976982043"/>
    <n v="680.20992000000001"/>
    <n v="615.48237719999997"/>
    <n v="612.14499598469092"/>
    <n v="17.221679999999999"/>
    <n v="32.34384"/>
    <n v="49.146480000000004"/>
    <n v="69.375960000000006"/>
    <n v="36.93168"/>
    <n v="112.8363372"/>
    <n v="46.211040000000004"/>
    <n v="64.380960000000002"/>
    <n v="49.003920000000001"/>
    <n v="67.967640000000003"/>
    <n v="43.15896"/>
    <n v="26.903880000000001"/>
    <n v="15.27490952233638"/>
    <n v="31.846902882985578"/>
    <n v="45.486385832381885"/>
    <n v="70.253078598690678"/>
    <n v="52.982344497605936"/>
    <n v="101.51164586128647"/>
    <n v="60.458868732991839"/>
    <n v="66.73607810072447"/>
    <n v="52.025132074962016"/>
    <n v="54.967353353077165"/>
    <n v="31.16957293434406"/>
    <n v="29.432723593304321"/>
  </r>
  <r>
    <x v="0"/>
    <s v="48oz"/>
    <n v="68896054"/>
    <n v="10077567254440"/>
    <s v="BR CHC CHP CKE DGH 6 1.5QT"/>
    <n v="435387"/>
    <n v="25932"/>
    <n v="44345"/>
    <n v="36929"/>
    <n v="45740"/>
    <n v="42405"/>
    <n v="46695"/>
    <n v="40197"/>
    <n v="38082"/>
    <n v="26224"/>
    <n v="23397"/>
    <n v="33319"/>
    <n v="26133"/>
    <n v="26526.388543902583"/>
    <n v="39891.139754777352"/>
    <n v="40273.052793939074"/>
    <n v="40332.848283855026"/>
    <n v="39369.402366406604"/>
    <n v="45063.840802544932"/>
    <n v="40410.56754677977"/>
    <n v="37445.081728633217"/>
    <n v="22413.159386373893"/>
    <n v="25412.515991727843"/>
    <n v="31981.913657443678"/>
    <n v="25824.888401069031"/>
    <n v="1279729.7992574526"/>
    <n v="176"/>
    <n v="8.5199999999999998E-3"/>
    <n v="429398"/>
    <n v="414944.79925745295"/>
    <n v="2473.7897727272725"/>
    <n v="2439.7613636363635"/>
    <n v="2357.640904871892"/>
    <n v="147.34090909090909"/>
    <n v="251.96022727272728"/>
    <n v="209.82386363636363"/>
    <n v="259.88636363636363"/>
    <n v="240.9375"/>
    <n v="265.3125"/>
    <n v="228.39204545454547"/>
    <n v="216.375"/>
    <n v="149"/>
    <n v="132.9375"/>
    <n v="189.3125"/>
    <n v="148.48295454545453"/>
    <n v="150.71811672671922"/>
    <n v="226.65420315214405"/>
    <n v="228.82416360192656"/>
    <n v="229.16391070372174"/>
    <n v="223.6897861727648"/>
    <n v="256.04455001445984"/>
    <n v="229.60549742488504"/>
    <n v="212.75614618541601"/>
    <n v="127.34749651348803"/>
    <n v="144.38929540754455"/>
    <n v="181.7154185082027"/>
    <n v="146.73232046061949"/>
    <n v="3709.4972399999997"/>
    <n v="3658.4709600000001"/>
    <n v="3535.3296896734992"/>
    <n v="220.94064"/>
    <n v="377.81939999999997"/>
    <n v="314.63508000000002"/>
    <n v="389.70479999999998"/>
    <n v="361.29059999999998"/>
    <n v="397.84139999999996"/>
    <n v="342.47843999999998"/>
    <n v="324.45864"/>
    <n v="223.42848000000001"/>
    <n v="199.34243999999998"/>
    <n v="283.87788"/>
    <n v="222.65315999999999"/>
    <n v="226.00483039405"/>
    <n v="339.87251071070301"/>
    <n v="343.12640980436089"/>
    <n v="343.6358673784448"/>
    <n v="335.42730816178425"/>
    <n v="383.94392363768281"/>
    <n v="344.29803549856365"/>
    <n v="319.032096327955"/>
    <n v="190.96011797190556"/>
    <n v="216.51463624952123"/>
    <n v="272.48590436142013"/>
    <n v="220.02804917710813"/>
  </r>
  <r>
    <x v="1"/>
    <s v="MG Sticks"/>
    <n v="64393722"/>
    <n v="10077567271058"/>
    <s v="MG Double Raspberry 8-3PK"/>
    <n v="405066"/>
    <n v="30339"/>
    <n v="30871"/>
    <n v="48760"/>
    <n v="43311"/>
    <n v="48772"/>
    <n v="51626"/>
    <n v="54261"/>
    <n v="50391"/>
    <n v="36215"/>
    <n v="47424"/>
    <n v="37737"/>
    <n v="32950"/>
    <n v="27948.979674860497"/>
    <n v="31507.39145930815"/>
    <n v="39108.395448096933"/>
    <n v="39744.737507545484"/>
    <n v="50868.478909735219"/>
    <n v="49100.270177408231"/>
    <n v="45048.066748162499"/>
    <n v="43005.228882304647"/>
    <n v="29470.248245235922"/>
    <n v="29170.268849694898"/>
    <n v="31581.418423188352"/>
    <n v="21250.538272084072"/>
    <n v="1355527.0225976245"/>
    <n v="210"/>
    <n v="2.16E-3"/>
    <n v="512657"/>
    <n v="437804.02259762486"/>
    <n v="1928.8857142857144"/>
    <n v="2441.2238095238095"/>
    <n v="2084.7810599886898"/>
    <n v="144.47142857142856"/>
    <n v="147.00476190476189"/>
    <n v="232.1904761904762"/>
    <n v="206.24285714285713"/>
    <n v="232.24761904761905"/>
    <n v="245.83809523809524"/>
    <n v="258.3857142857143"/>
    <n v="239.95714285714286"/>
    <n v="172.45238095238096"/>
    <n v="225.82857142857142"/>
    <n v="179.7"/>
    <n v="156.9047619047619"/>
    <n v="133.0903794040976"/>
    <n v="150.03519742527689"/>
    <n v="186.23045451474729"/>
    <n v="189.26065479783563"/>
    <n v="242.23085195112009"/>
    <n v="233.81081036861062"/>
    <n v="214.51460356267856"/>
    <n v="204.78680420145071"/>
    <n v="140.33451545350439"/>
    <n v="138.90604214140427"/>
    <n v="150.3877067770874"/>
    <n v="101.19303939087654"/>
    <n v="874.94255999999996"/>
    <n v="1107.3391200000001"/>
    <n v="945.6566888108697"/>
    <n v="65.532240000000002"/>
    <n v="66.681359999999998"/>
    <n v="105.3216"/>
    <n v="93.551760000000002"/>
    <n v="105.34752"/>
    <n v="111.51215999999999"/>
    <n v="117.20376"/>
    <n v="108.84456"/>
    <n v="78.224400000000003"/>
    <n v="102.43584"/>
    <n v="81.511920000000003"/>
    <n v="71.171999999999997"/>
    <n v="60.369796097698675"/>
    <n v="68.055965552105604"/>
    <n v="84.474134167889375"/>
    <n v="85.848633016298251"/>
    <n v="109.87591444502807"/>
    <n v="106.05658358320179"/>
    <n v="97.303824176031"/>
    <n v="92.891294385778039"/>
    <n v="63.655736209709595"/>
    <n v="63.007780715340978"/>
    <n v="68.215863794086843"/>
    <n v="45.901162667701598"/>
  </r>
  <r>
    <x v="1"/>
    <s v="Yasso Sticks"/>
    <n v="64324876"/>
    <n v="10851035003224"/>
    <s v="Yasso Chocolate Fudge 8-4pk"/>
    <n v="408359"/>
    <n v="27844"/>
    <n v="37115"/>
    <n v="42812"/>
    <n v="39082"/>
    <n v="35192"/>
    <n v="29091"/>
    <n v="13977"/>
    <n v="63358.19"/>
    <n v="46675"/>
    <n v="29892"/>
    <n v="27551"/>
    <n v="37678"/>
    <n v="26088.093021047742"/>
    <n v="35165.467991581827"/>
    <n v="43039.601483676859"/>
    <n v="35997.578010345344"/>
    <n v="38199.536572332872"/>
    <n v="47591.528496152918"/>
    <n v="48542.671320065878"/>
    <n v="55469.869735938788"/>
    <n v="39959.554634942462"/>
    <n v="30516.019206858939"/>
    <n v="35461.228595349487"/>
    <n v="24253.156655760973"/>
    <n v="1298910.4957240538"/>
    <n v="187"/>
    <n v="3.3119999999999998E-3"/>
    <n v="430267.19"/>
    <n v="460284.30572405399"/>
    <n v="2183.7379679144383"/>
    <n v="2300.8940641711229"/>
    <n v="2461.4133995938714"/>
    <n v="148.89839572192514"/>
    <n v="198.475935828877"/>
    <n v="228.94117647058823"/>
    <n v="208.99465240641712"/>
    <n v="188.19251336898395"/>
    <n v="155.56684491978609"/>
    <n v="74.743315508021396"/>
    <n v="338.81385026737968"/>
    <n v="249.59893048128342"/>
    <n v="159.85026737967914"/>
    <n v="147.33155080213905"/>
    <n v="201.48663101604279"/>
    <n v="139.5085188291323"/>
    <n v="188.05063097102581"/>
    <n v="230.15829670415434"/>
    <n v="192.50041716762215"/>
    <n v="204.2755966434913"/>
    <n v="254.50015238584447"/>
    <n v="259.58647764741113"/>
    <n v="296.63031944352292"/>
    <n v="213.68745794086877"/>
    <n v="163.18726848587667"/>
    <n v="189.63223847780475"/>
    <n v="129.6960248971175"/>
    <n v="1352.4850079999999"/>
    <n v="1425.0449332799999"/>
    <n v="1524.4616205580667"/>
    <n v="92.21932799999999"/>
    <n v="122.92487999999999"/>
    <n v="141.79334399999999"/>
    <n v="129.439584"/>
    <n v="116.555904"/>
    <n v="96.349391999999995"/>
    <n v="46.291823999999998"/>
    <n v="209.84232528000001"/>
    <n v="154.58759999999998"/>
    <n v="99.002303999999995"/>
    <n v="91.24891199999999"/>
    <n v="124.789536"/>
    <n v="86.403764085710122"/>
    <n v="116.468029988119"/>
    <n v="142.54716011393776"/>
    <n v="119.22397837026377"/>
    <n v="126.51686512756646"/>
    <n v="157.62314237925847"/>
    <n v="160.77332741205817"/>
    <n v="183.71620856542927"/>
    <n v="132.34604495092944"/>
    <n v="101.0690556131168"/>
    <n v="117.4475891077975"/>
    <n v="80.326454843880342"/>
  </r>
  <r>
    <x v="1"/>
    <s v="B&amp;J Cups"/>
    <n v="64413478"/>
    <n v="10076840200273"/>
    <s v="BJ US-IC-ChocChpCookDgh-FTNG-12 4FOZ"/>
    <n v="419762"/>
    <n v="22746"/>
    <n v="31598"/>
    <n v="28130"/>
    <n v="28622"/>
    <n v="28609"/>
    <n v="26987"/>
    <n v="24173"/>
    <n v="20383"/>
    <n v="22955"/>
    <n v="16041"/>
    <n v="10259"/>
    <n v="18029"/>
    <n v="17409.633737983811"/>
    <n v="40558.964388292836"/>
    <n v="28937.514748710568"/>
    <n v="32871.544153870775"/>
    <n v="35220.962859992986"/>
    <n v="32596.599963383564"/>
    <n v="31594.941649459237"/>
    <n v="23352.301408384112"/>
    <n v="24102.43072664905"/>
    <n v="19181.087291183652"/>
    <n v="19359.022986650718"/>
    <n v="18457.717695310796"/>
    <n v="1021936.721609872"/>
    <n v="468"/>
    <n v="1.4159999999999999E-3"/>
    <n v="278532"/>
    <n v="323642.72160987207"/>
    <n v="896.92735042735046"/>
    <n v="595.15384615384619"/>
    <n v="691.54427694417109"/>
    <n v="48.602564102564102"/>
    <n v="67.517094017094024"/>
    <n v="60.106837606837608"/>
    <n v="61.158119658119659"/>
    <n v="61.130341880341881"/>
    <n v="57.664529914529915"/>
    <n v="51.651709401709404"/>
    <n v="43.553418803418801"/>
    <n v="49.049145299145302"/>
    <n v="34.275641025641029"/>
    <n v="21.92094017094017"/>
    <n v="38.523504273504273"/>
    <n v="37.200072089708996"/>
    <n v="86.664453821138537"/>
    <n v="61.832296471603776"/>
    <n v="70.238342209125591"/>
    <n v="75.258467649557659"/>
    <n v="69.650854622614446"/>
    <n v="67.510559080041105"/>
    <n v="49.898079932444681"/>
    <n v="51.500920356087718"/>
    <n v="40.985229254665924"/>
    <n v="41.365433732159651"/>
    <n v="39.439567725023068"/>
    <n v="594.38299199999994"/>
    <n v="394.40131199999996"/>
    <n v="458.27809379957881"/>
    <n v="32.208335999999996"/>
    <n v="44.742767999999998"/>
    <n v="39.832079999999998"/>
    <n v="40.528751999999997"/>
    <n v="40.510343999999996"/>
    <n v="38.213591999999998"/>
    <n v="34.228968000000002"/>
    <n v="28.862327999999998"/>
    <n v="32.504280000000001"/>
    <n v="22.714055999999999"/>
    <n v="14.526743999999999"/>
    <n v="25.529063999999998"/>
    <n v="24.652041372985074"/>
    <n v="57.431493573822657"/>
    <n v="40.975520884174159"/>
    <n v="46.546106521881015"/>
    <n v="49.872883409750067"/>
    <n v="46.156785548151127"/>
    <n v="44.738437375634277"/>
    <n v="33.066858794271901"/>
    <n v="34.129041908935051"/>
    <n v="27.160419604316051"/>
    <n v="27.412376549097417"/>
    <n v="26.136128256560085"/>
  </r>
  <r>
    <x v="0"/>
    <s v="TALENTI"/>
    <n v="64369026"/>
    <n v="10186852001703"/>
    <s v="TAL Summer Strawberry Sorbetto 8 1PT"/>
    <n v="296350"/>
    <n v="21660"/>
    <n v="22010"/>
    <n v="28409"/>
    <n v="28848"/>
    <n v="33075"/>
    <n v="35264"/>
    <n v="32325"/>
    <n v="29475"/>
    <n v="30321"/>
    <n v="21350"/>
    <n v="18435"/>
    <n v="19203"/>
    <n v="22077.557567464428"/>
    <n v="24084.178306670077"/>
    <n v="27838.530322293253"/>
    <n v="27251.018967876178"/>
    <n v="29563.316812128163"/>
    <n v="41305.996346332809"/>
    <n v="30802.108569143817"/>
    <n v="27022.90357779176"/>
    <n v="25130.594621497745"/>
    <n v="21832.142296356564"/>
    <n v="15482.708349470937"/>
    <n v="13693.78746307322"/>
    <n v="922809.84320009919"/>
    <n v="255"/>
    <n v="3.7839999999999996E-3"/>
    <n v="320375"/>
    <n v="306084.8432000989"/>
    <n v="1162.1568627450981"/>
    <n v="1256.3725490196077"/>
    <n v="1200.3327184317604"/>
    <n v="84.941176470588232"/>
    <n v="86.313725490196077"/>
    <n v="111.4078431372549"/>
    <n v="113.12941176470588"/>
    <n v="129.70588235294119"/>
    <n v="138.29019607843136"/>
    <n v="126.76470588235294"/>
    <n v="115.58823529411765"/>
    <n v="118.90588235294118"/>
    <n v="83.725490196078425"/>
    <n v="72.294117647058826"/>
    <n v="75.305882352941182"/>
    <n v="86.578657127311487"/>
    <n v="94.447758065372852"/>
    <n v="109.17070714624805"/>
    <n v="106.86674105049481"/>
    <n v="115.93457573383593"/>
    <n v="161.98429939738358"/>
    <n v="120.7925826240934"/>
    <n v="105.97217089330101"/>
    <n v="98.551351456853908"/>
    <n v="85.616244299437511"/>
    <n v="60.716503331258579"/>
    <n v="53.701127306169489"/>
    <n v="1121.3883999999998"/>
    <n v="1212.299"/>
    <n v="1158.2250466691742"/>
    <n v="81.961439999999996"/>
    <n v="83.285839999999993"/>
    <n v="107.49965599999999"/>
    <n v="109.16083199999998"/>
    <n v="125.15579999999999"/>
    <n v="133.438976"/>
    <n v="122.31779999999999"/>
    <n v="111.53339999999999"/>
    <n v="114.73466399999998"/>
    <n v="80.788399999999996"/>
    <n v="69.758039999999994"/>
    <n v="72.664151999999987"/>
    <n v="83.541477835285392"/>
    <n v="91.134530712439556"/>
    <n v="105.34099873955766"/>
    <n v="103.11785577444344"/>
    <n v="111.86759081709296"/>
    <n v="156.30189017452332"/>
    <n v="116.55517882564018"/>
    <n v="102.25466713836401"/>
    <n v="95.094170047747454"/>
    <n v="82.612826449413234"/>
    <n v="58.586568394398022"/>
    <n v="51.817291760269057"/>
  </r>
  <r>
    <x v="1"/>
    <s v="Facepieces"/>
    <n v="64771677"/>
    <n v="10077567003659"/>
    <s v="PS Minions Facepiece IH 6-6PK"/>
    <n v="509012"/>
    <n v="21378"/>
    <n v="25580"/>
    <n v="22952"/>
    <n v="21023"/>
    <n v="34085"/>
    <n v="35220"/>
    <n v="21085"/>
    <n v="10545"/>
    <n v="11720"/>
    <n v="5295"/>
    <n v="4815"/>
    <n v="9680"/>
    <n v="13584.150895458359"/>
    <n v="14619.50630519518"/>
    <n v="15187.44349775021"/>
    <n v="16856.870352307524"/>
    <n v="26135.735394162773"/>
    <n v="25070.80199142134"/>
    <n v="14507.789329189151"/>
    <n v="7762.7169783098416"/>
    <n v="7667.1165758621573"/>
    <n v="5495.6394502682351"/>
    <n v="2455.1403441679117"/>
    <n v="6104.1386691974403"/>
    <n v="887837.04978329025"/>
    <n v="195"/>
    <n v="2.16E-3"/>
    <n v="223378"/>
    <n v="155447.04978329016"/>
    <n v="2610.3179487179486"/>
    <n v="1145.5282051282052"/>
    <n v="797.16435786302645"/>
    <n v="109.63076923076923"/>
    <n v="131.17948717948718"/>
    <n v="117.7025641025641"/>
    <n v="107.81025641025641"/>
    <n v="174.7948717948718"/>
    <n v="180.61538461538461"/>
    <n v="108.12820512820512"/>
    <n v="54.07692307692308"/>
    <n v="60.102564102564102"/>
    <n v="27.153846153846153"/>
    <n v="24.692307692307693"/>
    <n v="49.641025641025642"/>
    <n v="69.662312284401835"/>
    <n v="74.971827206129134"/>
    <n v="77.884325629488259"/>
    <n v="86.44548898619243"/>
    <n v="134.02941227775781"/>
    <n v="128.56821534062226"/>
    <n v="74.398919636867433"/>
    <n v="39.808805016973544"/>
    <n v="39.318546542882856"/>
    <n v="28.182766411631974"/>
    <n v="12.590463303425189"/>
    <n v="31.30327522665354"/>
    <n v="1099.4659200000001"/>
    <n v="482.49648000000002"/>
    <n v="335.76562753190677"/>
    <n v="46.176479999999998"/>
    <n v="55.252800000000001"/>
    <n v="49.576320000000003"/>
    <n v="45.409680000000002"/>
    <n v="73.623599999999996"/>
    <n v="76.075199999999995"/>
    <n v="45.543599999999998"/>
    <n v="22.777200000000001"/>
    <n v="25.315200000000001"/>
    <n v="11.437200000000001"/>
    <n v="10.400399999999999"/>
    <n v="20.908799999999999"/>
    <n v="29.341765934190054"/>
    <n v="31.578133619221589"/>
    <n v="32.804877955140455"/>
    <n v="36.410839960984255"/>
    <n v="56.45318845139159"/>
    <n v="54.152932301470095"/>
    <n v="31.336824951048566"/>
    <n v="16.767468673149256"/>
    <n v="16.560971803862259"/>
    <n v="11.870581212579388"/>
    <n v="5.3031031434026898"/>
    <n v="13.184939525466472"/>
  </r>
  <r>
    <x v="1"/>
    <s v="MG Sticks"/>
    <n v="69591655"/>
    <n v="10077567721621"/>
    <s v="BR Carbsmart Almond Bar 8-6PK"/>
    <n v="438715"/>
    <n v="26076"/>
    <n v="32328"/>
    <n v="37375"/>
    <n v="41352"/>
    <n v="45820"/>
    <n v="40144"/>
    <n v="48182"/>
    <n v="31828"/>
    <n v="48268"/>
    <n v="33540"/>
    <n v="26754"/>
    <n v="27526"/>
    <n v="23081.117282985168"/>
    <n v="29718.043131495786"/>
    <n v="34870.191733504696"/>
    <n v="38506.782731578147"/>
    <n v="44795.159629119909"/>
    <n v="40501.880613228233"/>
    <n v="47063.3264250188"/>
    <n v="39891.786925279164"/>
    <n v="39502.665090179849"/>
    <n v="31626.343299914392"/>
    <n v="26947.745061807866"/>
    <n v="18444.386170030826"/>
    <n v="1292857.4280941423"/>
    <n v="143"/>
    <n v="4.2560000000000002E-3"/>
    <n v="439193"/>
    <n v="414949.42809414282"/>
    <n v="3067.9370629370628"/>
    <n v="3071.2797202797201"/>
    <n v="2901.7442524065932"/>
    <n v="182.34965034965035"/>
    <n v="226.06993006993008"/>
    <n v="261.36363636363637"/>
    <n v="289.17482517482517"/>
    <n v="320.41958041958043"/>
    <n v="280.72727272727275"/>
    <n v="336.93706293706293"/>
    <n v="222.57342657342659"/>
    <n v="337.53846153846155"/>
    <n v="234.54545454545453"/>
    <n v="187.09090909090909"/>
    <n v="192.48951048951048"/>
    <n v="161.40641456632983"/>
    <n v="207.81848343703348"/>
    <n v="243.84749463989297"/>
    <n v="269.27820092012689"/>
    <n v="313.25286453930005"/>
    <n v="283.2299343582394"/>
    <n v="329.11417080432727"/>
    <n v="278.9635449320221"/>
    <n v="276.24241321804089"/>
    <n v="221.16323985954119"/>
    <n v="188.44576966299206"/>
    <n v="128.98172146874703"/>
    <n v="1867.1710400000002"/>
    <n v="1869.205408"/>
    <n v="1766.024765968672"/>
    <n v="110.97945600000001"/>
    <n v="137.58796800000002"/>
    <n v="159.06800000000001"/>
    <n v="175.994112"/>
    <n v="195.00992000000002"/>
    <n v="170.85286400000001"/>
    <n v="205.06259200000002"/>
    <n v="135.459968"/>
    <n v="205.42860800000003"/>
    <n v="142.74624"/>
    <n v="113.86502400000001"/>
    <n v="117.15065600000001"/>
    <n v="98.233235156384879"/>
    <n v="126.47999156764607"/>
    <n v="148.40753601779599"/>
    <n v="163.8848673055966"/>
    <n v="190.64819938153434"/>
    <n v="172.37600388989938"/>
    <n v="200.30151726488003"/>
    <n v="169.77944515398812"/>
    <n v="168.12334262380546"/>
    <n v="134.60171708443565"/>
    <n v="114.68960298305429"/>
    <n v="78.499307539651198"/>
  </r>
  <r>
    <x v="0"/>
    <s v="48oz"/>
    <n v="68930545"/>
    <n v="10077567003277"/>
    <s v="BR CS VAN CHOC Straw 6 1.5QT"/>
    <n v="433769"/>
    <n v="26169"/>
    <n v="29920"/>
    <n v="33704"/>
    <n v="41151"/>
    <n v="34430"/>
    <n v="45432"/>
    <n v="41261"/>
    <n v="35068"/>
    <n v="29944"/>
    <n v="27599"/>
    <n v="29369"/>
    <n v="26216"/>
    <n v="23498.270290769015"/>
    <n v="27715.459166865039"/>
    <n v="34987.095391874507"/>
    <n v="32098.950629524188"/>
    <n v="33119.373294826815"/>
    <n v="39802.119393781293"/>
    <n v="40628.927165460897"/>
    <n v="32239.979631423972"/>
    <n v="26065.571474694487"/>
    <n v="28395.896198848153"/>
    <n v="26832.473024866336"/>
    <n v="22747.630773526809"/>
    <n v="1202163.7464364616"/>
    <n v="176"/>
    <n v="8.5199999999999998E-3"/>
    <n v="400263"/>
    <n v="368131.7464364614"/>
    <n v="2464.596590909091"/>
    <n v="2274.221590909091"/>
    <n v="2091.6576502071671"/>
    <n v="148.6875"/>
    <n v="170"/>
    <n v="191.5"/>
    <n v="233.8125"/>
    <n v="195.625"/>
    <n v="258.13636363636363"/>
    <n v="234.4375"/>
    <n v="199.25"/>
    <n v="170.13636363636363"/>
    <n v="156.8125"/>
    <n v="166.86931818181819"/>
    <n v="148.95454545454547"/>
    <n v="133.5128993793694"/>
    <n v="157.47419981173317"/>
    <n v="198.7903147265597"/>
    <n v="182.38040130411471"/>
    <n v="188.17825735697053"/>
    <n v="226.14840564648463"/>
    <n v="230.84617707648238"/>
    <n v="183.18170245127257"/>
    <n v="148.0998379244005"/>
    <n v="161.34031931163724"/>
    <n v="152.45723309583147"/>
    <n v="129.24790212231142"/>
    <n v="3695.7118799999998"/>
    <n v="3410.2407600000001"/>
    <n v="3136.4824796386511"/>
    <n v="222.95988"/>
    <n v="254.91839999999999"/>
    <n v="287.15807999999998"/>
    <n v="350.60651999999999"/>
    <n v="293.34359999999998"/>
    <n v="387.08064000000002"/>
    <n v="351.54372000000001"/>
    <n v="298.77936"/>
    <n v="255.12287999999998"/>
    <n v="235.14347999999998"/>
    <n v="250.22387999999998"/>
    <n v="223.36032"/>
    <n v="200.205262877352"/>
    <n v="236.13571210169013"/>
    <n v="298.09005273877079"/>
    <n v="273.48305936354609"/>
    <n v="282.17706047192445"/>
    <n v="339.11405723501662"/>
    <n v="346.15845944972682"/>
    <n v="274.68462645973221"/>
    <n v="222.07866896439702"/>
    <n v="241.93303561418625"/>
    <n v="228.61267017186117"/>
    <n v="193.80981419044841"/>
  </r>
  <r>
    <x v="1"/>
    <s v="Facepieces"/>
    <n v="64366224"/>
    <n v="10077567003888"/>
    <s v="PS Buzz"/>
    <n v="2805"/>
    <n v="8126"/>
    <n v="8683"/>
    <n v="9571"/>
    <n v="16526"/>
    <n v="21610"/>
    <n v="14824"/>
    <n v="11356"/>
    <n v="6630"/>
    <n v="4006"/>
    <n v="1904"/>
    <n v="1785"/>
    <n v="1819"/>
    <n v="1744.5649192614246"/>
    <n v="1517.9427576265657"/>
    <n v="2018.1562532276787"/>
    <n v="5703.1942124929783"/>
    <n v="5392.8729343358018"/>
    <n v="12586.478945718944"/>
    <n v="9266.2506593078215"/>
    <n v="11131.674460605036"/>
    <n v="11729.933807665664"/>
    <n v="9617.5385211289522"/>
    <n v="11776.769570989003"/>
    <n v="8366.5026118659516"/>
    <n v="200496.87965422581"/>
    <n v="187"/>
    <n v="1.944E-3"/>
    <n v="106840"/>
    <n v="90851.879654225835"/>
    <n v="15"/>
    <n v="571.33689839572196"/>
    <n v="485.83892863222371"/>
    <n v="43.454545454545453"/>
    <n v="46.433155080213901"/>
    <n v="51.18181818181818"/>
    <n v="88.37433155080214"/>
    <n v="115.56149732620321"/>
    <n v="79.272727272727266"/>
    <n v="60.727272727272727"/>
    <n v="35.454545454545453"/>
    <n v="21.422459893048128"/>
    <n v="10.181818181818182"/>
    <n v="9.545454545454545"/>
    <n v="9.7272727272727266"/>
    <n v="9.3292241671733933"/>
    <n v="8.1173409498746825"/>
    <n v="10.792279429025021"/>
    <n v="30.498364772689722"/>
    <n v="28.838892696982896"/>
    <n v="67.307374041277768"/>
    <n v="49.552142563143427"/>
    <n v="59.527670912326393"/>
    <n v="62.726918757570395"/>
    <n v="51.430687278764452"/>
    <n v="62.97737738496793"/>
    <n v="44.740655678427551"/>
    <n v="5.4529199999999998"/>
    <n v="207.69695999999999"/>
    <n v="176.61605404781503"/>
    <n v="15.796944"/>
    <n v="16.879752"/>
    <n v="18.606024000000001"/>
    <n v="32.126544000000003"/>
    <n v="42.009839999999997"/>
    <n v="28.817855999999999"/>
    <n v="22.076063999999999"/>
    <n v="12.888719999999999"/>
    <n v="7.7876640000000004"/>
    <n v="3.7013759999999998"/>
    <n v="3.47004"/>
    <n v="3.5361359999999999"/>
    <n v="3.3914342030442093"/>
    <n v="2.9508807208260439"/>
    <n v="3.9232957562746074"/>
    <n v="11.08700954908635"/>
    <n v="10.483744984348798"/>
    <n v="24.468115070477626"/>
    <n v="18.013591281694406"/>
    <n v="21.639975151416191"/>
    <n v="22.802991322102052"/>
    <n v="18.696494885074681"/>
    <n v="22.894040046002623"/>
    <n v="16.264481077467408"/>
  </r>
  <r>
    <x v="0"/>
    <s v="BJ PTS"/>
    <n v="84161610"/>
    <n v="10076840363954"/>
    <s v="BJ US-COR-SaltedCaramelCore-FTNG-8 1PT"/>
    <n v="450282"/>
    <n v="27848"/>
    <n v="38546"/>
    <n v="47254"/>
    <n v="40925"/>
    <n v="38248"/>
    <n v="45247"/>
    <n v="38717"/>
    <n v="42018"/>
    <n v="36791"/>
    <n v="32357"/>
    <n v="31059"/>
    <n v="27645"/>
    <n v="24477.142111891138"/>
    <n v="35165.306571495057"/>
    <n v="37816.993658041967"/>
    <n v="36883.029229297172"/>
    <n v="36774.496208115459"/>
    <n v="41593.408107208801"/>
    <n v="30711.826991790862"/>
    <n v="36684.783015552079"/>
    <n v="28363.124628577225"/>
    <n v="29235.499352813396"/>
    <n v="27048.692102760444"/>
    <n v="21359.430988266722"/>
    <n v="1283050.7329658105"/>
    <n v="240"/>
    <n v="3.7853439999999999E-3"/>
    <n v="446655"/>
    <n v="386113.73296581028"/>
    <n v="1876.175"/>
    <n v="1861.0625"/>
    <n v="1608.8072206908762"/>
    <n v="116.03333333333333"/>
    <n v="160.60833333333332"/>
    <n v="196.89166666666668"/>
    <n v="170.52083333333334"/>
    <n v="159.36666666666667"/>
    <n v="188.52916666666667"/>
    <n v="161.32083333333333"/>
    <n v="175.07499999999999"/>
    <n v="153.29583333333332"/>
    <n v="134.82083333333333"/>
    <n v="129.41249999999999"/>
    <n v="115.1875"/>
    <n v="101.98809213287974"/>
    <n v="146.52211071456273"/>
    <n v="157.57080690850819"/>
    <n v="153.67928845540487"/>
    <n v="153.22706753381442"/>
    <n v="173.30586711337"/>
    <n v="127.96594579912859"/>
    <n v="152.85326256480033"/>
    <n v="118.17968595240511"/>
    <n v="121.81458063672248"/>
    <n v="112.70288376150185"/>
    <n v="88.997629117778004"/>
    <n v="1704.472267008"/>
    <n v="1690.74282432"/>
    <n v="1461.573302399732"/>
    <n v="105.414259712"/>
    <n v="145.909869824"/>
    <n v="178.87264537600001"/>
    <n v="154.91520320000001"/>
    <n v="144.78183731199999"/>
    <n v="171.27545996800001"/>
    <n v="146.557163648"/>
    <n v="159.05258419200001"/>
    <n v="139.26659110399999"/>
    <n v="122.482375808"/>
    <n v="117.568999296"/>
    <n v="104.64583488"/>
    <n v="92.654403030394448"/>
    <n v="133.11278223856939"/>
    <n v="143.1503300415072"/>
    <n v="139.61495339494468"/>
    <n v="139.2041185744126"/>
    <n v="157.44535781817419"/>
    <n v="116.25483003241359"/>
    <n v="138.86452327922197"/>
    <n v="107.36418363403702"/>
    <n v="110.66642206217607"/>
    <n v="102.38860435903163"/>
    <n v="80.852793934849501"/>
  </r>
  <r>
    <x v="0"/>
    <s v="BJ PTS"/>
    <n v="67904289"/>
    <n v="10076840002549"/>
    <s v="BJ US-IC-Netflix+Chillld-8 1PT"/>
    <n v="375756"/>
    <n v="16205"/>
    <n v="20810"/>
    <n v="23345"/>
    <n v="21139"/>
    <n v="19730"/>
    <n v="22206"/>
    <n v="20032"/>
    <n v="23585"/>
    <n v="20892"/>
    <n v="17006"/>
    <n v="12292"/>
    <n v="12287"/>
    <n v="-4590.5727937775882"/>
    <n v="-617.42928822438137"/>
    <n v="-172.64661706472828"/>
    <n v="-1227.0506869224384"/>
    <n v="-504.12943210779463"/>
    <n v="1447.5746298768554"/>
    <n v="-2928.6642878020675"/>
    <n v="-578.0842733158197"/>
    <n v="-2923.9874039936508"/>
    <n v="-2776.5834153368305"/>
    <n v="-1840.7043778917657"/>
    <n v="-1476.7563029757584"/>
    <n v="587095.96575046424"/>
    <n v="240"/>
    <n v="3.7839999999999996E-3"/>
    <n v="229529"/>
    <n v="-18189.034249535969"/>
    <n v="1565.65"/>
    <n v="956.37083333333328"/>
    <n v="-75.787642706399865"/>
    <n v="67.520833333333329"/>
    <n v="86.708333333333329"/>
    <n v="97.270833333333329"/>
    <n v="88.079166666666666"/>
    <n v="82.208333333333329"/>
    <n v="92.525000000000006"/>
    <n v="83.466666666666669"/>
    <n v="98.270833333333329"/>
    <n v="87.05"/>
    <n v="70.858333333333334"/>
    <n v="51.216666666666669"/>
    <n v="51.195833333333333"/>
    <n v="-19.12738664073995"/>
    <n v="-2.5726220342682558"/>
    <n v="-0.7193609044363678"/>
    <n v="-5.1127111955101601"/>
    <n v="-2.1005393004491442"/>
    <n v="6.0315609578202309"/>
    <n v="-12.202767865841947"/>
    <n v="-2.4086844721492486"/>
    <n v="-12.183280849973546"/>
    <n v="-11.56909756390346"/>
    <n v="-7.6696015745490236"/>
    <n v="-6.1531512623989935"/>
    <n v="1421.8607039999999"/>
    <n v="868.53773599999988"/>
    <n v="-68.827305600244102"/>
    <n v="61.319719999999997"/>
    <n v="78.745039999999989"/>
    <n v="88.337479999999985"/>
    <n v="79.989975999999999"/>
    <n v="74.658319999999989"/>
    <n v="84.027503999999993"/>
    <n v="75.801087999999993"/>
    <n v="89.245639999999995"/>
    <n v="79.055327999999989"/>
    <n v="64.350703999999993"/>
    <n v="46.512927999999995"/>
    <n v="46.494007999999994"/>
    <n v="-17.370727451654393"/>
    <n v="-2.3363524266410587"/>
    <n v="-0.65329479897293175"/>
    <n v="-4.6431597993145068"/>
    <n v="-1.9076257710958946"/>
    <n v="5.4776223994540203"/>
    <n v="-11.082065665043022"/>
    <n v="-2.1874708902270616"/>
    <n v="-11.064368336711974"/>
    <n v="-10.506591643634566"/>
    <n v="-6.965225365942441"/>
    <n v="-5.5880458504602695"/>
  </r>
  <r>
    <x v="1"/>
    <s v="ESS"/>
    <n v="64406941"/>
    <n v="10077567417760"/>
    <s v="KL Mrs Fields Sandwich 1-12BK"/>
    <n v="366154"/>
    <n v="8700"/>
    <n v="19468"/>
    <n v="21018"/>
    <n v="23286"/>
    <n v="6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4634"/>
    <n v="224"/>
    <n v="2.124E-3"/>
    <n v="78480"/>
    <n v="0"/>
    <n v="1634.6160714285713"/>
    <n v="350.35714285714283"/>
    <n v="0"/>
    <n v="38.839285714285715"/>
    <n v="86.910714285714292"/>
    <n v="93.830357142857139"/>
    <n v="103.95535714285714"/>
    <n v="26.8214285714285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7.711096"/>
    <n v="166.69152"/>
    <n v="0"/>
    <n v="18.4788"/>
    <n v="41.350031999999999"/>
    <n v="44.642232"/>
    <n v="49.459463999999997"/>
    <n v="12.760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opped"/>
    <n v="68354588"/>
    <n v="10076840003058"/>
    <s v="BJ US-TOP-SLTDCRMLBRWNIE-8 450ml"/>
    <n v="385237"/>
    <n v="28060"/>
    <n v="37681"/>
    <n v="44250"/>
    <n v="39348"/>
    <n v="33263"/>
    <n v="41295"/>
    <n v="37041"/>
    <n v="35011"/>
    <n v="31104"/>
    <n v="28380"/>
    <n v="25576"/>
    <n v="24915"/>
    <n v="19220.346492478631"/>
    <n v="30807.191105578844"/>
    <n v="34085.977501067493"/>
    <n v="32024.667286947933"/>
    <n v="31767.511533099085"/>
    <n v="36086.912480386112"/>
    <n v="28422.800449186965"/>
    <n v="31461.525805135818"/>
    <n v="24172.391892919903"/>
    <n v="25496.276763390393"/>
    <n v="24197.286394753173"/>
    <n v="18365.706801876422"/>
    <n v="1127269.5945068207"/>
    <n v="240"/>
    <n v="3.5999999999999999E-3"/>
    <n v="405924"/>
    <n v="336108.59450682078"/>
    <n v="1605.1541666666667"/>
    <n v="1691.35"/>
    <n v="1400.4524771117533"/>
    <n v="116.91666666666667"/>
    <n v="157.00416666666666"/>
    <n v="184.375"/>
    <n v="163.95"/>
    <n v="138.59583333333333"/>
    <n v="172.0625"/>
    <n v="154.33750000000001"/>
    <n v="145.87916666666666"/>
    <n v="129.6"/>
    <n v="118.25"/>
    <n v="106.56666666666666"/>
    <n v="103.8125"/>
    <n v="80.084777051994294"/>
    <n v="128.3632962732452"/>
    <n v="142.0249062544479"/>
    <n v="133.4361136956164"/>
    <n v="132.36463138791285"/>
    <n v="150.36213533494214"/>
    <n v="118.42833520494568"/>
    <n v="131.08969085473257"/>
    <n v="100.71829955383292"/>
    <n v="106.23448651412664"/>
    <n v="100.82202664480489"/>
    <n v="76.523778341151754"/>
    <n v="1386.8532"/>
    <n v="1461.3263999999999"/>
    <n v="1209.9909402245548"/>
    <n v="101.01599999999999"/>
    <n v="135.6516"/>
    <n v="159.29999999999998"/>
    <n v="141.65279999999998"/>
    <n v="119.74679999999999"/>
    <n v="148.66200000000001"/>
    <n v="133.3476"/>
    <n v="126.03959999999999"/>
    <n v="111.9744"/>
    <n v="102.16799999999999"/>
    <n v="92.073599999999999"/>
    <n v="89.694000000000003"/>
    <n v="69.193247372923068"/>
    <n v="110.90588798008383"/>
    <n v="122.70951900384297"/>
    <n v="115.28880223301256"/>
    <n v="114.3630415191567"/>
    <n v="129.91288492939"/>
    <n v="102.32208161707307"/>
    <n v="113.26149289848894"/>
    <n v="87.020610814511642"/>
    <n v="91.786596348205407"/>
    <n v="87.110231021111417"/>
    <n v="66.116544486755117"/>
  </r>
  <r>
    <x v="0"/>
    <s v="48oz"/>
    <n v="64389651"/>
    <n v="10077567003901"/>
    <s v="BR Strawberry Shortcake 6 1.5QT"/>
    <n v="55"/>
    <n v="11992"/>
    <n v="25915"/>
    <n v="39850"/>
    <n v="59321"/>
    <n v="68877"/>
    <n v="70006"/>
    <n v="71032"/>
    <n v="60927"/>
    <n v="45614"/>
    <n v="37849"/>
    <n v="50468"/>
    <n v="38412"/>
    <n v="37768.980341633673"/>
    <n v="40480.471156650965"/>
    <n v="50061.11997501248"/>
    <n v="52853.299791600424"/>
    <n v="61019.698010990927"/>
    <n v="62108.528938418101"/>
    <n v="61408.31348759307"/>
    <n v="60755.590020665157"/>
    <n v="40209.537345869008"/>
    <n v="43267.891011239321"/>
    <n v="44708.574721962694"/>
    <n v="36381.050287455218"/>
    <n v="1171341.0550890912"/>
    <n v="176"/>
    <n v="8.5199999999999998E-3"/>
    <n v="580263"/>
    <n v="591023.05508909107"/>
    <n v="0.3125"/>
    <n v="3296.9488636363635"/>
    <n v="3358.0855402789266"/>
    <n v="68.13636363636364"/>
    <n v="147.24431818181819"/>
    <n v="226.42045454545453"/>
    <n v="337.05113636363637"/>
    <n v="391.34659090909093"/>
    <n v="397.76136363636363"/>
    <n v="403.59090909090907"/>
    <n v="346.17613636363637"/>
    <n v="259.17045454545456"/>
    <n v="215.05113636363637"/>
    <n v="286.75"/>
    <n v="218.25"/>
    <n v="214.59647921382768"/>
    <n v="230.00267702642594"/>
    <n v="284.43818167620725"/>
    <n v="300.3028397250024"/>
    <n v="346.70282960790297"/>
    <n v="352.88936896828466"/>
    <n v="348.91087208859699"/>
    <n v="345.20221602650656"/>
    <n v="228.46328037425573"/>
    <n v="245.84028983658706"/>
    <n v="254.02599273842441"/>
    <n v="206.71051299690464"/>
    <n v="0.46860000000000002"/>
    <n v="4943.84076"/>
    <n v="5035.516429359056"/>
    <n v="102.17184"/>
    <n v="220.79579999999999"/>
    <n v="339.52199999999999"/>
    <n v="505.41492"/>
    <n v="586.83204000000001"/>
    <n v="596.45111999999995"/>
    <n v="605.19263999999998"/>
    <n v="519.09803999999997"/>
    <n v="388.63128"/>
    <n v="322.47348"/>
    <n v="429.98735999999997"/>
    <n v="327.27024"/>
    <n v="321.79171251071887"/>
    <n v="344.8936142546662"/>
    <n v="426.52074218710629"/>
    <n v="450.31011422443561"/>
    <n v="519.8878270536427"/>
    <n v="529.16466655532224"/>
    <n v="523.1988309142929"/>
    <n v="517.63762697606717"/>
    <n v="342.58525818680397"/>
    <n v="368.64243141575901"/>
    <n v="380.91705663112214"/>
    <n v="309.96654844911848"/>
  </r>
  <r>
    <x v="0"/>
    <s v="BJ PTS"/>
    <n v="67789314"/>
    <n v="10076840002365"/>
    <s v="BJ US-IC-PBHalfBaked-8 1 PT"/>
    <n v="373645"/>
    <n v="24242"/>
    <n v="37662"/>
    <n v="35196"/>
    <n v="35573"/>
    <n v="28673"/>
    <n v="39458"/>
    <n v="33937"/>
    <n v="31532"/>
    <n v="34742"/>
    <n v="23648"/>
    <n v="23718"/>
    <n v="23265"/>
    <n v="18896.129777899852"/>
    <n v="29955.858277815983"/>
    <n v="32127.227511791931"/>
    <n v="30759.450754582955"/>
    <n v="25472.654711497162"/>
    <n v="33604.559952602365"/>
    <n v="29124.23043267418"/>
    <n v="28617.253136824213"/>
    <n v="24527.97810122959"/>
    <n v="22107.374448663209"/>
    <n v="21821.492948236122"/>
    <n v="15702.5382157561"/>
    <n v="1058007.7482695738"/>
    <n v="240"/>
    <n v="3.7853439999999999E-3"/>
    <n v="371646"/>
    <n v="312716.74826957367"/>
    <n v="1556.8541666666667"/>
    <n v="1548.5250000000001"/>
    <n v="1302.9864511232236"/>
    <n v="101.00833333333334"/>
    <n v="156.92500000000001"/>
    <n v="146.65"/>
    <n v="148.22083333333333"/>
    <n v="119.47083333333333"/>
    <n v="164.40833333333333"/>
    <n v="141.40416666666667"/>
    <n v="131.38333333333333"/>
    <n v="144.75833333333333"/>
    <n v="98.533333333333331"/>
    <n v="98.825000000000003"/>
    <n v="96.9375"/>
    <n v="78.733874074582715"/>
    <n v="124.8160761575666"/>
    <n v="133.86344796579971"/>
    <n v="128.16437814409565"/>
    <n v="106.13606129790485"/>
    <n v="140.01899980250985"/>
    <n v="121.35096013614242"/>
    <n v="119.23855473676755"/>
    <n v="102.19990875512329"/>
    <n v="92.114060202763369"/>
    <n v="90.92288728431717"/>
    <n v="65.427242565650417"/>
    <n v="1414.3748588799999"/>
    <n v="1406.807956224"/>
    <n v="1183.7404667617411"/>
    <n v="91.764309248000004"/>
    <n v="142.56362572800001"/>
    <n v="133.22896742399999"/>
    <n v="134.65604211199999"/>
    <n v="108.53716851199999"/>
    <n v="149.36210355200001"/>
    <n v="128.46321932800001"/>
    <n v="119.359467008"/>
    <n v="131.510421248"/>
    <n v="89.515814911999996"/>
    <n v="89.780788991999998"/>
    <n v="88.066028160000002"/>
    <n v="71.528351477994534"/>
    <n v="113.39322839678107"/>
    <n v="121.61260789839652"/>
    <n v="116.43510235715605"/>
    <n v="96.422760676237516"/>
    <n v="127.20481938922364"/>
    <n v="110.24523092294061"/>
    <n v="108.32614745795871"/>
    <n v="92.846834737620824"/>
    <n v="83.684017225000588"/>
    <n v="82.601857402647909"/>
    <n v="59.439508819783057"/>
  </r>
  <r>
    <x v="0"/>
    <s v="48oz"/>
    <n v="68817801"/>
    <n v="10077567250053"/>
    <s v="BR XCRMY CHOCOLATE 6 1.5 QT"/>
    <n v="399963"/>
    <n v="27093"/>
    <n v="28233"/>
    <n v="32835"/>
    <n v="39820"/>
    <n v="34155"/>
    <n v="44053"/>
    <n v="35657"/>
    <n v="34899"/>
    <n v="23232"/>
    <n v="22791"/>
    <n v="28455"/>
    <n v="27687"/>
    <n v="27297.798579004811"/>
    <n v="25374.266502424609"/>
    <n v="35495.118037979562"/>
    <n v="32819.831072602465"/>
    <n v="33549.371501533446"/>
    <n v="34978.100730504011"/>
    <n v="32522.675722874563"/>
    <n v="32279.78037299246"/>
    <n v="21477.128304159072"/>
    <n v="22905.738595942868"/>
    <n v="26344.331220070748"/>
    <n v="22580.74154389873"/>
    <n v="1126497.8821839876"/>
    <n v="176"/>
    <n v="8.5199999999999998E-3"/>
    <n v="378910"/>
    <n v="347624.8821839873"/>
    <n v="2272.5170454545455"/>
    <n v="2152.8977272727275"/>
    <n v="1975.1413760453825"/>
    <n v="153.9375"/>
    <n v="160.41477272727272"/>
    <n v="186.5625"/>
    <n v="226.25"/>
    <n v="194.0625"/>
    <n v="250.30113636363637"/>
    <n v="202.59659090909091"/>
    <n v="198.28977272727272"/>
    <n v="132"/>
    <n v="129.49431818181819"/>
    <n v="161.67613636363637"/>
    <n v="157.3125"/>
    <n v="155.10112828980007"/>
    <n v="144.17196876377619"/>
    <n v="201.6768070339748"/>
    <n v="186.476312912514"/>
    <n v="190.62142898598549"/>
    <n v="198.73920869604552"/>
    <n v="184.78793024360547"/>
    <n v="183.40784302836624"/>
    <n v="122.02913809181291"/>
    <n v="130.14624202240267"/>
    <n v="149.68370011403834"/>
    <n v="128.29966786306096"/>
    <n v="3407.6847600000001"/>
    <n v="3228.3132000000001"/>
    <n v="2961.7639962075718"/>
    <n v="230.83235999999999"/>
    <n v="240.54515999999998"/>
    <n v="279.75419999999997"/>
    <n v="339.26639999999998"/>
    <n v="291.00060000000002"/>
    <n v="375.33155999999997"/>
    <n v="303.79764"/>
    <n v="297.33947999999998"/>
    <n v="197.93663999999998"/>
    <n v="194.17931999999999"/>
    <n v="242.4366"/>
    <n v="235.89323999999999"/>
    <n v="232.57724389312099"/>
    <n v="216.18875060065767"/>
    <n v="302.41840568358589"/>
    <n v="279.62496073857301"/>
    <n v="285.84064519306497"/>
    <n v="298.01341822389418"/>
    <n v="277.09319715889126"/>
    <n v="275.02372877789577"/>
    <n v="182.98513315143529"/>
    <n v="195.15689283743325"/>
    <n v="224.45370199500277"/>
    <n v="192.38791795401718"/>
  </r>
  <r>
    <x v="1"/>
    <s v="MG Sticks"/>
    <n v="64396550"/>
    <n v="10077567003987"/>
    <s v="MG Double Raspberry Bar OOH 1-12PK"/>
    <n v="116"/>
    <n v="10027"/>
    <n v="5464"/>
    <n v="12871"/>
    <n v="23871"/>
    <n v="23078"/>
    <n v="19372"/>
    <n v="20822"/>
    <n v="16225"/>
    <n v="15515"/>
    <n v="11803"/>
    <n v="10643"/>
    <n v="9048"/>
    <n v="6866.9897970523889"/>
    <n v="8364.2510656040213"/>
    <n v="11971.697066112627"/>
    <n v="18947.349110800256"/>
    <n v="13592.08565749128"/>
    <n v="25232.583660289769"/>
    <n v="14667.992613698691"/>
    <n v="15722.822928398629"/>
    <n v="12059.801443351176"/>
    <n v="14471.57968377396"/>
    <n v="11704.138694076913"/>
    <n v="8759.7857830289522"/>
    <n v="341216.07750367868"/>
    <n v="493"/>
    <n v="1.08E-3"/>
    <n v="178739"/>
    <n v="162361.07750367865"/>
    <n v="0.23529411764705882"/>
    <n v="362.55375253549698"/>
    <n v="329.33281440908451"/>
    <n v="20.338742393509129"/>
    <n v="11.08316430020284"/>
    <n v="26.107505070993916"/>
    <n v="48.419878296146045"/>
    <n v="46.811359026369168"/>
    <n v="39.294117647058826"/>
    <n v="42.235294117647058"/>
    <n v="32.910750507099394"/>
    <n v="31.470588235294116"/>
    <n v="23.941176470588236"/>
    <n v="21.588235294117649"/>
    <n v="18.352941176470587"/>
    <n v="13.928985389558598"/>
    <n v="16.966026502239394"/>
    <n v="24.283361188869424"/>
    <n v="38.432756817039056"/>
    <n v="27.570153463471154"/>
    <n v="51.181711278478232"/>
    <n v="29.752520514601805"/>
    <n v="31.892135757400872"/>
    <n v="24.462071893207256"/>
    <n v="29.354117005626694"/>
    <n v="23.740646438289886"/>
    <n v="17.768328160302133"/>
    <n v="0.12528"/>
    <n v="193.03811999999999"/>
    <n v="175.34996370397295"/>
    <n v="10.82916"/>
    <n v="5.9011199999999997"/>
    <n v="13.900679999999999"/>
    <n v="25.78068"/>
    <n v="24.924240000000001"/>
    <n v="20.921759999999999"/>
    <n v="22.487760000000002"/>
    <n v="17.523"/>
    <n v="16.7562"/>
    <n v="12.74724"/>
    <n v="11.494440000000001"/>
    <n v="9.771840000000001"/>
    <n v="7.4163489808165801"/>
    <n v="9.0333911508523439"/>
    <n v="12.929432831401638"/>
    <n v="20.463137039664279"/>
    <n v="14.679452510090583"/>
    <n v="27.25119035311295"/>
    <n v="15.841432022794587"/>
    <n v="16.980648762670519"/>
    <n v="13.02458555881927"/>
    <n v="15.629306058475876"/>
    <n v="12.640469789603067"/>
    <n v="9.4605686456712679"/>
  </r>
  <r>
    <x v="0"/>
    <s v="TALENTI"/>
    <n v="68862402"/>
    <n v="20186852000055"/>
    <s v="Talenti Double Dark Chocolate 8 1PT"/>
    <n v="356636"/>
    <n v="29522"/>
    <n v="31966"/>
    <n v="36343"/>
    <n v="32305"/>
    <n v="41785"/>
    <n v="38780"/>
    <n v="32935"/>
    <n v="29955"/>
    <n v="31545"/>
    <n v="28381"/>
    <n v="26970"/>
    <n v="23400"/>
    <n v="23633.117109172927"/>
    <n v="30226.743893038903"/>
    <n v="31397.903965638583"/>
    <n v="32209.19637526447"/>
    <n v="35741.346613364221"/>
    <n v="37211.906724495129"/>
    <n v="31424.364629749878"/>
    <n v="28085.479875944995"/>
    <n v="28450.241026309108"/>
    <n v="26173.582784976996"/>
    <n v="20423.283708921052"/>
    <n v="15353.021789774322"/>
    <n v="1080853.1884966507"/>
    <n v="255"/>
    <n v="3.7839999999999996E-3"/>
    <n v="383887"/>
    <n v="340330.18849665049"/>
    <n v="1398.5725490196078"/>
    <n v="1505.4392156862746"/>
    <n v="1334.6281901829432"/>
    <n v="115.77254901960784"/>
    <n v="125.35686274509804"/>
    <n v="142.52156862745099"/>
    <n v="126.68627450980392"/>
    <n v="163.86274509803923"/>
    <n v="152.07843137254903"/>
    <n v="129.15686274509804"/>
    <n v="117.47058823529412"/>
    <n v="123.70588235294117"/>
    <n v="111.29803921568627"/>
    <n v="105.76470588235294"/>
    <n v="91.764705882352942"/>
    <n v="92.678890624207554"/>
    <n v="118.53625056093688"/>
    <n v="123.12903515936699"/>
    <n v="126.31057402064498"/>
    <n v="140.16214358182049"/>
    <n v="145.92904597841226"/>
    <n v="123.23280246960736"/>
    <n v="110.13913676841175"/>
    <n v="111.56957265219258"/>
    <n v="102.64150111755684"/>
    <n v="80.091308662435495"/>
    <n v="60.207928587350281"/>
    <n v="1349.5106239999998"/>
    <n v="1452.6284079999998"/>
    <n v="1287.8094332713254"/>
    <n v="111.71124799999998"/>
    <n v="120.95934399999999"/>
    <n v="137.52191199999999"/>
    <n v="122.24211999999999"/>
    <n v="158.11443999999997"/>
    <n v="146.74351999999999"/>
    <n v="124.62603999999999"/>
    <n v="113.34971999999999"/>
    <n v="119.36627999999999"/>
    <n v="107.39370399999999"/>
    <n v="102.05447999999998"/>
    <n v="88.545599999999993"/>
    <n v="89.42771514111034"/>
    <n v="114.3779988912592"/>
    <n v="118.80966860597638"/>
    <n v="121.87959908400074"/>
    <n v="135.24525558497021"/>
    <n v="140.80985504548954"/>
    <n v="118.90979575897353"/>
    <n v="106.27545585057585"/>
    <n v="107.65571204355365"/>
    <n v="99.040837258352937"/>
    <n v="77.281705554557249"/>
    <n v="58.095834452506033"/>
  </r>
  <r>
    <x v="0"/>
    <s v="48oz"/>
    <n v="64373718"/>
    <n v="10075856001065"/>
    <s v="BR Hershey Smores 6 1.5QT"/>
    <n v="55"/>
    <n v="16421"/>
    <n v="26845"/>
    <n v="36113"/>
    <n v="36684"/>
    <n v="61383"/>
    <n v="65602"/>
    <n v="49966"/>
    <n v="50376"/>
    <n v="31152"/>
    <n v="30503"/>
    <n v="37477"/>
    <n v="28611"/>
    <n v="30922.380578091212"/>
    <n v="29563.455174180432"/>
    <n v="37515.186670413626"/>
    <n v="38103.480973870108"/>
    <n v="39408.256972225492"/>
    <n v="37515.177073494124"/>
    <n v="43499.478836687151"/>
    <n v="42279.169628450283"/>
    <n v="26032.344019582699"/>
    <n v="29793.387389100757"/>
    <n v="31641.564602644652"/>
    <n v="25791.168603835635"/>
    <n v="883253.0505225762"/>
    <n v="176"/>
    <n v="8.5199999999999998E-3"/>
    <n v="471133"/>
    <n v="412065.0505225762"/>
    <n v="0.3125"/>
    <n v="2676.8920454545455"/>
    <n v="2341.278696151001"/>
    <n v="93.30113636363636"/>
    <n v="152.52840909090909"/>
    <n v="205.1875"/>
    <n v="208.43181818181819"/>
    <n v="348.76704545454544"/>
    <n v="372.73863636363637"/>
    <n v="283.89772727272725"/>
    <n v="286.22727272727275"/>
    <n v="177"/>
    <n v="173.3125"/>
    <n v="212.9375"/>
    <n v="162.5625"/>
    <n v="175.69534419370007"/>
    <n v="167.97417712602518"/>
    <n v="213.15446971825924"/>
    <n v="216.49705098789835"/>
    <n v="223.91055097855394"/>
    <n v="213.15441519030753"/>
    <n v="247.15612975390425"/>
    <n v="240.22255470710388"/>
    <n v="147.91104556581078"/>
    <n v="169.28061016534522"/>
    <n v="179.78161706048098"/>
    <n v="146.54073070361156"/>
    <n v="0.46860000000000002"/>
    <n v="4014.0531599999999"/>
    <n v="3510.794230452349"/>
    <n v="139.90691999999999"/>
    <n v="228.71940000000001"/>
    <n v="307.68275999999997"/>
    <n v="312.54768000000001"/>
    <n v="522.98316"/>
    <n v="558.92903999999999"/>
    <n v="425.71031999999997"/>
    <n v="429.20351999999997"/>
    <n v="265.41503999999998"/>
    <n v="259.88556"/>
    <n v="319.30403999999999"/>
    <n v="243.76571999999999"/>
    <n v="263.45868252533711"/>
    <n v="251.88063808401728"/>
    <n v="319.62939043192409"/>
    <n v="324.64165789737331"/>
    <n v="335.75834940336119"/>
    <n v="319.62930866616995"/>
    <n v="370.61555968857454"/>
    <n v="360.2185252343964"/>
    <n v="221.7955710468446"/>
    <n v="253.83966055513844"/>
    <n v="269.58613041453242"/>
    <n v="219.74075650467961"/>
  </r>
  <r>
    <x v="0"/>
    <s v="48oz"/>
    <n v="68899821"/>
    <n v="10077567254501"/>
    <s v="BR COOKIES AND CREAM 6 1.5QT"/>
    <n v="391586"/>
    <n v="31240"/>
    <n v="30371"/>
    <n v="31549"/>
    <n v="41507"/>
    <n v="30811"/>
    <n v="44168"/>
    <n v="32527"/>
    <n v="32540"/>
    <n v="20782"/>
    <n v="24552"/>
    <n v="34474"/>
    <n v="25289"/>
    <n v="27119.705411388593"/>
    <n v="25149.474884552405"/>
    <n v="35568.278366840408"/>
    <n v="35779.570760343573"/>
    <n v="32412.751136553339"/>
    <n v="43056.499424850706"/>
    <n v="31162.934800111856"/>
    <n v="32939.064126092766"/>
    <n v="18818.698052932872"/>
    <n v="22436.664845826363"/>
    <n v="28639.68995904371"/>
    <n v="24810.081629107095"/>
    <n v="1129289.4133976435"/>
    <n v="176"/>
    <n v="8.5199999999999998E-3"/>
    <n v="379810"/>
    <n v="357893.4133976436"/>
    <n v="2224.9204545454545"/>
    <n v="2158.0113636363635"/>
    <n v="2033.4853033957022"/>
    <n v="177.5"/>
    <n v="172.5625"/>
    <n v="179.25568181818181"/>
    <n v="235.83522727272728"/>
    <n v="175.0625"/>
    <n v="250.95454545454547"/>
    <n v="184.8125"/>
    <n v="184.88636363636363"/>
    <n v="118.07954545454545"/>
    <n v="139.5"/>
    <n v="195.875"/>
    <n v="143.6875"/>
    <n v="154.08923529198066"/>
    <n v="142.89474366222956"/>
    <n v="202.09249072068414"/>
    <n v="203.29301568377031"/>
    <n v="184.16335873041669"/>
    <n v="244.63920127756083"/>
    <n v="177.06212954609009"/>
    <n v="187.1537734437089"/>
    <n v="106.9244207553004"/>
    <n v="127.48105026037706"/>
    <n v="162.72551113093016"/>
    <n v="140.96637289265394"/>
    <n v="3336.3127199999999"/>
    <n v="3235.9811999999997"/>
    <n v="3049.2518821479234"/>
    <n v="266.16480000000001"/>
    <n v="258.76092"/>
    <n v="268.79748000000001"/>
    <n v="353.63963999999999"/>
    <n v="262.50972000000002"/>
    <n v="376.31135999999998"/>
    <n v="277.13004000000001"/>
    <n v="277.24079999999998"/>
    <n v="177.06263999999999"/>
    <n v="209.18304000000001"/>
    <n v="293.71848"/>
    <n v="215.46227999999999"/>
    <n v="231.0598901050308"/>
    <n v="214.27352601638648"/>
    <n v="303.04173168548027"/>
    <n v="304.84194287812721"/>
    <n v="276.15663968343443"/>
    <n v="366.841375099728"/>
    <n v="265.508204496953"/>
    <n v="280.64082635431038"/>
    <n v="160.33530741098807"/>
    <n v="191.16038448644059"/>
    <n v="244.0101584510524"/>
    <n v="211.38189547999244"/>
  </r>
  <r>
    <x v="0"/>
    <s v="48oz"/>
    <n v="69568962"/>
    <n v="10077567281927"/>
    <s v="BR NSA VCS 6 1.5QT"/>
    <n v="349828"/>
    <n v="21208"/>
    <n v="26272"/>
    <n v="24932"/>
    <n v="39207"/>
    <n v="36078"/>
    <n v="43956"/>
    <n v="16500"/>
    <n v="44586"/>
    <n v="25270"/>
    <n v="26004"/>
    <n v="25963"/>
    <n v="25289"/>
    <n v="22466.221695774791"/>
    <n v="24249.079344523358"/>
    <n v="28845.735191074491"/>
    <n v="38600.87877362586"/>
    <n v="33484.868298407426"/>
    <n v="33320.384103302313"/>
    <n v="30750.185157505526"/>
    <n v="31215.32663360981"/>
    <n v="23909.394899537332"/>
    <n v="22155.698289589804"/>
    <n v="19436.72227456242"/>
    <n v="17262.213380265057"/>
    <n v="1030789.7080417783"/>
    <n v="176"/>
    <n v="8.5199999999999998E-3"/>
    <n v="355265"/>
    <n v="325696.70804177813"/>
    <n v="1987.659090909091"/>
    <n v="2018.5511363636363"/>
    <n v="1850.5494775101031"/>
    <n v="120.5"/>
    <n v="149.27272727272728"/>
    <n v="141.65909090909091"/>
    <n v="222.76704545454547"/>
    <n v="204.98863636363637"/>
    <n v="249.75"/>
    <n v="93.75"/>
    <n v="253.32954545454547"/>
    <n v="143.57954545454547"/>
    <n v="147.75"/>
    <n v="147.51704545454547"/>
    <n v="143.6875"/>
    <n v="127.64898690781132"/>
    <n v="137.77885991206452"/>
    <n v="163.8962226765596"/>
    <n v="219.32317485014693"/>
    <n v="190.25493351367857"/>
    <n v="189.32036422330859"/>
    <n v="174.7169611221905"/>
    <n v="177.35981041823754"/>
    <n v="135.84883465646212"/>
    <n v="125.88464937266934"/>
    <n v="110.43592201455921"/>
    <n v="98.080757842415096"/>
    <n v="2980.5345600000001"/>
    <n v="3026.8577999999998"/>
    <n v="2774.9359525159493"/>
    <n v="180.69216"/>
    <n v="223.83743999999999"/>
    <n v="212.42063999999999"/>
    <n v="334.04363999999998"/>
    <n v="307.38455999999996"/>
    <n v="374.50511999999998"/>
    <n v="140.57999999999998"/>
    <n v="379.87272000000002"/>
    <n v="215.3004"/>
    <n v="221.55408"/>
    <n v="221.20475999999999"/>
    <n v="215.46227999999999"/>
    <n v="191.41220884800123"/>
    <n v="206.60215601533901"/>
    <n v="245.76566382795465"/>
    <n v="328.87948715129232"/>
    <n v="285.29107790243125"/>
    <n v="283.88967256013569"/>
    <n v="261.99157754194709"/>
    <n v="265.95458291835558"/>
    <n v="203.70804454405805"/>
    <n v="188.76654942730511"/>
    <n v="165.60087377927181"/>
    <n v="147.07405799985827"/>
  </r>
  <r>
    <x v="0"/>
    <s v="BJ PTS"/>
    <n v="84135770"/>
    <n v="10076840101181"/>
    <s v="BJ US-IC-PistachioPistachio-FTNG-8 1PT"/>
    <n v="395455"/>
    <n v="22485"/>
    <n v="35976"/>
    <n v="39334"/>
    <n v="37579"/>
    <n v="38839"/>
    <n v="46565"/>
    <n v="36202"/>
    <n v="43154"/>
    <n v="37975"/>
    <n v="27661"/>
    <n v="25089"/>
    <n v="31730"/>
    <n v="20352.504191376149"/>
    <n v="30124.549907440487"/>
    <n v="34400.619497397201"/>
    <n v="33854.493577337154"/>
    <n v="35655.47957446325"/>
    <n v="41098.801735558838"/>
    <n v="27436.709492749029"/>
    <n v="36011.485776786874"/>
    <n v="25255.750231319573"/>
    <n v="23341.664081065996"/>
    <n v="25021.518369542773"/>
    <n v="21124.043740797948"/>
    <n v="1171721.6201758352"/>
    <n v="240"/>
    <n v="3.7853439999999999E-3"/>
    <n v="422589"/>
    <n v="353677.62017583527"/>
    <n v="1647.7291666666667"/>
    <n v="1760.7874999999999"/>
    <n v="1473.656750732647"/>
    <n v="93.6875"/>
    <n v="149.9"/>
    <n v="163.89166666666668"/>
    <n v="156.57916666666668"/>
    <n v="161.82916666666668"/>
    <n v="194.02083333333334"/>
    <n v="150.84166666666667"/>
    <n v="179.80833333333334"/>
    <n v="158.22916666666666"/>
    <n v="115.25416666666666"/>
    <n v="104.53749999999999"/>
    <n v="132.20833333333334"/>
    <n v="84.802100797400627"/>
    <n v="125.5189579476687"/>
    <n v="143.33591457248835"/>
    <n v="141.06038990557147"/>
    <n v="148.5644982269302"/>
    <n v="171.24500723149515"/>
    <n v="114.31962288645428"/>
    <n v="150.04785740327864"/>
    <n v="105.23229263049822"/>
    <n v="97.256933671108314"/>
    <n v="104.25632653976156"/>
    <n v="88.016848919991446"/>
    <n v="1496.93321152"/>
    <n v="1599.6447356159999"/>
    <n v="1338.7914574668769"/>
    <n v="85.113459840000004"/>
    <n v="136.181535744"/>
    <n v="148.89272089599999"/>
    <n v="142.249442176"/>
    <n v="147.01897561600001"/>
    <n v="176.26454336"/>
    <n v="137.03702348799999"/>
    <n v="163.35273497599999"/>
    <n v="143.7484384"/>
    <n v="104.70640038400001"/>
    <n v="94.970495615999994"/>
    <n v="120.10896511999999"/>
    <n v="77.041229625800554"/>
    <n v="114.0317842448304"/>
    <n v="130.2181786107555"/>
    <n v="128.15090413601172"/>
    <n v="134.96825567431702"/>
    <n v="155.57310255688722"/>
    <n v="103.85738365812058"/>
    <n v="136.31586161624554"/>
    <n v="95.601702603624162"/>
    <n v="88.356228079278679"/>
    <n v="94.715054431038524"/>
    <n v="79.961772229967067"/>
  </r>
  <r>
    <x v="1"/>
    <s v="PG"/>
    <n v="64341107"/>
    <n v="10077567003819"/>
    <s v="PS JR Sour"/>
    <n v="4420"/>
    <n v="9282"/>
    <n v="10673"/>
    <n v="13928"/>
    <n v="35833"/>
    <n v="39130"/>
    <n v="32890"/>
    <n v="26832"/>
    <n v="24375"/>
    <n v="12413"/>
    <n v="9048"/>
    <n v="7560"/>
    <n v="9282"/>
    <n v="10656.182927462351"/>
    <n v="10040.346290967016"/>
    <n v="23349.301864617435"/>
    <n v="19014.327215561243"/>
    <n v="28755.951544365802"/>
    <n v="27977.801557739862"/>
    <n v="29318.893597101422"/>
    <n v="28295.222631520672"/>
    <n v="16481.046927903397"/>
    <n v="15604.242920561028"/>
    <n v="14694.008918494137"/>
    <n v="13860.264328377725"/>
    <n v="473713.59072467207"/>
    <n v="130"/>
    <n v="5.2680000000000001E-3"/>
    <n v="231246"/>
    <n v="238047.5907246721"/>
    <n v="34"/>
    <n v="1778.8153846153846"/>
    <n v="1831.1353132667084"/>
    <n v="71.400000000000006"/>
    <n v="82.1"/>
    <n v="107.13846153846154"/>
    <n v="275.63846153846151"/>
    <n v="301"/>
    <n v="253"/>
    <n v="206.4"/>
    <n v="187.5"/>
    <n v="95.484615384615381"/>
    <n v="69.599999999999994"/>
    <n v="58.153846153846153"/>
    <n v="71.400000000000006"/>
    <n v="81.970637903556536"/>
    <n v="77.233433007438592"/>
    <n v="179.61001434321105"/>
    <n v="146.26405550431724"/>
    <n v="221.19962726435233"/>
    <n v="215.21385813646049"/>
    <n v="225.52995074693402"/>
    <n v="217.65555870400516"/>
    <n v="126.77728406079537"/>
    <n v="120.03263785046944"/>
    <n v="113.03083783457029"/>
    <n v="106.61741791059788"/>
    <n v="23.284559999999999"/>
    <n v="1218.2039280000001"/>
    <n v="1254.0347079375726"/>
    <n v="48.897576000000001"/>
    <n v="56.225363999999999"/>
    <n v="73.372703999999999"/>
    <n v="188.76824400000001"/>
    <n v="206.13684000000001"/>
    <n v="173.26452"/>
    <n v="141.350976"/>
    <n v="128.4075"/>
    <n v="65.391683999999998"/>
    <n v="47.664864000000001"/>
    <n v="39.826079999999997"/>
    <n v="48.897576000000001"/>
    <n v="56.136771661871663"/>
    <n v="52.89254426081424"/>
    <n v="123.00412222280465"/>
    <n v="100.16747577157663"/>
    <n v="151.48635273571904"/>
    <n v="147.38705860617358"/>
    <n v="154.45193146953028"/>
    <n v="149.0592328228509"/>
    <n v="86.8221552161951"/>
    <n v="82.203151705515495"/>
    <n v="77.408038982627119"/>
    <n v="73.015872481893851"/>
  </r>
  <r>
    <x v="0"/>
    <s v="48oz"/>
    <n v="68821728"/>
    <n v="10077567254433"/>
    <s v="BR ROCKY ROAD 6 1.5QT"/>
    <n v="386485"/>
    <n v="26323"/>
    <n v="25901"/>
    <n v="31565"/>
    <n v="40315"/>
    <n v="33528"/>
    <n v="38214"/>
    <n v="34639"/>
    <n v="32155"/>
    <n v="22781"/>
    <n v="21054"/>
    <n v="28688"/>
    <n v="28578"/>
    <n v="20470.662361361625"/>
    <n v="23338.68174030264"/>
    <n v="35770.455760569806"/>
    <n v="35387.31328799684"/>
    <n v="32671.00867753998"/>
    <n v="37550.317040207097"/>
    <n v="34636.885313425402"/>
    <n v="30523.843273804923"/>
    <n v="19645.329329023185"/>
    <n v="22368.41296014472"/>
    <n v="28699.074783385218"/>
    <n v="22984.920678914168"/>
    <n v="1094272.9052066754"/>
    <n v="176"/>
    <n v="8.5199999999999998E-3"/>
    <n v="363741"/>
    <n v="344046.90520667558"/>
    <n v="2195.9375"/>
    <n v="2066.7102272727275"/>
    <n v="1954.8119614015659"/>
    <n v="149.5625"/>
    <n v="147.16477272727272"/>
    <n v="179.34659090909091"/>
    <n v="229.0625"/>
    <n v="190.5"/>
    <n v="217.125"/>
    <n v="196.8125"/>
    <n v="182.69886363636363"/>
    <n v="129.4375"/>
    <n v="119.625"/>
    <n v="163"/>
    <n v="162.375"/>
    <n v="116.3105815986456"/>
    <n v="132.60614625171954"/>
    <n v="203.24122591232845"/>
    <n v="201.06428004543659"/>
    <n v="185.63073112238624"/>
    <n v="213.35407409208577"/>
    <n v="196.80048473537161"/>
    <n v="173.43092769207342"/>
    <n v="111.62118936944991"/>
    <n v="127.09325545536772"/>
    <n v="163.06292490559784"/>
    <n v="130.59614022110324"/>
    <n v="3292.8521999999998"/>
    <n v="3099.07332"/>
    <n v="2931.2796323608759"/>
    <n v="224.27196000000001"/>
    <n v="220.67651999999998"/>
    <n v="268.93380000000002"/>
    <n v="343.48379999999997"/>
    <n v="285.65855999999997"/>
    <n v="325.58328"/>
    <n v="295.12428"/>
    <n v="273.9606"/>
    <n v="194.09412"/>
    <n v="179.38007999999999"/>
    <n v="244.42176000000001"/>
    <n v="243.48455999999999"/>
    <n v="174.41004331880103"/>
    <n v="198.84556842737848"/>
    <n v="304.76428308005472"/>
    <n v="301.49990921373308"/>
    <n v="278.35699393264059"/>
    <n v="319.92870118256445"/>
    <n v="295.1062628703844"/>
    <n v="260.06314469281796"/>
    <n v="167.37820588327753"/>
    <n v="190.578878420433"/>
    <n v="244.51611715444204"/>
    <n v="195.83152418434869"/>
  </r>
  <r>
    <x v="0"/>
    <s v="48oz"/>
    <n v="64341967"/>
    <n v="10077567603323"/>
    <s v="BR CHOC PEANUT BUTTER 6 1.5QT"/>
    <n v="353983"/>
    <n v="20524"/>
    <n v="28656"/>
    <n v="29489"/>
    <n v="34034"/>
    <n v="32335"/>
    <n v="39496"/>
    <n v="28834"/>
    <n v="29018"/>
    <n v="21604"/>
    <n v="18623"/>
    <n v="25817"/>
    <n v="22541"/>
    <n v="15877.889074115961"/>
    <n v="19349.093145494553"/>
    <n v="24708.224930654469"/>
    <n v="24459.930316279555"/>
    <n v="23236.021437566043"/>
    <n v="31845.109695363735"/>
    <n v="22721.379343335146"/>
    <n v="23114.749006347378"/>
    <n v="15541.02704420595"/>
    <n v="16088.957558089896"/>
    <n v="18463.622464489908"/>
    <n v="15942.467684869349"/>
    <n v="936302.47170081199"/>
    <n v="176"/>
    <n v="8.513999999999999E-3"/>
    <n v="330971"/>
    <n v="251348.47170081199"/>
    <n v="2011.2670454545455"/>
    <n v="1880.5170454545455"/>
    <n v="1428.1163164818863"/>
    <n v="116.61363636363636"/>
    <n v="162.81818181818181"/>
    <n v="167.55113636363637"/>
    <n v="193.375"/>
    <n v="183.72159090909091"/>
    <n v="224.40909090909091"/>
    <n v="163.82954545454547"/>
    <n v="164.875"/>
    <n v="122.75"/>
    <n v="105.8125"/>
    <n v="146.6875"/>
    <n v="128.07386363636363"/>
    <n v="90.215278830204326"/>
    <n v="109.9380292357645"/>
    <n v="140.38764165144585"/>
    <n v="138.97687679704293"/>
    <n v="132.0228490770798"/>
    <n v="180.93812326911214"/>
    <n v="129.0987462689497"/>
    <n v="131.33380117242828"/>
    <n v="88.301290023897437"/>
    <n v="91.414531580056234"/>
    <n v="104.90694582096539"/>
    <n v="90.582202754939487"/>
    <n v="3013.8112619999997"/>
    <n v="2817.8870939999997"/>
    <n v="2139.9808880607129"/>
    <n v="174.74133599999999"/>
    <n v="243.97718399999997"/>
    <n v="251.06934599999997"/>
    <n v="289.76547599999998"/>
    <n v="275.30018999999999"/>
    <n v="336.26894399999998"/>
    <n v="245.49267599999996"/>
    <n v="247.05925199999996"/>
    <n v="183.93645599999996"/>
    <n v="158.55622199999999"/>
    <n v="219.80593799999997"/>
    <n v="191.91407399999997"/>
    <n v="135.18434757702329"/>
    <n v="164.73817904074062"/>
    <n v="210.36582705959214"/>
    <n v="208.25184671280411"/>
    <n v="197.83148651943728"/>
    <n v="271.12926394632683"/>
    <n v="193.44982372915541"/>
    <n v="196.79897304004155"/>
    <n v="132.31630425436944"/>
    <n v="136.98138464957736"/>
    <n v="157.19928166266706"/>
    <n v="135.73416986897763"/>
  </r>
  <r>
    <x v="1"/>
    <s v="MG Sticks"/>
    <n v="64903296"/>
    <n v="10077567369878"/>
    <s v="MG Mini Classic/Almond/WhiteVP RFA 6-6PK"/>
    <n v="334055"/>
    <n v="15628"/>
    <n v="22846"/>
    <n v="27452"/>
    <n v="23294"/>
    <n v="22357"/>
    <n v="25632"/>
    <n v="31394"/>
    <n v="24531"/>
    <n v="19706"/>
    <n v="20480.060000000001"/>
    <n v="20222.100000000002"/>
    <n v="15154"/>
    <n v="15509.485677292627"/>
    <n v="25534.551323206055"/>
    <n v="24130.36567165871"/>
    <n v="17474.634969576862"/>
    <n v="22630.022405356602"/>
    <n v="25671.479188652193"/>
    <n v="23470.447726271454"/>
    <n v="25677.663284742619"/>
    <n v="17403.447113352748"/>
    <n v="17218.218882575678"/>
    <n v="17877.933299383232"/>
    <n v="12039.604926620425"/>
    <n v="847389.0144686891"/>
    <n v="162"/>
    <n v="1.98E-3"/>
    <n v="268696.16000000003"/>
    <n v="244637.85446868924"/>
    <n v="2062.0679012345681"/>
    <n v="1658.6182716049384"/>
    <n v="1510.1102127696868"/>
    <n v="96.46913580246914"/>
    <n v="141.02469135802468"/>
    <n v="169.45679012345678"/>
    <n v="143.79012345679013"/>
    <n v="138.00617283950618"/>
    <n v="158.22222222222223"/>
    <n v="193.79012345679013"/>
    <n v="151.42592592592592"/>
    <n v="121.64197530864197"/>
    <n v="126.42012345679014"/>
    <n v="124.8277777777778"/>
    <n v="93.543209876543216"/>
    <n v="95.737565909213743"/>
    <n v="157.62068718028428"/>
    <n v="148.95287451641178"/>
    <n v="107.86811709615347"/>
    <n v="139.69149632936174"/>
    <n v="158.46592091760613"/>
    <n v="144.87930695229292"/>
    <n v="158.50409435026307"/>
    <n v="107.42868588489351"/>
    <n v="106.28530174429432"/>
    <n v="110.35761295915576"/>
    <n v="74.318548929755707"/>
    <n v="661.4289"/>
    <n v="532.0183968"/>
    <n v="484.38295184800472"/>
    <n v="30.943439999999999"/>
    <n v="45.235079999999996"/>
    <n v="54.354959999999998"/>
    <n v="46.122120000000002"/>
    <n v="44.266860000000001"/>
    <n v="50.751359999999998"/>
    <n v="62.160119999999999"/>
    <n v="48.571379999999998"/>
    <n v="39.017879999999998"/>
    <n v="40.550518799999999"/>
    <n v="40.039758000000006"/>
    <n v="30.004919999999998"/>
    <n v="30.708781641039401"/>
    <n v="50.558411619947989"/>
    <n v="47.778124029884246"/>
    <n v="34.59977723976219"/>
    <n v="44.80744436260607"/>
    <n v="50.829528793531338"/>
    <n v="46.471486498017477"/>
    <n v="50.841773303790383"/>
    <n v="34.45882528443844"/>
    <n v="34.092073387499845"/>
    <n v="35.398307932778799"/>
    <n v="23.838417754708441"/>
  </r>
  <r>
    <x v="1"/>
    <s v="MG Sticks"/>
    <n v="69797468"/>
    <n v="10077567003604"/>
    <s v="BR Carbsmart Caramel Bar 8-6PK"/>
    <n v="291757"/>
    <n v="13468"/>
    <n v="18109"/>
    <n v="25961"/>
    <n v="24739"/>
    <n v="27495"/>
    <n v="22862"/>
    <n v="21196"/>
    <n v="32235"/>
    <n v="21788"/>
    <n v="18642"/>
    <n v="15145"/>
    <n v="12779"/>
    <n v="11180.344644885652"/>
    <n v="16128.639167424695"/>
    <n v="19599.754987067317"/>
    <n v="20617.285510436559"/>
    <n v="22774.784172060703"/>
    <n v="21847.584546545269"/>
    <n v="21503.563344033249"/>
    <n v="25980.556973363018"/>
    <n v="20071.561987678164"/>
    <n v="15998.576546672713"/>
    <n v="14032.106260757962"/>
    <n v="9374.2009971647421"/>
    <n v="765284.95913808991"/>
    <n v="143"/>
    <n v="4.2560000000000002E-3"/>
    <n v="254419"/>
    <n v="219108.95913809002"/>
    <n v="2040.2587412587413"/>
    <n v="1779.1538461538462"/>
    <n v="1532.2304834831471"/>
    <n v="94.181818181818187"/>
    <n v="126.63636363636364"/>
    <n v="181.54545454545453"/>
    <n v="173"/>
    <n v="192.27272727272728"/>
    <n v="159.87412587412587"/>
    <n v="148.22377622377621"/>
    <n v="225.41958041958043"/>
    <n v="152.36363636363637"/>
    <n v="130.36363636363637"/>
    <n v="105.90909090909091"/>
    <n v="89.36363636363636"/>
    <n v="78.184228285913647"/>
    <n v="112.78768648548738"/>
    <n v="137.06122368578545"/>
    <n v="144.1768217513046"/>
    <n v="159.26422497944549"/>
    <n v="152.78031151430258"/>
    <n v="150.37456883939336"/>
    <n v="181.68221659694419"/>
    <n v="140.36057334040675"/>
    <n v="111.87815766903995"/>
    <n v="98.126617208097642"/>
    <n v="65.553853127026173"/>
    <n v="1241.7177920000001"/>
    <n v="1082.807264"/>
    <n v="932.52773009171119"/>
    <n v="57.319808000000002"/>
    <n v="77.071904000000004"/>
    <n v="110.49001600000001"/>
    <n v="105.28918400000001"/>
    <n v="117.01872"/>
    <n v="97.300672000000006"/>
    <n v="90.210176000000004"/>
    <n v="137.19216"/>
    <n v="92.729728000000009"/>
    <n v="79.34035200000001"/>
    <n v="64.457120000000003"/>
    <n v="54.387424000000003"/>
    <n v="47.583546808633336"/>
    <n v="68.643488296559511"/>
    <n v="83.41655722495851"/>
    <n v="87.747167132417999"/>
    <n v="96.929481436290359"/>
    <n v="92.983319830096676"/>
    <n v="91.519165592205511"/>
    <n v="110.57325047863301"/>
    <n v="85.424567819558277"/>
    <n v="68.089941782639073"/>
    <n v="59.720644245785891"/>
    <n v="39.896599443933148"/>
  </r>
  <r>
    <x v="0"/>
    <s v="Quarts"/>
    <n v="69798156"/>
    <n v="10076840004093"/>
    <s v="BJ US-IC-STRAWBERRIES CREAM-6 828ml "/>
    <n v="10426"/>
    <n v="7453"/>
    <n v="7041"/>
    <n v="12762"/>
    <n v="7885"/>
    <n v="6144"/>
    <n v="7112"/>
    <n v="4892"/>
    <n v="4781"/>
    <n v="4159"/>
    <n v="3882"/>
    <n v="3329"/>
    <n v="3246"/>
    <n v="2987.3001463213213"/>
    <n v="5820.962751215462"/>
    <n v="4749.752446176607"/>
    <n v="7191.4081229628327"/>
    <n v="5772.372715862487"/>
    <n v="4325.702342395628"/>
    <n v="3564.0513555570437"/>
    <n v="3284.831225468663"/>
    <n v="2512.655832095425"/>
    <n v="2452.4567670677129"/>
    <n v="2173.5002481946531"/>
    <n v="2483.9539317156327"/>
    <n v="130430.94788503344"/>
    <n v="182"/>
    <n v="4.9680000000000002E-3"/>
    <n v="72686"/>
    <n v="47318.947885033464"/>
    <n v="57.285714285714285"/>
    <n v="399.37362637362639"/>
    <n v="259.99421914853554"/>
    <n v="40.950549450549453"/>
    <n v="38.68681318681319"/>
    <n v="70.120879120879124"/>
    <n v="43.324175824175825"/>
    <n v="33.758241758241759"/>
    <n v="39.07692307692308"/>
    <n v="26.87912087912088"/>
    <n v="26.26923076923077"/>
    <n v="22.85164835164835"/>
    <n v="21.329670329670328"/>
    <n v="18.291208791208792"/>
    <n v="17.835164835164836"/>
    <n v="16.413737067699568"/>
    <n v="31.983311819865175"/>
    <n v="26.097540913058282"/>
    <n v="39.513231444850732"/>
    <n v="31.716333603640038"/>
    <n v="23.767595287888067"/>
    <n v="19.582699755807933"/>
    <n v="18.048523216860787"/>
    <n v="13.805801275249587"/>
    <n v="13.47503718169073"/>
    <n v="11.942309056014578"/>
    <n v="13.64809852591007"/>
    <n v="51.796368000000001"/>
    <n v="361.10404800000003"/>
    <n v="235.08053309284625"/>
    <n v="37.026504000000003"/>
    <n v="34.979688000000003"/>
    <n v="63.401616000000004"/>
    <n v="39.17268"/>
    <n v="30.523392000000001"/>
    <n v="35.332416000000002"/>
    <n v="24.303456000000001"/>
    <n v="23.752008"/>
    <n v="20.661912000000001"/>
    <n v="19.285776000000002"/>
    <n v="16.538472000000002"/>
    <n v="16.126128000000001"/>
    <n v="14.840907126924325"/>
    <n v="28.918542948038418"/>
    <n v="23.596770152605384"/>
    <n v="35.726915554879355"/>
    <n v="28.677147652404837"/>
    <n v="21.490089237021479"/>
    <n v="17.706207134407393"/>
    <n v="16.319041528128317"/>
    <n v="12.482874173850073"/>
    <n v="12.183805218792399"/>
    <n v="10.797949233031037"/>
    <n v="12.340283132763265"/>
  </r>
  <r>
    <x v="0"/>
    <s v="TALENTI"/>
    <n v="68860136"/>
    <n v="20186852000611"/>
    <s v="Talenti Black Raspberry CHOC Chip 8 1PT"/>
    <n v="310555"/>
    <n v="21690"/>
    <n v="20925"/>
    <n v="27657"/>
    <n v="25441"/>
    <n v="27752"/>
    <n v="36879"/>
    <n v="27285"/>
    <n v="25185"/>
    <n v="22984"/>
    <n v="23610"/>
    <n v="19005"/>
    <n v="17025"/>
    <n v="19890.400948162111"/>
    <n v="23477.114007702305"/>
    <n v="25345.382843520747"/>
    <n v="22858.701690871509"/>
    <n v="26424.843510066759"/>
    <n v="33369.80630544226"/>
    <n v="26847.050616617224"/>
    <n v="23475.430014210368"/>
    <n v="21153.862402898907"/>
    <n v="21831.71166668514"/>
    <n v="15377.680379306099"/>
    <n v="14361.474247366712"/>
    <n v="880406.45863285009"/>
    <n v="255"/>
    <n v="3.7839999999999996E-3"/>
    <n v="295438"/>
    <n v="274413.45863285015"/>
    <n v="1217.8627450980391"/>
    <n v="1158.5803921568627"/>
    <n v="1076.1312103249024"/>
    <n v="85.058823529411768"/>
    <n v="82.058823529411768"/>
    <n v="108.45882352941176"/>
    <n v="99.768627450980389"/>
    <n v="108.8313725490196"/>
    <n v="144.62352941176471"/>
    <n v="107"/>
    <n v="98.764705882352942"/>
    <n v="90.13333333333334"/>
    <n v="92.588235294117652"/>
    <n v="74.529411764705884"/>
    <n v="66.764705882352942"/>
    <n v="78.001572345733763"/>
    <n v="92.067113755695317"/>
    <n v="99.393658209885288"/>
    <n v="89.641967415182393"/>
    <n v="103.62683729437944"/>
    <n v="130.86198551153828"/>
    <n v="105.2825514377146"/>
    <n v="92.060509859648505"/>
    <n v="82.95632314862317"/>
    <n v="85.614555555628002"/>
    <n v="60.304628938455288"/>
    <n v="56.319506852418478"/>
    <n v="1175.1401199999998"/>
    <n v="1117.9373919999998"/>
    <n v="1038.3805274667047"/>
    <n v="82.07495999999999"/>
    <n v="79.180199999999985"/>
    <n v="104.65408799999999"/>
    <n v="96.268743999999984"/>
    <n v="105.01356799999999"/>
    <n v="139.55013599999998"/>
    <n v="103.24643999999999"/>
    <n v="95.300039999999996"/>
    <n v="86.971455999999989"/>
    <n v="89.340239999999994"/>
    <n v="71.914919999999995"/>
    <n v="64.422599999999989"/>
    <n v="75.265277187845413"/>
    <n v="88.837399405145518"/>
    <n v="95.906928679882498"/>
    <n v="86.497327198257778"/>
    <n v="99.991607842092606"/>
    <n v="126.2713470597935"/>
    <n v="101.58923953327957"/>
    <n v="88.831027173772014"/>
    <n v="80.04621533256946"/>
    <n v="82.611196946736555"/>
    <n v="58.189142555294275"/>
    <n v="54.343818552035636"/>
  </r>
  <r>
    <x v="1"/>
    <s v="EDF"/>
    <n v="68746232"/>
    <n v="10075856139010"/>
    <s v="KL MINT CHOC CHIP 12-6PK"/>
    <n v="348059"/>
    <n v="18516"/>
    <n v="21588"/>
    <n v="33084"/>
    <n v="25056"/>
    <n v="38172"/>
    <n v="45228"/>
    <n v="33399"/>
    <n v="30755"/>
    <n v="24768"/>
    <n v="23376"/>
    <n v="18972"/>
    <n v="19610"/>
    <n v="19591.120429246719"/>
    <n v="21674.928226358883"/>
    <n v="33516.836982978763"/>
    <n v="28559.199366802401"/>
    <n v="39800.606216182729"/>
    <n v="43253.171565846409"/>
    <n v="35463.520435403014"/>
    <n v="34119.383624520575"/>
    <n v="24867.791467021954"/>
    <n v="22495.004905398218"/>
    <n v="18679.195391671488"/>
    <n v="17240.377174866164"/>
    <n v="1019844.1357862971"/>
    <n v="132"/>
    <n v="8.5199999999999998E-3"/>
    <n v="332524"/>
    <n v="339261.13578629738"/>
    <n v="2636.810606060606"/>
    <n v="2519.121212121212"/>
    <n v="2570.1601195931621"/>
    <n v="140.27272727272728"/>
    <n v="163.54545454545453"/>
    <n v="250.63636363636363"/>
    <n v="189.81818181818181"/>
    <n v="289.18181818181819"/>
    <n v="342.63636363636363"/>
    <n v="253.02272727272728"/>
    <n v="232.99242424242425"/>
    <n v="187.63636363636363"/>
    <n v="177.09090909090909"/>
    <n v="143.72727272727272"/>
    <n v="148.56060606060606"/>
    <n v="148.41757900944484"/>
    <n v="164.20400171484002"/>
    <n v="253.91543168923306"/>
    <n v="216.35757096062426"/>
    <n v="301.51974406199037"/>
    <n v="327.67554216550309"/>
    <n v="268.66303360153796"/>
    <n v="258.4801789736407"/>
    <n v="188.39235959865118"/>
    <n v="170.41670382877439"/>
    <n v="141.50905599751127"/>
    <n v="130.60891799141032"/>
    <n v="2965.4626800000001"/>
    <n v="2833.10448"/>
    <n v="2890.5048768992538"/>
    <n v="157.75631999999999"/>
    <n v="183.92975999999999"/>
    <n v="281.87567999999999"/>
    <n v="213.47711999999999"/>
    <n v="325.22543999999999"/>
    <n v="385.34255999999999"/>
    <n v="284.55948000000001"/>
    <n v="262.0326"/>
    <n v="211.02336"/>
    <n v="199.16352000000001"/>
    <n v="161.64143999999999"/>
    <n v="167.0772"/>
    <n v="166.91634605718204"/>
    <n v="184.67038848857769"/>
    <n v="285.56345109497903"/>
    <n v="243.32437860515645"/>
    <n v="339.10116496187686"/>
    <n v="368.51702174101138"/>
    <n v="302.1491941096337"/>
    <n v="290.6971484809153"/>
    <n v="211.87358329902705"/>
    <n v="191.6574417939928"/>
    <n v="159.14674473704108"/>
    <n v="146.88801352985971"/>
  </r>
  <r>
    <x v="0"/>
    <s v="48oz"/>
    <n v="64775327"/>
    <n v="10077567003192"/>
    <s v="BR CS Brownie A La Mode 6 1.5QT"/>
    <n v="356139"/>
    <n v="19008"/>
    <n v="23733"/>
    <n v="21912"/>
    <n v="37949"/>
    <n v="30208"/>
    <n v="38810"/>
    <n v="29797"/>
    <n v="36785"/>
    <n v="20249"/>
    <n v="27987"/>
    <n v="24365"/>
    <n v="17897"/>
    <n v="19337.840296501574"/>
    <n v="21532.575793096279"/>
    <n v="29250.347437769797"/>
    <n v="31500.578216351641"/>
    <n v="29731.343891717497"/>
    <n v="33154.979246940464"/>
    <n v="29852.002773628436"/>
    <n v="32608.214326165806"/>
    <n v="23217.608346792411"/>
    <n v="24252.344425915704"/>
    <n v="22339.921577304267"/>
    <n v="18236.048953790298"/>
    <n v="999852.80528597429"/>
    <n v="176"/>
    <n v="8.5199999999999998E-3"/>
    <n v="328700"/>
    <n v="315013.80528597411"/>
    <n v="2023.5170454545455"/>
    <n v="1867.6136363636363"/>
    <n v="1789.8511663975803"/>
    <n v="108"/>
    <n v="134.84659090909091"/>
    <n v="124.5"/>
    <n v="215.61931818181819"/>
    <n v="171.63636363636363"/>
    <n v="220.51136363636363"/>
    <n v="169.30113636363637"/>
    <n v="209.00568181818181"/>
    <n v="115.05113636363636"/>
    <n v="159.01704545454547"/>
    <n v="138.4375"/>
    <n v="101.6875"/>
    <n v="109.87409259375895"/>
    <n v="122.34418064259249"/>
    <n v="166.19515589641929"/>
    <n v="178.98055804745252"/>
    <n v="168.92809029384941"/>
    <n v="188.38056390307082"/>
    <n v="169.61365212288885"/>
    <n v="185.27394503503299"/>
    <n v="131.91822924313871"/>
    <n v="137.79741151088467"/>
    <n v="126.9313725983197"/>
    <n v="103.61391451017215"/>
    <n v="3034.3042799999998"/>
    <n v="2800.5239999999999"/>
    <n v="2683.9176210364994"/>
    <n v="161.94816"/>
    <n v="202.20516000000001"/>
    <n v="186.69023999999999"/>
    <n v="323.32547999999997"/>
    <n v="257.37216000000001"/>
    <n v="330.66120000000001"/>
    <n v="253.87044"/>
    <n v="313.40819999999997"/>
    <n v="172.52148"/>
    <n v="238.44924"/>
    <n v="207.5898"/>
    <n v="152.48244"/>
    <n v="164.7583993261934"/>
    <n v="183.4575457571803"/>
    <n v="249.21296016979866"/>
    <n v="268.384926403316"/>
    <n v="253.31104995743306"/>
    <n v="282.48042318393277"/>
    <n v="254.33906363131427"/>
    <n v="277.82198605893268"/>
    <n v="197.81402311467133"/>
    <n v="206.62997450880178"/>
    <n v="190.33613183863235"/>
    <n v="155.37113708629334"/>
  </r>
  <r>
    <x v="0"/>
    <s v="TALENTI"/>
    <n v="68860061"/>
    <n v="10186852001451"/>
    <s v="Talenti LYR Cookies and Cream 8 303.3g"/>
    <n v="348688"/>
    <n v="27421"/>
    <n v="24735"/>
    <n v="30890"/>
    <n v="31370"/>
    <n v="34750"/>
    <n v="38115"/>
    <n v="33090"/>
    <n v="30375"/>
    <n v="29790"/>
    <n v="27555"/>
    <n v="27390"/>
    <n v="33083"/>
    <n v="26436.69417600831"/>
    <n v="28453.208416143225"/>
    <n v="35254.471700125599"/>
    <n v="40656.85815136438"/>
    <n v="39396.866501904304"/>
    <n v="43974.17515146728"/>
    <n v="38904.668653490233"/>
    <n v="34855.088167355781"/>
    <n v="34375.055395998053"/>
    <n v="35436.216298268831"/>
    <n v="31853.497365423569"/>
    <n v="25987.538982272355"/>
    <n v="1132836.338959822"/>
    <n v="255"/>
    <n v="3.552E-3"/>
    <n v="368564"/>
    <n v="415584.33895982197"/>
    <n v="1367.4039215686275"/>
    <n v="1445.349019607843"/>
    <n v="1629.742505724792"/>
    <n v="107.53333333333333"/>
    <n v="97"/>
    <n v="121.13725490196079"/>
    <n v="123.01960784313725"/>
    <n v="136.27450980392157"/>
    <n v="149.47058823529412"/>
    <n v="129.76470588235293"/>
    <n v="119.11764705882354"/>
    <n v="116.82352941176471"/>
    <n v="108.05882352941177"/>
    <n v="107.41176470588235"/>
    <n v="129.7372549019608"/>
    <n v="103.67331049415023"/>
    <n v="111.58120947507147"/>
    <n v="138.25283019657098"/>
    <n v="159.43865941711522"/>
    <n v="154.49751569374237"/>
    <n v="172.44774569202855"/>
    <n v="152.56732805290287"/>
    <n v="136.68662026414032"/>
    <n v="134.8041388078355"/>
    <n v="138.96555411085816"/>
    <n v="124.91567594283752"/>
    <n v="101.91191757753865"/>
    <n v="1238.5397760000001"/>
    <n v="1309.139328"/>
    <n v="1476.1555719852877"/>
    <n v="97.399392000000006"/>
    <n v="87.858720000000005"/>
    <n v="109.72128000000001"/>
    <n v="111.42624000000001"/>
    <n v="123.432"/>
    <n v="135.38448"/>
    <n v="117.53568"/>
    <n v="107.892"/>
    <n v="105.81408"/>
    <n v="97.875360000000001"/>
    <n v="97.289280000000005"/>
    <n v="117.51081600000001"/>
    <n v="93.903137713181522"/>
    <n v="101.06579629414074"/>
    <n v="125.22388347884613"/>
    <n v="144.41316015364629"/>
    <n v="139.93766981476409"/>
    <n v="156.19627013801178"/>
    <n v="138.18938305719732"/>
    <n v="123.80527317044773"/>
    <n v="122.10019676658509"/>
    <n v="125.86944029145089"/>
    <n v="113.14362264198452"/>
    <n v="92.307738465031406"/>
  </r>
  <r>
    <x v="0"/>
    <s v="BJ PTS"/>
    <n v="84144598"/>
    <n v="10076840400079"/>
    <s v="BJ US-IC-VanillaCaramelFdg-FTNG-8 1PT"/>
    <n v="357241"/>
    <n v="21980"/>
    <n v="31507"/>
    <n v="35405"/>
    <n v="30948"/>
    <n v="32257"/>
    <n v="43910"/>
    <n v="30707"/>
    <n v="35554"/>
    <n v="25934"/>
    <n v="34331"/>
    <n v="26341"/>
    <n v="27595"/>
    <n v="18949.329231953594"/>
    <n v="29034.116239948715"/>
    <n v="31615.967750647091"/>
    <n v="31454.632697553814"/>
    <n v="32073.377927955262"/>
    <n v="36298.815065092378"/>
    <n v="25963.476239424708"/>
    <n v="34303.294948433191"/>
    <n v="21790.950515429904"/>
    <n v="25516.40603622916"/>
    <n v="23781.686046973202"/>
    <n v="18892.311482956287"/>
    <n v="1063384.3641825973"/>
    <n v="240"/>
    <n v="3.7853439999999999E-3"/>
    <n v="376469"/>
    <n v="329674.36418259732"/>
    <n v="1488.5041666666666"/>
    <n v="1568.6208333333334"/>
    <n v="1373.6431840941555"/>
    <n v="91.583333333333329"/>
    <n v="131.27916666666667"/>
    <n v="147.52083333333334"/>
    <n v="128.94999999999999"/>
    <n v="134.40416666666667"/>
    <n v="182.95833333333334"/>
    <n v="127.94583333333334"/>
    <n v="148.14166666666668"/>
    <n v="108.05833333333334"/>
    <n v="143.04583333333332"/>
    <n v="109.75416666666666"/>
    <n v="114.97916666666667"/>
    <n v="78.955538466473314"/>
    <n v="120.97548433311964"/>
    <n v="131.73319896102956"/>
    <n v="131.06096957314088"/>
    <n v="133.63907469981359"/>
    <n v="151.24506277121824"/>
    <n v="108.18115099760296"/>
    <n v="142.93039561847164"/>
    <n v="90.7956271476246"/>
    <n v="106.31835848428817"/>
    <n v="99.09035852905501"/>
    <n v="78.717964512317863"/>
    <n v="1352.2800759039999"/>
    <n v="1425.0646703360001"/>
    <n v="1247.9308764124096"/>
    <n v="83.201861120000004"/>
    <n v="119.264833408"/>
    <n v="134.02010432"/>
    <n v="117.14882611199999"/>
    <n v="122.10384140799999"/>
    <n v="166.21445503999999"/>
    <n v="116.23655820800001"/>
    <n v="134.584120576"/>
    <n v="98.169111295999997"/>
    <n v="129.95464486399999"/>
    <n v="99.709746303999992"/>
    <n v="104.45656767999999"/>
    <n v="71.72972971220014"/>
    <n v="109.90411770419243"/>
    <n v="119.67731382910546"/>
    <n v="119.06660515388914"/>
    <n v="121.40876869931787"/>
    <n v="137.40350181375703"/>
    <n v="98.280689002048888"/>
    <n v="129.84977171328188"/>
    <n v="82.486243787879488"/>
    <n v="96.58837449080383"/>
    <n v="90.02186258779372"/>
    <n v="71.513897918139691"/>
  </r>
  <r>
    <x v="0"/>
    <s v="Sundaes"/>
    <n v="64394583"/>
    <n v="10076840004291"/>
    <s v="BJ US-SUN-CookieVermontster-8 427ML"/>
    <n v="30"/>
    <n v="10124"/>
    <n v="12413"/>
    <n v="27161"/>
    <n v="22746"/>
    <n v="30371"/>
    <n v="32896"/>
    <n v="25228"/>
    <n v="29276"/>
    <n v="29009"/>
    <n v="22347"/>
    <n v="18765"/>
    <n v="19194"/>
    <n v="15110.360160273458"/>
    <n v="26197.814862963965"/>
    <n v="29574.416131419021"/>
    <n v="29363.820411622928"/>
    <n v="33964.492675469541"/>
    <n v="34576.851049316749"/>
    <n v="25127.116668335049"/>
    <n v="25549.838072224211"/>
    <n v="17361.805107142769"/>
    <n v="15712.706844840071"/>
    <n v="16547.015081044297"/>
    <n v="20200.46060226714"/>
    <n v="568846.69766691921"/>
    <n v="240"/>
    <n v="3.4159999999999998E-3"/>
    <n v="279530"/>
    <n v="289286.69766691921"/>
    <n v="0.125"/>
    <n v="1164.7083333333333"/>
    <n v="1205.3612402788301"/>
    <n v="42.18333333333333"/>
    <n v="51.720833333333331"/>
    <n v="113.17083333333333"/>
    <n v="94.775000000000006"/>
    <n v="126.54583333333333"/>
    <n v="137.06666666666666"/>
    <n v="105.11666666666666"/>
    <n v="121.98333333333333"/>
    <n v="120.87083333333334"/>
    <n v="93.112499999999997"/>
    <n v="78.1875"/>
    <n v="79.974999999999994"/>
    <n v="62.959834001139406"/>
    <n v="109.15756192901652"/>
    <n v="123.22673388091259"/>
    <n v="122.34925171509553"/>
    <n v="141.5187194811231"/>
    <n v="144.07021270548645"/>
    <n v="104.69631945139604"/>
    <n v="106.45765863426755"/>
    <n v="72.340854613094876"/>
    <n v="65.469611853500297"/>
    <n v="68.945896171017907"/>
    <n v="84.168585842779748"/>
    <n v="0.10247999999999999"/>
    <n v="954.87447999999995"/>
    <n v="988.20335923019593"/>
    <n v="34.583583999999995"/>
    <n v="42.402808"/>
    <n v="92.781976"/>
    <n v="77.700335999999993"/>
    <n v="103.74733599999999"/>
    <n v="112.37273599999999"/>
    <n v="86.178847999999988"/>
    <n v="100.00681599999999"/>
    <n v="99.094743999999992"/>
    <n v="76.337351999999996"/>
    <n v="64.10123999999999"/>
    <n v="65.566704000000001"/>
    <n v="51.616990307494127"/>
    <n v="89.491735571884902"/>
    <n v="101.02620550492736"/>
    <n v="100.30681052610392"/>
    <n v="116.02270697940395"/>
    <n v="118.11452318446601"/>
    <n v="85.834230539032518"/>
    <n v="87.278246854717892"/>
    <n v="59.307926245999695"/>
    <n v="53.674606581973677"/>
    <n v="56.524603516847314"/>
    <n v="69.004773417344538"/>
  </r>
  <r>
    <x v="1"/>
    <s v="Yasso Sticks"/>
    <n v="64325509"/>
    <n v="10850001974575"/>
    <s v="Yasso Fudge Chocolate Crunch 8-4pk"/>
    <n v="290105"/>
    <n v="19906"/>
    <n v="26450"/>
    <n v="38854"/>
    <n v="35377"/>
    <n v="40171"/>
    <n v="47707"/>
    <n v="46733"/>
    <n v="40841"/>
    <n v="46747"/>
    <n v="28368"/>
    <n v="29506"/>
    <n v="24340"/>
    <n v="19297.734202509124"/>
    <n v="22653.045366706134"/>
    <n v="38781.086153848104"/>
    <n v="43274.604902356776"/>
    <n v="44629.290096497039"/>
    <n v="49504.611849652349"/>
    <n v="52170.312101101357"/>
    <n v="48139.350911409638"/>
    <n v="42317.758660796382"/>
    <n v="34490.199962819606"/>
    <n v="32895.115347807892"/>
    <n v="21003.874045473392"/>
    <n v="1164261.9836009778"/>
    <n v="187"/>
    <n v="2.5119999999999999E-3"/>
    <n v="425000"/>
    <n v="449156.98360097781"/>
    <n v="1551.3636363636363"/>
    <n v="2272.7272727272725"/>
    <n v="2401.9090032137851"/>
    <n v="106.44919786096257"/>
    <n v="141.44385026737967"/>
    <n v="207.77540106951872"/>
    <n v="189.18181818181819"/>
    <n v="214.81818181818181"/>
    <n v="255.11764705882354"/>
    <n v="249.90909090909091"/>
    <n v="218.40106951871658"/>
    <n v="249.98395721925132"/>
    <n v="151.70053475935828"/>
    <n v="157.78609625668449"/>
    <n v="130.16042780748663"/>
    <n v="103.19643958561029"/>
    <n v="121.13928003586167"/>
    <n v="207.38548745373316"/>
    <n v="231.41499947784371"/>
    <n v="238.65930532886117"/>
    <n v="264.7305446505473"/>
    <n v="278.98562620909814"/>
    <n v="257.42968401823333"/>
    <n v="226.29817465666514"/>
    <n v="184.43957199368774"/>
    <n v="175.90970774228819"/>
    <n v="112.32018206135504"/>
    <n v="728.74375999999995"/>
    <n v="1067.5999999999999"/>
    <n v="1128.2823428056563"/>
    <n v="50.003872000000001"/>
    <n v="66.442399999999992"/>
    <n v="97.601247999999998"/>
    <n v="88.867024000000001"/>
    <n v="100.90955199999999"/>
    <n v="119.839984"/>
    <n v="117.39329599999999"/>
    <n v="102.592592"/>
    <n v="117.42846399999999"/>
    <n v="71.260415999999992"/>
    <n v="74.119072000000003"/>
    <n v="61.14208"/>
    <n v="48.47590831670292"/>
    <n v="56.904449961165803"/>
    <n v="97.418088418466439"/>
    <n v="108.70580751472022"/>
    <n v="112.10877672240056"/>
    <n v="124.35558496632669"/>
    <n v="131.05182399796661"/>
    <n v="120.92604948946101"/>
    <n v="106.30220975592052"/>
    <n v="86.639382306602855"/>
    <n v="82.632529753693419"/>
    <n v="52.761731602229162"/>
  </r>
  <r>
    <x v="0"/>
    <s v="BJ PTS"/>
    <n v="84136704"/>
    <n v="10076840100146"/>
    <s v="BJ US-IC-NewYrkSprFdgChnk-FTNG-8 1PT"/>
    <n v="338714"/>
    <n v="16970"/>
    <n v="28920"/>
    <n v="33109"/>
    <n v="27577"/>
    <n v="29008"/>
    <n v="34936"/>
    <n v="30530"/>
    <n v="29474"/>
    <n v="30022"/>
    <n v="22339"/>
    <n v="21380"/>
    <n v="24907"/>
    <n v="17380.399231675212"/>
    <n v="25560.988913593155"/>
    <n v="28790.738038807311"/>
    <n v="25635.594749764834"/>
    <n v="26401.713624749133"/>
    <n v="31675.458974145244"/>
    <n v="21738.774373163811"/>
    <n v="26804.963897701891"/>
    <n v="20180.869591774073"/>
    <n v="19625.521462979963"/>
    <n v="20386.389559587955"/>
    <n v="16812.70411835195"/>
    <n v="948880.11653629446"/>
    <n v="240"/>
    <n v="3.7853439999999999E-3"/>
    <n v="329172"/>
    <n v="280994.11653629452"/>
    <n v="1411.3083333333334"/>
    <n v="1371.55"/>
    <n v="1170.8088189012271"/>
    <n v="70.708333333333329"/>
    <n v="120.5"/>
    <n v="137.95416666666668"/>
    <n v="114.90416666666667"/>
    <n v="120.86666666666666"/>
    <n v="145.56666666666666"/>
    <n v="127.20833333333333"/>
    <n v="122.80833333333334"/>
    <n v="125.09166666666667"/>
    <n v="93.079166666666666"/>
    <n v="89.083333333333329"/>
    <n v="103.77916666666667"/>
    <n v="72.418330131980056"/>
    <n v="106.50412047330481"/>
    <n v="119.96140849503045"/>
    <n v="106.81497812402014"/>
    <n v="110.00714010312139"/>
    <n v="131.98107905893852"/>
    <n v="90.578226554849209"/>
    <n v="111.68734957375788"/>
    <n v="84.086956632391974"/>
    <n v="81.773006095749849"/>
    <n v="84.943289831616482"/>
    <n v="70.052933826466457"/>
    <n v="1282.1490076160001"/>
    <n v="1246.029255168"/>
    <n v="1063.6593930659633"/>
    <n v="64.237287679999994"/>
    <n v="109.47214848"/>
    <n v="125.32895449599999"/>
    <n v="104.38843148799999"/>
    <n v="109.805258752"/>
    <n v="132.244777984"/>
    <n v="115.56655232"/>
    <n v="111.569229056"/>
    <n v="113.643597568"/>
    <n v="84.560799615999997"/>
    <n v="80.930654719999993"/>
    <n v="94.281563007999992"/>
    <n v="65.790789949226379"/>
    <n v="96.757136018136364"/>
    <n v="108.98284749077102"/>
    <n v="97.039544772453809"/>
    <n v="99.939568259162385"/>
    <n v="119.90250857502686"/>
    <n v="82.288739140809398"/>
    <n v="101.46600926038246"/>
    <n v="76.391533624004438"/>
    <n v="74.289349916762419"/>
    <n v="77.169497401048901"/>
    <n v="63.641868658178844"/>
  </r>
  <r>
    <x v="1"/>
    <s v="Yasso Sticks"/>
    <n v="64325518"/>
    <n v="10851035003569"/>
    <s v="Yasso Black Raspberry Chip 8-4pk"/>
    <n v="260777"/>
    <n v="18394"/>
    <n v="21303"/>
    <n v="31022"/>
    <n v="24683"/>
    <n v="28302"/>
    <n v="33659"/>
    <n v="12454"/>
    <n v="31471"/>
    <n v="17893"/>
    <n v="19149"/>
    <n v="18872"/>
    <n v="20083"/>
    <n v="16638.763332441613"/>
    <n v="22358.398597194457"/>
    <n v="32401.697808508059"/>
    <n v="29450.654467960798"/>
    <n v="28636.430546438965"/>
    <n v="35655.800444606466"/>
    <n v="31755.310842263272"/>
    <n v="35019.081330532914"/>
    <n v="26013.429522654737"/>
    <n v="22993.764690316468"/>
    <n v="28682.757585002102"/>
    <n v="18480.175401077271"/>
    <n v="866148.2645689972"/>
    <n v="187"/>
    <n v="3.3119999999999998E-3"/>
    <n v="277285"/>
    <n v="328086.26456899714"/>
    <n v="1394.5294117647059"/>
    <n v="1482.807486631016"/>
    <n v="1754.4720030427654"/>
    <n v="98.36363636363636"/>
    <n v="113.91978609625669"/>
    <n v="165.89304812834226"/>
    <n v="131.99465240641712"/>
    <n v="151.3475935828877"/>
    <n v="179.99465240641712"/>
    <n v="66.598930481283418"/>
    <n v="168.29411764705881"/>
    <n v="95.684491978609628"/>
    <n v="102.40106951871658"/>
    <n v="100.91978609625669"/>
    <n v="107.39572192513369"/>
    <n v="88.97734402375194"/>
    <n v="119.56362886200245"/>
    <n v="173.27111127544416"/>
    <n v="157.49013084471014"/>
    <n v="153.13599222694634"/>
    <n v="190.67272965030196"/>
    <n v="169.81449648269128"/>
    <n v="187.26781460178029"/>
    <n v="139.10924878424993"/>
    <n v="122.96130850436614"/>
    <n v="153.38373040108075"/>
    <n v="98.824467385439959"/>
    <n v="863.69342399999994"/>
    <n v="918.36791999999991"/>
    <n v="1086.6217082525184"/>
    <n v="60.920927999999996"/>
    <n v="70.555536000000004"/>
    <n v="102.74486399999999"/>
    <n v="81.750095999999999"/>
    <n v="93.736223999999993"/>
    <n v="111.47860799999999"/>
    <n v="41.247647999999998"/>
    <n v="104.23195199999999"/>
    <n v="59.261615999999997"/>
    <n v="63.421487999999997"/>
    <n v="62.504064"/>
    <n v="66.514895999999993"/>
    <n v="55.107584157046617"/>
    <n v="74.051016153908037"/>
    <n v="107.31442314177869"/>
    <n v="97.540567597886152"/>
    <n v="94.843857969805853"/>
    <n v="118.09201107253661"/>
    <n v="105.17358950957595"/>
    <n v="115.98319736672501"/>
    <n v="86.156478579032481"/>
    <n v="76.155348654328137"/>
    <n v="94.997293121526951"/>
    <n v="61.206340928367922"/>
  </r>
  <r>
    <x v="0"/>
    <s v="TALENTI"/>
    <n v="68860657"/>
    <n v="20186852000277"/>
    <s v="Talenti Sea Salt Caramel 8 1PT"/>
    <n v="283236"/>
    <n v="22503"/>
    <n v="25765"/>
    <n v="26655"/>
    <n v="24381"/>
    <n v="27240"/>
    <n v="28975"/>
    <n v="23055"/>
    <n v="22485"/>
    <n v="23094"/>
    <n v="21600"/>
    <n v="17565"/>
    <n v="17784"/>
    <n v="16801.827953994198"/>
    <n v="21300.146446340837"/>
    <n v="22173.141109498982"/>
    <n v="21552.889486688913"/>
    <n v="23675.734370232673"/>
    <n v="25526.381244458735"/>
    <n v="22096.006893505248"/>
    <n v="19583.979203414452"/>
    <n v="19531.241418729489"/>
    <n v="18255.450512400708"/>
    <n v="14004.023005404726"/>
    <n v="10116.051512230286"/>
    <n v="798954.87315689924"/>
    <n v="255"/>
    <n v="3.7839999999999996E-3"/>
    <n v="281102"/>
    <n v="234616.87315689924"/>
    <n v="1110.7294117647059"/>
    <n v="1102.3607843137254"/>
    <n v="920.06616924274215"/>
    <n v="88.247058823529414"/>
    <n v="101.03921568627452"/>
    <n v="104.52941176470588"/>
    <n v="95.611764705882351"/>
    <n v="106.82352941176471"/>
    <n v="113.62745098039215"/>
    <n v="90.411764705882348"/>
    <n v="88.17647058823529"/>
    <n v="90.564705882352939"/>
    <n v="84.705882352941174"/>
    <n v="68.882352941176464"/>
    <n v="69.741176470588229"/>
    <n v="65.889521388212543"/>
    <n v="83.529986064081712"/>
    <n v="86.953494547054831"/>
    <n v="84.521135241917307"/>
    <n v="92.84601713816734"/>
    <n v="100.10345586062249"/>
    <n v="86.65100742551077"/>
    <n v="76.799918444762554"/>
    <n v="76.593103602860737"/>
    <n v="71.590002009414548"/>
    <n v="54.917737276096965"/>
    <n v="39.67079024404034"/>
    <n v="1071.7650239999998"/>
    <n v="1063.6899679999999"/>
    <n v="887.79024802570666"/>
    <n v="85.151351999999989"/>
    <n v="97.494759999999985"/>
    <n v="100.86251999999999"/>
    <n v="92.25770399999999"/>
    <n v="103.07615999999999"/>
    <n v="109.64139999999999"/>
    <n v="87.24011999999999"/>
    <n v="85.083239999999989"/>
    <n v="87.387695999999991"/>
    <n v="81.734399999999994"/>
    <n v="66.465959999999995"/>
    <n v="67.294655999999989"/>
    <n v="63.578116977914036"/>
    <n v="80.599754152953722"/>
    <n v="83.903165958344132"/>
    <n v="81.556133817630837"/>
    <n v="89.588978856960424"/>
    <n v="96.591826629031843"/>
    <n v="83.611290085023853"/>
    <n v="74.105777305720281"/>
    <n v="73.906217528472382"/>
    <n v="69.078624738924276"/>
    <n v="52.991223052451481"/>
    <n v="38.279138922279401"/>
  </r>
  <r>
    <x v="0"/>
    <s v="BJ PTS"/>
    <n v="69986506"/>
    <n v="10076840674449"/>
    <s v="BJ US-ND-CherryGarcia-8 1PT"/>
    <n v="342157"/>
    <n v="20731"/>
    <n v="28705"/>
    <n v="32165"/>
    <n v="34690"/>
    <n v="34518"/>
    <n v="39924"/>
    <n v="37976"/>
    <n v="39165"/>
    <n v="35542"/>
    <n v="24260"/>
    <n v="23055"/>
    <n v="25716"/>
    <n v="18436.46060115287"/>
    <n v="21710.768417529966"/>
    <n v="25178.650155685275"/>
    <n v="25304.981823498572"/>
    <n v="27620.684703627441"/>
    <n v="27823.59486070538"/>
    <n v="27607.490614714276"/>
    <n v="29931.407908905418"/>
    <n v="20561.403607012409"/>
    <n v="18368.523550933111"/>
    <n v="21717.232646862438"/>
    <n v="19141.790195500656"/>
    <n v="1002006.9890861278"/>
    <n v="240"/>
    <n v="3.7839999999999996E-3"/>
    <n v="376447"/>
    <n v="283402.98908612778"/>
    <n v="1425.6541666666667"/>
    <n v="1568.5291666666667"/>
    <n v="1180.8457878588658"/>
    <n v="86.379166666666663"/>
    <n v="119.60416666666667"/>
    <n v="134.02083333333334"/>
    <n v="144.54166666666666"/>
    <n v="143.82499999999999"/>
    <n v="166.35"/>
    <n v="158.23333333333332"/>
    <n v="163.1875"/>
    <n v="148.09166666666667"/>
    <n v="101.08333333333333"/>
    <n v="96.0625"/>
    <n v="107.15"/>
    <n v="76.818585838136954"/>
    <n v="90.461535073041517"/>
    <n v="104.91104231535532"/>
    <n v="105.43742426457739"/>
    <n v="115.08618626511434"/>
    <n v="115.93164525293908"/>
    <n v="115.03121089464281"/>
    <n v="124.71419962043925"/>
    <n v="85.672515029218374"/>
    <n v="76.535514795554633"/>
    <n v="90.488469361926818"/>
    <n v="79.757459147919405"/>
    <n v="1294.7220879999998"/>
    <n v="1424.4754479999999"/>
    <n v="1072.3969107019075"/>
    <n v="78.446103999999991"/>
    <n v="108.61971999999999"/>
    <n v="121.71235999999999"/>
    <n v="131.26695999999998"/>
    <n v="130.61611199999999"/>
    <n v="151.07241599999998"/>
    <n v="143.70118399999998"/>
    <n v="148.20035999999999"/>
    <n v="134.490928"/>
    <n v="91.799839999999989"/>
    <n v="87.24011999999999"/>
    <n v="97.309343999999996"/>
    <n v="69.76356691476245"/>
    <n v="82.153547691933383"/>
    <n v="95.276012189113075"/>
    <n v="95.754051220118583"/>
    <n v="104.51667091852623"/>
    <n v="105.28448295290914"/>
    <n v="104.46674448607881"/>
    <n v="113.26044752729808"/>
    <n v="77.80435124893495"/>
    <n v="69.50649311673088"/>
    <n v="82.178008335727455"/>
    <n v="72.432534099774472"/>
  </r>
  <r>
    <x v="1"/>
    <s v="Yasso Sticks"/>
    <n v="64325563"/>
    <n v="10850001974674"/>
    <s v="Yasso Real Fruit Strawberry 8-4pk"/>
    <n v="253215"/>
    <n v="17204"/>
    <n v="23018"/>
    <n v="30943"/>
    <n v="31424"/>
    <n v="32946"/>
    <n v="39899"/>
    <n v="28716"/>
    <n v="21122"/>
    <n v="31415"/>
    <n v="22998"/>
    <n v="15274"/>
    <n v="21730"/>
    <n v="16554.057920014307"/>
    <n v="18529.141761729159"/>
    <n v="29573.218400845024"/>
    <n v="24867.782172121646"/>
    <n v="26975.46240119934"/>
    <n v="31309.677141823864"/>
    <n v="30248.655737588651"/>
    <n v="24538.832485099181"/>
    <n v="25208.636339197015"/>
    <n v="18274.676388106633"/>
    <n v="16769.339404527524"/>
    <n v="10910.709429554103"/>
    <n v="843664.18958180654"/>
    <n v="187"/>
    <n v="3.3119999999999998E-3"/>
    <n v="316689"/>
    <n v="273760.18958180648"/>
    <n v="1354.090909090909"/>
    <n v="1693.524064171123"/>
    <n v="1463.9582330577887"/>
    <n v="92"/>
    <n v="123.09090909090909"/>
    <n v="165.47058823529412"/>
    <n v="168.04278074866309"/>
    <n v="176.18181818181819"/>
    <n v="213.36363636363637"/>
    <n v="153.56149732620321"/>
    <n v="112.95187165775401"/>
    <n v="167.99465240641712"/>
    <n v="122.98395721925134"/>
    <n v="81.679144385026731"/>
    <n v="116.20320855614973"/>
    <n v="88.524373903819821"/>
    <n v="99.086319581439355"/>
    <n v="158.14555294569533"/>
    <n v="132.98279236428687"/>
    <n v="144.25380963208204"/>
    <n v="167.43142856590302"/>
    <n v="161.75751731330828"/>
    <n v="131.22370312887261"/>
    <n v="134.80554192083966"/>
    <n v="97.725542182388409"/>
    <n v="89.675611788917237"/>
    <n v="58.346039730235844"/>
    <n v="838.64807999999994"/>
    <n v="1048.8739679999999"/>
    <n v="906.69374789494304"/>
    <n v="56.979647999999997"/>
    <n v="76.235615999999993"/>
    <n v="102.483216"/>
    <n v="104.07628799999999"/>
    <n v="109.11715199999999"/>
    <n v="132.145488"/>
    <n v="95.10739199999999"/>
    <n v="69.956063999999998"/>
    <n v="104.04647999999999"/>
    <n v="76.169376"/>
    <n v="50.587488"/>
    <n v="71.969759999999994"/>
    <n v="54.827039831087383"/>
    <n v="61.368517514846971"/>
    <n v="97.946499343598717"/>
    <n v="82.362094554066886"/>
    <n v="89.342731472772215"/>
    <n v="103.69765069372063"/>
    <n v="100.18354780289361"/>
    <n v="81.272613190648485"/>
    <n v="83.491003555420505"/>
    <n v="60.525728197409165"/>
    <n v="55.540052107795155"/>
    <n v="36.136269630683188"/>
  </r>
  <r>
    <x v="0"/>
    <s v="TALENTI"/>
    <n v="64369025"/>
    <n v="10186852001697"/>
    <s v="TAL Zesty Lemon Sorbetto 8 1PT"/>
    <n v="262241"/>
    <n v="17854"/>
    <n v="15561"/>
    <n v="22340"/>
    <n v="18821"/>
    <n v="29934"/>
    <n v="28464"/>
    <n v="29021"/>
    <n v="25987"/>
    <n v="22440"/>
    <n v="18780"/>
    <n v="15045"/>
    <n v="15705"/>
    <n v="15486.694737859461"/>
    <n v="18149.234698130313"/>
    <n v="20812.140346500251"/>
    <n v="20533.640495436488"/>
    <n v="22931.326188332641"/>
    <n v="26509.529825825473"/>
    <n v="24408.127477153241"/>
    <n v="21389.391320230166"/>
    <n v="18838.977387996096"/>
    <n v="17919.436981649182"/>
    <n v="12807.55346792735"/>
    <n v="10156.724982008247"/>
    <n v="752135.77790904872"/>
    <n v="255"/>
    <n v="3.7839999999999996E-3"/>
    <n v="259952"/>
    <n v="229942.77790904895"/>
    <n v="1028.3960784313726"/>
    <n v="1019.4196078431372"/>
    <n v="901.73638395705473"/>
    <n v="70.015686274509804"/>
    <n v="61.023529411764706"/>
    <n v="87.607843137254903"/>
    <n v="73.807843137254906"/>
    <n v="117.38823529411765"/>
    <n v="111.62352941176471"/>
    <n v="113.80784313725491"/>
    <n v="101.90980392156862"/>
    <n v="88"/>
    <n v="73.647058823529406"/>
    <n v="59"/>
    <n v="61.588235294117645"/>
    <n v="60.732136226899847"/>
    <n v="71.173469404432595"/>
    <n v="81.616236652942163"/>
    <n v="80.524080374260734"/>
    <n v="89.926769366010362"/>
    <n v="103.95894049343323"/>
    <n v="95.7181469692284"/>
    <n v="83.879965961686921"/>
    <n v="73.8783426980239"/>
    <n v="70.272301888820323"/>
    <n v="50.225699874224901"/>
    <n v="39.830294047091165"/>
    <n v="992.31994399999985"/>
    <n v="983.65836799999988"/>
    <n v="870.10347160784113"/>
    <n v="67.559535999999994"/>
    <n v="58.882823999999992"/>
    <n v="84.534559999999985"/>
    <n v="71.21866399999999"/>
    <n v="113.27025599999999"/>
    <n v="107.707776"/>
    <n v="109.81546399999999"/>
    <n v="98.334807999999995"/>
    <n v="84.912959999999984"/>
    <n v="71.063519999999997"/>
    <n v="56.930279999999996"/>
    <n v="59.427719999999994"/>
    <n v="58.601652888060194"/>
    <n v="68.676704097725093"/>
    <n v="78.753139071156937"/>
    <n v="77.699295634731669"/>
    <n v="86.772138296650709"/>
    <n v="100.31206086092358"/>
    <n v="92.36035437354785"/>
    <n v="80.937456755750944"/>
    <n v="71.286690436177224"/>
    <n v="67.807149538560495"/>
    <n v="48.463782322637087"/>
    <n v="38.433047331919205"/>
  </r>
  <r>
    <x v="1"/>
    <s v="EDF"/>
    <n v="68921994"/>
    <n v="10075856001706"/>
    <s v="KL DARK CHOCOLATE BAR 12-6PK"/>
    <n v="287280"/>
    <n v="16692"/>
    <n v="17508"/>
    <n v="30471"/>
    <n v="23738"/>
    <n v="34008"/>
    <n v="41673"/>
    <n v="33456"/>
    <n v="25056"/>
    <n v="21840"/>
    <n v="22236"/>
    <n v="16551"/>
    <n v="16176"/>
    <n v="17103.802165739122"/>
    <n v="15895.906715735031"/>
    <n v="30660.088075625219"/>
    <n v="24908.235360085731"/>
    <n v="36448.52249068363"/>
    <n v="40830.335740403585"/>
    <n v="33547.030903155326"/>
    <n v="33344.268627181074"/>
    <n v="24434.898601647743"/>
    <n v="23453.519307332728"/>
    <n v="16596.279997206097"/>
    <n v="15495.419576534376"/>
    <n v="899403.30756132957"/>
    <n v="132"/>
    <n v="9.5760000000000012E-3"/>
    <n v="299405"/>
    <n v="312718.30756132968"/>
    <n v="2176.3636363636365"/>
    <n v="2268.219696969697"/>
    <n v="2369.0780875858309"/>
    <n v="126.45454545454545"/>
    <n v="132.63636363636363"/>
    <n v="230.84090909090909"/>
    <n v="179.83333333333334"/>
    <n v="257.63636363636363"/>
    <n v="315.70454545454544"/>
    <n v="253.45454545454547"/>
    <n v="189.81818181818181"/>
    <n v="165.45454545454547"/>
    <n v="168.45454545454547"/>
    <n v="125.38636363636364"/>
    <n v="122.54545454545455"/>
    <n v="129.57425883135699"/>
    <n v="120.42353572526538"/>
    <n v="232.27339451231228"/>
    <n v="188.6987527279222"/>
    <n v="276.12517038396692"/>
    <n v="309.32072530608775"/>
    <n v="254.14417350875246"/>
    <n v="252.60809566046268"/>
    <n v="185.11286819430109"/>
    <n v="177.67817657070248"/>
    <n v="125.729393918228"/>
    <n v="117.38954224647254"/>
    <n v="2750.9932800000001"/>
    <n v="2867.1022800000005"/>
    <n v="2994.5905132072935"/>
    <n v="159.84259200000002"/>
    <n v="167.65660800000003"/>
    <n v="291.79029600000001"/>
    <n v="227.31508800000003"/>
    <n v="325.66060800000002"/>
    <n v="399.06064800000007"/>
    <n v="320.37465600000002"/>
    <n v="239.93625600000004"/>
    <n v="209.13984000000002"/>
    <n v="212.93193600000004"/>
    <n v="158.49237600000001"/>
    <n v="154.90137600000003"/>
    <n v="163.78600953911786"/>
    <n v="152.21920270987869"/>
    <n v="293.60100341218714"/>
    <n v="238.52126180818098"/>
    <n v="349.03105137078649"/>
    <n v="390.99129505010478"/>
    <n v="321.24636792861543"/>
    <n v="319.30471637388598"/>
    <n v="233.98858900937881"/>
    <n v="224.59090088701822"/>
    <n v="158.92597725324561"/>
    <n v="148.38413786489321"/>
  </r>
  <r>
    <x v="1"/>
    <s v="PG"/>
    <n v="64776952"/>
    <n v="10077567274424"/>
    <s v="PS FIrecracker 6-18PK"/>
    <n v="403412"/>
    <n v="11227"/>
    <n v="15314"/>
    <n v="19422"/>
    <n v="24622"/>
    <n v="43105"/>
    <n v="63583"/>
    <n v="45305"/>
    <n v="15275"/>
    <n v="11421"/>
    <n v="4121"/>
    <n v="5811"/>
    <n v="6927"/>
    <n v="12829.28397249328"/>
    <n v="12545.374892673564"/>
    <n v="20027.705268327401"/>
    <n v="21332.975865191733"/>
    <n v="36026.429157842547"/>
    <n v="49306.450922862779"/>
    <n v="37775.877483394775"/>
    <n v="19599.2771024184"/>
    <n v="12669.563720433684"/>
    <n v="7603.5516651063808"/>
    <n v="6230.2380881432709"/>
    <n v="5383.0626546997601"/>
    <n v="910874.79079358757"/>
    <n v="130"/>
    <n v="5.0940000000000004E-3"/>
    <n v="266133"/>
    <n v="241329.79079358754"/>
    <n v="3103.1692307692306"/>
    <n v="2047.176923076923"/>
    <n v="1856.3830061045196"/>
    <n v="86.361538461538458"/>
    <n v="117.8"/>
    <n v="149.4"/>
    <n v="189.4"/>
    <n v="331.57692307692309"/>
    <n v="489.1"/>
    <n v="348.5"/>
    <n v="117.5"/>
    <n v="87.853846153846149"/>
    <n v="31.7"/>
    <n v="44.7"/>
    <n v="53.284615384615385"/>
    <n v="98.686799788409843"/>
    <n v="96.502883789796655"/>
    <n v="154.05927129482617"/>
    <n v="164.09981434762872"/>
    <n v="277.12637813725036"/>
    <n v="379.28039171432908"/>
    <n v="290.5836729491906"/>
    <n v="150.76367001860308"/>
    <n v="97.458182464874483"/>
    <n v="58.488858962356773"/>
    <n v="47.924908370332851"/>
    <n v="41.408174266921229"/>
    <n v="2054.980728"/>
    <n v="1355.6815020000001"/>
    <n v="1229.3339543025349"/>
    <n v="57.190338000000004"/>
    <n v="78.009516000000005"/>
    <n v="98.935668000000007"/>
    <n v="125.424468"/>
    <n v="219.57687000000001"/>
    <n v="323.89180200000004"/>
    <n v="230.78367000000003"/>
    <n v="77.810850000000002"/>
    <n v="58.178574000000005"/>
    <n v="20.992374000000002"/>
    <n v="29.601234000000002"/>
    <n v="35.286138000000001"/>
    <n v="65.352372555880777"/>
    <n v="63.906139703279145"/>
    <n v="102.02113063685979"/>
    <n v="108.6701790572867"/>
    <n v="183.51863013004996"/>
    <n v="251.16706100106302"/>
    <n v="192.430319900413"/>
    <n v="99.838717559719342"/>
    <n v="64.538757591889194"/>
    <n v="38.732492182051907"/>
    <n v="31.736832821001826"/>
    <n v="27.421321163040581"/>
  </r>
  <r>
    <x v="1"/>
    <s v="Dough Bites"/>
    <n v="69665113"/>
    <n v="10076840002303"/>
    <s v="BJ US-CD-CCCD-FTNG-8 8z"/>
    <n v="291870"/>
    <n v="13511"/>
    <n v="16922"/>
    <n v="30330"/>
    <n v="24517"/>
    <n v="50499"/>
    <n v="30401"/>
    <n v="27359"/>
    <n v="21963"/>
    <n v="20876"/>
    <n v="18122"/>
    <n v="17586"/>
    <n v="14795"/>
    <n v="17460.098275481618"/>
    <n v="19476.247485149073"/>
    <n v="29484.165048603583"/>
    <n v="29401.358319105704"/>
    <n v="46768.471794088684"/>
    <n v="25711.23285360033"/>
    <n v="23162.688360710639"/>
    <n v="20082.715573058369"/>
    <n v="18449.093249673278"/>
    <n v="19797.040726457515"/>
    <n v="15332.440175218697"/>
    <n v="15668.740682524825"/>
    <n v="859545.29254367226"/>
    <n v="256"/>
    <n v="1.8160000000000001E-3"/>
    <n v="286881"/>
    <n v="280794.29254367232"/>
    <n v="1140.1171875"/>
    <n v="1120.62890625"/>
    <n v="1096.85270524872"/>
    <n v="52.77734375"/>
    <n v="66.1015625"/>
    <n v="118.4765625"/>
    <n v="95.76953125"/>
    <n v="197.26171875"/>
    <n v="118.75390625"/>
    <n v="106.87109375"/>
    <n v="85.79296875"/>
    <n v="81.546875"/>
    <n v="70.7890625"/>
    <n v="68.6953125"/>
    <n v="57.79296875"/>
    <n v="68.203508888600069"/>
    <n v="76.079091738863568"/>
    <n v="115.17251972110775"/>
    <n v="114.84905593400666"/>
    <n v="182.68934294565892"/>
    <n v="100.43450333437629"/>
    <n v="90.479251409025935"/>
    <n v="78.448107707259254"/>
    <n v="72.066770506536244"/>
    <n v="77.332190337724668"/>
    <n v="59.892344434448034"/>
    <n v="61.206018291112599"/>
    <n v="530.03592000000003"/>
    <n v="520.97589600000003"/>
    <n v="509.92243525930894"/>
    <n v="24.535976000000002"/>
    <n v="30.730352000000003"/>
    <n v="55.079280000000004"/>
    <n v="44.522872"/>
    <n v="91.706184000000007"/>
    <n v="55.208216000000007"/>
    <n v="49.683944000000004"/>
    <n v="39.884808"/>
    <n v="37.910816000000004"/>
    <n v="32.909552000000005"/>
    <n v="31.936176000000003"/>
    <n v="26.867720000000002"/>
    <n v="31.70753846827462"/>
    <n v="35.36886543303072"/>
    <n v="53.543243728264109"/>
    <n v="53.392866707495962"/>
    <n v="84.93154477806506"/>
    <n v="46.6915988621382"/>
    <n v="42.063442063050523"/>
    <n v="36.470211480674003"/>
    <n v="33.503553341406679"/>
    <n v="35.951425959246848"/>
    <n v="27.843711358197154"/>
    <n v="28.454433079465083"/>
  </r>
  <r>
    <x v="1"/>
    <s v="ESS"/>
    <n v="64874636"/>
    <n v="10075856000891"/>
    <s v="BR Smores SW"/>
    <n v="5709"/>
    <n v="12482"/>
    <n v="19616"/>
    <n v="11626"/>
    <n v="38566"/>
    <n v="34879"/>
    <n v="20230"/>
    <n v="41127"/>
    <n v="24753"/>
    <n v="13674"/>
    <n v="22122"/>
    <n v="20562"/>
    <n v="8257"/>
    <n v="16953.499999999996"/>
    <n v="13926.63"/>
    <n v="14597.659999999998"/>
    <n v="15264.78"/>
    <n v="17099.73"/>
    <n v="12255.39"/>
    <n v="14770.93"/>
    <n v="12686.490000000002"/>
    <n v="9070.989999999998"/>
    <n v="10194.52"/>
    <n v="11770.809999999998"/>
    <n v="12505.61"/>
    <n v="434700.04"/>
    <n v="189"/>
    <n v="2.8380000000000002E-3"/>
    <n v="267894"/>
    <n v="161097.03999999998"/>
    <n v="30.206349206349206"/>
    <n v="1417.4285714285713"/>
    <n v="852.36529100529094"/>
    <n v="66.042328042328037"/>
    <n v="103.78835978835978"/>
    <n v="61.513227513227513"/>
    <n v="204.05291005291005"/>
    <n v="184.54497354497354"/>
    <n v="107.03703703703704"/>
    <n v="217.60317460317461"/>
    <n v="130.96825396825398"/>
    <n v="72.349206349206355"/>
    <n v="117.04761904761905"/>
    <n v="108.7936507936508"/>
    <n v="43.68783068783069"/>
    <n v="89.701058201058189"/>
    <n v="73.685873015873014"/>
    <n v="77.236296296296288"/>
    <n v="80.766031746031743"/>
    <n v="90.474761904761905"/>
    <n v="64.843333333333334"/>
    <n v="78.15306878306879"/>
    <n v="67.124285714285719"/>
    <n v="47.994656084656071"/>
    <n v="53.939259259259259"/>
    <n v="62.279417989417979"/>
    <n v="66.167248677248679"/>
    <n v="16.202142000000002"/>
    <n v="760.28317200000004"/>
    <n v="457.19339951999996"/>
    <n v="35.423916000000006"/>
    <n v="55.670208000000002"/>
    <n v="32.994588"/>
    <n v="109.45030800000001"/>
    <n v="98.986602000000005"/>
    <n v="57.412740000000007"/>
    <n v="116.71842600000001"/>
    <n v="70.249014000000003"/>
    <n v="38.806812000000001"/>
    <n v="62.782236000000005"/>
    <n v="58.354956000000008"/>
    <n v="23.433366000000003"/>
    <n v="48.114032999999992"/>
    <n v="39.52377594"/>
    <n v="41.42815908"/>
    <n v="43.321445640000007"/>
    <n v="48.529033740000003"/>
    <n v="34.780796819999999"/>
    <n v="41.919899340000008"/>
    <n v="36.004258620000009"/>
    <n v="25.743469619999996"/>
    <n v="28.932047760000003"/>
    <n v="33.40555878"/>
    <n v="35.490921180000008"/>
  </r>
  <r>
    <x v="0"/>
    <s v="48oz"/>
    <n v="64341962"/>
    <n v="10077567457285"/>
    <s v="BR Chocolate Truffle 6 1.5QT"/>
    <n v="325775"/>
    <n v="21384"/>
    <n v="25850"/>
    <n v="25861"/>
    <n v="34045"/>
    <n v="29722"/>
    <n v="21282"/>
    <n v="34793"/>
    <n v="26015"/>
    <n v="15488"/>
    <n v="17897"/>
    <n v="26213"/>
    <n v="21703"/>
    <n v="21235.62535661165"/>
    <n v="19981.615465113056"/>
    <n v="28316.891761051353"/>
    <n v="24311.278895688429"/>
    <n v="27216.014803351463"/>
    <n v="26508.319445617402"/>
    <n v="25872.324332564833"/>
    <n v="25762.181928987851"/>
    <n v="14325.67917704404"/>
    <n v="17057.09746601864"/>
    <n v="23053.381614859951"/>
    <n v="16742.531481897047"/>
    <n v="896410.94172880577"/>
    <n v="176"/>
    <n v="8.513999999999999E-3"/>
    <n v="300253"/>
    <n v="270382.94172880572"/>
    <n v="1850.9943181818182"/>
    <n v="1705.9829545454545"/>
    <n v="1536.2667143682143"/>
    <n v="121.5"/>
    <n v="146.875"/>
    <n v="146.9375"/>
    <n v="193.4375"/>
    <n v="168.875"/>
    <n v="120.92045454545455"/>
    <n v="197.6875"/>
    <n v="147.8125"/>
    <n v="88"/>
    <n v="101.6875"/>
    <n v="148.9375"/>
    <n v="123.3125"/>
    <n v="120.65696225347529"/>
    <n v="113.53190605177873"/>
    <n v="160.89143046051905"/>
    <n v="138.13226645277516"/>
    <n v="154.63644774631513"/>
    <n v="150.61545139555344"/>
    <n v="147.00184279866383"/>
    <n v="146.37603368743098"/>
    <n v="81.395904415022954"/>
    <n v="96.915326511469544"/>
    <n v="130.98512281170426"/>
    <n v="95.128019783505948"/>
    <n v="2773.6483499999995"/>
    <n v="2556.3540419999995"/>
    <n v="2302.0403658790515"/>
    <n v="182.06337599999998"/>
    <n v="220.08689999999999"/>
    <n v="220.18055399999997"/>
    <n v="289.85912999999999"/>
    <n v="253.05310799999998"/>
    <n v="181.19494799999998"/>
    <n v="296.22760199999999"/>
    <n v="221.49170999999998"/>
    <n v="131.86483199999998"/>
    <n v="152.375058"/>
    <n v="223.17748199999997"/>
    <n v="184.77934199999999"/>
    <n v="180.80011428619156"/>
    <n v="170.12347406997253"/>
    <n v="241.09001645359118"/>
    <n v="206.98622851789125"/>
    <n v="231.71715003573433"/>
    <n v="225.69183175998654"/>
    <n v="220.27696936745696"/>
    <n v="219.33921694340253"/>
    <n v="121.96883251335294"/>
    <n v="145.2241278256827"/>
    <n v="196.27649106891761"/>
    <n v="142.54591303687144"/>
  </r>
  <r>
    <x v="0"/>
    <s v="BJ PTS"/>
    <n v="69986507"/>
    <n v="10076840001740"/>
    <s v="BJ US-ND-ChocChpCookDgh-8 1PT"/>
    <n v="296625"/>
    <n v="19312"/>
    <n v="26940"/>
    <n v="29543"/>
    <n v="27351"/>
    <n v="28134"/>
    <n v="29970"/>
    <n v="29846"/>
    <n v="29692"/>
    <n v="25845"/>
    <n v="17982"/>
    <n v="19533"/>
    <n v="19801"/>
    <n v="16129.919051369117"/>
    <n v="19802.545827067523"/>
    <n v="23710.399687150595"/>
    <n v="23654.651374489069"/>
    <n v="23464.520991842252"/>
    <n v="24797.079879834462"/>
    <n v="25100.841973167066"/>
    <n v="22985.889185538097"/>
    <n v="20538.418638862084"/>
    <n v="16693.375405636423"/>
    <n v="18884.985457105471"/>
    <n v="17052.666828512076"/>
    <n v="853389.29430057411"/>
    <n v="240"/>
    <n v="3.7839999999999996E-3"/>
    <n v="303949"/>
    <n v="252815.29430057423"/>
    <n v="1235.9375"/>
    <n v="1266.4541666666667"/>
    <n v="1053.3970595857259"/>
    <n v="80.466666666666669"/>
    <n v="112.25"/>
    <n v="123.09583333333333"/>
    <n v="113.96250000000001"/>
    <n v="117.22499999999999"/>
    <n v="124.875"/>
    <n v="124.35833333333333"/>
    <n v="123.71666666666667"/>
    <n v="107.6875"/>
    <n v="74.924999999999997"/>
    <n v="81.387500000000003"/>
    <n v="82.504166666666663"/>
    <n v="67.207996047371324"/>
    <n v="82.510607612781342"/>
    <n v="98.793332029794144"/>
    <n v="98.561047393704456"/>
    <n v="97.768837466009387"/>
    <n v="103.32116616597692"/>
    <n v="104.58684155486277"/>
    <n v="95.774538273075407"/>
    <n v="85.576744328592014"/>
    <n v="69.555730856818428"/>
    <n v="78.687439404606124"/>
    <n v="71.052778452133651"/>
    <n v="1122.4289999999999"/>
    <n v="1150.143016"/>
    <n v="956.65307363337274"/>
    <n v="73.076607999999993"/>
    <n v="101.94095999999999"/>
    <n v="111.79071199999998"/>
    <n v="103.49618399999999"/>
    <n v="106.45905599999999"/>
    <n v="113.40647999999999"/>
    <n v="112.93726399999998"/>
    <n v="112.35452799999999"/>
    <n v="97.797479999999993"/>
    <n v="68.043887999999995"/>
    <n v="73.912871999999993"/>
    <n v="74.92698399999999"/>
    <n v="61.035613690380735"/>
    <n v="74.932833409623498"/>
    <n v="89.720152416177839"/>
    <n v="89.509200801066626"/>
    <n v="88.789747433131069"/>
    <n v="93.832150265293592"/>
    <n v="94.981586026464171"/>
    <n v="86.978604678076152"/>
    <n v="77.717376129454124"/>
    <n v="63.16773253492822"/>
    <n v="71.460784969687097"/>
    <n v="64.527291279089695"/>
  </r>
  <r>
    <x v="1"/>
    <s v="B&amp;J Cups"/>
    <n v="64413476"/>
    <n v="10076840200167"/>
    <s v="BJ US-IC-ChocFudgBrownie-FTNG-12 4FOZ"/>
    <n v="267438"/>
    <n v="16831"/>
    <n v="25677"/>
    <n v="22323"/>
    <n v="25583"/>
    <n v="26850"/>
    <n v="22357"/>
    <n v="23636"/>
    <n v="18455"/>
    <n v="24709"/>
    <n v="18903"/>
    <n v="10703"/>
    <n v="16721"/>
    <n v="17429.726818056108"/>
    <n v="33393.673488363609"/>
    <n v="26643.279210516943"/>
    <n v="28600.772775684425"/>
    <n v="27876.157704661346"/>
    <n v="24122.835779391728"/>
    <n v="26560.143824805084"/>
    <n v="17888.642647071596"/>
    <n v="21563.549750423965"/>
    <n v="17986.276172065765"/>
    <n v="18519.684671238618"/>
    <n v="16785.352786583338"/>
    <n v="797556.09562886262"/>
    <n v="468"/>
    <n v="1.4399999999999999E-3"/>
    <n v="252748"/>
    <n v="277370.0956288625"/>
    <n v="571.4487179487179"/>
    <n v="540.0598290598291"/>
    <n v="592.67114450611643"/>
    <n v="35.963675213675216"/>
    <n v="54.865384615384613"/>
    <n v="47.698717948717949"/>
    <n v="54.664529914529915"/>
    <n v="57.371794871794869"/>
    <n v="47.771367521367523"/>
    <n v="50.504273504273506"/>
    <n v="39.433760683760681"/>
    <n v="52.797008547008545"/>
    <n v="40.391025641025642"/>
    <n v="22.869658119658119"/>
    <n v="35.728632478632477"/>
    <n v="37.24300602148741"/>
    <n v="71.354003180264115"/>
    <n v="56.930083783155858"/>
    <n v="61.112762341206036"/>
    <n v="59.56443953987467"/>
    <n v="51.54452089613617"/>
    <n v="56.752444070096331"/>
    <n v="38.223595399725632"/>
    <n v="46.075961005179408"/>
    <n v="38.432214042875565"/>
    <n v="39.57197579324491"/>
    <n v="35.866138432870379"/>
    <n v="385.11071999999996"/>
    <n v="363.95711999999997"/>
    <n v="399.41293770556194"/>
    <n v="24.236639999999998"/>
    <n v="36.974879999999999"/>
    <n v="32.145119999999999"/>
    <n v="36.83952"/>
    <n v="38.663999999999994"/>
    <n v="32.19408"/>
    <n v="34.03584"/>
    <n v="26.575199999999999"/>
    <n v="35.580959999999997"/>
    <n v="27.220319999999997"/>
    <n v="15.412319999999999"/>
    <n v="24.078239999999997"/>
    <n v="25.098806618000793"/>
    <n v="48.086889823243595"/>
    <n v="38.366322063144395"/>
    <n v="41.185112796985571"/>
    <n v="40.141667094712332"/>
    <n v="34.736883522324085"/>
    <n v="38.246607107719313"/>
    <n v="25.759645411783097"/>
    <n v="31.051511640610507"/>
    <n v="25.900237687774698"/>
    <n v="26.668345926583608"/>
    <n v="24.170908012680005"/>
  </r>
  <r>
    <x v="0"/>
    <s v="Topped"/>
    <n v="68354586"/>
    <n v="10076840003034"/>
    <s v="BJ US-TOP-CHOCCARAMELCD-8 450ml"/>
    <n v="300556"/>
    <n v="15661"/>
    <n v="24000"/>
    <n v="24274"/>
    <n v="21948"/>
    <n v="20883"/>
    <n v="23958"/>
    <n v="19817"/>
    <n v="22636"/>
    <n v="22215"/>
    <n v="18001"/>
    <n v="14959"/>
    <n v="16399"/>
    <n v="12752.976521419994"/>
    <n v="17845.277832294756"/>
    <n v="20026.674913489802"/>
    <n v="19646.013349784866"/>
    <n v="20207.542877008025"/>
    <n v="21873.879350330873"/>
    <n v="16895.110068803777"/>
    <n v="19759.238624964793"/>
    <n v="16103.568565150645"/>
    <n v="17065.980868396276"/>
    <n v="15614.368488797036"/>
    <n v="12217.622664473591"/>
    <n v="755315.2541249143"/>
    <n v="240"/>
    <n v="3.5999999999999999E-3"/>
    <n v="244751"/>
    <n v="210008.25412491447"/>
    <n v="1252.3166666666666"/>
    <n v="1019.7958333333333"/>
    <n v="875.03439218714368"/>
    <n v="65.254166666666663"/>
    <n v="100"/>
    <n v="101.14166666666667"/>
    <n v="91.45"/>
    <n v="87.012500000000003"/>
    <n v="99.825000000000003"/>
    <n v="82.57083333333334"/>
    <n v="94.316666666666663"/>
    <n v="92.5625"/>
    <n v="75.004166666666663"/>
    <n v="62.329166666666666"/>
    <n v="68.329166666666666"/>
    <n v="53.137402172583307"/>
    <n v="74.355324301228151"/>
    <n v="83.444478806207513"/>
    <n v="81.858388957436944"/>
    <n v="84.19809532086677"/>
    <n v="91.141163959711974"/>
    <n v="70.396291953349063"/>
    <n v="82.330160937353313"/>
    <n v="67.098202354794353"/>
    <n v="71.108253618317818"/>
    <n v="65.059868703320987"/>
    <n v="50.906761101973295"/>
    <n v="1082.0016000000001"/>
    <n v="881.10360000000003"/>
    <n v="756.02971484969203"/>
    <n v="56.379599999999996"/>
    <n v="86.399999999999991"/>
    <n v="87.386399999999995"/>
    <n v="79.012799999999999"/>
    <n v="75.178799999999995"/>
    <n v="86.248800000000003"/>
    <n v="71.341200000000001"/>
    <n v="81.489599999999996"/>
    <n v="79.974000000000004"/>
    <n v="64.803600000000003"/>
    <n v="53.852399999999996"/>
    <n v="59.0364"/>
    <n v="45.910715477111978"/>
    <n v="64.243000196261121"/>
    <n v="72.096029688563291"/>
    <n v="70.72564805922552"/>
    <n v="72.747154357228894"/>
    <n v="78.745965661191136"/>
    <n v="60.822396247693597"/>
    <n v="71.13325904987326"/>
    <n v="57.972846834542317"/>
    <n v="61.437531126226595"/>
    <n v="56.21172655966933"/>
    <n v="43.983441592104924"/>
  </r>
  <r>
    <x v="1"/>
    <s v="EFW"/>
    <n v="69548143"/>
    <n v="10075856011392"/>
    <s v="KL ORIG CLUB PACK 1-24PK"/>
    <n v="204590"/>
    <n v="14591"/>
    <n v="19297"/>
    <n v="26218"/>
    <n v="15618"/>
    <n v="18404"/>
    <n v="18676"/>
    <n v="18622"/>
    <n v="26795"/>
    <n v="4462"/>
    <n v="14283"/>
    <n v="6900"/>
    <n v="13179"/>
    <n v="13753.63"/>
    <n v="16255.28"/>
    <n v="21863.439999999999"/>
    <n v="14391.69"/>
    <n v="16553.59"/>
    <n v="26619.34"/>
    <n v="30084.86"/>
    <n v="29271.8"/>
    <n v="20477.72"/>
    <n v="12555.23"/>
    <n v="16814.11"/>
    <n v="12899.37"/>
    <n v="633175.06000000006"/>
    <n v="345"/>
    <n v="3.192E-3"/>
    <n v="197045"/>
    <n v="231540.06"/>
    <n v="593.01449275362324"/>
    <n v="571.14492753623188"/>
    <n v="671.1306086956522"/>
    <n v="42.292753623188403"/>
    <n v="55.93333333333333"/>
    <n v="75.994202898550725"/>
    <n v="45.269565217391303"/>
    <n v="53.344927536231886"/>
    <n v="54.133333333333333"/>
    <n v="53.9768115942029"/>
    <n v="77.666666666666671"/>
    <n v="12.933333333333334"/>
    <n v="41.4"/>
    <n v="20"/>
    <n v="38.200000000000003"/>
    <n v="39.865594202898549"/>
    <n v="47.116753623188409"/>
    <n v="63.372289855072459"/>
    <n v="41.715043478260874"/>
    <n v="47.981420289855073"/>
    <n v="77.157507246376809"/>
    <n v="87.20249275362319"/>
    <n v="84.845797101449278"/>
    <n v="59.355710144927542"/>
    <n v="36.391971014492754"/>
    <n v="48.736550724637681"/>
    <n v="37.389478260869566"/>
    <n v="653.05128000000002"/>
    <n v="628.96763999999996"/>
    <n v="739.07587151999996"/>
    <n v="46.574472"/>
    <n v="61.596024"/>
    <n v="83.687855999999996"/>
    <n v="49.852655999999996"/>
    <n v="58.745567999999999"/>
    <n v="59.613791999999997"/>
    <n v="59.441423999999998"/>
    <n v="85.529640000000001"/>
    <n v="14.242704"/>
    <n v="45.591335999999998"/>
    <n v="22.024799999999999"/>
    <n v="42.067368000000002"/>
    <n v="43.901586959999996"/>
    <n v="51.886853760000001"/>
    <n v="69.788100479999997"/>
    <n v="45.938274480000004"/>
    <n v="52.839059280000001"/>
    <n v="84.968933280000002"/>
    <n v="96.030873119999995"/>
    <n v="93.435585599999996"/>
    <n v="65.36488224"/>
    <n v="40.076294159999996"/>
    <n v="53.670639120000004"/>
    <n v="41.17478904"/>
  </r>
  <r>
    <x v="0"/>
    <s v="48oz"/>
    <n v="64988055"/>
    <n v="10077567349801"/>
    <s v="BR CO-B NY STYLE CHEESECAKE 6 1.5QT"/>
    <n v="300465"/>
    <n v="20273"/>
    <n v="23225"/>
    <n v="25427"/>
    <n v="37354"/>
    <n v="25114"/>
    <n v="27104"/>
    <n v="28699"/>
    <n v="27721"/>
    <n v="19008"/>
    <n v="15022"/>
    <n v="19327"/>
    <n v="17402"/>
    <n v="17973.170396891503"/>
    <n v="17872.734654324013"/>
    <n v="24904.240196600596"/>
    <n v="30370.424320208003"/>
    <n v="26601.875113789945"/>
    <n v="27125.413894222871"/>
    <n v="25330.563743314546"/>
    <n v="24869.718663841013"/>
    <n v="17528.920365382557"/>
    <n v="16551.825108490404"/>
    <n v="17597.672432229414"/>
    <n v="15353.867599330109"/>
    <n v="848221.426488625"/>
    <n v="176"/>
    <n v="8.513999999999999E-3"/>
    <n v="285676"/>
    <n v="262080.426488625"/>
    <n v="1707.1875"/>
    <n v="1623.159090909091"/>
    <n v="1489.093332321733"/>
    <n v="115.1875"/>
    <n v="131.96022727272728"/>
    <n v="144.47159090909091"/>
    <n v="212.23863636363637"/>
    <n v="142.69318181818181"/>
    <n v="154"/>
    <n v="163.0625"/>
    <n v="157.50568181818181"/>
    <n v="108"/>
    <n v="85.352272727272734"/>
    <n v="109.8125"/>
    <n v="98.875"/>
    <n v="102.12028634597445"/>
    <n v="101.54962871775007"/>
    <n v="141.50136475341247"/>
    <n v="172.55922909209093"/>
    <n v="151.14701769198834"/>
    <n v="154.12166985353903"/>
    <n v="143.923657632469"/>
    <n v="141.30521968091486"/>
    <n v="99.596138439673624"/>
    <n v="94.044460843695475"/>
    <n v="99.986775183121665"/>
    <n v="87.237884087102898"/>
    <n v="2558.1590099999999"/>
    <n v="2432.2454639999996"/>
    <n v="2231.3527511241532"/>
    <n v="172.60432199999997"/>
    <n v="197.73764999999997"/>
    <n v="216.48547799999997"/>
    <n v="318.03195599999998"/>
    <n v="213.82059599999997"/>
    <n v="230.76345599999996"/>
    <n v="244.34328599999998"/>
    <n v="236.01659399999997"/>
    <n v="161.83411199999998"/>
    <n v="127.89730799999998"/>
    <n v="164.55007799999998"/>
    <n v="148.16062799999997"/>
    <n v="153.02357275913423"/>
    <n v="152.16846284691462"/>
    <n v="212.03470103385746"/>
    <n v="258.57379266225092"/>
    <n v="226.48836471880756"/>
    <n v="230.94577389541351"/>
    <n v="215.66441971058001"/>
    <n v="211.74078470394235"/>
    <n v="149.24122799086706"/>
    <n v="140.92223897368729"/>
    <n v="149.8265830880012"/>
    <n v="130.72282874069654"/>
  </r>
  <r>
    <x v="1"/>
    <s v="Yasso Sticks"/>
    <n v="64325513"/>
    <n v="10851035003446"/>
    <s v="Yasso Cookies N Cream 8-4pk"/>
    <n v="269818"/>
    <n v="20636"/>
    <n v="27982"/>
    <n v="11684"/>
    <n v="19339"/>
    <n v="34730"/>
    <n v="39289"/>
    <n v="33345"/>
    <n v="36484"/>
    <n v="30762"/>
    <n v="15995"/>
    <n v="22317"/>
    <n v="30374"/>
    <n v="27422.619752446808"/>
    <n v="27190.313396103909"/>
    <n v="35970.30916176382"/>
    <n v="35101.631575622792"/>
    <n v="40105.833666701656"/>
    <n v="47031.681722766014"/>
    <n v="47443.026538982958"/>
    <n v="46557.608959080215"/>
    <n v="39352.420113578773"/>
    <n v="28018.962779443184"/>
    <n v="36085.104108000305"/>
    <n v="28832.057039487234"/>
    <n v="1031866.5688139778"/>
    <n v="187"/>
    <n v="3.3119999999999998E-3"/>
    <n v="322937"/>
    <n v="439111.56881397765"/>
    <n v="1442.8770053475937"/>
    <n v="1726.9358288770054"/>
    <n v="2348.190207561378"/>
    <n v="110.35294117647059"/>
    <n v="149.63636363636363"/>
    <n v="62.481283422459896"/>
    <n v="103.41711229946524"/>
    <n v="185.72192513368984"/>
    <n v="210.10160427807486"/>
    <n v="178.31550802139037"/>
    <n v="195.10160427807486"/>
    <n v="164.50267379679144"/>
    <n v="85.534759358288767"/>
    <n v="119.34224598930481"/>
    <n v="162.42780748663102"/>
    <n v="146.64502541415405"/>
    <n v="145.40274543371075"/>
    <n v="192.35459444793486"/>
    <n v="187.70925976268873"/>
    <n v="214.46969875241527"/>
    <n v="251.50631937308029"/>
    <n v="253.70602427263614"/>
    <n v="248.97117090417228"/>
    <n v="210.44074927047473"/>
    <n v="149.8340255585197"/>
    <n v="192.96847116577703"/>
    <n v="154.18212320581409"/>
    <n v="893.63721599999997"/>
    <n v="1069.567344"/>
    <n v="1454.3375159118939"/>
    <n v="68.346431999999993"/>
    <n v="92.676383999999999"/>
    <n v="38.697407999999996"/>
    <n v="64.050767999999991"/>
    <n v="115.02575999999999"/>
    <n v="130.125168"/>
    <n v="110.43863999999999"/>
    <n v="120.83500799999999"/>
    <n v="101.88374399999999"/>
    <n v="52.975439999999999"/>
    <n v="73.913904000000002"/>
    <n v="100.598688"/>
    <n v="90.823716620103824"/>
    <n v="90.054317967896139"/>
    <n v="119.13366394376176"/>
    <n v="116.25660377846268"/>
    <n v="132.83052110411589"/>
    <n v="155.76892986580103"/>
    <n v="157.13130389711154"/>
    <n v="154.19880087247367"/>
    <n v="130.3352154161729"/>
    <n v="92.798804725515822"/>
    <n v="119.51386480569701"/>
    <n v="95.49177291478172"/>
  </r>
  <r>
    <x v="1"/>
    <s v="MBG"/>
    <n v="64795394"/>
    <n v="10077567004236"/>
    <s v="BR Smores Bar OOH 1-24PK"/>
    <n v="0"/>
    <n v="0"/>
    <n v="6820"/>
    <n v="8171"/>
    <n v="13200"/>
    <n v="14804"/>
    <n v="13680"/>
    <n v="11940"/>
    <n v="6390"/>
    <n v="8160"/>
    <n v="8884"/>
    <n v="4470"/>
    <n v="3615"/>
    <n v="3654.7"/>
    <n v="5379.9999999999982"/>
    <n v="7181"/>
    <n v="8295"/>
    <n v="10616.999999999996"/>
    <n v="10861.999999999995"/>
    <n v="10082"/>
    <n v="8602"/>
    <n v="8264.9999999999982"/>
    <n v="4864.9999999999991"/>
    <n v="4283.9999999999982"/>
    <n v="3409"/>
    <n v="185630.69999999998"/>
    <n v="225"/>
    <n v="2.8319999999999999E-3"/>
    <n v="100134"/>
    <n v="85496.699999999983"/>
    <n v="0"/>
    <n v="445.04"/>
    <n v="379.98533333333324"/>
    <n v="0"/>
    <n v="30.31111111111111"/>
    <n v="36.315555555555555"/>
    <n v="58.666666666666664"/>
    <n v="65.795555555555552"/>
    <n v="60.8"/>
    <n v="53.06666666666667"/>
    <n v="28.4"/>
    <n v="36.266666666666666"/>
    <n v="39.484444444444442"/>
    <n v="19.866666666666667"/>
    <n v="16.066666666666666"/>
    <n v="16.243111111111109"/>
    <n v="23.911111111111104"/>
    <n v="31.915555555555557"/>
    <n v="36.866666666666667"/>
    <n v="47.186666666666653"/>
    <n v="48.275555555555535"/>
    <n v="44.808888888888887"/>
    <n v="38.231111111111112"/>
    <n v="36.733333333333327"/>
    <n v="21.622222222222216"/>
    <n v="19.039999999999992"/>
    <n v="15.151111111111112"/>
    <n v="0"/>
    <n v="283.57948799999997"/>
    <n v="242.12665439999995"/>
    <n v="0"/>
    <n v="19.314239999999998"/>
    <n v="23.140272"/>
    <n v="37.382399999999997"/>
    <n v="41.924928000000001"/>
    <n v="38.741759999999999"/>
    <n v="33.814079999999997"/>
    <n v="18.09648"/>
    <n v="23.109120000000001"/>
    <n v="25.159488"/>
    <n v="12.659039999999999"/>
    <n v="10.237679999999999"/>
    <n v="10.350110399999998"/>
    <n v="15.236159999999995"/>
    <n v="20.336592"/>
    <n v="23.491440000000001"/>
    <n v="30.067343999999988"/>
    <n v="30.761183999999982"/>
    <n v="28.552223999999999"/>
    <n v="24.360863999999999"/>
    <n v="23.406479999999995"/>
    <n v="13.777679999999997"/>
    <n v="12.132287999999994"/>
    <n v="9.6542879999999993"/>
  </r>
  <r>
    <x v="0"/>
    <s v="48oz"/>
    <n v="68817800"/>
    <n v="10077567254211"/>
    <s v="BR COFFEE 6 1.5QT"/>
    <n v="270079"/>
    <n v="15079"/>
    <n v="17571"/>
    <n v="18150"/>
    <n v="24837"/>
    <n v="21505"/>
    <n v="32209"/>
    <n v="21195"/>
    <n v="21615"/>
    <n v="16522"/>
    <n v="15103"/>
    <n v="21758"/>
    <n v="16181"/>
    <n v="15403.015548874191"/>
    <n v="15272.312879574438"/>
    <n v="21291.739240614999"/>
    <n v="20394.151921389894"/>
    <n v="20912.003996825482"/>
    <n v="24256.890052828894"/>
    <n v="22150.690629815384"/>
    <n v="21723.932698081797"/>
    <n v="13070.313536733272"/>
    <n v="14623.3875750686"/>
    <n v="18277.824097911067"/>
    <n v="13613.56320197381"/>
    <n v="732793.82537969179"/>
    <n v="176"/>
    <n v="8.513999999999999E-3"/>
    <n v="241725"/>
    <n v="220989.82537969181"/>
    <n v="1534.5397727272727"/>
    <n v="1373.4375"/>
    <n v="1255.6240078391581"/>
    <n v="85.67613636363636"/>
    <n v="99.835227272727266"/>
    <n v="103.125"/>
    <n v="141.11931818181819"/>
    <n v="122.1875"/>
    <n v="183.00568181818181"/>
    <n v="120.42613636363636"/>
    <n v="122.8125"/>
    <n v="93.875"/>
    <n v="85.8125"/>
    <n v="123.625"/>
    <n v="91.9375"/>
    <n v="87.517133800421547"/>
    <n v="86.774504997582028"/>
    <n v="120.97579113985795"/>
    <n v="115.8758631897153"/>
    <n v="118.81820452741751"/>
    <n v="137.82323893652782"/>
    <n v="125.85619676031469"/>
    <n v="123.43143578455566"/>
    <n v="74.263145095075416"/>
    <n v="83.087429403798865"/>
    <n v="103.85127328358561"/>
    <n v="77.349790920305736"/>
    <n v="2299.4526059999998"/>
    <n v="2058.0466499999998"/>
    <n v="1881.5073732826959"/>
    <n v="128.38260599999998"/>
    <n v="149.59949399999999"/>
    <n v="154.52909999999997"/>
    <n v="211.46221799999998"/>
    <n v="183.09356999999997"/>
    <n v="274.22742599999998"/>
    <n v="180.45422999999997"/>
    <n v="184.03010999999998"/>
    <n v="140.668308"/>
    <n v="128.58694199999999"/>
    <n v="185.24761199999998"/>
    <n v="137.76503399999999"/>
    <n v="131.14127438311485"/>
    <n v="130.02847185669674"/>
    <n v="181.27786789459608"/>
    <n v="173.63580945871354"/>
    <n v="178.04480202897213"/>
    <n v="206.52316190978519"/>
    <n v="188.59098002224817"/>
    <n v="184.95756299146839"/>
    <n v="111.28064945174707"/>
    <n v="124.50352181413405"/>
    <n v="155.6173943696148"/>
    <n v="115.905877101605"/>
  </r>
  <r>
    <x v="0"/>
    <s v="BJ PTS"/>
    <n v="84135781"/>
    <n v="10076840400055"/>
    <s v="BJ US-IC-Vanilla-FTNG-8 1PT"/>
    <n v="317013"/>
    <n v="18009"/>
    <n v="25526"/>
    <n v="27650"/>
    <n v="25047"/>
    <n v="27219"/>
    <n v="38177"/>
    <n v="27905"/>
    <n v="31585"/>
    <n v="31630"/>
    <n v="20410"/>
    <n v="19793"/>
    <n v="31175"/>
    <n v="13174.354732810185"/>
    <n v="21593.96523609414"/>
    <n v="25031.767770716051"/>
    <n v="25047.153035780822"/>
    <n v="26066.58362888392"/>
    <n v="32623.176089297354"/>
    <n v="20265.567907879104"/>
    <n v="26150.157868797614"/>
    <n v="17485.162313283756"/>
    <n v="17635.051339898993"/>
    <n v="19521.819667308271"/>
    <n v="18256.929751425119"/>
    <n v="903990.68934217549"/>
    <n v="240"/>
    <n v="3.7853439999999999E-3"/>
    <n v="324126"/>
    <n v="262851.68934217532"/>
    <n v="1320.8875"/>
    <n v="1350.5250000000001"/>
    <n v="1095.2153722590638"/>
    <n v="75.037499999999994"/>
    <n v="106.35833333333333"/>
    <n v="115.20833333333333"/>
    <n v="104.3625"/>
    <n v="113.41249999999999"/>
    <n v="159.07083333333333"/>
    <n v="116.27083333333333"/>
    <n v="131.60416666666666"/>
    <n v="131.79166666666666"/>
    <n v="85.041666666666671"/>
    <n v="82.470833333333331"/>
    <n v="129.89583333333334"/>
    <n v="54.893144720042436"/>
    <n v="89.974855150392244"/>
    <n v="104.29903237798355"/>
    <n v="104.36313764908677"/>
    <n v="108.61076512034967"/>
    <n v="135.9299003720723"/>
    <n v="84.439866282829598"/>
    <n v="108.95899111999006"/>
    <n v="72.854842972015646"/>
    <n v="73.479380582912469"/>
    <n v="81.340915280451128"/>
    <n v="76.070540630937998"/>
    <n v="1200.0032574720001"/>
    <n v="1226.9284093439999"/>
    <n v="994.98406514126725"/>
    <n v="68.170260095999993"/>
    <n v="96.624690943999994"/>
    <n v="104.66476160000001"/>
    <n v="94.811511167999996"/>
    <n v="103.033278336"/>
    <n v="144.513077888"/>
    <n v="105.63002432"/>
    <n v="119.56009023999999"/>
    <n v="119.73043072"/>
    <n v="77.258871040000002"/>
    <n v="74.923313792000002"/>
    <n v="118.0080992"/>
    <n v="49.869464641714636"/>
    <n v="81.740586742657541"/>
    <n v="94.753851940273378"/>
    <n v="94.812090461074717"/>
    <n v="98.670985940093971"/>
    <n v="123.4899438705652"/>
    <n v="76.71214588668272"/>
    <n v="98.987343187705832"/>
    <n v="66.187354251614778"/>
    <n v="66.754735779178617"/>
    <n v="73.896802946727362"/>
    <n v="69.108759492978564"/>
  </r>
  <r>
    <x v="0"/>
    <s v="48oz"/>
    <n v="64315721"/>
    <n v="10077567003529"/>
    <s v="BR CS Chocolate Peanut Butter 6 1.5QT"/>
    <n v="296954"/>
    <n v="15140"/>
    <n v="19583"/>
    <n v="27602"/>
    <n v="31426"/>
    <n v="27874"/>
    <n v="36479"/>
    <n v="23356"/>
    <n v="39599"/>
    <n v="26928"/>
    <n v="24178"/>
    <n v="24642"/>
    <n v="18645"/>
    <n v="16599.644106825908"/>
    <n v="22027.03549723178"/>
    <n v="26603.882148178949"/>
    <n v="27393.620693700101"/>
    <n v="27385.692696492297"/>
    <n v="31735.72155222113"/>
    <n v="29993.889168346235"/>
    <n v="28306.077544322543"/>
    <n v="21554.020499425482"/>
    <n v="24350.340505903165"/>
    <n v="21740.670444676587"/>
    <n v="17601.203071580243"/>
    <n v="907697.79792890442"/>
    <n v="176"/>
    <n v="8.5199999999999998E-3"/>
    <n v="315452"/>
    <n v="295291.79792890447"/>
    <n v="1687.2386363636363"/>
    <n v="1792.340909090909"/>
    <n v="1677.79430641423"/>
    <n v="86.022727272727266"/>
    <n v="111.26704545454545"/>
    <n v="156.82954545454547"/>
    <n v="178.55681818181819"/>
    <n v="158.375"/>
    <n v="207.26704545454547"/>
    <n v="132.70454545454547"/>
    <n v="224.99431818181819"/>
    <n v="153"/>
    <n v="137.375"/>
    <n v="140.01136363636363"/>
    <n v="105.9375"/>
    <n v="94.316159697874483"/>
    <n v="125.15361077972602"/>
    <n v="151.15842129647129"/>
    <n v="155.64557212329603"/>
    <n v="155.60052668461532"/>
    <n v="180.31659972852916"/>
    <n v="170.41982482014907"/>
    <n v="160.82998604728718"/>
    <n v="122.46602556491752"/>
    <n v="138.35420741990436"/>
    <n v="123.5265366174806"/>
    <n v="100.00683563397865"/>
    <n v="2530.04808"/>
    <n v="2687.6510399999997"/>
    <n v="2515.8861183542663"/>
    <n v="128.99279999999999"/>
    <n v="166.84716"/>
    <n v="235.16904"/>
    <n v="267.74952000000002"/>
    <n v="237.48648"/>
    <n v="310.80108000000001"/>
    <n v="198.99312"/>
    <n v="337.38348000000002"/>
    <n v="229.42655999999999"/>
    <n v="205.99655999999999"/>
    <n v="209.94983999999999"/>
    <n v="158.8554"/>
    <n v="141.42896779015675"/>
    <n v="187.67034243641476"/>
    <n v="226.66507590248463"/>
    <n v="233.39364831032486"/>
    <n v="233.32610177411436"/>
    <n v="270.38834762492399"/>
    <n v="255.54793571430992"/>
    <n v="241.16778067762806"/>
    <n v="183.64025465510511"/>
    <n v="207.46490111029496"/>
    <n v="185.23051218864452"/>
    <n v="149.96225016986367"/>
  </r>
  <r>
    <x v="1"/>
    <s v="ESS"/>
    <n v="64328806"/>
    <n v="10075856000846"/>
    <s v="KL Reeses SW 6-4PK"/>
    <n v="335187"/>
    <n v="16194"/>
    <n v="23777"/>
    <n v="34464"/>
    <n v="36866"/>
    <n v="37079"/>
    <n v="50320"/>
    <n v="21795"/>
    <n v="41867"/>
    <n v="41905"/>
    <n v="37296"/>
    <n v="21553"/>
    <n v="23343"/>
    <n v="26364.49010108463"/>
    <n v="28533.181362302796"/>
    <n v="33725.476925027215"/>
    <n v="28523.704224684545"/>
    <n v="40616.412780289786"/>
    <n v="40660.469342104967"/>
    <n v="39310.002013572412"/>
    <n v="46752.719613588168"/>
    <n v="40122.174634652278"/>
    <n v="31819.241889964735"/>
    <n v="25601.75730078165"/>
    <n v="23726.74437056786"/>
    <n v="1127402.3745586209"/>
    <n v="189"/>
    <n v="2.8380000000000002E-3"/>
    <n v="386459"/>
    <n v="405756.37455862103"/>
    <n v="1773.4761904761904"/>
    <n v="2044.7566137566137"/>
    <n v="2146.8591246487886"/>
    <n v="85.682539682539684"/>
    <n v="125.80423280423281"/>
    <n v="182.34920634920636"/>
    <n v="195.05820105820106"/>
    <n v="196.18518518518519"/>
    <n v="266.24338624338623"/>
    <n v="115.31746031746032"/>
    <n v="221.5185185185185"/>
    <n v="221.71957671957671"/>
    <n v="197.33333333333334"/>
    <n v="114.03703703703704"/>
    <n v="123.50793650793651"/>
    <n v="139.4946566194954"/>
    <n v="150.96921355715764"/>
    <n v="178.44167685199585"/>
    <n v="150.9190699718759"/>
    <n v="214.90165492216818"/>
    <n v="215.13475842383579"/>
    <n v="207.98942864324027"/>
    <n v="247.36888684438185"/>
    <n v="212.28663827858347"/>
    <n v="168.3557771955806"/>
    <n v="135.45903333746904"/>
    <n v="125.53833000300455"/>
    <n v="951.26070600000003"/>
    <n v="1096.7706420000002"/>
    <n v="1151.5365909973666"/>
    <n v="45.958572000000004"/>
    <n v="67.479126000000008"/>
    <n v="97.80883200000001"/>
    <n v="104.625708"/>
    <n v="105.23020200000001"/>
    <n v="142.80816000000002"/>
    <n v="61.854210000000002"/>
    <n v="118.81854600000001"/>
    <n v="118.92639000000001"/>
    <n v="105.84604800000001"/>
    <n v="61.167414000000008"/>
    <n v="66.247434000000013"/>
    <n v="74.822422906878188"/>
    <n v="80.977168706215338"/>
    <n v="95.712903513227246"/>
    <n v="80.950272589654745"/>
    <n v="115.26937947046243"/>
    <n v="115.39441199289391"/>
    <n v="111.56178571451851"/>
    <n v="132.68421826336322"/>
    <n v="113.86673161314317"/>
    <n v="90.303008483719921"/>
    <n v="72.657787219618328"/>
    <n v="67.336500523671589"/>
  </r>
  <r>
    <x v="0"/>
    <s v="Quarts"/>
    <n v="69796888"/>
    <n v="10076840004024"/>
    <s v="BJ US-IC VANILLA FUDGE BROWNIE-6 828ml "/>
    <n v="8262"/>
    <n v="8613"/>
    <n v="6875"/>
    <n v="14939"/>
    <n v="9444"/>
    <n v="6565"/>
    <n v="6131"/>
    <n v="7194"/>
    <n v="4975"/>
    <n v="3597"/>
    <n v="5610"/>
    <n v="2948"/>
    <n v="2662"/>
    <n v="3447.676281079272"/>
    <n v="5676.3359620763085"/>
    <n v="4318.5482883364766"/>
    <n v="8215.3197588611056"/>
    <n v="7549.483471421443"/>
    <n v="5842.4026261928902"/>
    <n v="4237.9330192379439"/>
    <n v="3649.0527649305841"/>
    <n v="3662.3945872437043"/>
    <n v="2880.3891221734907"/>
    <n v="2158.4810082615413"/>
    <n v="2561.2064106258381"/>
    <n v="142014.22330044059"/>
    <n v="182"/>
    <n v="4.9680000000000002E-3"/>
    <n v="79553"/>
    <n v="54199.223300440601"/>
    <n v="45.395604395604394"/>
    <n v="437.10439560439562"/>
    <n v="297.7979302222011"/>
    <n v="47.324175824175825"/>
    <n v="37.774725274725277"/>
    <n v="82.082417582417577"/>
    <n v="51.890109890109891"/>
    <n v="36.071428571428569"/>
    <n v="33.68681318681319"/>
    <n v="39.527472527472526"/>
    <n v="27.335164835164836"/>
    <n v="19.763736263736263"/>
    <n v="30.824175824175825"/>
    <n v="16.197802197802197"/>
    <n v="14.626373626373626"/>
    <n v="18.943276269666331"/>
    <n v="31.188659132287409"/>
    <n v="23.728287298552068"/>
    <n v="45.139119554181896"/>
    <n v="41.480678414403535"/>
    <n v="32.101113330730165"/>
    <n v="23.285346259549144"/>
    <n v="20.04974046665156"/>
    <n v="20.123047182657714"/>
    <n v="15.826313858096103"/>
    <n v="11.859785759678799"/>
    <n v="14.072562695746363"/>
    <n v="41.045616000000003"/>
    <n v="395.21930400000002"/>
    <n v="269.26174135658891"/>
    <n v="42.789383999999998"/>
    <n v="34.155000000000001"/>
    <n v="74.216952000000006"/>
    <n v="46.917791999999999"/>
    <n v="32.614919999999998"/>
    <n v="30.458808000000001"/>
    <n v="35.739792000000001"/>
    <n v="24.715800000000002"/>
    <n v="17.869896000000001"/>
    <n v="27.870480000000001"/>
    <n v="14.645664"/>
    <n v="13.224816000000001"/>
    <n v="17.128055764401825"/>
    <n v="28.2000370595951"/>
    <n v="21.454547896455615"/>
    <n v="40.813708562021972"/>
    <n v="37.505833886021733"/>
    <n v="29.02505624692628"/>
    <n v="21.054051239574108"/>
    <n v="18.128494136175142"/>
    <n v="18.194776309426725"/>
    <n v="14.309773158957903"/>
    <n v="10.723333649043338"/>
    <n v="12.724073447989165"/>
  </r>
  <r>
    <x v="0"/>
    <s v="BJ PTS"/>
    <n v="69986508"/>
    <n v="10076840580740"/>
    <s v="BJ US-ND-ChcFgBrwn-8 1PT"/>
    <n v="276490"/>
    <n v="17266"/>
    <n v="21516"/>
    <n v="25044"/>
    <n v="22939"/>
    <n v="22640"/>
    <n v="27280"/>
    <n v="26253"/>
    <n v="26627"/>
    <n v="21978"/>
    <n v="17288"/>
    <n v="16172"/>
    <n v="17433"/>
    <n v="15178.248723715424"/>
    <n v="16339.483254660194"/>
    <n v="19774.986582111756"/>
    <n v="18459.198469770527"/>
    <n v="20363.86929593041"/>
    <n v="20253.383556162233"/>
    <n v="18350.527760175984"/>
    <n v="19613.446353516447"/>
    <n v="15377.945125743174"/>
    <n v="13289.326847341861"/>
    <n v="14814.563691761095"/>
    <n v="14279.206442237397"/>
    <n v="745020.18610312638"/>
    <n v="240"/>
    <n v="3.7839999999999996E-3"/>
    <n v="262436"/>
    <n v="206094.1861031265"/>
    <n v="1152.0416666666667"/>
    <n v="1093.4833333333333"/>
    <n v="858.72577542969373"/>
    <n v="71.941666666666663"/>
    <n v="89.65"/>
    <n v="104.35"/>
    <n v="95.579166666666666"/>
    <n v="94.333333333333329"/>
    <n v="113.66666666666667"/>
    <n v="109.3875"/>
    <n v="110.94583333333334"/>
    <n v="91.575000000000003"/>
    <n v="72.033333333333331"/>
    <n v="67.38333333333334"/>
    <n v="72.637500000000003"/>
    <n v="63.242703015480934"/>
    <n v="68.081180227750806"/>
    <n v="82.395777425465653"/>
    <n v="76.913326957377194"/>
    <n v="84.849455399710038"/>
    <n v="84.389098150675963"/>
    <n v="76.460532334066599"/>
    <n v="81.722693139651867"/>
    <n v="64.074771357263231"/>
    <n v="55.372195197257753"/>
    <n v="61.727348715671233"/>
    <n v="59.49669350932249"/>
    <n v="1046.2381599999999"/>
    <n v="993.05782399999987"/>
    <n v="779.86040021423059"/>
    <n v="65.334543999999994"/>
    <n v="81.416543999999988"/>
    <n v="94.766495999999989"/>
    <n v="86.801175999999984"/>
    <n v="85.669759999999997"/>
    <n v="103.22751999999998"/>
    <n v="99.341351999999986"/>
    <n v="100.75656799999999"/>
    <n v="83.164751999999993"/>
    <n v="65.417791999999992"/>
    <n v="61.194847999999993"/>
    <n v="65.966471999999996"/>
    <n v="57.434493170539156"/>
    <n v="61.828604635634164"/>
    <n v="74.828549226710876"/>
    <n v="69.84960700961166"/>
    <n v="77.05688141580066"/>
    <n v="76.638803376517885"/>
    <n v="69.438397044505919"/>
    <n v="74.217281001706226"/>
    <n v="58.190144355812166"/>
    <n v="50.2868127903416"/>
    <n v="56.058309009623983"/>
    <n v="54.032517177426307"/>
  </r>
  <r>
    <x v="0"/>
    <s v="BJ PTS"/>
    <n v="84137694"/>
    <n v="10076840101341"/>
    <s v="BJ US-IC-EverythingButThe-FTNG-8 1PT"/>
    <n v="294446"/>
    <n v="16350"/>
    <n v="25000"/>
    <n v="28573"/>
    <n v="27059"/>
    <n v="26410"/>
    <n v="30368"/>
    <n v="26546"/>
    <n v="27920"/>
    <n v="28494"/>
    <n v="19786"/>
    <n v="18431"/>
    <n v="19261"/>
    <n v="13958.745012350289"/>
    <n v="23348.422606298485"/>
    <n v="24487.771783980003"/>
    <n v="24903.130159099012"/>
    <n v="25220.656020921095"/>
    <n v="28503.89160715304"/>
    <n v="21411.021151631783"/>
    <n v="26814.088441885742"/>
    <n v="18039.746718313778"/>
    <n v="19213.976209987617"/>
    <n v="18115.359556785999"/>
    <n v="13041.391168584429"/>
    <n v="845702.20043699129"/>
    <n v="240"/>
    <n v="3.7853439999999999E-3"/>
    <n v="294198"/>
    <n v="257058.20043699129"/>
    <n v="1226.8583333333333"/>
    <n v="1225.825"/>
    <n v="1071.0758351541303"/>
    <n v="68.125"/>
    <n v="104.16666666666667"/>
    <n v="119.05416666666666"/>
    <n v="112.74583333333334"/>
    <n v="110.04166666666667"/>
    <n v="126.53333333333333"/>
    <n v="110.60833333333333"/>
    <n v="116.33333333333333"/>
    <n v="118.72499999999999"/>
    <n v="82.441666666666663"/>
    <n v="76.795833333333334"/>
    <n v="80.254166666666663"/>
    <n v="58.161437551459542"/>
    <n v="97.28509419291035"/>
    <n v="102.03238243325001"/>
    <n v="103.76304232957922"/>
    <n v="105.0860667538379"/>
    <n v="118.76621502980433"/>
    <n v="89.212588131799095"/>
    <n v="111.72536850785725"/>
    <n v="75.165611326307413"/>
    <n v="80.058234208281732"/>
    <n v="75.480664819941666"/>
    <n v="54.339129869101789"/>
    <n v="1114.579399424"/>
    <n v="1113.640634112"/>
    <n v="973.05371667496229"/>
    <n v="61.890374399999999"/>
    <n v="94.633600000000001"/>
    <n v="108.158634112"/>
    <n v="102.42762329599999"/>
    <n v="99.970935040000001"/>
    <n v="114.953326592"/>
    <n v="100.485741824"/>
    <n v="105.68680447999999"/>
    <n v="107.859591936"/>
    <n v="74.896816384000005"/>
    <n v="69.767675264000005"/>
    <n v="72.909510784000005"/>
    <n v="52.838651680030097"/>
    <n v="88.38181142221633"/>
    <n v="92.694639995857997"/>
    <n v="94.266914328964489"/>
    <n v="95.468858944857544"/>
    <n v="107.89703507178712"/>
    <n v="81.048080450202463"/>
    <n v="101.50054879896155"/>
    <n v="68.286647001688749"/>
    <n v="72.731509562619365"/>
    <n v="68.572867606122543"/>
    <n v="49.366151811654056"/>
  </r>
  <r>
    <x v="0"/>
    <s v="TALENTI"/>
    <n v="64367657"/>
    <n v="10186852001796"/>
    <s v="TAL LYR Choc Chip CKE Batter 8-1pt "/>
    <n v="4832"/>
    <n v="10493"/>
    <n v="11967"/>
    <n v="19252"/>
    <n v="24566"/>
    <n v="21546"/>
    <n v="28459"/>
    <n v="23628"/>
    <n v="21270"/>
    <n v="25350"/>
    <n v="20945"/>
    <n v="21210"/>
    <n v="18135"/>
    <n v="14441.130540013612"/>
    <n v="17151.142643068841"/>
    <n v="19688.619966445523"/>
    <n v="21688.038011981531"/>
    <n v="21495.627976028823"/>
    <n v="24253.400968790862"/>
    <n v="21239.733516798118"/>
    <n v="17303.455729567191"/>
    <n v="18683.162923663655"/>
    <n v="20318.330648461226"/>
    <n v="17236.037456509846"/>
    <n v="12715.08853299932"/>
    <n v="477866.76891432866"/>
    <n v="255"/>
    <n v="3.552E-3"/>
    <n v="246821"/>
    <n v="226213.76891432854"/>
    <n v="18.949019607843137"/>
    <n v="967.92549019607839"/>
    <n v="887.11281927187667"/>
    <n v="41.149019607843137"/>
    <n v="46.929411764705883"/>
    <n v="75.498039215686276"/>
    <n v="96.33725490196079"/>
    <n v="84.494117647058829"/>
    <n v="111.60392156862746"/>
    <n v="92.658823529411762"/>
    <n v="83.411764705882348"/>
    <n v="99.411764705882348"/>
    <n v="82.137254901960787"/>
    <n v="83.17647058823529"/>
    <n v="71.117647058823536"/>
    <n v="56.631884470641616"/>
    <n v="67.259382913995452"/>
    <n v="77.210274378217733"/>
    <n v="85.051129458751106"/>
    <n v="84.29658029815225"/>
    <n v="95.111376348199457"/>
    <n v="83.293072614894584"/>
    <n v="67.856689135557616"/>
    <n v="73.267305582994723"/>
    <n v="79.679728033181277"/>
    <n v="67.592303751019003"/>
    <n v="49.863092286271844"/>
    <n v="17.163264000000002"/>
    <n v="876.70819200000005"/>
    <n v="803.51130718369495"/>
    <n v="37.271135999999998"/>
    <n v="42.506784000000003"/>
    <n v="68.383104000000003"/>
    <n v="87.258431999999999"/>
    <n v="76.531391999999997"/>
    <n v="101.08636800000001"/>
    <n v="83.926655999999994"/>
    <n v="75.55104"/>
    <n v="90.043199999999999"/>
    <n v="74.396640000000005"/>
    <n v="75.337919999999997"/>
    <n v="64.415520000000001"/>
    <n v="51.294895678128348"/>
    <n v="60.920858668180522"/>
    <n v="69.933978120814501"/>
    <n v="77.035911018558394"/>
    <n v="76.352470570854379"/>
    <n v="86.148080241145138"/>
    <n v="75.443533451666923"/>
    <n v="61.461874751422663"/>
    <n v="66.362594704853308"/>
    <n v="72.170710463334274"/>
    <n v="61.222405045522976"/>
    <n v="45.163994469213584"/>
  </r>
  <r>
    <x v="0"/>
    <s v="48oz"/>
    <n v="64315722"/>
    <n v="10077567003512"/>
    <s v="BR Pistachio Almond 6 1.5QT"/>
    <n v="266581"/>
    <n v="15873"/>
    <n v="16679"/>
    <n v="23425"/>
    <n v="25313"/>
    <n v="25234"/>
    <n v="18199"/>
    <n v="19915"/>
    <n v="31058"/>
    <n v="21736"/>
    <n v="15774"/>
    <n v="14322"/>
    <n v="13486"/>
    <n v="13321.513329713523"/>
    <n v="14894.261739762458"/>
    <n v="19132.260615095165"/>
    <n v="23634.91507762314"/>
    <n v="22858.380658770162"/>
    <n v="23119.071707766598"/>
    <n v="25186.952616094117"/>
    <n v="25351.501532703842"/>
    <n v="17408.924332562568"/>
    <n v="15290.049934630088"/>
    <n v="12504.101752229628"/>
    <n v="10453.214211631903"/>
    <n v="730750.14750858326"/>
    <n v="176"/>
    <n v="8.5199999999999998E-3"/>
    <n v="241014"/>
    <n v="223155.14750858318"/>
    <n v="1514.6647727272727"/>
    <n v="1369.3977272727273"/>
    <n v="1267.9269744805863"/>
    <n v="90.1875"/>
    <n v="94.767045454545453"/>
    <n v="133.09659090909091"/>
    <n v="143.82386363636363"/>
    <n v="143.375"/>
    <n v="103.40340909090909"/>
    <n v="113.15340909090909"/>
    <n v="176.46590909090909"/>
    <n v="123.5"/>
    <n v="89.625"/>
    <n v="81.375"/>
    <n v="76.625"/>
    <n v="75.690416646099564"/>
    <n v="84.626487157741238"/>
    <n v="108.70602622213163"/>
    <n v="134.28929021376783"/>
    <n v="129.87716283392137"/>
    <n v="131.35836197594656"/>
    <n v="143.10768531871656"/>
    <n v="144.04262234490818"/>
    <n v="98.914342798650964"/>
    <n v="86.875283719489133"/>
    <n v="71.046032683122888"/>
    <n v="59.393262566090357"/>
    <n v="2271.2701200000001"/>
    <n v="2053.4392800000001"/>
    <n v="1901.2818567731285"/>
    <n v="135.23795999999999"/>
    <n v="142.10507999999999"/>
    <n v="199.58099999999999"/>
    <n v="215.66675999999998"/>
    <n v="214.99367999999998"/>
    <n v="155.05547999999999"/>
    <n v="169.67580000000001"/>
    <n v="264.61415999999997"/>
    <n v="185.19072"/>
    <n v="134.39447999999999"/>
    <n v="122.02343999999999"/>
    <n v="114.90071999999999"/>
    <n v="113.49929356915922"/>
    <n v="126.89911002277614"/>
    <n v="163.00686044061081"/>
    <n v="201.36947646134914"/>
    <n v="194.75340321272176"/>
    <n v="196.9744909501714"/>
    <n v="214.59283628912186"/>
    <n v="215.99479305863673"/>
    <n v="148.32403531343309"/>
    <n v="130.27122544304834"/>
    <n v="106.53494692899643"/>
    <n v="89.061385083103815"/>
  </r>
  <r>
    <x v="0"/>
    <s v="48oz"/>
    <n v="64389650"/>
    <n v="10077567003895"/>
    <s v="BR CS Rocky Road 6p 1.5QT"/>
    <n v="0"/>
    <n v="8106"/>
    <n v="10676"/>
    <n v="19602"/>
    <n v="15870"/>
    <n v="20273"/>
    <n v="20322"/>
    <n v="20192"/>
    <n v="23177"/>
    <n v="18304"/>
    <n v="14469"/>
    <n v="16291"/>
    <n v="12952"/>
    <n v="16176.92081821262"/>
    <n v="14274.487860337094"/>
    <n v="17884.433128431916"/>
    <n v="17374.463421080847"/>
    <n v="19252.784883282016"/>
    <n v="21412.62343337432"/>
    <n v="20059.905691895234"/>
    <n v="18043.840452973636"/>
    <n v="14994.773212373595"/>
    <n v="14307.102840800202"/>
    <n v="14197.645122288863"/>
    <n v="11571.002908624159"/>
    <n v="399783.98377367452"/>
    <n v="176"/>
    <n v="8.5199999999999998E-3"/>
    <n v="200234"/>
    <n v="199549.98377367452"/>
    <n v="0"/>
    <n v="1137.6931818181818"/>
    <n v="1133.8067259867871"/>
    <n v="46.05681818181818"/>
    <n v="60.659090909090907"/>
    <n v="111.375"/>
    <n v="90.170454545454547"/>
    <n v="115.1875"/>
    <n v="115.46590909090909"/>
    <n v="114.72727272727273"/>
    <n v="131.6875"/>
    <n v="104"/>
    <n v="82.210227272727266"/>
    <n v="92.5625"/>
    <n v="73.590909090909093"/>
    <n v="91.91432283075352"/>
    <n v="81.105044661006218"/>
    <n v="101.61609732063589"/>
    <n v="98.71854216523208"/>
    <n v="109.390823200466"/>
    <n v="121.66263314417228"/>
    <n v="113.97673688576837"/>
    <n v="102.52182075553202"/>
    <n v="85.197575070304524"/>
    <n v="81.290357050001148"/>
    <n v="80.668438194823082"/>
    <n v="65.744334708091813"/>
    <n v="0"/>
    <n v="1705.99368"/>
    <n v="1700.1658617517069"/>
    <n v="69.063119999999998"/>
    <n v="90.959519999999998"/>
    <n v="167.00904"/>
    <n v="135.2124"/>
    <n v="172.72595999999999"/>
    <n v="173.14344"/>
    <n v="172.03584000000001"/>
    <n v="197.46804"/>
    <n v="155.95007999999999"/>
    <n v="123.27588"/>
    <n v="138.79931999999999"/>
    <n v="110.35104"/>
    <n v="137.82736537117151"/>
    <n v="121.61863657007204"/>
    <n v="152.37537025423993"/>
    <n v="148.03042834760882"/>
    <n v="164.03372720556277"/>
    <n v="182.4355516523492"/>
    <n v="170.91039649494738"/>
    <n v="153.73352065933537"/>
    <n v="127.75546776942302"/>
    <n v="121.89651620361772"/>
    <n v="120.96393644190111"/>
    <n v="98.58494478147783"/>
  </r>
  <r>
    <x v="1"/>
    <s v="MBG"/>
    <n v="64399865"/>
    <n v="10041000009690"/>
    <s v="GH Hershey Smores"/>
    <n v="1834"/>
    <n v="9481"/>
    <n v="7636"/>
    <n v="10833"/>
    <n v="12656"/>
    <n v="8795"/>
    <n v="13986"/>
    <n v="9912"/>
    <n v="9338"/>
    <n v="6010"/>
    <n v="6188"/>
    <n v="3794"/>
    <n v="2072"/>
    <n v="4642.53"/>
    <n v="3736.1600000000003"/>
    <n v="6063.28"/>
    <n v="6590.07"/>
    <n v="5364.0499999999993"/>
    <n v="7083.16"/>
    <n v="3924.03"/>
    <n v="4497.7600000000011"/>
    <n v="3520.3999999999996"/>
    <n v="1662.0299999999988"/>
    <n v="2762.1699999999996"/>
    <n v="4322.9199999999992"/>
    <n v="156703.56000000003"/>
    <n v="154"/>
    <n v="4.2560000000000002E-3"/>
    <n v="100701"/>
    <n v="54168.56"/>
    <n v="11.909090909090908"/>
    <n v="653.90259740259739"/>
    <n v="351.74389610389608"/>
    <n v="61.564935064935064"/>
    <n v="49.584415584415588"/>
    <n v="70.34415584415585"/>
    <n v="82.181818181818187"/>
    <n v="57.11038961038961"/>
    <n v="90.818181818181813"/>
    <n v="64.36363636363636"/>
    <n v="60.636363636363633"/>
    <n v="39.025974025974023"/>
    <n v="40.18181818181818"/>
    <n v="24.636363636363637"/>
    <n v="13.454545454545455"/>
    <n v="30.146298701298701"/>
    <n v="24.260779220779224"/>
    <n v="39.371948051948053"/>
    <n v="42.792662337662335"/>
    <n v="34.831493506493501"/>
    <n v="45.994545454545452"/>
    <n v="25.480714285714289"/>
    <n v="29.206233766233773"/>
    <n v="22.859740259740256"/>
    <n v="10.792402597402591"/>
    <n v="17.936168831168828"/>
    <n v="28.070909090909087"/>
    <n v="7.805504"/>
    <n v="428.58345600000001"/>
    <n v="230.54139136000001"/>
    <n v="40.351136000000004"/>
    <n v="32.498816000000005"/>
    <n v="46.105248000000003"/>
    <n v="53.863936000000002"/>
    <n v="37.431519999999999"/>
    <n v="59.524416000000002"/>
    <n v="42.185472000000004"/>
    <n v="39.742528"/>
    <n v="25.578560000000003"/>
    <n v="26.336128000000002"/>
    <n v="16.147264"/>
    <n v="8.8184319999999996"/>
    <n v="19.758607680000001"/>
    <n v="15.901096960000002"/>
    <n v="25.80531968"/>
    <n v="28.04733792"/>
    <n v="22.829396799999998"/>
    <n v="30.145928960000003"/>
    <n v="16.700671680000003"/>
    <n v="19.142466560000006"/>
    <n v="14.9828224"/>
    <n v="7.0735996799999956"/>
    <n v="11.755795519999999"/>
    <n v="18.398347519999998"/>
  </r>
  <r>
    <x v="1"/>
    <s v="B&amp;J Cups"/>
    <n v="64413475"/>
    <n v="10076840200150"/>
    <s v="BJ US-IC-CherryGarcia-FTNG-12 4FOZ"/>
    <n v="229165"/>
    <n v="13764"/>
    <n v="14231"/>
    <n v="14568"/>
    <n v="14256"/>
    <n v="13860.000099999999"/>
    <n v="13445"/>
    <n v="13342"/>
    <n v="8196"/>
    <n v="11958"/>
    <n v="6282"/>
    <n v="4404"/>
    <n v="8052"/>
    <n v="10608.082877240055"/>
    <n v="12195.05985156687"/>
    <n v="12044.327213455468"/>
    <n v="12416.057840002743"/>
    <n v="12233.708716610399"/>
    <n v="13132.926768225694"/>
    <n v="12239.445471583214"/>
    <n v="8243.1140757075937"/>
    <n v="9842.3714818699646"/>
    <n v="8066.5680871321738"/>
    <n v="8251.0054147131086"/>
    <n v="7004.546719504584"/>
    <n v="491800.21461761184"/>
    <n v="468"/>
    <n v="1.4159999999999999E-3"/>
    <n v="136358.0001"/>
    <n v="126277.21451761186"/>
    <n v="489.66880341880341"/>
    <n v="291.36324807692307"/>
    <n v="269.82310794361507"/>
    <n v="29.410256410256409"/>
    <n v="30.408119658119659"/>
    <n v="31.128205128205128"/>
    <n v="30.46153846153846"/>
    <n v="29.615384829059828"/>
    <n v="28.728632478632477"/>
    <n v="28.508547008547009"/>
    <n v="17.512820512820515"/>
    <n v="25.551282051282051"/>
    <n v="13.423076923076923"/>
    <n v="9.4102564102564106"/>
    <n v="17.205128205128204"/>
    <n v="22.666843754786441"/>
    <n v="26.057820195655705"/>
    <n v="25.73574190909288"/>
    <n v="26.530038119663981"/>
    <n v="26.140403240620511"/>
    <n v="28.061809333815585"/>
    <n v="26.152661264066698"/>
    <n v="17.613491614759816"/>
    <n v="21.030708294593943"/>
    <n v="17.23625659643627"/>
    <n v="17.630353450241685"/>
    <n v="14.966980169881589"/>
    <n v="324.49763999999999"/>
    <n v="193.08292814160001"/>
    <n v="178.8085357569384"/>
    <n v="19.489823999999999"/>
    <n v="20.151095999999999"/>
    <n v="20.628287999999998"/>
    <n v="20.186495999999998"/>
    <n v="19.625760141599997"/>
    <n v="19.038119999999999"/>
    <n v="18.892271999999998"/>
    <n v="11.605535999999999"/>
    <n v="16.932527999999998"/>
    <n v="8.8953119999999988"/>
    <n v="6.2360639999999998"/>
    <n v="11.401631999999999"/>
    <n v="15.021045354171918"/>
    <n v="17.268204749818686"/>
    <n v="17.054767334252944"/>
    <n v="17.581137901443881"/>
    <n v="17.322931542720326"/>
    <n v="18.596224303807581"/>
    <n v="17.331054787761833"/>
    <n v="11.672249531201953"/>
    <n v="13.936798018327869"/>
    <n v="11.422260411379158"/>
    <n v="11.683423667233761"/>
    <n v="9.9184381548184906"/>
  </r>
  <r>
    <x v="1"/>
    <s v="Yasso Club"/>
    <n v="64327184"/>
    <n v="851035003012"/>
    <s v="YSO Mint Chocolate Chip Club 1-12pk"/>
    <n v="263509"/>
    <n v="21600"/>
    <n v="26400"/>
    <n v="24000"/>
    <n v="39840"/>
    <n v="21840"/>
    <n v="36480"/>
    <n v="43200"/>
    <n v="48164"/>
    <n v="0"/>
    <n v="17174"/>
    <n v="0"/>
    <n v="0"/>
    <n v="0"/>
    <n v="0"/>
    <n v="0"/>
    <n v="0"/>
    <n v="0"/>
    <n v="0"/>
    <n v="0"/>
    <n v="0"/>
    <n v="0"/>
    <n v="0"/>
    <n v="0"/>
    <n v="0"/>
    <n v="542207"/>
    <n v="240"/>
    <n v="1.248E-3"/>
    <n v="278698"/>
    <n v="0"/>
    <n v="1097.9541666666667"/>
    <n v="1161.2416666666666"/>
    <n v="0"/>
    <n v="90"/>
    <n v="110"/>
    <n v="100"/>
    <n v="166"/>
    <n v="91"/>
    <n v="152"/>
    <n v="180"/>
    <n v="200.68333333333334"/>
    <n v="0"/>
    <n v="71.558333333333337"/>
    <n v="0"/>
    <n v="0"/>
    <n v="0"/>
    <n v="0"/>
    <n v="0"/>
    <n v="0"/>
    <n v="0"/>
    <n v="0"/>
    <n v="0"/>
    <n v="0"/>
    <n v="0"/>
    <n v="0"/>
    <n v="0"/>
    <n v="0"/>
    <n v="328.85923200000002"/>
    <n v="347.81510400000002"/>
    <n v="0"/>
    <n v="26.956800000000001"/>
    <n v="32.947200000000002"/>
    <n v="29.951999999999998"/>
    <n v="49.720320000000001"/>
    <n v="27.256319999999999"/>
    <n v="45.52704"/>
    <n v="53.913600000000002"/>
    <n v="60.108671999999999"/>
    <n v="0"/>
    <n v="21.433152"/>
    <n v="0"/>
    <n v="0"/>
    <n v="0"/>
    <n v="0"/>
    <n v="0"/>
    <n v="0"/>
    <n v="0"/>
    <n v="0"/>
    <n v="0"/>
    <n v="0"/>
    <n v="0"/>
    <n v="0"/>
    <n v="0"/>
    <n v="0"/>
  </r>
  <r>
    <x v="0"/>
    <s v="48oz"/>
    <n v="69564623"/>
    <n v="10077567003390"/>
    <s v="BR ND VANILLA 6 1.5QT"/>
    <n v="224567"/>
    <n v="18024"/>
    <n v="17530"/>
    <n v="18051"/>
    <n v="28545"/>
    <n v="21857"/>
    <n v="19626"/>
    <n v="16621"/>
    <n v="34459"/>
    <n v="11608"/>
    <n v="26474"/>
    <n v="27775"/>
    <n v="21833"/>
    <n v="19923.689999999999"/>
    <n v="19214.479999999996"/>
    <n v="25651.523955209908"/>
    <n v="23379.312481008285"/>
    <n v="25725.31"/>
    <n v="26675.47"/>
    <n v="28951.040000000001"/>
    <n v="28895.33"/>
    <n v="20828.77"/>
    <n v="24814.969999999998"/>
    <n v="23898.1"/>
    <n v="21133.68"/>
    <n v="776061.6764362182"/>
    <n v="176"/>
    <n v="8.5199999999999998E-3"/>
    <n v="262403"/>
    <n v="289091.67643621814"/>
    <n v="1275.9488636363637"/>
    <n v="1490.9261363636363"/>
    <n v="1642.5663433876032"/>
    <n v="102.40909090909091"/>
    <n v="99.602272727272734"/>
    <n v="102.5625"/>
    <n v="162.1875"/>
    <n v="124.1875"/>
    <n v="111.51136363636364"/>
    <n v="94.4375"/>
    <n v="195.78977272727272"/>
    <n v="65.954545454545453"/>
    <n v="150.42045454545453"/>
    <n v="157.8125"/>
    <n v="124.05113636363636"/>
    <n v="113.20278409090908"/>
    <n v="109.17318181818179"/>
    <n v="145.7472952000563"/>
    <n v="132.83700273300161"/>
    <n v="146.1665340909091"/>
    <n v="151.56517045454547"/>
    <n v="164.49454545454546"/>
    <n v="164.17801136363639"/>
    <n v="118.34528409090909"/>
    <n v="140.99414772727272"/>
    <n v="135.78465909090909"/>
    <n v="120.07772727272727"/>
    <n v="1913.3108399999999"/>
    <n v="2235.6735599999997"/>
    <n v="2463.0610832365787"/>
    <n v="153.56448"/>
    <n v="149.35560000000001"/>
    <n v="153.79452000000001"/>
    <n v="243.20339999999999"/>
    <n v="186.22164000000001"/>
    <n v="167.21351999999999"/>
    <n v="141.61091999999999"/>
    <n v="293.59068000000002"/>
    <n v="98.90016"/>
    <n v="225.55848"/>
    <n v="236.643"/>
    <n v="186.01715999999999"/>
    <n v="169.74983879999999"/>
    <n v="163.70736959999996"/>
    <n v="218.55098409838843"/>
    <n v="199.19174233819058"/>
    <n v="219.17964119999999"/>
    <n v="227.2750044"/>
    <n v="246.6628608"/>
    <n v="246.18821160000002"/>
    <n v="177.4611204"/>
    <n v="211.42354439999997"/>
    <n v="203.61181199999999"/>
    <n v="180.0589536"/>
  </r>
  <r>
    <x v="0"/>
    <s v="48oz"/>
    <n v="68899826"/>
    <n v="10077567254273"/>
    <s v="BR CHERRY VANILLA 6 1.5QT"/>
    <n v="282234"/>
    <n v="19745"/>
    <n v="18249"/>
    <n v="20205"/>
    <n v="27496"/>
    <n v="24253"/>
    <n v="25314"/>
    <n v="24247"/>
    <n v="22759"/>
    <n v="16043"/>
    <n v="16159"/>
    <n v="23320"/>
    <n v="16753"/>
    <n v="17116.526622388134"/>
    <n v="17143.406142281245"/>
    <n v="25133.768541793619"/>
    <n v="20748.201039650856"/>
    <n v="23165.71868490789"/>
    <n v="24456.053487523015"/>
    <n v="21637.121043113952"/>
    <n v="22380.98821669037"/>
    <n v="13113.608868839821"/>
    <n v="14157.050706332231"/>
    <n v="20112.599153441402"/>
    <n v="14502.762400509087"/>
    <n v="770444.80490747152"/>
    <n v="176"/>
    <n v="8.5199999999999998E-3"/>
    <n v="254543"/>
    <n v="233667.80490747164"/>
    <n v="1603.6022727272727"/>
    <n v="1446.2670454545455"/>
    <n v="1327.6579824288162"/>
    <n v="112.1875"/>
    <n v="103.6875"/>
    <n v="114.80113636363636"/>
    <n v="156.22727272727272"/>
    <n v="137.80113636363637"/>
    <n v="143.82954545454547"/>
    <n v="137.76704545454547"/>
    <n v="129.3125"/>
    <n v="91.153409090909093"/>
    <n v="91.8125"/>
    <n v="132.5"/>
    <n v="95.1875"/>
    <n v="97.252992172659845"/>
    <n v="97.405716717507076"/>
    <n v="142.80550307837282"/>
    <n v="117.88750590710714"/>
    <n v="131.62340161879482"/>
    <n v="138.95484936092623"/>
    <n v="122.93818774496563"/>
    <n v="127.16470577664982"/>
    <n v="74.509141300226261"/>
    <n v="80.437788104160404"/>
    <n v="114.27613155364433"/>
    <n v="82.40205909380164"/>
    <n v="2404.6336799999999"/>
    <n v="2168.7063600000001"/>
    <n v="1990.8496978116584"/>
    <n v="168.22739999999999"/>
    <n v="155.48148"/>
    <n v="172.14660000000001"/>
    <n v="234.26591999999999"/>
    <n v="206.63556"/>
    <n v="215.67527999999999"/>
    <n v="206.58444"/>
    <n v="193.90667999999999"/>
    <n v="136.68636000000001"/>
    <n v="137.67468"/>
    <n v="198.68639999999999"/>
    <n v="142.73555999999999"/>
    <n v="145.8328068227469"/>
    <n v="146.06182033223621"/>
    <n v="214.13970797608164"/>
    <n v="176.77467285782529"/>
    <n v="197.37192319541521"/>
    <n v="208.36557571369607"/>
    <n v="184.34827128733087"/>
    <n v="190.68601960620194"/>
    <n v="111.72794756251527"/>
    <n v="120.61807201795061"/>
    <n v="171.35934478732074"/>
    <n v="123.56353565233742"/>
  </r>
  <r>
    <x v="1"/>
    <s v="ESS"/>
    <n v="64392287"/>
    <n v="10075856000907"/>
    <s v="KL Reeses SW 1-24 BK"/>
    <n v="2970"/>
    <n v="1452"/>
    <n v="2196"/>
    <n v="1089"/>
    <n v="3421"/>
    <n v="2651"/>
    <n v="3608"/>
    <n v="4845"/>
    <n v="4532"/>
    <n v="2156"/>
    <n v="1408"/>
    <n v="891"/>
    <n v="561"/>
    <n v="1388.34"/>
    <n v="1323.35"/>
    <n v="1655.06"/>
    <n v="3172.2599999999998"/>
    <n v="0.11999999999989086"/>
    <n v="198.57000000000022"/>
    <n v="0.36000000000012733"/>
    <n v="-5.0000000000181899E-2"/>
    <n v="40.259999999999785"/>
    <n v="0.24000000000000909"/>
    <n v="-0.18000000000006366"/>
    <n v="0.36999999999989086"/>
    <n v="39558.699999999997"/>
    <n v="132"/>
    <n v="2.8319999999999999E-3"/>
    <n v="28810"/>
    <n v="7778.7000000000007"/>
    <n v="22.5"/>
    <n v="218.25757575757575"/>
    <n v="58.929545454545462"/>
    <n v="11"/>
    <n v="16.636363636363637"/>
    <n v="8.25"/>
    <n v="25.916666666666668"/>
    <n v="20.083333333333332"/>
    <n v="27.333333333333332"/>
    <n v="36.704545454545453"/>
    <n v="34.333333333333336"/>
    <n v="16.333333333333332"/>
    <n v="10.666666666666666"/>
    <n v="6.75"/>
    <n v="4.25"/>
    <n v="10.517727272727273"/>
    <n v="10.025378787878788"/>
    <n v="12.538333333333332"/>
    <n v="24.032272727272726"/>
    <n v="9.0909090909008228E-4"/>
    <n v="1.5043181818181834"/>
    <n v="2.727272727273692E-3"/>
    <n v="-3.7878787878925681E-4"/>
    <n v="0.30499999999999838"/>
    <n v="1.8181818181818871E-3"/>
    <n v="-1.363636363636846E-3"/>
    <n v="2.8030303030294763E-3"/>
    <n v="8.4110399999999998"/>
    <n v="81.589919999999992"/>
    <n v="22.029278400000003"/>
    <n v="4.1120640000000002"/>
    <n v="6.2190719999999997"/>
    <n v="3.0840479999999997"/>
    <n v="9.6882719999999996"/>
    <n v="7.5076320000000001"/>
    <n v="10.217855999999999"/>
    <n v="13.721039999999999"/>
    <n v="12.834624"/>
    <n v="6.1057920000000001"/>
    <n v="3.9874559999999999"/>
    <n v="2.5233119999999998"/>
    <n v="1.5887519999999999"/>
    <n v="3.9317788799999995"/>
    <n v="3.7477271999999995"/>
    <n v="4.6871299199999994"/>
    <n v="8.9838403199999988"/>
    <n v="3.3983999999969089E-4"/>
    <n v="0.56235024000000056"/>
    <n v="1.0195200000003605E-3"/>
    <n v="-1.4160000000051513E-4"/>
    <n v="0.11401631999999938"/>
    <n v="6.7968000000002569E-4"/>
    <n v="-5.0976000000018025E-4"/>
    <n v="1.047839999999691E-3"/>
  </r>
  <r>
    <x v="0"/>
    <s v="TALENTI"/>
    <n v="68860673"/>
    <n v="20186852000086"/>
    <s v="Talenti Choc Peanut Butter 8 1PT"/>
    <n v="242164"/>
    <n v="16350"/>
    <n v="17530"/>
    <n v="20545"/>
    <n v="18882"/>
    <n v="19501"/>
    <n v="24194"/>
    <n v="21124"/>
    <n v="18225"/>
    <n v="17460"/>
    <n v="17565"/>
    <n v="12930"/>
    <n v="14985"/>
    <n v="13286.83518394338"/>
    <n v="17476.142739441642"/>
    <n v="17567.178753802393"/>
    <n v="19568.3785437634"/>
    <n v="18355.786444272344"/>
    <n v="21456.855628759651"/>
    <n v="19475.008371764739"/>
    <n v="16236.132368100458"/>
    <n v="16909.26035207419"/>
    <n v="15729.739270929987"/>
    <n v="13839.319747627467"/>
    <n v="8546.6247991835207"/>
    <n v="659902.26220366324"/>
    <n v="255"/>
    <n v="3.7839999999999996E-3"/>
    <n v="219291"/>
    <n v="198447.26220366318"/>
    <n v="949.66274509803918"/>
    <n v="859.96470588235297"/>
    <n v="778.22455766142423"/>
    <n v="64.117647058823536"/>
    <n v="68.745098039215691"/>
    <n v="80.568627450980387"/>
    <n v="74.047058823529412"/>
    <n v="76.474509803921563"/>
    <n v="94.878431372549016"/>
    <n v="82.839215686274514"/>
    <n v="71.470588235294116"/>
    <n v="68.470588235294116"/>
    <n v="68.882352941176464"/>
    <n v="50.705882352941174"/>
    <n v="58.764705882352942"/>
    <n v="52.105236015464236"/>
    <n v="68.533893095849578"/>
    <n v="68.890897073734877"/>
    <n v="76.738739387307447"/>
    <n v="71.983476252048405"/>
    <n v="84.144531877488831"/>
    <n v="76.372581850057799"/>
    <n v="63.671107325884151"/>
    <n v="66.310824910094865"/>
    <n v="61.685252042862693"/>
    <n v="54.271842147558694"/>
    <n v="33.516175683072632"/>
    <n v="916.34857599999987"/>
    <n v="829.79714399999989"/>
    <n v="750.92444017866137"/>
    <n v="61.868399999999994"/>
    <n v="66.333519999999993"/>
    <n v="77.742279999999994"/>
    <n v="71.449487999999988"/>
    <n v="73.791783999999993"/>
    <n v="91.550095999999996"/>
    <n v="79.933215999999987"/>
    <n v="68.963399999999993"/>
    <n v="66.068639999999988"/>
    <n v="66.465959999999995"/>
    <n v="48.927119999999995"/>
    <n v="56.703239999999994"/>
    <n v="50.277384336041742"/>
    <n v="66.129724126047165"/>
    <n v="66.474204404388246"/>
    <n v="74.046744409600691"/>
    <n v="69.458295905126548"/>
    <n v="81.192741699226517"/>
    <n v="73.693431678757761"/>
    <n v="61.437524880892127"/>
    <n v="63.984641172248729"/>
    <n v="59.521333401199065"/>
    <n v="52.367985925022332"/>
    <n v="32.340428240110441"/>
  </r>
  <r>
    <x v="0"/>
    <s v="BJ PTS"/>
    <n v="67546042"/>
    <n v="10076840001771"/>
    <s v="BJ US-COR-ChocolateChip-8 1 PT"/>
    <n v="258528"/>
    <n v="17016"/>
    <n v="26197"/>
    <n v="27475"/>
    <n v="23859"/>
    <n v="22355"/>
    <n v="27837"/>
    <n v="23973"/>
    <n v="21212"/>
    <n v="21354"/>
    <n v="15407"/>
    <n v="14341"/>
    <n v="15107"/>
    <n v="15468.25900462654"/>
    <n v="22249.494501641322"/>
    <n v="23691.213064898708"/>
    <n v="22421.549928075368"/>
    <n v="19729.937625623948"/>
    <n v="22996.251852599056"/>
    <n v="21644.671440045498"/>
    <n v="18734.129365753062"/>
    <n v="17655.34753139782"/>
    <n v="16398.416389441496"/>
    <n v="13331.295796485612"/>
    <n v="11324.392879512532"/>
    <n v="740305.95938010106"/>
    <n v="240"/>
    <n v="3.7853439999999999E-3"/>
    <n v="256133"/>
    <n v="225644.95938010101"/>
    <n v="1077.2"/>
    <n v="1067.2208333333333"/>
    <n v="940.18733075042087"/>
    <n v="70.900000000000006"/>
    <n v="109.15416666666667"/>
    <n v="114.47916666666667"/>
    <n v="99.412499999999994"/>
    <n v="93.145833333333329"/>
    <n v="115.9875"/>
    <n v="99.887500000000003"/>
    <n v="88.38333333333334"/>
    <n v="88.974999999999994"/>
    <n v="64.19583333333334"/>
    <n v="59.75416666666667"/>
    <n v="62.945833333333333"/>
    <n v="64.451079185943911"/>
    <n v="92.706227090172177"/>
    <n v="98.713387770411288"/>
    <n v="93.423124700314034"/>
    <n v="82.208073440099781"/>
    <n v="95.817716052496067"/>
    <n v="90.186131000189576"/>
    <n v="78.058872357304423"/>
    <n v="73.563948047490911"/>
    <n v="68.326734956006234"/>
    <n v="55.547065818690051"/>
    <n v="47.184970331302218"/>
    <n v="978.61741363199997"/>
    <n v="969.551514752"/>
    <n v="854.14379311970902"/>
    <n v="64.411413503999995"/>
    <n v="99.164656768"/>
    <n v="104.0023264"/>
    <n v="90.314522495999995"/>
    <n v="84.621365119999993"/>
    <n v="105.372620928"/>
    <n v="90.746051711999996"/>
    <n v="80.294716928"/>
    <n v="80.832235776000005"/>
    <n v="58.320795007999997"/>
    <n v="54.285618303999996"/>
    <n v="57.185191807999999"/>
    <n v="58.552681413609044"/>
    <n v="84.221990514820973"/>
    <n v="89.679391227935938"/>
    <n v="84.873279490940533"/>
    <n v="74.684601011529864"/>
    <n v="87.048723972724716"/>
    <n v="81.93252716754759"/>
    <n v="70.915124189877162"/>
    <n v="66.831563845891552"/>
    <n v="62.073647089274033"/>
    <n v="50.463540555452035"/>
    <n v="42.866722640105486"/>
  </r>
  <r>
    <x v="1"/>
    <s v="EFW"/>
    <n v="69779478"/>
    <n v="10041000009461"/>
    <s v="GH Reeses Club IC Cup 1-24PK"/>
    <n v="710132"/>
    <n v="4784"/>
    <n v="0"/>
    <n v="0"/>
    <n v="451"/>
    <n v="304"/>
    <n v="14536"/>
    <n v="45908"/>
    <n v="38824"/>
    <n v="7728"/>
    <n v="184"/>
    <n v="92"/>
    <n v="15237"/>
    <n v="0"/>
    <n v="0"/>
    <n v="0"/>
    <n v="0"/>
    <n v="0"/>
    <n v="0"/>
    <n v="0"/>
    <n v="0"/>
    <n v="0"/>
    <n v="0"/>
    <n v="0"/>
    <n v="0"/>
    <n v="838180"/>
    <n v="184"/>
    <n v="2.3419999999999999E-3"/>
    <n v="128048"/>
    <n v="0"/>
    <n v="3859.413043478261"/>
    <n v="695.91304347826087"/>
    <n v="0"/>
    <n v="26"/>
    <n v="0"/>
    <n v="0"/>
    <n v="2.4510869565217392"/>
    <n v="1.6521739130434783"/>
    <n v="79"/>
    <n v="249.5"/>
    <n v="211"/>
    <n v="42"/>
    <n v="1"/>
    <n v="0.5"/>
    <n v="82.809782608695656"/>
    <n v="0"/>
    <n v="0"/>
    <n v="0"/>
    <n v="0"/>
    <n v="0"/>
    <n v="0"/>
    <n v="0"/>
    <n v="0"/>
    <n v="0"/>
    <n v="0"/>
    <n v="0"/>
    <n v="0"/>
    <n v="1663.129144"/>
    <n v="299.88841600000001"/>
    <n v="0"/>
    <n v="11.204127999999999"/>
    <n v="0"/>
    <n v="0"/>
    <n v="1.0562419999999999"/>
    <n v="0.71196799999999993"/>
    <n v="34.043312"/>
    <n v="107.516536"/>
    <n v="90.925807999999989"/>
    <n v="18.098976"/>
    <n v="0.43092799999999998"/>
    <n v="0.21546399999999999"/>
    <n v="35.685054000000001"/>
    <n v="0"/>
    <n v="0"/>
    <n v="0"/>
    <n v="0"/>
    <n v="0"/>
    <n v="0"/>
    <n v="0"/>
    <n v="0"/>
    <n v="0"/>
    <n v="0"/>
    <n v="0"/>
    <n v="0"/>
  </r>
  <r>
    <x v="0"/>
    <s v="Sundaes"/>
    <n v="64394585"/>
    <n v="10076840004307"/>
    <s v="BJ US-SUN-DulceDelish-8 427ML"/>
    <n v="150"/>
    <n v="9984"/>
    <n v="8441"/>
    <n v="19816"/>
    <n v="14141"/>
    <n v="16139"/>
    <n v="15191"/>
    <n v="11887"/>
    <n v="12726"/>
    <n v="15652"/>
    <n v="9999"/>
    <n v="7344"/>
    <n v="7671"/>
    <n v="12067.506268785357"/>
    <n v="14853.15216390047"/>
    <n v="15315.542678598129"/>
    <n v="16060.162099600728"/>
    <n v="17575.144131979076"/>
    <n v="17620.650091605879"/>
    <n v="18969.332952195891"/>
    <n v="12311.357536047954"/>
    <n v="8328.0470054366288"/>
    <n v="8656.9262015532731"/>
    <n v="6111.6918651327669"/>
    <n v="5925.1440348767374"/>
    <n v="302935.65702971286"/>
    <n v="240"/>
    <n v="3.4159999999999998E-3"/>
    <n v="148991"/>
    <n v="153794.65702971289"/>
    <n v="0.625"/>
    <n v="620.79583333333335"/>
    <n v="640.81107095713708"/>
    <n v="41.6"/>
    <n v="35.170833333333334"/>
    <n v="82.566666666666663"/>
    <n v="58.920833333333334"/>
    <n v="67.245833333333337"/>
    <n v="63.295833333333334"/>
    <n v="49.529166666666669"/>
    <n v="53.024999999999999"/>
    <n v="65.216666666666669"/>
    <n v="41.662500000000001"/>
    <n v="30.6"/>
    <n v="31.962499999999999"/>
    <n v="50.281276119938987"/>
    <n v="61.888134016251954"/>
    <n v="63.81476116082554"/>
    <n v="66.917342081669702"/>
    <n v="73.229767216579475"/>
    <n v="73.419375381691168"/>
    <n v="79.038887300816214"/>
    <n v="51.297323066866475"/>
    <n v="34.700195855985953"/>
    <n v="36.070525839805306"/>
    <n v="25.46538277138653"/>
    <n v="24.688100145319741"/>
    <n v="0.51239999999999997"/>
    <n v="508.95325599999995"/>
    <n v="525.36254841349921"/>
    <n v="34.105343999999995"/>
    <n v="28.834455999999999"/>
    <n v="67.691456000000002"/>
    <n v="48.305655999999999"/>
    <n v="55.130823999999997"/>
    <n v="51.892455999999996"/>
    <n v="40.605992000000001"/>
    <n v="43.472015999999996"/>
    <n v="53.467231999999996"/>
    <n v="34.156583999999995"/>
    <n v="25.087103999999997"/>
    <n v="26.204135999999998"/>
    <n v="41.222601414170775"/>
    <n v="50.738367791884002"/>
    <n v="52.317893790091205"/>
    <n v="54.861513732236084"/>
    <n v="60.036692354840518"/>
    <n v="60.192140712925678"/>
    <n v="64.79924136470116"/>
    <n v="42.055597343139809"/>
    <n v="28.448608570571523"/>
    <n v="29.572059904505981"/>
    <n v="20.87753941129353"/>
    <n v="20.240292023138934"/>
  </r>
  <r>
    <x v="0"/>
    <s v="BJ PTS"/>
    <n v="67881628"/>
    <n v="10076840000712"/>
    <s v="BJ US-IC- CrmlChcChsck- 8 1PT"/>
    <n v="260382"/>
    <n v="19294"/>
    <n v="24468"/>
    <n v="25863"/>
    <n v="21759"/>
    <n v="25705"/>
    <n v="25579"/>
    <n v="23303"/>
    <n v="21808"/>
    <n v="22711"/>
    <n v="17823"/>
    <n v="18418"/>
    <n v="17609"/>
    <n v="14623.618846842948"/>
    <n v="21665.987191216613"/>
    <n v="23738.475507708976"/>
    <n v="21677.028794033729"/>
    <n v="19640.342693149032"/>
    <n v="22269.263328591467"/>
    <n v="22032.188377193812"/>
    <n v="19308.479644171159"/>
    <n v="17337.485516438192"/>
    <n v="18573.244315804488"/>
    <n v="16663.06008033354"/>
    <n v="12310.881706233955"/>
    <n v="754562.05600171769"/>
    <n v="240"/>
    <n v="3.7853439999999999E-3"/>
    <n v="264340"/>
    <n v="229840.05600171792"/>
    <n v="1084.925"/>
    <n v="1101.4166666666667"/>
    <n v="957.66690000715801"/>
    <n v="80.391666666666666"/>
    <n v="101.95"/>
    <n v="107.7625"/>
    <n v="90.662499999999994"/>
    <n v="107.10416666666667"/>
    <n v="106.57916666666667"/>
    <n v="97.095833333333331"/>
    <n v="90.86666666666666"/>
    <n v="94.629166666666663"/>
    <n v="74.262500000000003"/>
    <n v="76.74166666666666"/>
    <n v="73.370833333333337"/>
    <n v="60.931745195178948"/>
    <n v="90.274946630069223"/>
    <n v="98.91031461545407"/>
    <n v="90.320953308473875"/>
    <n v="81.834761221454301"/>
    <n v="92.788597202464445"/>
    <n v="91.800784904974222"/>
    <n v="80.451998517379835"/>
    <n v="72.239522985159127"/>
    <n v="77.388517982518707"/>
    <n v="69.429417001389751"/>
    <n v="51.295340442641482"/>
    <n v="985.63544140800002"/>
    <n v="1000.61783296"/>
    <n v="870.02367694576697"/>
    <n v="73.034427136000005"/>
    <n v="92.619796992000005"/>
    <n v="97.900351872000002"/>
    <n v="82.365300095999999"/>
    <n v="97.302267520000001"/>
    <n v="96.825314175999992"/>
    <n v="88.209871231999998"/>
    <n v="82.550781951999994"/>
    <n v="85.968947584000006"/>
    <n v="67.466186112000003"/>
    <n v="69.718465792000003"/>
    <n v="66.656122495999995"/>
    <n v="55.355427860183873"/>
    <n v="82.013214618348655"/>
    <n v="89.85829583225312"/>
    <n v="82.055010883322808"/>
    <n v="74.345453371455534"/>
    <n v="84.296822325303737"/>
    <n v="83.399412080480332"/>
    <n v="73.089237570185432"/>
    <n v="65.628346774736215"/>
    <n v="70.306118931364622"/>
    <n v="63.075414496730083"/>
    <n v="46.600922201402462"/>
  </r>
  <r>
    <x v="1"/>
    <s v="Other"/>
    <n v="64967299"/>
    <n v="10077567000979"/>
    <s v="GH Giant Oreo Cone 1-12PK"/>
    <n v="219747"/>
    <n v="5252"/>
    <n v="10155"/>
    <n v="17110"/>
    <n v="22604"/>
    <n v="27016"/>
    <n v="26840"/>
    <n v="27961"/>
    <n v="12482"/>
    <n v="1735"/>
    <n v="21547"/>
    <n v="16491"/>
    <n v="10740"/>
    <n v="3999.042143518951"/>
    <n v="6695.2768180106896"/>
    <n v="15584.867047187494"/>
    <n v="21201.635126992715"/>
    <n v="22567.716708249161"/>
    <n v="24515.63572336068"/>
    <n v="26272.862085788845"/>
    <n v="19997.956877426983"/>
    <n v="11257.770257966744"/>
    <n v="10055.924453571148"/>
    <n v="13527.744752146848"/>
    <n v="10611.394524286536"/>
    <n v="605967.82651850686"/>
    <n v="240"/>
    <n v="2.8439999999999997E-3"/>
    <n v="199933"/>
    <n v="186287.8265185068"/>
    <n v="915.61249999999995"/>
    <n v="833.05416666666667"/>
    <n v="776.19927716044504"/>
    <n v="21.883333333333333"/>
    <n v="42.3125"/>
    <n v="71.291666666666671"/>
    <n v="94.183333333333337"/>
    <n v="112.56666666666666"/>
    <n v="111.83333333333333"/>
    <n v="116.50416666666666"/>
    <n v="52.008333333333333"/>
    <n v="7.229166666666667"/>
    <n v="89.779166666666669"/>
    <n v="68.712500000000006"/>
    <n v="44.75"/>
    <n v="16.66267559799563"/>
    <n v="27.896986741711206"/>
    <n v="64.93694602994789"/>
    <n v="88.340146362469639"/>
    <n v="94.032152951038171"/>
    <n v="102.1484821806695"/>
    <n v="109.47025869078685"/>
    <n v="83.324820322612425"/>
    <n v="46.907376074861432"/>
    <n v="41.899685223213119"/>
    <n v="56.3656031339452"/>
    <n v="44.214143851193896"/>
    <n v="624.96046799999999"/>
    <n v="568.60945199999992"/>
    <n v="529.80257861863333"/>
    <n v="14.936687999999998"/>
    <n v="28.880819999999996"/>
    <n v="48.660839999999993"/>
    <n v="64.285775999999998"/>
    <n v="76.833503999999991"/>
    <n v="76.33296"/>
    <n v="79.521083999999988"/>
    <n v="35.498807999999997"/>
    <n v="4.9343399999999997"/>
    <n v="61.279667999999994"/>
    <n v="46.900403999999995"/>
    <n v="30.544559999999997"/>
    <n v="11.373275856167895"/>
    <n v="19.041367270422398"/>
    <n v="44.323361882201226"/>
    <n v="60.297450301167274"/>
    <n v="64.182586318260604"/>
    <n v="69.722467997237771"/>
    <n v="74.720019771983473"/>
    <n v="56.874189359402337"/>
    <n v="32.017098613657417"/>
    <n v="28.599049145956343"/>
    <n v="38.472906075105634"/>
    <n v="30.178806027070905"/>
  </r>
  <r>
    <x v="1"/>
    <s v="MG Sticks"/>
    <n v="62694914"/>
    <n v="10077567158922"/>
    <s v="MG Almond 1-12BK"/>
    <n v="226996"/>
    <n v="6679"/>
    <n v="12799"/>
    <n v="12284"/>
    <n v="18941"/>
    <n v="23646"/>
    <n v="29156.02003"/>
    <n v="17593"/>
    <n v="28629"/>
    <n v="19341"/>
    <n v="17255"/>
    <n v="14906"/>
    <n v="14398"/>
    <n v="6741.5888286700583"/>
    <n v="10358.457640015758"/>
    <n v="16572.651645134181"/>
    <n v="23551.550937755124"/>
    <n v="27761.215928469654"/>
    <n v="34301.781360856694"/>
    <n v="28393.95925307881"/>
    <n v="26392.561260833147"/>
    <n v="19000.562980856561"/>
    <n v="20996.341309954023"/>
    <n v="14487.917500611271"/>
    <n v="11976.748052842975"/>
    <n v="683158.35672907834"/>
    <n v="493"/>
    <n v="1.08E-3"/>
    <n v="215627.02003000001"/>
    <n v="240535.3366990783"/>
    <n v="460.43813387423933"/>
    <n v="437.37732257606496"/>
    <n v="487.90129147886063"/>
    <n v="13.547667342799189"/>
    <n v="25.961460446247465"/>
    <n v="24.916835699797161"/>
    <n v="38.419878296146045"/>
    <n v="47.963488843813387"/>
    <n v="59.140000060851925"/>
    <n v="35.685598377281949"/>
    <n v="58.070993914807303"/>
    <n v="39.231237322515213"/>
    <n v="35"/>
    <n v="30.235294117647058"/>
    <n v="29.204868154158216"/>
    <n v="13.674622370527501"/>
    <n v="21.011070263723649"/>
    <n v="33.615926257878662"/>
    <n v="47.771908595852182"/>
    <n v="56.310782816368466"/>
    <n v="69.577649819181929"/>
    <n v="57.594237835859659"/>
    <n v="53.534607019945533"/>
    <n v="38.540695701534609"/>
    <n v="42.588927606397611"/>
    <n v="29.38725659353199"/>
    <n v="24.293606598058773"/>
    <n v="245.15567999999999"/>
    <n v="232.87718163240001"/>
    <n v="259.77816363500455"/>
    <n v="7.2133200000000004"/>
    <n v="13.82292"/>
    <n v="13.266719999999999"/>
    <n v="20.45628"/>
    <n v="25.537680000000002"/>
    <n v="31.488501632399998"/>
    <n v="19.000440000000001"/>
    <n v="30.919319999999999"/>
    <n v="20.888280000000002"/>
    <n v="18.635400000000001"/>
    <n v="16.098479999999999"/>
    <n v="15.54984"/>
    <n v="7.2809159349636632"/>
    <n v="11.187134251217019"/>
    <n v="17.898463776744915"/>
    <n v="25.435675012775533"/>
    <n v="29.982113202747225"/>
    <n v="37.045923869725229"/>
    <n v="30.665475993325117"/>
    <n v="28.5039661616998"/>
    <n v="20.520608019325085"/>
    <n v="22.676048614750346"/>
    <n v="15.646950900660173"/>
    <n v="12.934887897070412"/>
  </r>
  <r>
    <x v="0"/>
    <s v="Sundaes"/>
    <n v="64394598"/>
    <n v="10076840004321"/>
    <s v="BJ US-SUN-ChocolattaChscke-8 427ML"/>
    <n v="120"/>
    <n v="9779"/>
    <n v="7231"/>
    <n v="17678"/>
    <n v="14502"/>
    <n v="13327"/>
    <n v="15908"/>
    <n v="12749"/>
    <n v="13820"/>
    <n v="14656"/>
    <n v="9926"/>
    <n v="8169"/>
    <n v="7721"/>
    <n v="8450.752455302927"/>
    <n v="12352.291578623741"/>
    <n v="14059.577029114402"/>
    <n v="15058.671200394423"/>
    <n v="17751.809620215052"/>
    <n v="16987.672893489831"/>
    <n v="16464.839956036507"/>
    <n v="10167.421691386866"/>
    <n v="6872.8201470718332"/>
    <n v="5811.3503974479863"/>
    <n v="6508.6051846983582"/>
    <n v="6022.1220541331795"/>
    <n v="282093.9342079151"/>
    <n v="240"/>
    <n v="3.4159999999999998E-3"/>
    <n v="145466"/>
    <n v="136507.9342079151"/>
    <n v="0.5"/>
    <n v="606.10833333333335"/>
    <n v="568.78305919964623"/>
    <n v="40.74583333333333"/>
    <n v="30.129166666666666"/>
    <n v="73.658333333333331"/>
    <n v="60.424999999999997"/>
    <n v="55.529166666666669"/>
    <n v="66.283333333333331"/>
    <n v="53.12083333333333"/>
    <n v="57.583333333333336"/>
    <n v="61.06666666666667"/>
    <n v="41.358333333333334"/>
    <n v="34.037500000000001"/>
    <n v="32.170833333333334"/>
    <n v="35.211468563762196"/>
    <n v="51.467881577598924"/>
    <n v="58.58157095464334"/>
    <n v="62.744463334976764"/>
    <n v="73.965873417562719"/>
    <n v="70.781970389540959"/>
    <n v="68.603499816818783"/>
    <n v="42.364257047445271"/>
    <n v="28.636750612799304"/>
    <n v="24.213959989366611"/>
    <n v="27.119188269576494"/>
    <n v="25.092175225554914"/>
    <n v="0.40991999999999995"/>
    <n v="496.91185599999994"/>
    <n v="466.31110325423793"/>
    <n v="33.405063999999996"/>
    <n v="24.701096"/>
    <n v="60.388047999999998"/>
    <n v="49.538831999999999"/>
    <n v="45.525031999999996"/>
    <n v="54.341727999999996"/>
    <n v="43.550583999999994"/>
    <n v="47.209119999999999"/>
    <n v="50.064895999999997"/>
    <n v="33.907215999999998"/>
    <n v="27.905303999999997"/>
    <n v="26.374935999999998"/>
    <n v="28.867770387314795"/>
    <n v="42.195428032578697"/>
    <n v="48.027515131454791"/>
    <n v="51.440420820547345"/>
    <n v="60.640181662654612"/>
    <n v="58.02989060416126"/>
    <n v="56.243893289820704"/>
    <n v="34.731912497777529"/>
    <n v="23.47755362239738"/>
    <n v="19.851572957682318"/>
    <n v="22.233395310929591"/>
    <n v="20.57156893691894"/>
  </r>
  <r>
    <x v="1"/>
    <s v="EDF"/>
    <n v="68710285"/>
    <n v="10075856001201"/>
    <s v="KL KRUNCH BAR 12-6PK"/>
    <n v="207054"/>
    <n v="13627"/>
    <n v="15579"/>
    <n v="26503"/>
    <n v="18468"/>
    <n v="26994"/>
    <n v="31363"/>
    <n v="27959"/>
    <n v="21386"/>
    <n v="17160"/>
    <n v="17592"/>
    <n v="13008"/>
    <n v="12300"/>
    <n v="13570.160891234158"/>
    <n v="15782.398418294231"/>
    <n v="26301.995973531833"/>
    <n v="19621.418089113831"/>
    <n v="28280.091987208907"/>
    <n v="29598.435598775159"/>
    <n v="26399.241425189226"/>
    <n v="22255.240177863132"/>
    <n v="18025.735828599136"/>
    <n v="15651.18225409745"/>
    <n v="10406.922291592749"/>
    <n v="8816.3609680520985"/>
    <n v="683702.18390355178"/>
    <n v="132"/>
    <n v="9.5760000000000012E-3"/>
    <n v="241939"/>
    <n v="234709.18390355189"/>
    <n v="1568.590909090909"/>
    <n v="1832.871212121212"/>
    <n v="1778.0998780572113"/>
    <n v="103.23484848484848"/>
    <n v="118.02272727272727"/>
    <n v="200.78030303030303"/>
    <n v="139.90909090909091"/>
    <n v="204.5"/>
    <n v="237.59848484848484"/>
    <n v="211.81060606060606"/>
    <n v="162.0151515151515"/>
    <n v="130"/>
    <n v="133.27272727272728"/>
    <n v="98.545454545454547"/>
    <n v="93.181818181818187"/>
    <n v="102.80424917601636"/>
    <n v="119.56362438101691"/>
    <n v="199.25754525402905"/>
    <n v="148.64710673571085"/>
    <n v="214.243121115219"/>
    <n v="224.23057271799362"/>
    <n v="199.99425322113049"/>
    <n v="168.600304377751"/>
    <n v="136.55860476211467"/>
    <n v="118.56956253104129"/>
    <n v="78.84032039085416"/>
    <n v="66.790613394334073"/>
    <n v="1982.7491040000002"/>
    <n v="2316.8078640000003"/>
    <n v="2247.5751450604134"/>
    <n v="130.492152"/>
    <n v="149.18450400000003"/>
    <n v="253.79272800000004"/>
    <n v="176.84956800000003"/>
    <n v="258.49454400000002"/>
    <n v="300.33208800000006"/>
    <n v="267.73538400000001"/>
    <n v="204.79233600000003"/>
    <n v="164.32416000000001"/>
    <n v="168.46099200000003"/>
    <n v="124.56460800000002"/>
    <n v="117.78480000000002"/>
    <n v="129.94786069445831"/>
    <n v="151.13224725358558"/>
    <n v="251.86791344254087"/>
    <n v="187.89469962135408"/>
    <n v="270.81016086951252"/>
    <n v="283.43461929387098"/>
    <n v="252.79913588761207"/>
    <n v="213.11617994321739"/>
    <n v="172.61444629466536"/>
    <n v="149.87572126523719"/>
    <n v="99.656687864292181"/>
    <n v="84.425472630066906"/>
  </r>
  <r>
    <x v="1"/>
    <s v="EFW"/>
    <n v="69549032"/>
    <n v="10041000245722"/>
    <s v="GH Reeses IC Cup 1-24PK OOH"/>
    <n v="179487"/>
    <n v="7311"/>
    <n v="8112"/>
    <n v="15345"/>
    <n v="15956"/>
    <n v="22412"/>
    <n v="28183"/>
    <n v="17528"/>
    <n v="18174"/>
    <n v="15779"/>
    <n v="8892"/>
    <n v="7107"/>
    <n v="5898"/>
    <n v="6241.9999999999991"/>
    <n v="6144.3200000000006"/>
    <n v="10311.870000000001"/>
    <n v="15191.8"/>
    <n v="18486.009999999998"/>
    <n v="21316.13"/>
    <n v="15235.870000000003"/>
    <n v="12561.03"/>
    <n v="7500.4500000000007"/>
    <n v="9889.83"/>
    <n v="4252.5300000000007"/>
    <n v="3742.8700000000008"/>
    <n v="481058.71000000008"/>
    <n v="322"/>
    <n v="2.3279999999999998E-3"/>
    <n v="170697"/>
    <n v="130874.70999999999"/>
    <n v="557.41304347826087"/>
    <n v="530.11490683229817"/>
    <n v="406.44319875776392"/>
    <n v="22.704968944099377"/>
    <n v="25.19254658385093"/>
    <n v="47.655279503105589"/>
    <n v="49.552795031055901"/>
    <n v="69.602484472049696"/>
    <n v="87.524844720496901"/>
    <n v="54.434782608695649"/>
    <n v="56.440993788819874"/>
    <n v="49.003105590062113"/>
    <n v="27.614906832298136"/>
    <n v="22.071428571428573"/>
    <n v="18.316770186335404"/>
    <n v="19.385093167701861"/>
    <n v="19.081739130434784"/>
    <n v="32.024440993788822"/>
    <n v="47.179503105590058"/>
    <n v="57.409968944099376"/>
    <n v="66.199161490683238"/>
    <n v="47.316366459627339"/>
    <n v="39.009409937888201"/>
    <n v="23.293322981366462"/>
    <n v="30.713757763975156"/>
    <n v="13.2066149068323"/>
    <n v="11.6238198757764"/>
    <n v="417.84573599999993"/>
    <n v="397.38261599999998"/>
    <n v="304.67632487999992"/>
    <n v="17.020007999999997"/>
    <n v="18.884735999999997"/>
    <n v="35.72316"/>
    <n v="37.145567999999997"/>
    <n v="52.175135999999995"/>
    <n v="65.610023999999996"/>
    <n v="40.805183999999997"/>
    <n v="42.309071999999993"/>
    <n v="36.733511999999997"/>
    <n v="20.700575999999998"/>
    <n v="16.545095999999997"/>
    <n v="13.730543999999998"/>
    <n v="14.531375999999996"/>
    <n v="14.30397696"/>
    <n v="24.00603336"/>
    <n v="35.366510399999996"/>
    <n v="43.03543127999999"/>
    <n v="49.623950639999997"/>
    <n v="35.46910536"/>
    <n v="29.24207784"/>
    <n v="17.461047600000001"/>
    <n v="23.023524239999997"/>
    <n v="9.8998898400000002"/>
    <n v="8.7134013600000007"/>
  </r>
  <r>
    <x v="1"/>
    <s v="MG Sticks"/>
    <n v="64360314"/>
    <n v="10850001974001"/>
    <s v="Yasso Mint Chocolate Chip 1-24pk OOH"/>
    <n v="0"/>
    <n v="0"/>
    <n v="90"/>
    <n v="8355"/>
    <n v="6117"/>
    <n v="7275"/>
    <n v="4755"/>
    <n v="3720"/>
    <n v="3330"/>
    <n v="3045"/>
    <n v="5550"/>
    <n v="1815"/>
    <n v="1275"/>
    <n v="3980.01"/>
    <n v="2697.44"/>
    <n v="2810.85"/>
    <n v="2929.3"/>
    <n v="4262.71"/>
    <n v="5031.4399999999996"/>
    <n v="3968.42"/>
    <n v="3000.3"/>
    <n v="2330.44"/>
    <n v="2970.31"/>
    <n v="2288.87"/>
    <n v="2919.13"/>
    <n v="84516.22"/>
    <n v="195"/>
    <n v="2.8319999999999999E-3"/>
    <n v="45327"/>
    <n v="39189.219999999994"/>
    <n v="0"/>
    <n v="232.44615384615383"/>
    <n v="200.97035897435893"/>
    <n v="0"/>
    <n v="0.46153846153846156"/>
    <n v="42.846153846153847"/>
    <n v="31.369230769230768"/>
    <n v="37.307692307692307"/>
    <n v="24.384615384615383"/>
    <n v="19.076923076923077"/>
    <n v="17.076923076923077"/>
    <n v="15.615384615384615"/>
    <n v="28.46153846153846"/>
    <n v="9.3076923076923084"/>
    <n v="6.5384615384615383"/>
    <n v="20.410307692307693"/>
    <n v="13.833025641025641"/>
    <n v="14.414615384615384"/>
    <n v="15.022051282051283"/>
    <n v="21.860051282051284"/>
    <n v="25.802256410256408"/>
    <n v="20.350871794871797"/>
    <n v="15.386153846153848"/>
    <n v="11.95097435897436"/>
    <n v="15.232358974358974"/>
    <n v="11.737794871794872"/>
    <n v="14.969897435897437"/>
    <n v="0"/>
    <n v="128.36606399999999"/>
    <n v="110.98387103999998"/>
    <n v="0"/>
    <n v="0.25488"/>
    <n v="23.661359999999998"/>
    <n v="17.323343999999999"/>
    <n v="20.602799999999998"/>
    <n v="13.466159999999999"/>
    <n v="10.53504"/>
    <n v="9.4305599999999998"/>
    <n v="8.6234400000000004"/>
    <n v="15.717599999999999"/>
    <n v="5.1400800000000002"/>
    <n v="3.6107999999999998"/>
    <n v="11.27138832"/>
    <n v="7.6391500799999994"/>
    <n v="7.9603271999999992"/>
    <n v="8.295777600000001"/>
    <n v="12.071994719999999"/>
    <n v="14.249038079999998"/>
    <n v="11.23856544"/>
    <n v="8.4968496000000009"/>
    <n v="6.5998060799999996"/>
    <n v="8.4119179199999987"/>
    <n v="6.482079839999999"/>
    <n v="8.2669761600000005"/>
  </r>
  <r>
    <x v="0"/>
    <s v="BJ PTS"/>
    <n v="69999268"/>
    <n v="10076840003867"/>
    <s v="J US-IC-ChurrayForChurros-8 1PT"/>
    <n v="228187"/>
    <n v="13696"/>
    <n v="19982"/>
    <n v="20022"/>
    <n v="17487"/>
    <n v="16596"/>
    <n v="24094"/>
    <n v="16642"/>
    <n v="16238"/>
    <n v="16185"/>
    <n v="11078"/>
    <n v="10985"/>
    <n v="11162"/>
    <n v="11793.045212803965"/>
    <n v="15952.687112013287"/>
    <n v="18476.967389283596"/>
    <n v="17650.110326725677"/>
    <n v="16798.486252967639"/>
    <n v="19775.207774448791"/>
    <n v="18613.964635732198"/>
    <n v="18008.92169430845"/>
    <n v="13383.578142624801"/>
    <n v="13476.762292439746"/>
    <n v="11770.183317762607"/>
    <n v="10801.446297438019"/>
    <n v="608855.36044854869"/>
    <n v="240"/>
    <n v="3.7839999999999996E-3"/>
    <n v="194167"/>
    <n v="186501.3604485488"/>
    <n v="950.7791666666667"/>
    <n v="809.0291666666667"/>
    <n v="777.08900186895335"/>
    <n v="57.06666666666667"/>
    <n v="83.25833333333334"/>
    <n v="83.424999999999997"/>
    <n v="72.862499999999997"/>
    <n v="69.150000000000006"/>
    <n v="100.39166666666667"/>
    <n v="69.341666666666669"/>
    <n v="67.658333333333331"/>
    <n v="67.4375"/>
    <n v="46.158333333333331"/>
    <n v="45.770833333333336"/>
    <n v="46.508333333333333"/>
    <n v="49.137688386683188"/>
    <n v="66.469529633388703"/>
    <n v="76.987364122014981"/>
    <n v="73.542126361356992"/>
    <n v="69.99369272069849"/>
    <n v="82.396699060203289"/>
    <n v="77.558185982217495"/>
    <n v="75.037173726285204"/>
    <n v="55.764908927603337"/>
    <n v="56.153176218498942"/>
    <n v="49.042430490677525"/>
    <n v="45.006026239325074"/>
    <n v="863.45960799999989"/>
    <n v="734.72792799999991"/>
    <n v="705.72114793730861"/>
    <n v="51.825663999999996"/>
    <n v="75.611887999999993"/>
    <n v="75.76324799999999"/>
    <n v="66.170807999999994"/>
    <n v="62.799263999999994"/>
    <n v="91.171695999999997"/>
    <n v="62.973327999999995"/>
    <n v="61.444591999999993"/>
    <n v="61.244039999999991"/>
    <n v="41.919151999999997"/>
    <n v="41.567239999999998"/>
    <n v="42.237007999999996"/>
    <n v="44.624883085250197"/>
    <n v="60.364968031858275"/>
    <n v="69.916844601049121"/>
    <n v="66.788017476329955"/>
    <n v="63.565471981229543"/>
    <n v="74.829386218514216"/>
    <n v="70.435242181610633"/>
    <n v="68.145759691263166"/>
    <n v="50.643459691692243"/>
    <n v="50.99606851459199"/>
    <n v="44.538373674413698"/>
    <n v="40.872672789505458"/>
  </r>
  <r>
    <x v="0"/>
    <s v="BJ PTS"/>
    <n v="69716749"/>
    <n v="10076840220318"/>
    <s v="BJ US-IC-ChocTherapy-FTNG-8 1PT"/>
    <n v="239232"/>
    <n v="16802"/>
    <n v="21487"/>
    <n v="26480"/>
    <n v="25075"/>
    <n v="22793"/>
    <n v="29883"/>
    <n v="25458"/>
    <n v="25319"/>
    <n v="23927"/>
    <n v="18700"/>
    <n v="16271"/>
    <n v="19336"/>
    <n v="13778.478298923401"/>
    <n v="22361.387556269539"/>
    <n v="24356.144604297227"/>
    <n v="21800.878170232394"/>
    <n v="20213.773962494372"/>
    <n v="25522.336381260615"/>
    <n v="22704.037667525328"/>
    <n v="24944.295031543104"/>
    <n v="18217.035721737906"/>
    <n v="18494.433567533"/>
    <n v="14658.572531888383"/>
    <n v="13453.389073405235"/>
    <n v="751267.76256711048"/>
    <n v="240"/>
    <n v="3.7839999999999996E-3"/>
    <n v="271531"/>
    <n v="240504.76256711051"/>
    <n v="996.8"/>
    <n v="1131.3791666666666"/>
    <n v="1002.1031773629604"/>
    <n v="70.00833333333334"/>
    <n v="89.529166666666669"/>
    <n v="110.33333333333333"/>
    <n v="104.47916666666667"/>
    <n v="94.970833333333331"/>
    <n v="124.5125"/>
    <n v="106.075"/>
    <n v="105.49583333333334"/>
    <n v="99.69583333333334"/>
    <n v="77.916666666666671"/>
    <n v="67.795833333333334"/>
    <n v="80.566666666666663"/>
    <n v="57.41032624551417"/>
    <n v="93.172448151123078"/>
    <n v="101.48393585123844"/>
    <n v="90.836992375968308"/>
    <n v="84.224058177059888"/>
    <n v="106.34306825525256"/>
    <n v="94.600156948022203"/>
    <n v="103.9345626314296"/>
    <n v="75.904315507241279"/>
    <n v="77.060139864720838"/>
    <n v="61.077385549534931"/>
    <n v="56.055787805855147"/>
    <n v="905.25388799999996"/>
    <n v="1027.4733039999999"/>
    <n v="910.07002155394605"/>
    <n v="63.578767999999997"/>
    <n v="81.30680799999999"/>
    <n v="100.20031999999999"/>
    <n v="94.883799999999994"/>
    <n v="86.248711999999998"/>
    <n v="113.07727199999999"/>
    <n v="96.333071999999987"/>
    <n v="95.807095999999987"/>
    <n v="90.539767999999995"/>
    <n v="70.760799999999989"/>
    <n v="61.569463999999996"/>
    <n v="73.167423999999997"/>
    <n v="52.137761883126146"/>
    <n v="84.615490512923927"/>
    <n v="92.163651182660701"/>
    <n v="82.494522996159375"/>
    <n v="76.488920674078699"/>
    <n v="96.57652086669016"/>
    <n v="85.912078533915832"/>
    <n v="94.389212399359096"/>
    <n v="68.933263171056225"/>
    <n v="69.982936619544873"/>
    <n v="55.468038460665639"/>
    <n v="50.907624253765405"/>
  </r>
  <r>
    <x v="0"/>
    <s v="BJ PTS"/>
    <n v="64810474"/>
    <n v="10076840036742"/>
    <s v="BJ US-IC-Punchline-8 1PT LTD"/>
    <n v="220215"/>
    <n v="5489"/>
    <n v="9678"/>
    <n v="16487"/>
    <n v="20690"/>
    <n v="21270"/>
    <n v="22858"/>
    <n v="21208"/>
    <n v="17451"/>
    <n v="17445"/>
    <n v="10412"/>
    <n v="8912"/>
    <n v="10164"/>
    <n v="7632.0851957992627"/>
    <n v="11899.856362987126"/>
    <n v="13196.751924973125"/>
    <n v="16499.363438332515"/>
    <n v="17367.149616456896"/>
    <n v="19882.878774521843"/>
    <n v="16627.065595060394"/>
    <n v="16039.229412728979"/>
    <n v="13098.725611502796"/>
    <n v="10845.174184402356"/>
    <n v="8768.0984042954187"/>
    <n v="6709.1515166065637"/>
    <n v="560844.53003766714"/>
    <n v="240"/>
    <n v="3.7839999999999996E-3"/>
    <n v="182064"/>
    <n v="158565.53003766728"/>
    <n v="917.5625"/>
    <n v="758.6"/>
    <n v="660.6897084902804"/>
    <n v="22.870833333333334"/>
    <n v="40.325000000000003"/>
    <n v="68.69583333333334"/>
    <n v="86.208333333333329"/>
    <n v="88.625"/>
    <n v="95.24166666666666"/>
    <n v="88.36666666666666"/>
    <n v="72.712500000000006"/>
    <n v="72.6875"/>
    <n v="43.383333333333333"/>
    <n v="37.133333333333333"/>
    <n v="42.35"/>
    <n v="31.800354982496927"/>
    <n v="49.58273484577969"/>
    <n v="54.986466354054684"/>
    <n v="68.747347659718812"/>
    <n v="72.363123401903735"/>
    <n v="82.845328227174349"/>
    <n v="69.279439979418314"/>
    <n v="66.830122553037413"/>
    <n v="54.578023381261652"/>
    <n v="45.188225768343152"/>
    <n v="36.53374335123091"/>
    <n v="27.954797985860683"/>
    <n v="833.29355999999996"/>
    <n v="688.93017599999996"/>
    <n v="600.01196566253293"/>
    <n v="20.770375999999999"/>
    <n v="36.621551999999994"/>
    <n v="62.386807999999995"/>
    <n v="78.290959999999998"/>
    <n v="80.485679999999988"/>
    <n v="86.494671999999994"/>
    <n v="80.251071999999994"/>
    <n v="66.034583999999995"/>
    <n v="66.011879999999991"/>
    <n v="39.399007999999995"/>
    <n v="33.723007999999993"/>
    <n v="38.460575999999996"/>
    <n v="28.879810380904406"/>
    <n v="45.029056477543278"/>
    <n v="49.9365092840983"/>
    <n v="62.433591250650231"/>
    <n v="65.717294148672892"/>
    <n v="75.236813282790649"/>
    <n v="62.916816211708522"/>
    <n v="60.692444097766447"/>
    <n v="49.565577713926572"/>
    <n v="41.038139113778513"/>
    <n v="33.178484361853862"/>
    <n v="25.387429338839233"/>
  </r>
  <r>
    <x v="1"/>
    <s v="Yasso Sticks"/>
    <n v="64325492"/>
    <n v="10850001974568"/>
    <s v="Yasso Strawberry Chocolate Crunch 8-4pk"/>
    <n v="179355"/>
    <n v="11424"/>
    <n v="14416"/>
    <n v="20876"/>
    <n v="21114"/>
    <n v="22719"/>
    <n v="18604"/>
    <n v="32186"/>
    <n v="16882"/>
    <n v="18689"/>
    <n v="19387"/>
    <n v="9954"/>
    <n v="11694"/>
    <n v="10845.027366692568"/>
    <n v="12055.403420707202"/>
    <n v="19056.110061370462"/>
    <n v="23436.209764983094"/>
    <n v="23662.009381176515"/>
    <n v="25123.49182354219"/>
    <n v="26651.810691832154"/>
    <n v="23978.110875376889"/>
    <n v="19540.454893196311"/>
    <n v="18528.285072447594"/>
    <n v="14552.734816752332"/>
    <n v="10315.76428522682"/>
    <n v="625045.41245330416"/>
    <n v="187"/>
    <n v="2.5119999999999999E-3"/>
    <n v="217945"/>
    <n v="227745.41245330413"/>
    <n v="959.11764705882354"/>
    <n v="1165.4812834224599"/>
    <n v="1217.8899061674017"/>
    <n v="61.090909090909093"/>
    <n v="77.090909090909093"/>
    <n v="111.63636363636364"/>
    <n v="112.90909090909091"/>
    <n v="121.49197860962566"/>
    <n v="99.486631016042779"/>
    <n v="172.11764705882354"/>
    <n v="90.278074866310163"/>
    <n v="99.941176470588232"/>
    <n v="103.67379679144385"/>
    <n v="53.229946524064168"/>
    <n v="62.534759358288767"/>
    <n v="57.99479875236667"/>
    <n v="64.467397971696272"/>
    <n v="101.90433187898643"/>
    <n v="125.32732494643366"/>
    <n v="126.5348095250081"/>
    <n v="134.35022365530583"/>
    <n v="142.52305182797943"/>
    <n v="128.22519184693525"/>
    <n v="104.49441119356317"/>
    <n v="99.081738355334721"/>
    <n v="77.822111319531189"/>
    <n v="55.164514894261067"/>
    <n v="450.53976"/>
    <n v="547.47784000000001"/>
    <n v="572.09647608269995"/>
    <n v="28.697087999999997"/>
    <n v="36.212992"/>
    <n v="52.440511999999998"/>
    <n v="53.038367999999998"/>
    <n v="57.070127999999997"/>
    <n v="46.733247999999996"/>
    <n v="80.851231999999996"/>
    <n v="42.407584"/>
    <n v="46.946767999999999"/>
    <n v="48.700144000000002"/>
    <n v="25.004448"/>
    <n v="29.375328"/>
    <n v="27.242708745131729"/>
    <n v="30.28317339281649"/>
    <n v="47.8689484741626"/>
    <n v="58.871758929637529"/>
    <n v="59.438967565515405"/>
    <n v="63.110211460737979"/>
    <n v="66.949348457882365"/>
    <n v="60.233014518946746"/>
    <n v="49.085622691709133"/>
    <n v="46.543052101988351"/>
    <n v="36.556469859681854"/>
    <n v="25.913199884489771"/>
  </r>
  <r>
    <x v="1"/>
    <s v="BR Minicups"/>
    <n v="64989108"/>
    <n v="10077567603002"/>
    <s v="BR NATURAL VANILLA 6 10CT 3z"/>
    <n v="274566"/>
    <n v="15480"/>
    <n v="15368"/>
    <n v="12449"/>
    <n v="17120"/>
    <n v="17352"/>
    <n v="18660"/>
    <n v="15577"/>
    <n v="14594"/>
    <n v="4665"/>
    <n v="4740"/>
    <n v="14235"/>
    <n v="13665"/>
    <n v="14001.654494028666"/>
    <n v="13574.814846103312"/>
    <n v="15922.039352852995"/>
    <n v="12346.713100035378"/>
    <n v="15815.485294995196"/>
    <n v="16621.235054285778"/>
    <n v="14128.002115044814"/>
    <n v="12460.556385882746"/>
    <n v="7628.6289710044757"/>
    <n v="8794.8096514207173"/>
    <n v="12875.199893151852"/>
    <n v="12283.525253831878"/>
    <n v="594923.66441263782"/>
    <n v="120"/>
    <n v="5.3220000000000003E-3"/>
    <n v="163905"/>
    <n v="156452.66441263779"/>
    <n v="2288.0500000000002"/>
    <n v="1365.875"/>
    <n v="1303.7722034386484"/>
    <n v="129"/>
    <n v="128.06666666666666"/>
    <n v="103.74166666666666"/>
    <n v="142.66666666666666"/>
    <n v="144.6"/>
    <n v="155.5"/>
    <n v="129.80833333333334"/>
    <n v="121.61666666666666"/>
    <n v="38.875"/>
    <n v="39.5"/>
    <n v="118.625"/>
    <n v="113.875"/>
    <n v="116.68045411690555"/>
    <n v="113.12345705086094"/>
    <n v="132.68366127377496"/>
    <n v="102.88927583362815"/>
    <n v="131.79571079162665"/>
    <n v="138.51029211904816"/>
    <n v="117.73335095870678"/>
    <n v="103.83796988235622"/>
    <n v="63.571908091703968"/>
    <n v="73.290080428505973"/>
    <n v="107.2933324429321"/>
    <n v="102.36271044859899"/>
    <n v="1461.2402520000001"/>
    <n v="872.30241000000001"/>
    <n v="832.64108000405838"/>
    <n v="82.384560000000008"/>
    <n v="81.788496000000009"/>
    <n v="66.253578000000005"/>
    <n v="91.112639999999999"/>
    <n v="92.347344000000007"/>
    <n v="99.308520000000001"/>
    <n v="82.900794000000005"/>
    <n v="77.669268000000002"/>
    <n v="24.82713"/>
    <n v="25.226280000000003"/>
    <n v="75.758670000000009"/>
    <n v="72.725130000000007"/>
    <n v="74.516805217220565"/>
    <n v="72.245164610961837"/>
    <n v="84.737093435883651"/>
    <n v="65.709207118388292"/>
    <n v="84.170012739964434"/>
    <n v="88.458212958908916"/>
    <n v="75.189227256268509"/>
    <n v="66.315081085667984"/>
    <n v="40.599563383685819"/>
    <n v="46.80597696486106"/>
    <n v="68.521813831354166"/>
    <n v="65.372921400893262"/>
  </r>
  <r>
    <x v="1"/>
    <s v="Yasso Sticks"/>
    <n v="64325568"/>
    <n v="10850001974681"/>
    <s v="Yasso Real Fruit Mango 8-4pk"/>
    <n v="188568"/>
    <n v="13602"/>
    <n v="16386"/>
    <n v="21175"/>
    <n v="20126"/>
    <n v="25674"/>
    <n v="28506"/>
    <n v="21951"/>
    <n v="21340"/>
    <n v="11539"/>
    <n v="10848"/>
    <n v="10940"/>
    <n v="13314"/>
    <n v="10734.573779937902"/>
    <n v="13385.449043170651"/>
    <n v="18894.285909364975"/>
    <n v="17886.364786018319"/>
    <n v="19259.868862893061"/>
    <n v="23289.153655799648"/>
    <n v="20732.085282840384"/>
    <n v="19124.649008333261"/>
    <n v="12577.282029407981"/>
    <n v="11627.702861084861"/>
    <n v="12870.341961359365"/>
    <n v="7855.9654052935757"/>
    <n v="592206.72258550406"/>
    <n v="187"/>
    <n v="3.3119999999999998E-3"/>
    <n v="215401"/>
    <n v="188237.72258550397"/>
    <n v="1008.3850267379679"/>
    <n v="1151.8770053475937"/>
    <n v="1006.6188373556362"/>
    <n v="72.737967914438499"/>
    <n v="87.62566844919786"/>
    <n v="113.23529411764706"/>
    <n v="107.62566844919786"/>
    <n v="137.29411764705881"/>
    <n v="152.43850267379679"/>
    <n v="117.38502673796792"/>
    <n v="114.11764705882354"/>
    <n v="61.705882352941174"/>
    <n v="58.010695187165773"/>
    <n v="58.502673796791441"/>
    <n v="71.19786096256685"/>
    <n v="57.404137860630492"/>
    <n v="71.579941407329684"/>
    <n v="101.03896208216564"/>
    <n v="95.649009550900104"/>
    <n v="102.99395113846556"/>
    <n v="124.54092864063983"/>
    <n v="110.86676621839777"/>
    <n v="102.27085031194257"/>
    <n v="67.258192670630919"/>
    <n v="62.180229203662357"/>
    <n v="68.825358082135637"/>
    <n v="42.010510188735701"/>
    <n v="624.53721599999994"/>
    <n v="713.40811199999996"/>
    <n v="623.44333720318912"/>
    <n v="45.049824000000001"/>
    <n v="54.270432"/>
    <n v="70.131599999999992"/>
    <n v="66.65731199999999"/>
    <n v="85.032287999999994"/>
    <n v="94.411872000000002"/>
    <n v="72.701712000000001"/>
    <n v="70.678079999999994"/>
    <n v="38.217168000000001"/>
    <n v="35.928576"/>
    <n v="36.233280000000001"/>
    <n v="44.095967999999999"/>
    <n v="35.55290835915433"/>
    <n v="44.332607230981196"/>
    <n v="62.577874931816794"/>
    <n v="59.23964017129267"/>
    <n v="63.788685673901817"/>
    <n v="77.133676908008425"/>
    <n v="68.66466645676735"/>
    <n v="63.340837515599759"/>
    <n v="41.655958081399234"/>
    <n v="38.510951875913058"/>
    <n v="42.626572576022213"/>
    <n v="26.018957422332321"/>
  </r>
  <r>
    <x v="0"/>
    <s v="BJ PTS"/>
    <n v="69797296"/>
    <n v="10076840004055"/>
    <s v="-BJ US-IC-PB Smore-8 1PT"/>
    <n v="242012"/>
    <n v="13533"/>
    <n v="22538"/>
    <n v="23677"/>
    <n v="23156"/>
    <n v="16241"/>
    <n v="25991"/>
    <n v="24670"/>
    <n v="21480"/>
    <n v="14101"/>
    <n v="13429"/>
    <n v="11437"/>
    <n v="6831"/>
    <n v="11121.507056246181"/>
    <n v="18443.406753407402"/>
    <n v="21542.674884075746"/>
    <n v="20491.976903765648"/>
    <n v="16658.131663231761"/>
    <n v="20094.385826835376"/>
    <n v="21136.340586351766"/>
    <n v="20098.709989870655"/>
    <n v="12771.711518661021"/>
    <n v="11314.871001294019"/>
    <n v="9922.8758642830962"/>
    <n v="7125.9202400235672"/>
    <n v="649818.51228804619"/>
    <n v="240"/>
    <n v="3.7839999999999996E-3"/>
    <n v="217084"/>
    <n v="190722.51228804627"/>
    <n v="1008.3833333333333"/>
    <n v="904.51666666666665"/>
    <n v="794.6771345335261"/>
    <n v="56.387500000000003"/>
    <n v="93.908333333333331"/>
    <n v="98.654166666666669"/>
    <n v="96.483333333333334"/>
    <n v="67.670833333333334"/>
    <n v="108.29583333333333"/>
    <n v="102.79166666666667"/>
    <n v="89.5"/>
    <n v="58.75416666666667"/>
    <n v="55.954166666666666"/>
    <n v="47.654166666666669"/>
    <n v="28.462499999999999"/>
    <n v="46.339612734359086"/>
    <n v="76.847528139197507"/>
    <n v="89.761145350315616"/>
    <n v="85.383237099023532"/>
    <n v="69.408881930132338"/>
    <n v="83.72660761181406"/>
    <n v="88.068085776465693"/>
    <n v="83.7446249577944"/>
    <n v="53.215464661087587"/>
    <n v="47.145295838725083"/>
    <n v="41.34531610117957"/>
    <n v="29.691334333431531"/>
    <n v="915.7734079999999"/>
    <n v="821.44585599999994"/>
    <n v="721.69398649796699"/>
    <n v="51.208871999999992"/>
    <n v="85.283791999999991"/>
    <n v="89.593767999999997"/>
    <n v="87.622303999999986"/>
    <n v="61.455943999999995"/>
    <n v="98.349943999999994"/>
    <n v="93.351279999999988"/>
    <n v="81.280319999999989"/>
    <n v="53.358183999999994"/>
    <n v="50.815335999999995"/>
    <n v="43.277607999999994"/>
    <n v="25.848503999999998"/>
    <n v="42.083782700835542"/>
    <n v="69.789851154893597"/>
    <n v="81.517481761342623"/>
    <n v="77.541640603849203"/>
    <n v="63.034370213668979"/>
    <n v="76.037155968745054"/>
    <n v="79.979912778755079"/>
    <n v="76.053518601670547"/>
    <n v="48.328156386613301"/>
    <n v="42.815471868896566"/>
    <n v="37.548162270447236"/>
    <n v="26.964482188249175"/>
  </r>
  <r>
    <x v="1"/>
    <s v="Yasso Sticks"/>
    <n v="64388735"/>
    <n v="10850001974797"/>
    <s v="Yasso Cherry Chocolate Crunch 8-4pk"/>
    <n v="4556"/>
    <n v="5295"/>
    <n v="9509"/>
    <n v="19026"/>
    <n v="15898"/>
    <n v="16910"/>
    <n v="16340"/>
    <n v="23760"/>
    <n v="19678"/>
    <n v="16000"/>
    <n v="10172"/>
    <n v="8419"/>
    <n v="8735"/>
    <n v="13369.716663135767"/>
    <n v="11988.817604619235"/>
    <n v="16774.086414035595"/>
    <n v="19483.658434995876"/>
    <n v="19083.555925962195"/>
    <n v="18660.337752787182"/>
    <n v="21085.524710096841"/>
    <n v="21339.562311781097"/>
    <n v="15493.212903935606"/>
    <n v="14651.170918855287"/>
    <n v="12856.079825058143"/>
    <n v="9837.8469494618475"/>
    <n v="368921.57041472464"/>
    <n v="187"/>
    <n v="2.5040000000000001E-3"/>
    <n v="169742"/>
    <n v="194623.57041472467"/>
    <n v="24.363636363636363"/>
    <n v="907.7112299465241"/>
    <n v="1040.7677562284741"/>
    <n v="28.315508021390375"/>
    <n v="50.850267379679146"/>
    <n v="101.7433155080214"/>
    <n v="85.016042780748663"/>
    <n v="90.427807486631011"/>
    <n v="87.379679144385022"/>
    <n v="127.05882352941177"/>
    <n v="105.22994652406418"/>
    <n v="85.561497326203209"/>
    <n v="54.395721925133692"/>
    <n v="45.021390374331553"/>
    <n v="46.711229946524064"/>
    <n v="71.495811032811588"/>
    <n v="64.111324088872919"/>
    <n v="89.700996866500503"/>
    <n v="104.19068681815976"/>
    <n v="102.05110120835398"/>
    <n v="99.787902421321832"/>
    <n v="112.75681663153391"/>
    <n v="114.11530648011282"/>
    <n v="82.851405903398955"/>
    <n v="78.348507587461427"/>
    <n v="68.74908997357295"/>
    <n v="52.608807216373513"/>
    <n v="11.408224000000001"/>
    <n v="425.03396800000002"/>
    <n v="487.33742031847061"/>
    <n v="13.25868"/>
    <n v="23.810536000000003"/>
    <n v="47.641104000000006"/>
    <n v="39.808592000000004"/>
    <n v="42.342640000000003"/>
    <n v="40.91536"/>
    <n v="59.495040000000003"/>
    <n v="49.273712000000003"/>
    <n v="40.064"/>
    <n v="25.470688000000003"/>
    <n v="21.081176000000003"/>
    <n v="21.872440000000001"/>
    <n v="33.477770524491959"/>
    <n v="30.019999281966566"/>
    <n v="42.002312380745131"/>
    <n v="48.787080721229678"/>
    <n v="47.785224038609343"/>
    <n v="46.725485732979102"/>
    <n v="52.798153874082494"/>
    <n v="53.434264028699872"/>
    <n v="38.795005111454756"/>
    <n v="36.686531980813641"/>
    <n v="32.191623881945588"/>
    <n v="24.633968761452468"/>
  </r>
  <r>
    <x v="0"/>
    <s v="BJ PTS"/>
    <n v="84139090"/>
    <n v="10076840100115"/>
    <s v="BJ US-IC-CoffeeToffeeCrunch-FTNG-8 1PT"/>
    <n v="259433"/>
    <n v="14382"/>
    <n v="22218"/>
    <n v="26262"/>
    <n v="21956"/>
    <n v="23891"/>
    <n v="29203"/>
    <n v="23942"/>
    <n v="25595"/>
    <n v="27470"/>
    <n v="14400"/>
    <n v="14512"/>
    <n v="17237"/>
    <n v="14148.542462779462"/>
    <n v="20551.626921063107"/>
    <n v="22080.850457678731"/>
    <n v="22565.179122628517"/>
    <n v="22155.227672390738"/>
    <n v="24559.253794661567"/>
    <n v="20807.666668524271"/>
    <n v="22538.005549677906"/>
    <n v="19773.674309004058"/>
    <n v="17324.958738944562"/>
    <n v="15979.384514169884"/>
    <n v="13177.128309462563"/>
    <n v="756162.49852098548"/>
    <n v="240"/>
    <n v="3.7853439999999999E-3"/>
    <n v="261068"/>
    <n v="235661.49852098539"/>
    <n v="1080.9708333333333"/>
    <n v="1087.7833333333333"/>
    <n v="981.92291050410574"/>
    <n v="59.924999999999997"/>
    <n v="92.575000000000003"/>
    <n v="109.425"/>
    <n v="91.483333333333334"/>
    <n v="99.545833333333334"/>
    <n v="121.67916666666666"/>
    <n v="99.75833333333334"/>
    <n v="106.64583333333333"/>
    <n v="114.45833333333333"/>
    <n v="60"/>
    <n v="60.466666666666669"/>
    <n v="71.82083333333334"/>
    <n v="58.952260261581088"/>
    <n v="85.631778837762951"/>
    <n v="92.003543573661375"/>
    <n v="94.021579677618817"/>
    <n v="92.313448634961404"/>
    <n v="102.3302241444232"/>
    <n v="86.698611118851133"/>
    <n v="93.908356456991271"/>
    <n v="82.390309620850246"/>
    <n v="72.187328078935678"/>
    <n v="66.580768809041189"/>
    <n v="54.904701289427344"/>
    <n v="982.04314995200002"/>
    <n v="988.23218739200001"/>
    <n v="892.05983945742094"/>
    <n v="54.440817408000001"/>
    <n v="84.102772991999998"/>
    <n v="99.410704127999992"/>
    <n v="83.111012864000003"/>
    <n v="90.435653504000001"/>
    <n v="110.543400832"/>
    <n v="90.628706047999998"/>
    <n v="96.885879680000002"/>
    <n v="103.98339968000001"/>
    <n v="54.508953599999998"/>
    <n v="54.932912127999998"/>
    <n v="65.247974528"/>
    <n v="53.557100320227455"/>
    <n v="77.794977655884708"/>
    <n v="83.583614794871437"/>
    <n v="85.416965400767126"/>
    <n v="83.86515813831825"/>
    <n v="92.965223996099397"/>
    <n v="78.764176177698332"/>
    <n v="85.314104079439957"/>
    <n v="74.850159403542662"/>
    <n v="65.580928612711361"/>
    <n v="60.487467294405882"/>
    <n v="49.879963583454256"/>
  </r>
  <r>
    <x v="0"/>
    <s v="SP1"/>
    <n v="64997057"/>
    <n v="10077567275063"/>
    <s v="BR Reese PB Cup 8 1PT"/>
    <n v="244294"/>
    <n v="15298"/>
    <n v="13560"/>
    <n v="20925"/>
    <n v="18359"/>
    <n v="11429"/>
    <n v="23010"/>
    <n v="11241"/>
    <n v="21279"/>
    <n v="21312"/>
    <n v="17040"/>
    <n v="15405"/>
    <n v="12962"/>
    <n v="15940.689183733308"/>
    <n v="14476.88772453331"/>
    <n v="19023.755258766643"/>
    <n v="18241.546373424819"/>
    <n v="18271.276034701084"/>
    <n v="18713.791327487768"/>
    <n v="16220.507217069253"/>
    <n v="17258.358172420758"/>
    <n v="15414.452017563126"/>
    <n v="14808.056902014088"/>
    <n v="14692.896935936458"/>
    <n v="14667.021820387421"/>
    <n v="643843.23896803812"/>
    <n v="240"/>
    <n v="3.7839999999999996E-3"/>
    <n v="201820"/>
    <n v="197729.23896803806"/>
    <n v="1017.8916666666667"/>
    <n v="840.91666666666663"/>
    <n v="823.87182903349196"/>
    <n v="63.741666666666667"/>
    <n v="56.5"/>
    <n v="87.1875"/>
    <n v="76.495833333333337"/>
    <n v="47.62083333333333"/>
    <n v="95.875"/>
    <n v="46.837499999999999"/>
    <n v="88.662499999999994"/>
    <n v="88.8"/>
    <n v="71"/>
    <n v="64.1875"/>
    <n v="54.008333333333333"/>
    <n v="66.419538265555445"/>
    <n v="60.320365518888792"/>
    <n v="79.265646911527682"/>
    <n v="76.006443222603409"/>
    <n v="76.130316811254517"/>
    <n v="77.974130531199037"/>
    <n v="67.585446737788558"/>
    <n v="71.909825718419825"/>
    <n v="64.226883406513025"/>
    <n v="61.70023709172537"/>
    <n v="61.220403899735246"/>
    <n v="61.112590918280922"/>
    <n v="924.4084959999999"/>
    <n v="763.68687999999997"/>
    <n v="748.20744025505599"/>
    <n v="57.887631999999996"/>
    <n v="51.311039999999991"/>
    <n v="79.180199999999985"/>
    <n v="69.470455999999999"/>
    <n v="43.247335999999997"/>
    <n v="87.069839999999985"/>
    <n v="42.535943999999994"/>
    <n v="80.519735999999995"/>
    <n v="80.644607999999991"/>
    <n v="64.47936"/>
    <n v="58.292519999999996"/>
    <n v="49.048207999999995"/>
    <n v="60.319567871246832"/>
    <n v="54.780543149634035"/>
    <n v="71.985889899172975"/>
    <n v="69.026011477039503"/>
    <n v="69.138508515308899"/>
    <n v="70.812986383213712"/>
    <n v="61.378399309390048"/>
    <n v="65.305627324440138"/>
    <n v="58.32828643445886"/>
    <n v="56.033687317221307"/>
    <n v="55.597922005583555"/>
    <n v="55.500010568345992"/>
  </r>
  <r>
    <x v="1"/>
    <s v="MG Sticks"/>
    <n v="64393723"/>
    <n v="10077567132298"/>
    <s v="MG Double Chocolate RFA 8-3PK"/>
    <n v="226190"/>
    <n v="16685"/>
    <n v="13888"/>
    <n v="24012"/>
    <n v="19855"/>
    <n v="21420"/>
    <n v="25011"/>
    <n v="23165"/>
    <n v="14578"/>
    <n v="18701"/>
    <n v="15457"/>
    <n v="11935"/>
    <n v="11893"/>
    <n v="15731.233154356803"/>
    <n v="17407.574501260926"/>
    <n v="19397.780684107518"/>
    <n v="18532.369026800698"/>
    <n v="23619.284111041801"/>
    <n v="22021.394953359693"/>
    <n v="21106.773692161292"/>
    <n v="28495.234668641395"/>
    <n v="13997.118070283896"/>
    <n v="14006.177224569532"/>
    <n v="11587.510887682802"/>
    <n v="8999.1980891323237"/>
    <n v="657691.6490633986"/>
    <n v="210"/>
    <n v="2.16E-3"/>
    <n v="216600"/>
    <n v="214901.64906339871"/>
    <n v="1077.0952380952381"/>
    <n v="1031.4285714285713"/>
    <n v="1023.3411860161843"/>
    <n v="79.452380952380949"/>
    <n v="66.13333333333334"/>
    <n v="114.34285714285714"/>
    <n v="94.547619047619051"/>
    <n v="102"/>
    <n v="119.1"/>
    <n v="110.30952380952381"/>
    <n v="69.419047619047618"/>
    <n v="89.052380952380958"/>
    <n v="73.604761904761901"/>
    <n v="56.833333333333336"/>
    <n v="56.633333333333333"/>
    <n v="74.910634068365724"/>
    <n v="82.893211910766311"/>
    <n v="92.370384210035795"/>
    <n v="88.249376318098555"/>
    <n v="112.47278148115143"/>
    <n v="104.86378549218901"/>
    <n v="100.50844615314901"/>
    <n v="135.69159366019713"/>
    <n v="66.652943191828072"/>
    <n v="66.696082021759679"/>
    <n v="55.178623274680007"/>
    <n v="42.853324233963448"/>
    <n v="488.57040000000001"/>
    <n v="467.85599999999999"/>
    <n v="464.1875619769412"/>
    <n v="36.0396"/>
    <n v="29.998080000000002"/>
    <n v="51.865920000000003"/>
    <n v="42.886800000000001"/>
    <n v="46.267200000000003"/>
    <n v="54.023760000000003"/>
    <n v="50.0364"/>
    <n v="31.488479999999999"/>
    <n v="40.394159999999999"/>
    <n v="33.387120000000003"/>
    <n v="25.779600000000002"/>
    <n v="25.688880000000001"/>
    <n v="33.979463613410694"/>
    <n v="37.600360922723603"/>
    <n v="41.899206277672242"/>
    <n v="40.029917097889509"/>
    <n v="51.017653679850291"/>
    <n v="47.566213099256942"/>
    <n v="45.590631175068388"/>
    <n v="61.549706884265412"/>
    <n v="30.233775031813217"/>
    <n v="30.25334280507019"/>
    <n v="25.029023517394851"/>
    <n v="19.43826787252582"/>
  </r>
  <r>
    <x v="0"/>
    <s v="SP1"/>
    <n v="64997056"/>
    <n v="10077567274738"/>
    <s v="BR VANILLA 8 1PT"/>
    <n v="216307"/>
    <n v="11678"/>
    <n v="13995"/>
    <n v="19457"/>
    <n v="19345"/>
    <n v="18347"/>
    <n v="26160"/>
    <n v="19410"/>
    <n v="17804"/>
    <n v="13530"/>
    <n v="14684"/>
    <n v="13470"/>
    <n v="10316"/>
    <n v="16548.608079644728"/>
    <n v="15103.068079644729"/>
    <n v="-174.62543031086744"/>
    <n v="-164.64394518668234"/>
    <n v="-440.91631405742123"/>
    <n v="-219.08556980872675"/>
    <n v="-399.80108205314355"/>
    <n v="-431.83483493784217"/>
    <n v="-175.83498209073935"/>
    <n v="-515.37807294672484"/>
    <n v="-337.26994412626084"/>
    <n v="-1072.8400349822514"/>
    <n v="442222.44594878884"/>
    <n v="240"/>
    <n v="3.7839999999999996E-3"/>
    <n v="198196"/>
    <n v="27719.445948788798"/>
    <n v="901.2791666666667"/>
    <n v="825.81666666666672"/>
    <n v="115.49769145328666"/>
    <n v="48.658333333333331"/>
    <n v="58.3125"/>
    <n v="81.07083333333334"/>
    <n v="80.604166666666671"/>
    <n v="76.44583333333334"/>
    <n v="109"/>
    <n v="80.875"/>
    <n v="74.183333333333337"/>
    <n v="56.375"/>
    <n v="61.18333333333333"/>
    <n v="56.125"/>
    <n v="42.983333333333334"/>
    <n v="68.952533665186365"/>
    <n v="62.929450331853033"/>
    <n v="-0.7276059596286143"/>
    <n v="-0.68601643827784309"/>
    <n v="-1.8371513085725886"/>
    <n v="-0.91285654086969481"/>
    <n v="-1.6658378418880981"/>
    <n v="-1.799311812241009"/>
    <n v="-0.73264575871141391"/>
    <n v="-2.1474086372780201"/>
    <n v="-1.4052914338594202"/>
    <n v="-4.4701668124260472"/>
    <n v="818.50568799999996"/>
    <n v="749.97366399999987"/>
    <n v="104.8903834702168"/>
    <n v="44.189551999999992"/>
    <n v="52.957079999999998"/>
    <n v="73.625287999999998"/>
    <n v="73.201479999999989"/>
    <n v="69.42504799999999"/>
    <n v="98.989439999999988"/>
    <n v="73.447439999999986"/>
    <n v="67.370335999999995"/>
    <n v="51.197519999999997"/>
    <n v="55.564255999999993"/>
    <n v="50.970479999999995"/>
    <n v="39.035743999999994"/>
    <n v="62.61993297337564"/>
    <n v="57.150009613375644"/>
    <n v="-0.66078262829632228"/>
    <n v="-0.6230126885864059"/>
    <n v="-1.6684273323932817"/>
    <n v="-0.8290197961562219"/>
    <n v="-1.5128472944890949"/>
    <n v="-1.6340630154047946"/>
    <n v="-0.66535957223135767"/>
    <n v="-1.9501906280304067"/>
    <n v="-1.276229468573771"/>
    <n v="-4.0596266923728388"/>
  </r>
  <r>
    <x v="1"/>
    <s v="Yasso Poppables"/>
    <n v="64325625"/>
    <n v="10851035003033"/>
    <s v="Yasso Vanilla Bean Poppables 10-6.84flz"/>
    <n v="152485"/>
    <n v="16986"/>
    <n v="3236"/>
    <n v="4958"/>
    <n v="26006"/>
    <n v="11651"/>
    <n v="20580"/>
    <n v="13681"/>
    <n v="8864"/>
    <n v="12485"/>
    <n v="5690"/>
    <n v="2552"/>
    <n v="5906"/>
    <n v="4966.5223423680536"/>
    <n v="5291.4448108694723"/>
    <n v="6524.5968211931749"/>
    <n v="6454.8969643297396"/>
    <n v="6862.6101699392329"/>
    <n v="5855.7463625470482"/>
    <n v="5894.5414051489588"/>
    <n v="5209.8456171364542"/>
    <n v="4624.895052845397"/>
    <n v="2390.8318954394317"/>
    <n v="3435.6494279436197"/>
    <n v="5863.0094279436207"/>
    <n v="348454.59029770421"/>
    <n v="200"/>
    <n v="2.0200000000000001E-3"/>
    <n v="132595"/>
    <n v="63374.590297704213"/>
    <n v="762.42499999999995"/>
    <n v="662.97500000000002"/>
    <n v="316.87295148852104"/>
    <n v="84.93"/>
    <n v="16.18"/>
    <n v="24.79"/>
    <n v="130.03"/>
    <n v="58.255000000000003"/>
    <n v="102.9"/>
    <n v="68.405000000000001"/>
    <n v="44.32"/>
    <n v="62.424999999999997"/>
    <n v="28.45"/>
    <n v="12.76"/>
    <n v="29.53"/>
    <n v="24.832611711840268"/>
    <n v="26.45722405434736"/>
    <n v="32.622984105965877"/>
    <n v="32.274484821648699"/>
    <n v="34.313050849696168"/>
    <n v="29.278731812735241"/>
    <n v="29.472707025744793"/>
    <n v="26.04922808568227"/>
    <n v="23.124475264226984"/>
    <n v="11.954159477197159"/>
    <n v="17.178247139718099"/>
    <n v="29.315047139718104"/>
    <n v="308.0197"/>
    <n v="267.84190000000001"/>
    <n v="128.01667240136251"/>
    <n v="34.311720000000001"/>
    <n v="6.5367199999999999"/>
    <n v="10.01516"/>
    <n v="52.532119999999999"/>
    <n v="23.535019999999999"/>
    <n v="41.571600000000004"/>
    <n v="27.635620000000003"/>
    <n v="17.905280000000001"/>
    <n v="25.2197"/>
    <n v="11.4938"/>
    <n v="5.1550400000000005"/>
    <n v="11.930120000000001"/>
    <n v="10.032375131583469"/>
    <n v="10.688718517956335"/>
    <n v="13.179685578810213"/>
    <n v="13.038891867946075"/>
    <n v="13.862472543277251"/>
    <n v="11.828607652345038"/>
    <n v="11.906973638400897"/>
    <n v="10.523888146615638"/>
    <n v="9.3422880067477028"/>
    <n v="4.8294804287876527"/>
    <n v="6.9400118444461123"/>
    <n v="11.843279044446115"/>
  </r>
  <r>
    <x v="0"/>
    <s v="48oz"/>
    <n v="68899825"/>
    <n v="10077567254426"/>
    <s v="BR CHOC CHIP 6 1.5QT"/>
    <n v="227879"/>
    <n v="14565"/>
    <n v="17721"/>
    <n v="15752"/>
    <n v="23089"/>
    <n v="18282"/>
    <n v="31361"/>
    <n v="17171"/>
    <n v="20266"/>
    <n v="14710"/>
    <n v="16302"/>
    <n v="20658"/>
    <n v="17567"/>
    <n v="12406.461620403497"/>
    <n v="14742.817048034938"/>
    <n v="21035.679173636403"/>
    <n v="19965.833223723959"/>
    <n v="19461.369219461336"/>
    <n v="32111.020185981488"/>
    <n v="19557.577504900451"/>
    <n v="19626.683121310907"/>
    <n v="13657.639157118196"/>
    <n v="15632.922027855129"/>
    <n v="18842.157252699399"/>
    <n v="12750.725219553355"/>
    <n v="675113.88475467905"/>
    <n v="176"/>
    <n v="8.513999999999999E-3"/>
    <n v="227444"/>
    <n v="219790.88475467905"/>
    <n v="1294.7670454545455"/>
    <n v="1292.2954545454545"/>
    <n v="1248.8118451970402"/>
    <n v="82.755681818181813"/>
    <n v="100.6875"/>
    <n v="89.5"/>
    <n v="131.1875"/>
    <n v="103.875"/>
    <n v="178.1875"/>
    <n v="97.5625"/>
    <n v="115.14772727272727"/>
    <n v="83.579545454545453"/>
    <n v="92.625"/>
    <n v="117.375"/>
    <n v="99.8125"/>
    <n v="70.491259206838052"/>
    <n v="83.76600595474396"/>
    <n v="119.52090439566138"/>
    <n v="113.44223422570431"/>
    <n v="110.57596147421214"/>
    <n v="182.44897832944028"/>
    <n v="111.12259945966166"/>
    <n v="111.51524500744834"/>
    <n v="77.600222483626112"/>
    <n v="88.823420612813237"/>
    <n v="107.05771166306477"/>
    <n v="72.447302383825885"/>
    <n v="1940.1618059999998"/>
    <n v="1936.4582159999998"/>
    <n v="1871.2995928013372"/>
    <n v="124.00640999999999"/>
    <n v="150.87659399999998"/>
    <n v="134.112528"/>
    <n v="196.57974599999997"/>
    <n v="155.65294799999998"/>
    <n v="267.00755399999997"/>
    <n v="146.19389399999997"/>
    <n v="172.54472399999997"/>
    <n v="125.24093999999998"/>
    <n v="138.79522799999998"/>
    <n v="175.88221199999998"/>
    <n v="149.56543799999997"/>
    <n v="105.62861423611537"/>
    <n v="125.52034434696945"/>
    <n v="179.09777248434031"/>
    <n v="169.98910406678576"/>
    <n v="165.69409753449381"/>
    <n v="273.39322586344633"/>
    <n v="166.51321487672243"/>
    <n v="167.10158009484104"/>
    <n v="116.2811397837043"/>
    <n v="133.09869814515855"/>
    <n v="160.42212684948265"/>
    <n v="108.55967451927725"/>
  </r>
  <r>
    <x v="1"/>
    <s v="Yasso Sticks"/>
    <n v="64388734"/>
    <n v="10850001974780"/>
    <s v="Yasso Creamy Pineapple Coconut 8-4pk"/>
    <n v="5421"/>
    <n v="4951"/>
    <n v="7621"/>
    <n v="18953"/>
    <n v="12791"/>
    <n v="18918"/>
    <n v="20704"/>
    <n v="14629"/>
    <n v="17984"/>
    <n v="10950"/>
    <n v="5658"/>
    <n v="4634"/>
    <n v="5348"/>
    <n v="9936.1021081274594"/>
    <n v="9679.6790770725165"/>
    <n v="12497.489851024355"/>
    <n v="12658.344700756734"/>
    <n v="12748.521794871571"/>
    <n v="13689.197721383543"/>
    <n v="12064.888091672172"/>
    <n v="12757.509932968869"/>
    <n v="9270.3698968030621"/>
    <n v="7907.2983054363685"/>
    <n v="7551.0900845364285"/>
    <n v="7375.8375732731174"/>
    <n v="276698.32913792616"/>
    <n v="187"/>
    <n v="3.3119999999999998E-3"/>
    <n v="143141"/>
    <n v="128136.32913792621"/>
    <n v="28.989304812834224"/>
    <n v="765.45989304812838"/>
    <n v="685.22101143276052"/>
    <n v="26.475935828877006"/>
    <n v="40.754010695187169"/>
    <n v="101.35294117647059"/>
    <n v="68.401069518716582"/>
    <n v="101.16577540106952"/>
    <n v="110.71657754010695"/>
    <n v="78.229946524064175"/>
    <n v="96.171122994652407"/>
    <n v="58.55614973262032"/>
    <n v="30.256684491978611"/>
    <n v="24.780748663101605"/>
    <n v="28.598930481283421"/>
    <n v="53.134235872339353"/>
    <n v="51.762989716965329"/>
    <n v="66.831496529542008"/>
    <n v="67.691682891747234"/>
    <n v="68.173913341559199"/>
    <n v="73.204265889751568"/>
    <n v="64.518118137284347"/>
    <n v="68.221978251170427"/>
    <n v="49.574170571139369"/>
    <n v="42.285017676130316"/>
    <n v="40.380160879873948"/>
    <n v="39.442981675257315"/>
    <n v="17.954352"/>
    <n v="474.08299199999999"/>
    <n v="424.38752210481158"/>
    <n v="16.397711999999999"/>
    <n v="25.240752000000001"/>
    <n v="62.772335999999996"/>
    <n v="42.363791999999997"/>
    <n v="62.656416"/>
    <n v="68.571647999999996"/>
    <n v="48.451248"/>
    <n v="59.563007999999996"/>
    <n v="36.266399999999997"/>
    <n v="18.739296"/>
    <n v="15.347807999999999"/>
    <n v="17.712575999999999"/>
    <n v="32.908370182118141"/>
    <n v="32.059097103264172"/>
    <n v="41.39168638659266"/>
    <n v="41.924437648906299"/>
    <n v="42.223104184614641"/>
    <n v="45.338622853222297"/>
    <n v="39.958909359618232"/>
    <n v="42.252872897992894"/>
    <n v="30.703465098211741"/>
    <n v="26.18897198760525"/>
    <n v="25.00921035998465"/>
    <n v="24.428774042680562"/>
  </r>
  <r>
    <x v="0"/>
    <s v="BJ PTS"/>
    <n v="69986511"/>
    <n v="10076840002914"/>
    <s v="BJ US-ND-PhishFood-8 1PT"/>
    <n v="217238"/>
    <n v="11959"/>
    <n v="18380"/>
    <n v="21472"/>
    <n v="22619"/>
    <n v="20377"/>
    <n v="26971"/>
    <n v="24177"/>
    <n v="24239"/>
    <n v="22207"/>
    <n v="13325"/>
    <n v="14983"/>
    <n v="15436"/>
    <n v="11598.668544558619"/>
    <n v="14435.277662772605"/>
    <n v="19588.32001575104"/>
    <n v="17178.83170477513"/>
    <n v="17119.716231922386"/>
    <n v="21326.972110420222"/>
    <n v="19480.798035229516"/>
    <n v="20067.162023682678"/>
    <n v="15398.875749017583"/>
    <n v="12302.276237783983"/>
    <n v="14874.259252654409"/>
    <n v="12954.790498530496"/>
    <n v="649708.94806709874"/>
    <n v="240"/>
    <n v="3.7839999999999996E-3"/>
    <n v="236145"/>
    <n v="196325.94806709865"/>
    <n v="905.1583333333333"/>
    <n v="983.9375"/>
    <n v="818.02478361291105"/>
    <n v="49.829166666666666"/>
    <n v="76.583333333333329"/>
    <n v="89.466666666666669"/>
    <n v="94.245833333333337"/>
    <n v="84.904166666666669"/>
    <n v="112.37916666666666"/>
    <n v="100.7375"/>
    <n v="100.99583333333334"/>
    <n v="92.529166666666669"/>
    <n v="55.520833333333336"/>
    <n v="62.429166666666667"/>
    <n v="64.316666666666663"/>
    <n v="48.32778560232758"/>
    <n v="60.146990261552524"/>
    <n v="81.618000065629332"/>
    <n v="71.578465436563036"/>
    <n v="71.332150966343278"/>
    <n v="88.862383793417592"/>
    <n v="81.169991813456321"/>
    <n v="83.613175098677829"/>
    <n v="64.161982287573267"/>
    <n v="51.25948432409993"/>
    <n v="61.976080219393367"/>
    <n v="53.978293743877067"/>
    <n v="822.02859199999989"/>
    <n v="893.57267999999988"/>
    <n v="742.89738748590128"/>
    <n v="45.252855999999994"/>
    <n v="69.549919999999986"/>
    <n v="81.250047999999992"/>
    <n v="85.590295999999995"/>
    <n v="77.106567999999996"/>
    <n v="102.05826399999999"/>
    <n v="91.485767999999993"/>
    <n v="91.720375999999987"/>
    <n v="84.031287999999989"/>
    <n v="50.421799999999998"/>
    <n v="56.695671999999995"/>
    <n v="58.409823999999993"/>
    <n v="43.88936177260981"/>
    <n v="54.623090675931536"/>
    <n v="74.122202939601934"/>
    <n v="65.004699170869088"/>
    <n v="64.781006221594296"/>
    <n v="80.701262465830112"/>
    <n v="73.715339765308485"/>
    <n v="75.934141097615253"/>
    <n v="58.269345834282525"/>
    <n v="46.551813283774585"/>
    <n v="56.284197012044274"/>
    <n v="49.020927246439392"/>
  </r>
  <r>
    <x v="0"/>
    <s v="TALENTI"/>
    <n v="68862399"/>
    <n v="10076840000767"/>
    <s v="Talenti Cold Brew Coffee Sorbetto 8 1PT"/>
    <n v="203650"/>
    <n v="16335"/>
    <n v="15003"/>
    <n v="17475"/>
    <n v="18420"/>
    <n v="21645"/>
    <n v="26085"/>
    <n v="24347"/>
    <n v="18225"/>
    <n v="22213"/>
    <n v="18105"/>
    <n v="15870"/>
    <n v="19935"/>
    <n v="16334.772058124494"/>
    <n v="16728.45928471056"/>
    <n v="20738.73242543095"/>
    <n v="23459.854650544108"/>
    <n v="23905.300530820816"/>
    <n v="27846.844760003318"/>
    <n v="25535.34785773469"/>
    <n v="21023.582369871343"/>
    <n v="21519.425624768901"/>
    <n v="20943.023059471445"/>
    <n v="18996.619008804624"/>
    <n v="11220.729469001722"/>
    <n v="685560.69109928701"/>
    <n v="255"/>
    <n v="3.7839999999999996E-3"/>
    <n v="233658"/>
    <n v="248252.69109928698"/>
    <n v="798.62745098039215"/>
    <n v="916.30588235294113"/>
    <n v="973.53996509524302"/>
    <n v="64.058823529411768"/>
    <n v="58.835294117647059"/>
    <n v="68.529411764705884"/>
    <n v="72.235294117647058"/>
    <n v="84.882352941176464"/>
    <n v="102.29411764705883"/>
    <n v="95.478431372549025"/>
    <n v="71.470588235294116"/>
    <n v="87.109803921568627"/>
    <n v="71"/>
    <n v="62.235294117647058"/>
    <n v="78.17647058823529"/>
    <n v="64.0579296397039"/>
    <n v="65.601801116511993"/>
    <n v="81.32836245267039"/>
    <n v="91.999430002133764"/>
    <n v="93.746276591454176"/>
    <n v="109.20331278432674"/>
    <n v="100.13861904993996"/>
    <n v="82.445421058318999"/>
    <n v="84.389904410858435"/>
    <n v="82.129502194005667"/>
    <n v="74.496545132567149"/>
    <n v="44.00286066275185"/>
    <n v="770.61159999999995"/>
    <n v="884.1618719999999"/>
    <n v="939.38818311970181"/>
    <n v="61.811639999999997"/>
    <n v="56.771351999999993"/>
    <n v="66.125399999999999"/>
    <n v="69.701279999999997"/>
    <n v="81.904679999999985"/>
    <n v="98.705639999999988"/>
    <n v="92.129047999999997"/>
    <n v="68.963399999999993"/>
    <n v="84.053991999999994"/>
    <n v="68.509319999999988"/>
    <n v="60.052079999999997"/>
    <n v="75.434039999999996"/>
    <n v="61.810777467943076"/>
    <n v="63.30048993334475"/>
    <n v="78.475363497830699"/>
    <n v="88.772089997658895"/>
    <n v="90.45765720862596"/>
    <n v="105.37246057185254"/>
    <n v="96.625756293668061"/>
    <n v="79.553235687593158"/>
    <n v="81.429506564125518"/>
    <n v="79.248399257039935"/>
    <n v="71.883206329316693"/>
    <n v="42.459240310702512"/>
  </r>
  <r>
    <x v="0"/>
    <s v="Sundaes"/>
    <n v="64394596"/>
    <n v="10076840004314"/>
    <s v="BJ US-SUN-TurtleSundae-8 427ML"/>
    <n v="120"/>
    <n v="5847"/>
    <n v="4487"/>
    <n v="11087"/>
    <n v="8547"/>
    <n v="9045"/>
    <n v="8206"/>
    <n v="6749"/>
    <n v="9598"/>
    <n v="10389"/>
    <n v="4983"/>
    <n v="5243"/>
    <n v="6223"/>
    <n v="6029.5081844938322"/>
    <n v="8931.8780010060291"/>
    <n v="9253.109565024828"/>
    <n v="10771.87128745488"/>
    <n v="11449.359744011157"/>
    <n v="10717.131586869125"/>
    <n v="12969.798741325196"/>
    <n v="5538.0924107044602"/>
    <n v="3265.5681499551042"/>
    <n v="3925.2759238292642"/>
    <n v="3501.1226355478166"/>
    <n v="2480.5453423351619"/>
    <n v="179357.26157255686"/>
    <n v="240"/>
    <n v="3.4159999999999998E-3"/>
    <n v="90404"/>
    <n v="88833.261572556832"/>
    <n v="0.5"/>
    <n v="376.68333333333334"/>
    <n v="370.13858988565346"/>
    <n v="24.362500000000001"/>
    <n v="18.695833333333333"/>
    <n v="46.195833333333333"/>
    <n v="35.612499999999997"/>
    <n v="37.6875"/>
    <n v="34.19166666666667"/>
    <n v="28.120833333333334"/>
    <n v="39.991666666666667"/>
    <n v="43.287500000000001"/>
    <n v="20.762499999999999"/>
    <n v="21.845833333333335"/>
    <n v="25.929166666666667"/>
    <n v="25.122950768724301"/>
    <n v="37.216158337525123"/>
    <n v="38.554623187603447"/>
    <n v="44.882797031061997"/>
    <n v="47.705665600046487"/>
    <n v="44.654714945288021"/>
    <n v="54.04082808885498"/>
    <n v="23.075385044601919"/>
    <n v="13.606533958146267"/>
    <n v="16.3553163492886"/>
    <n v="14.588010981449235"/>
    <n v="10.335605593063175"/>
    <n v="0.40991999999999995"/>
    <n v="308.820064"/>
    <n v="303.45442153185411"/>
    <n v="19.973351999999998"/>
    <n v="15.327591999999999"/>
    <n v="37.873191999999996"/>
    <n v="29.196551999999997"/>
    <n v="30.89772"/>
    <n v="28.031695999999997"/>
    <n v="23.054583999999998"/>
    <n v="32.786767999999995"/>
    <n v="35.488824000000001"/>
    <n v="17.021927999999999"/>
    <n v="17.910087999999998"/>
    <n v="21.257767999999999"/>
    <n v="20.596799958230928"/>
    <n v="30.511295251436593"/>
    <n v="31.608622274124812"/>
    <n v="36.796712317945868"/>
    <n v="39.11101288554211"/>
    <n v="36.609721500744932"/>
    <n v="44.304832500366864"/>
    <n v="18.918123674966434"/>
    <n v="11.155180800246635"/>
    <n v="13.408742555800766"/>
    <n v="11.959834923031341"/>
    <n v="8.4735428894169118"/>
  </r>
  <r>
    <x v="0"/>
    <s v="TALENTI"/>
    <n v="68729634"/>
    <n v="10186852001123"/>
    <s v="Talenti LY Mint Fudge Cookie 8 311.8g"/>
    <n v="203851"/>
    <n v="13071"/>
    <n v="13874"/>
    <n v="12879"/>
    <n v="11255"/>
    <n v="11435"/>
    <n v="16065"/>
    <n v="13725"/>
    <n v="11070"/>
    <n v="9795"/>
    <n v="10470"/>
    <n v="9810"/>
    <n v="8115"/>
    <n v="8844.3196041885913"/>
    <n v="9514.2668926607366"/>
    <n v="11822.759799678854"/>
    <n v="12305.357136784607"/>
    <n v="12644.700620481797"/>
    <n v="15038.647174862621"/>
    <n v="12713.070541771815"/>
    <n v="10548.564085177186"/>
    <n v="11016.961663464604"/>
    <n v="10956.395289100781"/>
    <n v="10237.439478664883"/>
    <n v="7287.913325257392"/>
    <n v="478345.39561209391"/>
    <n v="255"/>
    <n v="3.552E-3"/>
    <n v="141564"/>
    <n v="132930.39561209385"/>
    <n v="799.41568627450977"/>
    <n v="555.15294117647056"/>
    <n v="521.29566906703474"/>
    <n v="51.258823529411764"/>
    <n v="54.407843137254901"/>
    <n v="50.505882352941178"/>
    <n v="44.137254901960787"/>
    <n v="44.843137254901961"/>
    <n v="63"/>
    <n v="53.823529411764703"/>
    <n v="43.411764705882355"/>
    <n v="38.411764705882355"/>
    <n v="41.058823529411768"/>
    <n v="38.470588235294116"/>
    <n v="31.823529411764707"/>
    <n v="34.68360629093565"/>
    <n v="37.310850559453868"/>
    <n v="46.363763920309232"/>
    <n v="48.25630249719454"/>
    <n v="49.587061256791358"/>
    <n v="58.975086960245569"/>
    <n v="49.855178595183588"/>
    <n v="41.366917981087006"/>
    <n v="43.203771229272959"/>
    <n v="42.966256035689341"/>
    <n v="40.146821484960327"/>
    <n v="28.58005225591134"/>
    <n v="724.07875200000001"/>
    <n v="502.835328"/>
    <n v="472.16876521415736"/>
    <n v="46.428192000000003"/>
    <n v="49.280448"/>
    <n v="45.746208000000003"/>
    <n v="39.977760000000004"/>
    <n v="40.61712"/>
    <n v="57.06288"/>
    <n v="48.751199999999997"/>
    <n v="39.320639999999997"/>
    <n v="34.791840000000001"/>
    <n v="37.189439999999998"/>
    <n v="34.845120000000001"/>
    <n v="28.824480000000001"/>
    <n v="31.415023234077875"/>
    <n v="33.794676002730938"/>
    <n v="41.99444280845929"/>
    <n v="43.708628549858922"/>
    <n v="44.913976603951347"/>
    <n v="53.417274765112033"/>
    <n v="45.156826564373489"/>
    <n v="37.468499630549367"/>
    <n v="39.132247828626276"/>
    <n v="38.917116066885974"/>
    <n v="36.363385028217664"/>
    <n v="25.886668131314256"/>
  </r>
  <r>
    <x v="0"/>
    <s v="Topped"/>
    <n v="68649097"/>
    <n v="10076840003560"/>
    <s v="BJ US-TOP-RaspCheesecake-8 450ML"/>
    <n v="186351"/>
    <n v="18721"/>
    <n v="16126"/>
    <n v="19445"/>
    <n v="17415"/>
    <n v="15798"/>
    <n v="18709"/>
    <n v="15743"/>
    <n v="14257"/>
    <n v="13605"/>
    <n v="9512"/>
    <n v="10381"/>
    <n v="11145"/>
    <n v="9966.3973056395826"/>
    <n v="12922.600909256329"/>
    <n v="16187.223816648071"/>
    <n v="15411.844401936032"/>
    <n v="15432.947800329395"/>
    <n v="16899.535785281223"/>
    <n v="14914.19438992152"/>
    <n v="15054.319508263359"/>
    <n v="12154.999464915316"/>
    <n v="12836.100041410826"/>
    <n v="10540.334129194149"/>
    <n v="10359.0504843289"/>
    <n v="529887.54803712468"/>
    <n v="240"/>
    <n v="3.5999999999999999E-3"/>
    <n v="180857"/>
    <n v="162679.54803712471"/>
    <n v="776.46249999999998"/>
    <n v="753.57083333333333"/>
    <n v="677.83145015468631"/>
    <n v="78.004166666666663"/>
    <n v="67.191666666666663"/>
    <n v="81.020833333333329"/>
    <n v="72.5625"/>
    <n v="65.825000000000003"/>
    <n v="77.954166666666666"/>
    <n v="65.595833333333331"/>
    <n v="59.404166666666669"/>
    <n v="56.6875"/>
    <n v="39.633333333333333"/>
    <n v="43.25416666666667"/>
    <n v="46.4375"/>
    <n v="41.52665544016493"/>
    <n v="53.844170455234703"/>
    <n v="67.446765902700292"/>
    <n v="64.21601834140013"/>
    <n v="64.303949168039154"/>
    <n v="70.414732438671763"/>
    <n v="62.142476624673002"/>
    <n v="62.726331284430664"/>
    <n v="50.645831103813819"/>
    <n v="53.483750172545108"/>
    <n v="43.918058871642287"/>
    <n v="43.162710351370414"/>
    <n v="670.86360000000002"/>
    <n v="651.08519999999999"/>
    <n v="585.64637293364899"/>
    <n v="67.395600000000002"/>
    <n v="58.053599999999996"/>
    <n v="70.001999999999995"/>
    <n v="62.693999999999996"/>
    <n v="56.872799999999998"/>
    <n v="67.352400000000003"/>
    <n v="56.674799999999998"/>
    <n v="51.325199999999995"/>
    <n v="48.978000000000002"/>
    <n v="34.243200000000002"/>
    <n v="37.371600000000001"/>
    <n v="40.122"/>
    <n v="35.879030300302496"/>
    <n v="46.521363273322784"/>
    <n v="58.274005739933052"/>
    <n v="55.482639846969711"/>
    <n v="55.558612081185821"/>
    <n v="60.838328827012404"/>
    <n v="53.691099803717471"/>
    <n v="54.195550229748093"/>
    <n v="43.757998073695134"/>
    <n v="46.209960149078974"/>
    <n v="37.945202865098935"/>
    <n v="37.292581743584037"/>
  </r>
  <r>
    <x v="1"/>
    <s v="MBG"/>
    <n v="69700048"/>
    <n v="10077567003451"/>
    <s v="GH Reeses 1-24BK"/>
    <n v="196076"/>
    <n v="4587"/>
    <n v="11197"/>
    <n v="16131"/>
    <n v="21293"/>
    <n v="26460"/>
    <n v="24930"/>
    <n v="27510"/>
    <n v="21983"/>
    <n v="17115"/>
    <n v="12255"/>
    <n v="8730"/>
    <n v="5355"/>
    <n v="3416.9760863318506"/>
    <n v="6419.0709106648055"/>
    <n v="10615.279178967783"/>
    <n v="19892.791399224319"/>
    <n v="22651.532286758436"/>
    <n v="21227.650612972371"/>
    <n v="28178.103554394911"/>
    <n v="19686.836835060501"/>
    <n v="13733.055056491963"/>
    <n v="10840.245675854983"/>
    <n v="3819.1651162571184"/>
    <n v="5948.1184825222681"/>
    <n v="560050.82519550133"/>
    <n v="225"/>
    <n v="2.7360000000000002E-3"/>
    <n v="197546"/>
    <n v="166428.8251955013"/>
    <n v="871.44888888888886"/>
    <n v="877.98222222222228"/>
    <n v="739.68366753556131"/>
    <n v="20.386666666666667"/>
    <n v="49.764444444444443"/>
    <n v="71.693333333333328"/>
    <n v="94.635555555555555"/>
    <n v="117.6"/>
    <n v="110.8"/>
    <n v="122.26666666666667"/>
    <n v="97.702222222222218"/>
    <n v="76.066666666666663"/>
    <n v="54.466666666666669"/>
    <n v="38.799999999999997"/>
    <n v="23.8"/>
    <n v="15.186560383697113"/>
    <n v="28.529204047399137"/>
    <n v="47.179018573190149"/>
    <n v="88.412406218774748"/>
    <n v="100.6734768300375"/>
    <n v="94.345113835432755"/>
    <n v="125.23601579731071"/>
    <n v="87.497052600268901"/>
    <n v="61.035800251075393"/>
    <n v="48.17886967046659"/>
    <n v="16.974067183364969"/>
    <n v="26.436082144543413"/>
    <n v="536.46393599999999"/>
    <n v="540.48585600000001"/>
    <n v="455.34926573489156"/>
    <n v="12.550032"/>
    <n v="30.634992"/>
    <n v="44.134416000000002"/>
    <n v="58.257648000000003"/>
    <n v="72.394559999999998"/>
    <n v="68.208480000000009"/>
    <n v="75.267360000000011"/>
    <n v="60.145488"/>
    <n v="46.826640000000005"/>
    <n v="33.529679999999999"/>
    <n v="23.885280000000002"/>
    <n v="14.651280000000002"/>
    <n v="9.3488465722039447"/>
    <n v="17.562578011578911"/>
    <n v="29.043403833655855"/>
    <n v="54.426677268277743"/>
    <n v="61.974592336571085"/>
    <n v="58.078852077092414"/>
    <n v="77.095291324824487"/>
    <n v="53.863185580725535"/>
    <n v="37.573638634562016"/>
    <n v="29.658912169139235"/>
    <n v="10.449235758079476"/>
    <n v="16.274052168180926"/>
  </r>
  <r>
    <x v="1"/>
    <s v="MBG"/>
    <n v="69551489"/>
    <n v="10041000004268"/>
    <s v="GH Reese Bar 8-6PK"/>
    <n v="244312"/>
    <n v="13426"/>
    <n v="14550"/>
    <n v="19344"/>
    <n v="19922"/>
    <n v="17672"/>
    <n v="26411"/>
    <n v="20230"/>
    <n v="19138"/>
    <n v="17763"/>
    <n v="15687"/>
    <n v="10794"/>
    <n v="10276"/>
    <n v="7316.7911305751541"/>
    <n v="9835.2205384247154"/>
    <n v="14143.099297057995"/>
    <n v="16704.767806383876"/>
    <n v="16461.677495370623"/>
    <n v="18219.882861542053"/>
    <n v="15242.619420950012"/>
    <n v="14799.715902156073"/>
    <n v="10630.46396785714"/>
    <n v="13986.289034555492"/>
    <n v="5108.0584007724465"/>
    <n v="5140.238452426097"/>
    <n v="597113.82430807175"/>
    <n v="154"/>
    <n v="3.8959999999999997E-3"/>
    <n v="205213"/>
    <n v="147588.82430807169"/>
    <n v="1586.4415584415585"/>
    <n v="1332.5519480519481"/>
    <n v="958.36898901345251"/>
    <n v="87.181818181818187"/>
    <n v="94.480519480519476"/>
    <n v="125.6103896103896"/>
    <n v="129.36363636363637"/>
    <n v="114.75324675324676"/>
    <n v="171.5"/>
    <n v="131.36363636363637"/>
    <n v="124.27272727272727"/>
    <n v="115.34415584415585"/>
    <n v="101.86363636363636"/>
    <n v="70.090909090909093"/>
    <n v="66.727272727272734"/>
    <n v="47.511630718020484"/>
    <n v="63.86506843132932"/>
    <n v="91.838307123753211"/>
    <n v="108.47251822327192"/>
    <n v="106.89400971019884"/>
    <n v="118.310927672351"/>
    <n v="98.978048187987085"/>
    <n v="96.102051312701775"/>
    <n v="69.028986804267149"/>
    <n v="90.820058665944757"/>
    <n v="33.169210394626276"/>
    <n v="33.37817176900063"/>
    <n v="951.83955199999991"/>
    <n v="799.50984799999992"/>
    <n v="575.00605950424722"/>
    <n v="52.307695999999993"/>
    <n v="56.686799999999998"/>
    <n v="75.364223999999993"/>
    <n v="77.616112000000001"/>
    <n v="68.850111999999996"/>
    <n v="102.897256"/>
    <n v="78.816079999999999"/>
    <n v="74.561647999999991"/>
    <n v="69.204647999999992"/>
    <n v="61.116551999999999"/>
    <n v="42.053424"/>
    <n v="40.035295999999995"/>
    <n v="28.506218244720799"/>
    <n v="38.318019217702691"/>
    <n v="55.101514861337947"/>
    <n v="65.081775373671576"/>
    <n v="64.134695521963948"/>
    <n v="70.98466362856783"/>
    <n v="59.385245264021243"/>
    <n v="57.659693154800053"/>
    <n v="41.416287618771413"/>
    <n v="54.490582078628194"/>
    <n v="19.90099552940945"/>
    <n v="20.026369010652072"/>
  </r>
  <r>
    <x v="0"/>
    <s v="48oz"/>
    <n v="68881265"/>
    <n v="10077567003208"/>
    <s v="BR CS Mint Cookie Fudge 6 1.5QT"/>
    <n v="194146"/>
    <n v="8285"/>
    <n v="13106"/>
    <n v="16964"/>
    <n v="19589"/>
    <n v="14521"/>
    <n v="17328"/>
    <n v="17594"/>
    <n v="16189"/>
    <n v="13497"/>
    <n v="12595"/>
    <n v="13409"/>
    <n v="10813"/>
    <n v="9314.1984256918258"/>
    <n v="13045.278713550579"/>
    <n v="14992.907373901922"/>
    <n v="14439.725080742402"/>
    <n v="15005.762923422139"/>
    <n v="16607.70526287533"/>
    <n v="17161.471253849115"/>
    <n v="14050.258393908467"/>
    <n v="11688.596444710194"/>
    <n v="13507.603594213309"/>
    <n v="12743.568971667868"/>
    <n v="9962.2068317227404"/>
    <n v="530555.2832702559"/>
    <n v="176"/>
    <n v="8.5199999999999998E-3"/>
    <n v="173890"/>
    <n v="162519.28327025592"/>
    <n v="1103.1022727272727"/>
    <n v="988.01136363636363"/>
    <n v="923.40501858099958"/>
    <n v="47.073863636363633"/>
    <n v="74.465909090909093"/>
    <n v="96.38636363636364"/>
    <n v="111.30113636363636"/>
    <n v="82.505681818181813"/>
    <n v="98.454545454545453"/>
    <n v="99.965909090909093"/>
    <n v="91.982954545454547"/>
    <n v="76.6875"/>
    <n v="71.5625"/>
    <n v="76.1875"/>
    <n v="61.4375"/>
    <n v="52.921581964158101"/>
    <n v="74.120901781537384"/>
    <n v="85.186973715351826"/>
    <n v="82.043892504218192"/>
    <n v="85.260016610353063"/>
    <n v="94.361961720882562"/>
    <n v="97.508359396869977"/>
    <n v="79.831013601752659"/>
    <n v="66.412479799489745"/>
    <n v="76.747747694393809"/>
    <n v="72.406641884476528"/>
    <n v="56.603447907515573"/>
    <n v="1654.12392"/>
    <n v="1481.5427999999999"/>
    <n v="1384.6642934625804"/>
    <n v="70.588200000000001"/>
    <n v="111.66311999999999"/>
    <n v="144.53327999999999"/>
    <n v="166.89828"/>
    <n v="123.71892"/>
    <n v="147.63455999999999"/>
    <n v="149.90088"/>
    <n v="137.93028000000001"/>
    <n v="114.99444"/>
    <n v="107.3094"/>
    <n v="114.24468"/>
    <n v="92.126760000000004"/>
    <n v="79.356970586894349"/>
    <n v="111.14577463945093"/>
    <n v="127.73957082564438"/>
    <n v="123.02645768792527"/>
    <n v="127.84910010755662"/>
    <n v="141.4976488396978"/>
    <n v="146.21573508279445"/>
    <n v="119.70820151610013"/>
    <n v="99.586841708930848"/>
    <n v="115.08478262269739"/>
    <n v="108.57520763861024"/>
    <n v="84.878002206277742"/>
  </r>
  <r>
    <x v="1"/>
    <s v="B&amp;J Cups"/>
    <n v="64413477"/>
    <n v="10076840135551"/>
    <s v="BJ US-IC-AmericoneDream-FTNG-12 4FOZ"/>
    <n v="179961"/>
    <n v="12337"/>
    <n v="13946"/>
    <n v="14920"/>
    <n v="17422"/>
    <n v="14597"/>
    <n v="12372"/>
    <n v="10679"/>
    <n v="8259"/>
    <n v="9657"/>
    <n v="7970"/>
    <n v="5388"/>
    <n v="5225"/>
    <n v="8425.6965667200329"/>
    <n v="11155.692271776688"/>
    <n v="12732.828827317027"/>
    <n v="12695.815230442062"/>
    <n v="11956.540718735268"/>
    <n v="10266.217488999015"/>
    <n v="9245.9690541524633"/>
    <n v="7446.7618688366956"/>
    <n v="8328.8580410570212"/>
    <n v="6991.2184496184118"/>
    <n v="8329.946927397561"/>
    <n v="6570.5927986012839"/>
    <n v="426879.13824365358"/>
    <n v="468"/>
    <n v="1.4159999999999999E-3"/>
    <n v="132772"/>
    <n v="114146.13824365351"/>
    <n v="384.53205128205127"/>
    <n v="283.70085470085468"/>
    <n v="243.90200479413141"/>
    <n v="26.361111111111111"/>
    <n v="29.799145299145298"/>
    <n v="31.880341880341881"/>
    <n v="37.226495726495727"/>
    <n v="31.19017094017094"/>
    <n v="26.435897435897434"/>
    <n v="22.818376068376068"/>
    <n v="17.647435897435898"/>
    <n v="20.634615384615383"/>
    <n v="17.029914529914532"/>
    <n v="11.512820512820513"/>
    <n v="11.164529914529915"/>
    <n v="18.003625142564172"/>
    <n v="23.836949298668138"/>
    <n v="27.206899203668861"/>
    <n v="27.127810321457396"/>
    <n v="25.548163928921515"/>
    <n v="21.936362155980799"/>
    <n v="19.756344132804408"/>
    <n v="15.911884335121144"/>
    <n v="17.796705215933805"/>
    <n v="14.938500960723102"/>
    <n v="17.799031896148634"/>
    <n v="14.039728202139495"/>
    <n v="254.82477599999999"/>
    <n v="188.00515199999998"/>
    <n v="161.63093175301336"/>
    <n v="17.469192"/>
    <n v="19.747536"/>
    <n v="21.126719999999999"/>
    <n v="24.669551999999999"/>
    <n v="20.669352"/>
    <n v="17.518751999999999"/>
    <n v="15.121464"/>
    <n v="11.694744"/>
    <n v="13.674311999999999"/>
    <n v="11.28552"/>
    <n v="7.6294079999999997"/>
    <n v="7.3986000000000001"/>
    <n v="11.930786338475567"/>
    <n v="15.79646025683579"/>
    <n v="18.029685619480912"/>
    <n v="17.977274366305959"/>
    <n v="16.93046165772914"/>
    <n v="14.536963964422604"/>
    <n v="13.092292180679888"/>
    <n v="10.54461480627276"/>
    <n v="11.793662986136741"/>
    <n v="9.8995653246596707"/>
    <n v="11.795204849194945"/>
    <n v="9.3039594028194177"/>
  </r>
  <r>
    <x v="0"/>
    <s v="Topped"/>
    <n v="68354590"/>
    <n v="10076840003072"/>
    <s v="BJ US-TOP-THICKMINT-8 450ml"/>
    <n v="191599"/>
    <n v="9795"/>
    <n v="13882"/>
    <n v="16269"/>
    <n v="12949"/>
    <n v="12565"/>
    <n v="17395"/>
    <n v="12512"/>
    <n v="14249"/>
    <n v="11600"/>
    <n v="9128"/>
    <n v="9327"/>
    <n v="8618"/>
    <n v="7368.6115355276852"/>
    <n v="11024.848327655809"/>
    <n v="13198.332245748601"/>
    <n v="11029.867964954528"/>
    <n v="10548.880175578406"/>
    <n v="12764.112992898974"/>
    <n v="13057.712837871368"/>
    <n v="12703.100533039087"/>
    <n v="9454.4357104909013"/>
    <n v="9527.7639346771339"/>
    <n v="8447.7536665709231"/>
    <n v="6661.3082443885796"/>
    <n v="465674.72816940199"/>
    <n v="240"/>
    <n v="3.5999999999999999E-3"/>
    <n v="148289"/>
    <n v="125786.72816940199"/>
    <n v="798.32916666666665"/>
    <n v="617.87083333333328"/>
    <n v="524.11136737250831"/>
    <n v="40.8125"/>
    <n v="57.841666666666669"/>
    <n v="67.787499999999994"/>
    <n v="53.954166666666666"/>
    <n v="52.354166666666664"/>
    <n v="72.479166666666671"/>
    <n v="52.133333333333333"/>
    <n v="59.37083333333333"/>
    <n v="48.333333333333336"/>
    <n v="38.033333333333331"/>
    <n v="38.862499999999997"/>
    <n v="35.908333333333331"/>
    <n v="30.702548064698689"/>
    <n v="45.936868031899202"/>
    <n v="54.993051023952503"/>
    <n v="45.957783187310532"/>
    <n v="43.953667398243361"/>
    <n v="53.183804137079058"/>
    <n v="54.407136824464033"/>
    <n v="52.929585554329527"/>
    <n v="39.393482127045424"/>
    <n v="39.699016394488055"/>
    <n v="35.19897361071218"/>
    <n v="27.755451018285747"/>
    <n v="689.75639999999999"/>
    <n v="533.84039999999993"/>
    <n v="452.83222140984714"/>
    <n v="35.262"/>
    <n v="49.975200000000001"/>
    <n v="58.568399999999997"/>
    <n v="46.616399999999999"/>
    <n v="45.234000000000002"/>
    <n v="62.622"/>
    <n v="45.043199999999999"/>
    <n v="51.296399999999998"/>
    <n v="41.76"/>
    <n v="32.860799999999998"/>
    <n v="33.577199999999998"/>
    <n v="31.024799999999999"/>
    <n v="26.527001527899667"/>
    <n v="39.689453979560909"/>
    <n v="47.513996084694959"/>
    <n v="39.707524673836303"/>
    <n v="37.975968632082264"/>
    <n v="45.950806774436302"/>
    <n v="47.007766216336925"/>
    <n v="45.731161918940714"/>
    <n v="34.035968557767241"/>
    <n v="34.299950164837682"/>
    <n v="30.411913199655324"/>
    <n v="23.980709679798885"/>
  </r>
  <r>
    <x v="1"/>
    <s v="Yasso Poppables"/>
    <n v="64325624"/>
    <n v="10851035003040"/>
    <s v="Yasso Sea Salt Car Poppables 10-6.84flz"/>
    <n v="131273"/>
    <n v="7080"/>
    <n v="14082"/>
    <n v="4924"/>
    <n v="18056"/>
    <n v="17183"/>
    <n v="7276"/>
    <n v="11300"/>
    <n v="8540"/>
    <n v="9045"/>
    <n v="4880"/>
    <n v="4578"/>
    <n v="3372"/>
    <n v="2763.3800982996368"/>
    <n v="3846.401396347062"/>
    <n v="4944.7060454395632"/>
    <n v="3320.4802880577463"/>
    <n v="3976.0974493640729"/>
    <n v="4285.0319101263431"/>
    <n v="3680.7406440569348"/>
    <n v="5660.3491109881352"/>
    <n v="2847.5034533785224"/>
    <n v="-572.08878179978922"/>
    <n v="-201.80703043964598"/>
    <n v="-838.15703043964595"/>
    <n v="275301.63755337894"/>
    <n v="200"/>
    <n v="2.0200000000000001E-3"/>
    <n v="110316"/>
    <n v="33712.637553378947"/>
    <n v="656.36500000000001"/>
    <n v="551.58000000000004"/>
    <n v="168.56318776689474"/>
    <n v="35.4"/>
    <n v="70.41"/>
    <n v="24.62"/>
    <n v="90.28"/>
    <n v="85.915000000000006"/>
    <n v="36.380000000000003"/>
    <n v="56.5"/>
    <n v="42.7"/>
    <n v="45.225000000000001"/>
    <n v="24.4"/>
    <n v="22.89"/>
    <n v="16.86"/>
    <n v="13.816900491498183"/>
    <n v="19.23200698173531"/>
    <n v="24.723530227197816"/>
    <n v="16.60240144028873"/>
    <n v="19.880487246820365"/>
    <n v="21.425159550631715"/>
    <n v="18.403703220284672"/>
    <n v="28.301745554940677"/>
    <n v="14.237517266892612"/>
    <n v="-2.860443908998946"/>
    <n v="-1.0090351521982299"/>
    <n v="-4.19078515219823"/>
    <n v="265.17146000000002"/>
    <n v="222.83832000000001"/>
    <n v="68.099527857825478"/>
    <n v="14.301600000000001"/>
    <n v="28.445640000000001"/>
    <n v="9.9464800000000011"/>
    <n v="36.473120000000002"/>
    <n v="34.70966"/>
    <n v="14.697520000000001"/>
    <n v="22.826000000000001"/>
    <n v="17.250800000000002"/>
    <n v="18.270900000000001"/>
    <n v="9.8575999999999997"/>
    <n v="9.24756"/>
    <n v="6.8114400000000002"/>
    <n v="5.5820277985652664"/>
    <n v="7.7697308206210653"/>
    <n v="9.9883062117879184"/>
    <n v="6.707370181876648"/>
    <n v="8.0317168477154279"/>
    <n v="8.6557644584552129"/>
    <n v="7.4350961009950085"/>
    <n v="11.433905204196034"/>
    <n v="5.7519569758246156"/>
    <n v="-1.1556193392355742"/>
    <n v="-0.4076502014880849"/>
    <n v="-1.6930772014880848"/>
  </r>
  <r>
    <x v="0"/>
    <s v="BJ PTS"/>
    <n v="84136043"/>
    <n v="10076840101549"/>
    <s v="BJ US-COR-KaramelSutra-FTNG-8 1PT"/>
    <n v="201366"/>
    <n v="13058"/>
    <n v="17603"/>
    <n v="20997"/>
    <n v="16253"/>
    <n v="19635"/>
    <n v="21103"/>
    <n v="20353"/>
    <n v="15905"/>
    <n v="20159"/>
    <n v="11576"/>
    <n v="12304"/>
    <n v="12056"/>
    <n v="10257.745939874349"/>
    <n v="15632.220437384223"/>
    <n v="17308.527962480126"/>
    <n v="14684.344887892667"/>
    <n v="15632.398608127864"/>
    <n v="17434.770952399034"/>
    <n v="18072.381708732504"/>
    <n v="15727.368577647636"/>
    <n v="12960.236133550159"/>
    <n v="13399.548708436145"/>
    <n v="10504.26781532777"/>
    <n v="9527.4328671035364"/>
    <n v="573509.24459895596"/>
    <n v="240"/>
    <n v="3.7853439999999999E-3"/>
    <n v="201002"/>
    <n v="171141.24459895599"/>
    <n v="839.02499999999998"/>
    <n v="837.50833333333333"/>
    <n v="713.08851916231663"/>
    <n v="54.408333333333331"/>
    <n v="73.345833333333331"/>
    <n v="87.487499999999997"/>
    <n v="67.720833333333331"/>
    <n v="81.8125"/>
    <n v="87.92916666666666"/>
    <n v="84.80416666666666"/>
    <n v="66.270833333333329"/>
    <n v="83.995833333333337"/>
    <n v="48.233333333333334"/>
    <n v="51.266666666666666"/>
    <n v="50.233333333333334"/>
    <n v="42.740608082809786"/>
    <n v="65.134251822434265"/>
    <n v="72.118866510333859"/>
    <n v="61.184770366219446"/>
    <n v="65.134994200532759"/>
    <n v="72.644878968329309"/>
    <n v="75.3015904530521"/>
    <n v="65.530702406865146"/>
    <n v="54.00098388979233"/>
    <n v="55.831452951817269"/>
    <n v="43.767782563865708"/>
    <n v="39.697636946264737"/>
    <n v="762.23957990400004"/>
    <n v="760.86171468800001"/>
    <n v="647.82848339519046"/>
    <n v="49.429021951999999"/>
    <n v="66.633410432000005"/>
    <n v="79.480867967999998"/>
    <n v="61.523196032000001"/>
    <n v="74.325229440000001"/>
    <n v="79.882114431999995"/>
    <n v="77.043106432000002"/>
    <n v="60.205896320000001"/>
    <n v="76.308749695999992"/>
    <n v="43.819142143999997"/>
    <n v="46.574872575999997"/>
    <n v="45.636107263999996"/>
    <n v="38.829097047027723"/>
    <n v="59.173331839329741"/>
    <n v="65.51873247160637"/>
    <n v="55.585296815315175"/>
    <n v="59.174006276885159"/>
    <n v="65.996605616037968"/>
    <n v="68.410181666860325"/>
    <n v="59.53350028118701"/>
    <n v="49.058952086717291"/>
    <n v="50.72190130618651"/>
    <n v="39.76226714914408"/>
    <n v="36.064610838893167"/>
  </r>
  <r>
    <x v="1"/>
    <s v="EFW"/>
    <n v="68917388"/>
    <n v="10075856011477"/>
    <s v="KL Giant Original Bar 1-24PK"/>
    <n v="229123"/>
    <n v="7609"/>
    <n v="9870"/>
    <n v="19250"/>
    <n v="19854"/>
    <n v="26142"/>
    <n v="28129"/>
    <n v="20677"/>
    <n v="26931"/>
    <n v="16221"/>
    <n v="13368"/>
    <n v="15072"/>
    <n v="9848"/>
    <n v="7608.4599999999991"/>
    <n v="9869.61"/>
    <n v="19250.009999999998"/>
    <n v="19853.620000000003"/>
    <n v="26142.120000000003"/>
    <n v="28129.360000000001"/>
    <n v="23651.89"/>
    <n v="28983.77"/>
    <n v="16220.29"/>
    <n v="13367.750000000002"/>
    <n v="15072.230000000001"/>
    <n v="9847.869999999999"/>
    <n v="660090.9800000001"/>
    <n v="322"/>
    <n v="3.9119999999999997E-3"/>
    <n v="212971"/>
    <n v="217996.98"/>
    <n v="711.56211180124228"/>
    <n v="661.4006211180124"/>
    <n v="677.00925465838509"/>
    <n v="23.630434782608695"/>
    <n v="30.652173913043477"/>
    <n v="59.782608695652172"/>
    <n v="61.658385093167702"/>
    <n v="81.186335403726702"/>
    <n v="87.357142857142861"/>
    <n v="64.214285714285708"/>
    <n v="83.636645962732914"/>
    <n v="50.37577639751553"/>
    <n v="41.515527950310556"/>
    <n v="46.807453416149066"/>
    <n v="30.58385093167702"/>
    <n v="23.628757763975152"/>
    <n v="30.650962732919258"/>
    <n v="59.782639751552793"/>
    <n v="61.657204968944107"/>
    <n v="81.186708074534167"/>
    <n v="87.358260869565214"/>
    <n v="73.453074534161487"/>
    <n v="90.01170807453417"/>
    <n v="50.373571428571431"/>
    <n v="41.514751552795033"/>
    <n v="46.808167701863361"/>
    <n v="30.583447204968941"/>
    <n v="896.32917599999996"/>
    <n v="833.14255199999991"/>
    <n v="852.80418576"/>
    <n v="29.766407999999998"/>
    <n v="38.611439999999995"/>
    <n v="75.305999999999997"/>
    <n v="77.668847999999997"/>
    <n v="102.26750399999999"/>
    <n v="110.04064799999999"/>
    <n v="80.888423999999986"/>
    <n v="105.35407199999999"/>
    <n v="63.456551999999995"/>
    <n v="52.295615999999995"/>
    <n v="58.961663999999992"/>
    <n v="38.525375999999994"/>
    <n v="29.764295519999994"/>
    <n v="38.609914320000001"/>
    <n v="75.306039119999994"/>
    <n v="77.667361440000008"/>
    <n v="102.26797344000001"/>
    <n v="110.04205631999999"/>
    <n v="92.526193679999992"/>
    <n v="113.38450823999999"/>
    <n v="63.45377448"/>
    <n v="52.294638000000006"/>
    <n v="58.962563760000002"/>
    <n v="38.524867439999994"/>
  </r>
  <r>
    <x v="0"/>
    <s v="TALENTI"/>
    <n v="68860663"/>
    <n v="20816680010314"/>
    <s v="Talenti Vanilla Caramel Swirl 8 1PT"/>
    <n v="176740"/>
    <n v="14415"/>
    <n v="14350"/>
    <n v="17076"/>
    <n v="15135"/>
    <n v="15864"/>
    <n v="20655"/>
    <n v="16514"/>
    <n v="15124"/>
    <n v="17265"/>
    <n v="12613"/>
    <n v="12958"/>
    <n v="15225"/>
    <n v="11055.200115701666"/>
    <n v="14172.892404640179"/>
    <n v="15609.890126334902"/>
    <n v="15707.651324354025"/>
    <n v="15501.950946524998"/>
    <n v="17768.594445272141"/>
    <n v="16779.670196758983"/>
    <n v="13895.793612499492"/>
    <n v="14735.882365092628"/>
    <n v="13960.557920029118"/>
    <n v="13116.575927817317"/>
    <n v="6914.2885321495123"/>
    <n v="533152.94791717478"/>
    <n v="255"/>
    <n v="3.7839999999999996E-3"/>
    <n v="187194"/>
    <n v="169218.94791717498"/>
    <n v="693.0980392156863"/>
    <n v="734.09411764705885"/>
    <n v="663.60371732225485"/>
    <n v="56.529411764705884"/>
    <n v="56.274509803921568"/>
    <n v="66.964705882352945"/>
    <n v="59.352941176470587"/>
    <n v="62.211764705882352"/>
    <n v="81"/>
    <n v="64.760784313725495"/>
    <n v="59.30980392156863"/>
    <n v="67.705882352941174"/>
    <n v="49.462745098039214"/>
    <n v="50.815686274509801"/>
    <n v="59.705882352941174"/>
    <n v="43.353725943928097"/>
    <n v="55.579970214275214"/>
    <n v="61.215255397391772"/>
    <n v="61.598632644525587"/>
    <n v="60.791964496176462"/>
    <n v="69.680762530478987"/>
    <n v="65.802628222584246"/>
    <n v="54.49330828431173"/>
    <n v="57.787773980755404"/>
    <n v="54.747285960898502"/>
    <n v="51.43755265810713"/>
    <n v="27.114856988821618"/>
    <n v="668.78415999999993"/>
    <n v="708.34209599999997"/>
    <n v="640.32449891859005"/>
    <n v="54.546359999999993"/>
    <n v="54.300399999999996"/>
    <n v="64.615583999999998"/>
    <n v="57.270839999999993"/>
    <n v="60.029375999999992"/>
    <n v="78.158519999999996"/>
    <n v="62.488975999999994"/>
    <n v="57.229215999999994"/>
    <n v="65.330759999999998"/>
    <n v="47.727591999999994"/>
    <n v="49.033071999999997"/>
    <n v="57.611399999999996"/>
    <n v="41.832877237815097"/>
    <n v="53.630224859158432"/>
    <n v="59.067824238051259"/>
    <n v="59.437752611355627"/>
    <n v="58.659382381650587"/>
    <n v="67.23636138090977"/>
    <n v="63.494272024535988"/>
    <n v="52.58168302969807"/>
    <n v="55.760578869510496"/>
    <n v="52.826751169390178"/>
    <n v="49.633123310860725"/>
    <n v="26.163667805653752"/>
  </r>
  <r>
    <x v="0"/>
    <s v="Quarts"/>
    <n v="69798155"/>
    <n v="10076840004086"/>
    <s v="BJ US-IC-COFFEE FUDGE CHIP-6 828ml "/>
    <n v="8306"/>
    <n v="3616"/>
    <n v="7140"/>
    <n v="9441"/>
    <n v="6580"/>
    <n v="7236"/>
    <n v="6431"/>
    <n v="4612"/>
    <n v="3621"/>
    <n v="4637"/>
    <n v="4729"/>
    <n v="3333"/>
    <n v="3172"/>
    <n v="3740.0654629355272"/>
    <n v="6190.7058752277017"/>
    <n v="5959.7912257080607"/>
    <n v="7228.1230964216375"/>
    <n v="6338.2852129606781"/>
    <n v="5147.3907865707615"/>
    <n v="3921.7330161790283"/>
    <n v="3119.8215773224401"/>
    <n v="3086.6326035957009"/>
    <n v="2936.4195820190625"/>
    <n v="2321.2751571548679"/>
    <n v="2834.1156714286631"/>
    <n v="125678.35926752414"/>
    <n v="182"/>
    <n v="4.9680000000000002E-3"/>
    <n v="64548"/>
    <n v="52824.359267524131"/>
    <n v="45.637362637362635"/>
    <n v="354.65934065934067"/>
    <n v="290.24373223914358"/>
    <n v="19.868131868131869"/>
    <n v="39.230769230769234"/>
    <n v="51.873626373626372"/>
    <n v="36.153846153846153"/>
    <n v="39.758241758241759"/>
    <n v="35.335164835164832"/>
    <n v="25.340659340659339"/>
    <n v="19.895604395604394"/>
    <n v="25.478021978021978"/>
    <n v="25.983516483516482"/>
    <n v="18.313186813186814"/>
    <n v="17.428571428571427"/>
    <n v="20.54981023590949"/>
    <n v="34.014867446306056"/>
    <n v="32.746105635758575"/>
    <n v="39.714962068250756"/>
    <n v="34.825742928355375"/>
    <n v="28.28236695918001"/>
    <n v="21.547983605379276"/>
    <n v="17.141876798474946"/>
    <n v="16.959519799976377"/>
    <n v="16.134173527577268"/>
    <n v="12.754259105246527"/>
    <n v="15.572064128728918"/>
    <n v="41.264208000000004"/>
    <n v="320.674464"/>
    <n v="262.4314168410599"/>
    <n v="17.964288"/>
    <n v="35.471519999999998"/>
    <n v="46.902888000000004"/>
    <n v="32.689440000000005"/>
    <n v="35.948447999999999"/>
    <n v="31.949208000000002"/>
    <n v="22.912416"/>
    <n v="17.989128000000001"/>
    <n v="23.036616000000002"/>
    <n v="23.493672"/>
    <n v="16.558344000000002"/>
    <n v="15.758496000000001"/>
    <n v="18.580645219863701"/>
    <n v="30.755426788131224"/>
    <n v="29.608242809317648"/>
    <n v="35.909315543022693"/>
    <n v="31.48860093798865"/>
    <n v="25.572237427683543"/>
    <n v="19.483169624377414"/>
    <n v="15.499273596137883"/>
    <n v="15.334390774663442"/>
    <n v="14.588132483470703"/>
    <n v="11.532094980745384"/>
    <n v="14.079886655657599"/>
  </r>
  <r>
    <x v="0"/>
    <s v="48oz"/>
    <n v="68769685"/>
    <n v="10077567205183"/>
    <s v="BR CO-B HA Reeses Chocolate 6 1.5QT"/>
    <n v="186225"/>
    <n v="8250"/>
    <n v="12540"/>
    <n v="14058"/>
    <n v="17160"/>
    <n v="14930"/>
    <n v="15194"/>
    <n v="13431"/>
    <n v="11275"/>
    <n v="9636"/>
    <n v="10186"/>
    <n v="11957"/>
    <n v="9537"/>
    <n v="8380.1972144386673"/>
    <n v="9791.1865261563144"/>
    <n v="11181.426745057886"/>
    <n v="10823.280711830212"/>
    <n v="12975.619016186423"/>
    <n v="13231.820234711555"/>
    <n v="11206.430963820989"/>
    <n v="9851.9485666153887"/>
    <n v="6899.9839392849508"/>
    <n v="8171.96810104426"/>
    <n v="9993.7617448362853"/>
    <n v="7087.230125675047"/>
    <n v="453973.853889658"/>
    <n v="176"/>
    <n v="8.513999999999999E-3"/>
    <n v="148154"/>
    <n v="119594.85388965798"/>
    <n v="1058.096590909091"/>
    <n v="841.78409090909088"/>
    <n v="679.51621528214764"/>
    <n v="46.875"/>
    <n v="71.25"/>
    <n v="79.875"/>
    <n v="97.5"/>
    <n v="84.829545454545453"/>
    <n v="86.329545454545453"/>
    <n v="76.3125"/>
    <n v="64.0625"/>
    <n v="54.75"/>
    <n v="57.875"/>
    <n v="67.9375"/>
    <n v="54.1875"/>
    <n v="47.614756900219703"/>
    <n v="55.631741625888147"/>
    <n v="63.530833778737993"/>
    <n v="61.495913135398929"/>
    <n v="73.725108046513768"/>
    <n v="75.180796788133833"/>
    <n v="63.672903203528342"/>
    <n v="55.976980492132888"/>
    <n v="39.204454200482672"/>
    <n v="46.431636937751477"/>
    <n v="56.782737186569804"/>
    <n v="40.268352986790042"/>
    <n v="1585.5196499999997"/>
    <n v="1261.3831559999999"/>
    <n v="1018.2305860165479"/>
    <n v="70.240499999999997"/>
    <n v="106.76555999999999"/>
    <n v="119.68981199999999"/>
    <n v="146.10023999999999"/>
    <n v="127.11401999999998"/>
    <n v="129.36171599999997"/>
    <n v="114.35153399999999"/>
    <n v="95.995349999999988"/>
    <n v="82.040903999999983"/>
    <n v="86.723603999999995"/>
    <n v="101.80189799999999"/>
    <n v="81.19801799999999"/>
    <n v="71.348999083730803"/>
    <n v="83.362162083694855"/>
    <n v="95.198667307422838"/>
    <n v="92.149411980522416"/>
    <n v="110.4744203038112"/>
    <n v="112.65571747833417"/>
    <n v="95.411553225971886"/>
    <n v="83.879490096163408"/>
    <n v="58.746463259072065"/>
    <n v="69.576136412290822"/>
    <n v="85.086887495536118"/>
    <n v="60.340677289997345"/>
  </r>
  <r>
    <x v="0"/>
    <s v="BJ PTS"/>
    <n v="69999266"/>
    <n v="10076840003935"/>
    <s v="BJ US -IC-LightsCaramelAction-8 1PT"/>
    <n v="194379"/>
    <n v="12268"/>
    <n v="15690"/>
    <n v="17073"/>
    <n v="15622"/>
    <n v="13658"/>
    <n v="17929"/>
    <n v="17797"/>
    <n v="13578"/>
    <n v="9846"/>
    <n v="10807"/>
    <n v="10345"/>
    <n v="8595"/>
    <n v="9685.1321527559303"/>
    <n v="13580.984238565485"/>
    <n v="15198.18470188645"/>
    <n v="13843.370668193276"/>
    <n v="12511.605743709142"/>
    <n v="14758.891048307845"/>
    <n v="13900.988540449762"/>
    <n v="11596.643814763025"/>
    <n v="8650.5203037718784"/>
    <n v="10423.695512383038"/>
    <n v="9624.4640944827297"/>
    <n v="7164.3760973972985"/>
    <n v="498525.85691666574"/>
    <n v="240"/>
    <n v="3.7839999999999996E-3"/>
    <n v="163208"/>
    <n v="140938.85691666586"/>
    <n v="809.91250000000002"/>
    <n v="680.0333333333333"/>
    <n v="587.24523715277439"/>
    <n v="51.116666666666667"/>
    <n v="65.375"/>
    <n v="71.137500000000003"/>
    <n v="65.091666666666669"/>
    <n v="56.908333333333331"/>
    <n v="74.704166666666666"/>
    <n v="74.154166666666669"/>
    <n v="56.575000000000003"/>
    <n v="41.024999999999999"/>
    <n v="45.029166666666669"/>
    <n v="43.104166666666664"/>
    <n v="35.8125"/>
    <n v="40.354717303149712"/>
    <n v="56.587434327356185"/>
    <n v="63.325769591193541"/>
    <n v="57.680711117471986"/>
    <n v="52.13169059878809"/>
    <n v="61.495379367949354"/>
    <n v="57.920785585207341"/>
    <n v="48.31934922817927"/>
    <n v="36.043834599049497"/>
    <n v="43.432064634929326"/>
    <n v="40.101933727011371"/>
    <n v="29.851567072488745"/>
    <n v="735.53013599999997"/>
    <n v="617.57907199999988"/>
    <n v="533.31263457266357"/>
    <n v="46.422111999999998"/>
    <n v="59.370959999999997"/>
    <n v="64.604231999999996"/>
    <n v="59.113647999999991"/>
    <n v="51.681871999999991"/>
    <n v="67.843335999999994"/>
    <n v="67.343847999999994"/>
    <n v="51.379151999999998"/>
    <n v="37.257263999999999"/>
    <n v="40.893687999999997"/>
    <n v="39.145479999999999"/>
    <n v="32.523479999999999"/>
    <n v="36.648540066028438"/>
    <n v="51.390444358731791"/>
    <n v="57.509930911938319"/>
    <n v="52.383314608443349"/>
    <n v="47.343916134195389"/>
    <n v="55.847643726796882"/>
    <n v="52.601340637061895"/>
    <n v="43.881700195063281"/>
    <n v="32.733568829472787"/>
    <n v="39.44326381885741"/>
    <n v="36.418972133522644"/>
    <n v="27.109999152551374"/>
  </r>
  <r>
    <x v="1"/>
    <s v="MG Sticks"/>
    <n v="64782365"/>
    <n v="10077567004229"/>
    <s v="MG Classic 8-3PK"/>
    <n v="0"/>
    <n v="3948"/>
    <n v="3717"/>
    <n v="4074"/>
    <n v="4450"/>
    <n v="4074"/>
    <n v="5775"/>
    <n v="11046"/>
    <n v="6405"/>
    <n v="2104"/>
    <n v="4956"/>
    <n v="2121"/>
    <n v="1890"/>
    <n v="3229.85451731073"/>
    <n v="2553.4308945272023"/>
    <n v="1875.1629067877495"/>
    <n v="3794.809581003467"/>
    <n v="5139.6310246837811"/>
    <n v="2957.7304015432728"/>
    <n v="4930.7916961457795"/>
    <n v="4595.0764510275485"/>
    <n v="1726.6065484373873"/>
    <n v="3613.0029606416401"/>
    <n v="1804.4517702177307"/>
    <n v="900.06113903296614"/>
    <n v="91680.609891359258"/>
    <n v="210"/>
    <n v="1.9199999999999998E-3"/>
    <n v="54560"/>
    <n v="37120.609891359258"/>
    <n v="0"/>
    <n v="259.8095238095238"/>
    <n v="176.76480900647266"/>
    <n v="18.8"/>
    <n v="17.7"/>
    <n v="19.399999999999999"/>
    <n v="21.19047619047619"/>
    <n v="19.399999999999999"/>
    <n v="27.5"/>
    <n v="52.6"/>
    <n v="30.5"/>
    <n v="10.019047619047619"/>
    <n v="23.6"/>
    <n v="10.1"/>
    <n v="9"/>
    <n v="15.380259606241571"/>
    <n v="12.159194735843821"/>
    <n v="8.9293471751797604"/>
    <n v="18.070521814302225"/>
    <n v="24.474433450875146"/>
    <n v="14.084430483539395"/>
    <n v="23.479960457837045"/>
    <n v="21.881316433464516"/>
    <n v="8.2219359449399398"/>
    <n v="17.204776003055429"/>
    <n v="8.592627477227289"/>
    <n v="4.2860054239665057"/>
    <n v="0"/>
    <n v="104.75519999999999"/>
    <n v="71.271570991409774"/>
    <n v="7.5801599999999993"/>
    <n v="7.136639999999999"/>
    <n v="7.8220799999999997"/>
    <n v="8.5439999999999987"/>
    <n v="7.8220799999999997"/>
    <n v="11.087999999999999"/>
    <n v="21.208319999999997"/>
    <n v="12.297599999999999"/>
    <n v="4.0396799999999997"/>
    <n v="9.5155199999999986"/>
    <n v="4.0723199999999995"/>
    <n v="3.6287999999999996"/>
    <n v="6.2013206732366006"/>
    <n v="4.9025873174922276"/>
    <n v="3.6003127810324789"/>
    <n v="7.2860343955266558"/>
    <n v="9.8680915673928595"/>
    <n v="5.6788423709630838"/>
    <n v="9.4671200565998959"/>
    <n v="8.822546785972893"/>
    <n v="3.3150845729997833"/>
    <n v="6.9369656844319483"/>
    <n v="3.4645473988180426"/>
    <n v="1.7281173869432949"/>
  </r>
  <r>
    <x v="0"/>
    <s v="BJ PTS"/>
    <n v="84164937"/>
    <n v="10076840100122"/>
    <s v="BJ US-IC-ChubbyHubby-8 1PT"/>
    <n v="187716"/>
    <n v="12162"/>
    <n v="17247"/>
    <n v="18832"/>
    <n v="17203"/>
    <n v="14869"/>
    <n v="20658"/>
    <n v="16111"/>
    <n v="16072"/>
    <n v="18782"/>
    <n v="10624"/>
    <n v="11404"/>
    <n v="11528"/>
    <n v="9749.282558164261"/>
    <n v="13619.332506172241"/>
    <n v="14883.137168259644"/>
    <n v="15249.436299677152"/>
    <n v="14041.215530412659"/>
    <n v="17745.655019919879"/>
    <n v="15497.763547132627"/>
    <n v="14900.466274578834"/>
    <n v="13192.354747590165"/>
    <n v="11784.368313495275"/>
    <n v="10596.532515815081"/>
    <n v="9809.0554134249014"/>
    <n v="534276.5998946426"/>
    <n v="240"/>
    <n v="3.7853439999999999E-3"/>
    <n v="185492"/>
    <n v="161068.59989464274"/>
    <n v="782.15"/>
    <n v="772.88333333333333"/>
    <n v="671.11916622767808"/>
    <n v="50.674999999999997"/>
    <n v="71.862499999999997"/>
    <n v="78.466666666666669"/>
    <n v="71.67916666666666"/>
    <n v="61.954166666666666"/>
    <n v="86.075000000000003"/>
    <n v="67.129166666666663"/>
    <n v="66.966666666666669"/>
    <n v="78.25833333333334"/>
    <n v="44.266666666666666"/>
    <n v="47.516666666666666"/>
    <n v="48.033333333333331"/>
    <n v="40.622010659017754"/>
    <n v="56.74721877571767"/>
    <n v="62.013071534415182"/>
    <n v="63.539317915321469"/>
    <n v="58.505064710052743"/>
    <n v="73.94022924966616"/>
    <n v="64.574014779719278"/>
    <n v="62.08527614407847"/>
    <n v="54.968144781625689"/>
    <n v="49.101534639563646"/>
    <n v="44.15221881589617"/>
    <n v="40.871064222603756"/>
    <n v="710.56963430400003"/>
    <n v="702.15102924799999"/>
    <n v="609.70005819958658"/>
    <n v="46.037353727999999"/>
    <n v="65.285827967999992"/>
    <n v="71.285598207999996"/>
    <n v="65.119272831999993"/>
    <n v="56.284279935999997"/>
    <n v="78.197636352000004"/>
    <n v="60.985677183999996"/>
    <n v="60.838048768"/>
    <n v="71.096331007999993"/>
    <n v="40.215494655999997"/>
    <n v="43.168062976000002"/>
    <n v="43.637445632000002"/>
    <n v="36.904388235851734"/>
    <n v="51.553858586244054"/>
    <n v="56.337793981048634"/>
    <n v="57.724362200365107"/>
    <n v="53.150830960754377"/>
    <n v="67.173408755723599"/>
    <n v="58.664366256557201"/>
    <n v="56.403390609679342"/>
    <n v="49.937600889661944"/>
    <n v="44.607887889279461"/>
    <n v="40.111520779545522"/>
    <n v="37.13064905487547"/>
  </r>
  <r>
    <x v="0"/>
    <s v="TALENTI"/>
    <n v="68730252"/>
    <n v="20816680010116"/>
    <s v="Talenti Raspberry Cheesecake 8 1PT"/>
    <n v="167080"/>
    <n v="10730"/>
    <n v="14047"/>
    <n v="15167"/>
    <n v="16075"/>
    <n v="14420"/>
    <n v="20810"/>
    <n v="12975"/>
    <n v="12165"/>
    <n v="13500"/>
    <n v="13680"/>
    <n v="11952"/>
    <n v="14193"/>
    <n v="10015.63016433596"/>
    <n v="13348.849684574639"/>
    <n v="13317.852813626188"/>
    <n v="14902.892123865273"/>
    <n v="13273.341102197784"/>
    <n v="17513.717282133694"/>
    <n v="13780.360513465639"/>
    <n v="11872.599848292242"/>
    <n v="12536.745799498322"/>
    <n v="13110.608598909359"/>
    <n v="11763.924662359197"/>
    <n v="6715.554319007877"/>
    <n v="488946.07691226614"/>
    <n v="255"/>
    <n v="3.7853439999999999E-3"/>
    <n v="169714"/>
    <n v="152152.0769122662"/>
    <n v="655.21568627450984"/>
    <n v="665.54509803921565"/>
    <n v="596.67481142065174"/>
    <n v="42.078431372549019"/>
    <n v="55.086274509803921"/>
    <n v="59.478431372549018"/>
    <n v="63.03921568627451"/>
    <n v="56.549019607843135"/>
    <n v="81.607843137254903"/>
    <n v="50.882352941176471"/>
    <n v="47.705882352941174"/>
    <n v="52.941176470588232"/>
    <n v="53.647058823529413"/>
    <n v="46.870588235294115"/>
    <n v="55.658823529411762"/>
    <n v="39.276981036611609"/>
    <n v="52.348430135586824"/>
    <n v="52.226873778926226"/>
    <n v="58.442714211236364"/>
    <n v="52.052318047834447"/>
    <n v="68.681244243661538"/>
    <n v="54.040629464571133"/>
    <n v="46.559215091342125"/>
    <n v="49.163709017640478"/>
    <n v="51.414151368271995"/>
    <n v="46.133037891604694"/>
    <n v="26.335507133364224"/>
    <n v="632.45527551999999"/>
    <n v="642.42587161599999"/>
    <n v="575.94795142738542"/>
    <n v="40.61674112"/>
    <n v="53.172727168000002"/>
    <n v="57.412312448000002"/>
    <n v="60.849404800000002"/>
    <n v="54.584660479999997"/>
    <n v="78.77300864"/>
    <n v="49.114838399999996"/>
    <n v="46.048709760000001"/>
    <n v="51.102144000000003"/>
    <n v="51.783505919999996"/>
    <n v="45.242431488000001"/>
    <n v="53.725387392000002"/>
    <n v="37.912605548788143"/>
    <n v="50.529988060406502"/>
    <n v="50.412654240943013"/>
    <n v="56.412573283720668"/>
    <n v="50.244162101157769"/>
    <n v="66.295444631621081"/>
    <n v="52.163404987484078"/>
    <n v="44.94187460013395"/>
    <n v="47.455895491656172"/>
    <n v="49.628163596229946"/>
    <n v="44.53050163711341"/>
    <n v="25.420683248130551"/>
  </r>
  <r>
    <x v="1"/>
    <s v="EDF"/>
    <n v="68709237"/>
    <n v="10075856001300"/>
    <s v="KL CHOCOLATE/CHOCOLATE BAR 12-6PK"/>
    <n v="150262"/>
    <n v="9912"/>
    <n v="9734"/>
    <n v="16932"/>
    <n v="14086"/>
    <n v="15492"/>
    <n v="21727"/>
    <n v="17375"/>
    <n v="12883"/>
    <n v="11892"/>
    <n v="12204"/>
    <n v="8712"/>
    <n v="8256"/>
    <n v="11725.490532499407"/>
    <n v="10835.491786029283"/>
    <n v="17833.50513715751"/>
    <n v="14902.434477840683"/>
    <n v="15039.268870460513"/>
    <n v="18891.6047497127"/>
    <n v="15217.367365513217"/>
    <n v="14123.788240392023"/>
    <n v="13124.362467142348"/>
    <n v="14116.320768286425"/>
    <n v="9006.499037527894"/>
    <n v="7161.7026051346293"/>
    <n v="471444.83603769657"/>
    <n v="132"/>
    <n v="9.5760000000000012E-3"/>
    <n v="159205"/>
    <n v="161977.83603769663"/>
    <n v="1138.3484848484848"/>
    <n v="1206.0984848484848"/>
    <n v="1227.1048184673987"/>
    <n v="75.090909090909093"/>
    <n v="73.742424242424249"/>
    <n v="128.27272727272728"/>
    <n v="106.71212121212122"/>
    <n v="117.36363636363636"/>
    <n v="164.59848484848484"/>
    <n v="131.62878787878788"/>
    <n v="97.598484848484844"/>
    <n v="90.090909090909093"/>
    <n v="92.454545454545453"/>
    <n v="66"/>
    <n v="62.545454545454547"/>
    <n v="88.829473731056112"/>
    <n v="82.087058985070328"/>
    <n v="135.10231164513266"/>
    <n v="112.89723089273245"/>
    <n v="113.93385507924631"/>
    <n v="143.11821780085378"/>
    <n v="115.28308610237286"/>
    <n v="106.99839576054563"/>
    <n v="99.426988387442023"/>
    <n v="106.94182400216988"/>
    <n v="68.231053314605262"/>
    <n v="54.255322766171432"/>
    <n v="1438.9089120000001"/>
    <n v="1524.5470800000003"/>
    <n v="1551.0997578969832"/>
    <n v="94.91731200000001"/>
    <n v="93.212784000000013"/>
    <n v="162.14083200000002"/>
    <n v="134.88753600000001"/>
    <n v="148.351392"/>
    <n v="208.05775200000002"/>
    <n v="166.38300000000001"/>
    <n v="123.36760800000002"/>
    <n v="113.87779200000001"/>
    <n v="116.86550400000002"/>
    <n v="83.426112000000003"/>
    <n v="79.059456000000011"/>
    <n v="112.28329733921433"/>
    <n v="103.76066934301642"/>
    <n v="170.77364519342035"/>
    <n v="142.70571255980241"/>
    <n v="144.01603870352989"/>
    <n v="180.90600708324885"/>
    <n v="145.72150989215459"/>
    <n v="135.24939618999403"/>
    <n v="125.67889498535514"/>
    <n v="135.17788767711082"/>
    <n v="86.246234783367129"/>
    <n v="68.580464146769216"/>
  </r>
  <r>
    <x v="0"/>
    <s v="TALENTI"/>
    <n v="68860129"/>
    <n v="20186852000024"/>
    <s v="Talenti Caribbean Coconut 8 1PT"/>
    <n v="175667"/>
    <n v="14175"/>
    <n v="12285"/>
    <n v="16770"/>
    <n v="15715"/>
    <n v="16155"/>
    <n v="19050"/>
    <n v="17189"/>
    <n v="14772"/>
    <n v="15825"/>
    <n v="13275"/>
    <n v="14100"/>
    <n v="11685"/>
    <n v="10249.298852701364"/>
    <n v="14189.808421323287"/>
    <n v="14713.086085875679"/>
    <n v="16323.253779009932"/>
    <n v="15180.282254933345"/>
    <n v="17434.522266431941"/>
    <n v="16341.566043970253"/>
    <n v="14163.797949249938"/>
    <n v="13911.674702871751"/>
    <n v="14089.848782618086"/>
    <n v="13057.918571811373"/>
    <n v="7176.4793063776024"/>
    <n v="523494.53701717453"/>
    <n v="255"/>
    <n v="3.7839999999999996E-3"/>
    <n v="180996"/>
    <n v="166831.53701717456"/>
    <n v="688.89019607843136"/>
    <n v="709.78823529411761"/>
    <n v="654.24132163597869"/>
    <n v="55.588235294117645"/>
    <n v="48.176470588235297"/>
    <n v="65.764705882352942"/>
    <n v="61.627450980392155"/>
    <n v="63.352941176470587"/>
    <n v="74.705882352941174"/>
    <n v="67.407843137254901"/>
    <n v="57.929411764705883"/>
    <n v="62.058823529411768"/>
    <n v="52.058823529411768"/>
    <n v="55.294117647058826"/>
    <n v="45.823529411764703"/>
    <n v="40.193328834122994"/>
    <n v="55.646307534601128"/>
    <n v="57.698376807355601"/>
    <n v="64.012759917686012"/>
    <n v="59.530518646797432"/>
    <n v="68.370675554635056"/>
    <n v="64.084572721451977"/>
    <n v="55.544305683333093"/>
    <n v="54.555587070085295"/>
    <n v="55.254308951443477"/>
    <n v="51.207523811024991"/>
    <n v="28.143056103441577"/>
    <n v="664.72392799999989"/>
    <n v="684.8888639999999"/>
    <n v="631.29053607298852"/>
    <n v="53.638199999999998"/>
    <n v="46.486439999999995"/>
    <n v="63.457679999999996"/>
    <n v="59.465559999999996"/>
    <n v="61.130519999999997"/>
    <n v="72.085199999999986"/>
    <n v="65.043175999999988"/>
    <n v="55.897247999999998"/>
    <n v="59.881799999999991"/>
    <n v="50.232599999999998"/>
    <n v="53.354399999999991"/>
    <n v="44.216039999999992"/>
    <n v="38.783346858621954"/>
    <n v="53.694235066287312"/>
    <n v="55.674317748953563"/>
    <n v="61.767192299773576"/>
    <n v="57.442188052667774"/>
    <n v="65.972232256178458"/>
    <n v="61.836485910383431"/>
    <n v="53.595811439961757"/>
    <n v="52.641777075666703"/>
    <n v="53.315987793426835"/>
    <n v="49.411163875734232"/>
    <n v="27.155797695332843"/>
  </r>
  <r>
    <x v="0"/>
    <s v="BJ PTS"/>
    <n v="62678153"/>
    <n v="10076840002884"/>
    <s v="BJ US-ND-TonightDough-8 1PT"/>
    <n v="180237"/>
    <n v="9518"/>
    <n v="16980"/>
    <n v="17478"/>
    <n v="18766"/>
    <n v="15870"/>
    <n v="22185"/>
    <n v="17609"/>
    <n v="19850"/>
    <n v="16773"/>
    <n v="12031"/>
    <n v="10639"/>
    <n v="13547"/>
    <n v="11271.506457232857"/>
    <n v="12260.749179594946"/>
    <n v="13053.66423681677"/>
    <n v="15185.793705388443"/>
    <n v="15479.753703887758"/>
    <n v="17413.900110854673"/>
    <n v="13501.989613715348"/>
    <n v="14896.527595644598"/>
    <n v="10480.271777935854"/>
    <n v="9856.7148469878539"/>
    <n v="11625.734583951191"/>
    <n v="10474.065382312998"/>
    <n v="526983.67119432322"/>
    <n v="240"/>
    <n v="3.7839999999999996E-3"/>
    <n v="191246"/>
    <n v="155500.67119432328"/>
    <n v="750.98749999999995"/>
    <n v="796.85833333333335"/>
    <n v="647.91946330968028"/>
    <n v="39.658333333333331"/>
    <n v="70.75"/>
    <n v="72.825000000000003"/>
    <n v="78.191666666666663"/>
    <n v="66.125"/>
    <n v="92.4375"/>
    <n v="73.370833333333337"/>
    <n v="82.708333333333329"/>
    <n v="69.887500000000003"/>
    <n v="50.12916666666667"/>
    <n v="44.329166666666666"/>
    <n v="56.445833333333333"/>
    <n v="46.964610238470236"/>
    <n v="51.086454914978944"/>
    <n v="54.390267653403207"/>
    <n v="63.274140439118511"/>
    <n v="64.498973766198986"/>
    <n v="72.55791712856113"/>
    <n v="56.258290057147285"/>
    <n v="62.068864981852492"/>
    <n v="43.66779907473272"/>
    <n v="41.069645195782726"/>
    <n v="48.440560766463292"/>
    <n v="43.641939092970823"/>
    <n v="682.01680799999997"/>
    <n v="723.67486399999996"/>
    <n v="588.41453979931919"/>
    <n v="36.016112"/>
    <n v="64.252319999999997"/>
    <n v="66.136751999999987"/>
    <n v="71.010543999999996"/>
    <n v="60.052079999999997"/>
    <n v="83.948039999999992"/>
    <n v="66.632455999999991"/>
    <n v="75.112399999999994"/>
    <n v="63.469031999999991"/>
    <n v="45.525303999999998"/>
    <n v="40.257975999999999"/>
    <n v="51.261847999999993"/>
    <n v="42.651380434169127"/>
    <n v="46.394674895587272"/>
    <n v="49.395065472114652"/>
    <n v="57.463043381189863"/>
    <n v="58.575388015511272"/>
    <n v="65.894198019474075"/>
    <n v="51.091528698298873"/>
    <n v="56.368460421919153"/>
    <n v="39.657348407709264"/>
    <n v="37.297808981002035"/>
    <n v="43.991779665671302"/>
    <n v="39.633863406672383"/>
  </r>
  <r>
    <x v="0"/>
    <s v="BJ PTS"/>
    <n v="64387483"/>
    <n v="10076840004284"/>
    <s v="BJ US-NDO-ChocCaramelBrownie-8 1PT"/>
    <n v="15"/>
    <n v="5435"/>
    <n v="2947"/>
    <n v="3849"/>
    <n v="11436"/>
    <n v="7087"/>
    <n v="8854"/>
    <n v="10035"/>
    <n v="8676"/>
    <n v="9734"/>
    <n v="6080"/>
    <n v="5987"/>
    <n v="6027"/>
    <n v="3609.1064658120167"/>
    <n v="4288.2076457743733"/>
    <n v="4239.1900503757242"/>
    <n v="5982.0042016751777"/>
    <n v="5558.7461070998834"/>
    <n v="6629.7818605617285"/>
    <n v="6835.3907213883649"/>
    <n v="6077.0322210970317"/>
    <n v="6169.9727478695413"/>
    <n v="4957.773924477644"/>
    <n v="5082.5718547785518"/>
    <n v="4584.9367864742289"/>
    <n v="150176.71458738425"/>
    <n v="240"/>
    <n v="3.7839999999999996E-3"/>
    <n v="86147"/>
    <n v="64014.714587384275"/>
    <n v="6.25E-2"/>
    <n v="358.94583333333333"/>
    <n v="266.72797744743445"/>
    <n v="22.645833333333332"/>
    <n v="12.279166666666667"/>
    <n v="16.037500000000001"/>
    <n v="47.65"/>
    <n v="29.529166666666665"/>
    <n v="36.891666666666666"/>
    <n v="41.8125"/>
    <n v="36.15"/>
    <n v="40.55833333333333"/>
    <n v="25.333333333333332"/>
    <n v="24.945833333333333"/>
    <n v="25.112500000000001"/>
    <n v="15.037943607550069"/>
    <n v="17.867531857393221"/>
    <n v="17.663291876565516"/>
    <n v="24.925017506979906"/>
    <n v="23.16144211291618"/>
    <n v="27.624091085673868"/>
    <n v="28.48079467245152"/>
    <n v="25.320967587904299"/>
    <n v="25.708219782789755"/>
    <n v="20.657391351990182"/>
    <n v="21.177382728243966"/>
    <n v="19.103903276975952"/>
    <n v="5.6759999999999991E-2"/>
    <n v="325.98024799999996"/>
    <n v="242.23167999866206"/>
    <n v="20.566039999999997"/>
    <n v="11.151447999999998"/>
    <n v="14.564615999999999"/>
    <n v="43.273823999999998"/>
    <n v="26.817207999999997"/>
    <n v="33.503535999999997"/>
    <n v="37.972439999999999"/>
    <n v="32.829983999999996"/>
    <n v="36.833455999999998"/>
    <n v="23.006719999999998"/>
    <n v="22.654807999999999"/>
    <n v="22.806167999999996"/>
    <n v="13.656858866632669"/>
    <n v="16.226577731610227"/>
    <n v="16.041095150621739"/>
    <n v="22.635903899138871"/>
    <n v="21.034295269265957"/>
    <n v="25.087094560365578"/>
    <n v="25.865118489733572"/>
    <n v="22.995489924631165"/>
    <n v="23.347176877938342"/>
    <n v="18.760216530223403"/>
    <n v="19.232451898482037"/>
    <n v="17.349400800018479"/>
  </r>
  <r>
    <x v="0"/>
    <s v="TALENTI"/>
    <n v="68862511"/>
    <n v="20186852000017"/>
    <s v="Talenti Belgian Chocolate 8 1PT"/>
    <n v="164558"/>
    <n v="13395"/>
    <n v="12510"/>
    <n v="14850"/>
    <n v="15313"/>
    <n v="14878"/>
    <n v="20025"/>
    <n v="13890"/>
    <n v="11565"/>
    <n v="15120"/>
    <n v="13079"/>
    <n v="12381"/>
    <n v="11865"/>
    <n v="10312.759087706212"/>
    <n v="13152.7444849356"/>
    <n v="13476.139319475838"/>
    <n v="14729.973134009993"/>
    <n v="14137.844333222298"/>
    <n v="16305.835597656034"/>
    <n v="14354.199551415635"/>
    <n v="11336.873539485789"/>
    <n v="12723.600327188029"/>
    <n v="12264.307281027044"/>
    <n v="11383.015268612482"/>
    <n v="5445.6293711372609"/>
    <n v="483051.92129587219"/>
    <n v="255"/>
    <n v="3.7839999999999996E-3"/>
    <n v="168871"/>
    <n v="149622.92129587225"/>
    <n v="645.32549019607848"/>
    <n v="662.23921568627452"/>
    <n v="586.75655410145976"/>
    <n v="52.529411764705884"/>
    <n v="49.058823529411768"/>
    <n v="58.235294117647058"/>
    <n v="60.050980392156866"/>
    <n v="58.345098039215685"/>
    <n v="78.529411764705884"/>
    <n v="54.470588235294116"/>
    <n v="45.352941176470587"/>
    <n v="59.294117647058826"/>
    <n v="51.290196078431372"/>
    <n v="48.55294117647059"/>
    <n v="46.529411764705884"/>
    <n v="40.442192500808673"/>
    <n v="51.579390137002349"/>
    <n v="52.847605174415051"/>
    <n v="57.764600525529389"/>
    <n v="55.44252679695019"/>
    <n v="63.944453324141314"/>
    <n v="56.290978633002489"/>
    <n v="44.458327605826625"/>
    <n v="49.896471871325602"/>
    <n v="48.095322670694294"/>
    <n v="44.639275563186203"/>
    <n v="21.355409298577495"/>
    <n v="622.68747199999996"/>
    <n v="639.00786399999993"/>
    <n v="566.17313418358049"/>
    <n v="50.686679999999996"/>
    <n v="47.337839999999993"/>
    <n v="56.192399999999992"/>
    <n v="57.944391999999993"/>
    <n v="56.298351999999994"/>
    <n v="75.774599999999992"/>
    <n v="52.559759999999997"/>
    <n v="43.761959999999995"/>
    <n v="57.214079999999996"/>
    <n v="49.490935999999998"/>
    <n v="46.849703999999996"/>
    <n v="44.897159999999992"/>
    <n v="39.023480387880305"/>
    <n v="49.769985130996304"/>
    <n v="50.993711184896569"/>
    <n v="55.738218339093812"/>
    <n v="53.49760295691317"/>
    <n v="61.701281901530429"/>
    <n v="54.316291102556761"/>
    <n v="42.898729473414221"/>
    <n v="48.146103638079495"/>
    <n v="46.408138751406334"/>
    <n v="43.073329776429631"/>
    <n v="20.606261540383393"/>
  </r>
  <r>
    <x v="1"/>
    <s v="MG Sticks"/>
    <n v="69989759"/>
    <n v="10077567193404"/>
    <s v="MG Mini Almond RFA 6-6PK"/>
    <n v="156669"/>
    <n v="8553"/>
    <n v="12056"/>
    <n v="17744"/>
    <n v="12016"/>
    <n v="12240.000100000001"/>
    <n v="14463"/>
    <n v="14990"/>
    <n v="15066"/>
    <n v="11061"/>
    <n v="12288"/>
    <n v="8550"/>
    <n v="8126"/>
    <n v="7771.3855464276112"/>
    <n v="14364.358791972105"/>
    <n v="13053.371424588237"/>
    <n v="8641.1373408288018"/>
    <n v="10773.64012499087"/>
    <n v="13029.527838866059"/>
    <n v="12022.209196732736"/>
    <n v="13750.963211865273"/>
    <n v="8473.7744309915215"/>
    <n v="8570.5969645794939"/>
    <n v="6796.520529111127"/>
    <n v="6328.9001877641749"/>
    <n v="427398.38568871806"/>
    <n v="176"/>
    <n v="1.98E-3"/>
    <n v="147153.0001"/>
    <n v="123576.38558871803"/>
    <n v="890.16477272727275"/>
    <n v="836.0965914772728"/>
    <n v="702.13855448135246"/>
    <n v="48.596590909090907"/>
    <n v="68.5"/>
    <n v="100.81818181818181"/>
    <n v="68.272727272727266"/>
    <n v="69.545455113636365"/>
    <n v="82.17613636363636"/>
    <n v="85.170454545454547"/>
    <n v="85.602272727272734"/>
    <n v="62.846590909090907"/>
    <n v="69.818181818181813"/>
    <n v="48.579545454545453"/>
    <n v="46.170454545454547"/>
    <n v="44.155599695611429"/>
    <n v="81.615674954386961"/>
    <n v="74.166883094251347"/>
    <n v="49.097371254709103"/>
    <n v="61.213864346539033"/>
    <n v="74.031408175375333"/>
    <n v="68.308006799617814"/>
    <n v="78.130472794689055"/>
    <n v="48.146445630633643"/>
    <n v="48.696573662383486"/>
    <n v="38.616593915404131"/>
    <n v="35.959660157750996"/>
    <n v="310.20461999999998"/>
    <n v="291.36294019799999"/>
    <n v="244.68124346566168"/>
    <n v="16.934940000000001"/>
    <n v="23.87088"/>
    <n v="35.133119999999998"/>
    <n v="23.791679999999999"/>
    <n v="24.235200198000001"/>
    <n v="28.63674"/>
    <n v="29.680199999999999"/>
    <n v="29.830680000000001"/>
    <n v="21.900780000000001"/>
    <n v="24.33024"/>
    <n v="16.928999999999998"/>
    <n v="16.089479999999998"/>
    <n v="15.387343381926669"/>
    <n v="28.441430408104768"/>
    <n v="25.845675420684707"/>
    <n v="17.109451934841026"/>
    <n v="21.331807447481925"/>
    <n v="25.798465120954798"/>
    <n v="23.803974209530818"/>
    <n v="27.226907159493241"/>
    <n v="16.778073373363213"/>
    <n v="16.969781989867396"/>
    <n v="13.457110647640031"/>
    <n v="12.531222371773067"/>
  </r>
  <r>
    <x v="0"/>
    <s v="Topped"/>
    <n v="68938272"/>
    <n v="10076840003829"/>
    <s v="BJ US-TOP-BossinCreamPie-8 450ML"/>
    <n v="162675"/>
    <n v="7969"/>
    <n v="12943"/>
    <n v="11367"/>
    <n v="11281"/>
    <n v="9052"/>
    <n v="11052"/>
    <n v="10399"/>
    <n v="9591"/>
    <n v="7689"/>
    <n v="7551"/>
    <n v="4627"/>
    <n v="6162"/>
    <n v="4501.8628160277949"/>
    <n v="7230.6857406238423"/>
    <n v="7185.9174672547078"/>
    <n v="8446.0225764873794"/>
    <n v="7327.9599416036144"/>
    <n v="7896.0243321648686"/>
    <n v="9376.4175324177377"/>
    <n v="7340.912962816974"/>
    <n v="6413.9208257284326"/>
    <n v="5464.2191891210969"/>
    <n v="4684.0962416352886"/>
    <n v="4657.4487161839288"/>
    <n v="352883.4883420656"/>
    <n v="240"/>
    <n v="3.5999999999999999E-3"/>
    <n v="109683"/>
    <n v="80525.48834206567"/>
    <n v="677.8125"/>
    <n v="457.01249999999999"/>
    <n v="335.52286809194027"/>
    <n v="33.204166666666666"/>
    <n v="53.929166666666667"/>
    <n v="47.362499999999997"/>
    <n v="47.00416666666667"/>
    <n v="37.716666666666669"/>
    <n v="46.05"/>
    <n v="43.329166666666666"/>
    <n v="39.962499999999999"/>
    <n v="32.037500000000001"/>
    <n v="31.462499999999999"/>
    <n v="19.279166666666665"/>
    <n v="25.675000000000001"/>
    <n v="18.757761733449147"/>
    <n v="30.127857252599345"/>
    <n v="29.941322780227949"/>
    <n v="35.191760735364078"/>
    <n v="30.533166423348394"/>
    <n v="32.900101384020289"/>
    <n v="39.068406385073907"/>
    <n v="30.587137345070726"/>
    <n v="26.724670107201803"/>
    <n v="22.767579954671238"/>
    <n v="19.517067673480369"/>
    <n v="19.406036317433038"/>
    <n v="585.63"/>
    <n v="394.85879999999997"/>
    <n v="289.89175803143638"/>
    <n v="28.688399999999998"/>
    <n v="46.594799999999999"/>
    <n v="40.921199999999999"/>
    <n v="40.611599999999996"/>
    <n v="32.587199999999996"/>
    <n v="39.787199999999999"/>
    <n v="37.436399999999999"/>
    <n v="34.5276"/>
    <n v="27.680399999999999"/>
    <n v="27.183599999999998"/>
    <n v="16.6572"/>
    <n v="22.183199999999999"/>
    <n v="16.20670613770006"/>
    <n v="26.030468666245831"/>
    <n v="25.869302882116948"/>
    <n v="30.405681275354564"/>
    <n v="26.380655789773012"/>
    <n v="28.425687595793526"/>
    <n v="33.755103116703857"/>
    <n v="26.427286666141107"/>
    <n v="23.090114972622356"/>
    <n v="19.671189080835948"/>
    <n v="16.862746469887039"/>
    <n v="16.766815378262145"/>
  </r>
  <r>
    <x v="0"/>
    <s v="SP1"/>
    <n v="64997058"/>
    <n v="10077567275056"/>
    <s v="BR OREO 8 1PT"/>
    <n v="185854"/>
    <n v="14037"/>
    <n v="12060"/>
    <n v="10537"/>
    <n v="17179"/>
    <n v="21626"/>
    <n v="17730"/>
    <n v="18765"/>
    <n v="16305"/>
    <n v="14895"/>
    <n v="14208"/>
    <n v="10770"/>
    <n v="11423"/>
    <n v="14937.182026236929"/>
    <n v="13812.902026236929"/>
    <n v="16880.911772957312"/>
    <n v="16459.834789936176"/>
    <n v="17515.161206540222"/>
    <n v="16894.887788174372"/>
    <n v="15104.918907374047"/>
    <n v="14911.705975008832"/>
    <n v="14021.29856130008"/>
    <n v="13854.920025664755"/>
    <n v="14100.364763923773"/>
    <n v="14525.026228288447"/>
    <n v="548408.11407164182"/>
    <n v="240"/>
    <n v="3.7839999999999996E-3"/>
    <n v="179535"/>
    <n v="183019.1140716419"/>
    <n v="774.39166666666665"/>
    <n v="748.0625"/>
    <n v="762.57964196517457"/>
    <n v="58.487499999999997"/>
    <n v="50.25"/>
    <n v="43.904166666666669"/>
    <n v="71.579166666666666"/>
    <n v="90.108333333333334"/>
    <n v="73.875"/>
    <n v="78.1875"/>
    <n v="67.9375"/>
    <n v="62.0625"/>
    <n v="59.2"/>
    <n v="44.875"/>
    <n v="47.595833333333331"/>
    <n v="62.238258442653873"/>
    <n v="57.553758442653866"/>
    <n v="70.337132387322129"/>
    <n v="68.582644958067405"/>
    <n v="72.979838360584253"/>
    <n v="70.395365784059877"/>
    <n v="62.93716211405853"/>
    <n v="62.132108229203467"/>
    <n v="58.422077338750334"/>
    <n v="57.72883344026981"/>
    <n v="58.751519849682388"/>
    <n v="60.520942617868528"/>
    <n v="703.27153599999997"/>
    <n v="679.36043999999993"/>
    <n v="692.54432764709293"/>
    <n v="53.116007999999994"/>
    <n v="45.635039999999996"/>
    <n v="39.872007999999994"/>
    <n v="65.005336"/>
    <n v="81.83278399999999"/>
    <n v="67.090319999999991"/>
    <n v="71.006759999999986"/>
    <n v="61.698119999999996"/>
    <n v="56.362679999999997"/>
    <n v="53.763071999999994"/>
    <n v="40.753679999999996"/>
    <n v="43.224631999999993"/>
    <n v="56.522296787280531"/>
    <n v="52.268021267280531"/>
    <n v="63.877370148870462"/>
    <n v="62.284014845118485"/>
    <n v="66.277370005548192"/>
    <n v="63.930255390451819"/>
    <n v="57.157013145503392"/>
    <n v="56.425895409433416"/>
    <n v="53.056593755959497"/>
    <n v="52.427017377115426"/>
    <n v="53.355780266687553"/>
    <n v="54.962699247843474"/>
  </r>
  <r>
    <x v="1"/>
    <s v="MBG"/>
    <n v="64786654"/>
    <n v="10041000576239"/>
    <s v="GH Oreo Bar 8-6pk"/>
    <n v="220695"/>
    <n v="10192"/>
    <n v="12774"/>
    <n v="16596"/>
    <n v="18785"/>
    <n v="24045.000599999999"/>
    <n v="24102.02"/>
    <n v="13965"/>
    <n v="27971"/>
    <n v="18917"/>
    <n v="14042"/>
    <n v="10024"/>
    <n v="10738"/>
    <n v="7027.2026512418024"/>
    <n v="7271.2087485870743"/>
    <n v="13294.887244514272"/>
    <n v="17054.121086930158"/>
    <n v="19235.512674576566"/>
    <n v="19336.898167679676"/>
    <n v="16921.174885600973"/>
    <n v="18087.105426748152"/>
    <n v="12094.696661975522"/>
    <n v="14944.497075947025"/>
    <n v="5870.259329989527"/>
    <n v="6062.091385424048"/>
    <n v="580045.67593921465"/>
    <n v="154"/>
    <n v="3.8959999999999997E-3"/>
    <n v="202151.02059999999"/>
    <n v="157199.65533921481"/>
    <n v="1433.0844155844156"/>
    <n v="1312.6689649350649"/>
    <n v="1020.776982722174"/>
    <n v="66.181818181818187"/>
    <n v="82.948051948051955"/>
    <n v="107.76623376623377"/>
    <n v="121.98051948051948"/>
    <n v="156.13636753246752"/>
    <n v="156.50662337662337"/>
    <n v="90.681818181818187"/>
    <n v="181.62987012987014"/>
    <n v="122.83766233766234"/>
    <n v="91.181818181818187"/>
    <n v="65.090909090909093"/>
    <n v="69.727272727272734"/>
    <n v="45.631186047024691"/>
    <n v="47.215641224591394"/>
    <n v="86.330436652690068"/>
    <n v="110.741046019027"/>
    <n v="124.90592645828939"/>
    <n v="125.56427381610179"/>
    <n v="109.87775899740892"/>
    <n v="117.44873653732566"/>
    <n v="78.536991311529363"/>
    <n v="97.042188804850809"/>
    <n v="38.118567077854074"/>
    <n v="39.36422977548083"/>
    <n v="859.82771999999989"/>
    <n v="787.58037625759994"/>
    <n v="612.44985720158081"/>
    <n v="39.708031999999996"/>
    <n v="49.767503999999995"/>
    <n v="64.658015999999989"/>
    <n v="73.186359999999993"/>
    <n v="93.679322337599984"/>
    <n v="93.901469919999997"/>
    <n v="54.407639999999994"/>
    <n v="108.975016"/>
    <n v="73.700631999999999"/>
    <n v="54.707631999999997"/>
    <n v="39.053503999999997"/>
    <n v="41.835248"/>
    <n v="27.37798152923806"/>
    <n v="28.328629284495239"/>
    <n v="51.796880704627597"/>
    <n v="66.442855754679883"/>
    <n v="74.9415573801503"/>
    <n v="75.336555261280012"/>
    <n v="65.924897354301379"/>
    <n v="70.467362742610803"/>
    <n v="47.120938195056631"/>
    <n v="58.223760607889609"/>
    <n v="22.870530349639196"/>
    <n v="23.617908037612089"/>
  </r>
  <r>
    <x v="0"/>
    <s v="Topped"/>
    <n v="68354589"/>
    <n v="10076840003065"/>
    <s v="BJ US-TOP-PBOVERTHETOP-8 450ml"/>
    <n v="153639"/>
    <n v="9512"/>
    <n v="12492"/>
    <n v="12030"/>
    <n v="13502"/>
    <n v="10546"/>
    <n v="14500"/>
    <n v="10448"/>
    <n v="11731"/>
    <n v="13249"/>
    <n v="8858"/>
    <n v="8762"/>
    <n v="8743"/>
    <n v="7051.0866285340326"/>
    <n v="10494.303128405387"/>
    <n v="10229.479040883953"/>
    <n v="11246.881889814895"/>
    <n v="9763.2868061641293"/>
    <n v="11330.731367864248"/>
    <n v="10181.877238546795"/>
    <n v="10328.214794011419"/>
    <n v="9698.170567718591"/>
    <n v="9056.4674267298687"/>
    <n v="7708.8646069962351"/>
    <n v="6077.7731289414969"/>
    <n v="401179.13662461098"/>
    <n v="240"/>
    <n v="3.5999999999999999E-3"/>
    <n v="134373"/>
    <n v="113167.13662461106"/>
    <n v="640.16250000000002"/>
    <n v="559.88750000000005"/>
    <n v="471.52973593587939"/>
    <n v="39.633333333333333"/>
    <n v="52.05"/>
    <n v="50.125"/>
    <n v="56.258333333333333"/>
    <n v="43.94166666666667"/>
    <n v="60.416666666666664"/>
    <n v="43.533333333333331"/>
    <n v="48.87916666666667"/>
    <n v="55.204166666666666"/>
    <n v="36.908333333333331"/>
    <n v="36.508333333333333"/>
    <n v="36.429166666666667"/>
    <n v="29.379527618891803"/>
    <n v="43.726263035022448"/>
    <n v="42.622829337016469"/>
    <n v="46.86200787422873"/>
    <n v="40.680361692350537"/>
    <n v="47.211380699434365"/>
    <n v="42.424488493944978"/>
    <n v="43.034228308380911"/>
    <n v="40.409044032160793"/>
    <n v="37.735280944707789"/>
    <n v="32.120269195817649"/>
    <n v="25.324054703922904"/>
    <n v="553.10040000000004"/>
    <n v="483.74279999999999"/>
    <n v="407.4016918485998"/>
    <n v="34.243200000000002"/>
    <n v="44.971199999999996"/>
    <n v="43.308"/>
    <n v="48.607199999999999"/>
    <n v="37.965600000000002"/>
    <n v="52.199999999999996"/>
    <n v="37.6128"/>
    <n v="42.2316"/>
    <n v="47.696399999999997"/>
    <n v="31.8888"/>
    <n v="31.543199999999999"/>
    <n v="31.474799999999998"/>
    <n v="25.383911862722517"/>
    <n v="37.779491262259391"/>
    <n v="36.826124547182225"/>
    <n v="40.488774803333619"/>
    <n v="35.147832502190866"/>
    <n v="40.790632924311289"/>
    <n v="36.654758058768458"/>
    <n v="37.181573258441105"/>
    <n v="34.913414043786929"/>
    <n v="32.603282736227527"/>
    <n v="27.751912585186446"/>
    <n v="21.879983264189388"/>
  </r>
  <r>
    <x v="0"/>
    <s v="Topped"/>
    <n v="68354587"/>
    <n v="10076840003041"/>
    <s v="BJ US-TOP-TIRAMISU-8 450ml"/>
    <n v="154098"/>
    <n v="7938"/>
    <n v="14834"/>
    <n v="16475"/>
    <n v="14486"/>
    <n v="13345"/>
    <n v="14422"/>
    <n v="11534"/>
    <n v="13649"/>
    <n v="10401"/>
    <n v="8352"/>
    <n v="10431"/>
    <n v="8322"/>
    <n v="7363.9210122174782"/>
    <n v="11515.20662058476"/>
    <n v="13761.686415677465"/>
    <n v="11828.653105708678"/>
    <n v="10232.939158885674"/>
    <n v="12620.481179765284"/>
    <n v="13318.943890187129"/>
    <n v="12198.177922384952"/>
    <n v="9080.2323300329645"/>
    <n v="8930.6125769572154"/>
    <n v="9384.7974057027914"/>
    <n v="7037.1313455607105"/>
    <n v="425559.78296366514"/>
    <n v="240"/>
    <n v="3.5999999999999999E-3"/>
    <n v="144189"/>
    <n v="127272.7829636651"/>
    <n v="642.07500000000005"/>
    <n v="600.78750000000002"/>
    <n v="530.30326234860456"/>
    <n v="33.075000000000003"/>
    <n v="61.80833333333333"/>
    <n v="68.645833333333329"/>
    <n v="60.358333333333334"/>
    <n v="55.604166666666664"/>
    <n v="60.091666666666669"/>
    <n v="48.05833333333333"/>
    <n v="56.87083333333333"/>
    <n v="43.337499999999999"/>
    <n v="34.799999999999997"/>
    <n v="43.462499999999999"/>
    <n v="34.674999999999997"/>
    <n v="30.683004217572826"/>
    <n v="47.980027585769832"/>
    <n v="57.34036006532277"/>
    <n v="49.286054607119489"/>
    <n v="42.637246495356976"/>
    <n v="52.585338249022016"/>
    <n v="55.495599542446371"/>
    <n v="50.825741343270629"/>
    <n v="37.83430137513735"/>
    <n v="37.210885737321732"/>
    <n v="39.103322523761634"/>
    <n v="29.321380606502959"/>
    <n v="554.75279999999998"/>
    <n v="519.08039999999994"/>
    <n v="458.18201866919435"/>
    <n v="28.576799999999999"/>
    <n v="53.4024"/>
    <n v="59.309999999999995"/>
    <n v="52.1496"/>
    <n v="48.042000000000002"/>
    <n v="51.919199999999996"/>
    <n v="41.522399999999998"/>
    <n v="49.136400000000002"/>
    <n v="37.443599999999996"/>
    <n v="30.0672"/>
    <n v="37.551600000000001"/>
    <n v="29.959199999999999"/>
    <n v="26.510115643982921"/>
    <n v="41.454743834105138"/>
    <n v="49.542071096438868"/>
    <n v="42.583151180551241"/>
    <n v="36.838580971988428"/>
    <n v="45.433732247155021"/>
    <n v="47.948198004673664"/>
    <n v="43.913440520585823"/>
    <n v="32.688836388118673"/>
    <n v="32.150205277045977"/>
    <n v="33.785270660530045"/>
    <n v="25.333672844018558"/>
  </r>
  <r>
    <x v="1"/>
    <s v="Yasso Sticks"/>
    <n v="64325488"/>
    <n v="10850001974087"/>
    <s v="Yasso PB Chocolate Crunch 8-4pk"/>
    <n v="138077"/>
    <n v="10795"/>
    <n v="12614"/>
    <n v="21114"/>
    <n v="17238"/>
    <n v="13975"/>
    <n v="13395"/>
    <n v="20731"/>
    <n v="8536"/>
    <n v="7664"/>
    <n v="13678"/>
    <n v="12022"/>
    <n v="12108"/>
    <n v="5720.4081525670681"/>
    <n v="6934.4008247581978"/>
    <n v="15964.909940660353"/>
    <n v="16980.609032915392"/>
    <n v="16713.310023153241"/>
    <n v="17938.360978627159"/>
    <n v="20722.320613178574"/>
    <n v="17209.818249547017"/>
    <n v="15890.747022337438"/>
    <n v="13819.121950269264"/>
    <n v="15238.016485543643"/>
    <n v="7457.5433630949537"/>
    <n v="472536.56663665239"/>
    <n v="187"/>
    <n v="2.5119999999999999E-3"/>
    <n v="163870"/>
    <n v="170589.56663665225"/>
    <n v="738.37967914438502"/>
    <n v="876.31016042780743"/>
    <n v="912.24367185375536"/>
    <n v="57.727272727272727"/>
    <n v="67.454545454545453"/>
    <n v="112.90909090909091"/>
    <n v="92.181818181818187"/>
    <n v="74.732620320855617"/>
    <n v="71.631016042780743"/>
    <n v="110.86096256684492"/>
    <n v="45.647058823529413"/>
    <n v="40.983957219251337"/>
    <n v="73.144385026737964"/>
    <n v="64.288770053475929"/>
    <n v="64.748663101604279"/>
    <n v="30.59041792816614"/>
    <n v="37.082357351648113"/>
    <n v="85.373849950055359"/>
    <n v="90.805395897943271"/>
    <n v="89.375989428626951"/>
    <n v="95.927064056829721"/>
    <n v="110.81454873357526"/>
    <n v="92.031113633941274"/>
    <n v="84.977256803943519"/>
    <n v="73.899047862402483"/>
    <n v="81.486719174030185"/>
    <n v="39.879911032593334"/>
    <n v="346.849424"/>
    <n v="411.64143999999999"/>
    <n v="428.52099139127046"/>
    <n v="27.117039999999999"/>
    <n v="31.686367999999998"/>
    <n v="53.038367999999998"/>
    <n v="43.301856000000001"/>
    <n v="35.105199999999996"/>
    <n v="33.648240000000001"/>
    <n v="52.076271999999996"/>
    <n v="21.442432"/>
    <n v="19.251967999999998"/>
    <n v="34.359135999999999"/>
    <n v="30.199263999999999"/>
    <n v="30.415295999999998"/>
    <n v="14.369665279248474"/>
    <n v="17.419214871792594"/>
    <n v="40.103853770938805"/>
    <n v="42.655289890683463"/>
    <n v="41.98383477816094"/>
    <n v="45.06116277831142"/>
    <n v="52.054469380304575"/>
    <n v="43.231063442862109"/>
    <n v="39.917556520111646"/>
    <n v="34.713634339076393"/>
    <n v="38.277897411685629"/>
    <n v="18.733348928094522"/>
  </r>
  <r>
    <x v="0"/>
    <s v="TALENTI"/>
    <n v="64369046"/>
    <n v="10186852001802"/>
    <s v="TAL LYR Snickerdoodle CKE 8-1pt"/>
    <n v="1305"/>
    <n v="10695"/>
    <n v="5548"/>
    <n v="15032"/>
    <n v="8595"/>
    <n v="8460"/>
    <n v="10262"/>
    <n v="8910"/>
    <n v="7854"/>
    <n v="9961"/>
    <n v="8027"/>
    <n v="6498"/>
    <n v="4680"/>
    <n v="1070.6675045353481"/>
    <n v="2801.7700492814688"/>
    <n v="4104.3336668162801"/>
    <n v="4806.3018309747749"/>
    <n v="4990.1926772059232"/>
    <n v="6012.2825794799528"/>
    <n v="5148.7543905921075"/>
    <n v="3425.4454615584032"/>
    <n v="4487.958556655467"/>
    <n v="4083.3091317398644"/>
    <n v="2733.0840732892184"/>
    <n v="-560.22026735975237"/>
    <n v="148930.87965476906"/>
    <n v="255"/>
    <n v="3.552E-3"/>
    <n v="104522"/>
    <n v="43103.879654769065"/>
    <n v="5.117647058823529"/>
    <n v="409.89019607843136"/>
    <n v="169.03482217556495"/>
    <n v="41.941176470588232"/>
    <n v="21.75686274509804"/>
    <n v="58.949019607843134"/>
    <n v="33.705882352941174"/>
    <n v="33.176470588235297"/>
    <n v="40.24313725490196"/>
    <n v="34.941176470588232"/>
    <n v="30.8"/>
    <n v="39.062745098039215"/>
    <n v="31.478431372549018"/>
    <n v="25.482352941176469"/>
    <n v="18.352941176470587"/>
    <n v="4.1986960962170512"/>
    <n v="10.987333526593995"/>
    <n v="16.095426144377569"/>
    <n v="18.848242474410881"/>
    <n v="19.569383047866367"/>
    <n v="23.577578743058638"/>
    <n v="20.191193688596499"/>
    <n v="13.433119457091777"/>
    <n v="17.599837477080264"/>
    <n v="16.012976987215154"/>
    <n v="10.717976757996935"/>
    <n v="-2.1969422249402055"/>
    <n v="4.6353600000000004"/>
    <n v="371.26214399999998"/>
    <n v="153.10498053373973"/>
    <n v="37.988640000000004"/>
    <n v="19.706496000000001"/>
    <n v="53.393664000000001"/>
    <n v="30.529440000000001"/>
    <n v="30.04992"/>
    <n v="36.450623999999998"/>
    <n v="31.648320000000002"/>
    <n v="27.897407999999999"/>
    <n v="35.381472000000002"/>
    <n v="28.511904000000001"/>
    <n v="23.080895999999999"/>
    <n v="16.623360000000002"/>
    <n v="3.8030109761095567"/>
    <n v="9.951887215047778"/>
    <n v="14.578593184531428"/>
    <n v="17.071984103622402"/>
    <n v="17.725164389435438"/>
    <n v="21.355627722312793"/>
    <n v="18.288375595383165"/>
    <n v="12.167182279455448"/>
    <n v="15.941228793240219"/>
    <n v="14.503914035939998"/>
    <n v="9.7079146283233033"/>
    <n v="-1.9899023896618404"/>
  </r>
  <r>
    <x v="0"/>
    <s v="BJ PTS"/>
    <n v="69797289"/>
    <n v="10076840004048"/>
    <s v="BJ US-IC-Impretzively Fudged-8 1PT"/>
    <n v="181816"/>
    <n v="6790"/>
    <n v="9546"/>
    <n v="8555"/>
    <n v="10284"/>
    <n v="7188"/>
    <n v="8816"/>
    <n v="7750"/>
    <n v="6892"/>
    <n v="6234"/>
    <n v="6507"/>
    <n v="5192"/>
    <n v="5382"/>
    <n v="3888.7504185410153"/>
    <n v="5762.1121818066449"/>
    <n v="6460.1596387549207"/>
    <n v="6778.2756919722306"/>
    <n v="6138.7767824781131"/>
    <n v="7575.4180425715713"/>
    <n v="4259.4070016027645"/>
    <n v="7058.3921442469755"/>
    <n v="4144.7601978117891"/>
    <n v="4588.2483394872088"/>
    <n v="4923.3905558735923"/>
    <n v="4606.6954250093349"/>
    <n v="337136.38642015611"/>
    <n v="240"/>
    <n v="3.7839999999999996E-3"/>
    <n v="89136"/>
    <n v="66184.386420156166"/>
    <n v="757.56666666666672"/>
    <n v="371.4"/>
    <n v="275.76827675065067"/>
    <n v="28.291666666666668"/>
    <n v="39.774999999999999"/>
    <n v="35.645833333333336"/>
    <n v="42.85"/>
    <n v="29.95"/>
    <n v="36.733333333333334"/>
    <n v="32.291666666666664"/>
    <n v="28.716666666666665"/>
    <n v="25.975000000000001"/>
    <n v="27.112500000000001"/>
    <n v="21.633333333333333"/>
    <n v="22.425000000000001"/>
    <n v="16.203126743920897"/>
    <n v="24.008800757527688"/>
    <n v="26.917331828145503"/>
    <n v="28.242815383217629"/>
    <n v="25.578236593658804"/>
    <n v="31.564241844048215"/>
    <n v="17.747529173344851"/>
    <n v="29.40996726769573"/>
    <n v="17.26983415754912"/>
    <n v="19.117701414530035"/>
    <n v="20.51412731613997"/>
    <n v="19.194564270872227"/>
    <n v="687.99174399999993"/>
    <n v="337.29062399999998"/>
    <n v="250.4417182138709"/>
    <n v="25.693359999999998"/>
    <n v="36.122063999999995"/>
    <n v="32.372119999999995"/>
    <n v="38.914655999999994"/>
    <n v="27.199391999999996"/>
    <n v="33.359743999999999"/>
    <n v="29.325999999999997"/>
    <n v="26.079327999999997"/>
    <n v="23.589455999999998"/>
    <n v="24.622487999999997"/>
    <n v="19.646527999999996"/>
    <n v="20.365487999999999"/>
    <n v="14.715031583759201"/>
    <n v="21.803832495956343"/>
    <n v="24.445244073048617"/>
    <n v="25.648995218422918"/>
    <n v="23.229131344897176"/>
    <n v="28.665381873090823"/>
    <n v="16.117596094064858"/>
    <n v="26.708955873830554"/>
    <n v="15.683772588519808"/>
    <n v="17.361931716619598"/>
    <n v="18.630109863425673"/>
    <n v="17.431735488235322"/>
  </r>
  <r>
    <x v="1"/>
    <s v="MG Sticks"/>
    <n v="64393719"/>
    <n v="10077567003918"/>
    <s v="BR Carbsmart Strawberry Bar 8-6PK"/>
    <n v="0"/>
    <n v="4978"/>
    <n v="5655"/>
    <n v="6357"/>
    <n v="5863"/>
    <n v="7579"/>
    <n v="10244"/>
    <n v="7829"/>
    <n v="5668"/>
    <n v="5603"/>
    <n v="5239"/>
    <n v="4914"/>
    <n v="3341"/>
    <n v="5128.953417233045"/>
    <n v="4269.4542485923548"/>
    <n v="4469.4260436480154"/>
    <n v="5643.1103042063742"/>
    <n v="5317.1312348722513"/>
    <n v="8620.9414220259659"/>
    <n v="6296.6925035763943"/>
    <n v="5218.2761873924319"/>
    <n v="4986.0581264387274"/>
    <n v="4626.2189524508831"/>
    <n v="4309.6400947231459"/>
    <n v="3595.7913508408151"/>
    <n v="135751.69388600043"/>
    <n v="143"/>
    <n v="4.2560000000000002E-3"/>
    <n v="73270"/>
    <n v="62481.693886000408"/>
    <n v="0"/>
    <n v="512.3776223776224"/>
    <n v="436.93492227972314"/>
    <n v="34.811188811188813"/>
    <n v="39.545454545454547"/>
    <n v="44.454545454545453"/>
    <n v="41"/>
    <n v="53"/>
    <n v="71.63636363636364"/>
    <n v="54.748251748251747"/>
    <n v="39.636363636363633"/>
    <n v="39.18181818181818"/>
    <n v="36.636363636363633"/>
    <n v="34.363636363636367"/>
    <n v="23.363636363636363"/>
    <n v="35.866807113517794"/>
    <n v="29.856323416729754"/>
    <n v="31.25472757795815"/>
    <n v="39.462309819624991"/>
    <n v="37.182735908197564"/>
    <n v="60.286303650531231"/>
    <n v="44.032814710324438"/>
    <n v="36.491441869877143"/>
    <n v="34.867539345725369"/>
    <n v="32.351181485670509"/>
    <n v="30.137343319742278"/>
    <n v="25.145394061823882"/>
    <n v="0"/>
    <n v="311.83712000000003"/>
    <n v="265.92208917881777"/>
    <n v="21.186368000000002"/>
    <n v="24.067680000000003"/>
    <n v="27.055392000000001"/>
    <n v="24.952928"/>
    <n v="32.256224000000003"/>
    <n v="43.598464"/>
    <n v="33.320224000000003"/>
    <n v="24.123008000000002"/>
    <n v="23.846368000000002"/>
    <n v="22.297184000000001"/>
    <n v="20.913984000000003"/>
    <n v="14.219296"/>
    <n v="21.828825743743842"/>
    <n v="18.170797282009062"/>
    <n v="19.021877241765953"/>
    <n v="24.017077454702331"/>
    <n v="22.629710535616304"/>
    <n v="36.690726692142512"/>
    <n v="26.798723295221137"/>
    <n v="22.208983453542192"/>
    <n v="21.220663386123224"/>
    <n v="19.689187861630959"/>
    <n v="18.341828243141709"/>
    <n v="15.30368798917851"/>
  </r>
  <r>
    <x v="1"/>
    <s v="Other"/>
    <n v="64409312"/>
    <n v="10041000009720"/>
    <s v="Holanda Chemisse Pineapple 8-4pk"/>
    <n v="11334"/>
    <n v="5485"/>
    <n v="8123"/>
    <n v="9284"/>
    <n v="14445"/>
    <n v="10706"/>
    <n v="13830"/>
    <n v="16270"/>
    <n v="5000"/>
    <n v="4020"/>
    <n v="13065"/>
    <n v="4140"/>
    <n v="5190"/>
    <n v="8080.7610873864223"/>
    <n v="6519.0834786023579"/>
    <n v="9518.8417918367122"/>
    <n v="12377.087777726687"/>
    <n v="10819.903141159488"/>
    <n v="12198.708535497266"/>
    <n v="13843.444131880817"/>
    <n v="10495.417978657972"/>
    <n v="10575.955774676753"/>
    <n v="9381.6370300470662"/>
    <n v="4624.7179570742992"/>
    <n v="5214.5187161865533"/>
    <n v="234542.07740073238"/>
    <n v="135"/>
    <n v="2.0800000000000003E-3"/>
    <n v="109558"/>
    <n v="113650.07740073239"/>
    <n v="83.955555555555549"/>
    <n v="811.54074074074072"/>
    <n v="841.85242519061035"/>
    <n v="40.629629629629626"/>
    <n v="60.170370370370371"/>
    <n v="68.770370370370372"/>
    <n v="107"/>
    <n v="79.303703703703704"/>
    <n v="102.44444444444444"/>
    <n v="120.51851851851852"/>
    <n v="37.037037037037038"/>
    <n v="29.777777777777779"/>
    <n v="96.777777777777771"/>
    <n v="30.666666666666668"/>
    <n v="38.444444444444443"/>
    <n v="59.857489536195722"/>
    <n v="48.289507248906354"/>
    <n v="70.509939198790462"/>
    <n v="91.682131686864352"/>
    <n v="80.147430675255464"/>
    <n v="90.360803966646415"/>
    <n v="102.54403060652457"/>
    <n v="77.743836878947931"/>
    <n v="78.340413145753729"/>
    <n v="69.493607629978271"/>
    <n v="34.257170052402216"/>
    <n v="38.626064564344837"/>
    <n v="23.574720000000003"/>
    <n v="227.88064000000003"/>
    <n v="236.39216099352342"/>
    <n v="11.408800000000001"/>
    <n v="16.895840000000003"/>
    <n v="19.310720000000003"/>
    <n v="30.045600000000004"/>
    <n v="22.268480000000004"/>
    <n v="28.766400000000004"/>
    <n v="33.841600000000007"/>
    <n v="10.400000000000002"/>
    <n v="8.361600000000001"/>
    <n v="27.175200000000004"/>
    <n v="8.6112000000000002"/>
    <n v="10.795200000000001"/>
    <n v="16.80798306176376"/>
    <n v="13.559693635492906"/>
    <n v="19.799190927020362"/>
    <n v="25.74434257767151"/>
    <n v="22.505398533611736"/>
    <n v="25.373313753834317"/>
    <n v="28.794363794312101"/>
    <n v="21.830469395608585"/>
    <n v="21.997988011327649"/>
    <n v="19.513805022497902"/>
    <n v="9.6194133507145434"/>
    <n v="10.846198929668033"/>
  </r>
  <r>
    <x v="0"/>
    <s v="TALENTI"/>
    <n v="64371463"/>
    <n v="10186852001819"/>
    <s v="TAL LYR Italian Tiramisu 8-1pt"/>
    <n v="3812"/>
    <n v="10220"/>
    <n v="13950"/>
    <n v="12495"/>
    <n v="12396"/>
    <n v="10195"/>
    <n v="14873"/>
    <n v="12212"/>
    <n v="10530"/>
    <n v="12495"/>
    <n v="10095"/>
    <n v="9150"/>
    <n v="6090"/>
    <n v="2375.248379044232"/>
    <n v="7570.2783712739447"/>
    <n v="8057.5120064254806"/>
    <n v="8521.5591935546472"/>
    <n v="8721.8777646496528"/>
    <n v="9795.8192603531261"/>
    <n v="9517.5252910572399"/>
    <n v="7965.7518766682788"/>
    <n v="6986.8718998901541"/>
    <n v="8267.4603102584861"/>
    <n v="6703.9995504581193"/>
    <n v="5048.3576295511348"/>
    <n v="228045.26153318456"/>
    <n v="255"/>
    <n v="3.552E-3"/>
    <n v="134701"/>
    <n v="89532.261533184486"/>
    <n v="14.949019607843137"/>
    <n v="528.23921568627452"/>
    <n v="351.10690797327248"/>
    <n v="40.078431372549019"/>
    <n v="54.705882352941174"/>
    <n v="49"/>
    <n v="48.611764705882351"/>
    <n v="39.980392156862742"/>
    <n v="58.325490196078434"/>
    <n v="47.890196078431373"/>
    <n v="41.294117647058826"/>
    <n v="49"/>
    <n v="39.588235294117645"/>
    <n v="35.882352941176471"/>
    <n v="23.882352941176471"/>
    <n v="9.3146995256636558"/>
    <n v="29.687366161858606"/>
    <n v="31.598086299707766"/>
    <n v="33.417879190410382"/>
    <n v="34.203442214312361"/>
    <n v="38.414977491580885"/>
    <n v="37.323628592381333"/>
    <n v="31.238242653601095"/>
    <n v="27.399497646628056"/>
    <n v="32.42141298140583"/>
    <n v="26.290194315522037"/>
    <n v="19.797480900200529"/>
    <n v="13.540224"/>
    <n v="478.45795199999998"/>
    <n v="318.01859296587128"/>
    <n v="36.301439999999999"/>
    <n v="49.550400000000003"/>
    <n v="44.382240000000003"/>
    <n v="44.030591999999999"/>
    <n v="36.21264"/>
    <n v="52.828896"/>
    <n v="43.377023999999999"/>
    <n v="37.402560000000001"/>
    <n v="44.382240000000003"/>
    <n v="35.857439999999997"/>
    <n v="32.500799999999998"/>
    <n v="21.631679999999999"/>
    <n v="8.4368822423651118"/>
    <n v="26.88962877476505"/>
    <n v="28.620282646823309"/>
    <n v="30.268578255506107"/>
    <n v="30.980109820035565"/>
    <n v="34.794750012774301"/>
    <n v="33.806249833835317"/>
    <n v="28.294350665925727"/>
    <n v="24.817368988409829"/>
    <n v="29.366019022038142"/>
    <n v="23.812606403227239"/>
    <n v="17.931766300165631"/>
  </r>
  <r>
    <x v="1"/>
    <s v="B&amp;J Cups"/>
    <n v="64346613"/>
    <n v="10076840003249"/>
    <s v="BJ US-PUP-PB Pretzel 6-4PK"/>
    <n v="165482"/>
    <n v="8970"/>
    <n v="12024"/>
    <n v="15243"/>
    <n v="5198"/>
    <n v="14488.000599999998"/>
    <n v="18517.080009999998"/>
    <n v="15666"/>
    <n v="18425"/>
    <n v="18297"/>
    <n v="6820"/>
    <n v="6810"/>
    <n v="7768"/>
    <n v="8476.247636745451"/>
    <n v="10479.747507300201"/>
    <n v="14753.157664371825"/>
    <n v="12933.584096559496"/>
    <n v="13801.055618411418"/>
    <n v="17349.31683554321"/>
    <n v="14165.000040450326"/>
    <n v="16538.563691046751"/>
    <n v="15404.945120262259"/>
    <n v="7186.2181061355504"/>
    <n v="9801.1030083300702"/>
    <n v="10105.68482889251"/>
    <n v="464702.70476404903"/>
    <n v="180"/>
    <n v="2.8799999999999997E-3"/>
    <n v="148226.08061"/>
    <n v="150994.62415404903"/>
    <n v="919.34444444444443"/>
    <n v="823.47822561111116"/>
    <n v="838.8590230780502"/>
    <n v="49.833333333333336"/>
    <n v="66.8"/>
    <n v="84.683333333333337"/>
    <n v="28.877777777777776"/>
    <n v="80.488892222222205"/>
    <n v="102.87266672222221"/>
    <n v="87.033333333333331"/>
    <n v="102.36111111111111"/>
    <n v="101.65"/>
    <n v="37.888888888888886"/>
    <n v="37.833333333333336"/>
    <n v="43.155555555555559"/>
    <n v="47.090264648585837"/>
    <n v="58.220819485001115"/>
    <n v="81.961987024287922"/>
    <n v="71.853244980886089"/>
    <n v="76.672531213396766"/>
    <n v="96.385093530795615"/>
    <n v="78.694444669168476"/>
    <n v="91.880909394704176"/>
    <n v="85.583028445901434"/>
    <n v="39.923433922975278"/>
    <n v="54.450572268500387"/>
    <n v="56.142693493847283"/>
    <n v="476.58815999999996"/>
    <n v="426.89111215679998"/>
    <n v="434.8645175636612"/>
    <n v="25.833599999999997"/>
    <n v="34.62912"/>
    <n v="43.899839999999998"/>
    <n v="14.970239999999999"/>
    <n v="41.725441727999993"/>
    <n v="53.32919042879999"/>
    <n v="45.118079999999999"/>
    <n v="53.063999999999993"/>
    <n v="52.695359999999994"/>
    <n v="19.641599999999997"/>
    <n v="19.6128"/>
    <n v="22.371839999999999"/>
    <n v="24.411593193826896"/>
    <n v="30.181672821024573"/>
    <n v="42.489094073390852"/>
    <n v="37.248722198091343"/>
    <n v="39.747040181024879"/>
    <n v="49.966032486364441"/>
    <n v="40.795200116496936"/>
    <n v="47.631063430214638"/>
    <n v="44.366241946355302"/>
    <n v="20.696308145670383"/>
    <n v="28.227176663990601"/>
    <n v="29.104372307210426"/>
  </r>
  <r>
    <x v="1"/>
    <s v="Yasso Sticks"/>
    <n v="64326314"/>
    <n v="10851035003620"/>
    <s v="Yasso Peanut Butter Chip 8-4pk"/>
    <n v="123653"/>
    <n v="10909"/>
    <n v="7567"/>
    <n v="16134"/>
    <n v="16461"/>
    <n v="19325"/>
    <n v="22236"/>
    <n v="23589"/>
    <n v="22848"/>
    <n v="18657"/>
    <n v="13757"/>
    <n v="13521"/>
    <n v="16805"/>
    <n v="15313.470277326027"/>
    <n v="14856.577472737514"/>
    <n v="22662.979095811286"/>
    <n v="21728.608005451129"/>
    <n v="24210.985623578363"/>
    <n v="28074.406857188558"/>
    <n v="31262.678589659386"/>
    <n v="29719.335625076234"/>
    <n v="25152.915820909719"/>
    <n v="18219.212725418914"/>
    <n v="22020.100220792614"/>
    <n v="15014.181133998194"/>
    <n v="593697.451447948"/>
    <n v="187"/>
    <n v="3.3119999999999998E-3"/>
    <n v="201809"/>
    <n v="268235.45144794794"/>
    <n v="661.24598930481284"/>
    <n v="1079.192513368984"/>
    <n v="1434.4141788660318"/>
    <n v="58.336898395721924"/>
    <n v="40.465240641711233"/>
    <n v="86.278074866310163"/>
    <n v="88.026737967914443"/>
    <n v="103.34224598930481"/>
    <n v="118.90909090909091"/>
    <n v="126.14438502673796"/>
    <n v="122.18181818181819"/>
    <n v="99.770053475935825"/>
    <n v="73.566844919786092"/>
    <n v="72.304812834224606"/>
    <n v="89.866310160427801"/>
    <n v="81.890215386770194"/>
    <n v="79.446938356885099"/>
    <n v="121.19240158187854"/>
    <n v="116.19576473503278"/>
    <n v="129.47051135603402"/>
    <n v="150.13051795287998"/>
    <n v="167.18009940994324"/>
    <n v="158.92692847634351"/>
    <n v="134.50757123481134"/>
    <n v="97.428945055716113"/>
    <n v="117.75454663525463"/>
    <n v="80.289738684482316"/>
    <n v="409.53873599999997"/>
    <n v="668.39140799999996"/>
    <n v="888.39581519560352"/>
    <n v="36.130607999999995"/>
    <n v="25.061903999999998"/>
    <n v="53.435807999999994"/>
    <n v="54.518831999999996"/>
    <n v="64.004400000000004"/>
    <n v="73.645631999999992"/>
    <n v="78.126767999999998"/>
    <n v="75.672575999999992"/>
    <n v="61.791983999999999"/>
    <n v="45.563184"/>
    <n v="44.781551999999998"/>
    <n v="55.658159999999995"/>
    <n v="50.718213558503798"/>
    <n v="49.20498458970664"/>
    <n v="75.059786765326976"/>
    <n v="71.965149714054135"/>
    <n v="80.186784385291531"/>
    <n v="92.982435511008504"/>
    <n v="103.54199148895188"/>
    <n v="98.430439590252476"/>
    <n v="83.306457198852982"/>
    <n v="60.34203254658744"/>
    <n v="72.930571931265135"/>
    <n v="49.726967915802014"/>
  </r>
  <r>
    <x v="1"/>
    <s v="ESS"/>
    <n v="64874633"/>
    <n v="10075856055396"/>
    <s v="KL OREO SANDWICH 1-24BK 4.5z"/>
    <n v="135204"/>
    <n v="2600"/>
    <n v="7245"/>
    <n v="14683"/>
    <n v="10581"/>
    <n v="8813"/>
    <n v="200"/>
    <n v="20228"/>
    <n v="21311"/>
    <n v="9960"/>
    <n v="7942"/>
    <n v="7607"/>
    <n v="5844"/>
    <n v="8638.2900000000009"/>
    <n v="9341.4699999999993"/>
    <n v="14418.279999999999"/>
    <n v="12854.27"/>
    <n v="15261.300000000001"/>
    <n v="15437.550000000001"/>
    <n v="15197.429999999998"/>
    <n v="14851.869999999999"/>
    <n v="12025.699999999999"/>
    <n v="10314.699999999999"/>
    <n v="9056.74"/>
    <n v="8798.6099999999988"/>
    <n v="398414.21"/>
    <n v="280"/>
    <n v="3.192E-3"/>
    <n v="117014"/>
    <n v="146196.20999999996"/>
    <n v="482.87142857142857"/>
    <n v="417.90714285714284"/>
    <n v="522.1293214285713"/>
    <n v="9.2857142857142865"/>
    <n v="25.875"/>
    <n v="52.439285714285717"/>
    <n v="37.789285714285711"/>
    <n v="31.475000000000001"/>
    <n v="0.7142857142857143"/>
    <n v="72.242857142857147"/>
    <n v="76.11071428571428"/>
    <n v="35.571428571428569"/>
    <n v="28.364285714285714"/>
    <n v="27.167857142857144"/>
    <n v="20.87142857142857"/>
    <n v="30.851035714285718"/>
    <n v="33.362392857142858"/>
    <n v="51.493857142857138"/>
    <n v="45.908107142857148"/>
    <n v="54.504642857142862"/>
    <n v="55.134107142857147"/>
    <n v="54.276535714285707"/>
    <n v="53.04239285714285"/>
    <n v="42.948928571428567"/>
    <n v="36.83821428571428"/>
    <n v="32.345500000000001"/>
    <n v="31.42360714285714"/>
    <n v="431.571168"/>
    <n v="373.50868800000001"/>
    <n v="466.65830231999985"/>
    <n v="8.299199999999999"/>
    <n v="23.12604"/>
    <n v="46.868136"/>
    <n v="33.774552"/>
    <n v="28.131095999999999"/>
    <n v="0.63839999999999997"/>
    <n v="64.567775999999995"/>
    <n v="68.024711999999994"/>
    <n v="31.79232"/>
    <n v="25.350864000000001"/>
    <n v="24.281544"/>
    <n v="18.654048"/>
    <n v="27.573421680000003"/>
    <n v="29.817972239999996"/>
    <n v="46.023149759999995"/>
    <n v="41.030829840000003"/>
    <n v="48.714069600000002"/>
    <n v="49.276659600000002"/>
    <n v="48.510196559999997"/>
    <n v="47.407169039999999"/>
    <n v="38.386034399999993"/>
    <n v="32.924522399999994"/>
    <n v="28.909114079999998"/>
    <n v="28.085163119999997"/>
  </r>
  <r>
    <x v="1"/>
    <s v="Facepieces"/>
    <n v="64401837"/>
    <n v="10077567004106"/>
    <s v="PS Olaf"/>
    <n v="0"/>
    <n v="0"/>
    <n v="0"/>
    <n v="167"/>
    <n v="16005"/>
    <n v="6422"/>
    <n v="5100"/>
    <n v="5850"/>
    <n v="4580"/>
    <n v="8890"/>
    <n v="5659"/>
    <n v="3465"/>
    <n v="8789"/>
    <n v="10993.613369198874"/>
    <n v="6572.18183453446"/>
    <n v="7416.3164874545628"/>
    <n v="7825.7993900811489"/>
    <n v="8935.5612888831783"/>
    <n v="9442.4752578057651"/>
    <n v="15913.799164908291"/>
    <n v="11881.795359960299"/>
    <n v="11682.30455178032"/>
    <n v="8306.4230447808841"/>
    <n v="7332.3096861469694"/>
    <n v="5571.0152835512408"/>
    <n v="176800.59471908599"/>
    <n v="150"/>
    <n v="2.16E-3"/>
    <n v="64927"/>
    <n v="111873.594719086"/>
    <n v="0"/>
    <n v="432.84666666666669"/>
    <n v="745.82396479390673"/>
    <n v="0"/>
    <n v="0"/>
    <n v="1.1133333333333333"/>
    <n v="106.7"/>
    <n v="42.813333333333333"/>
    <n v="34"/>
    <n v="39"/>
    <n v="30.533333333333335"/>
    <n v="59.266666666666666"/>
    <n v="37.726666666666667"/>
    <n v="23.1"/>
    <n v="58.593333333333334"/>
    <n v="73.290755794659162"/>
    <n v="43.814545563563065"/>
    <n v="49.442109916363755"/>
    <n v="52.171995933874328"/>
    <n v="59.570408592554521"/>
    <n v="62.949835052038431"/>
    <n v="106.09199443272193"/>
    <n v="79.211969066401991"/>
    <n v="77.882030345202139"/>
    <n v="55.376153631872562"/>
    <n v="48.882064574313127"/>
    <n v="37.140101890341604"/>
    <n v="0"/>
    <n v="140.24232000000001"/>
    <n v="241.64696459322576"/>
    <n v="0"/>
    <n v="0"/>
    <n v="0.36071999999999999"/>
    <n v="34.570799999999998"/>
    <n v="13.87152"/>
    <n v="11.016"/>
    <n v="12.636000000000001"/>
    <n v="9.8927999999999994"/>
    <n v="19.202400000000001"/>
    <n v="12.22344"/>
    <n v="7.4843999999999999"/>
    <n v="18.98424"/>
    <n v="23.74620487746957"/>
    <n v="14.195912762594434"/>
    <n v="16.019243612901857"/>
    <n v="16.903726682575282"/>
    <n v="19.300812383987665"/>
    <n v="20.395746556860452"/>
    <n v="34.373806196201905"/>
    <n v="25.664677977514245"/>
    <n v="25.233777831845494"/>
    <n v="17.941873776726709"/>
    <n v="15.837788922077454"/>
    <n v="12.033393012470681"/>
  </r>
  <r>
    <x v="0"/>
    <s v="Quarts"/>
    <n v="69798161"/>
    <n v="10076840004109"/>
    <s v="BJ US-IC CHOCOLATE FUDGE SWIRL-6 828ml "/>
    <n v="9488"/>
    <n v="7950"/>
    <n v="7491"/>
    <n v="14019"/>
    <n v="9939"/>
    <n v="7269"/>
    <n v="6992"/>
    <n v="7068"/>
    <n v="6094"/>
    <n v="5508"/>
    <n v="6912"/>
    <n v="4379"/>
    <n v="3713"/>
    <n v="5471.06810966388"/>
    <n v="7714.6054114805265"/>
    <n v="6196.9280397788561"/>
    <n v="9936.9090217544253"/>
    <n v="8372.4785997553918"/>
    <n v="5850.1442448407197"/>
    <n v="4728.8326090259834"/>
    <n v="3931.4144322783136"/>
    <n v="4079.3369770651702"/>
    <n v="3290.1645287397359"/>
    <n v="3315.9435863889385"/>
    <n v="4523.3239862298669"/>
    <n v="164233.14954700181"/>
    <n v="182"/>
    <n v="4.9680000000000002E-3"/>
    <n v="87334"/>
    <n v="67411.149547001798"/>
    <n v="52.131868131868131"/>
    <n v="479.85714285714283"/>
    <n v="370.39093157693293"/>
    <n v="43.681318681318679"/>
    <n v="41.159340659340657"/>
    <n v="77.027472527472526"/>
    <n v="54.609890109890109"/>
    <n v="39.939560439560438"/>
    <n v="38.417582417582416"/>
    <n v="38.835164835164832"/>
    <n v="33.483516483516482"/>
    <n v="30.263736263736263"/>
    <n v="37.978021978021978"/>
    <n v="24.060439560439562"/>
    <n v="20.401098901098901"/>
    <n v="30.06081378936198"/>
    <n v="42.387941821321576"/>
    <n v="34.049055163620089"/>
    <n v="54.598401218430908"/>
    <n v="46.002629668985669"/>
    <n v="32.143649696927028"/>
    <n v="25.982596752890018"/>
    <n v="21.601178199331393"/>
    <n v="22.413939434424012"/>
    <n v="18.077827080987561"/>
    <n v="18.219470254884278"/>
    <n v="24.853428495768501"/>
    <n v="47.136384"/>
    <n v="433.87531200000001"/>
    <n v="334.89859094950492"/>
    <n v="39.495600000000003"/>
    <n v="37.215288000000001"/>
    <n v="69.646392000000006"/>
    <n v="49.376952000000003"/>
    <n v="36.112392"/>
    <n v="34.736256000000004"/>
    <n v="35.113824000000001"/>
    <n v="30.274992000000001"/>
    <n v="27.363744000000001"/>
    <n v="34.338816000000001"/>
    <n v="21.754872000000002"/>
    <n v="18.446184000000002"/>
    <n v="27.180266368810155"/>
    <n v="38.326159684235257"/>
    <n v="30.786338501621358"/>
    <n v="49.366564020075984"/>
    <n v="41.594473683584788"/>
    <n v="29.063516608368698"/>
    <n v="23.492840401641086"/>
    <n v="19.531266899558663"/>
    <n v="20.266146102059768"/>
    <n v="16.34553737877901"/>
    <n v="16.473607737180245"/>
    <n v="22.47187356358998"/>
  </r>
  <r>
    <x v="1"/>
    <s v="TAL NV"/>
    <n v="69706147"/>
    <n v="10186852001642"/>
    <s v="TAL NV Roman RASPBRRY Sorbetto Bar 6-6PK"/>
    <n v="161530"/>
    <n v="6282"/>
    <n v="6194"/>
    <n v="4501"/>
    <n v="3792"/>
    <n v="5232"/>
    <n v="6548"/>
    <n v="6106"/>
    <n v="2416"/>
    <n v="2298"/>
    <n v="1840"/>
    <n v="1760"/>
    <n v="2717"/>
    <n v="2000"/>
    <n v="2000"/>
    <n v="2000"/>
    <n v="0"/>
    <n v="0"/>
    <n v="0"/>
    <n v="0"/>
    <n v="0"/>
    <n v="0"/>
    <n v="0"/>
    <n v="0"/>
    <n v="0"/>
    <n v="217216"/>
    <n v="176"/>
    <n v="1.98E-3"/>
    <n v="49686"/>
    <n v="6000"/>
    <n v="917.78409090909088"/>
    <n v="282.30681818181819"/>
    <n v="34.090909090909093"/>
    <n v="35.69318181818182"/>
    <n v="35.19318181818182"/>
    <n v="25.573863636363637"/>
    <n v="21.545454545454547"/>
    <n v="29.727272727272727"/>
    <n v="37.204545454545453"/>
    <n v="34.69318181818182"/>
    <n v="13.727272727272727"/>
    <n v="13.056818181818182"/>
    <n v="10.454545454545455"/>
    <n v="10"/>
    <n v="15.4375"/>
    <n v="11.363636363636363"/>
    <n v="11.363636363636363"/>
    <n v="11.363636363636363"/>
    <n v="0"/>
    <n v="0"/>
    <n v="0"/>
    <n v="0"/>
    <n v="0"/>
    <n v="0"/>
    <n v="0"/>
    <n v="0"/>
    <n v="0"/>
    <n v="319.82940000000002"/>
    <n v="98.378280000000004"/>
    <n v="11.88"/>
    <n v="12.438359999999999"/>
    <n v="12.26412"/>
    <n v="8.9119799999999998"/>
    <n v="7.5081600000000002"/>
    <n v="10.359360000000001"/>
    <n v="12.96504"/>
    <n v="12.089879999999999"/>
    <n v="4.7836800000000004"/>
    <n v="4.5500400000000001"/>
    <n v="3.6431999999999998"/>
    <n v="3.4847999999999999"/>
    <n v="5.3796600000000003"/>
    <n v="3.96"/>
    <n v="3.96"/>
    <n v="3.96"/>
    <n v="0"/>
    <n v="0"/>
    <n v="0"/>
    <n v="0"/>
    <n v="0"/>
    <n v="0"/>
    <n v="0"/>
    <n v="0"/>
    <n v="0"/>
  </r>
  <r>
    <x v="0"/>
    <s v="BJ PTS"/>
    <n v="69797288"/>
    <n v="10076840004031"/>
    <s v="BJ US-NDO-Strawberry Chscake-8 1PT"/>
    <n v="146337"/>
    <n v="6845"/>
    <n v="15302"/>
    <n v="11542"/>
    <n v="10814"/>
    <n v="25459"/>
    <n v="18327"/>
    <n v="20824"/>
    <n v="19352"/>
    <n v="16656"/>
    <n v="12218"/>
    <n v="10361"/>
    <n v="12712"/>
    <n v="10850.665941596595"/>
    <n v="13249.237867553709"/>
    <n v="12884.974054427679"/>
    <n v="14297.431212507654"/>
    <n v="16579.175663998743"/>
    <n v="15523.304264264145"/>
    <n v="17454.202361098334"/>
    <n v="15945.479327258388"/>
    <n v="12283.076576724417"/>
    <n v="10348.810445989935"/>
    <n v="11665.543377985197"/>
    <n v="9616.617201732035"/>
    <n v="487447.51829513686"/>
    <n v="240"/>
    <n v="3.7839999999999996E-3"/>
    <n v="180412"/>
    <n v="160698.51829513683"/>
    <n v="609.73749999999995"/>
    <n v="751.7166666666667"/>
    <n v="669.57715956307015"/>
    <n v="28.520833333333332"/>
    <n v="63.758333333333333"/>
    <n v="48.091666666666669"/>
    <n v="45.05833333333333"/>
    <n v="106.07916666666667"/>
    <n v="76.362499999999997"/>
    <n v="86.766666666666666"/>
    <n v="80.63333333333334"/>
    <n v="69.400000000000006"/>
    <n v="50.908333333333331"/>
    <n v="43.170833333333334"/>
    <n v="52.966666666666669"/>
    <n v="45.211108089985814"/>
    <n v="55.205157781473787"/>
    <n v="53.687391893448662"/>
    <n v="59.572630052115223"/>
    <n v="69.079898599994763"/>
    <n v="64.680434434433934"/>
    <n v="72.725843171243056"/>
    <n v="66.439497196909954"/>
    <n v="51.179485736351737"/>
    <n v="43.120043524958064"/>
    <n v="48.606430741604989"/>
    <n v="40.069238340550143"/>
    <n v="553.73920799999996"/>
    <n v="682.67900799999995"/>
    <n v="608.08319322879777"/>
    <n v="25.901479999999996"/>
    <n v="57.902767999999995"/>
    <n v="43.674927999999994"/>
    <n v="40.920175999999998"/>
    <n v="96.336855999999983"/>
    <n v="69.349367999999998"/>
    <n v="78.79801599999999"/>
    <n v="73.22796799999999"/>
    <n v="63.026303999999996"/>
    <n v="46.232911999999992"/>
    <n v="39.206023999999999"/>
    <n v="48.102207999999997"/>
    <n v="41.058919923001511"/>
    <n v="50.135116090823232"/>
    <n v="48.756741821954336"/>
    <n v="54.101479708128956"/>
    <n v="62.735600712571241"/>
    <n v="58.740183335975516"/>
    <n v="66.046701734396095"/>
    <n v="60.337693774345738"/>
    <n v="46.479161766325191"/>
    <n v="39.159898727625908"/>
    <n v="44.142416142295986"/>
    <n v="36.389279491354017"/>
  </r>
  <r>
    <x v="1"/>
    <s v="ESS"/>
    <n v="64874631"/>
    <n v="10075856078708"/>
    <s v="KL Oreo Ice Cream Sandwich 6-4PK"/>
    <n v="142277"/>
    <n v="6706"/>
    <n v="4365"/>
    <n v="7237"/>
    <n v="111"/>
    <n v="16226.000100000001"/>
    <n v="17764"/>
    <n v="9867"/>
    <n v="11826"/>
    <n v="9768"/>
    <n v="9787"/>
    <n v="7001"/>
    <n v="7070"/>
    <n v="7464.8198989153752"/>
    <n v="8269.2786376972053"/>
    <n v="9623.2630749727905"/>
    <n v="8418.9357753154527"/>
    <n v="15031.967219710215"/>
    <n v="15868.210657895033"/>
    <n v="8545.4679864275913"/>
    <n v="11674.120386411836"/>
    <n v="8995.7753653477248"/>
    <n v="10532.568110035267"/>
    <n v="5783.3226992183481"/>
    <n v="5473.2156294321412"/>
    <n v="365685.94554137898"/>
    <n v="189"/>
    <n v="2.8380000000000002E-3"/>
    <n v="107728.0001"/>
    <n v="115680.94544137899"/>
    <n v="752.7883597883598"/>
    <n v="569.98941851851851"/>
    <n v="612.06849439883069"/>
    <n v="35.481481481481481"/>
    <n v="23.095238095238095"/>
    <n v="38.291005291005291"/>
    <n v="0.58730158730158732"/>
    <n v="85.85185238095238"/>
    <n v="93.989417989417987"/>
    <n v="52.206349206349209"/>
    <n v="62.571428571428569"/>
    <n v="51.682539682539684"/>
    <n v="51.783068783068785"/>
    <n v="37.042328042328045"/>
    <n v="37.407407407407405"/>
    <n v="39.496401581562829"/>
    <n v="43.752797024852939"/>
    <n v="50.916735846416884"/>
    <n v="44.544633731827794"/>
    <n v="79.534218093704837"/>
    <n v="83.958786549709174"/>
    <n v="45.214116330304719"/>
    <n v="61.767832732337759"/>
    <n v="47.596695054749866"/>
    <n v="55.727873598070197"/>
    <n v="30.599591001155282"/>
    <n v="28.958812854138312"/>
    <n v="403.78212600000006"/>
    <n v="305.73206428380001"/>
    <n v="328.30252316263363"/>
    <n v="19.031628000000001"/>
    <n v="12.387870000000001"/>
    <n v="20.538606000000001"/>
    <n v="0.31501800000000002"/>
    <n v="46.049388283800006"/>
    <n v="50.414232000000005"/>
    <n v="28.002546000000002"/>
    <n v="33.562188000000006"/>
    <n v="27.721584000000004"/>
    <n v="27.775506000000004"/>
    <n v="19.868838"/>
    <n v="20.064660000000003"/>
    <n v="21.185158873121836"/>
    <n v="23.468212773784671"/>
    <n v="27.310820606772783"/>
    <n v="23.892939730345258"/>
    <n v="42.660722969537595"/>
    <n v="45.033981847106105"/>
    <n v="24.252038145481507"/>
    <n v="33.131153656636791"/>
    <n v="25.530010486856845"/>
    <n v="29.89142829628009"/>
    <n v="16.413069820381672"/>
    <n v="15.532985956328417"/>
  </r>
  <r>
    <x v="1"/>
    <s v="Other"/>
    <n v="64409314"/>
    <n v="10041000009751"/>
    <s v="Holanda Chemisse Strawberry 8-4pk"/>
    <n v="10891"/>
    <n v="6823"/>
    <n v="6434"/>
    <n v="8204"/>
    <n v="12909"/>
    <n v="9744"/>
    <n v="10815"/>
    <n v="11972"/>
    <n v="1907"/>
    <n v="7540"/>
    <n v="10170"/>
    <n v="3150"/>
    <n v="3975"/>
    <n v="7117.5992533130748"/>
    <n v="5454.6494038716628"/>
    <n v="8136.1008458851929"/>
    <n v="10502.031003200273"/>
    <n v="9208.8743730356982"/>
    <n v="10120.883493402544"/>
    <n v="11540.09703262473"/>
    <n v="8891.1618303989562"/>
    <n v="9379.1032511033554"/>
    <n v="8541.9549377145631"/>
    <n v="4314.8092332605684"/>
    <n v="4607.3663976905736"/>
    <n v="202348.6310555012"/>
    <n v="135"/>
    <n v="2.0800000000000003E-3"/>
    <n v="93643"/>
    <n v="97814.631055501173"/>
    <n v="80.67407407407407"/>
    <n v="693.6518518518518"/>
    <n v="724.55282263334198"/>
    <n v="50.540740740740738"/>
    <n v="47.659259259259258"/>
    <n v="60.770370370370372"/>
    <n v="95.62222222222222"/>
    <n v="72.177777777777777"/>
    <n v="80.111111111111114"/>
    <n v="88.681481481481484"/>
    <n v="14.125925925925927"/>
    <n v="55.851851851851855"/>
    <n v="75.333333333333329"/>
    <n v="23.333333333333332"/>
    <n v="29.444444444444443"/>
    <n v="52.7229574319487"/>
    <n v="40.404810399049353"/>
    <n v="60.267413673223651"/>
    <n v="77.792822245927951"/>
    <n v="68.213884244708879"/>
    <n v="74.969507358537356"/>
    <n v="85.482200241664671"/>
    <n v="65.860458002955227"/>
    <n v="69.474838897061886"/>
    <n v="63.273740279367132"/>
    <n v="31.961549876004209"/>
    <n v="34.128639982893141"/>
    <n v="22.653280000000002"/>
    <n v="194.77744000000001"/>
    <n v="203.45443259544246"/>
    <n v="14.191840000000001"/>
    <n v="13.382720000000001"/>
    <n v="17.064320000000002"/>
    <n v="26.850720000000003"/>
    <n v="20.267520000000001"/>
    <n v="22.495200000000004"/>
    <n v="24.901760000000003"/>
    <n v="3.9665600000000003"/>
    <n v="15.683200000000001"/>
    <n v="21.153600000000001"/>
    <n v="6.5520000000000005"/>
    <n v="8.2680000000000007"/>
    <n v="14.804606446891198"/>
    <n v="11.345670760053061"/>
    <n v="16.923089759441204"/>
    <n v="21.844224486656568"/>
    <n v="19.154458695914254"/>
    <n v="21.051437666277295"/>
    <n v="24.003401827859442"/>
    <n v="18.493616607229832"/>
    <n v="19.508534762294982"/>
    <n v="17.767266270446292"/>
    <n v="8.974803205181983"/>
    <n v="9.5833221071963948"/>
  </r>
  <r>
    <x v="1"/>
    <s v="KL Mini Cones"/>
    <n v="64369052"/>
    <n v="10075856001058"/>
    <s v="KL Strawberry SS Cone"/>
    <n v="0"/>
    <n v="3792"/>
    <n v="4704"/>
    <n v="2688"/>
    <n v="7716"/>
    <n v="5952"/>
    <n v="8628"/>
    <n v="5724"/>
    <n v="4452"/>
    <n v="2760"/>
    <n v="3780"/>
    <n v="4114"/>
    <n v="3852"/>
    <n v="3662.5541641438776"/>
    <n v="3099.0799968181186"/>
    <n v="2728.2288997907153"/>
    <n v="4613.5314984965253"/>
    <n v="3689.3382018149796"/>
    <n v="4780.2685668337817"/>
    <n v="2660.4414076699363"/>
    <n v="2295.8154086198774"/>
    <n v="896.96090639316139"/>
    <n v="1909.069277777945"/>
    <n v="1286.0269085208972"/>
    <n v="1357.1517676745425"/>
    <n v="91140.467004554346"/>
    <n v="120"/>
    <n v="5.3220000000000003E-3"/>
    <n v="58162"/>
    <n v="32978.467004554353"/>
    <n v="0"/>
    <n v="484.68333333333334"/>
    <n v="274.82055837128627"/>
    <n v="31.6"/>
    <n v="39.200000000000003"/>
    <n v="22.4"/>
    <n v="64.3"/>
    <n v="49.6"/>
    <n v="71.900000000000006"/>
    <n v="47.7"/>
    <n v="37.1"/>
    <n v="23"/>
    <n v="31.5"/>
    <n v="34.283333333333331"/>
    <n v="32.1"/>
    <n v="30.521284701198979"/>
    <n v="25.825666640150988"/>
    <n v="22.735240831589294"/>
    <n v="38.446095820804381"/>
    <n v="30.74448501512483"/>
    <n v="39.835571390281515"/>
    <n v="22.170345063916137"/>
    <n v="19.131795071832311"/>
    <n v="7.4746742199430116"/>
    <n v="15.908910648149542"/>
    <n v="10.71689090434081"/>
    <n v="11.309598063954521"/>
    <n v="0"/>
    <n v="309.53816399999999"/>
    <n v="175.51140139823829"/>
    <n v="20.181024000000001"/>
    <n v="25.034688000000003"/>
    <n v="14.305536"/>
    <n v="41.064552000000006"/>
    <n v="31.676544000000003"/>
    <n v="45.918216000000001"/>
    <n v="30.463128000000001"/>
    <n v="23.693544000000003"/>
    <n v="14.688720000000002"/>
    <n v="20.117160000000002"/>
    <n v="21.894708000000001"/>
    <n v="20.500344000000002"/>
    <n v="19.492113261573717"/>
    <n v="16.493303743066029"/>
    <n v="14.519634204686188"/>
    <n v="24.553214634998508"/>
    <n v="19.634657910059321"/>
    <n v="25.440589312689387"/>
    <n v="14.158869171619402"/>
    <n v="12.218329604674988"/>
    <n v="4.7736259438244053"/>
    <n v="10.160066696334225"/>
    <n v="6.8442352071482153"/>
    <n v="7.2227617075639152"/>
  </r>
  <r>
    <x v="1"/>
    <s v="KL Mini Cones"/>
    <n v="69552657"/>
    <n v="10075856000716"/>
    <s v="KL Cone Reeses PB Reeses Chocolate 6-8CT"/>
    <n v="203464"/>
    <n v="7448"/>
    <n v="8302"/>
    <n v="14461"/>
    <n v="9757"/>
    <n v="12382"/>
    <n v="13988"/>
    <n v="16203"/>
    <n v="2901"/>
    <n v="3960"/>
    <n v="16343"/>
    <n v="4284"/>
    <n v="6216"/>
    <n v="5706.0678913918891"/>
    <n v="6258.6516003558017"/>
    <n v="4333.4644739210225"/>
    <n v="3355.6688711335128"/>
    <n v="737.1165220820202"/>
    <n v="3027.8668299032938"/>
    <n v="2900.2858223441799"/>
    <n v="669.98758635247839"/>
    <n v="1236.3358304238632"/>
    <n v="4514.1871726905065"/>
    <n v="1254.4196463073336"/>
    <n v="1759.1411505343744"/>
    <n v="355462.19339744031"/>
    <n v="108"/>
    <n v="5.3220000000000003E-3"/>
    <n v="116245"/>
    <n v="35753.193397440271"/>
    <n v="1883.9259259259259"/>
    <n v="1076.3425925925926"/>
    <n v="331.04808701333582"/>
    <n v="68.962962962962962"/>
    <n v="76.870370370370367"/>
    <n v="133.89814814814815"/>
    <n v="90.342592592592595"/>
    <n v="114.64814814814815"/>
    <n v="129.5185185185185"/>
    <n v="150.02777777777777"/>
    <n v="26.861111111111111"/>
    <n v="36.666666666666664"/>
    <n v="151.32407407407408"/>
    <n v="39.666666666666664"/>
    <n v="57.555555555555557"/>
    <n v="52.833961957332306"/>
    <n v="57.950477781072237"/>
    <n v="40.124671054824283"/>
    <n v="31.071008066051043"/>
    <n v="6.8251529822409278"/>
    <n v="28.035803980586053"/>
    <n v="26.854498355038704"/>
    <n v="6.2035887625229478"/>
    <n v="11.44755398540614"/>
    <n v="41.798029376763949"/>
    <n v="11.614996725067904"/>
    <n v="16.288343986429393"/>
    <n v="1082.8354080000001"/>
    <n v="618.65589"/>
    <n v="190.27849526117714"/>
    <n v="39.638256000000005"/>
    <n v="44.183244000000002"/>
    <n v="76.961442000000005"/>
    <n v="51.926754000000003"/>
    <n v="65.89700400000001"/>
    <n v="74.444136"/>
    <n v="86.232365999999999"/>
    <n v="15.439122000000001"/>
    <n v="21.075120000000002"/>
    <n v="86.977446"/>
    <n v="22.799448000000002"/>
    <n v="33.081552000000002"/>
    <n v="30.367693317987637"/>
    <n v="33.308543817093579"/>
    <n v="23.062697930207683"/>
    <n v="17.858869732172558"/>
    <n v="3.9229341305205119"/>
    <n v="16.114307268745332"/>
    <n v="15.435321146515726"/>
    <n v="3.5656739345678901"/>
    <n v="6.5797792895158"/>
    <n v="24.024504133058876"/>
    <n v="6.6760213576476293"/>
    <n v="9.3621492031439413"/>
  </r>
  <r>
    <x v="1"/>
    <s v="MG Sticks"/>
    <n v="68410353"/>
    <n v="10077567193299"/>
    <s v="MG Mini Classic RFA 6-6PK"/>
    <n v="170553"/>
    <n v="7254"/>
    <n v="9733"/>
    <n v="10187"/>
    <n v="10004"/>
    <n v="12190.000100000001"/>
    <n v="12219"/>
    <n v="10512"/>
    <n v="11856"/>
    <n v="8208"/>
    <n v="9488"/>
    <n v="8784"/>
    <n v="8912"/>
    <n v="7584.0782794997122"/>
    <n v="9101.7181878784522"/>
    <n v="8244.9563694635344"/>
    <n v="8008.9091090956463"/>
    <n v="11488.669523438781"/>
    <n v="9577.1972392346179"/>
    <n v="11039.492814352225"/>
    <n v="11303.648178208936"/>
    <n v="8421.9133707607034"/>
    <n v="7725.4821652248766"/>
    <n v="8247.7116513001129"/>
    <n v="5766.8350736460352"/>
    <n v="396410.61206210358"/>
    <n v="176"/>
    <n v="1.98E-3"/>
    <n v="119347.0001"/>
    <n v="106510.61196210363"/>
    <n v="969.05113636363637"/>
    <n v="678.10795511363642"/>
    <n v="605.17393160286156"/>
    <n v="41.215909090909093"/>
    <n v="55.301136363636367"/>
    <n v="57.88068181818182"/>
    <n v="56.840909090909093"/>
    <n v="69.261364204545458"/>
    <n v="69.42613636363636"/>
    <n v="59.727272727272727"/>
    <n v="67.36363636363636"/>
    <n v="46.636363636363633"/>
    <n v="53.909090909090907"/>
    <n v="49.909090909090907"/>
    <n v="50.636363636363633"/>
    <n v="43.091353860793816"/>
    <n v="51.714307885673023"/>
    <n v="46.846343008315536"/>
    <n v="45.5051653925889"/>
    <n v="65.276531383174884"/>
    <n v="54.41589340474215"/>
    <n v="62.724390990637637"/>
    <n v="64.225273739823493"/>
    <n v="47.851780515685817"/>
    <n v="43.894785029686801"/>
    <n v="46.86199801875064"/>
    <n v="32.766108372988839"/>
    <n v="337.69493999999997"/>
    <n v="236.30706019800002"/>
    <n v="210.89101168496521"/>
    <n v="14.362920000000001"/>
    <n v="19.271339999999999"/>
    <n v="20.170259999999999"/>
    <n v="19.807919999999999"/>
    <n v="24.136200198000001"/>
    <n v="24.193619999999999"/>
    <n v="20.813759999999998"/>
    <n v="23.474879999999999"/>
    <n v="16.251840000000001"/>
    <n v="18.786239999999999"/>
    <n v="17.392320000000002"/>
    <n v="17.645759999999999"/>
    <n v="15.01647499340943"/>
    <n v="18.021402011999335"/>
    <n v="16.325013611537798"/>
    <n v="15.85764003600938"/>
    <n v="22.747565656408785"/>
    <n v="18.962850533684545"/>
    <n v="21.858195772417403"/>
    <n v="22.381223392853691"/>
    <n v="16.675388474106192"/>
    <n v="15.296454687145255"/>
    <n v="16.330469069574225"/>
    <n v="11.418333445819149"/>
  </r>
  <r>
    <x v="1"/>
    <s v="MBG"/>
    <n v="64789262"/>
    <n v="10077567028744"/>
    <s v="GH Oreo Cookies+Cream Bar 1-24BK"/>
    <n v="312831"/>
    <n v="10375"/>
    <n v="14176"/>
    <n v="14288"/>
    <n v="29170"/>
    <n v="39101"/>
    <n v="37353"/>
    <n v="39330"/>
    <n v="25600"/>
    <n v="26183"/>
    <n v="13890"/>
    <n v="10335"/>
    <n v="11344"/>
    <n v="5624.0054732382132"/>
    <n v="8709.1111662532185"/>
    <n v="14462.555470249386"/>
    <n v="22214.108033882148"/>
    <n v="31711.730925065192"/>
    <n v="31071.061440570993"/>
    <n v="37887.621043663887"/>
    <n v="25551.184097867237"/>
    <n v="23679.932668002057"/>
    <n v="15798.311266560322"/>
    <n v="8262.5021460554126"/>
    <n v="7764.886433224031"/>
    <n v="816713.01016463223"/>
    <n v="225"/>
    <n v="2.8319999999999999E-3"/>
    <n v="271145"/>
    <n v="232737.01016463205"/>
    <n v="1390.36"/>
    <n v="1205.088888888889"/>
    <n v="1034.3867118428091"/>
    <n v="46.111111111111114"/>
    <n v="63.004444444444445"/>
    <n v="63.502222222222223"/>
    <n v="129.64444444444445"/>
    <n v="173.78222222222223"/>
    <n v="166.01333333333332"/>
    <n v="174.8"/>
    <n v="113.77777777777777"/>
    <n v="116.36888888888889"/>
    <n v="61.733333333333334"/>
    <n v="45.93333333333333"/>
    <n v="50.417777777777779"/>
    <n v="24.995579881058724"/>
    <n v="38.707160738903191"/>
    <n v="64.2780243122195"/>
    <n v="98.729369039476211"/>
    <n v="140.94102633362309"/>
    <n v="138.09360640253774"/>
    <n v="168.38942686072838"/>
    <n v="113.56081821274327"/>
    <n v="105.24414519112025"/>
    <n v="70.214716740268102"/>
    <n v="36.722231760246281"/>
    <n v="34.510606369884584"/>
    <n v="885.93739199999993"/>
    <n v="767.88263999999992"/>
    <n v="659.11121278623796"/>
    <n v="29.381999999999998"/>
    <n v="40.146431999999997"/>
    <n v="40.463616000000002"/>
    <n v="82.609439999999992"/>
    <n v="110.734032"/>
    <n v="105.78369599999999"/>
    <n v="111.38256"/>
    <n v="72.499200000000002"/>
    <n v="74.150255999999999"/>
    <n v="39.336480000000002"/>
    <n v="29.268719999999998"/>
    <n v="32.126207999999998"/>
    <n v="15.927183500210619"/>
    <n v="24.664202822829115"/>
    <n v="40.957957091746259"/>
    <n v="62.910353951954242"/>
    <n v="89.807621979784628"/>
    <n v="87.993245999697052"/>
    <n v="107.29774279565612"/>
    <n v="72.360953365160015"/>
    <n v="67.061569315781824"/>
    <n v="44.740817506898829"/>
    <n v="23.399406077628928"/>
    <n v="21.990158378890456"/>
  </r>
  <r>
    <x v="1"/>
    <s v="KL Mini Cones"/>
    <n v="69629469"/>
    <n v="10075856000518"/>
    <s v="KL Cone Classic Vanilla Chocolate 6-8ct"/>
    <n v="191335"/>
    <n v="4708"/>
    <n v="4724"/>
    <n v="6306"/>
    <n v="6160"/>
    <n v="12864"/>
    <n v="10534"/>
    <n v="15132"/>
    <n v="9660"/>
    <n v="10668"/>
    <n v="8256"/>
    <n v="9048"/>
    <n v="5496"/>
    <n v="2145.4283949102482"/>
    <n v="3027.557783411663"/>
    <n v="3613.4651942273599"/>
    <n v="5338.6468862005677"/>
    <n v="2179.7357909575226"/>
    <n v="5429.4924386962493"/>
    <n v="5930.3706804919639"/>
    <n v="2072.9740420034254"/>
    <n v="3438.4769855731065"/>
    <n v="1895.436200146911"/>
    <n v="2055.5422813982718"/>
    <n v="3010.0829446114053"/>
    <n v="335028.2096226287"/>
    <n v="120"/>
    <n v="5.3220000000000003E-3"/>
    <n v="103556"/>
    <n v="40137.209622628696"/>
    <n v="1594.4583333333333"/>
    <n v="862.9666666666667"/>
    <n v="334.47674685523913"/>
    <n v="39.233333333333334"/>
    <n v="39.366666666666667"/>
    <n v="52.55"/>
    <n v="51.333333333333336"/>
    <n v="107.2"/>
    <n v="87.783333333333331"/>
    <n v="126.1"/>
    <n v="80.5"/>
    <n v="88.9"/>
    <n v="68.8"/>
    <n v="75.400000000000006"/>
    <n v="45.8"/>
    <n v="17.878569957585402"/>
    <n v="25.229648195097191"/>
    <n v="30.112209951894666"/>
    <n v="44.488724051671397"/>
    <n v="18.164464924646023"/>
    <n v="45.245770322468744"/>
    <n v="49.419755670766364"/>
    <n v="17.274783683361878"/>
    <n v="28.653974879775888"/>
    <n v="15.795301667890925"/>
    <n v="17.129519011652267"/>
    <n v="25.084024538428377"/>
    <n v="1018.2848700000001"/>
    <n v="551.12503200000003"/>
    <n v="213.61022961162993"/>
    <n v="25.055976000000001"/>
    <n v="25.141128000000002"/>
    <n v="33.560532000000002"/>
    <n v="32.783520000000003"/>
    <n v="68.462208000000004"/>
    <n v="56.061948000000001"/>
    <n v="80.532504000000003"/>
    <n v="51.410520000000005"/>
    <n v="56.775096000000005"/>
    <n v="43.938432000000006"/>
    <n v="48.153456000000006"/>
    <n v="29.249712000000002"/>
    <n v="11.417969917712341"/>
    <n v="16.112662523316871"/>
    <n v="19.230861763678011"/>
    <n v="28.412278728359421"/>
    <n v="11.600553879475935"/>
    <n v="28.89575875874144"/>
    <n v="31.561432761578235"/>
    <n v="11.032367851542231"/>
    <n v="18.299574517220073"/>
    <n v="10.087511457181861"/>
    <n v="10.939596021601604"/>
    <n v="16.019661431221898"/>
  </r>
  <r>
    <x v="0"/>
    <s v="BJ PTS"/>
    <n v="62697528"/>
    <n v="10076840002280"/>
    <s v="BJ US-NDS-Milk+Cookies-8 1PT"/>
    <n v="115868"/>
    <n v="6211"/>
    <n v="11615"/>
    <n v="11652"/>
    <n v="12355"/>
    <n v="10905"/>
    <n v="13105"/>
    <n v="12841"/>
    <n v="14057"/>
    <n v="11648"/>
    <n v="7835"/>
    <n v="8927"/>
    <n v="8088"/>
    <n v="7635.0168946920803"/>
    <n v="7989.5267797333972"/>
    <n v="11100.947442017195"/>
    <n v="9456.5191876927183"/>
    <n v="8995.6214290949702"/>
    <n v="9272.4597487269893"/>
    <n v="10557.503238237636"/>
    <n v="10631.261526224429"/>
    <n v="8400.1432156136088"/>
    <n v="6705.2535076649501"/>
    <n v="8204.3266800114834"/>
    <n v="6953.433184223506"/>
    <n v="351009.01283393294"/>
    <n v="240"/>
    <n v="3.7839999999999996E-3"/>
    <n v="129239"/>
    <n v="105902.01283393298"/>
    <n v="482.78333333333336"/>
    <n v="538.49583333333328"/>
    <n v="441.25838680805407"/>
    <n v="25.879166666666666"/>
    <n v="48.395833333333336"/>
    <n v="48.55"/>
    <n v="51.479166666666664"/>
    <n v="45.4375"/>
    <n v="54.604166666666664"/>
    <n v="53.50416666666667"/>
    <n v="58.570833333333333"/>
    <n v="48.533333333333331"/>
    <n v="32.645833333333336"/>
    <n v="37.195833333333333"/>
    <n v="33.700000000000003"/>
    <n v="31.812570394550335"/>
    <n v="33.28969491555582"/>
    <n v="46.25394767507165"/>
    <n v="39.402163282052996"/>
    <n v="37.481755954562374"/>
    <n v="38.635248953029119"/>
    <n v="43.989596825990148"/>
    <n v="44.296923025935122"/>
    <n v="35.00059673172337"/>
    <n v="27.938556281937291"/>
    <n v="34.184694500047847"/>
    <n v="28.97263826759794"/>
    <n v="438.44451199999997"/>
    <n v="489.04037599999992"/>
    <n v="400.73321656360235"/>
    <n v="23.502423999999998"/>
    <n v="43.951159999999994"/>
    <n v="44.091167999999996"/>
    <n v="46.751319999999993"/>
    <n v="41.264519999999997"/>
    <n v="49.589319999999994"/>
    <n v="48.590343999999995"/>
    <n v="53.191687999999992"/>
    <n v="44.076031999999998"/>
    <n v="29.647639999999996"/>
    <n v="33.779767999999997"/>
    <n v="30.604991999999996"/>
    <n v="28.890903929514828"/>
    <n v="30.232369334511173"/>
    <n v="42.00598512059306"/>
    <n v="35.783468606229242"/>
    <n v="34.03943148769536"/>
    <n v="35.086987689182926"/>
    <n v="39.949592253491211"/>
    <n v="40.228693615233233"/>
    <n v="31.786141927881893"/>
    <n v="25.37267927300417"/>
    <n v="31.045172157163449"/>
    <n v="26.311791169101745"/>
  </r>
  <r>
    <x v="1"/>
    <s v="KL Mini Cones"/>
    <n v="69964646"/>
    <n v="10075856000938"/>
    <s v="KL Cone Vanilla Caramel OOH 1-24ct"/>
    <n v="90157"/>
    <n v="2354"/>
    <n v="4330"/>
    <n v="7290"/>
    <n v="8909"/>
    <n v="11684"/>
    <n v="10350"/>
    <n v="11784"/>
    <n v="8631"/>
    <n v="7038"/>
    <n v="7254"/>
    <n v="4176"/>
    <n v="3348"/>
    <n v="1648.31"/>
    <n v="3035.75"/>
    <n v="3698.6000000000008"/>
    <n v="4481.62"/>
    <n v="5914.17"/>
    <n v="5219.74"/>
    <n v="5964.5599999999995"/>
    <n v="4360.8599999999997"/>
    <n v="3527.58"/>
    <n v="4469.17"/>
    <n v="2641.78"/>
    <n v="1593.8900000000003"/>
    <n v="223861.03"/>
    <n v="180"/>
    <n v="2.8799999999999997E-3"/>
    <n v="87148"/>
    <n v="46556.029999999992"/>
    <n v="500.87222222222221"/>
    <n v="484.15555555555557"/>
    <n v="258.64461111111109"/>
    <n v="13.077777777777778"/>
    <n v="24.055555555555557"/>
    <n v="40.5"/>
    <n v="49.494444444444447"/>
    <n v="64.911111111111111"/>
    <n v="57.5"/>
    <n v="65.466666666666669"/>
    <n v="47.95"/>
    <n v="39.1"/>
    <n v="40.299999999999997"/>
    <n v="23.2"/>
    <n v="18.600000000000001"/>
    <n v="9.157277777777777"/>
    <n v="16.865277777777777"/>
    <n v="20.547777777777782"/>
    <n v="24.89788888888889"/>
    <n v="32.856499999999997"/>
    <n v="28.998555555555555"/>
    <n v="33.136444444444443"/>
    <n v="24.226999999999997"/>
    <n v="19.597666666666665"/>
    <n v="24.828722222222222"/>
    <n v="14.676555555555556"/>
    <n v="8.8549444444444454"/>
    <n v="259.65215999999998"/>
    <n v="250.98623999999998"/>
    <n v="134.08136639999995"/>
    <n v="6.7795199999999998"/>
    <n v="12.4704"/>
    <n v="20.995199999999997"/>
    <n v="25.657919999999997"/>
    <n v="33.649919999999995"/>
    <n v="29.807999999999996"/>
    <n v="33.937919999999998"/>
    <n v="24.857279999999999"/>
    <n v="20.269439999999999"/>
    <n v="20.89152"/>
    <n v="12.026879999999998"/>
    <n v="9.6422399999999993"/>
    <n v="4.7471327999999993"/>
    <n v="8.7429600000000001"/>
    <n v="10.651968000000002"/>
    <n v="12.907065599999999"/>
    <n v="17.0328096"/>
    <n v="15.032851199999998"/>
    <n v="17.177932799999997"/>
    <n v="12.559276799999997"/>
    <n v="10.1594304"/>
    <n v="12.871209599999998"/>
    <n v="7.6083264000000002"/>
    <n v="4.5904032000000008"/>
  </r>
  <r>
    <x v="1"/>
    <s v="EDF"/>
    <n v="68710277"/>
    <n v="10075856012214"/>
    <s v="KL SAB RF NSA KRUNCH BAR 12-6PK"/>
    <n v="124595"/>
    <n v="10259"/>
    <n v="8843"/>
    <n v="13903"/>
    <n v="12344"/>
    <n v="14766"/>
    <n v="18828"/>
    <n v="15594"/>
    <n v="14076"/>
    <n v="11016"/>
    <n v="12418"/>
    <n v="8436"/>
    <n v="9204"/>
    <n v="10831.753307734934"/>
    <n v="7984.1035777746738"/>
    <n v="14946.046568391432"/>
    <n v="12881.638380440525"/>
    <n v="14612.143233009459"/>
    <n v="17992.844331660006"/>
    <n v="14352.065259588564"/>
    <n v="14993.677907890496"/>
    <n v="12345.540040655802"/>
    <n v="9551.5159079437344"/>
    <n v="7494.0149654417282"/>
    <n v="6967.7444925843747"/>
    <n v="419235.08797311573"/>
    <n v="132"/>
    <n v="8.5199999999999998E-3"/>
    <n v="149687"/>
    <n v="144953.08797311573"/>
    <n v="943.90151515151513"/>
    <n v="1133.9924242424242"/>
    <n v="1098.129454341786"/>
    <n v="77.719696969696969"/>
    <n v="66.992424242424249"/>
    <n v="105.32575757575758"/>
    <n v="93.515151515151516"/>
    <n v="111.86363636363636"/>
    <n v="142.63636363636363"/>
    <n v="118.13636363636364"/>
    <n v="106.63636363636364"/>
    <n v="83.454545454545453"/>
    <n v="94.075757575757578"/>
    <n v="63.909090909090907"/>
    <n v="69.727272727272734"/>
    <n v="82.058737179810109"/>
    <n v="60.485633164959651"/>
    <n v="113.22762551811691"/>
    <n v="97.588169548791853"/>
    <n v="110.6980547955262"/>
    <n v="136.30942675500003"/>
    <n v="108.72776711809519"/>
    <n v="113.58846899917043"/>
    <n v="93.526818489816677"/>
    <n v="72.359968999573752"/>
    <n v="56.772840647285818"/>
    <n v="52.7859431256392"/>
    <n v="1061.5493999999999"/>
    <n v="1275.3332399999999"/>
    <n v="1235.000309530946"/>
    <n v="87.406679999999994"/>
    <n v="75.342359999999999"/>
    <n v="118.45356"/>
    <n v="105.17088"/>
    <n v="125.80632"/>
    <n v="160.41455999999999"/>
    <n v="132.86088000000001"/>
    <n v="119.92752"/>
    <n v="93.856319999999997"/>
    <n v="105.80136"/>
    <n v="71.874719999999996"/>
    <n v="78.418080000000003"/>
    <n v="92.286538181901633"/>
    <n v="68.024562482640221"/>
    <n v="127.340316762695"/>
    <n v="109.75155900135327"/>
    <n v="124.49546034524059"/>
    <n v="153.29903370574326"/>
    <n v="122.27959601169457"/>
    <n v="127.74613577522703"/>
    <n v="105.18400114638743"/>
    <n v="81.378915535680619"/>
    <n v="63.84900750556352"/>
    <n v="59.365183076818873"/>
  </r>
  <r>
    <x v="1"/>
    <s v="TAL NV"/>
    <n v="69981590"/>
    <n v="10186852001734"/>
    <s v="TAL NV Summer STRWBRY Sorbetto Bar 6-6Pk"/>
    <n v="130415"/>
    <n v="4391"/>
    <n v="5296"/>
    <n v="2623"/>
    <n v="2864"/>
    <n v="3600"/>
    <n v="4393"/>
    <n v="2752"/>
    <n v="1808"/>
    <n v="1632"/>
    <n v="1440"/>
    <n v="1536"/>
    <n v="3040"/>
    <n v="2000.0000000000007"/>
    <n v="2000.0000000000007"/>
    <n v="2000.0000000000007"/>
    <n v="0"/>
    <n v="0"/>
    <n v="0"/>
    <n v="0"/>
    <n v="0"/>
    <n v="0"/>
    <n v="0"/>
    <n v="0"/>
    <n v="0"/>
    <n v="171790"/>
    <n v="176"/>
    <n v="1.98E-3"/>
    <n v="35375"/>
    <n v="6000.0000000000018"/>
    <n v="740.99431818181813"/>
    <n v="200.99431818181819"/>
    <n v="34.090909090909101"/>
    <n v="24.948863636363637"/>
    <n v="30.09090909090909"/>
    <n v="14.903409090909092"/>
    <n v="16.272727272727273"/>
    <n v="20.454545454545453"/>
    <n v="24.960227272727273"/>
    <n v="15.636363636363637"/>
    <n v="10.272727272727273"/>
    <n v="9.2727272727272734"/>
    <n v="8.1818181818181817"/>
    <n v="8.7272727272727266"/>
    <n v="17.272727272727273"/>
    <n v="11.363636363636367"/>
    <n v="11.363636363636367"/>
    <n v="11.363636363636367"/>
    <n v="0"/>
    <n v="0"/>
    <n v="0"/>
    <n v="0"/>
    <n v="0"/>
    <n v="0"/>
    <n v="0"/>
    <n v="0"/>
    <n v="0"/>
    <n v="258.2217"/>
    <n v="70.042500000000004"/>
    <n v="11.880000000000004"/>
    <n v="8.6941799999999994"/>
    <n v="10.486079999999999"/>
    <n v="5.1935399999999996"/>
    <n v="5.6707200000000002"/>
    <n v="7.1280000000000001"/>
    <n v="8.6981400000000004"/>
    <n v="5.4489599999999996"/>
    <n v="3.5798399999999999"/>
    <n v="3.23136"/>
    <n v="2.8512"/>
    <n v="3.04128"/>
    <n v="6.0191999999999997"/>
    <n v="3.9600000000000013"/>
    <n v="3.9600000000000013"/>
    <n v="3.9600000000000013"/>
    <n v="0"/>
    <n v="0"/>
    <n v="0"/>
    <n v="0"/>
    <n v="0"/>
    <n v="0"/>
    <n v="0"/>
    <n v="0"/>
    <n v="0"/>
  </r>
  <r>
    <x v="0"/>
    <s v="48oz"/>
    <n v="68890247"/>
    <n v="10077567003260"/>
    <s v="BR Dulce de Leche 6 1.5QT"/>
    <n v="121428"/>
    <n v="4543"/>
    <n v="5071"/>
    <n v="4873"/>
    <n v="6578"/>
    <n v="5158"/>
    <n v="8998"/>
    <n v="4631"/>
    <n v="6424"/>
    <n v="2805"/>
    <n v="5339"/>
    <n v="1342"/>
    <n v="424"/>
    <n v="-726.58184735340262"/>
    <n v="-145.68126197495548"/>
    <n v="-172.4551562048006"/>
    <n v="-447.4189419274818"/>
    <n v="-227.20602337355257"/>
    <n v="26.867230721036329"/>
    <n v="-9.8979355907974522"/>
    <n v="74.794119789236731"/>
    <n v="-324.97067640484801"/>
    <n v="-245.76958467684602"/>
    <n v="-363.62311773756778"/>
    <n v="-765.96797547556253"/>
    <n v="174286.08882979045"/>
    <n v="176"/>
    <n v="8.5170239596469108E-3"/>
    <n v="56186"/>
    <n v="-3327.9111702095424"/>
    <n v="689.93181818181813"/>
    <n v="319.23863636363637"/>
    <n v="-18.908586194372401"/>
    <n v="25.8125"/>
    <n v="28.8125"/>
    <n v="27.6875"/>
    <n v="37.375"/>
    <n v="29.306818181818183"/>
    <n v="51.125"/>
    <n v="26.3125"/>
    <n v="36.5"/>
    <n v="15.9375"/>
    <n v="30.335227272727273"/>
    <n v="7.625"/>
    <n v="2.4090909090909092"/>
    <n v="-4.1283059508716056"/>
    <n v="-0.82773444303951971"/>
    <n v="-0.97985884207273066"/>
    <n v="-2.5421530791334193"/>
    <n v="-1.2909433146224578"/>
    <n v="0.15265472000588823"/>
    <n v="-5.6238270402258254E-2"/>
    <n v="0.42496658971157236"/>
    <n v="-1.8464242977548182"/>
    <n v="-1.396418094754807"/>
    <n v="-2.0660404416907259"/>
    <n v="-4.3520907697475142"/>
    <n v="1034.2051853720052"/>
    <n v="478.53750819672132"/>
    <n v="-28.343899172251263"/>
    <n v="38.692839848675916"/>
    <n v="43.189828499369483"/>
    <n v="41.503457755359399"/>
    <n v="56.024983606557377"/>
    <n v="43.930809583858768"/>
    <n v="76.6361815889029"/>
    <n v="39.442337957124842"/>
    <n v="54.713361916771753"/>
    <n v="23.890252206809585"/>
    <n v="45.472390920554858"/>
    <n v="11.429846153846155"/>
    <n v="3.6112181588902903"/>
    <n v="-6.1883150025534448"/>
    <n v="-1.2407707987122942"/>
    <n v="-1.4688046973609374"/>
    <n v="-3.8106778483962325"/>
    <n v="-1.9351191448486433"/>
    <n v="0.22882884778042795"/>
    <n v="-8.4300954577863796E-2"/>
    <n v="0.63702331028563042"/>
    <n v="-2.7677830371227534"/>
    <n v="-2.0932254412451679"/>
    <n v="-3.0969868060523744"/>
    <n v="-6.5237675994476039"/>
  </r>
  <r>
    <x v="1"/>
    <s v="Facepieces"/>
    <n v="64779835"/>
    <n v="10077567003505"/>
    <s v="PS Minions Facepiece 1-20PK"/>
    <n v="110919"/>
    <n v="3015"/>
    <n v="4210"/>
    <n v="12989"/>
    <n v="8371"/>
    <n v="8154"/>
    <n v="12621"/>
    <n v="11205"/>
    <n v="4713"/>
    <n v="4599"/>
    <n v="3654"/>
    <n v="1449"/>
    <n v="984"/>
    <n v="-453.43224629729946"/>
    <n v="-238.39294685729354"/>
    <n v="1047.6647447008095"/>
    <n v="637.80912458004207"/>
    <n v="-10.924125502954524"/>
    <n v="241.87401586439438"/>
    <n v="-67.981119271358722"/>
    <n v="-125.55594373812045"/>
    <n v="-1105.0824657873975"/>
    <n v="608.23270166131056"/>
    <n v="-451.53073385577261"/>
    <n v="-147.81873197971467"/>
    <n v="186817.8622735166"/>
    <n v="210"/>
    <n v="2E-3"/>
    <n v="75964"/>
    <n v="-65.137726483354953"/>
    <n v="528.18571428571431"/>
    <n v="361.73333333333335"/>
    <n v="-0.31017964992073788"/>
    <n v="14.357142857142858"/>
    <n v="20.047619047619047"/>
    <n v="61.852380952380955"/>
    <n v="39.861904761904761"/>
    <n v="38.828571428571429"/>
    <n v="60.1"/>
    <n v="53.357142857142854"/>
    <n v="22.442857142857143"/>
    <n v="21.9"/>
    <n v="17.399999999999999"/>
    <n v="6.9"/>
    <n v="4.6857142857142859"/>
    <n v="-2.1592011728442833"/>
    <n v="-1.1352045088442548"/>
    <n v="4.9888797366705218"/>
    <n v="3.03718630752401"/>
    <n v="-5.2019645252164404E-2"/>
    <n v="1.1517810279256875"/>
    <n v="-0.32371961557789869"/>
    <n v="-0.59788544637200214"/>
    <n v="-5.2622974561304643"/>
    <n v="2.8963461983871932"/>
    <n v="-2.1501463516941555"/>
    <n v="-0.70389872371292705"/>
    <n v="221.83799999999999"/>
    <n v="151.928"/>
    <n v="-0.13027545296670992"/>
    <n v="6.03"/>
    <n v="8.42"/>
    <n v="25.978000000000002"/>
    <n v="16.742000000000001"/>
    <n v="16.308"/>
    <n v="25.242000000000001"/>
    <n v="22.41"/>
    <n v="9.4260000000000002"/>
    <n v="9.1980000000000004"/>
    <n v="7.3079999999999998"/>
    <n v="2.8980000000000001"/>
    <n v="1.968"/>
    <n v="-0.90686449259459889"/>
    <n v="-0.47678589371458707"/>
    <n v="2.0953294894016188"/>
    <n v="1.2756182491600843"/>
    <n v="-2.184825100590905E-2"/>
    <n v="0.48374803172878877"/>
    <n v="-0.13596223854271744"/>
    <n v="-0.25111188747624091"/>
    <n v="-2.2101649315747949"/>
    <n v="1.2164654033226212"/>
    <n v="-0.90306146771154527"/>
    <n v="-0.29563746395942936"/>
  </r>
  <r>
    <x v="1"/>
    <s v="Facepieces"/>
    <n v="64403162"/>
    <n v="10077567004113"/>
    <s v="PS Baby Yoda"/>
    <n v="0"/>
    <n v="0"/>
    <n v="0"/>
    <n v="0"/>
    <n v="19890"/>
    <n v="11543"/>
    <n v="4050"/>
    <n v="615"/>
    <n v="525"/>
    <n v="6150"/>
    <n v="1200"/>
    <n v="600"/>
    <n v="1058"/>
    <n v="-122.45042476521481"/>
    <n v="-97.536967106130561"/>
    <n v="-303.25471342064509"/>
    <n v="425.9216500017846"/>
    <n v="332.92526065208256"/>
    <n v="-584.4358886329419"/>
    <n v="-871.87728196489525"/>
    <n v="-1381.2732440472844"/>
    <n v="-949.07148956149399"/>
    <n v="-280.26753562117676"/>
    <n v="-63.073933015322211"/>
    <n v="-221.58737002080559"/>
    <n v="41515.018062497962"/>
    <n v="195"/>
    <n v="2.16E-3"/>
    <n v="45631"/>
    <n v="-4115.9819375020434"/>
    <n v="0"/>
    <n v="234.00512820512822"/>
    <n v="-21.107599679497657"/>
    <n v="0"/>
    <n v="0"/>
    <n v="0"/>
    <n v="102"/>
    <n v="59.194871794871794"/>
    <n v="20.76923076923077"/>
    <n v="3.1538461538461537"/>
    <n v="2.6923076923076925"/>
    <n v="31.53846153846154"/>
    <n v="6.1538461538461542"/>
    <n v="3.0769230769230771"/>
    <n v="5.4256410256410259"/>
    <n v="-0.62795089623187084"/>
    <n v="-0.50018957490323368"/>
    <n v="-1.5551523765161286"/>
    <n v="2.1842135897527415"/>
    <n v="1.7073090289850388"/>
    <n v="-2.9971071211945737"/>
    <n v="-4.4711655485379245"/>
    <n v="-7.0834525335758176"/>
    <n v="-4.8670332798025333"/>
    <n v="-1.4372694134419322"/>
    <n v="-0.32345606674524213"/>
    <n v="-1.1363454872861825"/>
    <n v="0"/>
    <n v="98.562960000000004"/>
    <n v="-8.8905209850044145"/>
    <n v="0"/>
    <n v="0"/>
    <n v="0"/>
    <n v="42.962400000000002"/>
    <n v="24.932880000000001"/>
    <n v="8.7479999999999993"/>
    <n v="1.3284"/>
    <n v="1.1340000000000001"/>
    <n v="13.284000000000001"/>
    <n v="2.5920000000000001"/>
    <n v="1.296"/>
    <n v="2.2852800000000002"/>
    <n v="-0.26449291749286397"/>
    <n v="-0.21067984894924202"/>
    <n v="-0.65503018098859345"/>
    <n v="0.91999076400385471"/>
    <n v="0.7191185630084983"/>
    <n v="-1.2623815194471546"/>
    <n v="-1.8832549290441738"/>
    <n v="-2.9835502071421343"/>
    <n v="-2.0499944174528268"/>
    <n v="-0.60537787694174183"/>
    <n v="-0.13623969531309599"/>
    <n v="-0.4786287192449401"/>
  </r>
  <r>
    <x v="0"/>
    <s v="BJ PTS"/>
    <n v="68940226"/>
    <n v="10076840003850"/>
    <s v="BJ US-IC-MoussePie-8 1PT"/>
    <n v="122721"/>
    <n v="5800"/>
    <n v="11843"/>
    <n v="9680"/>
    <n v="8815"/>
    <n v="7783"/>
    <n v="9729"/>
    <n v="9037"/>
    <n v="8066"/>
    <n v="6223"/>
    <n v="5696"/>
    <n v="5474"/>
    <n v="3815"/>
    <n v="4331.7210169670989"/>
    <n v="6143.6886284838984"/>
    <n v="7690.7539288166136"/>
    <n v="6108.3926281028762"/>
    <n v="6262.3999942247192"/>
    <n v="6810.3086684986592"/>
    <n v="7346.1616117510366"/>
    <n v="6761.0670373384128"/>
    <n v="4669.5589833189324"/>
    <n v="4917.2654217976487"/>
    <n v="4126.472222077743"/>
    <n v="3008.9402147587411"/>
    <n v="282858.73035613634"/>
    <n v="240"/>
    <n v="3.7839999999999996E-3"/>
    <n v="91961"/>
    <n v="68176.730356136381"/>
    <n v="511.33749999999998"/>
    <n v="383.17083333333335"/>
    <n v="284.06970981723492"/>
    <n v="24.166666666666668"/>
    <n v="49.345833333333331"/>
    <n v="40.333333333333336"/>
    <n v="36.729166666666664"/>
    <n v="32.429166666666667"/>
    <n v="40.537500000000001"/>
    <n v="37.654166666666669"/>
    <n v="33.608333333333334"/>
    <n v="25.929166666666667"/>
    <n v="23.733333333333334"/>
    <n v="22.808333333333334"/>
    <n v="15.895833333333334"/>
    <n v="18.048837570696247"/>
    <n v="25.598702618682911"/>
    <n v="32.044808036735887"/>
    <n v="25.451635950428649"/>
    <n v="26.093333309269664"/>
    <n v="28.376286118744414"/>
    <n v="30.60900671562932"/>
    <n v="28.171112655576721"/>
    <n v="19.456495763828887"/>
    <n v="20.488605924156868"/>
    <n v="17.193634258657262"/>
    <n v="12.537250894828087"/>
    <n v="464.37626399999994"/>
    <n v="347.98042399999997"/>
    <n v="257.98074766762005"/>
    <n v="21.947199999999999"/>
    <n v="44.813911999999995"/>
    <n v="36.629119999999993"/>
    <n v="33.355959999999996"/>
    <n v="29.450871999999997"/>
    <n v="36.814535999999997"/>
    <n v="34.196007999999999"/>
    <n v="30.521743999999998"/>
    <n v="23.547831999999996"/>
    <n v="21.553663999999998"/>
    <n v="20.713615999999998"/>
    <n v="14.435959999999998"/>
    <n v="16.3912323282035"/>
    <n v="23.247717770183069"/>
    <n v="29.101812866642064"/>
    <n v="23.114157704741281"/>
    <n v="23.696921578146334"/>
    <n v="25.770208001598924"/>
    <n v="27.79787553886592"/>
    <n v="25.583877669288551"/>
    <n v="17.66961119287884"/>
    <n v="18.6069323560823"/>
    <n v="15.614570888342177"/>
    <n v="11.385829772647075"/>
  </r>
  <r>
    <x v="1"/>
    <s v="Other"/>
    <n v="64410857"/>
    <n v="10041000009768"/>
    <s v="Holanda Solero Lime 8-4pk"/>
    <n v="6138"/>
    <n v="3030"/>
    <n v="2610"/>
    <n v="2471"/>
    <n v="6029"/>
    <n v="4304"/>
    <n v="3705"/>
    <n v="5280"/>
    <n v="4965"/>
    <n v="3615"/>
    <n v="2475"/>
    <n v="1320"/>
    <n v="1815"/>
    <n v="2601.6496593005036"/>
    <n v="697.38711752597908"/>
    <n v="1732.127362278095"/>
    <n v="2867.431219073042"/>
    <n v="2597.5424858048109"/>
    <n v="2620.4979711001906"/>
    <n v="3102.1888354944558"/>
    <n v="2098.0901909430718"/>
    <n v="1635.2809742198922"/>
    <n v="1748.5280322383705"/>
    <n v="616.70280966513292"/>
    <n v="622.01488612287335"/>
    <n v="70696.441543766414"/>
    <n v="135"/>
    <n v="2.0800000000000003E-3"/>
    <n v="41619"/>
    <n v="22939.441543766417"/>
    <n v="45.466666666666669"/>
    <n v="308.28888888888889"/>
    <n v="169.92178921308457"/>
    <n v="22.444444444444443"/>
    <n v="19.333333333333332"/>
    <n v="18.303703703703704"/>
    <n v="44.659259259259258"/>
    <n v="31.881481481481483"/>
    <n v="27.444444444444443"/>
    <n v="39.111111111111114"/>
    <n v="36.777777777777779"/>
    <n v="26.777777777777779"/>
    <n v="18.333333333333332"/>
    <n v="9.7777777777777786"/>
    <n v="13.444444444444445"/>
    <n v="19.271478957781508"/>
    <n v="5.1658305001924374"/>
    <n v="12.830573053911815"/>
    <n v="21.240231252392903"/>
    <n v="19.241055450406005"/>
    <n v="19.411096082223633"/>
    <n v="22.979176559218192"/>
    <n v="15.541408821800532"/>
    <n v="12.113192401628831"/>
    <n v="12.952059498062004"/>
    <n v="4.568168960482466"/>
    <n v="4.6075176749842468"/>
    <n v="12.767040000000001"/>
    <n v="86.567520000000016"/>
    <n v="47.714038411034153"/>
    <n v="6.3024000000000004"/>
    <n v="5.4288000000000007"/>
    <n v="5.1396800000000002"/>
    <n v="12.540320000000001"/>
    <n v="8.9523200000000003"/>
    <n v="7.7064000000000012"/>
    <n v="10.982400000000002"/>
    <n v="10.327200000000001"/>
    <n v="7.5192000000000005"/>
    <n v="5.1480000000000006"/>
    <n v="2.7456000000000005"/>
    <n v="3.7752000000000003"/>
    <n v="5.411431291345048"/>
    <n v="1.4505652044540367"/>
    <n v="3.6028249135384383"/>
    <n v="5.9642569356719282"/>
    <n v="5.4028883704740069"/>
    <n v="5.4506357798883975"/>
    <n v="6.452552777828469"/>
    <n v="4.3640275971615896"/>
    <n v="3.4013844263773763"/>
    <n v="3.6369383070558112"/>
    <n v="1.2827418441034766"/>
    <n v="1.2937909631355766"/>
  </r>
  <r>
    <x v="1"/>
    <s v="MG Sticks"/>
    <n v="69577493"/>
    <n v="10077567002980"/>
    <s v="MG Cookie Duet 8-3PK"/>
    <n v="196686"/>
    <n v="7452"/>
    <n v="11703"/>
    <n v="15684"/>
    <n v="13331"/>
    <n v="16056"/>
    <n v="18483"/>
    <n v="12361"/>
    <n v="16075"/>
    <n v="11488"/>
    <n v="10162"/>
    <n v="18470"/>
    <n v="11802"/>
    <n v="8015.0687090257943"/>
    <n v="10977.559787991784"/>
    <n v="15404.414017511903"/>
    <n v="15103.857896787204"/>
    <n v="17711.696456340833"/>
    <n v="16489.419839010952"/>
    <n v="20209.874625991455"/>
    <n v="15639.92527540427"/>
    <n v="12738.579914918459"/>
    <n v="10964.135298625728"/>
    <n v="12880.655578474567"/>
    <n v="9856.8321756312416"/>
    <n v="525745.01957571425"/>
    <n v="210"/>
    <n v="2.0400000000000001E-3"/>
    <n v="163067"/>
    <n v="165992.01957571422"/>
    <n v="936.6"/>
    <n v="776.50952380952378"/>
    <n v="790.43818845578198"/>
    <n v="35.485714285714288"/>
    <n v="55.728571428571428"/>
    <n v="74.685714285714283"/>
    <n v="63.480952380952381"/>
    <n v="76.457142857142856"/>
    <n v="88.01428571428572"/>
    <n v="58.861904761904761"/>
    <n v="76.547619047619051"/>
    <n v="54.704761904761902"/>
    <n v="48.390476190476193"/>
    <n v="87.952380952380949"/>
    <n v="56.2"/>
    <n v="38.166993852503779"/>
    <n v="52.274094228532306"/>
    <n v="73.354352464342398"/>
    <n v="71.923132841843824"/>
    <n v="84.341411696861115"/>
    <n v="78.521046852433102"/>
    <n v="96.237498219006923"/>
    <n v="74.475834644782239"/>
    <n v="60.659904356754566"/>
    <n v="52.210168088693941"/>
    <n v="61.336455135593177"/>
    <n v="46.937296074434485"/>
    <n v="401.23944"/>
    <n v="332.65668000000005"/>
    <n v="338.62371993445703"/>
    <n v="15.20208"/>
    <n v="23.874120000000001"/>
    <n v="31.995360000000002"/>
    <n v="27.195240000000002"/>
    <n v="32.754240000000003"/>
    <n v="37.70532"/>
    <n v="25.216440000000002"/>
    <n v="32.792999999999999"/>
    <n v="23.43552"/>
    <n v="20.73048"/>
    <n v="37.678800000000003"/>
    <n v="24.076080000000001"/>
    <n v="16.350740166412621"/>
    <n v="22.394221967503242"/>
    <n v="31.425004595724285"/>
    <n v="30.811870109445898"/>
    <n v="36.131860770935305"/>
    <n v="33.638416471582346"/>
    <n v="41.228144237022569"/>
    <n v="31.905447561824712"/>
    <n v="25.986703026433659"/>
    <n v="22.366836009196486"/>
    <n v="26.276537380088119"/>
    <n v="20.107937638287734"/>
  </r>
  <r>
    <x v="1"/>
    <s v="TAL NV"/>
    <n v="69706138"/>
    <n v="10186852001659"/>
    <s v="TAL NV Alphonso Mango Sorbetto Bar 6-6PK"/>
    <n v="134963"/>
    <n v="6842"/>
    <n v="8794"/>
    <n v="4987"/>
    <n v="5555"/>
    <n v="5952"/>
    <n v="8650"/>
    <n v="7168"/>
    <n v="2417"/>
    <n v="717"/>
    <n v="0"/>
    <n v="0"/>
    <n v="0"/>
    <n v="0"/>
    <n v="0"/>
    <n v="0"/>
    <n v="0"/>
    <n v="0"/>
    <n v="0"/>
    <n v="0"/>
    <n v="0"/>
    <n v="0"/>
    <n v="0"/>
    <n v="0"/>
    <n v="0"/>
    <n v="186045"/>
    <n v="176"/>
    <n v="1.98E-3"/>
    <n v="51082"/>
    <n v="0"/>
    <n v="766.83522727272725"/>
    <n v="290.23863636363637"/>
    <n v="0"/>
    <n v="38.875"/>
    <n v="49.965909090909093"/>
    <n v="28.335227272727273"/>
    <n v="31.5625"/>
    <n v="33.81818181818182"/>
    <n v="49.147727272727273"/>
    <n v="40.727272727272727"/>
    <n v="13.732954545454545"/>
    <n v="4.0738636363636367"/>
    <n v="0"/>
    <n v="0"/>
    <n v="0"/>
    <n v="0"/>
    <n v="0"/>
    <n v="0"/>
    <n v="0"/>
    <n v="0"/>
    <n v="0"/>
    <n v="0"/>
    <n v="0"/>
    <n v="0"/>
    <n v="0"/>
    <n v="0"/>
    <n v="0"/>
    <n v="267.22674000000001"/>
    <n v="101.14236"/>
    <n v="0"/>
    <n v="13.54716"/>
    <n v="17.412120000000002"/>
    <n v="9.8742599999999996"/>
    <n v="10.998900000000001"/>
    <n v="11.78496"/>
    <n v="17.126999999999999"/>
    <n v="14.192640000000001"/>
    <n v="4.78566"/>
    <n v="1.4196599999999999"/>
    <n v="0"/>
    <n v="0"/>
    <n v="0"/>
    <n v="0"/>
    <n v="0"/>
    <n v="0"/>
    <n v="0"/>
    <n v="0"/>
    <n v="0"/>
    <n v="0"/>
    <n v="0"/>
    <n v="0"/>
    <n v="0"/>
    <n v="0"/>
    <n v="0"/>
  </r>
  <r>
    <x v="0"/>
    <s v="48oz"/>
    <n v="69587863"/>
    <n v="10077567002126"/>
    <s v="BR ND Oreo 6 1.5QT"/>
    <n v="133215"/>
    <n v="7515"/>
    <n v="8912"/>
    <n v="11973"/>
    <n v="15082"/>
    <n v="12398"/>
    <n v="10061"/>
    <n v="2110"/>
    <n v="4356"/>
    <n v="15771"/>
    <n v="10494"/>
    <n v="9339"/>
    <n v="9526"/>
    <n v="8379.89"/>
    <n v="4531.5200000000004"/>
    <n v="5725.9239811361867"/>
    <n v="4887.6053940703177"/>
    <n v="7396.31"/>
    <n v="7952.18"/>
    <n v="8480.89"/>
    <n v="9274.4599999999991"/>
    <n v="6472.88"/>
    <n v="5508.58"/>
    <n v="4966.9400000000005"/>
    <n v="4796.28"/>
    <n v="329125.45937520661"/>
    <n v="176"/>
    <n v="8.513999999999999E-3"/>
    <n v="117537"/>
    <n v="78373.459375206497"/>
    <n v="756.90340909090912"/>
    <n v="667.82386363636363"/>
    <n v="445.3037464500369"/>
    <n v="42.698863636363633"/>
    <n v="50.636363636363633"/>
    <n v="68.028409090909093"/>
    <n v="85.693181818181813"/>
    <n v="70.443181818181813"/>
    <n v="57.164772727272727"/>
    <n v="11.988636363636363"/>
    <n v="24.75"/>
    <n v="89.607954545454547"/>
    <n v="59.625"/>
    <n v="53.0625"/>
    <n v="54.125"/>
    <n v="47.61301136363636"/>
    <n v="25.74727272727273"/>
    <n v="32.533658983728337"/>
    <n v="27.770485193581351"/>
    <n v="42.024488636363635"/>
    <n v="45.182840909090913"/>
    <n v="48.186874999999993"/>
    <n v="52.695795454545447"/>
    <n v="36.777727272727276"/>
    <n v="31.298749999999998"/>
    <n v="28.221250000000001"/>
    <n v="27.251590909090908"/>
    <n v="1134.1925099999999"/>
    <n v="1000.7100179999999"/>
    <n v="667.271633120508"/>
    <n v="63.98270999999999"/>
    <n v="75.876767999999984"/>
    <n v="101.93812199999999"/>
    <n v="128.40814799999998"/>
    <n v="105.55657199999999"/>
    <n v="85.659353999999993"/>
    <n v="17.96454"/>
    <n v="37.086983999999994"/>
    <n v="134.274294"/>
    <n v="89.345915999999988"/>
    <n v="79.51224599999999"/>
    <n v="81.10436399999999"/>
    <n v="71.346383459999984"/>
    <n v="38.581361279999996"/>
    <n v="48.750516775393486"/>
    <n v="41.613072325114679"/>
    <n v="62.972183339999994"/>
    <n v="67.704860519999997"/>
    <n v="72.206297459999988"/>
    <n v="78.962752439999988"/>
    <n v="55.110100319999994"/>
    <n v="46.900050119999996"/>
    <n v="42.288527160000001"/>
    <n v="40.83552791999999"/>
  </r>
  <r>
    <x v="0"/>
    <s v="48oz"/>
    <n v="69792956"/>
    <n v="10077567003536"/>
    <s v="BR Americana 6 1.5QT"/>
    <n v="182381"/>
    <n v="2563"/>
    <n v="3993"/>
    <n v="4532"/>
    <n v="4140"/>
    <n v="3716"/>
    <n v="9297"/>
    <n v="6620"/>
    <n v="985"/>
    <n v="682"/>
    <n v="437"/>
    <n v="0"/>
    <n v="0"/>
    <n v="-63.074139620844676"/>
    <n v="-21.745569205645502"/>
    <n v="-7.508512359361907"/>
    <n v="-13.97066549944984"/>
    <n v="-11.400463517022587"/>
    <n v="17.426094571143732"/>
    <n v="7.9384276116785504"/>
    <n v="-0.40105143799873488"/>
    <n v="-3.1992091846654205"/>
    <n v="-9.3470997950391954"/>
    <n v="-27.318652509864663"/>
    <n v="-38.303184027942095"/>
    <n v="219175.095975025"/>
    <n v="176"/>
    <n v="8.5199999999999998E-3"/>
    <n v="36965"/>
    <n v="-170.90402497501231"/>
    <n v="1036.2556818181818"/>
    <n v="210.02840909090909"/>
    <n v="-0.97104559644893351"/>
    <n v="14.5625"/>
    <n v="22.6875"/>
    <n v="25.75"/>
    <n v="23.522727272727273"/>
    <n v="21.113636363636363"/>
    <n v="52.823863636363633"/>
    <n v="37.613636363636367"/>
    <n v="5.5965909090909092"/>
    <n v="3.875"/>
    <n v="2.4829545454545454"/>
    <n v="0"/>
    <n v="0"/>
    <n v="-0.35837579330025382"/>
    <n v="-0.12355437048662217"/>
    <n v="-4.2662002041829017E-2"/>
    <n v="-7.9378781246874086E-2"/>
    <n v="-6.4775360892173783E-2"/>
    <n v="9.9011900972407571E-2"/>
    <n v="4.5104702339082675E-2"/>
    <n v="-2.278701352265539E-3"/>
    <n v="-1.8177324912871707E-2"/>
    <n v="-5.3108521562722701E-2"/>
    <n v="-0.15521961653332195"/>
    <n v="-0.21763172743148917"/>
    <n v="1553.8861199999999"/>
    <n v="314.9418"/>
    <n v="-1.4561022927871048"/>
    <n v="21.836759999999998"/>
    <n v="34.020359999999997"/>
    <n v="38.612639999999999"/>
    <n v="35.272799999999997"/>
    <n v="31.660319999999999"/>
    <n v="79.210439999999991"/>
    <n v="56.4024"/>
    <n v="8.392199999999999"/>
    <n v="5.8106400000000002"/>
    <n v="3.7232400000000001"/>
    <n v="0"/>
    <n v="0"/>
    <n v="-0.53739166956959661"/>
    <n v="-0.18527224963209968"/>
    <n v="-6.397252530176345E-2"/>
    <n v="-0.11903007005531263"/>
    <n v="-9.7131949165032441E-2"/>
    <n v="0.1484703257461446"/>
    <n v="6.7635403251501247E-2"/>
    <n v="-3.4169582517492212E-3"/>
    <n v="-2.7257262253349381E-2"/>
    <n v="-7.9637290253733936E-2"/>
    <n v="-0.23275491938404691"/>
    <n v="-0.32634312791806663"/>
  </r>
  <r>
    <x v="1"/>
    <s v="MG Sticks"/>
    <n v="64393721"/>
    <n v="10077567003680"/>
    <s v="MG Mini White Chocolate Cookies 6-6PK"/>
    <n v="131486"/>
    <n v="5824"/>
    <n v="5410"/>
    <n v="9307"/>
    <n v="5408"/>
    <n v="5312"/>
    <n v="7792"/>
    <n v="6046"/>
    <n v="8286"/>
    <n v="5882"/>
    <n v="7076"/>
    <n v="4147"/>
    <n v="3632"/>
    <n v="2779.5949876061422"/>
    <n v="6870.2048033765868"/>
    <n v="5515.6807160757544"/>
    <n v="2492.5002846636417"/>
    <n v="3324.3014041972606"/>
    <n v="7274.1760606179223"/>
    <n v="4944.8916143413016"/>
    <n v="9117.2605902198902"/>
    <n v="3069.3079421692828"/>
    <n v="3157.9443334512953"/>
    <n v="2211.5193831244969"/>
    <n v="2277.7026198511271"/>
    <n v="258643.08473969469"/>
    <n v="176"/>
    <n v="1.98E-3"/>
    <n v="74122"/>
    <n v="53035.084739694714"/>
    <n v="747.0795454545455"/>
    <n v="421.14772727272725"/>
    <n v="301.3357087482654"/>
    <n v="33.090909090909093"/>
    <n v="30.738636363636363"/>
    <n v="52.88068181818182"/>
    <n v="30.727272727272727"/>
    <n v="30.181818181818183"/>
    <n v="44.272727272727273"/>
    <n v="34.352272727272727"/>
    <n v="47.079545454545453"/>
    <n v="33.420454545454547"/>
    <n v="40.204545454545453"/>
    <n v="23.5625"/>
    <n v="20.636363636363637"/>
    <n v="15.793153338671262"/>
    <n v="39.0352545646397"/>
    <n v="31.339094977703152"/>
    <n v="14.161933435588873"/>
    <n v="18.888076160211707"/>
    <n v="41.330545798965467"/>
    <n v="28.095975081484667"/>
    <n v="51.802616989885742"/>
    <n v="17.43924967141638"/>
    <n v="17.942865530973268"/>
    <n v="12.565451040480097"/>
    <n v="12.94149215824504"/>
    <n v="260.34228000000002"/>
    <n v="146.76156"/>
    <n v="105.00946778459553"/>
    <n v="11.53152"/>
    <n v="10.7118"/>
    <n v="18.427859999999999"/>
    <n v="10.707839999999999"/>
    <n v="10.517759999999999"/>
    <n v="15.42816"/>
    <n v="11.971080000000001"/>
    <n v="16.406279999999999"/>
    <n v="11.64636"/>
    <n v="14.010479999999999"/>
    <n v="8.2110599999999998"/>
    <n v="7.1913599999999995"/>
    <n v="5.5035980754601619"/>
    <n v="13.603005510685643"/>
    <n v="10.921047817829994"/>
    <n v="4.9351505636340107"/>
    <n v="6.5821167803105762"/>
    <n v="14.402868600023487"/>
    <n v="9.7908853963957778"/>
    <n v="18.052175968635382"/>
    <n v="6.0772297254951795"/>
    <n v="6.2527297802335644"/>
    <n v="4.3788083785865037"/>
    <n v="4.509851187305232"/>
  </r>
  <r>
    <x v="1"/>
    <s v="B&amp;J Cups"/>
    <n v="64806251"/>
    <n v="10076840003256"/>
    <s v="BJ US-PUP-PumpkinCookie 6-4PK"/>
    <n v="105566"/>
    <n v="5871"/>
    <n v="6606"/>
    <n v="10797"/>
    <n v="7419"/>
    <n v="9149"/>
    <n v="13228.07"/>
    <n v="9539"/>
    <n v="13803"/>
    <n v="15199"/>
    <n v="4382"/>
    <n v="4184"/>
    <n v="5212"/>
    <n v="5404.9223632545481"/>
    <n v="7262.1724926997995"/>
    <n v="10377.812335628172"/>
    <n v="8051.4759034405042"/>
    <n v="9616.1743815885784"/>
    <n v="12432.963164456785"/>
    <n v="9644.5199595496742"/>
    <n v="12745.256308953249"/>
    <n v="12836.094879737739"/>
    <n v="4703.6618938644478"/>
    <n v="6884.9869916699272"/>
    <n v="7012.9951711074882"/>
    <n v="317928.10584595095"/>
    <n v="180"/>
    <n v="2.8799999999999997E-3"/>
    <n v="105389.07"/>
    <n v="106973.0358459509"/>
    <n v="586.47777777777776"/>
    <n v="585.49483333333342"/>
    <n v="594.29464358861617"/>
    <n v="32.616666666666667"/>
    <n v="36.700000000000003"/>
    <n v="59.983333333333334"/>
    <n v="41.216666666666669"/>
    <n v="50.827777777777776"/>
    <n v="73.489277777777772"/>
    <n v="52.994444444444447"/>
    <n v="76.683333333333337"/>
    <n v="84.438888888888883"/>
    <n v="24.344444444444445"/>
    <n v="23.244444444444444"/>
    <n v="28.955555555555556"/>
    <n v="30.027346462525266"/>
    <n v="40.345402737221107"/>
    <n v="57.654512975712066"/>
    <n v="44.730421685780577"/>
    <n v="53.423191008825434"/>
    <n v="69.072017580315475"/>
    <n v="53.580666441942633"/>
    <n v="70.806979494184716"/>
    <n v="71.311638220765218"/>
    <n v="26.131454965913598"/>
    <n v="38.249927731499596"/>
    <n v="38.961084283930489"/>
    <n v="304.03008"/>
    <n v="303.5205216"/>
    <n v="308.08234323633855"/>
    <n v="16.908479999999997"/>
    <n v="19.025279999999999"/>
    <n v="31.095359999999996"/>
    <n v="21.366719999999997"/>
    <n v="26.349119999999999"/>
    <n v="38.096841599999998"/>
    <n v="27.472319999999996"/>
    <n v="39.75264"/>
    <n v="43.773119999999999"/>
    <n v="12.620159999999998"/>
    <n v="12.049919999999998"/>
    <n v="15.010559999999998"/>
    <n v="15.566176406173097"/>
    <n v="20.915056778975419"/>
    <n v="29.888099526609132"/>
    <n v="23.188250601908649"/>
    <n v="27.694582218975103"/>
    <n v="35.80693391363554"/>
    <n v="27.776217483503061"/>
    <n v="36.706338169785354"/>
    <n v="36.967953253644687"/>
    <n v="13.546546254329609"/>
    <n v="19.828762536009389"/>
    <n v="20.197426092789563"/>
  </r>
  <r>
    <x v="0"/>
    <s v="BJ PTS"/>
    <n v="69986509"/>
    <n v="10076840580764"/>
    <s v="BJ US-ND-PBCookie-8 1PT"/>
    <n v="97561"/>
    <n v="4563"/>
    <n v="8317"/>
    <n v="11831"/>
    <n v="9925"/>
    <n v="10639"/>
    <n v="9554"/>
    <n v="10245"/>
    <n v="11647"/>
    <n v="11204"/>
    <n v="5381"/>
    <n v="7167"/>
    <n v="6703"/>
    <n v="5515.4502736373179"/>
    <n v="7059.1576566658077"/>
    <n v="9367.7685167909112"/>
    <n v="8046.839105240002"/>
    <n v="8487.4198699723747"/>
    <n v="7771.3581947265093"/>
    <n v="8601.1484562990481"/>
    <n v="9449.4457306078311"/>
    <n v="7296.6772312986677"/>
    <n v="5446.2875606941025"/>
    <n v="7271.727544470943"/>
    <n v="6017.9668563901059"/>
    <n v="295068.24699679355"/>
    <n v="240"/>
    <n v="3.7839999999999996E-3"/>
    <n v="107176"/>
    <n v="90331.246996793619"/>
    <n v="406.50416666666666"/>
    <n v="446.56666666666666"/>
    <n v="376.38019581997344"/>
    <n v="19.012499999999999"/>
    <n v="34.654166666666669"/>
    <n v="49.295833333333334"/>
    <n v="41.354166666666664"/>
    <n v="44.329166666666666"/>
    <n v="39.80833333333333"/>
    <n v="42.6875"/>
    <n v="48.529166666666669"/>
    <n v="46.68333333333333"/>
    <n v="22.420833333333334"/>
    <n v="29.862500000000001"/>
    <n v="27.929166666666667"/>
    <n v="22.981042806822156"/>
    <n v="29.413156902774197"/>
    <n v="39.03236881996213"/>
    <n v="33.52849627183334"/>
    <n v="35.364249458218225"/>
    <n v="32.380659144693787"/>
    <n v="35.838118567912701"/>
    <n v="39.372690544199294"/>
    <n v="30.402821797077781"/>
    <n v="22.692864836225429"/>
    <n v="30.298864768628928"/>
    <n v="25.074861901625443"/>
    <n v="369.17082399999998"/>
    <n v="405.55398399999996"/>
    <n v="341.81343863586704"/>
    <n v="17.266392"/>
    <n v="31.471527999999996"/>
    <n v="44.768503999999993"/>
    <n v="37.556199999999997"/>
    <n v="40.257975999999999"/>
    <n v="36.152335999999998"/>
    <n v="38.767079999999993"/>
    <n v="44.072247999999995"/>
    <n v="42.395935999999999"/>
    <n v="20.361704"/>
    <n v="27.119927999999998"/>
    <n v="25.364151999999997"/>
    <n v="20.870463835443609"/>
    <n v="26.711852572823414"/>
    <n v="35.447636067536806"/>
    <n v="30.449239174228165"/>
    <n v="32.116396787975461"/>
    <n v="29.406819408845109"/>
    <n v="32.546745758635595"/>
    <n v="35.756702644620027"/>
    <n v="27.610626643234156"/>
    <n v="20.608752129666481"/>
    <n v="27.516217028278046"/>
    <n v="22.771986584580159"/>
  </r>
  <r>
    <x v="1"/>
    <s v="KL Mini Cones"/>
    <n v="68842352"/>
    <n v="10075856000693"/>
    <s v="KL Cones Classic Vanilla 6-4CT"/>
    <n v="115189"/>
    <n v="5338"/>
    <n v="7246"/>
    <n v="10586"/>
    <n v="12746"/>
    <n v="12874"/>
    <n v="13822"/>
    <n v="14405"/>
    <n v="10636"/>
    <n v="10500"/>
    <n v="9581"/>
    <n v="5507"/>
    <n v="9680"/>
    <n v="5888.6443269653782"/>
    <n v="7555.8625721083381"/>
    <n v="11279.701818099251"/>
    <n v="13593.571446627682"/>
    <n v="13363.04056175704"/>
    <n v="14636.794466855479"/>
    <n v="15787.693515785555"/>
    <n v="10946.775256882414"/>
    <n v="10911.209536983282"/>
    <n v="9204.9444832652625"/>
    <n v="6999.0940382321378"/>
    <n v="8799.8567385781425"/>
    <n v="367077.18876213994"/>
    <n v="220"/>
    <n v="2.6640000000000001E-3"/>
    <n v="122921"/>
    <n v="128967.18876213997"/>
    <n v="523.58636363636367"/>
    <n v="558.7318181818182"/>
    <n v="586.21449437336344"/>
    <n v="24.263636363636362"/>
    <n v="32.936363636363637"/>
    <n v="48.118181818181817"/>
    <n v="57.936363636363637"/>
    <n v="58.518181818181816"/>
    <n v="62.827272727272728"/>
    <n v="65.477272727272734"/>
    <n v="48.345454545454544"/>
    <n v="47.727272727272727"/>
    <n v="43.55"/>
    <n v="25.031818181818181"/>
    <n v="44"/>
    <n v="26.766565122569901"/>
    <n v="34.344829873219716"/>
    <n v="51.271371900451143"/>
    <n v="61.788961121034916"/>
    <n v="60.741093462532"/>
    <n v="66.530883940252181"/>
    <n v="71.762243253570702"/>
    <n v="49.758069349465522"/>
    <n v="49.596406986287647"/>
    <n v="41.840656742114831"/>
    <n v="31.814063810146081"/>
    <n v="39.999348811718832"/>
    <n v="306.863496"/>
    <n v="327.461544"/>
    <n v="343.5685908623409"/>
    <n v="14.220432000000001"/>
    <n v="19.303344000000003"/>
    <n v="28.201104000000001"/>
    <n v="33.955344000000004"/>
    <n v="34.296336000000004"/>
    <n v="36.821808000000004"/>
    <n v="38.374920000000003"/>
    <n v="28.334304000000003"/>
    <n v="27.972000000000001"/>
    <n v="25.523784000000003"/>
    <n v="14.670648"/>
    <n v="25.787520000000001"/>
    <n v="15.687348487035768"/>
    <n v="20.128817892096613"/>
    <n v="30.049125643416406"/>
    <n v="36.213274333816145"/>
    <n v="35.599140056520753"/>
    <n v="38.992420459702998"/>
    <n v="42.05841552605272"/>
    <n v="29.162209284334754"/>
    <n v="29.067462206523466"/>
    <n v="24.521972103418662"/>
    <n v="18.645586517850415"/>
    <n v="23.442818351572171"/>
  </r>
  <r>
    <x v="1"/>
    <s v="Yasso Sandwich"/>
    <n v="64325608"/>
    <n v="10850001974698"/>
    <s v="Yasso Vanilla Bean Sandwich 7-3pk"/>
    <n v="92735"/>
    <n v="7224"/>
    <n v="8946"/>
    <n v="12700"/>
    <n v="11686"/>
    <n v="12847"/>
    <n v="12116"/>
    <n v="5157"/>
    <n v="1323"/>
    <n v="0"/>
    <n v="0"/>
    <n v="0"/>
    <n v="0"/>
    <n v="0"/>
    <n v="0"/>
    <n v="0"/>
    <n v="0"/>
    <n v="0"/>
    <n v="0"/>
    <n v="0"/>
    <n v="0"/>
    <n v="0"/>
    <n v="0"/>
    <n v="0"/>
    <n v="0"/>
    <n v="164734"/>
    <n v="189"/>
    <n v="2.1700000000000001E-3"/>
    <n v="71999"/>
    <n v="0"/>
    <n v="490.66137566137564"/>
    <n v="380.94708994708992"/>
    <n v="0"/>
    <n v="38.222222222222221"/>
    <n v="47.333333333333336"/>
    <n v="67.195767195767189"/>
    <n v="61.830687830687829"/>
    <n v="67.973544973544975"/>
    <n v="64.105820105820101"/>
    <n v="27.285714285714285"/>
    <n v="7"/>
    <n v="0"/>
    <n v="0"/>
    <n v="0"/>
    <n v="0"/>
    <n v="0"/>
    <n v="0"/>
    <n v="0"/>
    <n v="0"/>
    <n v="0"/>
    <n v="0"/>
    <n v="0"/>
    <n v="0"/>
    <n v="0"/>
    <n v="0"/>
    <n v="0"/>
    <n v="0"/>
    <n v="201.23495"/>
    <n v="156.23783"/>
    <n v="0"/>
    <n v="15.676080000000001"/>
    <n v="19.41282"/>
    <n v="27.559000000000001"/>
    <n v="25.358620000000002"/>
    <n v="27.87799"/>
    <n v="26.291720000000002"/>
    <n v="11.19069"/>
    <n v="2.8709099999999999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ALENTI"/>
    <n v="64369031"/>
    <n v="10186852001611"/>
    <s v="TAL ND Double Cookie Crunch 8 1PT"/>
    <n v="109122"/>
    <n v="7680"/>
    <n v="8685"/>
    <n v="8986"/>
    <n v="0"/>
    <n v="4110"/>
    <n v="15735"/>
    <n v="5970"/>
    <n v="6660"/>
    <n v="6270"/>
    <n v="7815"/>
    <n v="6240"/>
    <n v="5490"/>
    <n v="4694.3190066540537"/>
    <n v="7098.0000639922728"/>
    <n v="7686.5293888391279"/>
    <n v="5468.3436033876778"/>
    <n v="6172.8333781389556"/>
    <n v="7579.2958696478481"/>
    <n v="5105.4260058709915"/>
    <n v="5376.240728521303"/>
    <n v="4706.2138315419979"/>
    <n v="5421.6746516551466"/>
    <n v="3522.0934867371861"/>
    <n v="1663.6883545464252"/>
    <n v="257257.65836953299"/>
    <n v="255"/>
    <n v="3.7839999999999996E-3"/>
    <n v="83641"/>
    <n v="64494.65836953299"/>
    <n v="427.92941176470589"/>
    <n v="328.00392156862745"/>
    <n v="252.92022890012936"/>
    <n v="30.117647058823529"/>
    <n v="34.058823529411768"/>
    <n v="35.239215686274513"/>
    <n v="0"/>
    <n v="16.117647058823529"/>
    <n v="61.705882352941174"/>
    <n v="23.411764705882351"/>
    <n v="26.117647058823529"/>
    <n v="24.588235294117649"/>
    <n v="30.647058823529413"/>
    <n v="24.470588235294116"/>
    <n v="21.529411764705884"/>
    <n v="18.409094143741388"/>
    <n v="27.835294368597147"/>
    <n v="30.143252505251482"/>
    <n v="21.444484719167363"/>
    <n v="24.207189718191984"/>
    <n v="29.722728900579796"/>
    <n v="20.021278454396047"/>
    <n v="21.083296974593345"/>
    <n v="18.455740515850973"/>
    <n v="21.261469222177045"/>
    <n v="13.812131320537985"/>
    <n v="6.5242680570448046"/>
    <n v="412.91764799999993"/>
    <n v="316.49754399999995"/>
    <n v="244.0477872703128"/>
    <n v="29.061119999999995"/>
    <n v="32.864039999999996"/>
    <n v="34.003023999999996"/>
    <n v="0"/>
    <n v="15.552239999999998"/>
    <n v="59.541239999999995"/>
    <n v="22.590479999999996"/>
    <n v="25.201439999999998"/>
    <n v="23.725679999999997"/>
    <n v="29.571959999999997"/>
    <n v="23.612159999999996"/>
    <n v="20.774159999999998"/>
    <n v="17.763303121178936"/>
    <n v="26.858832242146757"/>
    <n v="29.085827207367256"/>
    <n v="20.692212195218971"/>
    <n v="23.358001502877805"/>
    <n v="28.680055570747456"/>
    <n v="19.318932006215828"/>
    <n v="20.343694916724608"/>
    <n v="17.808313138554919"/>
    <n v="20.515616881863071"/>
    <n v="13.327601753813511"/>
    <n v="6.2953967336036722"/>
  </r>
  <r>
    <x v="1"/>
    <s v="Yasso Poppables"/>
    <n v="64388736"/>
    <n v="10850001974803"/>
    <s v="Yasso Fudge Poppables 10p 6.84flz"/>
    <n v="3209"/>
    <n v="4550"/>
    <n v="5960"/>
    <n v="1472"/>
    <n v="960"/>
    <n v="13452"/>
    <n v="10934"/>
    <n v="4754"/>
    <n v="4480"/>
    <n v="3220"/>
    <n v="2340"/>
    <n v="1513"/>
    <n v="1740"/>
    <n v="-597.67796894937351"/>
    <n v="954.29064597699846"/>
    <n v="1306.4627042479456"/>
    <n v="1325.2030930079677"/>
    <n v="881.18321836102598"/>
    <n v="274.79605749238209"/>
    <n v="691.94938460767276"/>
    <n v="639.18799302318473"/>
    <n v="605.09414881817384"/>
    <n v="580.65812657871174"/>
    <n v="1216.5513421329676"/>
    <n v="1971.9913421329675"/>
    <n v="68433.690087430645"/>
    <n v="200"/>
    <n v="2.0200000000000001E-3"/>
    <n v="55375"/>
    <n v="9849.690087430623"/>
    <n v="16.045000000000002"/>
    <n v="276.875"/>
    <n v="49.248450437153117"/>
    <n v="22.75"/>
    <n v="29.8"/>
    <n v="7.36"/>
    <n v="4.8"/>
    <n v="67.260000000000005"/>
    <n v="54.67"/>
    <n v="23.77"/>
    <n v="22.4"/>
    <n v="16.100000000000001"/>
    <n v="11.7"/>
    <n v="7.5650000000000004"/>
    <n v="8.6999999999999993"/>
    <n v="-2.9883898447468678"/>
    <n v="4.7714532298849921"/>
    <n v="6.5323135212397281"/>
    <n v="6.6260154650398384"/>
    <n v="4.4059160918051301"/>
    <n v="1.3739802874619105"/>
    <n v="3.459746923038364"/>
    <n v="3.1959399651159237"/>
    <n v="3.0254707440908692"/>
    <n v="2.9032906328935586"/>
    <n v="6.0827567106648379"/>
    <n v="9.8599567106648376"/>
    <n v="6.4821800000000005"/>
    <n v="111.8575"/>
    <n v="19.896373976609858"/>
    <n v="9.1910000000000007"/>
    <n v="12.039200000000001"/>
    <n v="2.9734400000000001"/>
    <n v="1.9392"/>
    <n v="27.17304"/>
    <n v="22.086680000000001"/>
    <n v="9.6030800000000003"/>
    <n v="9.0495999999999999"/>
    <n v="6.5044000000000004"/>
    <n v="4.7267999999999999"/>
    <n v="3.05626"/>
    <n v="3.5148000000000001"/>
    <n v="-1.2073094972777345"/>
    <n v="1.927667104873537"/>
    <n v="2.63905466258085"/>
    <n v="2.6769102478760951"/>
    <n v="1.7799901010892725"/>
    <n v="0.55508803613461188"/>
    <n v="1.3977377569074991"/>
    <n v="1.2911597459068331"/>
    <n v="1.2222901806127111"/>
    <n v="1.1729294156889978"/>
    <n v="2.4574337111085947"/>
    <n v="3.9834225111085946"/>
  </r>
  <r>
    <x v="0"/>
    <s v="BJ PTS"/>
    <n v="84146285"/>
    <n v="10076840462855"/>
    <s v="BJ US-COR-BoomChoc-FTNG-8 1PT"/>
    <n v="93846"/>
    <n v="6859"/>
    <n v="4872"/>
    <n v="4295"/>
    <n v="7774"/>
    <n v="4157"/>
    <n v="2855"/>
    <n v="4750"/>
    <n v="7954"/>
    <n v="5521"/>
    <n v="2775"/>
    <n v="958"/>
    <n v="379"/>
    <n v="-386.36274743441169"/>
    <n v="-138.40718966695036"/>
    <n v="-57.521883249914396"/>
    <n v="-71.02869926000696"/>
    <n v="-111.62627219892872"/>
    <n v="104.72675085666285"/>
    <n v="-38.473875361014727"/>
    <n v="-126.06867904798059"/>
    <n v="-43.46186050225986"/>
    <n v="-83.474391923203939"/>
    <n v="-194.65362567571992"/>
    <n v="-207.33039808062347"/>
    <n v="145641.31712845564"/>
    <n v="240"/>
    <n v="3.7853439999999999E-3"/>
    <n v="53149"/>
    <n v="-1353.6828715443517"/>
    <n v="391.02499999999998"/>
    <n v="221.45416666666668"/>
    <n v="-5.6403452981014652"/>
    <n v="28.579166666666666"/>
    <n v="20.3"/>
    <n v="17.895833333333332"/>
    <n v="32.391666666666666"/>
    <n v="17.320833333333333"/>
    <n v="11.895833333333334"/>
    <n v="19.791666666666668"/>
    <n v="33.141666666666666"/>
    <n v="23.004166666666666"/>
    <n v="11.5625"/>
    <n v="3.9916666666666667"/>
    <n v="1.5791666666666666"/>
    <n v="-1.6098447809767154"/>
    <n v="-0.57669662361229312"/>
    <n v="-0.23967451354130997"/>
    <n v="-0.29595291358336234"/>
    <n v="-0.46510946749553633"/>
    <n v="0.43636146190276187"/>
    <n v="-0.16030781400422803"/>
    <n v="-0.52528616269991912"/>
    <n v="-0.18109108542608274"/>
    <n v="-0.3478099663466831"/>
    <n v="-0.811056773648833"/>
    <n v="-0.86387665866926444"/>
    <n v="355.23939302399998"/>
    <n v="201.187248256"/>
    <n v="-5.1241553357031826"/>
    <n v="25.963674495999999"/>
    <n v="18.442195968"/>
    <n v="16.25805248"/>
    <n v="29.427264256000001"/>
    <n v="15.735675007999999"/>
    <n v="10.807157119999999"/>
    <n v="17.980384000000001"/>
    <n v="30.108626176000001"/>
    <n v="20.898884224"/>
    <n v="10.5043296"/>
    <n v="3.6263595519999998"/>
    <n v="1.434645376"/>
    <n v="-1.4625159078243657"/>
    <n v="-0.52391882496265252"/>
    <n v="-0.21774011562876394"/>
    <n v="-0.26886806057167179"/>
    <n v="-0.42254383971058163"/>
    <n v="0.39642677799476356"/>
    <n v="-0.14563685325456494"/>
    <n v="-0.47721331782219906"/>
    <n v="-0.16451809288106634"/>
    <n v="-0.31597928862014851"/>
    <n v="-0.73683093402983235"/>
    <n v="-0.78481687839209957"/>
  </r>
  <r>
    <x v="0"/>
    <s v="48oz"/>
    <n v="64403187"/>
    <n v="10077567004137"/>
    <s v="BR ND Chocolate 6 1.5QT"/>
    <n v="88"/>
    <n v="2761"/>
    <n v="3542"/>
    <n v="4323"/>
    <n v="3821"/>
    <n v="3894"/>
    <n v="5283"/>
    <n v="11946"/>
    <n v="6094"/>
    <n v="4488"/>
    <n v="3707"/>
    <n v="3960"/>
    <n v="3663"/>
    <n v="4739.21"/>
    <n v="3716.8499999999995"/>
    <n v="4671.3020636539013"/>
    <n v="4315.3621249213966"/>
    <n v="4984.49"/>
    <n v="5370.5300000000007"/>
    <n v="5053.3999999999996"/>
    <n v="5810.41"/>
    <n v="3796.8"/>
    <n v="4118.7"/>
    <n v="3582.05"/>
    <n v="3457.15"/>
    <n v="111186.25418857529"/>
    <n v="176"/>
    <n v="8.513999999999999E-3"/>
    <n v="57482"/>
    <n v="53616.254188575309"/>
    <n v="0.5"/>
    <n v="326.60227272727275"/>
    <n v="304.63780788963243"/>
    <n v="15.6875"/>
    <n v="20.125"/>
    <n v="24.5625"/>
    <n v="21.710227272727273"/>
    <n v="22.125"/>
    <n v="30.017045454545453"/>
    <n v="67.875"/>
    <n v="34.625"/>
    <n v="25.5"/>
    <n v="21.0625"/>
    <n v="22.5"/>
    <n v="20.8125"/>
    <n v="26.927329545454544"/>
    <n v="21.118465909090904"/>
    <n v="26.541488998033529"/>
    <n v="24.519102982507935"/>
    <n v="28.320965909090908"/>
    <n v="30.514375000000005"/>
    <n v="28.712499999999999"/>
    <n v="33.013693181818184"/>
    <n v="21.572727272727274"/>
    <n v="23.401704545454546"/>
    <n v="20.352556818181821"/>
    <n v="19.642897727272729"/>
    <n v="0.7492319999999999"/>
    <n v="489.40174799999994"/>
    <n v="456.48878816153012"/>
    <n v="23.507153999999996"/>
    <n v="30.156587999999996"/>
    <n v="36.806021999999999"/>
    <n v="32.531993999999997"/>
    <n v="33.153515999999996"/>
    <n v="44.979461999999998"/>
    <n v="101.70824399999999"/>
    <n v="51.884315999999991"/>
    <n v="38.210831999999996"/>
    <n v="31.561397999999997"/>
    <n v="33.715439999999994"/>
    <n v="31.186781999999997"/>
    <n v="40.349633939999997"/>
    <n v="31.645260899999993"/>
    <n v="39.771465769949309"/>
    <n v="36.740993131580765"/>
    <n v="42.437947859999994"/>
    <n v="45.724692419999997"/>
    <n v="43.024647599999994"/>
    <n v="49.469830739999992"/>
    <n v="32.325955199999996"/>
    <n v="35.066611799999997"/>
    <n v="30.497573699999997"/>
    <n v="29.434175099999997"/>
  </r>
  <r>
    <x v="0"/>
    <s v="TALENTI"/>
    <n v="64369035"/>
    <n v="10186852001628"/>
    <s v="TAL ND Caramel Toffee Crunch 8 1PT"/>
    <n v="93738"/>
    <n v="6555"/>
    <n v="6645"/>
    <n v="10275"/>
    <n v="9930"/>
    <n v="12089"/>
    <n v="11384"/>
    <n v="7626"/>
    <n v="8235"/>
    <n v="8568"/>
    <n v="7590"/>
    <n v="7020"/>
    <n v="4590"/>
    <n v="6759.139301747181"/>
    <n v="7612.1152425665941"/>
    <n v="8496.2078065601872"/>
    <n v="8081.7972696550487"/>
    <n v="8405.94308510068"/>
    <n v="8104.7765234301505"/>
    <n v="6967.0187190256238"/>
    <n v="6644.6259645670834"/>
    <n v="5833.2983783389927"/>
    <n v="5220.3295745133937"/>
    <n v="4844.119664997399"/>
    <n v="2685.9690999737336"/>
    <n v="273900.34063047601"/>
    <n v="255"/>
    <n v="3.7839999999999996E-3"/>
    <n v="100507"/>
    <n v="79655.340630476072"/>
    <n v="367.6"/>
    <n v="394.14509803921567"/>
    <n v="312.37388482539637"/>
    <n v="25.705882352941178"/>
    <n v="26.058823529411764"/>
    <n v="40.294117647058826"/>
    <n v="38.941176470588232"/>
    <n v="47.407843137254901"/>
    <n v="44.643137254901958"/>
    <n v="29.905882352941177"/>
    <n v="32.294117647058826"/>
    <n v="33.6"/>
    <n v="29.764705882352942"/>
    <n v="27.529411764705884"/>
    <n v="18"/>
    <n v="26.506428634302672"/>
    <n v="29.851432323790565"/>
    <n v="33.318461986510535"/>
    <n v="31.693322626098229"/>
    <n v="32.964482686669335"/>
    <n v="31.783437346784904"/>
    <n v="27.321642035394603"/>
    <n v="26.057356723792484"/>
    <n v="22.875679915054874"/>
    <n v="20.471880684366251"/>
    <n v="18.996547705872153"/>
    <n v="10.53321215675974"/>
    <n v="354.70459199999999"/>
    <n v="380.31848799999995"/>
    <n v="301.41580894572144"/>
    <n v="24.804119999999998"/>
    <n v="25.144679999999997"/>
    <n v="38.880599999999994"/>
    <n v="37.575119999999998"/>
    <n v="45.744775999999995"/>
    <n v="43.077055999999999"/>
    <n v="28.856783999999998"/>
    <n v="31.161239999999996"/>
    <n v="32.421311999999993"/>
    <n v="28.720559999999995"/>
    <n v="26.563679999999998"/>
    <n v="17.368559999999999"/>
    <n v="25.576583117811332"/>
    <n v="28.804244077871989"/>
    <n v="32.149650340023747"/>
    <n v="30.5815208683747"/>
    <n v="31.808088634020969"/>
    <n v="30.668474364659687"/>
    <n v="26.363198832792957"/>
    <n v="25.143264649921839"/>
    <n v="22.073201063634745"/>
    <n v="19.753727109958678"/>
    <n v="18.330148812350156"/>
    <n v="10.163707074300607"/>
  </r>
  <r>
    <x v="1"/>
    <s v="Yasso Sticks"/>
    <n v="64326313"/>
    <n v="10851035003644"/>
    <s v="Yasso Pistachio 8-4pk"/>
    <n v="95496"/>
    <n v="7310"/>
    <n v="6817"/>
    <n v="9256"/>
    <n v="13991"/>
    <n v="11305"/>
    <n v="15402"/>
    <n v="14705"/>
    <n v="5973"/>
    <n v="16143"/>
    <n v="6300"/>
    <n v="6959"/>
    <n v="11416"/>
    <n v="7668.7229581969095"/>
    <n v="8789.1688666920327"/>
    <n v="14662.119457711966"/>
    <n v="10620.202101514362"/>
    <n v="12298.394092182161"/>
    <n v="13767.638778062683"/>
    <n v="17439.403416731162"/>
    <n v="12002.546527072591"/>
    <n v="15489.437538336968"/>
    <n v="7769.4859417985608"/>
    <n v="11873.783423202864"/>
    <n v="7400.7478123169549"/>
    <n v="360854.65091381915"/>
    <n v="187"/>
    <n v="3.3119999999999998E-3"/>
    <n v="125577"/>
    <n v="139781.65091381921"/>
    <n v="510.67379679144386"/>
    <n v="671.53475935828874"/>
    <n v="747.49545943218823"/>
    <n v="39.090909090909093"/>
    <n v="36.454545454545453"/>
    <n v="49.497326203208559"/>
    <n v="74.818181818181813"/>
    <n v="60.454545454545453"/>
    <n v="82.36363636363636"/>
    <n v="78.63636363636364"/>
    <n v="31.941176470588236"/>
    <n v="86.326203208556151"/>
    <n v="33.689839572192511"/>
    <n v="37.213903743315505"/>
    <n v="61.048128342245988"/>
    <n v="41.009213680197377"/>
    <n v="47.000903030438678"/>
    <n v="78.407055923593404"/>
    <n v="56.792524607028675"/>
    <n v="65.766813327177331"/>
    <n v="73.623736781083863"/>
    <n v="93.258841800701404"/>
    <n v="64.18474078648444"/>
    <n v="82.831216782550626"/>
    <n v="41.548053164698189"/>
    <n v="63.496168038517986"/>
    <n v="39.576191509716338"/>
    <n v="316.28275199999996"/>
    <n v="415.911024"/>
    <n v="462.95682782656917"/>
    <n v="24.210719999999998"/>
    <n v="22.577904"/>
    <n v="30.655871999999999"/>
    <n v="46.338191999999999"/>
    <n v="37.442160000000001"/>
    <n v="51.011423999999998"/>
    <n v="48.702959999999997"/>
    <n v="19.782575999999999"/>
    <n v="53.465615999999997"/>
    <n v="20.865600000000001"/>
    <n v="23.048207999999999"/>
    <n v="37.809792000000002"/>
    <n v="25.398810437548164"/>
    <n v="29.109727286484009"/>
    <n v="48.560939643942028"/>
    <n v="35.174109360215567"/>
    <n v="40.732281233307319"/>
    <n v="45.598419632943603"/>
    <n v="57.759304116213606"/>
    <n v="39.75243409766442"/>
    <n v="51.301017126972035"/>
    <n v="25.732537439236832"/>
    <n v="39.325970697647882"/>
    <n v="24.511276754393755"/>
  </r>
  <r>
    <x v="0"/>
    <s v="TALENTI"/>
    <n v="68860671"/>
    <n v="20816680010130"/>
    <s v="Talenti Choc Chip Cook Dough 8 1PT"/>
    <n v="105265"/>
    <n v="9125"/>
    <n v="9030"/>
    <n v="10635"/>
    <n v="9165"/>
    <n v="9465"/>
    <n v="10890"/>
    <n v="9870"/>
    <n v="7665"/>
    <n v="9405"/>
    <n v="8595"/>
    <n v="7905"/>
    <n v="7095"/>
    <n v="6240.4178604082981"/>
    <n v="8947.54168866088"/>
    <n v="8956.0896292056677"/>
    <n v="9801.6591126296553"/>
    <n v="9419.6522329246145"/>
    <n v="10132.818687648229"/>
    <n v="8433.4987189336462"/>
    <n v="6985.089072351434"/>
    <n v="8507.4879472304292"/>
    <n v="7882.5995070299996"/>
    <n v="7141.5056974719882"/>
    <n v="4173.6544604274459"/>
    <n v="310732.01461492229"/>
    <n v="255"/>
    <n v="3.7839999999999996E-3"/>
    <n v="108845"/>
    <n v="96622.014614922286"/>
    <n v="412.80392156862746"/>
    <n v="426.84313725490193"/>
    <n v="378.90986123498936"/>
    <n v="35.784313725490193"/>
    <n v="35.411764705882355"/>
    <n v="41.705882352941174"/>
    <n v="35.941176470588232"/>
    <n v="37.117647058823529"/>
    <n v="42.705882352941174"/>
    <n v="38.705882352941174"/>
    <n v="30.058823529411764"/>
    <n v="36.882352941176471"/>
    <n v="33.705882352941174"/>
    <n v="31"/>
    <n v="27.823529411764707"/>
    <n v="24.472226903561953"/>
    <n v="35.088398779062274"/>
    <n v="35.121920114532031"/>
    <n v="38.437878873057471"/>
    <n v="36.939812678135745"/>
    <n v="39.736543873130309"/>
    <n v="33.072543995818222"/>
    <n v="27.392506166084054"/>
    <n v="33.36269783227619"/>
    <n v="30.912154929529411"/>
    <n v="28.005904695968582"/>
    <n v="16.367272393833122"/>
    <n v="398.32275999999996"/>
    <n v="411.86947999999995"/>
    <n v="365.61770330286589"/>
    <n v="34.528999999999996"/>
    <n v="34.169519999999999"/>
    <n v="40.242839999999994"/>
    <n v="34.680359999999993"/>
    <n v="35.815559999999998"/>
    <n v="41.207759999999993"/>
    <n v="37.348079999999996"/>
    <n v="29.004359999999998"/>
    <n v="35.588519999999995"/>
    <n v="32.523479999999999"/>
    <n v="29.912519999999997"/>
    <n v="26.847479999999997"/>
    <n v="23.613741183784999"/>
    <n v="33.857497749892765"/>
    <n v="33.889843156914246"/>
    <n v="37.08947808219061"/>
    <n v="35.643964049386739"/>
    <n v="38.342585914060891"/>
    <n v="31.912359152444914"/>
    <n v="26.431577049777822"/>
    <n v="32.192334392319943"/>
    <n v="29.827756534601516"/>
    <n v="27.023457559234"/>
    <n v="15.793108478257453"/>
  </r>
  <r>
    <x v="0"/>
    <s v="BJ PTS"/>
    <n v="69999271"/>
    <n v="10076840074034"/>
    <s v="BJ US-IC-PumpkinCheesecakLTD-FTNG-8 1PT"/>
    <n v="84702"/>
    <n v="844"/>
    <n v="611"/>
    <n v="670"/>
    <n v="594"/>
    <n v="796"/>
    <n v="353"/>
    <n v="9339"/>
    <n v="15376"/>
    <n v="14170"/>
    <n v="11781"/>
    <n v="3393"/>
    <n v="2916"/>
    <n v="2500.3199089378923"/>
    <n v="906.46809070955624"/>
    <n v="859.98788761592846"/>
    <n v="910.86657178646919"/>
    <n v="1191.2254346382629"/>
    <n v="556.63734459501416"/>
    <n v="9646.8100454993073"/>
    <n v="16219.605130680151"/>
    <n v="15137.150584892996"/>
    <n v="12232.895392887542"/>
    <n v="3821.9329507100692"/>
    <n v="619.16395425730627"/>
    <n v="210148.06329721046"/>
    <n v="240"/>
    <n v="3.7839999999999996E-3"/>
    <n v="60843"/>
    <n v="64603.063297210494"/>
    <n v="352.92500000000001"/>
    <n v="253.51249999999999"/>
    <n v="269.17943040504372"/>
    <n v="3.5166666666666666"/>
    <n v="2.5458333333333334"/>
    <n v="2.7916666666666665"/>
    <n v="2.4750000000000001"/>
    <n v="3.3166666666666669"/>
    <n v="1.4708333333333334"/>
    <n v="38.912500000000001"/>
    <n v="64.066666666666663"/>
    <n v="59.041666666666664"/>
    <n v="49.087499999999999"/>
    <n v="14.137499999999999"/>
    <n v="12.15"/>
    <n v="10.417999620574552"/>
    <n v="3.7769503779564841"/>
    <n v="3.5832828650663684"/>
    <n v="3.7952773824436217"/>
    <n v="4.9634393109927624"/>
    <n v="2.3193222691458923"/>
    <n v="40.195041856247116"/>
    <n v="67.581688044500623"/>
    <n v="63.071460770387482"/>
    <n v="50.970397470364759"/>
    <n v="15.924720627958623"/>
    <n v="2.579849809405443"/>
    <n v="320.51236799999998"/>
    <n v="230.22991199999998"/>
    <n v="244.45799151664448"/>
    <n v="3.1936959999999996"/>
    <n v="2.3120239999999996"/>
    <n v="2.5352799999999998"/>
    <n v="2.2476959999999999"/>
    <n v="3.0120639999999996"/>
    <n v="1.3357519999999998"/>
    <n v="35.338775999999996"/>
    <n v="58.182783999999991"/>
    <n v="53.619279999999996"/>
    <n v="44.579303999999993"/>
    <n v="12.839111999999998"/>
    <n v="11.034144"/>
    <n v="9.4612105354209834"/>
    <n v="3.4300752552449603"/>
    <n v="3.2541941667386731"/>
    <n v="3.446719107639999"/>
    <n v="4.5075970446711864"/>
    <n v="2.1063157119475333"/>
    <n v="36.503529212169376"/>
    <n v="61.374985814493684"/>
    <n v="57.278977813235088"/>
    <n v="46.289276166686456"/>
    <n v="14.4621942854869"/>
    <n v="2.3429164029096468"/>
  </r>
  <r>
    <x v="0"/>
    <s v="TALENTI"/>
    <n v="68862483"/>
    <n v="10186852001444"/>
    <s v="Talenti LYR Strwbrry Shortcake 8 297.6g"/>
    <n v="93577"/>
    <n v="8077"/>
    <n v="4514"/>
    <n v="5386"/>
    <n v="5312"/>
    <n v="4746"/>
    <n v="4905"/>
    <n v="5040"/>
    <n v="4695"/>
    <n v="4500"/>
    <n v="4230"/>
    <n v="3930"/>
    <n v="3603"/>
    <n v="3384.1176039930438"/>
    <n v="3870.512960892313"/>
    <n v="5052.1186524982986"/>
    <n v="4913.7320928708723"/>
    <n v="5049.5607589282426"/>
    <n v="5352.3650205890162"/>
    <n v="4788.301274919555"/>
    <n v="4259.3789480855849"/>
    <n v="4648.1516190378752"/>
    <n v="4318.4031587700028"/>
    <n v="3800.8474056257355"/>
    <n v="2441.9517659738417"/>
    <n v="204394.44126218441"/>
    <n v="255"/>
    <n v="3.552E-3"/>
    <n v="58938"/>
    <n v="51879.441262184373"/>
    <n v="366.96862745098036"/>
    <n v="231.12941176470588"/>
    <n v="203.44878926346814"/>
    <n v="31.67450980392157"/>
    <n v="17.701960784313727"/>
    <n v="21.12156862745098"/>
    <n v="20.831372549019608"/>
    <n v="18.611764705882354"/>
    <n v="19.235294117647058"/>
    <n v="19.764705882352942"/>
    <n v="18.411764705882351"/>
    <n v="17.647058823529413"/>
    <n v="16.588235294117649"/>
    <n v="15.411764705882353"/>
    <n v="14.129411764705882"/>
    <n v="13.271049427423701"/>
    <n v="15.178482199577697"/>
    <n v="19.812230009797251"/>
    <n v="19.26953761910146"/>
    <n v="19.802199054620559"/>
    <n v="20.989666747407906"/>
    <n v="18.77765205850806"/>
    <n v="16.703446855237587"/>
    <n v="18.228045564854412"/>
    <n v="16.934914348117658"/>
    <n v="14.905283943630335"/>
    <n v="9.576281435191536"/>
    <n v="332.38550400000003"/>
    <n v="209.34777600000001"/>
    <n v="184.27577536327888"/>
    <n v="28.689503999999999"/>
    <n v="16.033728"/>
    <n v="19.131072"/>
    <n v="18.868224000000001"/>
    <n v="16.857792"/>
    <n v="17.422560000000001"/>
    <n v="17.902080000000002"/>
    <n v="16.676639999999999"/>
    <n v="15.984"/>
    <n v="15.02496"/>
    <n v="13.95936"/>
    <n v="12.797855999999999"/>
    <n v="12.020385729383291"/>
    <n v="13.748062037089497"/>
    <n v="17.945125453673956"/>
    <n v="17.453576393877338"/>
    <n v="17.936039815713119"/>
    <n v="19.011600553132187"/>
    <n v="17.008046128514259"/>
    <n v="15.129314023599997"/>
    <n v="16.510234550822531"/>
    <n v="15.33896801995105"/>
    <n v="13.500609984782614"/>
    <n v="8.6738126727390856"/>
  </r>
  <r>
    <x v="1"/>
    <s v="KL Mini Cones"/>
    <n v="69557443"/>
    <n v="10075856000723"/>
    <s v="KL Cone Cookies n Cream Vanilla 6-8CT"/>
    <n v="117599"/>
    <n v="4188"/>
    <n v="2016"/>
    <n v="4320"/>
    <n v="3096"/>
    <n v="10428"/>
    <n v="6912"/>
    <n v="10956"/>
    <n v="10488"/>
    <n v="8940"/>
    <n v="7836"/>
    <n v="4776"/>
    <n v="4032"/>
    <n v="2472.731140236815"/>
    <n v="2532.2259551454604"/>
    <n v="2032.0665542234115"/>
    <n v="1462.830008673918"/>
    <n v="1626.4239874486811"/>
    <n v="1709.4596087556099"/>
    <n v="1594.2618789909689"/>
    <n v="1514.1750369809913"/>
    <n v="1468.4040183465952"/>
    <n v="830.10962150690898"/>
    <n v="1117.6650483550409"/>
    <n v="1049.346920842356"/>
    <n v="214996.69977950677"/>
    <n v="120"/>
    <n v="5.3220000000000003E-3"/>
    <n v="77988"/>
    <n v="19409.699779506755"/>
    <n v="979.99166666666667"/>
    <n v="649.9"/>
    <n v="161.7474981625563"/>
    <n v="34.9"/>
    <n v="16.8"/>
    <n v="36"/>
    <n v="25.8"/>
    <n v="86.9"/>
    <n v="57.6"/>
    <n v="91.3"/>
    <n v="87.4"/>
    <n v="74.5"/>
    <n v="65.3"/>
    <n v="39.799999999999997"/>
    <n v="33.6"/>
    <n v="20.606092835306793"/>
    <n v="21.101882959545502"/>
    <n v="16.933887951861763"/>
    <n v="12.19025007228265"/>
    <n v="13.55353322873901"/>
    <n v="14.245496739630083"/>
    <n v="13.285515658258074"/>
    <n v="12.618125308174928"/>
    <n v="12.236700152888293"/>
    <n v="6.9175801792242417"/>
    <n v="9.3138754029586739"/>
    <n v="8.7445576736863"/>
    <n v="625.86187800000005"/>
    <n v="415.05213600000002"/>
    <n v="103.29842222653495"/>
    <n v="22.288536000000001"/>
    <n v="10.729152000000001"/>
    <n v="22.991040000000002"/>
    <n v="16.476912000000002"/>
    <n v="55.497816"/>
    <n v="36.785664000000004"/>
    <n v="58.307832000000005"/>
    <n v="55.817136000000005"/>
    <n v="47.578680000000006"/>
    <n v="41.703192000000001"/>
    <n v="25.417872000000003"/>
    <n v="21.458304000000002"/>
    <n v="13.15987512834033"/>
    <n v="13.476506533284141"/>
    <n v="10.814658201576997"/>
    <n v="7.7851813061625919"/>
    <n v="8.6558284612018817"/>
    <n v="9.0977440377973569"/>
    <n v="8.484661719989937"/>
    <n v="8.0584395468128367"/>
    <n v="7.8148461856405804"/>
    <n v="4.4178434056597702"/>
    <n v="5.9482133873455281"/>
    <n v="5.5846243127230188"/>
  </r>
  <r>
    <x v="1"/>
    <s v="Dough Bites"/>
    <n v="68264519"/>
    <n v="10076840002532"/>
    <s v="BJ US-CD-Half Baked Dough-8 6z"/>
    <n v="85360"/>
    <n v="3343"/>
    <n v="3394"/>
    <n v="5738"/>
    <n v="14196"/>
    <n v="7872"/>
    <n v="2461"/>
    <n v="7519"/>
    <n v="7082"/>
    <n v="6819"/>
    <n v="7943"/>
    <n v="2787"/>
    <n v="4996"/>
    <n v="4651.9226425945035"/>
    <n v="4989.8194941686861"/>
    <n v="8265.231760238401"/>
    <n v="10302.752776277786"/>
    <n v="7358.3599241564225"/>
    <n v="4620.1704765169625"/>
    <n v="5193.5219656673708"/>
    <n v="5423.5447230538502"/>
    <n v="4468.7862221521491"/>
    <n v="6476.7199244046642"/>
    <n v="5164.9214123507581"/>
    <n v="5212.6903501863962"/>
    <n v="231638.44167176794"/>
    <n v="256"/>
    <n v="1.419504E-3"/>
    <n v="74150"/>
    <n v="72128.441671767956"/>
    <n v="333.4375"/>
    <n v="289.6484375"/>
    <n v="281.75172528034358"/>
    <n v="13.05859375"/>
    <n v="13.2578125"/>
    <n v="22.4140625"/>
    <n v="55.453125"/>
    <n v="30.75"/>
    <n v="9.61328125"/>
    <n v="29.37109375"/>
    <n v="27.6640625"/>
    <n v="26.63671875"/>
    <n v="31.02734375"/>
    <n v="10.88671875"/>
    <n v="19.515625"/>
    <n v="18.171572822634779"/>
    <n v="19.49148239909643"/>
    <n v="32.286061563431254"/>
    <n v="40.245128032335103"/>
    <n v="28.743593453736025"/>
    <n v="18.047540923894385"/>
    <n v="20.287195178388167"/>
    <n v="21.185721574429103"/>
    <n v="17.456196180281832"/>
    <n v="25.29968720470572"/>
    <n v="20.175474266995149"/>
    <n v="20.36207168041561"/>
    <n v="121.16886144"/>
    <n v="105.2562216"/>
    <n v="102.3866114668413"/>
    <n v="4.7454018720000004"/>
    <n v="4.8177965760000001"/>
    <n v="8.1451139520000009"/>
    <n v="20.151278783999999"/>
    <n v="11.174335488000001"/>
    <n v="3.4933993440000002"/>
    <n v="10.673250576000001"/>
    <n v="10.052927328000001"/>
    <n v="9.6795977759999996"/>
    <n v="11.275120272000001"/>
    <n v="3.956157648"/>
    <n v="7.0918419840000002"/>
    <n v="6.6034227988534679"/>
    <n v="7.0830687312504264"/>
    <n v="11.732529544585452"/>
    <n v="14.624798776937423"/>
    <n v="10.445221345779739"/>
    <n v="6.5583504720977341"/>
    <n v="7.3722252043526959"/>
    <n v="7.6987434285538328"/>
    <n v="6.3434599174898647"/>
    <n v="9.1937298395721179"/>
    <n v="7.3316266045175507"/>
    <n v="7.3994348028509904"/>
  </r>
  <r>
    <x v="0"/>
    <s v="Topped"/>
    <n v="68649096"/>
    <n v="10076840003553"/>
    <s v="BJ US-TOP-DevilsFoodCake-8 450ML"/>
    <n v="95970"/>
    <n v="4490"/>
    <n v="4051"/>
    <n v="4981"/>
    <n v="3705"/>
    <n v="4219"/>
    <n v="9468"/>
    <n v="3336"/>
    <n v="3418"/>
    <n v="4531"/>
    <n v="2237"/>
    <n v="2145"/>
    <n v="3061"/>
    <n v="2785.3046899681135"/>
    <n v="3437.2547906453251"/>
    <n v="3996.2519469283748"/>
    <n v="3350.6971233158724"/>
    <n v="4295.3916382439629"/>
    <n v="4433.2008974799674"/>
    <n v="4195.2366233121029"/>
    <n v="4449.0237879382685"/>
    <n v="3592.8809294413772"/>
    <n v="3147.1866696525917"/>
    <n v="2764.8029634033428"/>
    <n v="2215.9092994906805"/>
    <n v="188275.14135981997"/>
    <n v="240"/>
    <n v="3.5999999999999999E-3"/>
    <n v="49642"/>
    <n v="42663.141359819987"/>
    <n v="399.875"/>
    <n v="206.84166666666667"/>
    <n v="177.76308899924996"/>
    <n v="18.708333333333332"/>
    <n v="16.879166666666666"/>
    <n v="20.754166666666666"/>
    <n v="15.4375"/>
    <n v="17.579166666666666"/>
    <n v="39.450000000000003"/>
    <n v="13.9"/>
    <n v="14.241666666666667"/>
    <n v="18.879166666666666"/>
    <n v="9.3208333333333329"/>
    <n v="8.9375"/>
    <n v="12.754166666666666"/>
    <n v="11.605436208200473"/>
    <n v="14.321894961022188"/>
    <n v="16.651049778868227"/>
    <n v="13.961238013816136"/>
    <n v="17.897465159349846"/>
    <n v="18.471670406166531"/>
    <n v="17.480152597133763"/>
    <n v="18.537599116409453"/>
    <n v="14.970337206005739"/>
    <n v="13.113277790219133"/>
    <n v="11.520012347513928"/>
    <n v="9.2329554145445023"/>
    <n v="345.49200000000002"/>
    <n v="178.71119999999999"/>
    <n v="153.58730889535195"/>
    <n v="16.163999999999998"/>
    <n v="14.583599999999999"/>
    <n v="17.9316"/>
    <n v="13.337999999999999"/>
    <n v="15.1884"/>
    <n v="34.084800000000001"/>
    <n v="12.009599999999999"/>
    <n v="12.3048"/>
    <n v="16.311599999999999"/>
    <n v="8.0532000000000004"/>
    <n v="7.7219999999999995"/>
    <n v="11.019600000000001"/>
    <n v="10.027096883885209"/>
    <n v="12.37411724632317"/>
    <n v="14.386507008942148"/>
    <n v="12.06250964393714"/>
    <n v="15.463409897678266"/>
    <n v="15.959523230927882"/>
    <n v="15.10285184392357"/>
    <n v="16.016485636577766"/>
    <n v="12.934371345988957"/>
    <n v="11.32987201074933"/>
    <n v="9.9532906682520341"/>
    <n v="7.9772734781664498"/>
  </r>
  <r>
    <x v="1"/>
    <s v="TAL NV"/>
    <n v="69991277"/>
    <n v="10186852001758"/>
    <s v="TAL NV Zesty Lemon Sorbetto Bar 6-6Pk"/>
    <n v="112202"/>
    <n v="3055"/>
    <n v="4485"/>
    <n v="2864"/>
    <n v="3024"/>
    <n v="3168"/>
    <n v="5056"/>
    <n v="3616"/>
    <n v="2592"/>
    <n v="2659"/>
    <n v="1506"/>
    <n v="170"/>
    <n v="0"/>
    <n v="0"/>
    <n v="0"/>
    <n v="0"/>
    <n v="0"/>
    <n v="0"/>
    <n v="0"/>
    <n v="0"/>
    <n v="0"/>
    <n v="0"/>
    <n v="0"/>
    <n v="0"/>
    <n v="0"/>
    <n v="144397"/>
    <n v="176"/>
    <n v="1.98E-3"/>
    <n v="32195"/>
    <n v="0"/>
    <n v="637.51136363636363"/>
    <n v="182.92613636363637"/>
    <n v="0"/>
    <n v="17.357954545454547"/>
    <n v="25.482954545454547"/>
    <n v="16.272727272727273"/>
    <n v="17.181818181818183"/>
    <n v="18"/>
    <n v="28.727272727272727"/>
    <n v="20.545454545454547"/>
    <n v="14.727272727272727"/>
    <n v="15.107954545454545"/>
    <n v="8.5568181818181817"/>
    <n v="0.96590909090909094"/>
    <n v="0"/>
    <n v="0"/>
    <n v="0"/>
    <n v="0"/>
    <n v="0"/>
    <n v="0"/>
    <n v="0"/>
    <n v="0"/>
    <n v="0"/>
    <n v="0"/>
    <n v="0"/>
    <n v="0"/>
    <n v="0"/>
    <n v="222.15996000000001"/>
    <n v="63.746099999999998"/>
    <n v="0"/>
    <n v="6.0488999999999997"/>
    <n v="8.8803000000000001"/>
    <n v="5.6707200000000002"/>
    <n v="5.98752"/>
    <n v="6.27264"/>
    <n v="10.01088"/>
    <n v="7.1596799999999998"/>
    <n v="5.1321599999999998"/>
    <n v="5.2648200000000003"/>
    <n v="2.9818799999999999"/>
    <n v="0.33660000000000001"/>
    <n v="0"/>
    <n v="0"/>
    <n v="0"/>
    <n v="0"/>
    <n v="0"/>
    <n v="0"/>
    <n v="0"/>
    <n v="0"/>
    <n v="0"/>
    <n v="0"/>
    <n v="0"/>
    <n v="0"/>
    <n v="0"/>
  </r>
  <r>
    <x v="1"/>
    <s v="MBG"/>
    <n v="62698497"/>
    <n v="10041000009577"/>
    <s v="GH Reeses Bar Club 1-24PK"/>
    <n v="33164"/>
    <n v="1560"/>
    <n v="3360"/>
    <n v="9960"/>
    <n v="8040"/>
    <n v="4200"/>
    <n v="0"/>
    <n v="0"/>
    <n v="840"/>
    <n v="1200"/>
    <n v="0"/>
    <n v="0"/>
    <n v="5038"/>
    <n v="0"/>
    <n v="0"/>
    <n v="0"/>
    <n v="0"/>
    <n v="0"/>
    <n v="0"/>
    <n v="0"/>
    <n v="0"/>
    <n v="0"/>
    <n v="0"/>
    <n v="0"/>
    <n v="0"/>
    <n v="67362"/>
    <n v="120"/>
    <n v="2.7320000000000001E-3"/>
    <n v="34198"/>
    <n v="0"/>
    <n v="276.36666666666667"/>
    <n v="284.98333333333335"/>
    <n v="0"/>
    <n v="13"/>
    <n v="28"/>
    <n v="83"/>
    <n v="67"/>
    <n v="35"/>
    <n v="0"/>
    <n v="0"/>
    <n v="7"/>
    <n v="10"/>
    <n v="0"/>
    <n v="0"/>
    <n v="41.983333333333334"/>
    <n v="0"/>
    <n v="0"/>
    <n v="0"/>
    <n v="0"/>
    <n v="0"/>
    <n v="0"/>
    <n v="0"/>
    <n v="0"/>
    <n v="0"/>
    <n v="0"/>
    <n v="0"/>
    <n v="0"/>
    <n v="90.604048000000006"/>
    <n v="93.428936000000007"/>
    <n v="0"/>
    <n v="4.2619199999999999"/>
    <n v="9.1795200000000001"/>
    <n v="27.210720000000002"/>
    <n v="21.96528"/>
    <n v="11.474400000000001"/>
    <n v="0"/>
    <n v="0"/>
    <n v="2.29488"/>
    <n v="3.2784"/>
    <n v="0"/>
    <n v="0"/>
    <n v="13.763816"/>
    <n v="0"/>
    <n v="0"/>
    <n v="0"/>
    <n v="0"/>
    <n v="0"/>
    <n v="0"/>
    <n v="0"/>
    <n v="0"/>
    <n v="0"/>
    <n v="0"/>
    <n v="0"/>
    <n v="0"/>
  </r>
  <r>
    <x v="1"/>
    <s v="KL Mini Cones"/>
    <n v="69586720"/>
    <n v="10075856000686"/>
    <s v="KL Cones Cookies n Cream 6-4CT"/>
    <n v="98086"/>
    <n v="5236"/>
    <n v="5369"/>
    <n v="9094"/>
    <n v="10680"/>
    <n v="11082"/>
    <n v="11214"/>
    <n v="9710"/>
    <n v="9286"/>
    <n v="8278"/>
    <n v="7898"/>
    <n v="8372"/>
    <n v="6272"/>
    <n v="6047.9856730346219"/>
    <n v="6421.3174278916622"/>
    <n v="9741.4081819007497"/>
    <n v="11173.458553372318"/>
    <n v="11911.999438242961"/>
    <n v="11762.805533144521"/>
    <n v="9689.2764842144443"/>
    <n v="10337.954743117585"/>
    <n v="9229.2504630167186"/>
    <n v="8274.5155167347366"/>
    <n v="6880.5459617678616"/>
    <n v="7152.7832614218569"/>
    <n v="309200.30123786"/>
    <n v="220"/>
    <n v="2.6640000000000001E-3"/>
    <n v="102491"/>
    <n v="108623.30123786003"/>
    <n v="445.84545454545457"/>
    <n v="465.86818181818182"/>
    <n v="493.74227835390923"/>
    <n v="23.8"/>
    <n v="24.404545454545456"/>
    <n v="41.336363636363636"/>
    <n v="48.545454545454547"/>
    <n v="50.372727272727275"/>
    <n v="50.972727272727276"/>
    <n v="44.136363636363633"/>
    <n v="42.209090909090911"/>
    <n v="37.627272727272725"/>
    <n v="35.9"/>
    <n v="38.054545454545455"/>
    <n v="28.509090909090908"/>
    <n v="27.490843968339192"/>
    <n v="29.187806490416648"/>
    <n v="44.279128099548863"/>
    <n v="50.788447969874177"/>
    <n v="54.145451992013463"/>
    <n v="53.467297877929639"/>
    <n v="44.042165837338381"/>
    <n v="46.990703377807208"/>
    <n v="41.95113846825781"/>
    <n v="37.611434166976075"/>
    <n v="31.275208917126644"/>
    <n v="32.512651188281168"/>
    <n v="261.30110400000001"/>
    <n v="273.036024"/>
    <n v="289.37247449765914"/>
    <n v="13.948704000000001"/>
    <n v="14.303016000000001"/>
    <n v="24.226416"/>
    <n v="28.451520000000002"/>
    <n v="29.522448000000001"/>
    <n v="29.874096000000002"/>
    <n v="25.867440000000002"/>
    <n v="24.737904"/>
    <n v="22.052592000000001"/>
    <n v="21.040272000000002"/>
    <n v="22.303008000000002"/>
    <n v="16.708608000000002"/>
    <n v="16.111833832964233"/>
    <n v="17.10638962790339"/>
    <n v="25.951111396583599"/>
    <n v="29.766093586183857"/>
    <n v="31.733566503479249"/>
    <n v="31.336113940297007"/>
    <n v="25.812232553947283"/>
    <n v="27.540311435665249"/>
    <n v="24.58672323347654"/>
    <n v="22.043309336581338"/>
    <n v="18.329774442149585"/>
    <n v="19.055014608427829"/>
  </r>
  <r>
    <x v="0"/>
    <s v="BJ PTS"/>
    <n v="62678151"/>
    <n v="10076840000668"/>
    <s v="BJ US-ND-PBHalfBaked-8 1PT"/>
    <n v="77869"/>
    <n v="4998"/>
    <n v="6936"/>
    <n v="6550"/>
    <n v="7099"/>
    <n v="6526"/>
    <n v="7636"/>
    <n v="7779"/>
    <n v="6817"/>
    <n v="7444"/>
    <n v="4211"/>
    <n v="2993"/>
    <n v="5283"/>
    <n v="4406.1722311889762"/>
    <n v="4833.8392367554743"/>
    <n v="5689.0714729216234"/>
    <n v="5492.5716928791508"/>
    <n v="5106.6477200278496"/>
    <n v="6399.7866196627683"/>
    <n v="5858.5405850145307"/>
    <n v="5523.3756522389285"/>
    <n v="5822.9745593265407"/>
    <n v="3890.9519939122529"/>
    <n v="4466.6884989865284"/>
    <n v="4262.0080772886531"/>
    <n v="213893.62834020329"/>
    <n v="240"/>
    <n v="3.7839999999999996E-3"/>
    <n v="74272"/>
    <n v="61752.628340203279"/>
    <n v="324.45416666666665"/>
    <n v="309.46666666666664"/>
    <n v="257.30261808418032"/>
    <n v="20.824999999999999"/>
    <n v="28.9"/>
    <n v="27.291666666666668"/>
    <n v="29.579166666666666"/>
    <n v="27.191666666666666"/>
    <n v="31.816666666666666"/>
    <n v="32.412500000000001"/>
    <n v="28.404166666666665"/>
    <n v="31.016666666666666"/>
    <n v="17.545833333333334"/>
    <n v="12.470833333333333"/>
    <n v="22.012499999999999"/>
    <n v="18.359050963287402"/>
    <n v="20.140996819814475"/>
    <n v="23.704464470506764"/>
    <n v="22.885715386996463"/>
    <n v="21.277698833449374"/>
    <n v="26.6657775819282"/>
    <n v="24.410585770893878"/>
    <n v="23.014065217662203"/>
    <n v="24.262393997193918"/>
    <n v="16.212299974634387"/>
    <n v="18.611202079110534"/>
    <n v="17.758366988702722"/>
    <n v="294.656296"/>
    <n v="281.04524799999996"/>
    <n v="233.67194563932918"/>
    <n v="18.912431999999999"/>
    <n v="26.245823999999999"/>
    <n v="24.785199999999996"/>
    <n v="26.862615999999996"/>
    <n v="24.694383999999996"/>
    <n v="28.894623999999997"/>
    <n v="29.435735999999999"/>
    <n v="25.795527999999997"/>
    <n v="28.168095999999998"/>
    <n v="15.934423999999998"/>
    <n v="11.325511999999998"/>
    <n v="19.990872"/>
    <n v="16.672955722819083"/>
    <n v="18.291247671882712"/>
    <n v="21.527446453535422"/>
    <n v="20.783891285854704"/>
    <n v="19.323554972585381"/>
    <n v="24.216792568803914"/>
    <n v="22.16871757369498"/>
    <n v="20.900453468072104"/>
    <n v="22.034135732491627"/>
    <n v="14.723362344963963"/>
    <n v="16.90194928016502"/>
    <n v="16.127438564460263"/>
  </r>
  <r>
    <x v="0"/>
    <s v="BJ PTS"/>
    <n v="62678152"/>
    <n v="10076840003836"/>
    <s v="BJ US-ND-OatmealDreamPie-8 1PT"/>
    <n v="80885"/>
    <n v="2810"/>
    <n v="4615"/>
    <n v="3514"/>
    <n v="3239"/>
    <n v="3077"/>
    <n v="4111"/>
    <n v="4232"/>
    <n v="3106"/>
    <n v="3632"/>
    <n v="2063"/>
    <n v="2071"/>
    <n v="1907"/>
    <n v="1953.5827276242342"/>
    <n v="2517.8501378790097"/>
    <n v="2398.5209527153843"/>
    <n v="2235.0858937450162"/>
    <n v="2273.6469787602778"/>
    <n v="3053.8063813545964"/>
    <n v="3106.137949746696"/>
    <n v="2418.8745975159372"/>
    <n v="2997.1695917155689"/>
    <n v="2067.9392725241346"/>
    <n v="2347.32274630354"/>
    <n v="2556.6845443928464"/>
    <n v="149188.62177427721"/>
    <n v="240"/>
    <n v="3.7839999999999996E-3"/>
    <n v="38377"/>
    <n v="29926.621774277242"/>
    <n v="337.02083333333331"/>
    <n v="159.90416666666667"/>
    <n v="124.69425739282184"/>
    <n v="11.708333333333334"/>
    <n v="19.229166666666668"/>
    <n v="14.641666666666667"/>
    <n v="13.495833333333334"/>
    <n v="12.820833333333333"/>
    <n v="17.129166666666666"/>
    <n v="17.633333333333333"/>
    <n v="12.941666666666666"/>
    <n v="15.133333333333333"/>
    <n v="8.5958333333333332"/>
    <n v="8.6291666666666664"/>
    <n v="7.9458333333333337"/>
    <n v="8.1399280317676421"/>
    <n v="10.491042241162541"/>
    <n v="9.9938373029807686"/>
    <n v="9.3128578906042332"/>
    <n v="9.4735290781678234"/>
    <n v="12.724193255644151"/>
    <n v="12.9422414572779"/>
    <n v="10.078644156316406"/>
    <n v="12.488206632148204"/>
    <n v="8.6164136355172278"/>
    <n v="9.7805114429314166"/>
    <n v="10.652852268303526"/>
    <n v="306.06883999999997"/>
    <n v="145.21856799999998"/>
    <n v="113.24233679386508"/>
    <n v="10.633039999999999"/>
    <n v="17.463159999999998"/>
    <n v="13.296975999999999"/>
    <n v="12.256375999999999"/>
    <n v="11.643367999999999"/>
    <n v="15.556023999999999"/>
    <n v="16.013887999999998"/>
    <n v="11.753103999999999"/>
    <n v="13.743487999999999"/>
    <n v="7.8063919999999989"/>
    <n v="7.836663999999999"/>
    <n v="7.2160879999999992"/>
    <n v="7.3923570413301016"/>
    <n v="9.5275449217341723"/>
    <n v="9.0760032850750125"/>
    <n v="8.4575650219311402"/>
    <n v="8.6034801676288897"/>
    <n v="11.555603347045791"/>
    <n v="11.753626001841496"/>
    <n v="9.1530214770003049"/>
    <n v="11.341289735051712"/>
    <n v="7.8250822072313246"/>
    <n v="8.8822692720125946"/>
    <n v="9.6744943159825301"/>
  </r>
  <r>
    <x v="1"/>
    <s v="EDF"/>
    <n v="68852583"/>
    <n v="10075856024095"/>
    <s v="KL OREO BAR LIGHT 12-6PK"/>
    <n v="89493"/>
    <n v="5209"/>
    <n v="5328"/>
    <n v="8760"/>
    <n v="7680"/>
    <n v="10812"/>
    <n v="10067"/>
    <n v="7566"/>
    <n v="7566"/>
    <n v="4893"/>
    <n v="7176"/>
    <n v="3504"/>
    <n v="3624"/>
    <n v="6221.2509959977942"/>
    <n v="5321.0469251862305"/>
    <n v="8935.498974262533"/>
    <n v="8045.0463572351282"/>
    <n v="10188.537151628934"/>
    <n v="9807.2984475272478"/>
    <n v="7744.1876669195799"/>
    <n v="8414.1815370857439"/>
    <n v="5863.7219340130778"/>
    <n v="5987.8970026782508"/>
    <n v="3522.6873607148473"/>
    <n v="3015.3416701333472"/>
    <n v="254744.69602338271"/>
    <n v="132"/>
    <n v="8.5199999999999998E-3"/>
    <n v="82185"/>
    <n v="83066.696023382712"/>
    <n v="677.97727272727275"/>
    <n v="622.61363636363637"/>
    <n v="629.29315169229324"/>
    <n v="39.462121212121211"/>
    <n v="40.363636363636367"/>
    <n v="66.36363636363636"/>
    <n v="58.18181818181818"/>
    <n v="81.909090909090907"/>
    <n v="76.265151515151516"/>
    <n v="57.31818181818182"/>
    <n v="57.31818181818182"/>
    <n v="37.06818181818182"/>
    <n v="54.363636363636367"/>
    <n v="26.545454545454547"/>
    <n v="27.454545454545453"/>
    <n v="47.130689363619652"/>
    <n v="40.310961554441143"/>
    <n v="67.693174047443435"/>
    <n v="60.947320888144908"/>
    <n v="77.185887512340415"/>
    <n v="74.297715511570061"/>
    <n v="58.668088385754395"/>
    <n v="63.74379952337685"/>
    <n v="44.422135863735434"/>
    <n v="45.362856080895838"/>
    <n v="26.687025459960964"/>
    <n v="22.843497501010205"/>
    <n v="762.48036000000002"/>
    <n v="700.21619999999996"/>
    <n v="707.72825011922066"/>
    <n v="44.380679999999998"/>
    <n v="45.394559999999998"/>
    <n v="74.635199999999998"/>
    <n v="65.433599999999998"/>
    <n v="92.11824"/>
    <n v="85.770839999999993"/>
    <n v="64.462320000000005"/>
    <n v="64.462320000000005"/>
    <n v="41.688359999999996"/>
    <n v="61.139519999999997"/>
    <n v="29.85408"/>
    <n v="30.876480000000001"/>
    <n v="53.005058485901209"/>
    <n v="45.335319802586682"/>
    <n v="76.130451260716782"/>
    <n v="68.543794963643293"/>
    <n v="86.806336531878515"/>
    <n v="83.558182772932156"/>
    <n v="65.980478922154816"/>
    <n v="71.688826695970533"/>
    <n v="49.958910877791425"/>
    <n v="51.016882462818693"/>
    <n v="30.0132963132905"/>
    <n v="25.690711029536118"/>
  </r>
  <r>
    <x v="1"/>
    <s v="Other"/>
    <n v="64378129"/>
    <n v="10041000009683"/>
    <s v="GH Candy center 8-6pk"/>
    <n v="4111"/>
    <n v="1023"/>
    <n v="1422"/>
    <n v="1416"/>
    <n v="5807"/>
    <n v="2244"/>
    <n v="3597"/>
    <n v="7427"/>
    <n v="3875"/>
    <n v="3490"/>
    <n v="3630"/>
    <n v="1441"/>
    <n v="1892"/>
    <n v="1426.2311567850622"/>
    <n v="1528.8357430216656"/>
    <n v="1879.5819178816939"/>
    <n v="2386.2180206635348"/>
    <n v="1968.6391705526269"/>
    <n v="2335.9379505486909"/>
    <n v="2678.1572491046663"/>
    <n v="2670.256882195974"/>
    <n v="1885.5887577167778"/>
    <n v="2108.8464181523041"/>
    <n v="1849.135993664428"/>
    <n v="1902.665232587053"/>
    <n v="65995.094492874472"/>
    <n v="110"/>
    <n v="3.8399999999999997E-3"/>
    <n v="37264"/>
    <n v="24620.094492874479"/>
    <n v="37.372727272727275"/>
    <n v="338.76363636363635"/>
    <n v="223.81904084431343"/>
    <n v="9.3000000000000007"/>
    <n v="12.927272727272728"/>
    <n v="12.872727272727273"/>
    <n v="52.790909090909089"/>
    <n v="20.399999999999999"/>
    <n v="32.700000000000003"/>
    <n v="67.518181818181816"/>
    <n v="35.227272727272727"/>
    <n v="31.727272727272727"/>
    <n v="33"/>
    <n v="13.1"/>
    <n v="17.2"/>
    <n v="12.965737788955112"/>
    <n v="13.898506754742415"/>
    <n v="17.087108344379036"/>
    <n v="21.692891096941224"/>
    <n v="17.896719732296607"/>
    <n v="21.235799550442643"/>
    <n v="24.346884082769694"/>
    <n v="24.275062565417944"/>
    <n v="17.141715979243433"/>
    <n v="19.171331074111855"/>
    <n v="16.810327215131164"/>
    <n v="17.296956659882301"/>
    <n v="15.786239999999999"/>
    <n v="143.09375999999997"/>
    <n v="94.541162852637996"/>
    <n v="3.9283199999999998"/>
    <n v="5.4604799999999996"/>
    <n v="5.4374399999999996"/>
    <n v="22.298879999999997"/>
    <n v="8.6169599999999988"/>
    <n v="13.812479999999999"/>
    <n v="28.519679999999997"/>
    <n v="14.879999999999999"/>
    <n v="13.401599999999998"/>
    <n v="13.9392"/>
    <n v="5.5334399999999997"/>
    <n v="7.2652799999999997"/>
    <n v="5.4767276420546382"/>
    <n v="5.8707292532031952"/>
    <n v="7.2175945646657045"/>
    <n v="9.1630771993479723"/>
    <n v="7.5595744149220865"/>
    <n v="8.9700017301069721"/>
    <n v="10.284123836561918"/>
    <n v="10.253786427632539"/>
    <n v="7.240660829632426"/>
    <n v="8.0979702457048468"/>
    <n v="7.1006822156714033"/>
    <n v="7.3062344931342826"/>
  </r>
  <r>
    <x v="1"/>
    <s v="Yasso Sticks"/>
    <n v="64325487"/>
    <n v="10850001974070"/>
    <s v="Yasso Mint Chocolate Crunch 8-4pk"/>
    <n v="81163"/>
    <n v="5134"/>
    <n v="6715"/>
    <n v="9792"/>
    <n v="9333"/>
    <n v="9486"/>
    <n v="13498"/>
    <n v="11322"/>
    <n v="10507"/>
    <n v="3007"/>
    <n v="11137"/>
    <n v="8413"/>
    <n v="7277"/>
    <n v="2640.69785592793"/>
    <n v="5585.8697226452277"/>
    <n v="9540.2638903822044"/>
    <n v="10276.015468563388"/>
    <n v="14492.765924553238"/>
    <n v="14090.44505376694"/>
    <n v="18151.470426029573"/>
    <n v="13957.26670007249"/>
    <n v="9090.6792307926098"/>
    <n v="9192.9426481160626"/>
    <n v="10367.2692255532"/>
    <n v="3235.6626068963087"/>
    <n v="307405.34875329921"/>
    <n v="187"/>
    <n v="2.5119999999999999E-3"/>
    <n v="105621"/>
    <n v="120621.34875329917"/>
    <n v="434.02673796791441"/>
    <n v="564.81818181818187"/>
    <n v="645.03395055240196"/>
    <n v="27.454545454545453"/>
    <n v="35.909090909090907"/>
    <n v="52.363636363636367"/>
    <n v="49.909090909090907"/>
    <n v="50.727272727272727"/>
    <n v="72.181818181818187"/>
    <n v="60.545454545454547"/>
    <n v="56.18716577540107"/>
    <n v="16.080213903743317"/>
    <n v="59.55614973262032"/>
    <n v="44.989304812834227"/>
    <n v="38.914438502673796"/>
    <n v="14.121378908705509"/>
    <n v="29.870961083664319"/>
    <n v="51.017453959263122"/>
    <n v="54.951954377344322"/>
    <n v="77.501422056434421"/>
    <n v="75.349973549555827"/>
    <n v="97.066686770211618"/>
    <n v="74.637789839959837"/>
    <n v="48.613257918677057"/>
    <n v="49.160121112920123"/>
    <n v="55.439942382637433"/>
    <n v="17.303008593028387"/>
    <n v="203.88145599999999"/>
    <n v="265.319952"/>
    <n v="303.00082806828749"/>
    <n v="12.896607999999999"/>
    <n v="16.868079999999999"/>
    <n v="24.597504000000001"/>
    <n v="23.444496000000001"/>
    <n v="23.828831999999998"/>
    <n v="33.906976"/>
    <n v="28.440863999999998"/>
    <n v="26.393584000000001"/>
    <n v="7.5535839999999999"/>
    <n v="27.976143999999998"/>
    <n v="21.133455999999999"/>
    <n v="18.279823999999998"/>
    <n v="6.6334330140909596"/>
    <n v="14.031704743284811"/>
    <n v="23.965142892640095"/>
    <n v="25.813350857031228"/>
    <n v="36.405828002477733"/>
    <n v="35.395197975062551"/>
    <n v="45.596493710186287"/>
    <n v="35.060653950582093"/>
    <n v="22.835786227751036"/>
    <n v="23.09267193206755"/>
    <n v="26.042580294589637"/>
    <n v="8.1279844685235272"/>
  </r>
  <r>
    <x v="0"/>
    <s v="BJ PTS"/>
    <n v="62678148"/>
    <n v="10076840003928"/>
    <s v="BJ US-ND-LightsCaramelAction-8 1PT"/>
    <n v="74773"/>
    <n v="4037"/>
    <n v="4011"/>
    <n v="4182"/>
    <n v="5376"/>
    <n v="4205"/>
    <n v="5673"/>
    <n v="4852"/>
    <n v="4213"/>
    <n v="5508"/>
    <n v="3260"/>
    <n v="3772"/>
    <n v="3606"/>
    <n v="2446.3397565111577"/>
    <n v="2747.507059888178"/>
    <n v="2911.1834910028083"/>
    <n v="3138.9204773148749"/>
    <n v="3193.8134091080665"/>
    <n v="3720.3827533326112"/>
    <n v="3486.747311336303"/>
    <n v="3209.1099736927063"/>
    <n v="3292.9174178839821"/>
    <n v="2730.4676709140558"/>
    <n v="3187.9343580516888"/>
    <n v="2882.8418133412529"/>
    <n v="164416.16549237768"/>
    <n v="240"/>
    <n v="3.7839999999999996E-3"/>
    <n v="52695"/>
    <n v="36948.165492377688"/>
    <n v="311.55416666666667"/>
    <n v="219.5625"/>
    <n v="153.9506895515737"/>
    <n v="16.820833333333333"/>
    <n v="16.712499999999999"/>
    <n v="17.425000000000001"/>
    <n v="22.4"/>
    <n v="17.520833333333332"/>
    <n v="23.637499999999999"/>
    <n v="20.216666666666665"/>
    <n v="17.554166666666667"/>
    <n v="22.95"/>
    <n v="13.583333333333334"/>
    <n v="15.716666666666667"/>
    <n v="15.025"/>
    <n v="10.19308231879649"/>
    <n v="11.447946082867409"/>
    <n v="12.129931212511702"/>
    <n v="13.078835322145313"/>
    <n v="13.30755587128361"/>
    <n v="15.501594805552546"/>
    <n v="14.528113797234596"/>
    <n v="13.371291557052944"/>
    <n v="13.720489241183259"/>
    <n v="11.376948628808567"/>
    <n v="13.28305982521537"/>
    <n v="12.011840888921887"/>
    <n v="282.94103199999995"/>
    <n v="199.39787999999999"/>
    <n v="139.81185822315715"/>
    <n v="15.276007999999999"/>
    <n v="15.177623999999998"/>
    <n v="15.824687999999998"/>
    <n v="20.342783999999998"/>
    <n v="15.911719999999999"/>
    <n v="21.466631999999997"/>
    <n v="18.359967999999999"/>
    <n v="15.941991999999999"/>
    <n v="20.842271999999998"/>
    <n v="12.335839999999999"/>
    <n v="14.273247999999999"/>
    <n v="13.645103999999998"/>
    <n v="9.2569496386382202"/>
    <n v="10.396566714616865"/>
    <n v="11.015918329954625"/>
    <n v="11.877675086159485"/>
    <n v="12.085389940064923"/>
    <n v="14.077928338610599"/>
    <n v="13.193851826096569"/>
    <n v="12.143272140453199"/>
    <n v="12.460399509272987"/>
    <n v="10.332089666738787"/>
    <n v="12.06314361086759"/>
    <n v="10.9086734216833"/>
  </r>
  <r>
    <x v="1"/>
    <s v="MBG"/>
    <n v="64786666"/>
    <n v="10041000576628"/>
    <s v="GH CHOCOLATE ECLAIR BAR 8-6PK"/>
    <n v="71028"/>
    <n v="4200"/>
    <n v="4214"/>
    <n v="5418"/>
    <n v="5374"/>
    <n v="11922"/>
    <n v="10151"/>
    <n v="9324"/>
    <n v="7868"/>
    <n v="4414"/>
    <n v="3332"/>
    <n v="2814"/>
    <n v="3654"/>
    <n v="3467.9750496623669"/>
    <n v="3732.7990360067229"/>
    <n v="4387.3760934631046"/>
    <n v="6191.5925281921673"/>
    <n v="6299.1294263766504"/>
    <n v="8539.4240308933804"/>
    <n v="6490.9246087567526"/>
    <n v="6417.1494689512547"/>
    <n v="2534.1124587260542"/>
    <n v="4327.7723570189637"/>
    <n v="2469.3466566627103"/>
    <n v="1595.4476495447525"/>
    <n v="200166.04936425487"/>
    <n v="154"/>
    <n v="4.2560000000000002E-3"/>
    <n v="72685"/>
    <n v="56453.049364254883"/>
    <n v="461.22077922077921"/>
    <n v="471.98051948051949"/>
    <n v="366.57824262503169"/>
    <n v="27.272727272727273"/>
    <n v="27.363636363636363"/>
    <n v="35.18181818181818"/>
    <n v="34.896103896103895"/>
    <n v="77.415584415584419"/>
    <n v="65.915584415584419"/>
    <n v="60.545454545454547"/>
    <n v="51.090909090909093"/>
    <n v="28.662337662337663"/>
    <n v="21.636363636363637"/>
    <n v="18.272727272727273"/>
    <n v="23.727272727272727"/>
    <n v="22.519318504301083"/>
    <n v="24.238954779264436"/>
    <n v="28.48945515235782"/>
    <n v="40.205146286962126"/>
    <n v="40.90343783361461"/>
    <n v="55.450805395411564"/>
    <n v="42.148861095823072"/>
    <n v="41.669801746436718"/>
    <n v="16.455275706013339"/>
    <n v="28.102417902720543"/>
    <n v="16.034718549757859"/>
    <n v="10.360049672368522"/>
    <n v="302.29516799999999"/>
    <n v="309.34736000000004"/>
    <n v="240.2641780942688"/>
    <n v="17.8752"/>
    <n v="17.934784000000001"/>
    <n v="23.059008000000002"/>
    <n v="22.871744"/>
    <n v="50.740031999999999"/>
    <n v="43.202656000000005"/>
    <n v="39.682943999999999"/>
    <n v="33.486208000000005"/>
    <n v="18.785984000000003"/>
    <n v="14.180992000000002"/>
    <n v="11.976384000000001"/>
    <n v="15.551424000000001"/>
    <n v="14.759701811363035"/>
    <n v="15.886792697244614"/>
    <n v="18.672672653778974"/>
    <n v="26.351417799985864"/>
    <n v="26.809094838659025"/>
    <n v="36.34378867548223"/>
    <n v="27.62537513486874"/>
    <n v="27.31138813985654"/>
    <n v="10.785182624338088"/>
    <n v="18.418999151472711"/>
    <n v="10.509539370756496"/>
    <n v="6.7902251964624671"/>
  </r>
  <r>
    <x v="0"/>
    <s v="BJ PTS"/>
    <n v="62678150"/>
    <n v="10076840002907"/>
    <s v="BJ US-ND-AmericoneDream-8 1PT"/>
    <n v="84477"/>
    <n v="5748"/>
    <n v="7294"/>
    <n v="8662"/>
    <n v="8081"/>
    <n v="7088"/>
    <n v="11336"/>
    <n v="10448"/>
    <n v="9737"/>
    <n v="10025"/>
    <n v="6200"/>
    <n v="5920"/>
    <n v="6004"/>
    <n v="4717.6865316958701"/>
    <n v="6427.6399791737667"/>
    <n v="6711.002919261462"/>
    <n v="7332.5990060163958"/>
    <n v="6425.8263295078259"/>
    <n v="8921.6433945831377"/>
    <n v="8996.8763614927429"/>
    <n v="7560.1521587033021"/>
    <n v="6829.3524398598374"/>
    <n v="5815.0385561951098"/>
    <n v="6133.1311701501081"/>
    <n v="4755.6573832234417"/>
    <n v="261646.60622986295"/>
    <n v="240"/>
    <n v="3.7839999999999996E-3"/>
    <n v="96543"/>
    <n v="80626.606229863013"/>
    <n v="351.98750000000001"/>
    <n v="402.26249999999999"/>
    <n v="335.94419262442921"/>
    <n v="23.95"/>
    <n v="30.391666666666666"/>
    <n v="36.091666666666669"/>
    <n v="33.670833333333334"/>
    <n v="29.533333333333335"/>
    <n v="47.233333333333334"/>
    <n v="43.533333333333331"/>
    <n v="40.570833333333333"/>
    <n v="41.770833333333336"/>
    <n v="25.833333333333332"/>
    <n v="24.666666666666668"/>
    <n v="25.016666666666666"/>
    <n v="19.657027215399459"/>
    <n v="26.781833246557362"/>
    <n v="27.962512163589427"/>
    <n v="30.552495858401649"/>
    <n v="26.774276372949274"/>
    <n v="37.173514144096409"/>
    <n v="37.486984839553095"/>
    <n v="31.500633994597091"/>
    <n v="28.455635166082654"/>
    <n v="24.229327317479623"/>
    <n v="25.554713208958784"/>
    <n v="19.815239096764341"/>
    <n v="319.66096799999997"/>
    <n v="365.31871199999995"/>
    <n v="305.09107797380159"/>
    <n v="21.750431999999996"/>
    <n v="27.600495999999996"/>
    <n v="32.777007999999995"/>
    <n v="30.578503999999995"/>
    <n v="26.820991999999997"/>
    <n v="42.895423999999998"/>
    <n v="39.535231999999993"/>
    <n v="36.844807999999993"/>
    <n v="37.934599999999996"/>
    <n v="23.460799999999999"/>
    <n v="22.401279999999996"/>
    <n v="22.719135999999999"/>
    <n v="17.85172583593717"/>
    <n v="24.322189681193532"/>
    <n v="25.39443504648537"/>
    <n v="27.746554638766039"/>
    <n v="24.315326830857611"/>
    <n v="33.759498605102593"/>
    <n v="34.044180151888533"/>
    <n v="28.607615768533293"/>
    <n v="25.842269632429623"/>
    <n v="22.004105896642294"/>
    <n v="23.207768347848006"/>
    <n v="17.995407538117501"/>
  </r>
  <r>
    <x v="1"/>
    <s v="MG Sticks"/>
    <n v="62712055"/>
    <n v="10077567132274"/>
    <s v="MG Dark RFA 8-3PK"/>
    <n v="72109"/>
    <n v="3108"/>
    <n v="3570"/>
    <n v="4719"/>
    <n v="5229"/>
    <n v="5271"/>
    <n v="7238"/>
    <n v="6244"/>
    <n v="4160"/>
    <n v="4683"/>
    <n v="4284"/>
    <n v="3402"/>
    <n v="2142"/>
    <n v="2570.8952446786971"/>
    <n v="1232.4652713585547"/>
    <n v="2214.4171692130503"/>
    <n v="3249.9389792252014"/>
    <n v="3666.7288117632474"/>
    <n v="1340.3068215379992"/>
    <n v="3582.2534492610826"/>
    <n v="4401.9175000359746"/>
    <n v="1605.9743189937558"/>
    <n v="2903.3276995821266"/>
    <n v="986.6112908073012"/>
    <n v="1255.5512564353598"/>
    <n v="155169.38781289235"/>
    <n v="210"/>
    <n v="2.16E-3"/>
    <n v="54050"/>
    <n v="29010.387812892346"/>
    <n v="343.37619047619046"/>
    <n v="257.38095238095241"/>
    <n v="138.14470387091595"/>
    <n v="14.8"/>
    <n v="17"/>
    <n v="22.471428571428572"/>
    <n v="24.9"/>
    <n v="25.1"/>
    <n v="34.466666666666669"/>
    <n v="29.733333333333334"/>
    <n v="19.80952380952381"/>
    <n v="22.3"/>
    <n v="20.399999999999999"/>
    <n v="16.2"/>
    <n v="10.199999999999999"/>
    <n v="12.242358307993795"/>
    <n v="5.8688822445645457"/>
    <n v="10.544843662919288"/>
    <n v="15.475899901072388"/>
    <n v="17.460613389348797"/>
    <n v="6.3824134358952342"/>
    <n v="17.058349758386107"/>
    <n v="20.961511904933211"/>
    <n v="7.6474967571131227"/>
    <n v="13.825369998010126"/>
    <n v="4.698149003844291"/>
    <n v="5.9788155068350468"/>
    <n v="155.75543999999999"/>
    <n v="116.748"/>
    <n v="62.662437675847471"/>
    <n v="6.7132800000000001"/>
    <n v="7.7111999999999998"/>
    <n v="10.19304"/>
    <n v="11.294639999999999"/>
    <n v="11.38536"/>
    <n v="15.634080000000001"/>
    <n v="13.48704"/>
    <n v="8.9855999999999998"/>
    <n v="10.11528"/>
    <n v="9.2534399999999994"/>
    <n v="7.3483200000000002"/>
    <n v="4.6267199999999997"/>
    <n v="5.5531337285059861"/>
    <n v="2.662124986134478"/>
    <n v="4.7831410855001888"/>
    <n v="7.0198681951264348"/>
    <n v="7.9201342334086142"/>
    <n v="2.8950627345220785"/>
    <n v="7.7376674504039382"/>
    <n v="9.5081418000777056"/>
    <n v="3.4689045290265126"/>
    <n v="6.2711878310973939"/>
    <n v="2.1310803881437708"/>
    <n v="2.7119907139003772"/>
  </r>
  <r>
    <x v="0"/>
    <s v="BJ PTS"/>
    <n v="67867261"/>
    <n v="10076840002495"/>
    <s v="BJ US-IC-Cannoli-8 1PT"/>
    <n v="66484"/>
    <n v="2792"/>
    <n v="4669"/>
    <n v="6313"/>
    <n v="3899"/>
    <n v="3950"/>
    <n v="5091"/>
    <n v="3774"/>
    <n v="4431"/>
    <n v="4293"/>
    <n v="2640"/>
    <n v="1470"/>
    <n v="1025"/>
    <n v="-529.60862624035201"/>
    <n v="-56.693732117698488"/>
    <n v="-205.44338457949999"/>
    <n v="-176.58245154181722"/>
    <n v="-286.63306883586534"/>
    <n v="-167.20223202051477"/>
    <n v="-145.20384952174018"/>
    <n v="-175.33921528706617"/>
    <n v="-334.30310858670555"/>
    <n v="-223.24966321050633"/>
    <n v="-309.20193342453013"/>
    <n v="-370.99423541849364"/>
    <n v="107850.5444992152"/>
    <n v="240"/>
    <n v="3.7853439999999999E-3"/>
    <n v="44347"/>
    <n v="-2980.4555007847898"/>
    <n v="277.01666666666665"/>
    <n v="184.77916666666667"/>
    <n v="-12.41856458660329"/>
    <n v="11.633333333333333"/>
    <n v="19.454166666666666"/>
    <n v="26.304166666666667"/>
    <n v="16.245833333333334"/>
    <n v="16.458333333333332"/>
    <n v="21.212499999999999"/>
    <n v="15.725"/>
    <n v="18.462499999999999"/>
    <n v="17.887499999999999"/>
    <n v="11"/>
    <n v="6.125"/>
    <n v="4.270833333333333"/>
    <n v="-2.2067026093347999"/>
    <n v="-0.23622388382374371"/>
    <n v="-0.85601410241458331"/>
    <n v="-0.73576021475757181"/>
    <n v="-1.1943044534827723"/>
    <n v="-0.69667596675214483"/>
    <n v="-0.60501603967391737"/>
    <n v="-0.73058006369610906"/>
    <n v="-1.3929296191112732"/>
    <n v="-0.93020693004377641"/>
    <n v="-1.2883413892688755"/>
    <n v="-1.5458093142437235"/>
    <n v="251.664810496"/>
    <n v="167.868650368"/>
    <n v="-11.282049347162699"/>
    <n v="10.568680448"/>
    <n v="17.673771135999999"/>
    <n v="23.896876672000001"/>
    <n v="14.759056255999999"/>
    <n v="14.9521088"/>
    <n v="19.271186304"/>
    <n v="14.285888256"/>
    <n v="16.772859264000001"/>
    <n v="16.250481791999999"/>
    <n v="9.9933081599999998"/>
    <n v="5.56445568"/>
    <n v="3.8799776000000001"/>
    <n v="-2.0047508356871591"/>
    <n v="-0.21460527870933727"/>
    <n v="-0.77767388315770281"/>
    <n v="-0.66842532344910854"/>
    <n v="-1.0850047673194299"/>
    <n v="-0.63291796576546344"/>
    <n v="-0.54964652056402208"/>
    <n v="-0.66371924655160419"/>
    <n v="-1.2654522662700343"/>
    <n v="-0.8450767731359109"/>
    <n v="-1.1704356834769445"/>
    <n v="-1.4043408030759823"/>
  </r>
  <r>
    <x v="0"/>
    <s v="TALENTI"/>
    <n v="68862421"/>
    <n v="10186852001284"/>
    <s v="Talenti LYR Coffee Cookie CRMBL 8 300.5g"/>
    <n v="84761"/>
    <n v="6135"/>
    <n v="2595"/>
    <n v="4440"/>
    <n v="3630"/>
    <n v="4455"/>
    <n v="4125"/>
    <n v="4095"/>
    <n v="3420"/>
    <n v="4485"/>
    <n v="3090"/>
    <n v="3075"/>
    <n v="135"/>
    <n v="-450.48390599025129"/>
    <n v="-163.54926642974041"/>
    <n v="48.260289826030338"/>
    <n v="183.80229416953708"/>
    <n v="110.5294274882234"/>
    <n v="118.43053863833936"/>
    <n v="0.32198896605996197"/>
    <n v="-39.324366838773386"/>
    <n v="39.486425333632482"/>
    <n v="-26.364199751724172"/>
    <n v="-61.90602119580862"/>
    <n v="-982.70654802671379"/>
    <n v="127217.4966561888"/>
    <n v="255"/>
    <n v="3.552E-3"/>
    <n v="43680"/>
    <n v="-1223.5033438111891"/>
    <n v="332.39607843137253"/>
    <n v="171.29411764705881"/>
    <n v="-4.7980523286713295"/>
    <n v="24.058823529411764"/>
    <n v="10.176470588235293"/>
    <n v="17.411764705882351"/>
    <n v="14.235294117647058"/>
    <n v="17.470588235294116"/>
    <n v="16.176470588235293"/>
    <n v="16.058823529411764"/>
    <n v="13.411764705882353"/>
    <n v="17.588235294117649"/>
    <n v="12.117647058823529"/>
    <n v="12.058823529411764"/>
    <n v="0.52941176470588236"/>
    <n v="-1.7666035529029462"/>
    <n v="-0.64136967227349184"/>
    <n v="0.1892560385334523"/>
    <n v="0.72079331046877282"/>
    <n v="0.43344873524793492"/>
    <n v="0.46443348485623276"/>
    <n v="1.2627018276861253E-3"/>
    <n v="-0.1542132032893074"/>
    <n v="0.15484872679855877"/>
    <n v="-0.10338901863421245"/>
    <n v="-0.2427687105717985"/>
    <n v="-3.8537511687322108"/>
    <n v="301.07107200000002"/>
    <n v="155.15136000000001"/>
    <n v="-4.3458838772173438"/>
    <n v="21.791519999999998"/>
    <n v="9.2174399999999999"/>
    <n v="15.77088"/>
    <n v="12.89376"/>
    <n v="15.824160000000001"/>
    <n v="14.652000000000001"/>
    <n v="14.545439999999999"/>
    <n v="12.14784"/>
    <n v="15.930720000000001"/>
    <n v="10.975680000000001"/>
    <n v="10.9224"/>
    <n v="0.47952"/>
    <n v="-1.6001188340773727"/>
    <n v="-0.58092699435843798"/>
    <n v="0.17142054946205976"/>
    <n v="0.65286574889019566"/>
    <n v="0.39260052643816956"/>
    <n v="0.42066527324338138"/>
    <n v="1.143704807444985E-3"/>
    <n v="-0.13968015101132306"/>
    <n v="0.14025578278506257"/>
    <n v="-9.3645637518124256E-2"/>
    <n v="-0.21989018728751222"/>
    <n v="-3.4905736585908875"/>
  </r>
  <r>
    <x v="0"/>
    <s v="BJ PTS"/>
    <n v="68654238"/>
    <n v="10076840003614"/>
    <s v="BJ US-IC-DublinMudslide-8 1PT"/>
    <n v="75271"/>
    <n v="2697"/>
    <n v="5088"/>
    <n v="7098"/>
    <n v="4402"/>
    <n v="4038"/>
    <n v="6382"/>
    <n v="4659"/>
    <n v="4831"/>
    <n v="5277"/>
    <n v="2453"/>
    <n v="860"/>
    <n v="705"/>
    <n v="3642.5879907010831"/>
    <n v="4500.5092735091102"/>
    <n v="5068.2666536964252"/>
    <n v="4306.1052869940795"/>
    <n v="4445.7543995156575"/>
    <n v="4985.4356471053597"/>
    <n v="3937.0699164194471"/>
    <n v="4341.9457651958473"/>
    <n v="4173.9514798089276"/>
    <n v="3611.6524682858799"/>
    <n v="3630.4980982279239"/>
    <n v="3281.7176279504047"/>
    <n v="173686.49460741013"/>
    <n v="240"/>
    <n v="3.7839999999999996E-3"/>
    <n v="48490"/>
    <n v="49925.494607410154"/>
    <n v="313.62916666666666"/>
    <n v="202.04166666666666"/>
    <n v="208.02289419754231"/>
    <n v="11.237500000000001"/>
    <n v="21.2"/>
    <n v="29.574999999999999"/>
    <n v="18.341666666666665"/>
    <n v="16.824999999999999"/>
    <n v="26.591666666666665"/>
    <n v="19.412500000000001"/>
    <n v="20.129166666666666"/>
    <n v="21.987500000000001"/>
    <n v="10.220833333333333"/>
    <n v="3.5833333333333335"/>
    <n v="2.9375"/>
    <n v="15.177449961254514"/>
    <n v="18.752121972954626"/>
    <n v="21.117777723735106"/>
    <n v="17.942105362475331"/>
    <n v="18.523976664648572"/>
    <n v="20.772648529605664"/>
    <n v="16.404457985081031"/>
    <n v="18.09144068831603"/>
    <n v="17.391464499203867"/>
    <n v="15.048551951191167"/>
    <n v="15.127075409283016"/>
    <n v="13.673823449793353"/>
    <n v="284.82546399999995"/>
    <n v="183.48615999999998"/>
    <n v="188.91807159443999"/>
    <n v="10.205447999999999"/>
    <n v="19.252991999999999"/>
    <n v="26.858831999999996"/>
    <n v="16.657167999999999"/>
    <n v="15.279791999999999"/>
    <n v="24.149487999999998"/>
    <n v="17.629655999999997"/>
    <n v="18.280503999999997"/>
    <n v="19.968167999999999"/>
    <n v="9.2821519999999982"/>
    <n v="3.2542399999999998"/>
    <n v="2.6677199999999996"/>
    <n v="13.783552956812898"/>
    <n v="17.02992709095847"/>
    <n v="19.178321017587272"/>
    <n v="16.294302405985594"/>
    <n v="16.822734647767245"/>
    <n v="18.864888488646681"/>
    <n v="14.897872563731186"/>
    <n v="16.429922775501083"/>
    <n v="15.79423239959698"/>
    <n v="13.666492939993768"/>
    <n v="13.737804803694463"/>
    <n v="12.418019504164331"/>
  </r>
  <r>
    <x v="1"/>
    <s v="Yasso Sandwich"/>
    <n v="64325600"/>
    <n v="10850001974650"/>
    <s v="Yasso Cookies N Cream Sandwich 7-3pk"/>
    <n v="45629"/>
    <n v="2709"/>
    <n v="2625"/>
    <n v="2058"/>
    <n v="1995"/>
    <n v="3192"/>
    <n v="3300"/>
    <n v="2772"/>
    <n v="3712"/>
    <n v="3276"/>
    <n v="2114"/>
    <n v="602"/>
    <n v="42"/>
    <n v="0"/>
    <n v="0"/>
    <n v="0"/>
    <n v="0"/>
    <n v="0"/>
    <n v="0"/>
    <n v="0"/>
    <n v="0"/>
    <n v="0"/>
    <n v="0"/>
    <n v="0"/>
    <n v="0"/>
    <n v="74026"/>
    <n v="189"/>
    <n v="2.1700000000000001E-3"/>
    <n v="28397"/>
    <n v="0"/>
    <n v="241.42328042328043"/>
    <n v="150.24867724867724"/>
    <n v="0"/>
    <n v="14.333333333333334"/>
    <n v="13.888888888888889"/>
    <n v="10.888888888888889"/>
    <n v="10.555555555555555"/>
    <n v="16.888888888888889"/>
    <n v="17.460317460317459"/>
    <n v="14.666666666666666"/>
    <n v="19.640211640211639"/>
    <n v="17.333333333333332"/>
    <n v="11.185185185185185"/>
    <n v="3.1851851851851851"/>
    <n v="0.22222222222222221"/>
    <n v="0"/>
    <n v="0"/>
    <n v="0"/>
    <n v="0"/>
    <n v="0"/>
    <n v="0"/>
    <n v="0"/>
    <n v="0"/>
    <n v="0"/>
    <n v="0"/>
    <n v="0"/>
    <n v="0"/>
    <n v="99.014930000000007"/>
    <n v="61.621490000000001"/>
    <n v="0"/>
    <n v="5.8785300000000005"/>
    <n v="5.69625"/>
    <n v="4.4658600000000002"/>
    <n v="4.3291500000000003"/>
    <n v="6.9266399999999999"/>
    <n v="7.1610000000000005"/>
    <n v="6.0152400000000004"/>
    <n v="8.05504"/>
    <n v="7.1089200000000003"/>
    <n v="4.5873800000000005"/>
    <n v="1.3063400000000001"/>
    <n v="9.1139999999999999E-2"/>
    <n v="0"/>
    <n v="0"/>
    <n v="0"/>
    <n v="0"/>
    <n v="0"/>
    <n v="0"/>
    <n v="0"/>
    <n v="0"/>
    <n v="0"/>
    <n v="0"/>
    <n v="0"/>
    <n v="0"/>
  </r>
  <r>
    <x v="0"/>
    <s v="BJ PTS"/>
    <n v="67794170"/>
    <n v="10076840161024"/>
    <s v="BJ US-IC-PeanutButterWorld-8 1PT"/>
    <n v="61102"/>
    <n v="3415"/>
    <n v="6118"/>
    <n v="5425"/>
    <n v="6270"/>
    <n v="5835"/>
    <n v="5214"/>
    <n v="6060"/>
    <n v="5850"/>
    <n v="3495"/>
    <n v="5190"/>
    <n v="4140"/>
    <n v="3540"/>
    <n v="2221.2768128049574"/>
    <n v="4770.6023607115694"/>
    <n v="5747.8751167862119"/>
    <n v="5380.636851406327"/>
    <n v="5380.2153647588311"/>
    <n v="4213.5579944563069"/>
    <n v="5199.6956352835305"/>
    <n v="4613.8608107361933"/>
    <n v="2867.6839560264411"/>
    <n v="4045.9692684163592"/>
    <n v="3701.6429873180041"/>
    <n v="3894.7102356367823"/>
    <n v="173691.72739434149"/>
    <n v="240"/>
    <n v="3.7853439999999999E-3"/>
    <n v="60552"/>
    <n v="52037.727394341513"/>
    <n v="254.59166666666667"/>
    <n v="252.3"/>
    <n v="216.82386414308965"/>
    <n v="14.229166666666666"/>
    <n v="25.491666666666667"/>
    <n v="22.604166666666668"/>
    <n v="26.125"/>
    <n v="24.3125"/>
    <n v="21.725000000000001"/>
    <n v="25.25"/>
    <n v="24.375"/>
    <n v="14.5625"/>
    <n v="21.625"/>
    <n v="17.25"/>
    <n v="14.75"/>
    <n v="9.255320053353989"/>
    <n v="19.877509836298206"/>
    <n v="23.949479653275883"/>
    <n v="22.419320214193029"/>
    <n v="22.417564019828465"/>
    <n v="17.556491643567945"/>
    <n v="21.665398480348042"/>
    <n v="19.224420044734138"/>
    <n v="11.948683150110172"/>
    <n v="16.858205285068163"/>
    <n v="15.42351244715835"/>
    <n v="16.22795931515326"/>
    <n v="231.29208908799998"/>
    <n v="229.21014988799999"/>
    <n v="196.98069916580627"/>
    <n v="12.926949759999999"/>
    <n v="23.158734591999998"/>
    <n v="20.535491199999999"/>
    <n v="23.734106879999999"/>
    <n v="22.08748224"/>
    <n v="19.736783616"/>
    <n v="22.939184640000001"/>
    <n v="22.144262399999999"/>
    <n v="13.22977728"/>
    <n v="19.645935359999999"/>
    <n v="15.671324159999999"/>
    <n v="13.400117760000001"/>
    <n v="8.4082968556903683"/>
    <n v="18.058371022505376"/>
    <n v="21.757684586075985"/>
    <n v="20.367561421649832"/>
    <n v="20.365965949697653"/>
    <n v="15.949766472967214"/>
    <n v="19.682636674846702"/>
    <n v="17.465050336755386"/>
    <n v="10.855170256840953"/>
    <n v="15.315385494384255"/>
    <n v="14.011992072186283"/>
    <n v="14.742818022206279"/>
  </r>
  <r>
    <x v="1"/>
    <s v="MG Sticks"/>
    <n v="64330612"/>
    <n v="10077567003444"/>
    <s v="MG Double Caramel 6-6PK"/>
    <n v="60897"/>
    <n v="4495"/>
    <n v="4602"/>
    <n v="6828"/>
    <n v="6956"/>
    <n v="6910"/>
    <n v="2265"/>
    <n v="12290"/>
    <n v="6854"/>
    <n v="5863"/>
    <n v="5291"/>
    <n v="5044"/>
    <n v="5642"/>
    <n v="4495.47"/>
    <n v="4601.1400000000003"/>
    <n v="6827.55"/>
    <n v="6955.1900000000005"/>
    <n v="6909.89"/>
    <n v="2265.75"/>
    <n v="12289.970000000001"/>
    <n v="6855.46"/>
    <n v="5863.57"/>
    <n v="5290.6"/>
    <n v="5043.88"/>
    <n v="5641.7199999999993"/>
    <n v="206977.19000000003"/>
    <n v="143"/>
    <n v="3.2400000000000003E-3"/>
    <n v="73040"/>
    <n v="73040.19"/>
    <n v="425.85314685314682"/>
    <n v="510.76923076923077"/>
    <n v="510.77055944055945"/>
    <n v="31.433566433566433"/>
    <n v="32.18181818181818"/>
    <n v="47.748251748251747"/>
    <n v="48.643356643356647"/>
    <n v="48.32167832167832"/>
    <n v="15.839160839160838"/>
    <n v="85.944055944055947"/>
    <n v="47.930069930069934"/>
    <n v="41"/>
    <n v="37"/>
    <n v="35.272727272727273"/>
    <n v="39.454545454545453"/>
    <n v="31.436853146853149"/>
    <n v="32.175804195804197"/>
    <n v="47.745104895104895"/>
    <n v="48.637692307692312"/>
    <n v="48.32090909090909"/>
    <n v="15.844405594405595"/>
    <n v="85.943846153846167"/>
    <n v="47.940279720279719"/>
    <n v="41.003986013986015"/>
    <n v="36.997202797202803"/>
    <n v="35.27188811188811"/>
    <n v="39.452587412587405"/>
    <n v="197.30628000000002"/>
    <n v="236.64960000000002"/>
    <n v="236.65021560000002"/>
    <n v="14.563800000000001"/>
    <n v="14.910480000000002"/>
    <n v="22.122720000000001"/>
    <n v="22.53744"/>
    <n v="22.388400000000001"/>
    <n v="7.3386000000000005"/>
    <n v="39.819600000000001"/>
    <n v="22.206960000000002"/>
    <n v="18.996120000000001"/>
    <n v="17.14284"/>
    <n v="16.342560000000002"/>
    <n v="18.280080000000002"/>
    <n v="14.565322800000002"/>
    <n v="14.907693600000002"/>
    <n v="22.121262000000002"/>
    <n v="22.534815600000002"/>
    <n v="22.388043600000003"/>
    <n v="7.3410300000000008"/>
    <n v="39.819502800000009"/>
    <n v="22.211690400000002"/>
    <n v="18.9979668"/>
    <n v="17.141544000000003"/>
    <n v="16.342171200000003"/>
    <n v="18.279172799999998"/>
  </r>
  <r>
    <x v="1"/>
    <s v="KL Mini Cones"/>
    <n v="69964648"/>
    <n v="10075856000952"/>
    <s v="KL Cone BDay/ChocCrumble Cake 6-8CT"/>
    <n v="110360"/>
    <n v="4296"/>
    <n v="2928"/>
    <n v="4596"/>
    <n v="2280"/>
    <n v="7056"/>
    <n v="7104"/>
    <n v="7092"/>
    <n v="4272"/>
    <n v="5316"/>
    <n v="6576"/>
    <n v="2660"/>
    <n v="1728"/>
    <n v="-348.3214477223683"/>
    <n v="-194.46146207388554"/>
    <n v="-712.06127782691954"/>
    <n v="-122.53793197033747"/>
    <n v="-665.34202579890143"/>
    <n v="-1366.5794800679919"/>
    <n v="-584.20340570506755"/>
    <n v="-1359.9948222260896"/>
    <n v="-1077.1054076052746"/>
    <n v="-304.42397064523755"/>
    <n v="-545.55278239773247"/>
    <n v="-184.84518817541027"/>
    <n v="158798.57079778475"/>
    <n v="120"/>
    <n v="5.3400000000000001E-3"/>
    <n v="55904"/>
    <n v="-7465.4292022152158"/>
    <n v="919.66666666666663"/>
    <n v="465.86666666666667"/>
    <n v="-62.211910018460131"/>
    <n v="35.799999999999997"/>
    <n v="24.4"/>
    <n v="38.299999999999997"/>
    <n v="19"/>
    <n v="58.8"/>
    <n v="59.2"/>
    <n v="59.1"/>
    <n v="35.6"/>
    <n v="44.3"/>
    <n v="54.8"/>
    <n v="22.166666666666668"/>
    <n v="14.4"/>
    <n v="-2.9026787310197357"/>
    <n v="-1.6205121839490462"/>
    <n v="-5.9338439818909965"/>
    <n v="-1.0211494330861455"/>
    <n v="-5.5445168816575121"/>
    <n v="-11.388162333899933"/>
    <n v="-4.8683617142088966"/>
    <n v="-11.333290185217413"/>
    <n v="-8.9758783967106215"/>
    <n v="-2.5368664220436461"/>
    <n v="-4.5462731866477704"/>
    <n v="-1.5403765681284189"/>
    <n v="589.32240000000002"/>
    <n v="298.52735999999999"/>
    <n v="-39.865391939829252"/>
    <n v="22.940640000000002"/>
    <n v="15.63552"/>
    <n v="24.542640000000002"/>
    <n v="12.1752"/>
    <n v="37.679040000000001"/>
    <n v="37.935360000000003"/>
    <n v="37.871279999999999"/>
    <n v="22.812480000000001"/>
    <n v="28.387440000000002"/>
    <n v="35.115839999999999"/>
    <n v="14.2044"/>
    <n v="9.2275200000000002"/>
    <n v="-1.8600365308374467"/>
    <n v="-1.0384242074745489"/>
    <n v="-3.8024072235957505"/>
    <n v="-0.65435255672160209"/>
    <n v="-3.5529264177661339"/>
    <n v="-7.2975344235630768"/>
    <n v="-3.1196461864650606"/>
    <n v="-7.2623723506873183"/>
    <n v="-5.751742876612167"/>
    <n v="-1.6256240032455684"/>
    <n v="-2.9132518580038913"/>
    <n v="-0.98707330485669087"/>
  </r>
  <r>
    <x v="1"/>
    <s v="MG Sticks"/>
    <n v="69586716"/>
    <n v="10077567003000"/>
    <s v="MG Almond Duet 8-3PK"/>
    <n v="89445"/>
    <n v="5348"/>
    <n v="5395"/>
    <n v="5775"/>
    <n v="5458"/>
    <n v="6885"/>
    <n v="6782"/>
    <n v="5964"/>
    <n v="6699"/>
    <n v="2268"/>
    <n v="5649"/>
    <n v="2184"/>
    <n v="2037"/>
    <n v="4341.9731821041987"/>
    <n v="3858.1341461173902"/>
    <n v="3576.1361225407909"/>
    <n v="4324.3243931015759"/>
    <n v="5971.3011172048455"/>
    <n v="4207.4683989397563"/>
    <n v="5866.8129138635595"/>
    <n v="5415.915661716359"/>
    <n v="2559.028475893108"/>
    <n v="2921.4161591104912"/>
    <n v="2762.429444136621"/>
    <n v="1727.1142197135503"/>
    <n v="197421.05423444233"/>
    <n v="210"/>
    <n v="2.0400000000000001E-3"/>
    <n v="60444"/>
    <n v="47532.05423444225"/>
    <n v="425.92857142857144"/>
    <n v="287.82857142857142"/>
    <n v="226.34311540210595"/>
    <n v="25.466666666666665"/>
    <n v="25.69047619047619"/>
    <n v="27.5"/>
    <n v="25.990476190476191"/>
    <n v="32.785714285714285"/>
    <n v="32.295238095238098"/>
    <n v="28.4"/>
    <n v="31.9"/>
    <n v="10.8"/>
    <n v="26.9"/>
    <n v="10.4"/>
    <n v="9.6999999999999993"/>
    <n v="20.676062771924755"/>
    <n v="18.372067362463763"/>
    <n v="17.029219631146624"/>
    <n v="20.592020919531315"/>
    <n v="28.434767224784977"/>
    <n v="20.035563804475029"/>
    <n v="27.937204351731236"/>
    <n v="25.790074579601708"/>
    <n v="12.185849885205275"/>
    <n v="13.911505519573767"/>
    <n v="13.154425924460099"/>
    <n v="8.224353427207383"/>
    <n v="182.46780000000001"/>
    <n v="123.30576000000001"/>
    <n v="96.965390638262193"/>
    <n v="10.909920000000001"/>
    <n v="11.005800000000001"/>
    <n v="11.781000000000001"/>
    <n v="11.134320000000001"/>
    <n v="14.045400000000001"/>
    <n v="13.835280000000001"/>
    <n v="12.16656"/>
    <n v="13.66596"/>
    <n v="4.6267200000000006"/>
    <n v="11.523960000000001"/>
    <n v="4.4553600000000007"/>
    <n v="4.1554800000000007"/>
    <n v="8.8576252914925657"/>
    <n v="7.8705936580794766"/>
    <n v="7.2953176899832135"/>
    <n v="8.821621761927215"/>
    <n v="12.181454279097885"/>
    <n v="8.5832355338371027"/>
    <n v="11.968298344281662"/>
    <n v="11.048467949901372"/>
    <n v="5.2204180908219406"/>
    <n v="5.9596889645854025"/>
    <n v="5.6353560660387076"/>
    <n v="3.5233130082156427"/>
  </r>
  <r>
    <x v="1"/>
    <s v="Dough Bites"/>
    <n v="68654232"/>
    <n v="10076840003591"/>
    <s v="BJ US-CD-Smores-8 8z"/>
    <n v="55905"/>
    <n v="1680"/>
    <n v="2405"/>
    <n v="2394"/>
    <n v="4059"/>
    <n v="1334"/>
    <n v="2500"/>
    <n v="2116"/>
    <n v="2738"/>
    <n v="1709"/>
    <n v="1685"/>
    <n v="2342"/>
    <n v="1714"/>
    <n v="1469.8283239185982"/>
    <n v="1888.2916189033319"/>
    <n v="2752.2958126460726"/>
    <n v="3814.3041725614657"/>
    <n v="1629.9631106412953"/>
    <n v="1702.8307369954525"/>
    <n v="2034.7004513479192"/>
    <n v="1947.3858489323368"/>
    <n v="944.92828555786195"/>
    <n v="1757.1486546988569"/>
    <n v="1431.8546047609977"/>
    <n v="1074.2245170139049"/>
    <n v="105028.7561379781"/>
    <n v="256"/>
    <n v="1.8959999999999999E-3"/>
    <n v="26676"/>
    <n v="22447.756137978089"/>
    <n v="218.37890625"/>
    <n v="104.203125"/>
    <n v="87.686547413976911"/>
    <n v="6.5625"/>
    <n v="9.39453125"/>
    <n v="9.3515625"/>
    <n v="15.85546875"/>
    <n v="5.2109375"/>
    <n v="9.765625"/>
    <n v="8.265625"/>
    <n v="10.6953125"/>
    <n v="6.67578125"/>
    <n v="6.58203125"/>
    <n v="9.1484375"/>
    <n v="6.6953125"/>
    <n v="5.7415168903070244"/>
    <n v="7.3761391363411404"/>
    <n v="10.751155518148721"/>
    <n v="14.899625674068226"/>
    <n v="6.3670434009425598"/>
    <n v="6.6516825663884864"/>
    <n v="7.9480486380778093"/>
    <n v="7.6069759723919406"/>
    <n v="3.6911261154603983"/>
    <n v="6.8638619324174099"/>
    <n v="5.5931820498476474"/>
    <n v="4.1961895195855661"/>
    <n v="105.99588"/>
    <n v="50.577695999999996"/>
    <n v="42.560945637606451"/>
    <n v="3.1852799999999997"/>
    <n v="4.5598799999999997"/>
    <n v="4.5390239999999995"/>
    <n v="7.6958639999999994"/>
    <n v="2.529264"/>
    <n v="4.7399999999999993"/>
    <n v="4.0119359999999995"/>
    <n v="5.1912479999999999"/>
    <n v="3.2402639999999998"/>
    <n v="3.19476"/>
    <n v="4.4404319999999995"/>
    <n v="3.2497439999999997"/>
    <n v="2.7867945021496623"/>
    <n v="3.580200909440717"/>
    <n v="5.2183528607769532"/>
    <n v="7.2319207111765387"/>
    <n v="3.0904100577758959"/>
    <n v="3.2285670773433779"/>
    <n v="3.8577920557556546"/>
    <n v="3.6922435695757105"/>
    <n v="1.7915840294177061"/>
    <n v="3.3315538493090324"/>
    <n v="2.7147963306268514"/>
    <n v="2.0367296842583635"/>
  </r>
  <r>
    <x v="1"/>
    <s v="BR Minicups"/>
    <n v="64989107"/>
    <n v="10077567603224"/>
    <s v="BR CHOCOLATE 6 10ct 3z"/>
    <n v="66854"/>
    <n v="3790"/>
    <n v="3362"/>
    <n v="3912"/>
    <n v="4560"/>
    <n v="5220"/>
    <n v="4480"/>
    <n v="4478"/>
    <n v="3108"/>
    <n v="2527"/>
    <n v="700"/>
    <n v="2479"/>
    <n v="2150"/>
    <n v="2963.1355059713333"/>
    <n v="2569.7351538966877"/>
    <n v="2814.3106471470019"/>
    <n v="2933.8468999646216"/>
    <n v="3721.5947050048035"/>
    <n v="3671.1249457142212"/>
    <n v="3606.9578849551863"/>
    <n v="2808.663614117253"/>
    <n v="2132.5210289955244"/>
    <n v="2007.1303485792832"/>
    <n v="2357.5901068481471"/>
    <n v="2160.094746168123"/>
    <n v="141366.70558736223"/>
    <n v="120"/>
    <n v="5.3220000000000003E-3"/>
    <n v="40766"/>
    <n v="33746.705587362187"/>
    <n v="557.11666666666667"/>
    <n v="339.71666666666664"/>
    <n v="281.22254656135158"/>
    <n v="31.583333333333332"/>
    <n v="28.016666666666666"/>
    <n v="32.6"/>
    <n v="38"/>
    <n v="43.5"/>
    <n v="37.333333333333336"/>
    <n v="37.31666666666667"/>
    <n v="25.9"/>
    <n v="21.058333333333334"/>
    <n v="5.833333333333333"/>
    <n v="20.658333333333335"/>
    <n v="17.916666666666668"/>
    <n v="24.692795883094444"/>
    <n v="21.414459615805733"/>
    <n v="23.452588726225017"/>
    <n v="24.448724166371846"/>
    <n v="31.013289208373362"/>
    <n v="30.592707880951842"/>
    <n v="30.057982374626551"/>
    <n v="23.405530117643774"/>
    <n v="17.771008574962703"/>
    <n v="16.726086238160693"/>
    <n v="19.64658422373456"/>
    <n v="18.000789551401024"/>
    <n v="355.796988"/>
    <n v="216.95665200000002"/>
    <n v="179.59996713594157"/>
    <n v="20.170380000000002"/>
    <n v="17.892564"/>
    <n v="20.819664000000003"/>
    <n v="24.268320000000003"/>
    <n v="27.780840000000001"/>
    <n v="23.842560000000002"/>
    <n v="23.831916000000003"/>
    <n v="16.540776000000001"/>
    <n v="13.448694000000001"/>
    <n v="3.7254"/>
    <n v="13.193238000000001"/>
    <n v="11.442300000000001"/>
    <n v="15.769807162779436"/>
    <n v="13.676130489038172"/>
    <n v="14.977761264116346"/>
    <n v="15.613933201611717"/>
    <n v="19.806327020035564"/>
    <n v="19.537726961091085"/>
    <n v="19.196229863731503"/>
    <n v="14.947707754332022"/>
    <n v="11.349276916314182"/>
    <n v="10.681947715138946"/>
    <n v="12.547094548645839"/>
    <n v="11.496024239106752"/>
  </r>
  <r>
    <x v="1"/>
    <s v="MBG"/>
    <n v="64789261"/>
    <n v="10041000054157"/>
    <s v="GH CHOC Eclair Bar 1-24PK OOH"/>
    <n v="59592"/>
    <n v="2140"/>
    <n v="2079"/>
    <n v="4009"/>
    <n v="3471"/>
    <n v="9393"/>
    <n v="10021"/>
    <n v="8227"/>
    <n v="5025"/>
    <n v="3195"/>
    <n v="2580"/>
    <n v="2751"/>
    <n v="705"/>
    <n v="631.86632672467238"/>
    <n v="1168.1614149321354"/>
    <n v="2124.2941824080935"/>
    <n v="3113.4387075455879"/>
    <n v="5427.1155914745796"/>
    <n v="4522.2259512307237"/>
    <n v="5659.9113502843247"/>
    <n v="3309.2919004759201"/>
    <n v="2535.9488857286619"/>
    <n v="2213.0451130457791"/>
    <n v="1056.0444837205036"/>
    <n v="478.78562141581284"/>
    <n v="145428.12952898681"/>
    <n v="225"/>
    <n v="2.8319999999999999E-3"/>
    <n v="53596"/>
    <n v="32240.129528986799"/>
    <n v="264.85333333333335"/>
    <n v="238.20444444444445"/>
    <n v="143.28946457327467"/>
    <n v="9.5111111111111111"/>
    <n v="9.24"/>
    <n v="17.817777777777778"/>
    <n v="15.426666666666666"/>
    <n v="41.74666666666667"/>
    <n v="44.537777777777777"/>
    <n v="36.564444444444447"/>
    <n v="22.333333333333332"/>
    <n v="14.2"/>
    <n v="11.466666666666667"/>
    <n v="12.226666666666667"/>
    <n v="3.1333333333333333"/>
    <n v="2.8082947854429885"/>
    <n v="5.1918285108094908"/>
    <n v="9.4413074773693051"/>
    <n v="13.83750536686928"/>
    <n v="24.12051373988702"/>
    <n v="20.098782005469882"/>
    <n v="25.15516155681922"/>
    <n v="14.707964002115201"/>
    <n v="11.270883936571831"/>
    <n v="9.8357560579812411"/>
    <n v="4.6935310387577944"/>
    <n v="2.1279360951813904"/>
    <n v="168.764544"/>
    <n v="151.783872"/>
    <n v="91.304046826090612"/>
    <n v="6.0604800000000001"/>
    <n v="5.8877280000000001"/>
    <n v="11.353487999999999"/>
    <n v="9.8298719999999999"/>
    <n v="26.600975999999999"/>
    <n v="28.379472"/>
    <n v="23.298863999999998"/>
    <n v="14.230799999999999"/>
    <n v="9.0482399999999998"/>
    <n v="7.3065599999999993"/>
    <n v="7.790832"/>
    <n v="1.9965599999999999"/>
    <n v="1.7894454372842721"/>
    <n v="3.3082331270878074"/>
    <n v="6.0160011245797209"/>
    <n v="8.8172584197691055"/>
    <n v="15.369591355056009"/>
    <n v="12.806943893885409"/>
    <n v="16.028868944005207"/>
    <n v="9.3719146621478053"/>
    <n v="7.1818072443835703"/>
    <n v="6.2673437601456463"/>
    <n v="2.9907179778964661"/>
    <n v="1.3559208798495819"/>
  </r>
  <r>
    <x v="0"/>
    <s v="TALENTI"/>
    <n v="68860045"/>
    <n v="20186852000864"/>
    <s v="Talenti Caramel Apple Pie 8 1PT"/>
    <n v="48523"/>
    <n v="3553"/>
    <n v="3150"/>
    <n v="3960"/>
    <n v="4050"/>
    <n v="7410"/>
    <n v="5827"/>
    <n v="4785"/>
    <n v="7395"/>
    <n v="7290"/>
    <n v="14473"/>
    <n v="9825"/>
    <n v="4160"/>
    <n v="3211.7175830684164"/>
    <n v="3795.5663843180864"/>
    <n v="3858.9170551241614"/>
    <n v="5108.3892935859121"/>
    <n v="632.13695312911568"/>
    <n v="5307.6308344863719"/>
    <n v="3019.1987034590165"/>
    <n v="5007.0941873952479"/>
    <n v="4920.020453182703"/>
    <n v="12296.510359524227"/>
    <n v="8568.5226333077517"/>
    <n v="4760.7978677210576"/>
    <n v="184887.50230830204"/>
    <n v="255"/>
    <n v="3.7839999999999996E-3"/>
    <n v="75878"/>
    <n v="60486.502308302064"/>
    <n v="190.28627450980392"/>
    <n v="297.56078431372549"/>
    <n v="237.2019698364787"/>
    <n v="13.933333333333334"/>
    <n v="12.352941176470589"/>
    <n v="15.529411764705882"/>
    <n v="15.882352941176471"/>
    <n v="29.058823529411764"/>
    <n v="22.850980392156863"/>
    <n v="18.764705882352942"/>
    <n v="29"/>
    <n v="28.588235294117649"/>
    <n v="56.75686274509804"/>
    <n v="38.529411764705884"/>
    <n v="16.313725490196077"/>
    <n v="12.594970913993789"/>
    <n v="14.884574056149358"/>
    <n v="15.133008059310436"/>
    <n v="20.032899190532987"/>
    <n v="2.4789684436435908"/>
    <n v="20.814238566613223"/>
    <n v="11.839994915525555"/>
    <n v="19.635663479981364"/>
    <n v="19.294197855618442"/>
    <n v="48.221609253036185"/>
    <n v="33.602049542383341"/>
    <n v="18.669795559690421"/>
    <n v="183.61103199999999"/>
    <n v="287.12235199999998"/>
    <n v="228.88092473461498"/>
    <n v="13.444551999999998"/>
    <n v="11.919599999999999"/>
    <n v="14.984639999999999"/>
    <n v="15.325199999999999"/>
    <n v="28.039439999999995"/>
    <n v="22.049367999999998"/>
    <n v="18.106439999999999"/>
    <n v="27.982679999999998"/>
    <n v="27.585359999999998"/>
    <n v="54.765831999999996"/>
    <n v="37.177799999999998"/>
    <n v="15.741439999999999"/>
    <n v="12.153139334330886"/>
    <n v="14.362423198259638"/>
    <n v="14.602142136589825"/>
    <n v="19.33014508692909"/>
    <n v="2.3920062306405736"/>
    <n v="20.084075077696429"/>
    <n v="11.424647893888917"/>
    <n v="18.946844405103615"/>
    <n v="18.617357394843346"/>
    <n v="46.529995200439672"/>
    <n v="32.423289644436529"/>
    <n v="18.014859131456479"/>
  </r>
  <r>
    <x v="0"/>
    <s v="TALENTI"/>
    <n v="68729649"/>
    <n v="10186852001086"/>
    <s v="Talenti LY CH Cherry Cheesecake 8 306.1g"/>
    <n v="74441"/>
    <n v="6033"/>
    <n v="1785"/>
    <n v="2175"/>
    <n v="2251"/>
    <n v="1995"/>
    <n v="2025"/>
    <n v="1875"/>
    <n v="3900"/>
    <n v="1275"/>
    <n v="1545"/>
    <n v="1365"/>
    <n v="570"/>
    <n v="123.9096021721118"/>
    <n v="-27.897762637328167"/>
    <n v="111.34125953548107"/>
    <n v="147.2017350304952"/>
    <n v="105.53141521194331"/>
    <n v="195.36488654569825"/>
    <n v="156.91411455204576"/>
    <n v="-2.4881008349346594"/>
    <n v="131.74180346195527"/>
    <n v="70.108241126776534"/>
    <n v="140.91981707905333"/>
    <n v="56.236465607400731"/>
    <n v="102443.88347685068"/>
    <n v="255"/>
    <n v="3.552E-3"/>
    <n v="26794"/>
    <n v="1208.8834768506986"/>
    <n v="291.92549019607844"/>
    <n v="105.07450980392157"/>
    <n v="4.7407195170615628"/>
    <n v="23.658823529411766"/>
    <n v="7"/>
    <n v="8.5294117647058822"/>
    <n v="8.8274509803921575"/>
    <n v="7.8235294117647056"/>
    <n v="7.9411764705882355"/>
    <n v="7.3529411764705879"/>
    <n v="15.294117647058824"/>
    <n v="5"/>
    <n v="6.0588235294117645"/>
    <n v="5.3529411764705879"/>
    <n v="2.2352941176470589"/>
    <n v="0.48592000851808548"/>
    <n v="-0.10940299073462026"/>
    <n v="0.43663239033521989"/>
    <n v="0.57726170600194193"/>
    <n v="0.41384868710566003"/>
    <n v="0.76613680998313038"/>
    <n v="0.61534946883155195"/>
    <n v="-9.75725817621435E-3"/>
    <n v="0.51663452338021676"/>
    <n v="0.27493427892853545"/>
    <n v="0.55262673364334636"/>
    <n v="0.22053515924470876"/>
    <n v="264.41443199999998"/>
    <n v="95.172287999999995"/>
    <n v="4.2939541097736811"/>
    <n v="21.429216"/>
    <n v="6.3403200000000002"/>
    <n v="7.7256"/>
    <n v="7.995552"/>
    <n v="7.0862400000000001"/>
    <n v="7.1928000000000001"/>
    <n v="6.66"/>
    <n v="13.8528"/>
    <n v="4.5288000000000004"/>
    <n v="5.4878400000000003"/>
    <n v="4.8484800000000003"/>
    <n v="2.0246400000000002"/>
    <n v="0.44012690691534112"/>
    <n v="-9.9092852887789656E-2"/>
    <n v="0.39548415387002878"/>
    <n v="0.52286056282831894"/>
    <n v="0.37484758683282265"/>
    <n v="0.69393607701032023"/>
    <n v="0.55735893488886656"/>
    <n v="-8.8377341656879094E-3"/>
    <n v="0.46794688589686512"/>
    <n v="0.24902447248231024"/>
    <n v="0.50054719026479744"/>
    <n v="0.19975192583748741"/>
  </r>
  <r>
    <x v="0"/>
    <s v="BJ PTS"/>
    <n v="69999270"/>
    <n v="10076840674425"/>
    <s v="BJ US-IC- OatOfThisSwirled -8 1PT"/>
    <n v="53955"/>
    <n v="2194"/>
    <n v="4787"/>
    <n v="5127"/>
    <n v="5870"/>
    <n v="3686"/>
    <n v="4615"/>
    <n v="4687"/>
    <n v="4133"/>
    <n v="3543"/>
    <n v="3570"/>
    <n v="2535"/>
    <n v="2175"/>
    <n v="-618.26264234215569"/>
    <n v="434.74368315367303"/>
    <n v="433.46765982153875"/>
    <n v="-285.59172910752591"/>
    <n v="-488.15656847915596"/>
    <n v="-557.11203118969388"/>
    <n v="-208.90450404347126"/>
    <n v="-250.72731030269921"/>
    <n v="-764.9451103784985"/>
    <n v="-305.84462530212306"/>
    <n v="-425.27480869476449"/>
    <n v="182.83933767894516"/>
    <n v="98023.231350814065"/>
    <n v="240"/>
    <n v="3.7839999999999996E-3"/>
    <n v="46922"/>
    <n v="-2853.7686491859308"/>
    <n v="224.8125"/>
    <n v="195.50833333333333"/>
    <n v="-11.890702704941379"/>
    <n v="9.1416666666666675"/>
    <n v="19.945833333333333"/>
    <n v="21.362500000000001"/>
    <n v="24.458333333333332"/>
    <n v="15.358333333333333"/>
    <n v="19.229166666666668"/>
    <n v="19.529166666666665"/>
    <n v="17.220833333333335"/>
    <n v="14.762499999999999"/>
    <n v="14.875"/>
    <n v="10.5625"/>
    <n v="9.0625"/>
    <n v="-2.5760943430923153"/>
    <n v="1.8114320131403043"/>
    <n v="1.8061152492564114"/>
    <n v="-1.1899655379480245"/>
    <n v="-2.0339857019964831"/>
    <n v="-2.3213001299570579"/>
    <n v="-0.87043543351446362"/>
    <n v="-1.0446971262612468"/>
    <n v="-3.1872712932437439"/>
    <n v="-1.2743526054255128"/>
    <n v="-1.7719783695615188"/>
    <n v="0.76183057366227147"/>
    <n v="204.16571999999996"/>
    <n v="177.55284799999998"/>
    <n v="-10.79866056851956"/>
    <n v="8.3020959999999988"/>
    <n v="18.114007999999998"/>
    <n v="19.400567999999996"/>
    <n v="22.212079999999997"/>
    <n v="13.947823999999999"/>
    <n v="17.463159999999998"/>
    <n v="17.735607999999999"/>
    <n v="15.639271999999998"/>
    <n v="13.406711999999999"/>
    <n v="13.508879999999998"/>
    <n v="9.5924399999999999"/>
    <n v="8.2302"/>
    <n v="-2.339505838622717"/>
    <n v="1.6450700970534986"/>
    <n v="1.6402416247647025"/>
    <n v="-1.0806791029428779"/>
    <n v="-1.847184455125126"/>
    <n v="-2.1081119260218015"/>
    <n v="-0.79049464330049513"/>
    <n v="-0.9487521421854137"/>
    <n v="-2.894552297672238"/>
    <n v="-1.1573160621432335"/>
    <n v="-1.6092398761009887"/>
    <n v="0.69186405377712845"/>
  </r>
  <r>
    <x v="0"/>
    <s v="TALENTI"/>
    <n v="64369043"/>
    <n v="10186852001604"/>
    <s v="TAL ND LYR CHOC Fudge Brownie 8 323.1g"/>
    <n v="86069"/>
    <n v="6224"/>
    <n v="2099"/>
    <n v="8925"/>
    <n v="7830"/>
    <n v="7380"/>
    <n v="9537"/>
    <n v="6798"/>
    <n v="5985"/>
    <n v="6480"/>
    <n v="7019"/>
    <n v="5595"/>
    <n v="2423"/>
    <n v="5158.8541927174629"/>
    <n v="5441.1986689589803"/>
    <n v="8112.8601146652172"/>
    <n v="8135.4908830498689"/>
    <n v="7525.864426723575"/>
    <n v="9168.6081121038733"/>
    <n v="7512.7781648267865"/>
    <n v="6214.2980082090453"/>
    <n v="6728.4563409900366"/>
    <n v="6337.924644484232"/>
    <n v="6037.5284295119172"/>
    <n v="3145.3693799694406"/>
    <n v="241883.23136621041"/>
    <n v="255"/>
    <n v="3.552E-3"/>
    <n v="76295"/>
    <n v="79519.231366210443"/>
    <n v="337.52549019607841"/>
    <n v="299.19607843137254"/>
    <n v="311.84012300474683"/>
    <n v="24.407843137254901"/>
    <n v="8.231372549019607"/>
    <n v="35"/>
    <n v="30.705882352941178"/>
    <n v="28.941176470588236"/>
    <n v="37.4"/>
    <n v="26.658823529411766"/>
    <n v="23.470588235294116"/>
    <n v="25.411764705882351"/>
    <n v="27.525490196078433"/>
    <n v="21.941176470588236"/>
    <n v="9.5019607843137255"/>
    <n v="20.230800755754757"/>
    <n v="21.33803399591757"/>
    <n v="31.81513770456948"/>
    <n v="31.903885815881839"/>
    <n v="29.513193830288529"/>
    <n v="35.955325929819111"/>
    <n v="29.461875156183478"/>
    <n v="24.369796110623707"/>
    <n v="26.386103298000144"/>
    <n v="24.854606448957771"/>
    <n v="23.676582076517324"/>
    <n v="12.3347818822331"/>
    <n v="305.71708799999999"/>
    <n v="270.99984000000001"/>
    <n v="282.4523098127795"/>
    <n v="22.107648000000001"/>
    <n v="7.4556480000000001"/>
    <n v="31.701599999999999"/>
    <n v="27.812159999999999"/>
    <n v="26.213760000000001"/>
    <n v="33.875424000000002"/>
    <n v="24.146495999999999"/>
    <n v="21.25872"/>
    <n v="23.016960000000001"/>
    <n v="24.931488000000002"/>
    <n v="19.873439999999999"/>
    <n v="8.6064959999999999"/>
    <n v="18.324250092532427"/>
    <n v="19.3271376721423"/>
    <n v="28.816879127290854"/>
    <n v="28.897263616593136"/>
    <n v="26.731870443722137"/>
    <n v="32.566896014192956"/>
    <n v="26.685388041464744"/>
    <n v="22.07318652515853"/>
    <n v="23.899476923196609"/>
    <n v="22.512308337207994"/>
    <n v="21.445300981626332"/>
    <n v="11.172352037651454"/>
  </r>
  <r>
    <x v="0"/>
    <s v="BJ PTS"/>
    <n v="84138392"/>
    <n v="10076840298614"/>
    <s v="BJ US-IC-CoffeeBuzzBuzz-FTNG-8 1PT"/>
    <n v="59985"/>
    <n v="2693"/>
    <n v="5200"/>
    <n v="14218"/>
    <n v="7706"/>
    <n v="9155"/>
    <n v="10237"/>
    <n v="8588"/>
    <n v="8765"/>
    <n v="11343"/>
    <n v="3964"/>
    <n v="8072"/>
    <n v="7471"/>
    <n v="3103.5954767982312"/>
    <n v="6771.4679398762828"/>
    <n v="8101.7710120195507"/>
    <n v="6581.7168989322245"/>
    <n v="6274.6611965347283"/>
    <n v="8878.1834333555362"/>
    <n v="6879.9469621142734"/>
    <n v="8377.576518210426"/>
    <n v="7216.1955251583231"/>
    <n v="5737.1924979711821"/>
    <n v="5888.9914470153408"/>
    <n v="4958.8536379060588"/>
    <n v="236167.15254589214"/>
    <n v="240"/>
    <n v="3.7839999999999996E-3"/>
    <n v="97412"/>
    <n v="78770.152545892153"/>
    <n v="249.9375"/>
    <n v="405.88333333333333"/>
    <n v="328.20896894121728"/>
    <n v="11.220833333333333"/>
    <n v="21.666666666666668"/>
    <n v="59.241666666666667"/>
    <n v="32.108333333333334"/>
    <n v="38.145833333333336"/>
    <n v="42.654166666666669"/>
    <n v="35.783333333333331"/>
    <n v="36.520833333333336"/>
    <n v="47.262500000000003"/>
    <n v="16.516666666666666"/>
    <n v="33.633333333333333"/>
    <n v="31.129166666666666"/>
    <n v="12.93164781999263"/>
    <n v="28.214449749484512"/>
    <n v="33.757379216748127"/>
    <n v="27.423820412217601"/>
    <n v="26.144421652228036"/>
    <n v="36.992430972314736"/>
    <n v="28.66644567547614"/>
    <n v="34.906568825876775"/>
    <n v="30.067481354826345"/>
    <n v="23.904968741546593"/>
    <n v="24.53746436256392"/>
    <n v="20.661890157941912"/>
    <n v="226.98323999999997"/>
    <n v="368.60700799999995"/>
    <n v="298.0662572336559"/>
    <n v="10.190311999999999"/>
    <n v="19.676799999999997"/>
    <n v="53.800911999999997"/>
    <n v="29.159503999999998"/>
    <n v="34.642519999999998"/>
    <n v="38.736807999999996"/>
    <n v="32.496991999999999"/>
    <n v="33.166759999999996"/>
    <n v="42.921911999999999"/>
    <n v="14.999775999999999"/>
    <n v="30.544447999999996"/>
    <n v="28.270263999999997"/>
    <n v="11.744005284204505"/>
    <n v="25.623234684491852"/>
    <n v="30.657101509481976"/>
    <n v="24.905216745559535"/>
    <n v="23.74331796768741"/>
    <n v="33.595046111817346"/>
    <n v="26.033719304640407"/>
    <n v="31.700749544908248"/>
    <n v="27.306083867199092"/>
    <n v="21.709536412322951"/>
    <n v="22.283943635506049"/>
    <n v="18.764302165836526"/>
  </r>
  <r>
    <x v="1"/>
    <s v="Yasso Poppables"/>
    <n v="64326407"/>
    <n v="10851035003026"/>
    <s v="Yasso Coffee Poppables 10-6.84flz"/>
    <n v="37960"/>
    <n v="1000"/>
    <n v="1540"/>
    <n v="2337"/>
    <n v="2780"/>
    <n v="1661"/>
    <n v="676"/>
    <n v="820"/>
    <n v="694"/>
    <n v="1029"/>
    <n v="3040"/>
    <n v="1800"/>
    <n v="448"/>
    <n v="1079.1055282816817"/>
    <n v="1008.483146806466"/>
    <n v="1484.9844291193167"/>
    <n v="1281.599654604546"/>
    <n v="1072.7691623356684"/>
    <n v="599.19566983422555"/>
    <n v="849.51856618643194"/>
    <n v="1144.897278852224"/>
    <n v="984.08734495790679"/>
    <n v="1800.948759781646"/>
    <n v="1326.6162603630592"/>
    <n v="947.58626036305895"/>
    <n v="69364.792061486223"/>
    <n v="200"/>
    <n v="2.0200000000000001E-3"/>
    <n v="17825"/>
    <n v="13579.792061486231"/>
    <n v="189.8"/>
    <n v="89.125"/>
    <n v="67.898960307431153"/>
    <n v="5"/>
    <n v="7.7"/>
    <n v="11.685"/>
    <n v="13.9"/>
    <n v="8.3049999999999997"/>
    <n v="3.38"/>
    <n v="4.0999999999999996"/>
    <n v="3.47"/>
    <n v="5.1449999999999996"/>
    <n v="15.2"/>
    <n v="9"/>
    <n v="2.2400000000000002"/>
    <n v="5.3955276414084086"/>
    <n v="5.0424157340323301"/>
    <n v="7.4249221455965833"/>
    <n v="6.4079982730227298"/>
    <n v="5.3638458116783418"/>
    <n v="2.9959783491711276"/>
    <n v="4.2475928309321596"/>
    <n v="5.7244863942611195"/>
    <n v="4.9204367247895338"/>
    <n v="9.0047437989082297"/>
    <n v="6.6330813018152961"/>
    <n v="4.7379313018152951"/>
    <n v="76.679200000000009"/>
    <n v="36.006500000000003"/>
    <n v="27.431179964202187"/>
    <n v="2.02"/>
    <n v="3.1108000000000002"/>
    <n v="4.7207400000000002"/>
    <n v="5.6156000000000006"/>
    <n v="3.3552200000000001"/>
    <n v="1.3655200000000001"/>
    <n v="1.6564000000000001"/>
    <n v="1.40188"/>
    <n v="2.0785800000000001"/>
    <n v="6.1408000000000005"/>
    <n v="3.6360000000000001"/>
    <n v="0.90495999999999999"/>
    <n v="2.179793167128997"/>
    <n v="2.0371359565490614"/>
    <n v="2.9996685468210198"/>
    <n v="2.5888313023011831"/>
    <n v="2.1669937079180501"/>
    <n v="1.2103752530651357"/>
    <n v="1.7160275036965926"/>
    <n v="2.3126925032814927"/>
    <n v="1.9878564368149718"/>
    <n v="3.6379164947589251"/>
    <n v="2.6797648459333798"/>
    <n v="1.9141242459333792"/>
  </r>
  <r>
    <x v="1"/>
    <s v="MBG"/>
    <n v="69983248"/>
    <n v="10041000007689"/>
    <s v="GH Creamsicle Bar 1-24PK OOH"/>
    <n v="42189"/>
    <n v="2843"/>
    <n v="3280"/>
    <n v="4452"/>
    <n v="5166"/>
    <n v="7276"/>
    <n v="7203"/>
    <n v="8642"/>
    <n v="435"/>
    <n v="6390"/>
    <n v="4350"/>
    <n v="2550"/>
    <n v="1620"/>
    <n v="1498.1172454039365"/>
    <n v="1156.1696495711894"/>
    <n v="2524.3519638859379"/>
    <n v="8642.8183604628521"/>
    <n v="6409.2945427649738"/>
    <n v="5971.4450179894884"/>
    <n v="8774.4921578743015"/>
    <n v="8178.9823347480342"/>
    <n v="4643.8485264069814"/>
    <n v="3677.4772484639789"/>
    <n v="1895.441395267437"/>
    <n v="1589.9527683352283"/>
    <n v="151358.39121117434"/>
    <n v="225"/>
    <n v="2.8319999999999999E-3"/>
    <n v="54207"/>
    <n v="54962.391211174341"/>
    <n v="187.50666666666666"/>
    <n v="240.92"/>
    <n v="244.27729427188595"/>
    <n v="12.635555555555555"/>
    <n v="14.577777777777778"/>
    <n v="19.786666666666665"/>
    <n v="22.96"/>
    <n v="32.337777777777781"/>
    <n v="32.013333333333335"/>
    <n v="38.408888888888889"/>
    <n v="1.9333333333333333"/>
    <n v="28.4"/>
    <n v="19.333333333333332"/>
    <n v="11.333333333333334"/>
    <n v="7.2"/>
    <n v="6.65829886846194"/>
    <n v="5.1385317758719529"/>
    <n v="11.219342061715279"/>
    <n v="38.412526046501561"/>
    <n v="28.485753523399882"/>
    <n v="26.539755635508836"/>
    <n v="38.997742923885781"/>
    <n v="36.351032598880153"/>
    <n v="20.639326784031027"/>
    <n v="16.344343326506571"/>
    <n v="8.4241839789663864"/>
    <n v="7.0664567481565701"/>
    <n v="119.479248"/>
    <n v="153.51422399999998"/>
    <n v="155.65349191004572"/>
    <n v="8.0513759999999994"/>
    <n v="9.2889599999999994"/>
    <n v="12.608063999999999"/>
    <n v="14.630111999999999"/>
    <n v="20.605632"/>
    <n v="20.398896000000001"/>
    <n v="24.474143999999999"/>
    <n v="1.2319199999999999"/>
    <n v="18.09648"/>
    <n v="12.3192"/>
    <n v="7.2215999999999996"/>
    <n v="4.5878399999999999"/>
    <n v="4.2426680389839477"/>
    <n v="3.2742724475856084"/>
    <n v="7.1489647617249759"/>
    <n v="24.476461596830795"/>
    <n v="18.151122145110406"/>
    <n v="16.911132290946231"/>
    <n v="24.849361791100019"/>
    <n v="23.162877972006431"/>
    <n v="13.151379026784571"/>
    <n v="10.414615567649987"/>
    <n v="5.3678900313973816"/>
    <n v="4.5027462399253659"/>
  </r>
  <r>
    <x v="1"/>
    <s v="MBG"/>
    <n v="68741745"/>
    <n v="10077567028652"/>
    <s v="GH Original 4z 1-24BK"/>
    <n v="39788"/>
    <n v="689"/>
    <n v="1185"/>
    <n v="2745"/>
    <n v="6507"/>
    <n v="5220"/>
    <n v="3672"/>
    <n v="4174"/>
    <n v="3573"/>
    <n v="2535"/>
    <n v="1646"/>
    <n v="840"/>
    <n v="315"/>
    <n v="-209.93948857632682"/>
    <n v="-46.112445196077246"/>
    <n v="-71.642994152387658"/>
    <n v="-108.13930757469886"/>
    <n v="-141.9551007552646"/>
    <n v="-139.57449889987433"/>
    <n v="4.9240822086460412E-8"/>
    <n v="4.6987913115970059E-8"/>
    <n v="4.7825063465012363E-8"/>
    <n v="4.9704387272697659E-9"/>
    <n v="-2.3726300923954113E-8"/>
    <n v="1.4895135791448411E-8"/>
    <n v="72171.636164985583"/>
    <n v="225"/>
    <n v="2.8319999999999999E-3"/>
    <n v="33101"/>
    <n v="-717.36383501443652"/>
    <n v="176.83555555555554"/>
    <n v="147.11555555555555"/>
    <n v="-3.1882837111752735"/>
    <n v="3.0622222222222222"/>
    <n v="5.2666666666666666"/>
    <n v="12.2"/>
    <n v="28.92"/>
    <n v="23.2"/>
    <n v="16.32"/>
    <n v="18.551111111111112"/>
    <n v="15.88"/>
    <n v="11.266666666666667"/>
    <n v="7.3155555555555551"/>
    <n v="3.7333333333333334"/>
    <n v="1.4"/>
    <n v="-0.93306439367256366"/>
    <n v="-0.20494420087145443"/>
    <n v="-0.31841330734394513"/>
    <n v="-0.48061914477643941"/>
    <n v="-0.63091155891228712"/>
    <n v="-0.62033110622166365"/>
    <n v="2.1884809816204628E-10"/>
    <n v="2.0883516940431138E-10"/>
    <n v="2.1255583762227718E-10"/>
    <n v="2.2090838787865626E-11"/>
    <n v="-1.0545022632868494E-10"/>
    <n v="6.6200603517548486E-11"/>
    <n v="112.679616"/>
    <n v="93.742031999999995"/>
    <n v="-2.0315743807608841"/>
    <n v="1.9512479999999999"/>
    <n v="3.3559199999999998"/>
    <n v="7.7738399999999999"/>
    <n v="18.427823999999998"/>
    <n v="14.78304"/>
    <n v="10.399103999999999"/>
    <n v="11.820767999999999"/>
    <n v="10.118736"/>
    <n v="7.1791199999999993"/>
    <n v="4.6614719999999998"/>
    <n v="2.3788800000000001"/>
    <n v="0.89207999999999998"/>
    <n v="-0.59454863164815752"/>
    <n v="-0.13059044479529075"/>
    <n v="-0.20289295943956184"/>
    <n v="-0.30625051905154715"/>
    <n v="-0.4020168453389093"/>
    <n v="-0.39527498088444407"/>
    <n v="1.3945000814885588E-10"/>
    <n v="1.3306976994442721E-10"/>
    <n v="1.3544057973291501E-10"/>
    <n v="1.4076282475627976E-11"/>
    <n v="-6.7192884216638047E-11"/>
    <n v="4.2183024561381895E-11"/>
  </r>
  <r>
    <x v="0"/>
    <s v="BJ PTS"/>
    <n v="62697531"/>
    <n v="10076840002273"/>
    <s v="BJ US-NDS-MintChocCookie-8 1PT"/>
    <n v="38636"/>
    <n v="1435"/>
    <n v="1998"/>
    <n v="3316"/>
    <n v="2576"/>
    <n v="1916"/>
    <n v="2996"/>
    <n v="3202"/>
    <n v="2442"/>
    <n v="4375"/>
    <n v="1909"/>
    <n v="1398"/>
    <n v="1372"/>
    <n v="1541.147395238545"/>
    <n v="1451.131634592427"/>
    <n v="1860.5764950367484"/>
    <n v="1624.0727969796151"/>
    <n v="1752.5906450559548"/>
    <n v="2102.2444357047843"/>
    <n v="2141.0575506240325"/>
    <n v="1934.1963557462227"/>
    <n v="2152.2617264334494"/>
    <n v="1819.3867344654809"/>
    <n v="1489.0125714473972"/>
    <n v="1513.2731241563647"/>
    <n v="88951.951465481019"/>
    <n v="240"/>
    <n v="3.7839999999999996E-3"/>
    <n v="28935"/>
    <n v="21380.951465481023"/>
    <n v="160.98333333333332"/>
    <n v="120.5625"/>
    <n v="89.087297772837601"/>
    <n v="5.979166666666667"/>
    <n v="8.3249999999999993"/>
    <n v="13.816666666666666"/>
    <n v="10.733333333333333"/>
    <n v="7.9833333333333334"/>
    <n v="12.483333333333333"/>
    <n v="13.341666666666667"/>
    <n v="10.175000000000001"/>
    <n v="18.229166666666668"/>
    <n v="7.9541666666666666"/>
    <n v="5.8250000000000002"/>
    <n v="5.7166666666666668"/>
    <n v="6.4214474801606043"/>
    <n v="6.0463818108017788"/>
    <n v="7.7524020626531183"/>
    <n v="6.7669699874150631"/>
    <n v="7.3024610210664784"/>
    <n v="8.7593518154366006"/>
    <n v="8.9210731276001347"/>
    <n v="8.0591514822759276"/>
    <n v="8.9677571934727052"/>
    <n v="7.580778060272837"/>
    <n v="6.2042190476974888"/>
    <n v="6.3053046839848532"/>
    <n v="146.198624"/>
    <n v="109.49003999999999"/>
    <n v="80.905520345380182"/>
    <n v="5.4300399999999991"/>
    <n v="7.5604319999999996"/>
    <n v="12.547743999999998"/>
    <n v="9.7475839999999998"/>
    <n v="7.2501439999999988"/>
    <n v="11.336863999999998"/>
    <n v="12.116368"/>
    <n v="9.2405279999999994"/>
    <n v="16.555"/>
    <n v="7.2236559999999992"/>
    <n v="5.2900319999999992"/>
    <n v="5.1916479999999998"/>
    <n v="5.8317017435826539"/>
    <n v="5.4910821052977434"/>
    <n v="7.0404214572190549"/>
    <n v="6.1454914637708624"/>
    <n v="6.6318030008917326"/>
    <n v="7.954892944706903"/>
    <n v="8.1017617715613373"/>
    <n v="7.3189990101437061"/>
    <n v="8.1441583728241724"/>
    <n v="6.8845594032173789"/>
    <n v="5.634423570356951"/>
    <n v="5.7262255018076837"/>
  </r>
  <r>
    <x v="0"/>
    <s v="BJ PTS"/>
    <n v="62697527"/>
    <n v="10076840002976"/>
    <s v="BJ US-NDS-ChangetheWhirled-8 1PT"/>
    <n v="35764"/>
    <n v="1695"/>
    <n v="753"/>
    <n v="2843"/>
    <n v="732"/>
    <n v="1813"/>
    <n v="1648"/>
    <n v="1242"/>
    <n v="1360"/>
    <n v="3888"/>
    <n v="915"/>
    <n v="1225"/>
    <n v="1251"/>
    <n v="825.39981100183729"/>
    <n v="921.86020897691367"/>
    <n v="1034.1122892697426"/>
    <n v="618.27548183487716"/>
    <n v="789.60827156110429"/>
    <n v="1023.0165503996781"/>
    <n v="891.27134999904399"/>
    <n v="838.51008431059324"/>
    <n v="781.54933179733803"/>
    <n v="713.31012519193939"/>
    <n v="901.90606336516703"/>
    <n v="916.59138506623344"/>
    <n v="65384.410952774459"/>
    <n v="240"/>
    <n v="3.7839999999999996E-3"/>
    <n v="19365"/>
    <n v="10255.410952774466"/>
    <n v="149.01666666666668"/>
    <n v="80.6875"/>
    <n v="42.73087896989361"/>
    <n v="7.0625"/>
    <n v="3.1375000000000002"/>
    <n v="11.845833333333333"/>
    <n v="3.05"/>
    <n v="7.5541666666666663"/>
    <n v="6.8666666666666663"/>
    <n v="5.1749999999999998"/>
    <n v="5.666666666666667"/>
    <n v="16.2"/>
    <n v="3.8125"/>
    <n v="5.104166666666667"/>
    <n v="5.2125000000000004"/>
    <n v="3.4391658791743223"/>
    <n v="3.8410842040704738"/>
    <n v="4.3088012052905942"/>
    <n v="2.5761478409786549"/>
    <n v="3.2900344648379347"/>
    <n v="4.2625689599986583"/>
    <n v="3.7136306249960165"/>
    <n v="3.4937920179608053"/>
    <n v="3.2564555491555751"/>
    <n v="2.9721255216330809"/>
    <n v="3.757941930688196"/>
    <n v="3.8191307711093061"/>
    <n v="135.33097599999999"/>
    <n v="73.277159999999995"/>
    <n v="38.806475045298576"/>
    <n v="6.4138799999999989"/>
    <n v="2.8493519999999997"/>
    <n v="10.757911999999999"/>
    <n v="2.7698879999999999"/>
    <n v="6.8603919999999992"/>
    <n v="6.2360319999999989"/>
    <n v="4.6997279999999995"/>
    <n v="5.1462399999999997"/>
    <n v="14.712191999999998"/>
    <n v="3.4623599999999994"/>
    <n v="4.6353999999999997"/>
    <n v="4.7337839999999991"/>
    <n v="3.1233128848309519"/>
    <n v="3.4883190307686411"/>
    <n v="3.9130809025967057"/>
    <n v="2.3395544232631749"/>
    <n v="2.9878776995872185"/>
    <n v="3.8710946267123814"/>
    <n v="3.372570788396382"/>
    <n v="3.1729221590312844"/>
    <n v="2.9573826715211267"/>
    <n v="2.6991655137262982"/>
    <n v="3.4128125437737915"/>
    <n v="3.4683818010906271"/>
  </r>
  <r>
    <x v="0"/>
    <s v="TALENTI"/>
    <n v="69740694"/>
    <n v="10186852001420"/>
    <s v="Talenti LYR Confetti Cookie 8 292g"/>
    <n v="79643"/>
    <n v="4551"/>
    <n v="2595"/>
    <n v="2786"/>
    <n v="1864"/>
    <n v="1761"/>
    <n v="1698"/>
    <n v="2189"/>
    <n v="1050"/>
    <n v="1250"/>
    <n v="264"/>
    <n v="165"/>
    <n v="15"/>
    <n v="-4.9676086077684669"/>
    <n v="43.232115723273736"/>
    <n v="35.304536911230436"/>
    <n v="22.279675585671757"/>
    <n v="27.91934200095999"/>
    <n v="40.738051674804382"/>
    <n v="11.909021835816842"/>
    <n v="15.702675207493169"/>
    <n v="21.728249967269146"/>
    <n v="34.907924042777886"/>
    <n v="2.1491699669353905"/>
    <n v="9.1688450050998345"/>
    <n v="100091.07199931359"/>
    <n v="255"/>
    <n v="3.552E-3"/>
    <n v="20188"/>
    <n v="260.07199931356411"/>
    <n v="312.32549019607842"/>
    <n v="79.168627450980395"/>
    <n v="1.0198901933865259"/>
    <n v="17.847058823529412"/>
    <n v="10.176470588235293"/>
    <n v="10.925490196078432"/>
    <n v="7.3098039215686272"/>
    <n v="6.9058823529411768"/>
    <n v="6.658823529411765"/>
    <n v="8.5843137254901958"/>
    <n v="4.117647058823529"/>
    <n v="4.9019607843137258"/>
    <n v="1.0352941176470589"/>
    <n v="0.6470588235294118"/>
    <n v="5.8823529411764705E-2"/>
    <n v="-1.9480818069680262E-2"/>
    <n v="0.16953770871872054"/>
    <n v="0.13844916435776641"/>
    <n v="8.7371276806555917E-2"/>
    <n v="0.10948761569003918"/>
    <n v="0.15975706539138973"/>
    <n v="4.6702046414968008E-2"/>
    <n v="6.1579118460757525E-2"/>
    <n v="8.520882340105547E-2"/>
    <n v="0.13689381977559956"/>
    <n v="8.4281175173936875E-3"/>
    <n v="3.5956254921960133E-2"/>
    <n v="282.89193599999999"/>
    <n v="71.707775999999996"/>
    <n v="0.92377574156177966"/>
    <n v="16.165151999999999"/>
    <n v="9.2174399999999999"/>
    <n v="9.8958720000000007"/>
    <n v="6.6209280000000001"/>
    <n v="6.2550720000000002"/>
    <n v="6.0312960000000002"/>
    <n v="7.775328"/>
    <n v="3.7296"/>
    <n v="4.4400000000000004"/>
    <n v="0.93772800000000001"/>
    <n v="0.58608000000000005"/>
    <n v="5.3280000000000001E-2"/>
    <n v="-1.7644945774793596E-2"/>
    <n v="0.15356047504906831"/>
    <n v="0.1254017151086905"/>
    <n v="7.9137407680306082E-2"/>
    <n v="9.916950278740988E-2"/>
    <n v="0.14470155954890518"/>
    <n v="4.2300845560821428E-2"/>
    <n v="5.5775902337015737E-2"/>
    <n v="7.7178743883740006E-2"/>
    <n v="0.12399294619994705"/>
    <n v="7.6338517225545072E-3"/>
    <n v="3.2567737458114615E-2"/>
  </r>
  <r>
    <x v="0"/>
    <s v="BJ PTS"/>
    <n v="67995090"/>
    <n v="10076840002761"/>
    <s v="BJ US-IC-Chocolate PB Split-8 1PT"/>
    <n v="44558"/>
    <n v="2520"/>
    <n v="3945"/>
    <n v="3525"/>
    <n v="3375"/>
    <n v="3120"/>
    <n v="5160"/>
    <n v="4095"/>
    <n v="3660"/>
    <n v="5340"/>
    <n v="1740"/>
    <n v="2370"/>
    <n v="3375"/>
    <n v="1683.6119267664742"/>
    <n v="2854.243796344474"/>
    <n v="3908.5872519931841"/>
    <n v="3672.1299167332359"/>
    <n v="3783.7933183003302"/>
    <n v="4647.7081226283826"/>
    <n v="3434.269003497523"/>
    <n v="3168.7304154408394"/>
    <n v="2791.8401445145414"/>
    <n v="2506.8460899993311"/>
    <n v="2299.4707002491982"/>
    <n v="1291.1084590088992"/>
    <n v="122825.33914547641"/>
    <n v="240"/>
    <n v="3.7853439999999999E-3"/>
    <n v="42225"/>
    <n v="36042.339145476421"/>
    <n v="185.65833333333333"/>
    <n v="175.9375"/>
    <n v="150.17641310615176"/>
    <n v="10.5"/>
    <n v="16.4375"/>
    <n v="14.6875"/>
    <n v="14.0625"/>
    <n v="13"/>
    <n v="21.5"/>
    <n v="17.0625"/>
    <n v="15.25"/>
    <n v="22.25"/>
    <n v="7.25"/>
    <n v="9.875"/>
    <n v="14.0625"/>
    <n v="7.0150496948603092"/>
    <n v="11.892682484768642"/>
    <n v="16.285780216638265"/>
    <n v="15.300541319721816"/>
    <n v="15.765805492918043"/>
    <n v="19.365450510951593"/>
    <n v="14.30945418123968"/>
    <n v="13.203043397670164"/>
    <n v="11.632667268810589"/>
    <n v="10.44519204166388"/>
    <n v="9.5811279177049933"/>
    <n v="5.379618579203747"/>
    <n v="168.667357952"/>
    <n v="159.83615040000001"/>
    <n v="136.43265223029428"/>
    <n v="9.53906688"/>
    <n v="14.93318208"/>
    <n v="13.3433376"/>
    <n v="12.775536000000001"/>
    <n v="11.810273280000001"/>
    <n v="19.532375039999998"/>
    <n v="15.500983679999999"/>
    <n v="13.85435904"/>
    <n v="20.213736959999999"/>
    <n v="6.5864985599999999"/>
    <n v="8.971265279999999"/>
    <n v="12.775536000000001"/>
    <n v="6.373050305313912"/>
    <n v="10.804294629029776"/>
    <n v="14.795347302808887"/>
    <n v="13.900274947526654"/>
    <n v="14.322959334668244"/>
    <n v="17.593174055742612"/>
    <n v="12.999889566775328"/>
    <n v="11.994734665706488"/>
    <n v="10.568075339997252"/>
    <n v="9.4892748057024274"/>
    <n v="8.7042876183641003"/>
    <n v="4.8872896586585828"/>
  </r>
  <r>
    <x v="0"/>
    <s v="BJ PTS"/>
    <n v="67794168"/>
    <n v="10076840001542"/>
    <s v="BJ US-IC-MntrWndrland-8 1PT"/>
    <n v="32286"/>
    <n v="802"/>
    <n v="965"/>
    <n v="1143"/>
    <n v="1688"/>
    <n v="1670"/>
    <n v="1591"/>
    <n v="2038"/>
    <n v="5279"/>
    <n v="6065"/>
    <n v="1932"/>
    <n v="7658"/>
    <n v="2266"/>
    <n v="1048.7685471508591"/>
    <n v="1581.5721681674406"/>
    <n v="2024.6585482828234"/>
    <n v="1978.9357601128825"/>
    <n v="2027.4304838089515"/>
    <n v="1803.5287538049379"/>
    <n v="2473.0058193431705"/>
    <n v="5117.3708269404424"/>
    <n v="6230.5935302412254"/>
    <n v="7133.343983308323"/>
    <n v="5579.4579672482323"/>
    <n v="2568.4752850447721"/>
    <n v="104950.14167345407"/>
    <n v="240"/>
    <n v="3.7853439999999999E-3"/>
    <n v="33097"/>
    <n v="39567.141673454054"/>
    <n v="134.52500000000001"/>
    <n v="137.90416666666667"/>
    <n v="164.86309030605855"/>
    <n v="3.3416666666666668"/>
    <n v="4.020833333333333"/>
    <n v="4.7625000000000002"/>
    <n v="7.0333333333333332"/>
    <n v="6.958333333333333"/>
    <n v="6.6291666666666664"/>
    <n v="8.4916666666666671"/>
    <n v="21.995833333333334"/>
    <n v="25.270833333333332"/>
    <n v="8.0500000000000007"/>
    <n v="31.908333333333335"/>
    <n v="9.4416666666666664"/>
    <n v="4.3698689464619127"/>
    <n v="6.5898840340310025"/>
    <n v="8.4360772845117644"/>
    <n v="8.2455656671370097"/>
    <n v="8.4476270158706317"/>
    <n v="7.514703140853908"/>
    <n v="10.304190913929878"/>
    <n v="21.322378445585176"/>
    <n v="25.960806376005106"/>
    <n v="29.722266597118011"/>
    <n v="23.247741530200969"/>
    <n v="10.701980354353218"/>
    <n v="122.21361638400001"/>
    <n v="125.283530368"/>
    <n v="149.77524233075926"/>
    <n v="3.0358458879999999"/>
    <n v="3.6528569599999998"/>
    <n v="4.3266481919999995"/>
    <n v="6.3896606719999998"/>
    <n v="6.3215244799999999"/>
    <n v="6.0224823039999995"/>
    <n v="7.7145310719999998"/>
    <n v="19.982830975999999"/>
    <n v="22.95811136"/>
    <n v="7.313284608"/>
    <n v="28.988164351999998"/>
    <n v="8.5775895040000005"/>
    <n v="3.9699497273462216"/>
    <n v="5.9867947173396123"/>
    <n v="7.6640290877910955"/>
    <n v="7.4909526059287392"/>
    <n v="7.6745218173033116"/>
    <n v="6.8269767470429983"/>
    <n v="9.361177740215755"/>
    <n v="19.371008955534041"/>
    <n v="23.58493983613744"/>
    <n v="27.002160847152261"/>
    <n v="21.120167739575294"/>
    <n v="9.7225625093925174"/>
  </r>
  <r>
    <x v="0"/>
    <s v="2.4 Gal"/>
    <n v="84135799"/>
    <n v="10076840832009"/>
    <s v="BJ US-IC-ChocChpCookDgh-FTNG-1 2.4G"/>
    <n v="34321"/>
    <n v="1567"/>
    <n v="1506"/>
    <n v="3867"/>
    <n v="3283"/>
    <n v="2911"/>
    <n v="4207"/>
    <n v="5675"/>
    <n v="3513"/>
    <n v="1936"/>
    <n v="1129"/>
    <n v="943"/>
    <n v="2432"/>
    <n v="1347.4920215281284"/>
    <n v="1472.9507478709816"/>
    <n v="3872.350337291703"/>
    <n v="3787.8763145696539"/>
    <n v="3789.0454269930997"/>
    <n v="4611.2008140804965"/>
    <n v="5743.2144843123069"/>
    <n v="3877.4347190278222"/>
    <n v="2086.7218407371752"/>
    <n v="1215.0224311362126"/>
    <n v="907.16082018736302"/>
    <n v="1101.1643455779285"/>
    <n v="101101.63430331288"/>
    <n v="125"/>
    <n v="9.0848256361922702E-3"/>
    <n v="32969"/>
    <n v="33811.634303312872"/>
    <n v="274.56799999999998"/>
    <n v="263.75200000000001"/>
    <n v="270.49307442650297"/>
    <n v="12.536"/>
    <n v="12.048"/>
    <n v="30.936"/>
    <n v="26.263999999999999"/>
    <n v="23.288"/>
    <n v="33.655999999999999"/>
    <n v="45.4"/>
    <n v="28.103999999999999"/>
    <n v="15.488"/>
    <n v="9.032"/>
    <n v="7.5439999999999996"/>
    <n v="19.456"/>
    <n v="10.779936172225026"/>
    <n v="11.783605982967853"/>
    <n v="30.978802698333624"/>
    <n v="30.303010516557233"/>
    <n v="30.312363415944798"/>
    <n v="36.889606512643972"/>
    <n v="45.945715874498454"/>
    <n v="31.019477752222578"/>
    <n v="16.693774725897402"/>
    <n v="9.7201794490897004"/>
    <n v="7.2572865614989039"/>
    <n v="8.8093147646234282"/>
    <n v="311.8003006597549"/>
    <n v="299.51761639962297"/>
    <n v="307.17280212029476"/>
    <n v="14.235921771913288"/>
    <n v="13.68174740810556"/>
    <n v="35.131020735155509"/>
    <n v="29.825482563619222"/>
    <n v="26.445927426955699"/>
    <n v="38.219861451460879"/>
    <n v="51.556385485391132"/>
    <n v="31.914992459943445"/>
    <n v="17.588222431668235"/>
    <n v="10.256768143261073"/>
    <n v="8.56699057492931"/>
    <n v="22.094295947219599"/>
    <n v="12.241730061743286"/>
    <n v="13.381500715106871"/>
    <n v="35.179627616545446"/>
    <n v="34.412195849327887"/>
    <n v="34.422817031843998"/>
    <n v="41.891955369389159"/>
    <n v="52.176102181231215"/>
    <n v="35.225818338085929"/>
    <n v="18.957504074331414"/>
    <n v="11.038266930934922"/>
    <n v="8.2413978753873618"/>
    <n v="10.00388607636725"/>
  </r>
  <r>
    <x v="1"/>
    <s v="Facepieces"/>
    <n v="64403170"/>
    <n v="10077567004120"/>
    <s v="PS Transformers"/>
    <n v="0"/>
    <n v="0"/>
    <n v="0"/>
    <n v="0"/>
    <n v="0"/>
    <n v="0"/>
    <n v="4997"/>
    <n v="3565"/>
    <n v="2505"/>
    <n v="540"/>
    <n v="300"/>
    <n v="570"/>
    <n v="645"/>
    <n v="647.66800190923936"/>
    <n v="502.82803828770204"/>
    <n v="505.51382022331381"/>
    <n v="1582.9480787393127"/>
    <n v="1928.5592342540169"/>
    <n v="12055.211212511233"/>
    <n v="8504.7206363769528"/>
    <n v="11179.435860871659"/>
    <n v="11968.701051786689"/>
    <n v="10811.743709945426"/>
    <n v="12400.977594848522"/>
    <n v="9978.2371214897394"/>
    <n v="95188.54436124381"/>
    <n v="195"/>
    <n v="2.16E-3"/>
    <n v="13122"/>
    <n v="82066.54436124381"/>
    <n v="0"/>
    <n v="67.292307692307688"/>
    <n v="420.85407364740416"/>
    <n v="0"/>
    <n v="0"/>
    <n v="0"/>
    <n v="0"/>
    <n v="0"/>
    <n v="25.625641025641027"/>
    <n v="18.282051282051281"/>
    <n v="12.846153846153847"/>
    <n v="2.7692307692307692"/>
    <n v="1.5384615384615385"/>
    <n v="2.9230769230769229"/>
    <n v="3.3076923076923075"/>
    <n v="3.3213743687653299"/>
    <n v="2.5786053245523184"/>
    <n v="2.5923785652477633"/>
    <n v="8.1176824550733979"/>
    <n v="9.8900473551488055"/>
    <n v="61.821595961596067"/>
    <n v="43.613951981420271"/>
    <n v="57.330440312162352"/>
    <n v="61.377954111726609"/>
    <n v="55.444839538181668"/>
    <n v="63.594756896659085"/>
    <n v="51.170446776870456"/>
    <n v="0"/>
    <n v="28.343520000000002"/>
    <n v="177.26373582028663"/>
    <n v="0"/>
    <n v="0"/>
    <n v="0"/>
    <n v="0"/>
    <n v="0"/>
    <n v="10.793520000000001"/>
    <n v="7.7004000000000001"/>
    <n v="5.4108000000000001"/>
    <n v="1.1664000000000001"/>
    <n v="0.64800000000000002"/>
    <n v="1.2312000000000001"/>
    <n v="1.3932"/>
    <n v="1.398962884123957"/>
    <n v="1.0861085627014364"/>
    <n v="1.0919098516823578"/>
    <n v="3.4191678500769154"/>
    <n v="4.1656879459886769"/>
    <n v="26.039256219024264"/>
    <n v="18.370196574574219"/>
    <n v="24.147581459482783"/>
    <n v="25.85239427185925"/>
    <n v="23.353366413482121"/>
    <n v="26.786111604872808"/>
    <n v="21.552992182417839"/>
  </r>
  <r>
    <x v="1"/>
    <s v="Dough Bites"/>
    <n v="68654218"/>
    <n v="10076840003584"/>
    <s v="BJ US-CD-PBMix-8 8z"/>
    <n v="34599"/>
    <n v="1688"/>
    <n v="2524"/>
    <n v="1764"/>
    <n v="4157"/>
    <n v="439"/>
    <n v="1722"/>
    <n v="3180"/>
    <n v="2122"/>
    <n v="1570"/>
    <n v="2440"/>
    <n v="25"/>
    <n v="4344"/>
    <n v="1714.6325615237818"/>
    <n v="1439.9475665985533"/>
    <n v="2067.125022380194"/>
    <n v="-227.02320822548563"/>
    <n v="4383.8771249359806"/>
    <n v="3069.8498530667212"/>
    <n v="2017.1090553988765"/>
    <n v="2660.1296896163813"/>
    <n v="653.21867984723326"/>
    <n v="861.48616319774044"/>
    <n v="2099.300761227802"/>
    <n v="-1053.4040725928992"/>
    <n v="80260.24919697491"/>
    <n v="256"/>
    <n v="1.892672E-3"/>
    <n v="25975"/>
    <n v="19686.249196974873"/>
    <n v="135.15234375"/>
    <n v="101.46484375"/>
    <n v="76.8994109256831"/>
    <n v="6.59375"/>
    <n v="9.859375"/>
    <n v="6.890625"/>
    <n v="16.23828125"/>
    <n v="1.71484375"/>
    <n v="6.7265625"/>
    <n v="12.421875"/>
    <n v="8.2890625"/>
    <n v="6.1328125"/>
    <n v="9.53125"/>
    <n v="9.765625E-2"/>
    <n v="16.96875"/>
    <n v="6.6977834434522725"/>
    <n v="5.6247951820255988"/>
    <n v="8.0747071186726327"/>
    <n v="-0.88680940713080325"/>
    <n v="17.124520019281174"/>
    <n v="11.99160098854188"/>
    <n v="7.8793322476518615"/>
    <n v="10.391131600063989"/>
    <n v="2.5516354681532549"/>
    <n v="3.3651803249911736"/>
    <n v="8.2003935985461016"/>
    <n v="-4.1148596585660124"/>
    <n v="65.484558527999994"/>
    <n v="49.162155200000001"/>
    <n v="37.259612640136829"/>
    <n v="3.1948303359999999"/>
    <n v="4.7771041279999995"/>
    <n v="3.338673408"/>
    <n v="7.8678375039999997"/>
    <n v="0.83088300800000003"/>
    <n v="3.259181184"/>
    <n v="6.0186969599999998"/>
    <n v="4.0162499839999999"/>
    <n v="2.9714950399999998"/>
    <n v="4.6181196799999995"/>
    <n v="4.7316799999999999E-2"/>
    <n v="8.2217671679999995"/>
    <n v="3.2452370394843388"/>
    <n v="2.725348440769217"/>
    <n v="3.9123896503583664"/>
    <n v="-0.42968046955854633"/>
    <n v="8.2972414858068326"/>
    <n v="5.8102188611034968"/>
    <n v="3.8177258300999024"/>
    <n v="5.0347529799056154"/>
    <n v="1.2363287052238225"/>
    <n v="1.6305107394717937"/>
    <n v="3.9732877703545464"/>
    <n v="-1.9937483928825477"/>
  </r>
  <r>
    <x v="1"/>
    <s v="KL Mini Cones"/>
    <n v="69556602"/>
    <n v="10075856000709"/>
    <s v="KL Cone Caramel Vanilla Caramel 6-8CT"/>
    <n v="64327"/>
    <n v="2022"/>
    <n v="3180"/>
    <n v="2220"/>
    <n v="2304"/>
    <n v="2448"/>
    <n v="2604"/>
    <n v="3900"/>
    <n v="2460"/>
    <n v="2320"/>
    <n v="4200"/>
    <n v="708"/>
    <n v="2632"/>
    <n v="-700.89014296046275"/>
    <n v="-375.19387365715858"/>
    <n v="-1060.0238443355909"/>
    <n v="-801.42933253418778"/>
    <n v="-1607.1924765043045"/>
    <n v="-1949.6279641209437"/>
    <n v="-1648.8363837919815"/>
    <n v="-1742.2872517306835"/>
    <n v="-1348.4323331314524"/>
    <n v="-760.29830147703638"/>
    <n v="-910.87110218380997"/>
    <n v="-468.25759548726853"/>
    <n v="81951.659398085118"/>
    <n v="120"/>
    <n v="5.3220000000000003E-3"/>
    <n v="30998"/>
    <n v="-13373.340601914879"/>
    <n v="536.05833333333328"/>
    <n v="258.31666666666666"/>
    <n v="-111.44450501595732"/>
    <n v="16.850000000000001"/>
    <n v="26.5"/>
    <n v="18.5"/>
    <n v="19.2"/>
    <n v="20.399999999999999"/>
    <n v="21.7"/>
    <n v="32.5"/>
    <n v="20.5"/>
    <n v="19.333333333333332"/>
    <n v="35"/>
    <n v="5.9"/>
    <n v="21.933333333333334"/>
    <n v="-5.8407511913371897"/>
    <n v="-3.1266156138096548"/>
    <n v="-8.8335320361299239"/>
    <n v="-6.6785777711182313"/>
    <n v="-13.393270637535871"/>
    <n v="-16.246899701007866"/>
    <n v="-13.740303198266512"/>
    <n v="-14.519060431089029"/>
    <n v="-11.23693610942877"/>
    <n v="-6.3358191789753029"/>
    <n v="-7.5905925181984166"/>
    <n v="-3.9021466290605713"/>
    <n v="342.34829400000001"/>
    <n v="164.97135600000001"/>
    <n v="-71.172918683390989"/>
    <n v="10.761084"/>
    <n v="16.923960000000001"/>
    <n v="11.81484"/>
    <n v="12.261888000000001"/>
    <n v="13.028256000000001"/>
    <n v="13.858488000000001"/>
    <n v="20.755800000000001"/>
    <n v="13.092120000000001"/>
    <n v="12.347040000000002"/>
    <n v="22.352400000000003"/>
    <n v="3.7679760000000004"/>
    <n v="14.007504000000001"/>
    <n v="-3.7301373408355829"/>
    <n v="-1.996781795603398"/>
    <n v="-5.6414468995540146"/>
    <n v="-4.2652069077469479"/>
    <n v="-8.5534783599559088"/>
    <n v="-10.375920025051663"/>
    <n v="-8.7751072345409256"/>
    <n v="-9.2724527537106987"/>
    <n v="-7.1763568769255901"/>
    <n v="-4.0463075604607877"/>
    <n v="-4.8476560058222367"/>
    <n v="-2.4920669231832431"/>
  </r>
  <r>
    <x v="0"/>
    <s v="2.4 Gal"/>
    <n v="84135795"/>
    <n v="10076840104144"/>
    <s v="BJ US-IC-Vanilla-FTNG-1 2.4G"/>
    <n v="33673"/>
    <n v="1342"/>
    <n v="1523"/>
    <n v="3665"/>
    <n v="2945"/>
    <n v="3194"/>
    <n v="3027"/>
    <n v="4704"/>
    <n v="3406"/>
    <n v="1553"/>
    <n v="1613"/>
    <n v="1281"/>
    <n v="2412"/>
    <n v="1152.9212161230121"/>
    <n v="1361.4763501329151"/>
    <n v="3836.4181142448947"/>
    <n v="3766.740499859945"/>
    <n v="3651.3476890654993"/>
    <n v="4439.5242687173386"/>
    <n v="5480.8572605700829"/>
    <n v="3721.6124483462449"/>
    <n v="1744.1582788713706"/>
    <n v="1257.4225052685633"/>
    <n v="906.44952503357149"/>
    <n v="1159.6077466510219"/>
    <n v="96816.535902884469"/>
    <n v="125"/>
    <n v="9.0848256361922702E-3"/>
    <n v="30665"/>
    <n v="32478.535902884461"/>
    <n v="269.38400000000001"/>
    <n v="245.32"/>
    <n v="259.82828722307568"/>
    <n v="10.736000000000001"/>
    <n v="12.183999999999999"/>
    <n v="29.32"/>
    <n v="23.56"/>
    <n v="25.552"/>
    <n v="24.216000000000001"/>
    <n v="37.631999999999998"/>
    <n v="27.248000000000001"/>
    <n v="12.423999999999999"/>
    <n v="12.904"/>
    <n v="10.247999999999999"/>
    <n v="19.295999999999999"/>
    <n v="9.2233697289840961"/>
    <n v="10.89181080106332"/>
    <n v="30.691344913959156"/>
    <n v="30.13392399887956"/>
    <n v="29.210781512523994"/>
    <n v="35.516194149738709"/>
    <n v="43.846858084560665"/>
    <n v="29.77289958676996"/>
    <n v="13.953266230970964"/>
    <n v="10.059380042148506"/>
    <n v="7.2515962002685717"/>
    <n v="9.2768619732081756"/>
    <n v="305.91333364750233"/>
    <n v="278.58617813383597"/>
    <n v="295.06183559651583"/>
    <n v="12.191836003770026"/>
    <n v="13.836189443920828"/>
    <n v="33.295885956644668"/>
    <n v="26.754811498586236"/>
    <n v="29.016933081998111"/>
    <n v="27.499767200754"/>
    <n v="42.735019792648437"/>
    <n v="30.942916116870872"/>
    <n v="14.108734213006596"/>
    <n v="14.653823751178132"/>
    <n v="11.637661639962298"/>
    <n v="21.912599434495757"/>
    <n v="10.474088220744308"/>
    <n v="12.36877524875699"/>
    <n v="34.853189635444423"/>
    <n v="34.220180658011316"/>
    <n v="33.171857092273648"/>
    <n v="40.33230388894102"/>
    <n v="49.792632549137629"/>
    <n v="33.81020017870825"/>
    <n v="15.845373845467615"/>
    <n v="11.423464211388954"/>
    <n v="8.2349358829392969"/>
    <n v="10.534834184702355"/>
  </r>
  <r>
    <x v="0"/>
    <s v="BJ PTS"/>
    <n v="84163503"/>
    <n v="10076840635037"/>
    <s v="BJ US-IC-Salted Caramel Almond-8 1PT"/>
    <n v="38685"/>
    <n v="1815"/>
    <n v="2784"/>
    <n v="3684"/>
    <n v="1980"/>
    <n v="2760"/>
    <n v="4635"/>
    <n v="3180"/>
    <n v="1370"/>
    <n v="3645"/>
    <n v="2370"/>
    <n v="1770"/>
    <n v="4950"/>
    <n v="612.06559456942205"/>
    <n v="1386.5846096073394"/>
    <n v="1588.5230412754743"/>
    <n v="1897.3706068332756"/>
    <n v="2337.0600411489145"/>
    <n v="2823.0380979253032"/>
    <n v="1021.1984467654586"/>
    <n v="599.29444436493668"/>
    <n v="1524.0538516938618"/>
    <n v="930.13288923596417"/>
    <n v="1656.3556819927633"/>
    <n v="985.9595736464446"/>
    <n v="90989.636879059137"/>
    <n v="240"/>
    <n v="3.7853439999999999E-3"/>
    <n v="34943"/>
    <n v="17361.636879059155"/>
    <n v="161.1875"/>
    <n v="145.59583333333333"/>
    <n v="72.340153662746474"/>
    <n v="7.5625"/>
    <n v="11.6"/>
    <n v="15.35"/>
    <n v="8.25"/>
    <n v="11.5"/>
    <n v="19.3125"/>
    <n v="13.25"/>
    <n v="5.708333333333333"/>
    <n v="15.1875"/>
    <n v="9.875"/>
    <n v="7.375"/>
    <n v="20.625"/>
    <n v="2.5502733107059252"/>
    <n v="5.7774358733639142"/>
    <n v="6.6188460053144764"/>
    <n v="7.9057108618053151"/>
    <n v="9.7377501714538095"/>
    <n v="11.76265874135543"/>
    <n v="4.2549935281894111"/>
    <n v="2.4970601848539027"/>
    <n v="6.3502243820577577"/>
    <n v="3.8755537051498505"/>
    <n v="6.90148200830318"/>
    <n v="4.1081648901935193"/>
    <n v="146.43603264000001"/>
    <n v="132.27127539200001"/>
    <n v="65.719767990325295"/>
    <n v="6.8703993599999995"/>
    <n v="10.538397696000001"/>
    <n v="13.945207296"/>
    <n v="7.4949811200000003"/>
    <n v="10.44754944"/>
    <n v="17.545069439999999"/>
    <n v="12.03739392"/>
    <n v="5.1859212799999996"/>
    <n v="13.79757888"/>
    <n v="8.971265279999999"/>
    <n v="6.7000588800000003"/>
    <n v="18.7374528"/>
    <n v="2.3168788260097943"/>
    <n v="5.2486997324694844"/>
    <n v="6.0131061631538687"/>
    <n v="7.1822004423526984"/>
    <n v="8.8465762044027958"/>
    <n v="10.686170325752959"/>
    <n v="3.865587413272948"/>
    <n v="2.2685356292101471"/>
    <n v="5.7690681031862496"/>
    <n v="3.5208729514720214"/>
    <n v="6.2698760426972147"/>
    <n v="3.7321961563451271"/>
  </r>
  <r>
    <x v="1"/>
    <s v="Dough Bites"/>
    <n v="69665114"/>
    <n v="10076840003140"/>
    <s v="BJ US-CD-SugarCookieDough-8 8z"/>
    <n v="28855"/>
    <n v="1731"/>
    <n v="1247"/>
    <n v="2521"/>
    <n v="3372"/>
    <n v="596"/>
    <n v="2261"/>
    <n v="2227"/>
    <n v="2654"/>
    <n v="790"/>
    <n v="2018"/>
    <n v="2178"/>
    <n v="861"/>
    <n v="-117.65180351850439"/>
    <n v="96.663835180352208"/>
    <n v="1205.4923561317478"/>
    <n v="-105.04205971946539"/>
    <n v="370.14804617760836"/>
    <n v="-587.28392017946862"/>
    <n v="-312.939833124806"/>
    <n v="-381.72583466093579"/>
    <n v="258.94356276947485"/>
    <n v="-408.29546875877384"/>
    <n v="-700.85695355825601"/>
    <n v="87.348522867773653"/>
    <n v="50715.800449606737"/>
    <n v="256"/>
    <n v="1.8160000000000001E-3"/>
    <n v="22456"/>
    <n v="-595.19955039325305"/>
    <n v="112.71484375"/>
    <n v="87.71875"/>
    <n v="-2.3249982437236447"/>
    <n v="6.76171875"/>
    <n v="4.87109375"/>
    <n v="9.84765625"/>
    <n v="13.171875"/>
    <n v="2.328125"/>
    <n v="8.83203125"/>
    <n v="8.69921875"/>
    <n v="10.3671875"/>
    <n v="3.0859375"/>
    <n v="7.8828125"/>
    <n v="8.5078125"/>
    <n v="3.36328125"/>
    <n v="-0.45957735749415779"/>
    <n v="0.37759310617325081"/>
    <n v="4.7089545161396398"/>
    <n v="-0.41032054577916166"/>
    <n v="1.4458908053812827"/>
    <n v="-2.2940778132010493"/>
    <n v="-1.2224212231437734"/>
    <n v="-1.4911165416442804"/>
    <n v="1.0114982920682611"/>
    <n v="-1.5949041748389603"/>
    <n v="-2.7377224748369375"/>
    <n v="0.34120516745224083"/>
    <n v="52.400680000000001"/>
    <n v="40.780096"/>
    <n v="-1.0808823835141477"/>
    <n v="3.1434960000000003"/>
    <n v="2.2645520000000001"/>
    <n v="4.5781360000000006"/>
    <n v="6.1235520000000001"/>
    <n v="1.082336"/>
    <n v="4.1059760000000001"/>
    <n v="4.044232"/>
    <n v="4.8196640000000004"/>
    <n v="1.4346400000000001"/>
    <n v="3.6646880000000004"/>
    <n v="3.9552480000000001"/>
    <n v="1.5635760000000001"/>
    <n v="-0.21365567518960399"/>
    <n v="0.17554152468751963"/>
    <n v="2.189174118735254"/>
    <n v="-0.19075638045054916"/>
    <n v="0.67218885185853683"/>
    <n v="-1.0665075990459152"/>
    <n v="-0.56829873695464772"/>
    <n v="-0.6932141157442594"/>
    <n v="0.47024150998936637"/>
    <n v="-0.74146457126593335"/>
    <n v="-1.272756227661793"/>
    <n v="0.15862491752787697"/>
  </r>
  <r>
    <x v="1"/>
    <s v="TAL NV"/>
    <n v="69555093"/>
    <n v="10186852001666"/>
    <s v="TAL NV Dark Chocolate Gelato Bar 6-6PK"/>
    <n v="59159"/>
    <n v="1457"/>
    <n v="1705"/>
    <n v="1638"/>
    <n v="1723"/>
    <n v="566"/>
    <n v="2192"/>
    <n v="1434"/>
    <n v="224"/>
    <n v="288"/>
    <n v="192"/>
    <n v="112"/>
    <n v="64"/>
    <n v="2000"/>
    <n v="2000"/>
    <n v="2000"/>
    <n v="0"/>
    <n v="0"/>
    <n v="0"/>
    <n v="0"/>
    <n v="0"/>
    <n v="0"/>
    <n v="0"/>
    <n v="0"/>
    <n v="0"/>
    <n v="76754"/>
    <n v="176"/>
    <n v="1.98E-3"/>
    <n v="11595"/>
    <n v="6000"/>
    <n v="336.13068181818181"/>
    <n v="65.880681818181813"/>
    <n v="34.090909090909093"/>
    <n v="8.2784090909090917"/>
    <n v="9.6875"/>
    <n v="9.3068181818181817"/>
    <n v="9.7897727272727266"/>
    <n v="3.2159090909090908"/>
    <n v="12.454545454545455"/>
    <n v="8.1477272727272734"/>
    <n v="1.2727272727272727"/>
    <n v="1.6363636363636365"/>
    <n v="1.0909090909090908"/>
    <n v="0.63636363636363635"/>
    <n v="0.36363636363636365"/>
    <n v="11.363636363636363"/>
    <n v="11.363636363636363"/>
    <n v="11.363636363636363"/>
    <n v="0"/>
    <n v="0"/>
    <n v="0"/>
    <n v="0"/>
    <n v="0"/>
    <n v="0"/>
    <n v="0"/>
    <n v="0"/>
    <n v="0"/>
    <n v="117.13482"/>
    <n v="22.958099999999998"/>
    <n v="11.88"/>
    <n v="2.8848600000000002"/>
    <n v="3.3759000000000001"/>
    <n v="3.2432400000000001"/>
    <n v="3.41154"/>
    <n v="1.1206799999999999"/>
    <n v="4.34016"/>
    <n v="2.8393199999999998"/>
    <n v="0.44352000000000003"/>
    <n v="0.57023999999999997"/>
    <n v="0.38016"/>
    <n v="0.22176000000000001"/>
    <n v="0.12672"/>
    <n v="3.96"/>
    <n v="3.96"/>
    <n v="3.96"/>
    <n v="0"/>
    <n v="0"/>
    <n v="0"/>
    <n v="0"/>
    <n v="0"/>
    <n v="0"/>
    <n v="0"/>
    <n v="0"/>
    <n v="0"/>
  </r>
  <r>
    <x v="0"/>
    <s v="BJ PTS"/>
    <n v="62697529"/>
    <n v="10076840002891"/>
    <s v="BJ US-ND-COR-KaramelSutra-8 1PT"/>
    <n v="30616"/>
    <n v="3487"/>
    <n v="2725"/>
    <n v="3709"/>
    <n v="2656"/>
    <n v="3905"/>
    <n v="4564"/>
    <n v="4827"/>
    <n v="3529"/>
    <n v="4221"/>
    <n v="2881"/>
    <n v="3977"/>
    <n v="3353"/>
    <n v="2196.6885929724704"/>
    <n v="2447.0374513817246"/>
    <n v="2723.2616386652767"/>
    <n v="2724.8538661927728"/>
    <n v="2709.8486486026918"/>
    <n v="3988.9302787060778"/>
    <n v="3131.9411177610709"/>
    <n v="3316.1793053173847"/>
    <n v="2264.8102629059349"/>
    <n v="2432.2233192871586"/>
    <n v="2900.3895021147896"/>
    <n v="2814.0502966177155"/>
    <n v="108100.21428052508"/>
    <n v="240"/>
    <n v="3.7839999999999996E-3"/>
    <n v="43834"/>
    <n v="33650.21428052507"/>
    <n v="127.56666666666666"/>
    <n v="182.64166666666668"/>
    <n v="140.20922616885446"/>
    <n v="14.529166666666667"/>
    <n v="11.354166666666666"/>
    <n v="15.454166666666667"/>
    <n v="11.066666666666666"/>
    <n v="16.270833333333332"/>
    <n v="19.016666666666666"/>
    <n v="20.112500000000001"/>
    <n v="14.704166666666667"/>
    <n v="17.587499999999999"/>
    <n v="12.004166666666666"/>
    <n v="16.570833333333333"/>
    <n v="13.970833333333333"/>
    <n v="9.1528691373852933"/>
    <n v="10.195989380757187"/>
    <n v="11.346923494438652"/>
    <n v="11.353557775803219"/>
    <n v="11.291036035844549"/>
    <n v="16.620542827941993"/>
    <n v="13.049754657337795"/>
    <n v="13.817413772155769"/>
    <n v="9.4367094287747282"/>
    <n v="10.13426383036316"/>
    <n v="12.084956258811623"/>
    <n v="11.725209569240482"/>
    <n v="115.85094399999998"/>
    <n v="165.86785599999999"/>
    <n v="127.33241083750686"/>
    <n v="13.194807999999998"/>
    <n v="10.311399999999999"/>
    <n v="14.034855999999998"/>
    <n v="10.050303999999999"/>
    <n v="14.776519999999998"/>
    <n v="17.270175999999999"/>
    <n v="18.265367999999999"/>
    <n v="13.353735999999998"/>
    <n v="15.972263999999999"/>
    <n v="10.901703999999999"/>
    <n v="15.048967999999999"/>
    <n v="12.687751999999998"/>
    <n v="8.3122696358078265"/>
    <n v="9.2595897160284455"/>
    <n v="10.304822040709405"/>
    <n v="10.310847029673452"/>
    <n v="10.254067286312585"/>
    <n v="15.094112174623797"/>
    <n v="11.851265189607892"/>
    <n v="12.548422491320983"/>
    <n v="8.5700420348360566"/>
    <n v="9.2035330401826076"/>
    <n v="10.975073876002362"/>
    <n v="10.648366322401435"/>
  </r>
  <r>
    <x v="1"/>
    <s v="TAL NV"/>
    <n v="69555090"/>
    <n v="10186852001635"/>
    <s v="TAL NV Vanilla Caramel Gelato Bar 6-6PK"/>
    <n v="48816"/>
    <n v="96"/>
    <n v="1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104"/>
    <n v="176"/>
    <n v="1.98E-3"/>
    <n v="288"/>
    <n v="0"/>
    <n v="277.36363636363637"/>
    <n v="1.6363636363636365"/>
    <n v="0"/>
    <n v="0.54545454545454541"/>
    <n v="1.09090909090909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.655680000000004"/>
    <n v="0.57023999999999997"/>
    <n v="0"/>
    <n v="0.19008"/>
    <n v="0.380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SP1"/>
    <n v="64780901"/>
    <n v="10077567004175"/>
    <s v="BR Hershey Smores 8-1PT"/>
    <n v="0"/>
    <n v="0"/>
    <n v="0"/>
    <n v="0"/>
    <n v="0"/>
    <n v="255"/>
    <n v="15345"/>
    <n v="9803"/>
    <n v="4656"/>
    <n v="10798"/>
    <n v="7590"/>
    <n v="5724"/>
    <n v="5055"/>
    <n v="5263.2704626263867"/>
    <n v="5891.7043696263872"/>
    <n v="6507.7163237980885"/>
    <n v="6110.3263529160231"/>
    <n v="6123.9891764250087"/>
    <n v="5873.7521175865386"/>
    <n v="5952.7029296793498"/>
    <n v="5762.6625683629436"/>
    <n v="5580.2671274575141"/>
    <n v="5763.4841779286035"/>
    <n v="5586.3775647201528"/>
    <n v="5769.5706141912424"/>
    <n v="129411.82378531822"/>
    <n v="240"/>
    <n v="3.7839999999999996E-3"/>
    <n v="59226"/>
    <n v="70185.823785318236"/>
    <n v="0"/>
    <n v="246.77500000000001"/>
    <n v="292.440932438826"/>
    <n v="0"/>
    <n v="0"/>
    <n v="0"/>
    <n v="0"/>
    <n v="1.0625"/>
    <n v="63.9375"/>
    <n v="40.845833333333331"/>
    <n v="19.399999999999999"/>
    <n v="44.991666666666667"/>
    <n v="31.625"/>
    <n v="23.85"/>
    <n v="21.0625"/>
    <n v="21.930293594276613"/>
    <n v="24.548768206776614"/>
    <n v="27.115484682492035"/>
    <n v="25.459693137150097"/>
    <n v="25.516621568437536"/>
    <n v="24.473967156610577"/>
    <n v="24.802928873663959"/>
    <n v="24.011094034845598"/>
    <n v="23.251113031072975"/>
    <n v="24.014517408035847"/>
    <n v="23.27657318633397"/>
    <n v="24.039877559130176"/>
    <n v="0"/>
    <n v="224.11118399999998"/>
    <n v="265.58315720364419"/>
    <n v="0"/>
    <n v="0"/>
    <n v="0"/>
    <n v="0"/>
    <n v="0.96491999999999989"/>
    <n v="58.065479999999994"/>
    <n v="37.094551999999993"/>
    <n v="17.618303999999998"/>
    <n v="40.859631999999998"/>
    <n v="28.720559999999995"/>
    <n v="21.659615999999996"/>
    <n v="19.128119999999999"/>
    <n v="19.916215430578244"/>
    <n v="22.294209334666245"/>
    <n v="24.625198569251964"/>
    <n v="23.121474919434228"/>
    <n v="23.173175043592231"/>
    <n v="22.226278012947461"/>
    <n v="22.525027885906656"/>
    <n v="21.805915158685377"/>
    <n v="21.11573081029923"/>
    <n v="21.809024129281834"/>
    <n v="21.138852704901055"/>
    <n v="21.83205520409966"/>
  </r>
  <r>
    <x v="1"/>
    <s v="Yasso Sandwich"/>
    <n v="64325622"/>
    <n v="10850001974704"/>
    <s v="Yasso Peanut Butter Sandwich 7-3pk"/>
    <n v="21965"/>
    <n v="1177"/>
    <n v="1050"/>
    <n v="882"/>
    <n v="987"/>
    <n v="672"/>
    <n v="1281"/>
    <n v="1978"/>
    <n v="1176"/>
    <n v="1470"/>
    <n v="777"/>
    <n v="252"/>
    <n v="3045"/>
    <n v="910.33"/>
    <n v="1057.71"/>
    <n v="1089.8700000000001"/>
    <n v="830.58"/>
    <n v="708.72"/>
    <n v="1007.29"/>
    <n v="1116.57"/>
    <n v="1154.75"/>
    <n v="1050.73"/>
    <n v="832.73"/>
    <n v="656.03"/>
    <n v="979.58999999999992"/>
    <n v="48106.900000000009"/>
    <n v="189"/>
    <n v="2.1700000000000001E-3"/>
    <n v="14747"/>
    <n v="11394.9"/>
    <n v="116.21693121693121"/>
    <n v="78.026455026455025"/>
    <n v="60.290476190476191"/>
    <n v="6.2275132275132279"/>
    <n v="5.5555555555555554"/>
    <n v="4.666666666666667"/>
    <n v="5.2222222222222223"/>
    <n v="3.5555555555555554"/>
    <n v="6.7777777777777777"/>
    <n v="10.465608465608465"/>
    <n v="6.2222222222222223"/>
    <n v="7.7777777777777777"/>
    <n v="4.1111111111111107"/>
    <n v="1.3333333333333333"/>
    <n v="16.111111111111111"/>
    <n v="4.8165608465608472"/>
    <n v="5.5963492063492062"/>
    <n v="5.7665079365079368"/>
    <n v="4.3946031746031746"/>
    <n v="3.7498412698412702"/>
    <n v="5.3295767195767194"/>
    <n v="5.9077777777777776"/>
    <n v="6.10978835978836"/>
    <n v="5.5594179894179891"/>
    <n v="4.4059788359788357"/>
    <n v="3.471058201058201"/>
    <n v="5.1830158730158722"/>
    <n v="47.664050000000003"/>
    <n v="32.000990000000002"/>
    <n v="24.726932999999999"/>
    <n v="2.55409"/>
    <n v="2.2785000000000002"/>
    <n v="1.91394"/>
    <n v="2.1417899999999999"/>
    <n v="1.45824"/>
    <n v="2.7797700000000001"/>
    <n v="4.2922599999999997"/>
    <n v="2.55192"/>
    <n v="3.1899000000000002"/>
    <n v="1.6860900000000001"/>
    <n v="0.54683999999999999"/>
    <n v="6.6076500000000005"/>
    <n v="1.9754161000000001"/>
    <n v="2.2952307000000003"/>
    <n v="2.3650179000000002"/>
    <n v="1.8023586"/>
    <n v="1.5379224"/>
    <n v="2.1858192999999999"/>
    <n v="2.4229569"/>
    <n v="2.5058075"/>
    <n v="2.2800841000000003"/>
    <n v="1.8070241"/>
    <n v="1.4235850999999999"/>
    <n v="2.1257102999999997"/>
  </r>
  <r>
    <x v="0"/>
    <s v="2.4 Gal"/>
    <n v="84164939"/>
    <n v="10076840821256"/>
    <s v="BJ US-IC-SweetCrm+Cookies-FTNG-1 2.4G"/>
    <n v="26574"/>
    <n v="1209"/>
    <n v="1177"/>
    <n v="2650"/>
    <n v="2416"/>
    <n v="2819"/>
    <n v="3035"/>
    <n v="4696"/>
    <n v="3702"/>
    <n v="1336"/>
    <n v="1449"/>
    <n v="1539"/>
    <n v="1730"/>
    <n v="1066.324189529767"/>
    <n v="1097.5579463345939"/>
    <n v="3095.4446034217131"/>
    <n v="3303.6605406427334"/>
    <n v="3072.4381948691953"/>
    <n v="3763.7940092998006"/>
    <n v="4535.0301306922938"/>
    <n v="3170.1926289731909"/>
    <n v="1503.371963564573"/>
    <n v="1089.761683337558"/>
    <n v="1049.1408367206716"/>
    <n v="833.18158035843885"/>
    <n v="81911.89830774453"/>
    <n v="125"/>
    <n v="9.0848256361922702E-3"/>
    <n v="27758"/>
    <n v="27579.89830774453"/>
    <n v="212.59200000000001"/>
    <n v="222.06399999999999"/>
    <n v="220.63918646195623"/>
    <n v="9.6720000000000006"/>
    <n v="9.4160000000000004"/>
    <n v="21.2"/>
    <n v="19.327999999999999"/>
    <n v="22.552"/>
    <n v="24.28"/>
    <n v="37.567999999999998"/>
    <n v="29.616"/>
    <n v="10.688000000000001"/>
    <n v="11.592000000000001"/>
    <n v="12.311999999999999"/>
    <n v="13.84"/>
    <n v="8.5305935162381363"/>
    <n v="8.7804635706767513"/>
    <n v="24.763556827373705"/>
    <n v="26.429284325141868"/>
    <n v="24.579505558953564"/>
    <n v="30.110352074398403"/>
    <n v="36.280241045538354"/>
    <n v="25.361541031785528"/>
    <n v="12.026975708516584"/>
    <n v="8.7180934667004646"/>
    <n v="8.3931266937653728"/>
    <n v="6.6654526428675105"/>
    <n v="241.4201564561734"/>
    <n v="252.17659000942504"/>
    <n v="250.55856718977333"/>
    <n v="10.983554194156454"/>
    <n v="10.692839773798301"/>
    <n v="24.074787935909516"/>
    <n v="21.948938737040525"/>
    <n v="25.610123468426011"/>
    <n v="27.57244580584354"/>
    <n v="42.662341187558901"/>
    <n v="33.632024505183786"/>
    <n v="12.137327049952873"/>
    <n v="13.163912346842599"/>
    <n v="13.981546654099905"/>
    <n v="15.716748350612628"/>
    <n v="9.6873693335319722"/>
    <n v="9.9711225680670594"/>
    <n v="28.121574488578595"/>
    <n v="30.013179972907921"/>
    <n v="27.912565278363967"/>
    <n v="34.193412305033718"/>
    <n v="41.199957992217733"/>
    <n v="28.800647267363416"/>
    <n v="13.657872155324144"/>
    <n v="9.9002948781250897"/>
    <n v="9.5312615694161664"/>
    <n v="7.569309380843535"/>
  </r>
  <r>
    <x v="0"/>
    <s v="TALENTI"/>
    <n v="64369045"/>
    <n v="10186852001598"/>
    <s v="TAL ND LYR Blueberry Crumble 8 320.3g"/>
    <n v="54817"/>
    <n v="3451"/>
    <n v="2569"/>
    <n v="2439"/>
    <n v="655"/>
    <n v="6001"/>
    <n v="4410"/>
    <n v="2713"/>
    <n v="4350"/>
    <n v="2250"/>
    <n v="2737"/>
    <n v="3030"/>
    <n v="1545"/>
    <n v="1880.5652235079815"/>
    <n v="1174.3748187575147"/>
    <n v="1387.4011129903113"/>
    <n v="1888.8369123397467"/>
    <n v="1510.8099885475092"/>
    <n v="1526.4800885222492"/>
    <n v="1817.2898599022365"/>
    <n v="1296.9561609016962"/>
    <n v="1241.2654310660378"/>
    <n v="1512.4189999540529"/>
    <n v="787.78215449964989"/>
    <n v="663.66865386249583"/>
    <n v="107654.84940485147"/>
    <n v="255"/>
    <n v="3.552E-3"/>
    <n v="36150"/>
    <n v="16687.84940485148"/>
    <n v="214.96862745098039"/>
    <n v="141.76470588235293"/>
    <n v="65.442546685692079"/>
    <n v="13.533333333333333"/>
    <n v="10.074509803921568"/>
    <n v="9.5647058823529409"/>
    <n v="2.5686274509803924"/>
    <n v="23.533333333333335"/>
    <n v="17.294117647058822"/>
    <n v="10.639215686274509"/>
    <n v="17.058823529411764"/>
    <n v="8.8235294117647065"/>
    <n v="10.733333333333333"/>
    <n v="11.882352941176471"/>
    <n v="6.0588235294117645"/>
    <n v="7.3747655823842413"/>
    <n v="4.6053914461079009"/>
    <n v="5.4407886783933774"/>
    <n v="7.4072035778029282"/>
    <n v="5.924745053127487"/>
    <n v="5.9861964255774476"/>
    <n v="7.1266269015773975"/>
    <n v="5.0861025917713576"/>
    <n v="4.8677075728079915"/>
    <n v="5.9310549017805991"/>
    <n v="3.0893417823515681"/>
    <n v="2.6026221720097875"/>
    <n v="194.70998399999999"/>
    <n v="128.40479999999999"/>
    <n v="59.275241086032459"/>
    <n v="12.257952"/>
    <n v="9.1250879999999999"/>
    <n v="8.6633279999999999"/>
    <n v="2.3265600000000002"/>
    <n v="21.315552"/>
    <n v="15.66432"/>
    <n v="9.6365759999999998"/>
    <n v="15.4512"/>
    <n v="7.992"/>
    <n v="9.7218239999999998"/>
    <n v="10.762560000000001"/>
    <n v="5.4878400000000003"/>
    <n v="6.6797676739003506"/>
    <n v="4.1713793562266925"/>
    <n v="4.928048753341586"/>
    <n v="6.7091487126307801"/>
    <n v="5.3663970793207527"/>
    <n v="5.4220572744310287"/>
    <n v="6.4550135823727439"/>
    <n v="4.6067882835228247"/>
    <n v="4.4089748111465665"/>
    <n v="5.3721122878367957"/>
    <n v="2.7982022127827566"/>
    <n v="2.3573510585195852"/>
  </r>
  <r>
    <x v="1"/>
    <s v="Repack MG Sticks"/>
    <n v="64854330"/>
    <n v="10077567002485"/>
    <s v="MG Double Caramel RFA 8(3) 3PK"/>
    <n v="27081"/>
    <n v="1899"/>
    <n v="1931"/>
    <n v="1871"/>
    <n v="1898"/>
    <n v="3583"/>
    <n v="2330"/>
    <n v="3063"/>
    <n v="3655"/>
    <n v="1380"/>
    <n v="2460"/>
    <n v="1230"/>
    <n v="2358"/>
    <n v="1898.43"/>
    <n v="1931.3100000000002"/>
    <n v="1871.44"/>
    <n v="1898.15"/>
    <n v="3583.2799999999997"/>
    <n v="2329.5699999999997"/>
    <n v="3063.15"/>
    <n v="3655.31"/>
    <n v="1380.0099999999998"/>
    <n v="2459.87"/>
    <n v="1230.5900000000001"/>
    <n v="2358.02"/>
    <n v="82398.129999999976"/>
    <n v="30"/>
    <n v="6.4800000000000005E-3"/>
    <n v="27658"/>
    <n v="27659.13"/>
    <n v="902.7"/>
    <n v="921.93333333333328"/>
    <n v="921.971"/>
    <n v="63.3"/>
    <n v="64.36666666666666"/>
    <n v="62.366666666666667"/>
    <n v="63.266666666666666"/>
    <n v="119.43333333333334"/>
    <n v="77.666666666666671"/>
    <n v="102.1"/>
    <n v="121.83333333333333"/>
    <n v="46"/>
    <n v="82"/>
    <n v="41"/>
    <n v="78.599999999999994"/>
    <n v="63.280999999999999"/>
    <n v="64.37700000000001"/>
    <n v="62.381333333333338"/>
    <n v="63.271666666666668"/>
    <n v="119.44266666666665"/>
    <n v="77.652333333333317"/>
    <n v="102.105"/>
    <n v="121.84366666666666"/>
    <n v="46.000333333333323"/>
    <n v="81.995666666666665"/>
    <n v="41.019666666666673"/>
    <n v="78.600666666666669"/>
    <n v="175.48488"/>
    <n v="179.22384000000002"/>
    <n v="179.23116240000002"/>
    <n v="12.305520000000001"/>
    <n v="12.512880000000001"/>
    <n v="12.124080000000001"/>
    <n v="12.299040000000002"/>
    <n v="23.217840000000002"/>
    <n v="15.098400000000002"/>
    <n v="19.848240000000001"/>
    <n v="23.6844"/>
    <n v="8.942400000000001"/>
    <n v="15.940800000000001"/>
    <n v="7.9704000000000006"/>
    <n v="15.279840000000002"/>
    <n v="12.301826400000001"/>
    <n v="12.514888800000001"/>
    <n v="12.126931200000001"/>
    <n v="12.300012000000002"/>
    <n v="23.2196544"/>
    <n v="15.0956136"/>
    <n v="19.849212000000001"/>
    <n v="23.686408800000002"/>
    <n v="8.9424647999999998"/>
    <n v="15.939957600000001"/>
    <n v="7.9742232000000017"/>
    <n v="15.279969600000001"/>
  </r>
  <r>
    <x v="1"/>
    <s v="Other"/>
    <n v="69617285"/>
    <n v="10077567003406"/>
    <s v="Popsicle Calippo Orange 1-24BK"/>
    <n v="37829"/>
    <n v="1185"/>
    <n v="860"/>
    <n v="780"/>
    <n v="1200"/>
    <n v="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254"/>
    <n v="180"/>
    <n v="2.5200000000000001E-3"/>
    <n v="4425"/>
    <n v="0"/>
    <n v="210.1611111111111"/>
    <n v="24.583333333333332"/>
    <n v="0"/>
    <n v="6.583333333333333"/>
    <n v="4.7777777777777777"/>
    <n v="4.333333333333333"/>
    <n v="6.666666666666667"/>
    <n v="2.22222222222222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.329080000000005"/>
    <n v="11.151"/>
    <n v="0"/>
    <n v="2.9862000000000002"/>
    <n v="2.1672000000000002"/>
    <n v="1.9656"/>
    <n v="3.024"/>
    <n v="1.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48oz"/>
    <n v="68764901"/>
    <n v="10077567225068"/>
    <s v="BR CO-B HA Heath 6 1.5QT"/>
    <n v="1233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3310"/>
    <n v="154"/>
    <n v="8.5199999999999998E-3"/>
    <n v="0"/>
    <n v="0"/>
    <n v="800.714285714285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0.6012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2.4 Gal"/>
    <n v="84135794"/>
    <n v="10076840104151"/>
    <s v="BJ US-IC-Chocolate-FTNG-1 2.4G"/>
    <n v="24008"/>
    <n v="1019"/>
    <n v="945"/>
    <n v="3043"/>
    <n v="2164"/>
    <n v="2357"/>
    <n v="2770"/>
    <n v="3483"/>
    <n v="2382"/>
    <n v="1102"/>
    <n v="1389"/>
    <n v="831"/>
    <n v="2013"/>
    <n v="756.63985101090509"/>
    <n v="889.55908902503813"/>
    <n v="3048.6883511069605"/>
    <n v="2930.2832882304856"/>
    <n v="2673.6663980067146"/>
    <n v="3422.9762917558264"/>
    <n v="4395.3115770805462"/>
    <n v="2795.0038132392797"/>
    <n v="1071.1463482078475"/>
    <n v="1060.3396032390885"/>
    <n v="608.91049014626105"/>
    <n v="624.6747615717079"/>
    <n v="71783.199862620662"/>
    <n v="125"/>
    <n v="9.0848256361922702E-3"/>
    <n v="23498"/>
    <n v="24277.199862620659"/>
    <n v="192.06399999999999"/>
    <n v="187.98400000000001"/>
    <n v="194.21759890096527"/>
    <n v="8.1519999999999992"/>
    <n v="7.56"/>
    <n v="24.344000000000001"/>
    <n v="17.312000000000001"/>
    <n v="18.856000000000002"/>
    <n v="22.16"/>
    <n v="27.864000000000001"/>
    <n v="19.056000000000001"/>
    <n v="8.8160000000000007"/>
    <n v="11.112"/>
    <n v="6.6479999999999997"/>
    <n v="16.103999999999999"/>
    <n v="6.0531188080872411"/>
    <n v="7.1164727122003049"/>
    <n v="24.389506808855682"/>
    <n v="23.442266305843884"/>
    <n v="21.389331184053717"/>
    <n v="27.383810334046611"/>
    <n v="35.162492616644371"/>
    <n v="22.360030505914239"/>
    <n v="8.5691707856627808"/>
    <n v="8.4827168259127088"/>
    <n v="4.8712839211700887"/>
    <n v="4.997398092573663"/>
    <n v="218.10849387370402"/>
    <n v="213.47523279924596"/>
    <n v="220.55412768689962"/>
    <n v="9.2574373232799232"/>
    <n v="8.5851602262016957"/>
    <n v="27.645124410933079"/>
    <n v="19.659562676720071"/>
    <n v="21.41293402450518"/>
    <n v="25.164967012252589"/>
    <n v="31.642447690857676"/>
    <n v="21.640054665409988"/>
    <n v="10.011477851083882"/>
    <n v="12.618822808671064"/>
    <n v="7.5494901036757769"/>
    <n v="18.287754005655039"/>
    <n v="6.8739411158285701"/>
    <n v="8.0814892168825079"/>
    <n v="27.696802088897254"/>
    <n v="26.621112738222099"/>
    <n v="24.289793035237246"/>
    <n v="31.097142767421683"/>
    <n v="39.930639294514023"/>
    <n v="25.392122295771362"/>
    <n v="9.7311778043123844"/>
    <n v="9.6330004105764129"/>
    <n v="5.5318456310271529"/>
    <n v="5.675061288208946"/>
  </r>
  <r>
    <x v="0"/>
    <s v="2.4 Gal"/>
    <n v="84141037"/>
    <n v="10076840832108"/>
    <s v="BJ US-IC-ChocFudgBrownie-FTNG-1 2.4G"/>
    <n v="25713"/>
    <n v="1216"/>
    <n v="786"/>
    <n v="3020"/>
    <n v="2055"/>
    <n v="2673"/>
    <n v="3378"/>
    <n v="4009"/>
    <n v="3069"/>
    <n v="1506"/>
    <n v="2064"/>
    <n v="930"/>
    <n v="2163"/>
    <n v="859.46372578428497"/>
    <n v="1119.6718812893839"/>
    <n v="3053.0174725276893"/>
    <n v="3075.3783968781117"/>
    <n v="2816.4829898240241"/>
    <n v="3958.7614930914438"/>
    <n v="4856.4935587062473"/>
    <n v="2806.415595091245"/>
    <n v="1365.4194927243188"/>
    <n v="1294.7788915359606"/>
    <n v="606.64957451337045"/>
    <n v="827.04927595156232"/>
    <n v="79221.582347917632"/>
    <n v="125"/>
    <n v="9.0848256361922702E-3"/>
    <n v="26869"/>
    <n v="26639.58234791764"/>
    <n v="205.70400000000001"/>
    <n v="214.952"/>
    <n v="213.11665878334111"/>
    <n v="9.7279999999999998"/>
    <n v="6.2880000000000003"/>
    <n v="24.16"/>
    <n v="16.440000000000001"/>
    <n v="21.384"/>
    <n v="27.024000000000001"/>
    <n v="32.072000000000003"/>
    <n v="24.552"/>
    <n v="12.048"/>
    <n v="16.512"/>
    <n v="7.44"/>
    <n v="17.303999999999998"/>
    <n v="6.8757098062742799"/>
    <n v="8.957375050315072"/>
    <n v="24.424139780221513"/>
    <n v="24.603027175024895"/>
    <n v="22.531863918592194"/>
    <n v="31.670091944731549"/>
    <n v="38.851948469649976"/>
    <n v="22.45132476072996"/>
    <n v="10.923355941794551"/>
    <n v="10.358231132287685"/>
    <n v="4.8531965961069634"/>
    <n v="6.6163942076124984"/>
    <n v="233.59812158341185"/>
    <n v="244.1001800188501"/>
    <n v="242.01596065181724"/>
    <n v="11.0471479736098"/>
    <n v="7.140672950047124"/>
    <n v="27.436173421300655"/>
    <n v="18.669316682375115"/>
    <n v="24.28373892554194"/>
    <n v="30.688540999057487"/>
    <n v="36.421065975494813"/>
    <n v="27.881329877474077"/>
    <n v="13.68174740810556"/>
    <n v="18.751080113100844"/>
    <n v="8.4488878416588111"/>
    <n v="19.650477851083881"/>
    <n v="7.8080780893823958"/>
    <n v="10.172023811261424"/>
    <n v="27.736131402162481"/>
    <n v="27.939276500950157"/>
    <n v="25.587256869852748"/>
    <n v="35.964657900007936"/>
    <n v="44.120397184137147"/>
    <n v="25.495796344094728"/>
    <n v="12.404598011658537"/>
    <n v="11.762840467026505"/>
    <n v="5.5113056067242008"/>
    <n v="7.513598464559009"/>
  </r>
  <r>
    <x v="0"/>
    <s v="TALENTI"/>
    <n v="68860067"/>
    <n v="10186852001277"/>
    <s v="Talenti LYR Lemon Berry Pie 8 289.1g"/>
    <n v="24431"/>
    <n v="1074"/>
    <n v="1301"/>
    <n v="1485"/>
    <n v="360"/>
    <n v="3285"/>
    <n v="630"/>
    <n v="1305"/>
    <n v="8745"/>
    <n v="4856"/>
    <n v="4051"/>
    <n v="4170"/>
    <n v="630"/>
    <n v="-487.55331362402774"/>
    <n v="-109.33051778559479"/>
    <n v="-631.28116211268025"/>
    <n v="313.1446727746079"/>
    <n v="285.22429199005853"/>
    <n v="1342.0824781446813"/>
    <n v="905.2084259559083"/>
    <n v="6227.6963898803542"/>
    <n v="3250.1075878685988"/>
    <n v="730.24432520374626"/>
    <n v="978.07130643536038"/>
    <n v="1186.028645904456"/>
    <n v="70312.643130635464"/>
    <n v="255"/>
    <n v="3.552E-3"/>
    <n v="31892"/>
    <n v="13989.64313063547"/>
    <n v="95.807843137254906"/>
    <n v="125.06666666666666"/>
    <n v="54.861345610335178"/>
    <n v="4.2117647058823531"/>
    <n v="5.1019607843137251"/>
    <n v="5.8235294117647056"/>
    <n v="1.411764705882353"/>
    <n v="12.882352941176471"/>
    <n v="2.4705882352941178"/>
    <n v="5.117647058823529"/>
    <n v="34.294117647058826"/>
    <n v="19.043137254901961"/>
    <n v="15.886274509803922"/>
    <n v="16.352941176470587"/>
    <n v="2.4705882352941178"/>
    <n v="-1.9119737789177558"/>
    <n v="-0.42874712857095998"/>
    <n v="-2.4756124004418831"/>
    <n v="1.2280183246063054"/>
    <n v="1.1185266352551315"/>
    <n v="5.2630685417438485"/>
    <n v="3.5498369645329739"/>
    <n v="24.422338783844527"/>
    <n v="12.745519952425878"/>
    <n v="2.8637032360931225"/>
    <n v="3.8355737507269034"/>
    <n v="4.6510927290370825"/>
    <n v="86.778912000000005"/>
    <n v="113.280384"/>
    <n v="49.691212400017186"/>
    <n v="3.814848"/>
    <n v="4.6211520000000004"/>
    <n v="5.2747200000000003"/>
    <n v="1.2787200000000001"/>
    <n v="11.66832"/>
    <n v="2.2377600000000002"/>
    <n v="4.6353600000000004"/>
    <n v="31.062239999999999"/>
    <n v="17.248512000000002"/>
    <n v="14.389151999999999"/>
    <n v="14.81184"/>
    <n v="2.2377600000000002"/>
    <n v="-1.7317893699925466"/>
    <n v="-0.38834199917443268"/>
    <n v="-2.2423106878242405"/>
    <n v="1.1122898776954073"/>
    <n v="1.0131166851486879"/>
    <n v="4.7670769623699085"/>
    <n v="3.2153003289953861"/>
    <n v="22.120777576855019"/>
    <n v="11.544382152109263"/>
    <n v="2.5938278431237065"/>
    <n v="3.4741092804584"/>
    <n v="4.2127737502526275"/>
  </r>
  <r>
    <x v="0"/>
    <s v="48oz"/>
    <n v="68890246"/>
    <n v="10077567003253"/>
    <s v="BR Mango 6 1.5QT"/>
    <n v="106934"/>
    <n v="2607"/>
    <n v="770"/>
    <n v="704"/>
    <n v="990"/>
    <n v="2448"/>
    <n v="163"/>
    <n v="154"/>
    <n v="11"/>
    <n v="132"/>
    <n v="0"/>
    <n v="11"/>
    <n v="0"/>
    <n v="-1.1067108126640086"/>
    <n v="-0.7220774237625418"/>
    <n v="0.24475157606482176"/>
    <n v="-5.9489289851461444E-2"/>
    <n v="0.10375208516734041"/>
    <n v="0.64782054496516883"/>
    <n v="0.32379632301627792"/>
    <n v="-0.5972386656824521"/>
    <n v="0.27349364383897551"/>
    <n v="-0.16070281488312152"/>
    <n v="-0.7354032920412692"/>
    <n v="-0.5300706140319682"/>
    <n v="114921.68192126014"/>
    <n v="176"/>
    <n v="8.5199999999999998E-3"/>
    <n v="7990"/>
    <n v="-2.3180787398642382"/>
    <n v="607.5795454545455"/>
    <n v="45.397727272727273"/>
    <n v="-1.3170901931046808E-2"/>
    <n v="14.8125"/>
    <n v="4.375"/>
    <n v="4"/>
    <n v="5.625"/>
    <n v="13.909090909090908"/>
    <n v="0.92613636363636365"/>
    <n v="0.875"/>
    <n v="6.25E-2"/>
    <n v="0.75"/>
    <n v="0"/>
    <n v="6.25E-2"/>
    <n v="0"/>
    <n v="-6.2881296174091402E-3"/>
    <n v="-4.1027126350144417E-3"/>
    <n v="1.3906339549137599E-3"/>
    <n v="-3.380073287014855E-4"/>
    <n v="5.8950048390534328E-4"/>
    <n v="3.6807985509384592E-3"/>
    <n v="1.839751835319761E-3"/>
    <n v="-3.3934015095593868E-3"/>
    <n v="1.5539411581759971E-3"/>
    <n v="-9.1308417547228133E-4"/>
    <n v="-4.1784277956890296E-3"/>
    <n v="-3.0117648524543646E-3"/>
    <n v="911.07767999999999"/>
    <n v="68.074799999999996"/>
    <n v="-1.9750030863643308E-2"/>
    <n v="22.211639999999999"/>
    <n v="6.5603999999999996"/>
    <n v="5.9980799999999999"/>
    <n v="8.4347999999999992"/>
    <n v="20.856960000000001"/>
    <n v="1.38876"/>
    <n v="1.3120799999999999"/>
    <n v="9.3719999999999998E-2"/>
    <n v="1.1246399999999999"/>
    <n v="0"/>
    <n v="9.3719999999999998E-2"/>
    <n v="0"/>
    <n v="-9.4291761238973534E-3"/>
    <n v="-6.1520996504568562E-3"/>
    <n v="2.0852834280722815E-3"/>
    <n v="-5.068487495344515E-4"/>
    <n v="8.8396776562574026E-4"/>
    <n v="5.519431043103238E-3"/>
    <n v="2.7587446720986879E-3"/>
    <n v="-5.088473431614492E-3"/>
    <n v="2.3301658455080715E-3"/>
    <n v="-1.3691879828041952E-3"/>
    <n v="-6.2656360481916137E-3"/>
    <n v="-4.5162016315523686E-3"/>
  </r>
  <r>
    <x v="0"/>
    <s v="2.4 Gal"/>
    <n v="84139971"/>
    <n v="10076840820600"/>
    <s v="BJ US-IC-MintChocChunk-FTNG-1 2.4G"/>
    <n v="19139"/>
    <n v="1075"/>
    <n v="523"/>
    <n v="2498"/>
    <n v="1721"/>
    <n v="1298"/>
    <n v="2623"/>
    <n v="3246"/>
    <n v="2101"/>
    <n v="1326"/>
    <n v="813"/>
    <n v="884"/>
    <n v="386"/>
    <n v="888.66004423081176"/>
    <n v="867.80385167911641"/>
    <n v="2205.4429345782519"/>
    <n v="2013.5978114042662"/>
    <n v="1877.481902297352"/>
    <n v="2574.8940081386636"/>
    <n v="3364.2109523800791"/>
    <n v="2173.8778470742755"/>
    <n v="1264.570219336463"/>
    <n v="879.43690876680307"/>
    <n v="749.14778163685594"/>
    <n v="712.55294751715405"/>
    <n v="57204.677209040099"/>
    <n v="125"/>
    <n v="9.0848256361922702E-3"/>
    <n v="18494"/>
    <n v="19571.677209040092"/>
    <n v="153.11199999999999"/>
    <n v="147.952"/>
    <n v="156.57341767232074"/>
    <n v="8.6"/>
    <n v="4.1840000000000002"/>
    <n v="19.984000000000002"/>
    <n v="13.768000000000001"/>
    <n v="10.384"/>
    <n v="20.984000000000002"/>
    <n v="25.968"/>
    <n v="16.808"/>
    <n v="10.608000000000001"/>
    <n v="6.5039999999999996"/>
    <n v="7.0720000000000001"/>
    <n v="3.0880000000000001"/>
    <n v="7.1092803538464944"/>
    <n v="6.9424308134329316"/>
    <n v="17.643543476626014"/>
    <n v="16.10878249123413"/>
    <n v="15.019855218378815"/>
    <n v="20.599152065109308"/>
    <n v="26.913687619040633"/>
    <n v="17.391022776594205"/>
    <n v="10.116561754691704"/>
    <n v="7.0354952701344242"/>
    <n v="5.9931822530948473"/>
    <n v="5.7004235801372323"/>
    <n v="173.87447785108387"/>
    <n v="168.01476531573985"/>
    <n v="177.8052748519674"/>
    <n v="9.7661875589066902"/>
    <n v="4.7513638077285574"/>
    <n v="22.69389443920829"/>
    <n v="15.634984919886897"/>
    <n v="11.792103675777566"/>
    <n v="23.829497643732324"/>
    <n v="29.48934401508011"/>
    <n v="19.087218661639959"/>
    <n v="12.04647879359095"/>
    <n v="7.3859632422243156"/>
    <n v="8.0309858623939672"/>
    <n v="3.5067426955702161"/>
    <n v="8.0733215516878349"/>
    <n v="7.8838466789208308"/>
    <n v="20.036064511215613"/>
    <n v="18.293185018026126"/>
    <n v="17.056595717478015"/>
    <n v="23.392463095615998"/>
    <n v="30.563269905741354"/>
    <n v="19.749301195050837"/>
    <n v="11.48839994739318"/>
    <n v="7.9895309741783356"/>
    <n v="6.8058769719110774"/>
    <n v="6.4734192847482062"/>
  </r>
  <r>
    <x v="0"/>
    <s v="TALENTI"/>
    <n v="68860397"/>
    <n v="20186852000673"/>
    <s v="Talenti Peppermint Bark 8 1PT"/>
    <n v="11304"/>
    <n v="219"/>
    <n v="131"/>
    <n v="90"/>
    <n v="1830"/>
    <n v="120"/>
    <n v="120"/>
    <n v="172"/>
    <n v="2511"/>
    <n v="5662"/>
    <n v="5823"/>
    <n v="6582"/>
    <n v="1125"/>
    <n v="835.75237259480843"/>
    <n v="250.00262419060772"/>
    <n v="-278.43898063787645"/>
    <n v="1295.6019978174425"/>
    <n v="-352.93681451028601"/>
    <n v="619.81840141643886"/>
    <n v="-102.27714475301902"/>
    <n v="2580.696673205015"/>
    <n v="4905.7597535291115"/>
    <n v="5728.1752208430698"/>
    <n v="6766.2537456638056"/>
    <n v="2012.3211315221611"/>
    <n v="59949.728980881286"/>
    <n v="255"/>
    <n v="3.7839999999999996E-3"/>
    <n v="24385"/>
    <n v="24260.728980881278"/>
    <n v="44.329411764705881"/>
    <n v="95.627450980392155"/>
    <n v="95.14011365051482"/>
    <n v="0.85882352941176465"/>
    <n v="0.51372549019607838"/>
    <n v="0.35294117647058826"/>
    <n v="7.1764705882352944"/>
    <n v="0.47058823529411764"/>
    <n v="0.47058823529411764"/>
    <n v="0.67450980392156867"/>
    <n v="9.8470588235294123"/>
    <n v="22.20392156862745"/>
    <n v="22.835294117647059"/>
    <n v="25.811764705882354"/>
    <n v="4.4117647058823533"/>
    <n v="3.2774602846855232"/>
    <n v="0.98040244780630481"/>
    <n v="-1.0919175711289273"/>
    <n v="5.0807921483036962"/>
    <n v="-1.3840659392560235"/>
    <n v="2.4306603977115251"/>
    <n v="-0.401086842168702"/>
    <n v="10.120379110607901"/>
    <n v="19.238273543251417"/>
    <n v="22.463432238600273"/>
    <n v="26.534328414367867"/>
    <n v="7.8914554177339653"/>
    <n v="42.774335999999998"/>
    <n v="92.272839999999988"/>
    <n v="91.802598463654746"/>
    <n v="0.82869599999999988"/>
    <n v="0.49570399999999992"/>
    <n v="0.34055999999999997"/>
    <n v="6.9247199999999989"/>
    <n v="0.45407999999999993"/>
    <n v="0.45407999999999993"/>
    <n v="0.65084799999999998"/>
    <n v="9.5016239999999996"/>
    <n v="21.425007999999998"/>
    <n v="22.034231999999999"/>
    <n v="24.906287999999996"/>
    <n v="4.2569999999999997"/>
    <n v="3.1624869778987548"/>
    <n v="0.94600992993725952"/>
    <n v="-1.0536131027337243"/>
    <n v="4.9025579597412019"/>
    <n v="-1.3355129061069222"/>
    <n v="2.3453928309598044"/>
    <n v="-0.3870167157454239"/>
    <n v="9.7653562114077754"/>
    <n v="18.563394907354155"/>
    <n v="21.675415035670174"/>
    <n v="25.603504173591837"/>
    <n v="7.614623161679857"/>
  </r>
  <r>
    <x v="0"/>
    <s v="BJ PTS"/>
    <n v="67296703"/>
    <n v="10076840001191"/>
    <s v="BJ US-IC-GlampfireTrailMix-8 1PT"/>
    <n v="15750"/>
    <n v="1603"/>
    <n v="828"/>
    <n v="712"/>
    <n v="75"/>
    <n v="0"/>
    <n v="15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18998"/>
    <n v="240"/>
    <n v="3.7853439999999999E-3"/>
    <n v="3248"/>
    <n v="0"/>
    <n v="65.625"/>
    <n v="13.533333333333333"/>
    <n v="0"/>
    <n v="6.6791666666666663"/>
    <n v="3.45"/>
    <n v="2.9666666666666668"/>
    <n v="0.3125"/>
    <n v="0"/>
    <n v="6.25E-2"/>
    <n v="0"/>
    <n v="0"/>
    <n v="6.25E-2"/>
    <n v="0"/>
    <n v="0"/>
    <n v="0"/>
    <n v="0"/>
    <n v="0"/>
    <n v="0"/>
    <n v="0"/>
    <n v="0"/>
    <n v="0"/>
    <n v="0"/>
    <n v="0"/>
    <n v="0"/>
    <n v="0"/>
    <n v="0"/>
    <n v="0"/>
    <n v="59.619168000000002"/>
    <n v="12.294797312"/>
    <n v="0"/>
    <n v="6.067906432"/>
    <n v="3.1342648319999999"/>
    <n v="2.6951649280000001"/>
    <n v="0.28390080000000001"/>
    <n v="0"/>
    <n v="5.6780159999999996E-2"/>
    <n v="0"/>
    <n v="0"/>
    <n v="5.6780159999999996E-2"/>
    <n v="0"/>
    <n v="0"/>
    <n v="0"/>
    <n v="0"/>
    <n v="0"/>
    <n v="0"/>
    <n v="0"/>
    <n v="0"/>
    <n v="0"/>
    <n v="0"/>
    <n v="0"/>
    <n v="0"/>
    <n v="0"/>
    <n v="0"/>
    <n v="0"/>
  </r>
  <r>
    <x v="0"/>
    <s v="2.4 Gal"/>
    <n v="84138347"/>
    <n v="10076840810878"/>
    <s v="BJ US-IC-CoffeeBuzzBuzz-FTNG-1 2.4G"/>
    <n v="17038"/>
    <n v="716"/>
    <n v="702"/>
    <n v="2250"/>
    <n v="1478"/>
    <n v="1512"/>
    <n v="2083"/>
    <n v="2744"/>
    <n v="1748"/>
    <n v="1590"/>
    <n v="1023"/>
    <n v="645"/>
    <n v="623"/>
    <n v="802.71314607354907"/>
    <n v="862.20565009843949"/>
    <n v="1904.4739984278456"/>
    <n v="1796.1016664160661"/>
    <n v="1702.7085698810404"/>
    <n v="2271.4313398434952"/>
    <n v="2957.4052291881358"/>
    <n v="1985.3487197011864"/>
    <n v="1239.119572468762"/>
    <n v="889.46857394330937"/>
    <n v="659.33707954035424"/>
    <n v="714.89400655238342"/>
    <n v="51937.207552134569"/>
    <n v="125"/>
    <n v="9.0848256361922702E-3"/>
    <n v="17114"/>
    <n v="17785.207552134565"/>
    <n v="136.304"/>
    <n v="136.91200000000001"/>
    <n v="142.28166041707652"/>
    <n v="5.7279999999999998"/>
    <n v="5.6159999999999997"/>
    <n v="18"/>
    <n v="11.824"/>
    <n v="12.096"/>
    <n v="16.664000000000001"/>
    <n v="21.952000000000002"/>
    <n v="13.984"/>
    <n v="12.72"/>
    <n v="8.1839999999999993"/>
    <n v="5.16"/>
    <n v="4.984"/>
    <n v="6.4217051685883924"/>
    <n v="6.8976452007875162"/>
    <n v="15.235791987422765"/>
    <n v="14.368813331328528"/>
    <n v="13.621668559048324"/>
    <n v="18.171450718747963"/>
    <n v="23.659241833505085"/>
    <n v="15.882789757609491"/>
    <n v="9.9129565797500963"/>
    <n v="7.1157485915464749"/>
    <n v="5.274696636322834"/>
    <n v="5.7191520524190675"/>
    <n v="154.78725918944389"/>
    <n v="155.47770593779452"/>
    <n v="161.57550951463247"/>
    <n v="6.5047351555136652"/>
    <n v="6.3775475966069735"/>
    <n v="20.440857681432608"/>
    <n v="13.427372290292176"/>
    <n v="13.736256361922713"/>
    <n v="18.9236918001885"/>
    <n v="24.928761545711591"/>
    <n v="15.880275212064088"/>
    <n v="14.44487276154571"/>
    <n v="9.2937766258246928"/>
    <n v="5.8597125353440145"/>
    <n v="5.6598463713477845"/>
    <n v="7.292508967957529"/>
    <n v="7.8329879936841253"/>
    <n v="17.301814204378889"/>
    <n v="16.317270464264336"/>
    <n v="15.468810466619553"/>
    <n v="20.635557667060741"/>
    <n v="26.867510842737452"/>
    <n v="18.03654694552284"/>
    <n v="11.257185258271814"/>
    <n v="8.0806669031475575"/>
    <n v="5.9899624031003524"/>
    <n v="6.4946873978872981"/>
  </r>
  <r>
    <x v="0"/>
    <s v="2.4 Gal"/>
    <n v="84137721"/>
    <n v="10076840831903"/>
    <s v="BJ US-IC-CherryGarcia-FTNG-1 2.4G"/>
    <n v="16356"/>
    <n v="682"/>
    <n v="1088"/>
    <n v="1987"/>
    <n v="1555"/>
    <n v="1339"/>
    <n v="2133"/>
    <n v="2870"/>
    <n v="1730"/>
    <n v="995"/>
    <n v="536"/>
    <n v="682"/>
    <n v="606"/>
    <n v="760.7235288212064"/>
    <n v="882.08001366234419"/>
    <n v="1811.5680160060531"/>
    <n v="1819.9096059866288"/>
    <n v="1563.4661931037558"/>
    <n v="2072.7877267419663"/>
    <n v="2684.0270611607634"/>
    <n v="1759.7208389069567"/>
    <n v="1068.6394253733631"/>
    <n v="780.85118620639685"/>
    <n v="627.05965504148162"/>
    <n v="595.07800221133493"/>
    <n v="48984.911253222243"/>
    <n v="125"/>
    <n v="9.0848256361922702E-3"/>
    <n v="16203"/>
    <n v="16425.91125322225"/>
    <n v="130.84800000000001"/>
    <n v="129.624"/>
    <n v="131.407290025778"/>
    <n v="5.4560000000000004"/>
    <n v="8.7040000000000006"/>
    <n v="15.896000000000001"/>
    <n v="12.44"/>
    <n v="10.712"/>
    <n v="17.064"/>
    <n v="22.96"/>
    <n v="13.84"/>
    <n v="7.96"/>
    <n v="4.2880000000000003"/>
    <n v="5.4560000000000004"/>
    <n v="4.8479999999999999"/>
    <n v="6.0857882305696513"/>
    <n v="7.0566401092987538"/>
    <n v="14.492544128048424"/>
    <n v="14.559276847893031"/>
    <n v="12.507729544830047"/>
    <n v="16.582301813935729"/>
    <n v="21.472216489286108"/>
    <n v="14.077766711255654"/>
    <n v="8.5491154029869048"/>
    <n v="6.2468094896511746"/>
    <n v="5.0164772403318532"/>
    <n v="4.7606240176906791"/>
    <n v="148.59140810556076"/>
    <n v="147.20142978322335"/>
    <n v="149.22653965109259"/>
    <n v="6.1958510838831282"/>
    <n v="9.8842902921771909"/>
    <n v="18.051548539114041"/>
    <n v="14.126903864278979"/>
    <n v="12.164581526861451"/>
    <n v="19.377933081998112"/>
    <n v="26.073449575871816"/>
    <n v="15.716748350612628"/>
    <n v="9.0394015080113093"/>
    <n v="4.8694665409990572"/>
    <n v="6.1958510838831282"/>
    <n v="5.505404335532516"/>
    <n v="6.9110406166895455"/>
    <n v="8.0135431212924928"/>
    <n v="16.45777955351776"/>
    <n v="16.533561444019899"/>
    <n v="14.203817752428936"/>
    <n v="18.830915078290115"/>
    <n v="24.383917853467103"/>
    <n v="15.986756989843688"/>
    <n v="9.7084028474777053"/>
    <n v="7.0938968744990181"/>
    <n v="5.6967276295427336"/>
    <n v="5.4061798900236164"/>
  </r>
  <r>
    <x v="0"/>
    <s v="2.4 Gal"/>
    <n v="67825198"/>
    <n v="10076840085764"/>
    <s v="BJ US-IC-Milk+Cookies-FTNG-1 2.4G"/>
    <n v="16731"/>
    <n v="949"/>
    <n v="696"/>
    <n v="2125"/>
    <n v="1269"/>
    <n v="1603"/>
    <n v="2003"/>
    <n v="2684"/>
    <n v="2100"/>
    <n v="706"/>
    <n v="1036"/>
    <n v="484"/>
    <n v="1038"/>
    <n v="874.06242096456617"/>
    <n v="889.26918281846042"/>
    <n v="1888.6532330836121"/>
    <n v="1764.1659879342776"/>
    <n v="1588.1005608958319"/>
    <n v="2181.1610111568821"/>
    <n v="2948.0247504453382"/>
    <n v="1821.2314887121536"/>
    <n v="948.81758472432989"/>
    <n v="929.76158854427308"/>
    <n v="637.59511731455484"/>
    <n v="723.95528838049415"/>
    <n v="50618.79821497477"/>
    <n v="125"/>
    <n v="9.0848256361922702E-3"/>
    <n v="16693"/>
    <n v="17194.798214974773"/>
    <n v="133.84800000000001"/>
    <n v="133.54400000000001"/>
    <n v="137.5583857197982"/>
    <n v="7.5919999999999996"/>
    <n v="5.5679999999999996"/>
    <n v="17"/>
    <n v="10.151999999999999"/>
    <n v="12.824"/>
    <n v="16.024000000000001"/>
    <n v="21.472000000000001"/>
    <n v="16.8"/>
    <n v="5.6479999999999997"/>
    <n v="8.2880000000000003"/>
    <n v="3.8719999999999999"/>
    <n v="8.3040000000000003"/>
    <n v="6.9924993677165297"/>
    <n v="7.1141534625476837"/>
    <n v="15.109225864668897"/>
    <n v="14.113327903474222"/>
    <n v="12.704804487166655"/>
    <n v="17.449288089255056"/>
    <n v="23.584198003562705"/>
    <n v="14.569851909697229"/>
    <n v="7.5905406777946389"/>
    <n v="7.4380927083541843"/>
    <n v="5.100760938516439"/>
    <n v="5.7916423070439533"/>
    <n v="151.99821771913287"/>
    <n v="151.65299434495756"/>
    <n v="156.21174363255591"/>
    <n v="8.6214995287464653"/>
    <n v="6.32303864278982"/>
    <n v="19.305254476908573"/>
    <n v="11.528643732327991"/>
    <n v="14.562975494816209"/>
    <n v="18.196905749293116"/>
    <n v="24.383672007540053"/>
    <n v="19.078133836003769"/>
    <n v="6.413886899151743"/>
    <n v="9.4118793590951917"/>
    <n v="4.3970556079170589"/>
    <n v="9.4300490103675774"/>
    <n v="7.940704689611171"/>
    <n v="8.0788554695448997"/>
    <n v="17.158085309795414"/>
    <n v="16.027140393683787"/>
    <n v="14.427616688477777"/>
    <n v="19.815467470821098"/>
    <n v="26.782290828975128"/>
    <n v="16.545570518092784"/>
    <n v="8.6198423177736228"/>
    <n v="8.4467219151538622"/>
    <n v="5.7924404672902856"/>
    <n v="6.5770075633360809"/>
  </r>
  <r>
    <x v="0"/>
    <s v="2.4 Gal"/>
    <n v="68354578"/>
    <n v="10076840002983"/>
    <s v="BJ US-IC-HalfBaked-1 2.4G"/>
    <n v="18789"/>
    <n v="1128"/>
    <n v="689"/>
    <n v="2624"/>
    <n v="2014"/>
    <n v="1798"/>
    <n v="3086"/>
    <n v="3365"/>
    <n v="2690"/>
    <n v="1431"/>
    <n v="1424"/>
    <n v="574"/>
    <n v="905"/>
    <n v="875.61220935990355"/>
    <n v="849.93828427326162"/>
    <n v="2283.6967459212428"/>
    <n v="2102.2402277739188"/>
    <n v="1941.3021597353918"/>
    <n v="2673.3410241268148"/>
    <n v="3394.2754337937672"/>
    <n v="2332.9371708060994"/>
    <n v="1190.6221214877983"/>
    <n v="1021.4389904299883"/>
    <n v="650.92831942210364"/>
    <n v="800.22040731043569"/>
    <n v="60633.553094440722"/>
    <n v="125"/>
    <n v="9.0848256361922702E-3"/>
    <n v="21728"/>
    <n v="20116.553094440729"/>
    <n v="150.31200000000001"/>
    <n v="173.82400000000001"/>
    <n v="160.93242475552583"/>
    <n v="9.0239999999999991"/>
    <n v="5.5119999999999996"/>
    <n v="20.992000000000001"/>
    <n v="16.111999999999998"/>
    <n v="14.384"/>
    <n v="24.687999999999999"/>
    <n v="26.92"/>
    <n v="21.52"/>
    <n v="11.448"/>
    <n v="11.391999999999999"/>
    <n v="4.5919999999999996"/>
    <n v="7.24"/>
    <n v="7.0048976748792287"/>
    <n v="6.7995062741860925"/>
    <n v="18.269573967369944"/>
    <n v="16.817921822191352"/>
    <n v="15.530417277883135"/>
    <n v="21.38672819301452"/>
    <n v="27.154203470350136"/>
    <n v="18.663497366448794"/>
    <n v="9.5249769719023867"/>
    <n v="8.1715119234399065"/>
    <n v="5.2074265553768289"/>
    <n v="6.4017632584834852"/>
    <n v="170.69478887841657"/>
    <n v="197.39509142318565"/>
    <n v="182.75537726419807"/>
    <n v="10.247683317624881"/>
    <n v="6.2594448633364745"/>
    <n v="23.838582469368518"/>
    <n v="18.296838831291232"/>
    <n v="16.334516493873704"/>
    <n v="28.035771913289345"/>
    <n v="30.57043826578699"/>
    <n v="24.438180961357208"/>
    <n v="13.000385485391138"/>
    <n v="12.936791705937793"/>
    <n v="5.2146899151743629"/>
    <n v="8.2217672007540052"/>
    <n v="7.9547842469558052"/>
    <n v="7.7215411141470005"/>
    <n v="20.746986742634171"/>
    <n v="19.098485914715177"/>
    <n v="17.636391628359508"/>
    <n v="24.286837070271787"/>
    <n v="30.836400477227254"/>
    <n v="21.194327416965116"/>
    <n v="10.816594372309977"/>
    <n v="9.2795951260647094"/>
    <n v="5.9135702836094781"/>
    <n v="7.2698628709380664"/>
  </r>
  <r>
    <x v="0"/>
    <s v="2.4 Gal"/>
    <n v="84139000"/>
    <n v="10076840390004"/>
    <s v="BJ US-IC-SaltCaramelBlondie-FTNG-1 2.4G"/>
    <n v="16732"/>
    <n v="815"/>
    <n v="770"/>
    <n v="1947"/>
    <n v="1617"/>
    <n v="1796"/>
    <n v="2047"/>
    <n v="3121"/>
    <n v="2308"/>
    <n v="1498"/>
    <n v="1295"/>
    <n v="673"/>
    <n v="955"/>
    <n v="796.76136685645406"/>
    <n v="922.8243974119265"/>
    <n v="2010.7632192024021"/>
    <n v="1903.0601119123553"/>
    <n v="1772.4892131210763"/>
    <n v="2319.2355761224517"/>
    <n v="3122.8450853083764"/>
    <n v="2025.0576658288508"/>
    <n v="1267.8908853079679"/>
    <n v="1025.4787786782508"/>
    <n v="729.4985900313211"/>
    <n v="743.62235031675141"/>
    <n v="54213.527240098185"/>
    <n v="125"/>
    <n v="9.0848256361922702E-3"/>
    <n v="18842"/>
    <n v="18639.527240098185"/>
    <n v="133.85599999999999"/>
    <n v="150.73599999999999"/>
    <n v="149.11621792078549"/>
    <n v="6.52"/>
    <n v="6.16"/>
    <n v="15.576000000000001"/>
    <n v="12.936"/>
    <n v="14.368"/>
    <n v="16.376000000000001"/>
    <n v="24.968"/>
    <n v="18.463999999999999"/>
    <n v="11.984"/>
    <n v="10.36"/>
    <n v="5.3840000000000003"/>
    <n v="7.64"/>
    <n v="6.3740909348516324"/>
    <n v="7.3825951792954116"/>
    <n v="16.086105753619215"/>
    <n v="15.224480895298843"/>
    <n v="14.179913704968611"/>
    <n v="18.553884608979612"/>
    <n v="24.98276068246701"/>
    <n v="16.200461326630805"/>
    <n v="10.143127082463742"/>
    <n v="8.203830229426007"/>
    <n v="5.8359887202505689"/>
    <n v="5.9489788025340111"/>
    <n v="152.00730254476906"/>
    <n v="171.17628463713476"/>
    <n v="169.33685491734815"/>
    <n v="7.4041328934967003"/>
    <n v="6.9953157398680483"/>
    <n v="17.688155513666349"/>
    <n v="14.690163053722902"/>
    <n v="16.316346842601316"/>
    <n v="18.596638077285576"/>
    <n v="28.353740810556076"/>
    <n v="20.967777568331758"/>
    <n v="13.609068803016021"/>
    <n v="11.76484919886899"/>
    <n v="6.114087653157398"/>
    <n v="8.6760084825636188"/>
    <n v="7.2384380915451079"/>
    <n v="8.3836987433115535"/>
    <n v="18.267433242122479"/>
    <n v="17.288969291916295"/>
    <n v="16.102755443236617"/>
    <n v="21.069850818326398"/>
    <n v="28.370503088866574"/>
    <n v="18.397295797289622"/>
    <n v="11.51856761874034"/>
    <n v="9.3162958979073132"/>
    <n v="6.6273674922826604"/>
    <n v="6.7556793918031728"/>
  </r>
  <r>
    <x v="0"/>
    <s v="2.4 Gal"/>
    <n v="69997338"/>
    <n v="10076840104090"/>
    <s v="BJ US-IC-StrawberryChscke-FTNG-1 2.4G"/>
    <n v="15158"/>
    <n v="783"/>
    <n v="683"/>
    <n v="1853"/>
    <n v="1261"/>
    <n v="1491"/>
    <n v="1604"/>
    <n v="2454"/>
    <n v="1691"/>
    <n v="702"/>
    <n v="683"/>
    <n v="722"/>
    <n v="450"/>
    <n v="687.67168019388021"/>
    <n v="751.72640825429085"/>
    <n v="1707.5114603693814"/>
    <n v="1565.4130384862187"/>
    <n v="1648.5076324110478"/>
    <n v="1958.5501600136986"/>
    <n v="2378.3388572855179"/>
    <n v="1788.1163289651543"/>
    <n v="788.43928827191621"/>
    <n v="732.38009733204717"/>
    <n v="596.08336502307634"/>
    <n v="492.3863902113801"/>
    <n v="44630.124706817616"/>
    <n v="125"/>
    <n v="9.0850000000000011E-3"/>
    <n v="14377"/>
    <n v="15095.124706817611"/>
    <n v="121.264"/>
    <n v="115.01600000000001"/>
    <n v="120.76099765454089"/>
    <n v="6.2640000000000002"/>
    <n v="5.4640000000000004"/>
    <n v="14.824"/>
    <n v="10.087999999999999"/>
    <n v="11.928000000000001"/>
    <n v="12.832000000000001"/>
    <n v="19.632000000000001"/>
    <n v="13.528"/>
    <n v="5.6159999999999997"/>
    <n v="5.4640000000000004"/>
    <n v="5.7759999999999998"/>
    <n v="3.6"/>
    <n v="5.501373441551042"/>
    <n v="6.0138112660343266"/>
    <n v="13.660091682955052"/>
    <n v="12.523304307889751"/>
    <n v="13.188061059288382"/>
    <n v="15.668401280109588"/>
    <n v="19.026710858284144"/>
    <n v="14.304930631721234"/>
    <n v="6.3075143061753298"/>
    <n v="5.859040778656377"/>
    <n v="4.7686669201846108"/>
    <n v="3.9390911216910407"/>
    <n v="137.71043"/>
    <n v="130.61504500000001"/>
    <n v="137.13920796143802"/>
    <n v="7.1135550000000007"/>
    <n v="6.2050550000000007"/>
    <n v="16.834505000000004"/>
    <n v="11.456185000000001"/>
    <n v="13.545735000000002"/>
    <n v="14.572340000000002"/>
    <n v="22.294590000000003"/>
    <n v="15.362735000000002"/>
    <n v="6.3776700000000011"/>
    <n v="6.2050550000000007"/>
    <n v="6.5593700000000004"/>
    <n v="4.0882500000000004"/>
    <n v="6.2474972145614025"/>
    <n v="6.8294344189902327"/>
    <n v="15.512741617455832"/>
    <n v="14.221777454647299"/>
    <n v="14.976691840454372"/>
    <n v="17.793428203724453"/>
    <n v="21.607208518438931"/>
    <n v="16.245036848648429"/>
    <n v="7.1629709339503593"/>
    <n v="6.653673184261649"/>
    <n v="5.4154173712346489"/>
    <n v="4.4733303550703889"/>
  </r>
  <r>
    <x v="1"/>
    <s v="Repack BJ Pints"/>
    <n v="64407917"/>
    <n v="10076840004338"/>
    <s v="BJ US-IC CCCD 3p 1PT"/>
    <n v="51531"/>
    <n v="1500"/>
    <n v="1303"/>
    <n v="2460"/>
    <n v="4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202"/>
    <n v="60"/>
    <n v="8.513999999999999E-3"/>
    <n v="5671"/>
    <n v="0"/>
    <n v="858.85"/>
    <n v="94.516666666666666"/>
    <n v="0"/>
    <n v="25"/>
    <n v="21.716666666666665"/>
    <n v="41"/>
    <n v="6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8.73493399999995"/>
    <n v="48.282893999999992"/>
    <n v="0"/>
    <n v="12.770999999999999"/>
    <n v="11.093741999999999"/>
    <n v="20.944439999999997"/>
    <n v="3.473711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2.4 Gal"/>
    <n v="84141418"/>
    <n v="10076840810403"/>
    <s v="BJ US-IC-Strawberry-FTNG-1 2.4G"/>
    <n v="14904"/>
    <n v="612"/>
    <n v="675"/>
    <n v="2024"/>
    <n v="1606"/>
    <n v="1266"/>
    <n v="1385"/>
    <n v="2334"/>
    <n v="1284"/>
    <n v="769"/>
    <n v="491"/>
    <n v="512"/>
    <n v="838"/>
    <n v="599.5773235178242"/>
    <n v="689.06043663064884"/>
    <n v="1700.7751748583323"/>
    <n v="1544.1168332079565"/>
    <n v="1420.514707410676"/>
    <n v="1847.8406237500162"/>
    <n v="2315.8369152864257"/>
    <n v="1507.9930618513629"/>
    <n v="856.04019331408745"/>
    <n v="591.92735045765153"/>
    <n v="478.05528871214358"/>
    <n v="457.75046095228316"/>
    <n v="42709.488369949402"/>
    <n v="125"/>
    <n v="9.0848256361922702E-3"/>
    <n v="13796"/>
    <n v="14009.488369949408"/>
    <n v="119.232"/>
    <n v="110.36799999999999"/>
    <n v="112.07590695959526"/>
    <n v="4.8959999999999999"/>
    <n v="5.4"/>
    <n v="16.192"/>
    <n v="12.848000000000001"/>
    <n v="10.128"/>
    <n v="11.08"/>
    <n v="18.672000000000001"/>
    <n v="10.272"/>
    <n v="6.1520000000000001"/>
    <n v="3.9279999999999999"/>
    <n v="4.0960000000000001"/>
    <n v="6.7039999999999997"/>
    <n v="4.7966185881425938"/>
    <n v="5.5124834930451909"/>
    <n v="13.606201398866659"/>
    <n v="12.352934665663652"/>
    <n v="11.364117659285409"/>
    <n v="14.78272499000013"/>
    <n v="18.526695322291406"/>
    <n v="12.063944494810903"/>
    <n v="6.8483215465126994"/>
    <n v="4.7354188036612124"/>
    <n v="3.8244423096971487"/>
    <n v="3.6620036876182653"/>
    <n v="135.4002412818096"/>
    <n v="125.33425447690855"/>
    <n v="127.27375909325384"/>
    <n v="5.5599132893496694"/>
    <n v="6.1322573044297828"/>
    <n v="18.387687087653156"/>
    <n v="14.590229971724787"/>
    <n v="11.501389255419413"/>
    <n v="12.582483506126295"/>
    <n v="21.20398303487276"/>
    <n v="11.664916116870875"/>
    <n v="6.9862309142318555"/>
    <n v="4.4606493873704043"/>
    <n v="4.6514307257304424"/>
    <n v="7.6130838831291223"/>
    <n v="5.4470554395742754"/>
    <n v="6.2599939195879575"/>
    <n v="15.451245909952368"/>
    <n v="14.028032191603666"/>
    <n v="12.905128430472672"/>
    <n v="16.787309870241664"/>
    <n v="21.038974577234548"/>
    <n v="13.699854027507337"/>
    <n v="7.7769758938308087"/>
    <n v="5.377556768201039"/>
    <n v="4.3430489424093794"/>
    <n v="4.1585831226381309"/>
  </r>
  <r>
    <x v="0"/>
    <s v="2.4 Gal"/>
    <n v="68499787"/>
    <n v="10076840003300"/>
    <s v="BJ US-IC-MarshmallowSky-1 2.4gal"/>
    <n v="16746"/>
    <n v="1279"/>
    <n v="766"/>
    <n v="2359"/>
    <n v="2047"/>
    <n v="1972"/>
    <n v="2669"/>
    <n v="3147"/>
    <n v="2684"/>
    <n v="863"/>
    <n v="1006"/>
    <n v="766"/>
    <n v="942"/>
    <n v="581.49111460594827"/>
    <n v="819.18823841547282"/>
    <n v="2021.0879112498812"/>
    <n v="1872.0437422871248"/>
    <n v="1722.6356227239253"/>
    <n v="2254.2914079482525"/>
    <n v="3059.6876943990819"/>
    <n v="1866.4472218080507"/>
    <n v="998.28652156146802"/>
    <n v="841.49086307362143"/>
    <n v="627.37007563326483"/>
    <n v="678.18839194927352"/>
    <n v="54588.208805655355"/>
    <n v="125"/>
    <n v="9.0850000000000011E-3"/>
    <n v="20500"/>
    <n v="17342.208805655362"/>
    <n v="133.96799999999999"/>
    <n v="164"/>
    <n v="138.73767044524288"/>
    <n v="10.231999999999999"/>
    <n v="6.1280000000000001"/>
    <n v="18.872"/>
    <n v="16.376000000000001"/>
    <n v="15.776"/>
    <n v="21.352"/>
    <n v="25.175999999999998"/>
    <n v="21.472000000000001"/>
    <n v="6.9039999999999999"/>
    <n v="8.048"/>
    <n v="6.1280000000000001"/>
    <n v="7.5359999999999996"/>
    <n v="4.6519289168475861"/>
    <n v="6.5535059073237827"/>
    <n v="16.168703289999051"/>
    <n v="14.976349938296998"/>
    <n v="13.781084981791402"/>
    <n v="18.034331263586019"/>
    <n v="24.477501555192656"/>
    <n v="14.931577774464406"/>
    <n v="7.9862921724917442"/>
    <n v="6.7319269045889714"/>
    <n v="5.0189606050661189"/>
    <n v="5.425507135594188"/>
    <n v="152.13741000000002"/>
    <n v="186.24250000000004"/>
    <n v="157.55396699937899"/>
    <n v="11.619715000000001"/>
    <n v="6.9591100000000008"/>
    <n v="21.431515000000001"/>
    <n v="18.596995000000003"/>
    <n v="17.915620000000001"/>
    <n v="24.247865000000004"/>
    <n v="28.590495000000004"/>
    <n v="24.384140000000002"/>
    <n v="7.8403550000000006"/>
    <n v="9.1395100000000014"/>
    <n v="6.9591100000000008"/>
    <n v="8.5580700000000007"/>
    <n v="5.2828467761950408"/>
    <n v="7.4423251460045714"/>
    <n v="18.361583673705173"/>
    <n v="17.00751739867853"/>
    <n v="15.650144632446864"/>
    <n v="20.480237441209876"/>
    <n v="27.797262703615662"/>
    <n v="16.956673010126142"/>
    <n v="9.0694330483859389"/>
    <n v="7.6449444910238515"/>
    <n v="5.6996571371282121"/>
    <n v="6.1613415408591505"/>
  </r>
  <r>
    <x v="0"/>
    <s v="48oz"/>
    <n v="68881272"/>
    <n v="10077567003185"/>
    <s v="BR M+M 6 1.5QT"/>
    <n v="142134"/>
    <n v="5554"/>
    <n v="5303"/>
    <n v="3294"/>
    <n v="2690"/>
    <n v="3630"/>
    <n v="1542"/>
    <n v="330"/>
    <n v="187"/>
    <n v="88"/>
    <n v="33"/>
    <n v="55"/>
    <n v="66"/>
    <n v="-16.080993389043762"/>
    <n v="-4.8690377365986732"/>
    <n v="5.6371062737520017E-2"/>
    <n v="-11.216947555153993"/>
    <n v="0.22194254935079794"/>
    <n v="4.3129255846056616"/>
    <n v="4.7579274535445544"/>
    <n v="-7.9162355067155268"/>
    <n v="-0.81424852177984208"/>
    <n v="-3.2327994162706624"/>
    <n v="-6.6124363458297406"/>
    <n v="-7.1731168357522961"/>
    <n v="164857.43335134309"/>
    <n v="154"/>
    <n v="8.5199999999999998E-3"/>
    <n v="22772"/>
    <n v="-48.566648656905961"/>
    <n v="922.9480519480519"/>
    <n v="147.87012987012986"/>
    <n v="-0.31536784842146726"/>
    <n v="36.064935064935064"/>
    <n v="34.435064935064936"/>
    <n v="21.38961038961039"/>
    <n v="17.467532467532468"/>
    <n v="23.571428571428573"/>
    <n v="10.012987012987013"/>
    <n v="2.1428571428571428"/>
    <n v="1.2142857142857142"/>
    <n v="0.5714285714285714"/>
    <n v="0.21428571428571427"/>
    <n v="0.35714285714285715"/>
    <n v="0.42857142857142855"/>
    <n v="-0.10442203499379066"/>
    <n v="-3.1617128159731646E-2"/>
    <n v="3.6604586193194819E-4"/>
    <n v="-7.2837321786714246E-2"/>
    <n v="1.4411853853947918E-3"/>
    <n v="2.8006010289647151E-2"/>
    <n v="3.089563281522438E-2"/>
    <n v="-5.1404126666983942E-2"/>
    <n v="-5.2873280635054682E-3"/>
    <n v="-2.0992204001757549E-2"/>
    <n v="-4.2937898349543771E-2"/>
    <n v="-4.6578680751638284E-2"/>
    <n v="1210.9816799999999"/>
    <n v="194.01743999999999"/>
    <n v="-0.41378784655683876"/>
    <n v="47.320079999999997"/>
    <n v="45.181559999999998"/>
    <n v="28.064879999999999"/>
    <n v="22.918800000000001"/>
    <n v="30.927599999999998"/>
    <n v="13.137839999999999"/>
    <n v="2.8115999999999999"/>
    <n v="1.59324"/>
    <n v="0.74975999999999998"/>
    <n v="0.28115999999999997"/>
    <n v="0.46860000000000002"/>
    <n v="0.56231999999999993"/>
    <n v="-0.13701006367465285"/>
    <n v="-4.1484201515820697E-2"/>
    <n v="4.8028145452367054E-4"/>
    <n v="-9.5568393169912016E-2"/>
    <n v="1.8909505204687985E-3"/>
    <n v="3.6746125980840233E-2"/>
    <n v="4.05375419041996E-2"/>
    <n v="-6.7446326517216285E-2"/>
    <n v="-6.9373974055642546E-3"/>
    <n v="-2.7543451026626042E-2"/>
    <n v="-5.6337957666469388E-2"/>
    <n v="-6.1114955440609561E-2"/>
  </r>
  <r>
    <x v="0"/>
    <s v="2.4 Gal"/>
    <n v="67825196"/>
    <n v="10076840485120"/>
    <s v="BJ US-IC-TonightDough-FTNG-1 2.4G"/>
    <n v="11606"/>
    <n v="672"/>
    <n v="661"/>
    <n v="1715"/>
    <n v="1261"/>
    <n v="1088"/>
    <n v="1627"/>
    <n v="2301"/>
    <n v="1574"/>
    <n v="525"/>
    <n v="832"/>
    <n v="434"/>
    <n v="529"/>
    <n v="588.80845129181557"/>
    <n v="635.15118409906063"/>
    <n v="1505.6745397913533"/>
    <n v="1355.7539358211366"/>
    <n v="1219.5701260393703"/>
    <n v="1668.5542490916114"/>
    <n v="2261.9349533538648"/>
    <n v="1346.7149449274391"/>
    <n v="645.93831603468027"/>
    <n v="637.88104518602313"/>
    <n v="434.65923820191472"/>
    <n v="433.14637808465881"/>
    <n v="37558.787361922929"/>
    <n v="125"/>
    <n v="9.0848256361922702E-3"/>
    <n v="13219"/>
    <n v="12733.787361922929"/>
    <n v="92.847999999999999"/>
    <n v="105.752"/>
    <n v="101.87029889538343"/>
    <n v="5.3760000000000003"/>
    <n v="5.2880000000000003"/>
    <n v="13.72"/>
    <n v="10.087999999999999"/>
    <n v="8.7040000000000006"/>
    <n v="13.016"/>
    <n v="18.408000000000001"/>
    <n v="12.592000000000001"/>
    <n v="4.2"/>
    <n v="6.6559999999999997"/>
    <n v="3.472"/>
    <n v="4.2320000000000002"/>
    <n v="4.7104676103345247"/>
    <n v="5.0812094727924855"/>
    <n v="12.045396318330827"/>
    <n v="10.846031486569093"/>
    <n v="9.7565610083149625"/>
    <n v="13.348433992732891"/>
    <n v="18.095479626830919"/>
    <n v="10.773719559419513"/>
    <n v="5.1675065282774417"/>
    <n v="5.1030483614881854"/>
    <n v="3.4772739056153177"/>
    <n v="3.4651710246772707"/>
    <n v="105.43848633364749"/>
    <n v="120.09231008482563"/>
    <n v="115.68423787141856"/>
    <n v="6.105002827521206"/>
    <n v="6.005069745523091"/>
    <n v="15.580475966069743"/>
    <n v="11.455965127238454"/>
    <n v="9.8842902921771909"/>
    <n v="14.781011310084823"/>
    <n v="20.904183788878413"/>
    <n v="14.299515551366634"/>
    <n v="4.7695334590009422"/>
    <n v="7.5585749293119688"/>
    <n v="3.9428143261074453"/>
    <n v="4.8058727615457109"/>
    <n v="5.3492221131025541"/>
    <n v="5.770237760161022"/>
    <n v="13.678790658858485"/>
    <n v="12.316788112516431"/>
    <n v="11.07958194617671"/>
    <n v="15.158524417525014"/>
    <n v="20.549284651628557"/>
    <n v="12.23467045632006"/>
    <n v="5.8682369729107275"/>
    <n v="5.7950380721471024"/>
    <n v="3.9488033902245574"/>
    <n v="3.9350593198473383"/>
  </r>
  <r>
    <x v="0"/>
    <s v="2.4 Gal"/>
    <n v="84138346"/>
    <n v="10076840810939"/>
    <s v="BJ US-IC-PhishFood-FTNG-1 2.4G"/>
    <n v="10960"/>
    <n v="552"/>
    <n v="699"/>
    <n v="1475"/>
    <n v="1125"/>
    <n v="849"/>
    <n v="1552"/>
    <n v="1894"/>
    <n v="1678"/>
    <n v="808"/>
    <n v="571"/>
    <n v="264"/>
    <n v="524"/>
    <n v="562.83453337079561"/>
    <n v="640.39143532406831"/>
    <n v="1278.2893343764144"/>
    <n v="1242.4812294395128"/>
    <n v="1156.1045950614493"/>
    <n v="1475.8297225410931"/>
    <n v="1843.1088080644954"/>
    <n v="1328.3726273191869"/>
    <n v="769.12912017595886"/>
    <n v="518.63003302514483"/>
    <n v="434.94760060200304"/>
    <n v="483.66021030380506"/>
    <n v="34684.779249603926"/>
    <n v="125"/>
    <n v="9.0848256361922702E-3"/>
    <n v="11991"/>
    <n v="11733.779249603929"/>
    <n v="87.68"/>
    <n v="95.927999999999997"/>
    <n v="93.870233996831431"/>
    <n v="4.4160000000000004"/>
    <n v="5.5919999999999996"/>
    <n v="11.8"/>
    <n v="9"/>
    <n v="6.7919999999999998"/>
    <n v="12.416"/>
    <n v="15.151999999999999"/>
    <n v="13.423999999999999"/>
    <n v="6.4640000000000004"/>
    <n v="4.5679999999999996"/>
    <n v="2.1120000000000001"/>
    <n v="4.1920000000000002"/>
    <n v="4.5026762669663647"/>
    <n v="5.1231314825925462"/>
    <n v="10.226314675011315"/>
    <n v="9.9398498355161031"/>
    <n v="9.248836760491594"/>
    <n v="11.806637780328746"/>
    <n v="14.744870464515964"/>
    <n v="10.626981018553495"/>
    <n v="6.1530329614076713"/>
    <n v="4.149040264201159"/>
    <n v="3.4795808048160244"/>
    <n v="3.8692816824304406"/>
    <n v="99.569688972667279"/>
    <n v="108.93614420358151"/>
    <n v="106.59933853622267"/>
    <n v="5.0148237511781328"/>
    <n v="6.3502931196983967"/>
    <n v="13.400117813383599"/>
    <n v="10.220428840716304"/>
    <n v="7.7130169651272373"/>
    <n v="14.099649387370404"/>
    <n v="17.206659754948159"/>
    <n v="15.24433741753063"/>
    <n v="7.340539114043354"/>
    <n v="5.1874354382657861"/>
    <n v="2.3983939679547595"/>
    <n v="4.7604486333647493"/>
    <n v="5.113253597701318"/>
    <n v="5.8178445288300598"/>
    <n v="11.613035715414004"/>
    <n v="11.287725325699776"/>
    <n v="10.503008663333938"/>
    <n v="13.407655697995848"/>
    <n v="16.744322149796105"/>
    <n v="12.068033699085429"/>
    <n v="6.9874039485165564"/>
    <n v="4.7116634197260794"/>
    <n v="3.9514231123493935"/>
    <n v="4.3939686777741533"/>
  </r>
  <r>
    <x v="0"/>
    <s v="2.4 Gal"/>
    <n v="84139972"/>
    <n v="10076840831804"/>
    <s v="BJ US-IC-ButterPecan-FTNG-1 2.4G"/>
    <n v="10348"/>
    <n v="566"/>
    <n v="619"/>
    <n v="1270"/>
    <n v="901"/>
    <n v="1271"/>
    <n v="946"/>
    <n v="1683"/>
    <n v="1209"/>
    <n v="796"/>
    <n v="840"/>
    <n v="458"/>
    <n v="323"/>
    <n v="437.70000000000005"/>
    <n v="533.87"/>
    <n v="935.17"/>
    <n v="967.3"/>
    <n v="1181.72"/>
    <n v="1439.6"/>
    <n v="1484.88"/>
    <n v="1146.99"/>
    <n v="740.99"/>
    <n v="679"/>
    <n v="316.15999999999997"/>
    <n v="263.27999999999997"/>
    <n v="31356.66"/>
    <n v="125"/>
    <n v="9.0848256361922702E-3"/>
    <n v="10882"/>
    <n v="10126.660000000002"/>
    <n v="82.784000000000006"/>
    <n v="87.055999999999997"/>
    <n v="81.013280000000009"/>
    <n v="4.5279999999999996"/>
    <n v="4.952"/>
    <n v="10.16"/>
    <n v="7.2080000000000002"/>
    <n v="10.167999999999999"/>
    <n v="7.5679999999999996"/>
    <n v="13.464"/>
    <n v="9.6720000000000006"/>
    <n v="6.3680000000000003"/>
    <n v="6.72"/>
    <n v="3.6640000000000001"/>
    <n v="2.5840000000000001"/>
    <n v="3.5016000000000003"/>
    <n v="4.2709599999999996"/>
    <n v="7.4813599999999996"/>
    <n v="7.7383999999999995"/>
    <n v="9.4537600000000008"/>
    <n v="11.5168"/>
    <n v="11.879040000000002"/>
    <n v="9.1759199999999996"/>
    <n v="5.9279200000000003"/>
    <n v="5.4320000000000004"/>
    <n v="2.5292799999999995"/>
    <n v="2.1062399999999997"/>
    <n v="94.009775683317613"/>
    <n v="98.861072573044282"/>
    <n v="91.998940377002825"/>
    <n v="5.1420113100848246"/>
    <n v="5.6235070688030149"/>
    <n v="11.537728557964183"/>
    <n v="8.1854278982092357"/>
    <n v="11.546813383600375"/>
    <n v="8.5942450518378877"/>
    <n v="15.28976154571159"/>
    <n v="10.983554194156454"/>
    <n v="7.2315212064090471"/>
    <n v="7.6312535344015071"/>
    <n v="4.1608501413760601"/>
    <n v="2.9343986804901032"/>
    <n v="3.9764281809613573"/>
    <n v="4.8501158623939675"/>
    <n v="8.4958563901979254"/>
    <n v="8.7877518378887824"/>
    <n v="10.73572015080113"/>
    <n v="13.078514985862391"/>
    <n v="13.489875890669179"/>
    <n v="10.420204156456172"/>
    <n v="6.7317649481621107"/>
    <n v="6.1685966069745515"/>
    <n v="2.8722584731385479"/>
    <n v="2.3918528934967007"/>
  </r>
  <r>
    <x v="1"/>
    <s v="MG Sticks ND"/>
    <n v="62694440"/>
    <n v="10077567001792"/>
    <s v="MG Non-Dairy Almond 10-3PK"/>
    <n v="47064"/>
    <n v="1503"/>
    <n v="1926"/>
    <n v="714"/>
    <n v="544"/>
    <n v="423"/>
    <n v="1894"/>
    <n v="204"/>
    <n v="238"/>
    <n v="204"/>
    <n v="576"/>
    <n v="0"/>
    <n v="34"/>
    <n v="0"/>
    <n v="0"/>
    <n v="0"/>
    <n v="0"/>
    <n v="0"/>
    <n v="0"/>
    <n v="0"/>
    <n v="0"/>
    <n v="0"/>
    <n v="0"/>
    <n v="0"/>
    <n v="0"/>
    <n v="55324"/>
    <n v="170"/>
    <n v="2.7000000000000001E-3"/>
    <n v="8260"/>
    <n v="0"/>
    <n v="276.84705882352944"/>
    <n v="48.588235294117645"/>
    <n v="0"/>
    <n v="8.8411764705882359"/>
    <n v="11.329411764705883"/>
    <n v="4.2"/>
    <n v="3.2"/>
    <n v="2.4882352941176471"/>
    <n v="11.141176470588235"/>
    <n v="1.2"/>
    <n v="1.4"/>
    <n v="1.2"/>
    <n v="3.388235294117647"/>
    <n v="0"/>
    <n v="0.2"/>
    <n v="0"/>
    <n v="0"/>
    <n v="0"/>
    <n v="0"/>
    <n v="0"/>
    <n v="0"/>
    <n v="0"/>
    <n v="0"/>
    <n v="0"/>
    <n v="0"/>
    <n v="0"/>
    <n v="0"/>
    <n v="127.0728"/>
    <n v="22.302"/>
    <n v="0"/>
    <n v="4.0581000000000005"/>
    <n v="5.2002000000000006"/>
    <n v="1.9278000000000002"/>
    <n v="1.4688000000000001"/>
    <n v="1.1421000000000001"/>
    <n v="5.1138000000000003"/>
    <n v="0.55080000000000007"/>
    <n v="0.64260000000000006"/>
    <n v="0.55080000000000007"/>
    <n v="1.5552000000000001"/>
    <n v="0"/>
    <n v="9.1800000000000007E-2"/>
    <n v="0"/>
    <n v="0"/>
    <n v="0"/>
    <n v="0"/>
    <n v="0"/>
    <n v="0"/>
    <n v="0"/>
    <n v="0"/>
    <n v="0"/>
    <n v="0"/>
    <n v="0"/>
    <n v="0"/>
  </r>
  <r>
    <x v="0"/>
    <s v="2.4 Gal"/>
    <n v="64924302"/>
    <n v="10076840830005"/>
    <s v="BJ US-SRB-BerryExtra-1 2.4 G"/>
    <n v="10295"/>
    <n v="482"/>
    <n v="379"/>
    <n v="1108"/>
    <n v="1051"/>
    <n v="1170"/>
    <n v="1456.11"/>
    <n v="1525"/>
    <n v="1302"/>
    <n v="359"/>
    <n v="416"/>
    <n v="102"/>
    <n v="225"/>
    <n v="423.00164120768204"/>
    <n v="417.14508758032497"/>
    <n v="1087.497884561147"/>
    <n v="1069.0284378765964"/>
    <n v="1058.5027992763962"/>
    <n v="1481.2767746241366"/>
    <n v="1709.0953463289379"/>
    <n v="1275.3565356247273"/>
    <n v="536.97432769011436"/>
    <n v="460.03045117585611"/>
    <n v="273.06601298735211"/>
    <n v="286.25318836006664"/>
    <n v="29947.338487293335"/>
    <n v="125"/>
    <n v="9.0850000000000011E-3"/>
    <n v="9575.11"/>
    <n v="10077.228487293336"/>
    <n v="82.36"/>
    <n v="76.600880000000004"/>
    <n v="80.61782789834669"/>
    <n v="3.8559999999999999"/>
    <n v="3.032"/>
    <n v="8.8640000000000008"/>
    <n v="8.4079999999999995"/>
    <n v="9.36"/>
    <n v="11.648879999999998"/>
    <n v="12.2"/>
    <n v="10.416"/>
    <n v="2.8719999999999999"/>
    <n v="3.3279999999999998"/>
    <n v="0.81599999999999995"/>
    <n v="1.8"/>
    <n v="3.3840131296614562"/>
    <n v="3.3371607006425998"/>
    <n v="8.6999830764891755"/>
    <n v="8.5522275030127712"/>
    <n v="8.4680223942111699"/>
    <n v="11.850214196993093"/>
    <n v="13.672762770631504"/>
    <n v="10.202852284997817"/>
    <n v="4.2957946215209146"/>
    <n v="3.6802436094068489"/>
    <n v="2.1845281038988169"/>
    <n v="2.2900255068805331"/>
    <n v="93.530075000000011"/>
    <n v="86.989874350000022"/>
    <n v="91.551620807059962"/>
    <n v="4.3789700000000007"/>
    <n v="3.4432150000000004"/>
    <n v="10.066180000000001"/>
    <n v="9.5483350000000016"/>
    <n v="10.629450000000002"/>
    <n v="13.228759350000001"/>
    <n v="13.854625000000002"/>
    <n v="11.828670000000001"/>
    <n v="3.2615150000000002"/>
    <n v="3.7793600000000005"/>
    <n v="0.9266700000000001"/>
    <n v="2.0441250000000002"/>
    <n v="3.8429699103717918"/>
    <n v="3.7897631206672528"/>
    <n v="9.8799182812380213"/>
    <n v="9.7121233581088795"/>
    <n v="9.6164979314260606"/>
    <n v="13.457399497460282"/>
    <n v="15.527131221398403"/>
    <n v="11.586614126150648"/>
    <n v="4.8784117670646898"/>
    <n v="4.1793766489326529"/>
    <n v="2.480804727990094"/>
    <n v="2.6006102162512059"/>
  </r>
  <r>
    <x v="0"/>
    <s v="2.4 Gal"/>
    <n v="68783556"/>
    <n v="10076840003645"/>
    <s v="BJ US-TOP-DirtCake-1 2.4gal"/>
    <n v="10969"/>
    <n v="752"/>
    <n v="512"/>
    <n v="1637"/>
    <n v="817"/>
    <n v="1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823"/>
    <n v="125"/>
    <n v="8.9499999999999996E-3"/>
    <n v="3854"/>
    <n v="0"/>
    <n v="87.751999999999995"/>
    <n v="30.832000000000001"/>
    <n v="0"/>
    <n v="6.016"/>
    <n v="4.0960000000000001"/>
    <n v="13.096"/>
    <n v="6.5359999999999996"/>
    <n v="1.088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172550000000001"/>
    <n v="34.493299999999998"/>
    <n v="0"/>
    <n v="6.7303999999999995"/>
    <n v="4.5823999999999998"/>
    <n v="14.651149999999999"/>
    <n v="7.3121499999999999"/>
    <n v="1.2172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2.4 Gal"/>
    <n v="67825197"/>
    <n v="10076840832450"/>
    <s v="BJ US-IC-ChunkyMonkey-FTNG-1 2.4G"/>
    <n v="9576"/>
    <n v="647"/>
    <n v="607"/>
    <n v="1276"/>
    <n v="880"/>
    <n v="1012"/>
    <n v="1479"/>
    <n v="1501"/>
    <n v="1074"/>
    <n v="713"/>
    <n v="477"/>
    <n v="506"/>
    <n v="415"/>
    <n v="511.80359623525044"/>
    <n v="548.14357382382354"/>
    <n v="1092.9323352998508"/>
    <n v="1066.0721464375936"/>
    <n v="994.69971149637524"/>
    <n v="1392.3114817799262"/>
    <n v="1618.0770951204427"/>
    <n v="980.94407888537614"/>
    <n v="653.47662802702814"/>
    <n v="518.87671881839026"/>
    <n v="399.75436110711246"/>
    <n v="392.9063499438808"/>
    <n v="30332.998076975051"/>
    <n v="125"/>
    <n v="9.0848256361922702E-3"/>
    <n v="10587"/>
    <n v="10169.998076975051"/>
    <n v="76.608000000000004"/>
    <n v="84.695999999999998"/>
    <n v="81.359984615800414"/>
    <n v="5.1760000000000002"/>
    <n v="4.8559999999999999"/>
    <n v="10.208"/>
    <n v="7.04"/>
    <n v="8.0960000000000001"/>
    <n v="11.832000000000001"/>
    <n v="12.007999999999999"/>
    <n v="8.5920000000000005"/>
    <n v="5.7039999999999997"/>
    <n v="3.8159999999999998"/>
    <n v="4.048"/>
    <n v="3.32"/>
    <n v="4.0944287698820032"/>
    <n v="4.385148590590588"/>
    <n v="8.7434586823988063"/>
    <n v="8.5285771715007481"/>
    <n v="7.9575976919710021"/>
    <n v="11.13849185423941"/>
    <n v="12.944616760963541"/>
    <n v="7.8475526310830093"/>
    <n v="5.2278130242162248"/>
    <n v="4.1510137505471221"/>
    <n v="3.1980348888568995"/>
    <n v="3.1432507995510464"/>
    <n v="86.996290292177179"/>
    <n v="96.181049010367559"/>
    <n v="92.392659249729036"/>
    <n v="5.8778821866163993"/>
    <n v="5.5144891611687079"/>
    <n v="11.592237511781336"/>
    <n v="7.9946465598491976"/>
    <n v="9.1938435438265778"/>
    <n v="13.436457115928368"/>
    <n v="13.636323279924598"/>
    <n v="9.7571027332704983"/>
    <n v="6.4774806786050885"/>
    <n v="4.3334618284637125"/>
    <n v="4.5969217719132889"/>
    <n v="3.770202639019792"/>
    <n v="4.6496464317734008"/>
    <n v="4.9797887917887227"/>
    <n v="9.9290996983555715"/>
    <n v="9.6850795659867703"/>
    <n v="9.0366734393153241"/>
    <n v="12.64890704323912"/>
    <n v="14.699948275085717"/>
    <n v="8.9117059155288771"/>
    <n v="5.9367212229524258"/>
    <n v="4.7139045171446403"/>
    <n v="3.6316986679655576"/>
    <n v="3.5694856805928996"/>
  </r>
  <r>
    <x v="0"/>
    <s v="2.4 Gal"/>
    <n v="84135867"/>
    <n v="10076840810076"/>
    <s v="BJ US-IC-TripleCaramlChnk-FTNG-1 2.4G"/>
    <n v="8983"/>
    <n v="401"/>
    <n v="463"/>
    <n v="1145"/>
    <n v="745"/>
    <n v="822"/>
    <n v="5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095"/>
    <n v="125"/>
    <n v="9.0799999999999995E-3"/>
    <n v="4112"/>
    <n v="0"/>
    <n v="71.864000000000004"/>
    <n v="32.896000000000001"/>
    <n v="0"/>
    <n v="3.2080000000000002"/>
    <n v="3.7040000000000002"/>
    <n v="9.16"/>
    <n v="5.96"/>
    <n v="6.5759999999999996"/>
    <n v="4.288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.565640000000002"/>
    <n v="37.336959999999998"/>
    <n v="0"/>
    <n v="3.6410799999999997"/>
    <n v="4.20404"/>
    <n v="10.396599999999999"/>
    <n v="6.7645999999999997"/>
    <n v="7.4637599999999997"/>
    <n v="4.8668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2.4 Gal"/>
    <n v="64799254"/>
    <n v="10076840004444"/>
    <s v="BJ US-IC Ultraviolet-1 2.4Gal"/>
    <n v="0"/>
    <n v="0"/>
    <n v="0"/>
    <n v="695"/>
    <n v="1613"/>
    <n v="618"/>
    <n v="733"/>
    <n v="1154"/>
    <n v="806"/>
    <n v="268"/>
    <n v="249"/>
    <n v="73"/>
    <n v="140"/>
    <n v="-52.810729968540734"/>
    <n v="-28.569471915378188"/>
    <n v="38.122516447424758"/>
    <n v="42.369219690766279"/>
    <n v="13.82420096105033"/>
    <n v="70.262153469489292"/>
    <n v="119.69834381664157"/>
    <n v="-0.22007867096011727"/>
    <n v="-33.370447367063711"/>
    <n v="-22.464326561706788"/>
    <n v="-36.345584955968995"/>
    <n v="-34.454538598089471"/>
    <n v="6425.0412563476639"/>
    <n v="125"/>
    <n v="9.0850000000000011E-3"/>
    <n v="6349"/>
    <n v="76.041256347664216"/>
    <n v="0"/>
    <n v="50.792000000000002"/>
    <n v="0.60833005078131375"/>
    <n v="0"/>
    <n v="0"/>
    <n v="5.56"/>
    <n v="12.904"/>
    <n v="4.944"/>
    <n v="5.8639999999999999"/>
    <n v="9.2319999999999993"/>
    <n v="6.4480000000000004"/>
    <n v="2.1440000000000001"/>
    <n v="1.992"/>
    <n v="0.58399999999999996"/>
    <n v="1.1200000000000001"/>
    <n v="-0.42248583974832588"/>
    <n v="-0.22855577532302551"/>
    <n v="0.30498013157939807"/>
    <n v="0.33895375752613022"/>
    <n v="0.11059360768840264"/>
    <n v="0.56209722775591431"/>
    <n v="0.95758675053313258"/>
    <n v="-1.7606293676809381E-3"/>
    <n v="-0.26696357893650968"/>
    <n v="-0.17971461249365431"/>
    <n v="-0.29076467964775199"/>
    <n v="-0.27563630878471579"/>
    <n v="0"/>
    <n v="57.680665000000005"/>
    <n v="0.69083481391852952"/>
    <n v="0"/>
    <n v="0"/>
    <n v="6.3140750000000008"/>
    <n v="14.654105000000001"/>
    <n v="5.6145300000000002"/>
    <n v="6.6593050000000007"/>
    <n v="10.484090000000002"/>
    <n v="7.3225100000000012"/>
    <n v="2.4347800000000004"/>
    <n v="2.2621650000000004"/>
    <n v="0.66320500000000004"/>
    <n v="1.2719000000000003"/>
    <n v="-0.47978548176419261"/>
    <n v="-0.25955365235121086"/>
    <n v="0.34634306192485398"/>
    <n v="0.38492436089061172"/>
    <n v="0.12559286573114226"/>
    <n v="0.63833166427031029"/>
    <n v="1.0874594535741888"/>
    <n v="-1.9994147256726658E-3"/>
    <n v="-0.30317051432977388"/>
    <n v="-0.20408840681310619"/>
    <n v="-0.33019963932497837"/>
    <n v="-0.31301948316364286"/>
  </r>
  <r>
    <x v="0"/>
    <s v="2.4 Gal"/>
    <n v="84163646"/>
    <n v="10076840810243"/>
    <s v="BJ US-IC-ChocTherapy-FTNG-1 2.4G"/>
    <n v="7132"/>
    <n v="727"/>
    <n v="282"/>
    <n v="1159"/>
    <n v="483"/>
    <n v="720"/>
    <n v="362"/>
    <n v="174"/>
    <n v="25"/>
    <n v="0"/>
    <n v="0"/>
    <n v="0"/>
    <n v="0"/>
    <n v="0"/>
    <n v="0"/>
    <n v="0"/>
    <n v="0"/>
    <n v="0"/>
    <n v="0"/>
    <n v="0"/>
    <n v="0"/>
    <n v="0"/>
    <n v="0"/>
    <n v="0"/>
    <n v="0"/>
    <n v="11064"/>
    <n v="125"/>
    <n v="9.0848256361922702E-3"/>
    <n v="3932"/>
    <n v="0"/>
    <n v="57.055999999999997"/>
    <n v="31.456"/>
    <n v="0"/>
    <n v="5.8159999999999998"/>
    <n v="2.2559999999999998"/>
    <n v="9.2720000000000002"/>
    <n v="3.8639999999999999"/>
    <n v="5.76"/>
    <n v="2.8959999999999999"/>
    <n v="1.3919999999999999"/>
    <n v="0.2"/>
    <n v="0"/>
    <n v="0"/>
    <n v="0"/>
    <n v="0"/>
    <n v="0"/>
    <n v="0"/>
    <n v="0"/>
    <n v="0"/>
    <n v="0"/>
    <n v="0"/>
    <n v="0"/>
    <n v="0"/>
    <n v="0"/>
    <n v="0"/>
    <n v="0"/>
    <n v="0"/>
    <n v="64.792976437323276"/>
    <n v="35.721534401508009"/>
    <n v="0"/>
    <n v="6.6046682375117802"/>
    <n v="2.5619208294062203"/>
    <n v="10.529312912346841"/>
    <n v="4.3879707822808669"/>
    <n v="6.5410744580584348"/>
    <n v="3.2887068803016017"/>
    <n v="1.580759660697455"/>
    <n v="0.22712064090480677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2.4 Gal"/>
    <n v="84141035"/>
    <n v="10076840145086"/>
    <s v="BJ US-IC AmericoneDream-FTNG-1 2.4G"/>
    <n v="7440"/>
    <n v="332"/>
    <n v="218"/>
    <n v="1315"/>
    <n v="766"/>
    <n v="639"/>
    <n v="1077"/>
    <n v="1620"/>
    <n v="1162"/>
    <n v="616"/>
    <n v="708"/>
    <n v="341"/>
    <n v="316"/>
    <n v="325.95783272348712"/>
    <n v="344.73371564991862"/>
    <n v="995.29669954503015"/>
    <n v="848.35622711889391"/>
    <n v="725.15220492374829"/>
    <n v="1111.6532585157495"/>
    <n v="1442.8832484111117"/>
    <n v="883.21964060557707"/>
    <n v="475.6762458975083"/>
    <n v="434.07516699890886"/>
    <n v="308.59435038031012"/>
    <n v="286.46262369535111"/>
    <n v="24732.061214465597"/>
    <n v="125"/>
    <n v="9.0848256361922702E-3"/>
    <n v="9110"/>
    <n v="8182.0612144655943"/>
    <n v="59.52"/>
    <n v="72.88"/>
    <n v="65.456489715724757"/>
    <n v="2.6560000000000001"/>
    <n v="1.744"/>
    <n v="10.52"/>
    <n v="6.1280000000000001"/>
    <n v="5.1120000000000001"/>
    <n v="8.6159999999999997"/>
    <n v="12.96"/>
    <n v="9.2959999999999994"/>
    <n v="4.9279999999999999"/>
    <n v="5.6639999999999997"/>
    <n v="2.7280000000000002"/>
    <n v="2.528"/>
    <n v="2.6076626617878969"/>
    <n v="2.7578697251993489"/>
    <n v="7.9623735963602416"/>
    <n v="6.7868498169511513"/>
    <n v="5.8012176393899866"/>
    <n v="8.8932260681259958"/>
    <n v="11.543065987288895"/>
    <n v="7.0657571248446169"/>
    <n v="3.8054099671800663"/>
    <n v="3.4726013359912709"/>
    <n v="2.4687548030424811"/>
    <n v="2.2917009895628091"/>
    <n v="67.591102733270489"/>
    <n v="82.762761545711584"/>
    <n v="74.332599478071486"/>
    <n v="3.0161621112158339"/>
    <n v="1.9804919886899148"/>
    <n v="11.946545711592835"/>
    <n v="6.9589764373232788"/>
    <n v="5.805203581526861"/>
    <n v="9.7843572101790759"/>
    <n v="14.717417530631478"/>
    <n v="10.556567389255418"/>
    <n v="5.5962525918944381"/>
    <n v="6.4320565504241269"/>
    <n v="3.0979255419415641"/>
    <n v="2.8708049010367573"/>
    <n v="2.9612700750440073"/>
    <n v="3.131845697596197"/>
    <n v="9.042096971644245"/>
    <n v="7.7071684007530799"/>
    <n v="6.5878813414326194"/>
    <n v="10.099176021520554"/>
    <n v="13.108342725197648"/>
    <n v="8.0238964333620704"/>
    <n v="4.3214357532573819"/>
    <n v="3.9434972051861279"/>
    <n v="2.8035258655191413"/>
    <n v="2.6024629875584249"/>
  </r>
  <r>
    <x v="0"/>
    <s v="2.4 Gal"/>
    <n v="62735647"/>
    <n v="10076840001917"/>
    <s v="BJ US-ND-ChocChpCookDgh-1 2.4g"/>
    <n v="6908"/>
    <n v="335"/>
    <n v="213"/>
    <n v="1054"/>
    <n v="586"/>
    <n v="727"/>
    <n v="1183"/>
    <n v="321"/>
    <n v="1505"/>
    <n v="339"/>
    <n v="271"/>
    <n v="216"/>
    <n v="273"/>
    <n v="292.3002202874772"/>
    <n v="311.44072265899172"/>
    <n v="744.85152642621847"/>
    <n v="670.2562378369646"/>
    <n v="718.18717956358068"/>
    <n v="903.72278764036832"/>
    <n v="845.75233602074354"/>
    <n v="919.21802839138172"/>
    <n v="376.84437904876239"/>
    <n v="287.36208320918155"/>
    <n v="199.22105915447764"/>
    <n v="235.34133371742027"/>
    <n v="20435.497893955566"/>
    <n v="125"/>
    <n v="9.0850000000000011E-3"/>
    <n v="7023"/>
    <n v="6504.4978939555695"/>
    <n v="55.264000000000003"/>
    <n v="56.183999999999997"/>
    <n v="52.035983151644558"/>
    <n v="2.68"/>
    <n v="1.704"/>
    <n v="8.4320000000000004"/>
    <n v="4.6879999999999997"/>
    <n v="5.8159999999999998"/>
    <n v="9.4640000000000004"/>
    <n v="2.5680000000000001"/>
    <n v="12.04"/>
    <n v="2.7120000000000002"/>
    <n v="2.1680000000000001"/>
    <n v="1.728"/>
    <n v="2.1840000000000002"/>
    <n v="2.3384017622998177"/>
    <n v="2.4915257812719336"/>
    <n v="5.9588122114097475"/>
    <n v="5.3620499026957171"/>
    <n v="5.7454974365086455"/>
    <n v="7.2297823011229463"/>
    <n v="6.7660186881659481"/>
    <n v="7.3537442271310534"/>
    <n v="3.0147550323900991"/>
    <n v="2.2988966656734524"/>
    <n v="1.593768473235821"/>
    <n v="1.8827306697393622"/>
    <n v="62.759180000000008"/>
    <n v="63.803955000000009"/>
    <n v="59.093363366586352"/>
    <n v="3.0434750000000004"/>
    <n v="1.9351050000000003"/>
    <n v="9.5755900000000018"/>
    <n v="5.3238100000000008"/>
    <n v="6.6047950000000011"/>
    <n v="10.747555000000002"/>
    <n v="2.9162850000000002"/>
    <n v="13.672925000000001"/>
    <n v="3.0798150000000004"/>
    <n v="2.4620350000000002"/>
    <n v="1.9623600000000003"/>
    <n v="2.4802050000000002"/>
    <n v="2.6555475013117307"/>
    <n v="2.8294389653569403"/>
    <n v="6.7669761175821952"/>
    <n v="6.0892779207488239"/>
    <n v="6.524730526335131"/>
    <n v="8.2103215257127466"/>
    <n v="7.6836599727484556"/>
    <n v="8.3510957879357033"/>
    <n v="3.4236311836580069"/>
    <n v="2.6106845259554148"/>
    <n v="1.8099233224184297"/>
    <n v="2.1380760168227635"/>
  </r>
  <r>
    <x v="0"/>
    <s v="2.4 Gal"/>
    <n v="64823949"/>
    <n v="10076840004369"/>
    <s v="BJ US-IC-DulceDelish-1 2.4Gal"/>
    <n v="656"/>
    <n v="577"/>
    <n v="389"/>
    <n v="694"/>
    <n v="123"/>
    <n v="2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61"/>
    <n v="125"/>
    <n v="9.0850000000000011E-3"/>
    <n v="2005"/>
    <n v="0"/>
    <n v="5.2480000000000002"/>
    <n v="16.04"/>
    <n v="0"/>
    <n v="4.6159999999999997"/>
    <n v="3.1120000000000001"/>
    <n v="5.5519999999999996"/>
    <n v="0.98399999999999999"/>
    <n v="1.7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9597600000000011"/>
    <n v="18.215425000000003"/>
    <n v="0"/>
    <n v="5.242045000000001"/>
    <n v="3.5340650000000005"/>
    <n v="6.304990000000001"/>
    <n v="1.1174550000000001"/>
    <n v="2.01687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2.4 Gal"/>
    <n v="69600859"/>
    <n v="10076840003966"/>
    <s v="BJ US-IC-ChocolatePBChunk-1 2.4G"/>
    <n v="6170"/>
    <n v="264"/>
    <n v="244"/>
    <n v="952"/>
    <n v="885"/>
    <n v="441"/>
    <n v="1074"/>
    <n v="1126"/>
    <n v="1069"/>
    <n v="526"/>
    <n v="442"/>
    <n v="175"/>
    <n v="273"/>
    <n v="269.14751772015569"/>
    <n v="271.84031943342268"/>
    <n v="748.98047532378939"/>
    <n v="798.91035080886411"/>
    <n v="623.93777125275744"/>
    <n v="896.77690341908601"/>
    <n v="1185.4294462539765"/>
    <n v="886.46609090576385"/>
    <n v="439.60282104434594"/>
    <n v="372.15987171426906"/>
    <n v="200.72219810374662"/>
    <n v="223.64467624681248"/>
    <n v="20558.618442226991"/>
    <n v="125"/>
    <n v="9.0850000000000011E-3"/>
    <n v="7471"/>
    <n v="6917.6184422269889"/>
    <n v="49.36"/>
    <n v="59.768000000000001"/>
    <n v="55.340947537815914"/>
    <n v="2.1120000000000001"/>
    <n v="1.952"/>
    <n v="7.6159999999999997"/>
    <n v="7.08"/>
    <n v="3.528"/>
    <n v="8.5920000000000005"/>
    <n v="9.0079999999999991"/>
    <n v="8.5519999999999996"/>
    <n v="4.2080000000000002"/>
    <n v="3.536"/>
    <n v="1.4"/>
    <n v="2.1840000000000002"/>
    <n v="2.1531801417612457"/>
    <n v="2.1747225554673815"/>
    <n v="5.9918438025903153"/>
    <n v="6.3912828064709126"/>
    <n v="4.9915021700220592"/>
    <n v="7.174215227352688"/>
    <n v="9.483435570031812"/>
    <n v="7.0917287272461111"/>
    <n v="3.5168225683547676"/>
    <n v="2.9772789737141525"/>
    <n v="1.6057775848299729"/>
    <n v="1.7891574099744998"/>
    <n v="56.05445000000001"/>
    <n v="67.874035000000006"/>
    <n v="62.846563547632201"/>
    <n v="2.3984400000000003"/>
    <n v="2.2167400000000002"/>
    <n v="8.6489200000000004"/>
    <n v="8.0402250000000013"/>
    <n v="4.0064850000000005"/>
    <n v="9.7572900000000011"/>
    <n v="10.229710000000001"/>
    <n v="9.7118650000000013"/>
    <n v="4.7787100000000002"/>
    <n v="4.0155700000000003"/>
    <n v="1.5898750000000001"/>
    <n v="2.4802050000000002"/>
    <n v="2.4452051984876149"/>
    <n v="2.4696693020526452"/>
    <n v="6.8044876183166272"/>
    <n v="7.2581005370985316"/>
    <n v="5.6684746518313016"/>
    <n v="8.1472181675623982"/>
    <n v="10.769626519217377"/>
    <n v="8.0535444358788659"/>
    <n v="3.9937916291878834"/>
    <n v="3.381072434524135"/>
    <n v="1.8235611697725382"/>
    <n v="2.0318118837022916"/>
  </r>
  <r>
    <x v="0"/>
    <s v="2.4 Gal"/>
    <n v="67278370"/>
    <n v="10076840104021"/>
    <s v="BJ SORV-SRB-Lemonade-1 8.95L"/>
    <n v="6906"/>
    <n v="215"/>
    <n v="109"/>
    <n v="734"/>
    <n v="776"/>
    <n v="651"/>
    <n v="963"/>
    <n v="1479"/>
    <n v="1049"/>
    <n v="228"/>
    <n v="308"/>
    <n v="130"/>
    <n v="242"/>
    <n v="262.97461770188715"/>
    <n v="221.11682590602169"/>
    <n v="561.84489165122307"/>
    <n v="569.24587701583437"/>
    <n v="493.36869707942571"/>
    <n v="720.1632127503832"/>
    <n v="950.76140130387216"/>
    <n v="657.1160525818724"/>
    <n v="345.5899729698296"/>
    <n v="251.79336724593318"/>
    <n v="166.3806837988447"/>
    <n v="200.12423198423784"/>
    <n v="19190.479831989367"/>
    <n v="125"/>
    <n v="9.0848256361922702E-3"/>
    <n v="6884"/>
    <n v="5400.4798319893644"/>
    <n v="55.247999999999998"/>
    <n v="55.072000000000003"/>
    <n v="43.203838655914915"/>
    <n v="1.72"/>
    <n v="0.872"/>
    <n v="5.8719999999999999"/>
    <n v="6.2080000000000002"/>
    <n v="5.2080000000000002"/>
    <n v="7.7039999999999997"/>
    <n v="11.832000000000001"/>
    <n v="8.3919999999999995"/>
    <n v="1.8240000000000001"/>
    <n v="2.464"/>
    <n v="1.04"/>
    <n v="1.9359999999999999"/>
    <n v="2.1037969416150974"/>
    <n v="1.7689346072481735"/>
    <n v="4.4947591332097847"/>
    <n v="4.5539670161266752"/>
    <n v="3.9469495766354057"/>
    <n v="5.7613057020030656"/>
    <n v="7.6060912104309777"/>
    <n v="5.2569284206549796"/>
    <n v="2.764719783758637"/>
    <n v="2.0143469379674657"/>
    <n v="1.3310454703907575"/>
    <n v="1.6009938558739027"/>
    <n v="62.73980584354382"/>
    <n v="62.539939679547587"/>
    <n v="49.0624176253963"/>
    <n v="1.9532375117813381"/>
    <n v="0.99024599434495741"/>
    <n v="6.6682620169651265"/>
    <n v="7.0498246936852018"/>
    <n v="5.914221489161168"/>
    <n v="8.7486870876531562"/>
    <n v="13.436457115928368"/>
    <n v="9.5299820923656906"/>
    <n v="2.0713402450518377"/>
    <n v="2.7981262959472191"/>
    <n v="1.1810273327049952"/>
    <n v="2.1985278039585294"/>
    <n v="2.389078548565966"/>
    <n v="2.0088078085844892"/>
    <n v="5.1042628752366994"/>
    <n v="5.1714995368102041"/>
    <n v="4.4821685873219455"/>
    <n v="6.5425572174372695"/>
    <n v="8.637501552467505"/>
    <n v="5.9697847604492624"/>
    <n v="3.1396246460473018"/>
    <n v="2.2874988377790291"/>
    <n v="1.5115395015429443"/>
    <n v="1.8180937531536929"/>
  </r>
  <r>
    <x v="0"/>
    <s v="2.4 Gal"/>
    <n v="62689431"/>
    <n v="10076840004123"/>
    <s v="BJ US-IC-Mango-1 2.4GAL"/>
    <n v="10345"/>
    <n v="372"/>
    <n v="402"/>
    <n v="1526"/>
    <n v="1101"/>
    <n v="1001"/>
    <n v="1394"/>
    <n v="2124"/>
    <n v="1239"/>
    <n v="560"/>
    <n v="497"/>
    <n v="273"/>
    <n v="335"/>
    <n v="495.11125478805224"/>
    <n v="483.65967865907135"/>
    <n v="1217.9285771502207"/>
    <n v="1165.3455236319965"/>
    <n v="1041.0836875875079"/>
    <n v="1439.8977517714136"/>
    <n v="1990.3055260746185"/>
    <n v="1238.0536323320384"/>
    <n v="537.77706545798515"/>
    <n v="467.27150767029974"/>
    <n v="232.07135439109817"/>
    <n v="337.31421731580446"/>
    <n v="31814.8197768301"/>
    <n v="125"/>
    <n v="9.0850000000000011E-3"/>
    <n v="10824"/>
    <n v="10645.819776830107"/>
    <n v="82.76"/>
    <n v="86.591999999999999"/>
    <n v="85.166558214640858"/>
    <n v="2.976"/>
    <n v="3.2160000000000002"/>
    <n v="12.208"/>
    <n v="8.8079999999999998"/>
    <n v="8.0079999999999991"/>
    <n v="11.151999999999999"/>
    <n v="16.992000000000001"/>
    <n v="9.9120000000000008"/>
    <n v="4.4800000000000004"/>
    <n v="3.976"/>
    <n v="2.1840000000000002"/>
    <n v="2.68"/>
    <n v="3.9608900383044179"/>
    <n v="3.8692774292725707"/>
    <n v="9.743428617201765"/>
    <n v="9.322764189055972"/>
    <n v="8.3286695007000642"/>
    <n v="11.519182014171308"/>
    <n v="15.922444208596948"/>
    <n v="9.9044290586563069"/>
    <n v="4.3022165236638807"/>
    <n v="3.7381720613623979"/>
    <n v="1.8565708351287853"/>
    <n v="2.6985137385264357"/>
    <n v="93.984325000000013"/>
    <n v="98.336040000000011"/>
    <n v="96.717272672501537"/>
    <n v="3.3796200000000005"/>
    <n v="3.6521700000000004"/>
    <n v="13.863710000000001"/>
    <n v="10.002585000000002"/>
    <n v="9.0940850000000015"/>
    <n v="12.664490000000001"/>
    <n v="19.296540000000004"/>
    <n v="11.256315000000001"/>
    <n v="5.087600000000001"/>
    <n v="4.5152450000000002"/>
    <n v="2.4802050000000002"/>
    <n v="3.0434750000000004"/>
    <n v="4.4980857497494551"/>
    <n v="4.3940481806176637"/>
    <n v="11.064881123409757"/>
    <n v="10.58716408219669"/>
    <n v="9.4582453017325108"/>
    <n v="13.081471074843295"/>
    <n v="18.08192570438791"/>
    <n v="11.247717249736571"/>
    <n v="4.8857046396857955"/>
    <n v="4.2451616471846734"/>
    <n v="2.108368254643127"/>
    <n v="3.0644996643140838"/>
  </r>
  <r>
    <x v="0"/>
    <s v="BJ PTS"/>
    <n v="69986510"/>
    <n v="10076840002563"/>
    <s v="BJ US-ND-Netflix+Chillld-8 1PT"/>
    <n v="116681"/>
    <n v="2091"/>
    <n v="6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9429"/>
    <n v="240"/>
    <n v="3.7839999999999996E-3"/>
    <n v="2748"/>
    <n v="0"/>
    <n v="486.17083333333335"/>
    <n v="11.45"/>
    <n v="0"/>
    <n v="8.7125000000000004"/>
    <n v="2.737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1.52090399999997"/>
    <n v="10.398432"/>
    <n v="0"/>
    <n v="7.9123439999999992"/>
    <n v="2.486087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2.4 Gal"/>
    <n v="64799252"/>
    <n v="10076840004420"/>
    <s v="BJ US-NDO MochaccinoChip-1 2.4Gal"/>
    <n v="0"/>
    <n v="0"/>
    <n v="100"/>
    <n v="646"/>
    <n v="1038"/>
    <n v="325"/>
    <n v="806"/>
    <n v="536"/>
    <n v="485"/>
    <n v="194"/>
    <n v="266"/>
    <n v="75"/>
    <n v="67"/>
    <n v="148.04472757312709"/>
    <n v="107.52131812684216"/>
    <n v="483.80463484187135"/>
    <n v="388.70474704042067"/>
    <n v="440.78765890353083"/>
    <n v="594.04600221016278"/>
    <n v="586.55133903204649"/>
    <n v="470.23565637358769"/>
    <n v="267.27174790621734"/>
    <n v="298.60255428176231"/>
    <n v="203.07450999360603"/>
    <n v="211.74442559833432"/>
    <n v="8738.3893218815065"/>
    <n v="125"/>
    <n v="9.0850000000000011E-3"/>
    <n v="4538"/>
    <n v="4200.3893218815092"/>
    <n v="0"/>
    <n v="36.304000000000002"/>
    <n v="33.603114575052075"/>
    <n v="0"/>
    <n v="0.8"/>
    <n v="5.1680000000000001"/>
    <n v="8.3040000000000003"/>
    <n v="2.6"/>
    <n v="6.4480000000000004"/>
    <n v="4.2880000000000003"/>
    <n v="3.88"/>
    <n v="1.552"/>
    <n v="2.1280000000000001"/>
    <n v="0.6"/>
    <n v="0.53600000000000003"/>
    <n v="1.1843578205850167"/>
    <n v="0.86017054501473733"/>
    <n v="3.8704370787349709"/>
    <n v="3.1096379763233655"/>
    <n v="3.5263012712282467"/>
    <n v="4.7523680176813023"/>
    <n v="4.6924107122563719"/>
    <n v="3.7618852509887013"/>
    <n v="2.1381739832497386"/>
    <n v="2.3888204342540984"/>
    <n v="1.6245960799488481"/>
    <n v="1.6939554047866745"/>
    <n v="0"/>
    <n v="41.227730000000008"/>
    <n v="38.160536989293519"/>
    <n v="0"/>
    <n v="0.90850000000000009"/>
    <n v="5.8689100000000005"/>
    <n v="9.4302300000000017"/>
    <n v="2.9526250000000003"/>
    <n v="7.3225100000000012"/>
    <n v="4.8695600000000008"/>
    <n v="4.4062250000000009"/>
    <n v="1.7624900000000001"/>
    <n v="2.4166100000000004"/>
    <n v="0.68137500000000006"/>
    <n v="0.6086950000000001"/>
    <n v="1.3449863500018597"/>
    <n v="0.97683117518236118"/>
    <n v="4.3953651075384021"/>
    <n v="3.5313826268622224"/>
    <n v="4.004555881138578"/>
    <n v="5.3969079300793297"/>
    <n v="5.3288189151061429"/>
    <n v="4.2720909381540446"/>
    <n v="2.4281638297279851"/>
    <n v="2.7128042056498107"/>
    <n v="1.844931923291911"/>
    <n v="1.9236981065608676"/>
  </r>
  <r>
    <x v="0"/>
    <s v="PTS"/>
    <n v="69979085"/>
    <n v="10077567003741"/>
    <s v="BR Reeses Pieces 8 1PT"/>
    <n v="52795"/>
    <n v="3540"/>
    <n v="1035"/>
    <n v="1335"/>
    <n v="12405"/>
    <n v="35901"/>
    <n v="18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859"/>
    <n v="240"/>
    <n v="3.7839999999999996E-3"/>
    <n v="56064"/>
    <n v="0"/>
    <n v="219.97916666666666"/>
    <n v="233.6"/>
    <n v="0"/>
    <n v="14.75"/>
    <n v="4.3125"/>
    <n v="5.5625"/>
    <n v="51.6875"/>
    <n v="149.58750000000001"/>
    <n v="7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9.77627999999999"/>
    <n v="212.14617599999997"/>
    <n v="0"/>
    <n v="13.395359999999998"/>
    <n v="3.9164399999999997"/>
    <n v="5.0516399999999999"/>
    <n v="46.940519999999992"/>
    <n v="135.84938399999999"/>
    <n v="6.992831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B&amp;J Cups"/>
    <n v="64343704"/>
    <n v="10076840004253"/>
    <s v="BJ US-PUP-PB Pretzel 108p 4FOZ"/>
    <n v="2470"/>
    <n v="758"/>
    <n v="443"/>
    <n v="395"/>
    <n v="577"/>
    <n v="312.00009999999997"/>
    <n v="192"/>
    <n v="170"/>
    <n v="540"/>
    <n v="600"/>
    <n v="292"/>
    <n v="230"/>
    <n v="32"/>
    <n v="220.76"/>
    <n v="200.15"/>
    <n v="281.87"/>
    <n v="485.31"/>
    <n v="331.7"/>
    <n v="288.3"/>
    <n v="187.87"/>
    <n v="499.71"/>
    <n v="272.02"/>
    <n v="205.71"/>
    <n v="126.32"/>
    <n v="126.16"/>
    <n v="10236.880099999998"/>
    <n v="50"/>
    <n v="1.2960000000000001E-2"/>
    <n v="4541.0001000000002"/>
    <n v="3225.88"/>
    <n v="49.4"/>
    <n v="90.820002000000002"/>
    <n v="64.517600000000002"/>
    <n v="15.16"/>
    <n v="8.86"/>
    <n v="7.9"/>
    <n v="11.54"/>
    <n v="6.2400019999999996"/>
    <n v="3.84"/>
    <n v="3.4"/>
    <n v="10.8"/>
    <n v="12"/>
    <n v="5.84"/>
    <n v="4.5999999999999996"/>
    <n v="0.64"/>
    <n v="4.4151999999999996"/>
    <n v="4.0030000000000001"/>
    <n v="5.6374000000000004"/>
    <n v="9.7062000000000008"/>
    <n v="6.6339999999999995"/>
    <n v="5.766"/>
    <n v="3.7574000000000001"/>
    <n v="9.9941999999999993"/>
    <n v="5.4403999999999995"/>
    <n v="4.1142000000000003"/>
    <n v="2.5263999999999998"/>
    <n v="2.5232000000000001"/>
    <n v="32.011200000000002"/>
    <n v="58.851361296000007"/>
    <n v="41.807404800000008"/>
    <n v="9.8236800000000013"/>
    <n v="5.7412800000000006"/>
    <n v="5.1192000000000002"/>
    <n v="7.477920000000001"/>
    <n v="4.0435212959999998"/>
    <n v="2.4883200000000003"/>
    <n v="2.2032000000000003"/>
    <n v="6.9984000000000002"/>
    <n v="7.7760000000000007"/>
    <n v="3.7843200000000001"/>
    <n v="2.9808000000000003"/>
    <n v="0.41472000000000003"/>
    <n v="2.8610496000000003"/>
    <n v="2.5939440000000005"/>
    <n v="3.6530352000000001"/>
    <n v="6.2896176000000006"/>
    <n v="4.298832"/>
    <n v="3.7363680000000006"/>
    <n v="2.4347952000000004"/>
    <n v="6.4762415999999998"/>
    <n v="3.5253792000000002"/>
    <n v="2.6660016000000004"/>
    <n v="1.6371072"/>
    <n v="1.6350336000000001"/>
  </r>
  <r>
    <x v="0"/>
    <s v="2.4 Gal"/>
    <n v="64799253"/>
    <n v="10076840004437"/>
    <s v="BJ US-NDOStrawbSwirl-1 2.4Gal"/>
    <n v="0"/>
    <n v="0"/>
    <n v="8"/>
    <n v="640"/>
    <n v="731"/>
    <n v="1046"/>
    <n v="1363"/>
    <n v="1109"/>
    <n v="1158"/>
    <n v="511"/>
    <n v="285"/>
    <n v="128"/>
    <n v="140"/>
    <n v="345.73018956139435"/>
    <n v="286.41025843690187"/>
    <n v="1012.0720888132981"/>
    <n v="958.69421587588704"/>
    <n v="894.56373800028939"/>
    <n v="1259.104328751471"/>
    <n v="1225.255750315006"/>
    <n v="985.18662681249543"/>
    <n v="504.36482112430133"/>
    <n v="360.4264257495297"/>
    <n v="271.38440581173904"/>
    <n v="214.48746431177867"/>
    <n v="15436.680313564093"/>
    <n v="125"/>
    <n v="9.0840000000000001E-3"/>
    <n v="7119"/>
    <n v="8317.680313564093"/>
    <n v="0"/>
    <n v="56.951999999999998"/>
    <n v="66.541442508512745"/>
    <n v="0"/>
    <n v="6.4000000000000001E-2"/>
    <n v="5.12"/>
    <n v="5.8479999999999999"/>
    <n v="8.3680000000000003"/>
    <n v="10.904"/>
    <n v="8.8719999999999999"/>
    <n v="9.2639999999999993"/>
    <n v="4.0880000000000001"/>
    <n v="2.2799999999999998"/>
    <n v="1.024"/>
    <n v="1.1200000000000001"/>
    <n v="2.7658415164911547"/>
    <n v="2.291282067495215"/>
    <n v="8.0965767105063851"/>
    <n v="7.6695537270070959"/>
    <n v="7.1565099040023155"/>
    <n v="10.072834630011767"/>
    <n v="9.8020460025200489"/>
    <n v="7.8814930144999638"/>
    <n v="4.0349185689944109"/>
    <n v="2.8834114059962377"/>
    <n v="2.1710752464939125"/>
    <n v="1.7158997144942294"/>
    <n v="0"/>
    <n v="64.668996000000007"/>
    <n v="75.557807968416228"/>
    <n v="0"/>
    <n v="7.2672E-2"/>
    <n v="5.8137600000000003"/>
    <n v="6.6404040000000002"/>
    <n v="9.5018639999999994"/>
    <n v="12.381492"/>
    <n v="10.074156"/>
    <n v="10.519272000000001"/>
    <n v="4.6419240000000004"/>
    <n v="2.58894"/>
    <n v="1.162752"/>
    <n v="1.27176"/>
    <n v="3.1406130419757061"/>
    <n v="2.6017507876408166"/>
    <n v="9.1936628547800012"/>
    <n v="8.7087782570165579"/>
    <n v="8.1262169959946284"/>
    <n v="11.437703722378362"/>
    <n v="11.130223235861514"/>
    <n v="8.9494353179647081"/>
    <n v="4.5816500350931531"/>
    <n v="3.2741136515087277"/>
    <n v="2.4652559423938376"/>
    <n v="1.9484041258081974"/>
  </r>
  <r>
    <x v="1"/>
    <s v="MG Sticks ND"/>
    <n v="67896936"/>
    <n v="10077567002430"/>
    <s v="MG ND MINI Variety Pack 6-6PK"/>
    <n v="27398"/>
    <n v="162"/>
    <n v="607"/>
    <n v="0"/>
    <n v="0"/>
    <n v="16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87"/>
    <n v="162"/>
    <n v="1.98E-3"/>
    <n v="2389"/>
    <n v="0"/>
    <n v="169.12345679012347"/>
    <n v="14.746913580246913"/>
    <n v="0"/>
    <n v="1"/>
    <n v="3.7469135802469138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248040000000003"/>
    <n v="4.7302200000000001"/>
    <n v="0"/>
    <n v="0.32075999999999999"/>
    <n v="1.2018599999999999"/>
    <n v="0"/>
    <n v="0"/>
    <n v="3.2075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2.4 Gal"/>
    <n v="64775322"/>
    <n v="10076840004352"/>
    <s v="BJ US-IC-TurtleSundae-1 2.4Gal"/>
    <n v="406"/>
    <n v="734"/>
    <n v="430"/>
    <n v="533"/>
    <n v="315"/>
    <n v="378"/>
    <n v="231"/>
    <n v="724"/>
    <n v="316"/>
    <n v="90"/>
    <n v="174"/>
    <n v="55"/>
    <n v="30"/>
    <n v="-29.607691092825227"/>
    <n v="-16.017125679943266"/>
    <n v="21.372923482195336"/>
    <n v="23.753785815790327"/>
    <n v="7.7503695158869554"/>
    <n v="39.391618647963185"/>
    <n v="67.107415295282991"/>
    <n v="-0.12338442035904941"/>
    <n v="-18.708733961109196"/>
    <n v="-12.594350463316303"/>
    <n v="-20.376708532629678"/>
    <n v="-19.316516476211181"/>
    <n v="4458.6316021307248"/>
    <n v="125"/>
    <n v="9.0850000000000011E-3"/>
    <n v="4010"/>
    <n v="42.6316021307249"/>
    <n v="3.2480000000000002"/>
    <n v="32.08"/>
    <n v="0.34105281704579921"/>
    <n v="5.8719999999999999"/>
    <n v="3.44"/>
    <n v="4.2640000000000002"/>
    <n v="2.52"/>
    <n v="3.024"/>
    <n v="1.8480000000000001"/>
    <n v="5.7919999999999998"/>
    <n v="2.528"/>
    <n v="0.72"/>
    <n v="1.3919999999999999"/>
    <n v="0.44"/>
    <n v="0.24"/>
    <n v="-0.23686152874260183"/>
    <n v="-0.12813700543954612"/>
    <n v="0.1709833878575627"/>
    <n v="0.19003028652632262"/>
    <n v="6.2002956127095644E-2"/>
    <n v="0.31513294918370549"/>
    <n v="0.53685932236226397"/>
    <n v="-9.8707536287239534E-4"/>
    <n v="-0.14966987168887358"/>
    <n v="-0.10075480370653042"/>
    <n v="-0.16301366826103741"/>
    <n v="-0.15453213180968944"/>
    <n v="3.6885100000000004"/>
    <n v="36.430850000000007"/>
    <n v="0.38730810535763577"/>
    <n v="6.6683900000000005"/>
    <n v="3.9065500000000006"/>
    <n v="4.8423050000000005"/>
    <n v="2.8617750000000002"/>
    <n v="3.4341300000000006"/>
    <n v="2.0986350000000003"/>
    <n v="6.5775400000000008"/>
    <n v="2.8708600000000004"/>
    <n v="0.8176500000000001"/>
    <n v="1.5807900000000001"/>
    <n v="0.49967500000000004"/>
    <n v="0.27255000000000001"/>
    <n v="-0.26898587357831721"/>
    <n v="-0.1455155868022846"/>
    <n v="0.19417300983574465"/>
    <n v="0.21580314413645516"/>
    <n v="7.0412107051832998E-2"/>
    <n v="0.35787285541674557"/>
    <n v="0.60967086795764602"/>
    <n v="-1.1209474589619641E-3"/>
    <n v="-0.16996884803667706"/>
    <n v="-0.11441967395922863"/>
    <n v="-0.18512239701894065"/>
    <n v="-0.1754905521863786"/>
  </r>
  <r>
    <x v="1"/>
    <s v="B&amp;J Cups"/>
    <n v="64343267"/>
    <n v="10076840004260"/>
    <s v="BJ US-PUP-PumpkinCookie 108p 4FOZ"/>
    <n v="1590"/>
    <n v="17"/>
    <n v="251"/>
    <n v="472"/>
    <n v="344"/>
    <n v="408.00009999999997"/>
    <n v="161"/>
    <n v="27"/>
    <n v="475"/>
    <n v="438"/>
    <n v="391"/>
    <n v="161"/>
    <n v="21"/>
    <n v="624.59"/>
    <n v="676.18000000000006"/>
    <n v="657.2"/>
    <n v="380.88"/>
    <n v="367.86"/>
    <n v="199.48"/>
    <n v="122.14"/>
    <n v="477.65"/>
    <n v="377.57"/>
    <n v="272.32"/>
    <n v="107.47"/>
    <n v="79.3"/>
    <n v="9098.6400999999987"/>
    <n v="50"/>
    <n v="1.2960000000000001E-2"/>
    <n v="3166.0001000000002"/>
    <n v="4342.6400000000003"/>
    <n v="31.8"/>
    <n v="63.320002000000002"/>
    <n v="86.852800000000002"/>
    <n v="0.34"/>
    <n v="5.0199999999999996"/>
    <n v="9.44"/>
    <n v="6.88"/>
    <n v="8.1600019999999986"/>
    <n v="3.22"/>
    <n v="0.54"/>
    <n v="9.5"/>
    <n v="8.76"/>
    <n v="7.82"/>
    <n v="3.22"/>
    <n v="0.42"/>
    <n v="12.491800000000001"/>
    <n v="13.523600000000002"/>
    <n v="13.144"/>
    <n v="7.6175999999999995"/>
    <n v="7.3572000000000006"/>
    <n v="3.9895999999999998"/>
    <n v="2.4428000000000001"/>
    <n v="9.552999999999999"/>
    <n v="7.5514000000000001"/>
    <n v="5.4463999999999997"/>
    <n v="2.1494"/>
    <n v="1.5859999999999999"/>
    <n v="20.606400000000001"/>
    <n v="41.031361296000007"/>
    <n v="56.280614400000012"/>
    <n v="0.22032000000000002"/>
    <n v="3.2529600000000003"/>
    <n v="6.1171200000000008"/>
    <n v="4.45824"/>
    <n v="5.2876812959999997"/>
    <n v="2.08656"/>
    <n v="0.34992000000000001"/>
    <n v="6.1560000000000006"/>
    <n v="5.6764800000000006"/>
    <n v="5.0673600000000008"/>
    <n v="2.08656"/>
    <n v="0.27216000000000001"/>
    <n v="8.0946864000000005"/>
    <n v="8.7632928000000021"/>
    <n v="8.5173120000000004"/>
    <n v="4.9362048000000005"/>
    <n v="4.7674656000000004"/>
    <n v="2.5852607999999999"/>
    <n v="1.5829344000000001"/>
    <n v="6.1903440000000005"/>
    <n v="4.8933072000000006"/>
    <n v="3.5292672"/>
    <n v="1.3928112000000001"/>
    <n v="1.027728"/>
  </r>
  <r>
    <x v="1"/>
    <s v="MG Sticks ND"/>
    <n v="62694394"/>
    <n v="10077567002447"/>
    <s v="MG ND Sea Salt Caramel 10-3PK"/>
    <n v="16329"/>
    <n v="673"/>
    <n v="935"/>
    <n v="289"/>
    <n v="105"/>
    <n v="8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229"/>
    <n v="170"/>
    <n v="2.7000000000000001E-3"/>
    <n v="2900"/>
    <n v="0"/>
    <n v="96.052941176470583"/>
    <n v="17.058823529411764"/>
    <n v="0"/>
    <n v="3.9588235294117649"/>
    <n v="5.5"/>
    <n v="1.7"/>
    <n v="0.61764705882352944"/>
    <n v="5.2823529411764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088300000000004"/>
    <n v="7.83"/>
    <n v="0"/>
    <n v="1.8171000000000002"/>
    <n v="2.5245000000000002"/>
    <n v="0.78029999999999999"/>
    <n v="0.28350000000000003"/>
    <n v="2.4246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2.4 Gal"/>
    <n v="84135858"/>
    <n v="10076840833303"/>
    <s v="BJ US-IC-NewYrkSprFdgChnk-FTNG-1 2.4G"/>
    <n v="4023"/>
    <n v="259"/>
    <n v="93"/>
    <n v="474"/>
    <n v="277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37"/>
    <n v="125"/>
    <n v="9.0799999999999995E-3"/>
    <n v="1114"/>
    <n v="0"/>
    <n v="32.183999999999997"/>
    <n v="8.9120000000000008"/>
    <n v="0"/>
    <n v="2.0720000000000001"/>
    <n v="0.74399999999999999"/>
    <n v="3.7919999999999998"/>
    <n v="2.2160000000000002"/>
    <n v="8.7999999999999995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.528839999999995"/>
    <n v="10.115119999999999"/>
    <n v="0"/>
    <n v="2.3517199999999998"/>
    <n v="0.84443999999999997"/>
    <n v="4.3039199999999997"/>
    <n v="2.5151599999999998"/>
    <n v="9.987999999999999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48oz"/>
    <n v="68896056"/>
    <n v="10077567254327"/>
    <s v="BR VAN FDG TWRL 6 1.5QT"/>
    <n v="142291"/>
    <n v="2188"/>
    <n v="1236"/>
    <n v="232"/>
    <n v="23"/>
    <n v="2"/>
    <n v="2310"/>
    <n v="55"/>
    <n v="22"/>
    <n v="297"/>
    <n v="22"/>
    <n v="22"/>
    <n v="66"/>
    <n v="-11.06679710335985"/>
    <n v="-7.220571309375007"/>
    <n v="2.4474469771528726"/>
    <n v="-0.59487618000616849"/>
    <n v="1.037491693817991"/>
    <n v="6.4780233901031643"/>
    <n v="3.2378722324121822"/>
    <n v="-5.9722188124999152"/>
    <n v="2.7348595773983759"/>
    <n v="-1.6069829858888671"/>
    <n v="-7.3538262471412565"/>
    <n v="-5.3005571724960658"/>
    <n v="148742.81986406015"/>
    <n v="176"/>
    <n v="8.5199999999999998E-3"/>
    <n v="6475"/>
    <n v="-23.180135939882543"/>
    <n v="808.47159090909088"/>
    <n v="36.789772727272727"/>
    <n v="-0.13170531784024173"/>
    <n v="12.431818181818182"/>
    <n v="7.0227272727272725"/>
    <n v="1.3181818181818181"/>
    <n v="0.13068181818181818"/>
    <n v="1.1363636363636364E-2"/>
    <n v="13.125"/>
    <n v="0.3125"/>
    <n v="0.125"/>
    <n v="1.6875"/>
    <n v="0.125"/>
    <n v="0.125"/>
    <n v="0.375"/>
    <n v="-6.2879528996362788E-2"/>
    <n v="-4.1025973348721628E-2"/>
    <n v="1.3905948733823141E-2"/>
    <n v="-3.3799782954895938E-3"/>
    <n v="5.8948391694204037E-3"/>
    <n v="3.6806951080131614E-2"/>
    <n v="1.8397001320523763E-2"/>
    <n v="-3.3933061434658608E-2"/>
    <n v="1.5538974871581681E-2"/>
    <n v="-9.1305851470958356E-3"/>
    <n v="-4.1783103676938958E-2"/>
    <n v="-3.011680211645492E-2"/>
    <n v="1212.3193200000001"/>
    <n v="55.167000000000002"/>
    <n v="-0.19749475820779927"/>
    <n v="18.641759999999998"/>
    <n v="10.530720000000001"/>
    <n v="1.97664"/>
    <n v="0.19596"/>
    <n v="1.704E-2"/>
    <n v="19.6812"/>
    <n v="0.46860000000000002"/>
    <n v="0.18744"/>
    <n v="2.53044"/>
    <n v="0.18744"/>
    <n v="0.18744"/>
    <n v="0.56231999999999993"/>
    <n v="-9.4289111320625923E-2"/>
    <n v="-6.1519267555875057E-2"/>
    <n v="2.0852248245342476E-2"/>
    <n v="-5.0683450536525556E-3"/>
    <n v="8.8394292313292832E-3"/>
    <n v="5.5192759283678956E-2"/>
    <n v="2.7586671420151792E-2"/>
    <n v="-5.0883304282499278E-2"/>
    <n v="2.3301003599434163E-2"/>
    <n v="-1.3691495039773148E-2"/>
    <n v="-6.2654599625643501E-2"/>
    <n v="-4.5160747109666478E-2"/>
  </r>
  <r>
    <x v="1"/>
    <s v="Yasso Sticks"/>
    <n v="64325559"/>
    <n v="10850001974322"/>
    <s v="Yasso Birthday Cake 8-4pk"/>
    <n v="79836"/>
    <n v="2992"/>
    <n v="200"/>
    <n v="370"/>
    <n v="470"/>
    <n v="1224"/>
    <n v="119"/>
    <n v="0"/>
    <n v="254"/>
    <n v="0"/>
    <n v="0"/>
    <n v="0"/>
    <n v="0"/>
    <n v="0"/>
    <n v="0"/>
    <n v="0"/>
    <n v="0"/>
    <n v="0"/>
    <n v="0"/>
    <n v="0"/>
    <n v="0"/>
    <n v="0"/>
    <n v="0"/>
    <n v="0"/>
    <n v="0"/>
    <n v="85465"/>
    <n v="187"/>
    <n v="3.3119999999999998E-3"/>
    <n v="5629"/>
    <n v="0"/>
    <n v="426.93048128342247"/>
    <n v="30.101604278074866"/>
    <n v="0"/>
    <n v="16"/>
    <n v="1.0695187165775402"/>
    <n v="1.9786096256684491"/>
    <n v="2.5133689839572191"/>
    <n v="6.5454545454545459"/>
    <n v="0.63636363636363635"/>
    <n v="0"/>
    <n v="1.358288770053476"/>
    <n v="0"/>
    <n v="0"/>
    <n v="0"/>
    <n v="0"/>
    <n v="0"/>
    <n v="0"/>
    <n v="0"/>
    <n v="0"/>
    <n v="0"/>
    <n v="0"/>
    <n v="0"/>
    <n v="0"/>
    <n v="0"/>
    <n v="0"/>
    <n v="0"/>
    <n v="0"/>
    <n v="264.416832"/>
    <n v="18.643248"/>
    <n v="0"/>
    <n v="9.9095040000000001"/>
    <n v="0.66239999999999999"/>
    <n v="1.2254399999999999"/>
    <n v="1.55664"/>
    <n v="4.0538879999999997"/>
    <n v="0.39412799999999998"/>
    <n v="0"/>
    <n v="0.841248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Other"/>
    <n v="69977789"/>
    <n v="10077567003727"/>
    <s v="PS Jolly Rancher Pop OOH 1-24PK"/>
    <n v="136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6002"/>
    <n v="299"/>
    <n v="1.9199999999999998E-3"/>
    <n v="0"/>
    <n v="0"/>
    <n v="454.85618729096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.12383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48oz"/>
    <n v="69587862"/>
    <n v="10077567002560"/>
    <s v="BR ND MINT CHOC CHIP 6 1.5QT"/>
    <n v="63262"/>
    <n v="1149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422"/>
    <n v="176"/>
    <n v="8.5199999999999998E-3"/>
    <n v="1160"/>
    <n v="0"/>
    <n v="359.44318181818181"/>
    <n v="6.5909090909090908"/>
    <n v="0"/>
    <n v="6.5284090909090908"/>
    <n v="0"/>
    <n v="0"/>
    <n v="6.25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8.99224000000004"/>
    <n v="9.8832000000000004"/>
    <n v="0"/>
    <n v="9.7894799999999993"/>
    <n v="0"/>
    <n v="0"/>
    <n v="9.371999999999999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2.4 Gal"/>
    <n v="17093"/>
    <n v="10076840870933"/>
    <s v="BJ Nat Fdg Brwni Btr 6 6 LB"/>
    <n v="1862"/>
    <n v="150"/>
    <n v="114"/>
    <n v="211"/>
    <n v="116"/>
    <n v="230"/>
    <n v="234"/>
    <n v="192"/>
    <n v="169"/>
    <n v="89"/>
    <n v="106"/>
    <n v="86"/>
    <n v="116"/>
    <n v="145.56"/>
    <n v="141.15"/>
    <n v="185.75"/>
    <n v="171.73"/>
    <n v="197.28"/>
    <n v="198.87"/>
    <n v="181.48"/>
    <n v="177.72"/>
    <n v="132.31"/>
    <n v="125.01"/>
    <n v="101.44"/>
    <n v="105.87"/>
    <n v="5539.1699999999992"/>
    <n v="50"/>
    <n v="1.35E-2"/>
    <n v="1813"/>
    <n v="1864.17"/>
    <n v="37.24"/>
    <n v="36.26"/>
    <n v="37.2834"/>
    <n v="3"/>
    <n v="2.2799999999999998"/>
    <n v="4.22"/>
    <n v="2.3199999999999998"/>
    <n v="4.5999999999999996"/>
    <n v="4.68"/>
    <n v="3.84"/>
    <n v="3.38"/>
    <n v="1.78"/>
    <n v="2.12"/>
    <n v="1.72"/>
    <n v="2.3199999999999998"/>
    <n v="2.9112"/>
    <n v="2.823"/>
    <n v="3.7149999999999999"/>
    <n v="3.4345999999999997"/>
    <n v="3.9456000000000002"/>
    <n v="3.9774000000000003"/>
    <n v="3.6295999999999999"/>
    <n v="3.5543999999999998"/>
    <n v="2.6461999999999999"/>
    <n v="2.5002"/>
    <n v="2.0287999999999999"/>
    <n v="2.1173999999999999"/>
    <n v="25.137"/>
    <n v="24.4755"/>
    <n v="25.166295000000002"/>
    <n v="2.0249999999999999"/>
    <n v="1.5389999999999999"/>
    <n v="2.8485"/>
    <n v="1.5660000000000001"/>
    <n v="3.105"/>
    <n v="3.1589999999999998"/>
    <n v="2.5920000000000001"/>
    <n v="2.2814999999999999"/>
    <n v="1.2015"/>
    <n v="1.431"/>
    <n v="1.161"/>
    <n v="1.5660000000000001"/>
    <n v="1.96506"/>
    <n v="1.9055250000000001"/>
    <n v="2.507625"/>
    <n v="2.3183549999999999"/>
    <n v="2.6632799999999999"/>
    <n v="2.6847449999999999"/>
    <n v="2.44998"/>
    <n v="2.3992200000000001"/>
    <n v="1.7861849999999999"/>
    <n v="1.687635"/>
    <n v="1.36944"/>
    <n v="1.4292450000000001"/>
  </r>
  <r>
    <x v="1"/>
    <s v="B&amp;J Cups"/>
    <n v="69997339"/>
    <n v="10076840253309"/>
    <s v="BJ US-IC-StrawberryChscke-FTNG-12 4FOZ"/>
    <n v="1504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417"/>
    <n v="510"/>
    <n v="1.4759999999999999E-3"/>
    <n v="0"/>
    <n v="0"/>
    <n v="294.935294117647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2.015491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MG Sticks"/>
    <n v="68649098"/>
    <n v="10077567002973"/>
    <s v="MG Chocolate Duet 8-3PK"/>
    <n v="24852"/>
    <n v="339"/>
    <n v="1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75"/>
    <n v="210"/>
    <n v="2.0400000000000001E-3"/>
    <n v="523"/>
    <n v="0"/>
    <n v="118.34285714285714"/>
    <n v="2.4904761904761905"/>
    <n v="0"/>
    <n v="1.6142857142857143"/>
    <n v="0.876190476190476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.698080000000004"/>
    <n v="1.0669200000000001"/>
    <n v="0"/>
    <n v="0.69156000000000006"/>
    <n v="0.37536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2.4 Gal"/>
    <n v="17090"/>
    <n v="10076840870902"/>
    <s v="BJ Choc Chk Ckie Btr 6 6 LB"/>
    <n v="1162"/>
    <n v="87"/>
    <n v="70"/>
    <n v="139"/>
    <n v="121"/>
    <n v="112"/>
    <n v="170"/>
    <n v="95"/>
    <n v="113"/>
    <n v="69"/>
    <n v="41"/>
    <n v="63"/>
    <n v="36"/>
    <n v="84.27"/>
    <n v="72.290000000000006"/>
    <n v="107.15"/>
    <n v="105.84"/>
    <n v="145"/>
    <n v="104.29"/>
    <n v="88.31"/>
    <n v="95.45"/>
    <n v="70"/>
    <n v="66.849999999999994"/>
    <n v="61"/>
    <n v="56.16"/>
    <n v="3334.6099999999997"/>
    <n v="50"/>
    <n v="1.35E-2"/>
    <n v="1116"/>
    <n v="1056.6100000000001"/>
    <n v="23.24"/>
    <n v="22.32"/>
    <n v="21.132200000000001"/>
    <n v="1.74"/>
    <n v="1.4"/>
    <n v="2.78"/>
    <n v="2.42"/>
    <n v="2.2400000000000002"/>
    <n v="3.4"/>
    <n v="1.9"/>
    <n v="2.2599999999999998"/>
    <n v="1.38"/>
    <n v="0.82"/>
    <n v="1.26"/>
    <n v="0.72"/>
    <n v="1.6854"/>
    <n v="1.4458000000000002"/>
    <n v="2.1430000000000002"/>
    <n v="2.1168"/>
    <n v="2.9"/>
    <n v="2.0858000000000003"/>
    <n v="1.7662"/>
    <n v="1.909"/>
    <n v="1.4"/>
    <n v="1.337"/>
    <n v="1.22"/>
    <n v="1.1232"/>
    <n v="15.686999999999999"/>
    <n v="15.065999999999999"/>
    <n v="14.264235000000001"/>
    <n v="1.1744999999999999"/>
    <n v="0.94499999999999995"/>
    <n v="1.8765000000000001"/>
    <n v="1.6335"/>
    <n v="1.512"/>
    <n v="2.2949999999999999"/>
    <n v="1.2825"/>
    <n v="1.5255000000000001"/>
    <n v="0.93149999999999999"/>
    <n v="0.55349999999999999"/>
    <n v="0.85050000000000003"/>
    <n v="0.48599999999999999"/>
    <n v="1.137645"/>
    <n v="0.97591500000000009"/>
    <n v="1.4465250000000001"/>
    <n v="1.4288400000000001"/>
    <n v="1.9575"/>
    <n v="1.407915"/>
    <n v="1.1921850000000001"/>
    <n v="1.288575"/>
    <n v="0.94499999999999995"/>
    <n v="0.90247499999999992"/>
    <n v="0.82350000000000001"/>
    <n v="0.75815999999999995"/>
  </r>
  <r>
    <x v="0"/>
    <s v="TALENTI"/>
    <n v="68659726"/>
    <n v="10186852001550"/>
    <s v="TAL PRG Chocolate Churro 8 1PT"/>
    <n v="26952"/>
    <n v="195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237"/>
    <n v="255"/>
    <n v="3.7853439999999999E-3"/>
    <n v="285"/>
    <n v="0"/>
    <n v="105.69411764705882"/>
    <n v="1.1176470588235294"/>
    <n v="0"/>
    <n v="0.76470588235294112"/>
    <n v="0.352941176470588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.022591488"/>
    <n v="1.0788230400000001"/>
    <n v="0"/>
    <n v="0.73814208000000003"/>
    <n v="0.34068095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2.4 Gal"/>
    <n v="64414212"/>
    <n v="10076840004345"/>
    <s v="BJ US-IC-ChurnOutTheVote -1 2.4G"/>
    <n v="1280"/>
    <n v="8"/>
    <n v="0"/>
    <n v="0"/>
    <n v="0"/>
    <n v="0"/>
    <n v="0"/>
    <n v="114"/>
    <n v="0"/>
    <n v="29"/>
    <n v="0"/>
    <n v="0"/>
    <n v="0"/>
    <n v="0"/>
    <n v="0"/>
    <n v="0"/>
    <n v="0"/>
    <n v="0"/>
    <n v="0"/>
    <n v="0"/>
    <n v="0"/>
    <n v="0"/>
    <n v="0"/>
    <n v="0"/>
    <n v="0"/>
    <n v="1431"/>
    <n v="125"/>
    <n v="9.0850000000000011E-3"/>
    <n v="151"/>
    <n v="0"/>
    <n v="10.24"/>
    <n v="1.208"/>
    <n v="0"/>
    <n v="6.4000000000000001E-2"/>
    <n v="0"/>
    <n v="0"/>
    <n v="0"/>
    <n v="0"/>
    <n v="0"/>
    <n v="0.91200000000000003"/>
    <n v="0"/>
    <n v="0.23200000000000001"/>
    <n v="0"/>
    <n v="0"/>
    <n v="0"/>
    <n v="0"/>
    <n v="0"/>
    <n v="0"/>
    <n v="0"/>
    <n v="0"/>
    <n v="0"/>
    <n v="0"/>
    <n v="0"/>
    <n v="0"/>
    <n v="0"/>
    <n v="0"/>
    <n v="0"/>
    <n v="11.628800000000002"/>
    <n v="1.3718350000000001"/>
    <n v="0"/>
    <n v="7.2680000000000008E-2"/>
    <n v="0"/>
    <n v="0"/>
    <n v="0"/>
    <n v="0"/>
    <n v="0"/>
    <n v="1.0356900000000002"/>
    <n v="0"/>
    <n v="0.263465"/>
    <n v="0"/>
    <n v="0"/>
    <n v="0"/>
    <n v="0"/>
    <n v="0"/>
    <n v="0"/>
    <n v="0"/>
    <n v="0"/>
    <n v="0"/>
    <n v="0"/>
    <n v="0"/>
    <n v="0"/>
    <n v="0"/>
    <n v="0"/>
    <n v="0"/>
  </r>
  <r>
    <x v="0"/>
    <s v="2.4 Gal"/>
    <n v="69572661"/>
    <n v="10076840003904"/>
    <s v="BJ US-IC-Churrayforchurros-1 2.4G"/>
    <n v="5489"/>
    <n v="2"/>
    <n v="5"/>
    <n v="8"/>
    <n v="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16"/>
    <n v="125"/>
    <n v="9.0850000000000011E-3"/>
    <n v="27"/>
    <n v="0"/>
    <n v="43.911999999999999"/>
    <n v="0.216"/>
    <n v="0"/>
    <n v="1.6E-2"/>
    <n v="0.04"/>
    <n v="6.4000000000000001E-2"/>
    <n v="7.1999999999999995E-2"/>
    <n v="2.4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.867565000000006"/>
    <n v="0.24529500000000004"/>
    <n v="0"/>
    <n v="1.8170000000000002E-2"/>
    <n v="4.5425000000000007E-2"/>
    <n v="7.2680000000000008E-2"/>
    <n v="8.1765000000000004E-2"/>
    <n v="2.72550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ESS"/>
    <n v="64414376"/>
    <n v="10041000487306"/>
    <s v="GH CHOC CHIP COOKIE SANDWICH 6-4PK"/>
    <n v="485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526"/>
    <n v="264"/>
    <n v="2.8380000000000002E-3"/>
    <n v="0"/>
    <n v="0"/>
    <n v="183.810606060606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.716788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2.4 Gal"/>
    <n v="69970148"/>
    <n v="10076840004116"/>
    <s v="BJ US-NDO-Strawberry CHSCAKE-1 2.4 GAL"/>
    <n v="7561"/>
    <n v="30"/>
    <n v="35"/>
    <n v="133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69"/>
    <n v="125"/>
    <n v="9.0850000000000011E-3"/>
    <n v="208"/>
    <n v="0"/>
    <n v="60.488"/>
    <n v="1.6639999999999999"/>
    <n v="0"/>
    <n v="0.24"/>
    <n v="0.28000000000000003"/>
    <n v="1.0640000000000001"/>
    <n v="0"/>
    <n v="0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691685000000007"/>
    <n v="1.8896800000000002"/>
    <n v="0"/>
    <n v="0.27255000000000001"/>
    <n v="0.31797500000000006"/>
    <n v="1.2083050000000002"/>
    <n v="0"/>
    <n v="9.0850000000000014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2.4 Gal"/>
    <n v="62735648"/>
    <n v="10076840003294"/>
    <s v="BJ US-NDS-ChangetheWhirled-1 2.4gal"/>
    <n v="4463"/>
    <n v="172"/>
    <n v="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24"/>
    <n v="125"/>
    <n v="9.0850000000000011E-3"/>
    <n v="261"/>
    <n v="0"/>
    <n v="35.704000000000001"/>
    <n v="2.0880000000000001"/>
    <n v="0"/>
    <n v="1.3759999999999999"/>
    <n v="0.7119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.546355000000005"/>
    <n v="2.3711850000000001"/>
    <n v="0"/>
    <n v="1.5626200000000001"/>
    <n v="0.808565000000000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2.4 Gal"/>
    <n v="69797331"/>
    <n v="10076840004062"/>
    <s v="BJ SORV-US-IC-PB Smore-1 8.95L"/>
    <n v="73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79"/>
    <n v="125"/>
    <n v="9.0850000000000011E-3"/>
    <n v="0"/>
    <n v="0"/>
    <n v="59.031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.038215000000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BJ PTS"/>
    <n v="68575292"/>
    <n v="10076840003393"/>
    <s v="BJ US-ND-COR-BoomChoc-8 1PT"/>
    <n v="212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226"/>
    <n v="240"/>
    <n v="3.7839999999999996E-3"/>
    <n v="0"/>
    <n v="0"/>
    <n v="88.4416666666666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.319183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BJ PTS"/>
    <n v="62697530"/>
    <n v="10076840003386"/>
    <s v="BJ US-NDS-COR-BananasFoster-8 1PT"/>
    <n v="1920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223"/>
    <n v="240"/>
    <n v="3.7839999999999996E-3"/>
    <n v="23"/>
    <n v="0"/>
    <n v="80"/>
    <n v="9.583333333333334E-2"/>
    <n v="0"/>
    <n v="9.583333333333334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.652799999999999"/>
    <n v="8.7031999999999984E-2"/>
    <n v="0"/>
    <n v="8.7031999999999984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2.4 Gal"/>
    <n v="69797358"/>
    <n v="10076840004079"/>
    <s v="BJ US-IC-Impretzively Fudged-1 2.4G"/>
    <n v="29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17"/>
    <n v="125"/>
    <n v="9.0850000000000011E-3"/>
    <n v="0"/>
    <n v="0"/>
    <n v="23.33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500945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opped"/>
    <n v="68354591"/>
    <n v="10076840003089"/>
    <s v="BJ US-TOP-WHISKEYBIZ-8 450ML"/>
    <n v="552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212"/>
    <n v="240"/>
    <n v="3.5999999999999999E-3"/>
    <n v="0"/>
    <n v="0"/>
    <n v="23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8.7631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2.4 Gal"/>
    <n v="69568970"/>
    <n v="10076840003942"/>
    <s v="BJ US-IC-Lightscaramelaction-1 2.4G"/>
    <n v="25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87"/>
    <n v="125"/>
    <n v="9.0850000000000011E-3"/>
    <n v="0"/>
    <n v="0"/>
    <n v="20.696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02895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ALENTI"/>
    <n v="68659723"/>
    <n v="10186852001529"/>
    <s v="TAL PRG Bourbon Fudge Brownie 8 1PT"/>
    <n v="114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76"/>
    <n v="255"/>
    <n v="3.7853439999999999E-3"/>
    <n v="0"/>
    <n v="0"/>
    <n v="45.0039215686274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44060774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ALENTI"/>
    <n v="68659722"/>
    <n v="10186852001512"/>
    <s v="TAL PRG Strawberry Margarita 8 1PT"/>
    <n v="351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143"/>
    <n v="255"/>
    <n v="3.7853439999999999E-3"/>
    <n v="0"/>
    <n v="0"/>
    <n v="137.81568627450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3.028344191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2.4 Gal"/>
    <n v="69610113"/>
    <n v="10076840003959"/>
    <s v="BJ US-IC-Butterscotchd-1 2.4G"/>
    <n v="4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2"/>
    <n v="125"/>
    <n v="9.0850000000000011E-3"/>
    <n v="0"/>
    <n v="0"/>
    <n v="3.375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83387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2.4 Gal"/>
    <n v="84139317"/>
    <n v="10076840104243"/>
    <s v="BJ US-IC-Cocont7LyrBr-FTNG-1 2.4G"/>
    <n v="26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"/>
    <n v="125"/>
    <n v="8.9499999999999996E-3"/>
    <n v="0"/>
    <n v="0"/>
    <n v="21.13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6458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PG"/>
    <n v="67821477"/>
    <n v="10077567001976"/>
    <s v="PS SCRIBBLER 2PK 6-9CT OOH"/>
    <n v="2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4"/>
    <n v="130"/>
    <n v="3.7799999999999999E-3"/>
    <n v="0"/>
    <n v="0"/>
    <n v="1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8451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48oz"/>
    <n v="68821730"/>
    <n v="10077567305494"/>
    <s v="BR Lactose Free Chocolate 6 1.5QT"/>
    <n v="227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719"/>
    <n v="154"/>
    <n v="8.5199999999999998E-3"/>
    <n v="0"/>
    <n v="0"/>
    <n v="147.525974025974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3.56587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48oz"/>
    <n v="67733229"/>
    <n v="10077567141696"/>
    <s v="BR HA WFFLE CONE w/ CH CHPS 6 1.5QT"/>
    <n v="5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4"/>
    <n v="154"/>
    <n v="8.5199999999999998E-3"/>
    <n v="0"/>
    <n v="0"/>
    <n v="3.27272727272727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940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2.4 Gal"/>
    <n v="68823975"/>
    <n v="10076840001047"/>
    <s v="BJ SORV-IC-GimmeSmore -1 8.95L"/>
    <n v="1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1"/>
    <n v="125"/>
    <n v="9.0848256361922702E-3"/>
    <n v="0"/>
    <n v="0"/>
    <n v="1.2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7180867106503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PG"/>
    <n v="67476456"/>
    <n v="10077567478846"/>
    <s v="PS SF OCG 1-32PK"/>
    <n v="253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09"/>
    <n v="400"/>
    <n v="1.5E-3"/>
    <n v="0"/>
    <n v="0"/>
    <n v="63.272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9635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MG Sticks"/>
    <n v="69549219"/>
    <n v="10077567003345"/>
    <s v="MG Double Gold Caramel 1-12PK"/>
    <n v="153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330"/>
    <n v="493"/>
    <n v="1.0200000000000001E-3"/>
    <n v="0"/>
    <n v="0"/>
    <n v="31.0953346855983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6366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MG Sticks"/>
    <n v="69549220"/>
    <n v="10077567003383"/>
    <s v="MG Double Gold Caramel 8-3PK"/>
    <n v="103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94"/>
    <n v="189"/>
    <n v="2.0400000000000001E-3"/>
    <n v="0"/>
    <n v="0"/>
    <n v="54.994708994708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20376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CS PTS"/>
    <n v="68463620"/>
    <n v="10077567002829"/>
    <s v="BR CS CHOC CHOC Chip 8-1 PT"/>
    <n v="11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85"/>
    <n v="240"/>
    <n v="3.7839999999999996E-3"/>
    <n v="0"/>
    <n v="0"/>
    <n v="4.9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48403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CS PTS"/>
    <n v="68463623"/>
    <n v="10077567002898"/>
    <s v="BR CS Mint Chip 8-1 PT"/>
    <n v="4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5"/>
    <n v="240"/>
    <n v="3.7839999999999996E-3"/>
    <n v="0"/>
    <n v="0"/>
    <n v="1.6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3251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MG Sticks"/>
    <n v="68649101"/>
    <n v="10077567003017"/>
    <s v="MG Caramel Duet 8-3PK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10"/>
    <n v="2.0400000000000001E-3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840000000000003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BJ PTS"/>
    <n v="67826411"/>
    <n v="10076840551948"/>
    <s v="BJ US-COR-Cookies+CreamChscke-8 1PT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240"/>
    <n v="3.7839999999999996E-3"/>
    <n v="0"/>
    <n v="0"/>
    <n v="0.129166666666666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17303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ALENTI"/>
    <n v="68729627"/>
    <n v="10186852001109"/>
    <s v="Talenti LY PB Vanilla Fudge 8 328.8g"/>
    <n v="7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1"/>
    <n v="255"/>
    <n v="3.552E-3"/>
    <n v="0"/>
    <n v="0"/>
    <n v="2.90588235294117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32032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BJ PTS"/>
    <n v="68654217"/>
    <n v="10076840003577"/>
    <s v="BJ US-NDS-MintChocolateChance-8 1PT"/>
    <n v="3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6"/>
    <n v="240"/>
    <n v="3.7853439999999999E-3"/>
    <n v="0"/>
    <n v="0"/>
    <n v="1.566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23289344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MG PTS"/>
    <n v="68738613"/>
    <n v="10077567001846"/>
    <s v="MG Tub Double Choc n Ganache 6-14.8z"/>
    <n v="1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0"/>
    <n v="340"/>
    <n v="2.64E-3"/>
    <n v="0"/>
    <n v="0"/>
    <n v="0.529411764705882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752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2.4 Gal"/>
    <n v="69565375"/>
    <n v="10076840003911"/>
    <s v="BJ US-IC-Oatmealdreampie-1 2.4G"/>
    <n v="4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3"/>
    <n v="125"/>
    <n v="9.0850000000000011E-3"/>
    <n v="0"/>
    <n v="0"/>
    <n v="3.863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88055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Viennetta"/>
    <n v="68445811"/>
    <n v="10041000008617"/>
    <s v="GH Vanilla Viennetta 6-1pk"/>
    <n v="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"/>
    <n v="220"/>
    <n v="3.8999999999999998E-3"/>
    <n v="0"/>
    <n v="0"/>
    <n v="0.28181818181818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417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48oz"/>
    <n v="68896057"/>
    <n v="10077567264791"/>
    <s v="BR BLK RASP CHOC 6 1.5QT"/>
    <n v="8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1"/>
    <n v="176"/>
    <n v="8.513999999999999E-3"/>
    <n v="0"/>
    <n v="0"/>
    <n v="4.83522727272727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45413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ALENTI"/>
    <n v="68942622"/>
    <n v="10186852001581"/>
    <s v="Talenti LY Mixed 6-4PK"/>
    <n v="50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38"/>
    <n v="54"/>
    <n v="1.0224E-2"/>
    <n v="0"/>
    <n v="0"/>
    <n v="93.2962962962962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508512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King Cone (PT)"/>
    <n v="67382713"/>
    <n v="10041000054737"/>
    <s v="GH King Cone Vanilla 1-24PK"/>
    <n v="88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43"/>
    <n v="207"/>
    <n v="3.0000000000000001E-3"/>
    <n v="0"/>
    <n v="0"/>
    <n v="42.7198067632850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5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Dough Bites"/>
    <n v="68788589"/>
    <n v="10076840003409"/>
    <s v="BJ US-CD-CCCD-24 3z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240"/>
    <n v="2.1292560036643622E-3"/>
    <n v="0"/>
    <n v="0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55107204397234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B&amp;J Cups"/>
    <n v="68409142"/>
    <n v="10076840003225"/>
    <s v="BJ US-PUP-PB Pretzel-12 4FOZ"/>
    <n v="107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40"/>
    <n v="510"/>
    <n v="1.419504E-3"/>
    <n v="0"/>
    <n v="0"/>
    <n v="21.0588235294117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24547296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B&amp;J Cups"/>
    <n v="68409143"/>
    <n v="10076840003232"/>
    <s v="BJ US-PUP-PumpkinCookie-12 4FOZ"/>
    <n v="165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592"/>
    <n v="510"/>
    <n v="1.419504E-3"/>
    <n v="0"/>
    <n v="0"/>
    <n v="32.53333333333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524103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BJ PTS"/>
    <n v="67278446"/>
    <n v="10076840674463"/>
    <s v="BJ US-ND-Coconut7Layer-8 1PT"/>
    <n v="45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91"/>
    <n v="240"/>
    <n v="3.7853439999999999E-3"/>
    <n v="0"/>
    <n v="0"/>
    <n v="19.129166666666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378514303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MG PTS"/>
    <n v="68738612"/>
    <n v="10077567001839"/>
    <s v="MG Tub Double Sea Salt Caramel 6-14.8z"/>
    <n v="51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42"/>
    <n v="340"/>
    <n v="2.64E-3"/>
    <n v="0"/>
    <n v="0"/>
    <n v="15.123529411764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574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2.4 Gal"/>
    <n v="68692903"/>
    <n v="10076840003690"/>
    <s v="BJ US-NDS-StrawberryMarshmallow-1 2.4GAL"/>
    <n v="1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5"/>
    <n v="125"/>
    <n v="9.0848256361922702E-3"/>
    <n v="0"/>
    <n v="0"/>
    <n v="1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7154099905749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BJ PTS"/>
    <n v="67278344"/>
    <n v="10076840100559"/>
    <s v="BJ US-FY-CherryGarcia-8 1PT"/>
    <n v="19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13"/>
    <n v="240"/>
    <n v="3.7853439999999999E-3"/>
    <n v="0"/>
    <n v="0"/>
    <n v="7.97083333333333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41363071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BJ PTS"/>
    <n v="67278345"/>
    <n v="10076840101532"/>
    <s v="BJ US-FY-HalfBaked-8 1PT"/>
    <n v="13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4"/>
    <n v="240"/>
    <n v="3.7853439999999999E-3"/>
    <n v="0"/>
    <n v="0"/>
    <n v="5.7666666666666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238916095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BJ PTS"/>
    <n v="84136394"/>
    <n v="10076840363947"/>
    <s v="BJ US-COR-PeanutButterFudge-FTNG-8 1PT"/>
    <n v="12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25"/>
    <n v="240"/>
    <n v="3.7839999999999996E-3"/>
    <n v="0"/>
    <n v="0"/>
    <n v="5.1041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6353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Yasso Mochi"/>
    <n v="64326637"/>
    <n v="10850001974407"/>
    <s v="Yasso Vanilla Bean Mochi 8-6pk"/>
    <n v="13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68"/>
    <n v="252"/>
    <n v="2.2719999999999997E-3"/>
    <n v="0"/>
    <n v="0"/>
    <n v="5.42857142857142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08095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Yasso Poppables"/>
    <n v="64326391"/>
    <n v="10850001974643"/>
    <s v="Yasso Club Vanilla Ppbles 18-17.1 FOZ"/>
    <n v="103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06"/>
    <n v="30"/>
    <n v="9.1079999999999998E-3"/>
    <n v="0"/>
    <n v="0"/>
    <n v="343.533333333333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.867047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Yasso Sandwich"/>
    <n v="64325511"/>
    <n v="10850001974117"/>
    <s v="Yasso Mint Chocolate Chip Sandwich 7-4pk"/>
    <n v="1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6"/>
    <n v="189"/>
    <n v="2.0720000000000001E-3"/>
    <n v="0"/>
    <n v="0"/>
    <n v="0.984126984126984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85392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Yasso Sandwich"/>
    <n v="64325573"/>
    <n v="10850001974124"/>
    <s v="Yasso Vanilla Bean Sandwich 7-4pk"/>
    <n v="66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92"/>
    <n v="189"/>
    <n v="2.0720000000000001E-3"/>
    <n v="0"/>
    <n v="0"/>
    <n v="35.4074074074074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8658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Yasso Mochi"/>
    <n v="64326582"/>
    <n v="10850001974421"/>
    <s v="Yasso Strawberry Mochi 8-6pk"/>
    <n v="1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0"/>
    <n v="252"/>
    <n v="2.2719999999999997E-3"/>
    <n v="0"/>
    <n v="0"/>
    <n v="4.28571428571428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5375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Yasso Mochi"/>
    <n v="64326470"/>
    <n v="10850001974438"/>
    <s v="Yasso Mango Mochi 8-6pk"/>
    <n v="27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38"/>
    <n v="252"/>
    <n v="2.2719999999999997E-3"/>
    <n v="0"/>
    <n v="0"/>
    <n v="10.8650793650793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220735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Yasso Mochi"/>
    <n v="64326578"/>
    <n v="10850001974476"/>
    <s v="Yasso Chocolate Fudge Mochi 8-6pk"/>
    <n v="6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5"/>
    <n v="252"/>
    <n v="2.2719999999999997E-3"/>
    <n v="0"/>
    <n v="0"/>
    <n v="2.63888888888888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1087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Yasso Sandwich"/>
    <n v="64325517"/>
    <n v="10851035003668"/>
    <s v="Yasso Peanut Butter Sandwich 7-4pk"/>
    <n v="14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7"/>
    <n v="189"/>
    <n v="2.0720000000000001E-3"/>
    <n v="0"/>
    <n v="0"/>
    <n v="7.44444444444444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15303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BJ PTS"/>
    <n v="68933337"/>
    <n v="10076840003812"/>
    <s v="BJ US-IC-ChocLoveAfair-8 1PT LTD"/>
    <n v="14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28"/>
    <n v="240"/>
    <n v="3.7200000000000002E-3"/>
    <n v="0"/>
    <n v="0"/>
    <n v="5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31216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PTS"/>
    <n v="69554198"/>
    <n v="10077567091021"/>
    <s v="BR Heath English Toffee 8 1PT"/>
    <n v="44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42"/>
    <n v="240"/>
    <n v="3.7839999999999996E-3"/>
    <n v="0"/>
    <n v="0"/>
    <n v="18.508333333333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808527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PG"/>
    <n v="67465064"/>
    <n v="10077567001228"/>
    <s v="PS DISNEY FROZEN MINIS 6-18PK"/>
    <n v="728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858"/>
    <n v="130"/>
    <n v="1.596E-3"/>
    <n v="0"/>
    <n v="0"/>
    <n v="560.446153846153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.2813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MG Sticks"/>
    <n v="68650199"/>
    <n v="10077567003031"/>
    <s v="MG Cookie Duet OOH 1-12BK"/>
    <n v="92028"/>
    <n v="0"/>
    <n v="0"/>
    <n v="0"/>
    <n v="0"/>
    <n v="0"/>
    <n v="0"/>
    <n v="0"/>
    <n v="0"/>
    <n v="0"/>
    <n v="0"/>
    <n v="0"/>
    <n v="0"/>
    <n v="-3.3686265049920829E-3"/>
    <n v="-1.7454212369797301E-3"/>
    <n v="-2.6301189227883573E-3"/>
    <n v="3.1008050978183778E-3"/>
    <n v="-7.9726330824579864E-3"/>
    <n v="1.0292477191798566E-2"/>
    <n v="-5.8788069879854464E-3"/>
    <n v="9.0269000488034129E-4"/>
    <n v="-3.0121355324403258E-3"/>
    <n v="1.4571264956927377E-3"/>
    <n v="-1.8746363889580403E-3"/>
    <n v="-5.6815240698915642E-3"/>
    <n v="92027.983589196054"/>
    <n v="493"/>
    <n v="1.0200000000000001E-3"/>
    <n v="0"/>
    <n v="-1.6410803936303509E-2"/>
    <n v="186.66937119675455"/>
    <n v="0"/>
    <n v="-3.3287634759236325E-5"/>
    <n v="0"/>
    <n v="0"/>
    <n v="0"/>
    <n v="0"/>
    <n v="0"/>
    <n v="0"/>
    <n v="0"/>
    <n v="0"/>
    <n v="0"/>
    <n v="0"/>
    <n v="0"/>
    <n v="0"/>
    <n v="-6.832913803229377E-6"/>
    <n v="-3.5404081885998582E-6"/>
    <n v="-5.3349268210717184E-6"/>
    <n v="6.2896655128161818E-6"/>
    <n v="-1.6171669538454333E-5"/>
    <n v="2.0877235683161393E-5"/>
    <n v="-1.1924557784960337E-5"/>
    <n v="1.8310142086822338E-6"/>
    <n v="-6.1098083822318978E-6"/>
    <n v="2.9556318371049447E-6"/>
    <n v="-3.8025078883530228E-6"/>
    <n v="-1.1524389594100536E-5"/>
    <n v="93.868560000000002"/>
    <n v="0"/>
    <n v="-1.6739020015029581E-5"/>
    <n v="0"/>
    <n v="0"/>
    <n v="0"/>
    <n v="0"/>
    <n v="0"/>
    <n v="0"/>
    <n v="0"/>
    <n v="0"/>
    <n v="0"/>
    <n v="0"/>
    <n v="0"/>
    <n v="0"/>
    <n v="-3.4359990350919249E-6"/>
    <n v="-1.7803296617193248E-6"/>
    <n v="-2.6827213012441245E-6"/>
    <n v="3.1628211997747458E-6"/>
    <n v="-8.1320857441071467E-6"/>
    <n v="1.0498326735634539E-5"/>
    <n v="-5.9963831277451554E-6"/>
    <n v="9.2074380497794814E-7"/>
    <n v="-3.0723782430891324E-6"/>
    <n v="1.4862690256065925E-6"/>
    <n v="-1.9121291167372012E-6"/>
    <n v="-5.7951545512893956E-6"/>
  </r>
  <r>
    <x v="0"/>
    <s v="TALENTI"/>
    <n v="68728326"/>
    <n v="10186852001413"/>
    <s v="Talenti LYR Chocolate Pretzel 8 309g"/>
    <n v="49812"/>
    <n v="2313"/>
    <n v="289"/>
    <n v="93"/>
    <n v="32"/>
    <n v="90"/>
    <n v="32"/>
    <n v="45"/>
    <n v="30"/>
    <n v="45"/>
    <n v="15"/>
    <n v="0"/>
    <n v="0"/>
    <n v="-0.1221053809606239"/>
    <n v="-0.18676115554344425"/>
    <n v="0.7925380589791613"/>
    <n v="0.35451936024808806"/>
    <n v="0.75615969660114357"/>
    <n v="1.4583966498545298"/>
    <n v="0.33888968792471508"/>
    <n v="-0.33572076343816859"/>
    <n v="0.80828676591747417"/>
    <n v="0.29956974542845027"/>
    <n v="0.64642710636522938"/>
    <n v="0.6692629468936192"/>
    <n v="52801.479462718278"/>
    <n v="255"/>
    <n v="3.552E-3"/>
    <n v="2984"/>
    <n v="5.4794627182701747"/>
    <n v="195.34117647058824"/>
    <n v="11.701960784313725"/>
    <n v="2.1488089091255588E-2"/>
    <n v="9.0705882352941174"/>
    <n v="1.1333333333333333"/>
    <n v="0.36470588235294116"/>
    <n v="0.12549019607843137"/>
    <n v="0.35294117647058826"/>
    <n v="0.12549019607843137"/>
    <n v="0.17647058823529413"/>
    <n v="0.11764705882352941"/>
    <n v="0.17647058823529413"/>
    <n v="5.8823529411764705E-2"/>
    <n v="0"/>
    <n v="0"/>
    <n v="-4.7884463121813296E-4"/>
    <n v="-7.323966884056637E-4"/>
    <n v="3.1079923881535739E-3"/>
    <n v="1.3902720009728944E-3"/>
    <n v="2.9653321435338964E-3"/>
    <n v="5.7192025484491364E-3"/>
    <n v="1.3289791683322159E-3"/>
    <n v="-1.3165520134830141E-3"/>
    <n v="3.1697520232057811E-3"/>
    <n v="1.1747833154056875E-3"/>
    <n v="2.5350082602558013E-3"/>
    <n v="2.6245605760534087E-3"/>
    <n v="176.93222399999999"/>
    <n v="10.599168000000001"/>
    <n v="1.946305157529566E-2"/>
    <n v="8.215776"/>
    <n v="1.0265280000000001"/>
    <n v="0.33033600000000002"/>
    <n v="0.113664"/>
    <n v="0.31968000000000002"/>
    <n v="0.113664"/>
    <n v="0.15984000000000001"/>
    <n v="0.10656"/>
    <n v="0.15984000000000001"/>
    <n v="5.3280000000000001E-2"/>
    <n v="0"/>
    <n v="0"/>
    <n v="-4.337183131721361E-4"/>
    <n v="-6.6337562449031396E-4"/>
    <n v="2.8150951854939809E-3"/>
    <n v="1.2592527676012087E-3"/>
    <n v="2.6858792423272619E-3"/>
    <n v="5.1802249002832895E-3"/>
    <n v="1.2037361715085879E-3"/>
    <n v="-1.1924801517323748E-3"/>
    <n v="2.8710345925388684E-3"/>
    <n v="1.0640717357618553E-3"/>
    <n v="2.2961090818092948E-3"/>
    <n v="2.3772219873661356E-3"/>
  </r>
  <r>
    <x v="1"/>
    <s v="KL Mini Cones"/>
    <n v="69628686"/>
    <n v="10075856000525"/>
    <s v="KL Cone Chocolate Double Chocolate 6-8ct"/>
    <n v="170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012"/>
    <n v="120"/>
    <n v="5.3220000000000003E-3"/>
    <n v="0"/>
    <n v="0"/>
    <n v="141.766666666666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.537863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BJ PTS"/>
    <n v="68654239"/>
    <n v="10076840003621"/>
    <s v="BJ US-IC-ChewyGooeyCookie-8 1PT"/>
    <n v="197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68"/>
    <n v="240"/>
    <n v="3.7853439999999999E-3"/>
    <n v="0"/>
    <n v="0"/>
    <n v="82.36666666666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.828680191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48oz"/>
    <n v="68737749"/>
    <n v="10077567000948"/>
    <s v="BR 2IN1 REESE PB CUPS RS PCS 6 1.5QT"/>
    <n v="872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244"/>
    <n v="176"/>
    <n v="8.5199999999999998E-3"/>
    <n v="0"/>
    <n v="0"/>
    <n v="495.704545454545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3.31888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ALENTI"/>
    <n v="68729659"/>
    <n v="10186852001116"/>
    <s v="Talenti LY Blk Rasp V Parfait 8 303.3g"/>
    <n v="18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290"/>
    <n v="255"/>
    <n v="3.552E-3"/>
    <n v="0"/>
    <n v="0"/>
    <n v="71.7254901960784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.96608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opped"/>
    <n v="68354592"/>
    <n v="10076840003096"/>
    <s v="BJ US-TOP-STRWBRRYTART-8 450ml"/>
    <n v="28751"/>
    <n v="511"/>
    <n v="395"/>
    <n v="936"/>
    <n v="10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606"/>
    <n v="240"/>
    <n v="3.5999999999999999E-3"/>
    <n v="2855"/>
    <n v="0"/>
    <n v="119.79583333333333"/>
    <n v="11.895833333333334"/>
    <n v="0"/>
    <n v="2.1291666666666669"/>
    <n v="1.6458333333333333"/>
    <n v="3.9"/>
    <n v="4.22083333333333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.50359999999999"/>
    <n v="10.278"/>
    <n v="0"/>
    <n v="1.8395999999999999"/>
    <n v="1.4219999999999999"/>
    <n v="3.3695999999999997"/>
    <n v="3.6467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BJ PTS"/>
    <n v="68654233"/>
    <n v="10076840003607"/>
    <s v="BJ US-IC-MintChocolateChance-8 1PT"/>
    <n v="530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93"/>
    <n v="240"/>
    <n v="3.7853439999999999E-3"/>
    <n v="0"/>
    <n v="0"/>
    <n v="221.22083333333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.975268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48oz"/>
    <n v="69568965"/>
    <n v="10077567281965"/>
    <s v="BR NSA BUTTER PECAN 6 1.5QT"/>
    <n v="1487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8709"/>
    <n v="176"/>
    <n v="8.5199999999999998E-3"/>
    <n v="0"/>
    <n v="0"/>
    <n v="844.9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7.00067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KL Mini Cones"/>
    <n v="69629470"/>
    <n v="10075856000549"/>
    <s v="KL Cone Vanilla Unicorn 6-8ct"/>
    <n v="53847"/>
    <n v="576"/>
    <n v="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567"/>
    <n v="120"/>
    <n v="5.3220000000000003E-3"/>
    <n v="720"/>
    <n v="0"/>
    <n v="448.72500000000002"/>
    <n v="6"/>
    <n v="0"/>
    <n v="4.8"/>
    <n v="1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6.573734"/>
    <n v="3.8318400000000001"/>
    <n v="0"/>
    <n v="3.0654720000000002"/>
    <n v="0.766368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Other"/>
    <n v="64865906"/>
    <n v="10810125610841"/>
    <s v="Sweet Summits IC Vanilla 1 3GAL"/>
    <n v="0"/>
    <n v="0"/>
    <n v="0"/>
    <n v="0"/>
    <n v="0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120"/>
    <n v="1.1300000000000001E-2"/>
    <n v="7"/>
    <n v="0"/>
    <n v="0"/>
    <n v="5.8333333333333334E-2"/>
    <n v="0"/>
    <n v="0"/>
    <n v="0"/>
    <n v="0"/>
    <n v="0"/>
    <n v="4.1666666666666664E-2"/>
    <n v="1.6666666666666666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9100000000000004E-2"/>
    <n v="0"/>
    <n v="0"/>
    <n v="0"/>
    <n v="0"/>
    <n v="0"/>
    <n v="5.6500000000000009E-2"/>
    <n v="2.2600000000000002E-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Other"/>
    <n v="64865961"/>
    <n v="10810125610872"/>
    <s v="Sweet Summits IC Strawberry 1 3GAL"/>
    <n v="0"/>
    <n v="0"/>
    <n v="0"/>
    <n v="0"/>
    <n v="0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120"/>
    <n v="1.1300000000000001E-2"/>
    <n v="7"/>
    <n v="0"/>
    <n v="0"/>
    <n v="5.8333333333333334E-2"/>
    <n v="0"/>
    <n v="0"/>
    <n v="0"/>
    <n v="0"/>
    <n v="0"/>
    <n v="4.1666666666666664E-2"/>
    <n v="1.6666666666666666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9100000000000004E-2"/>
    <n v="0"/>
    <n v="0"/>
    <n v="0"/>
    <n v="0"/>
    <n v="0"/>
    <n v="5.6500000000000009E-2"/>
    <n v="2.2600000000000002E-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Other"/>
    <n v="64865948"/>
    <n v="10810125611121"/>
    <s v="Sweet Summits IC Chocolate 1 3GAL"/>
    <n v="0"/>
    <n v="0"/>
    <n v="0"/>
    <n v="0"/>
    <n v="0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120"/>
    <n v="1.1300000000000001E-2"/>
    <n v="7"/>
    <n v="0"/>
    <n v="0"/>
    <n v="5.8333333333333334E-2"/>
    <n v="0"/>
    <n v="0"/>
    <n v="0"/>
    <n v="0"/>
    <n v="0"/>
    <n v="4.1666666666666664E-2"/>
    <n v="1.6666666666666666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9100000000000004E-2"/>
    <n v="0"/>
    <n v="0"/>
    <n v="0"/>
    <n v="0"/>
    <n v="0"/>
    <n v="5.6500000000000009E-2"/>
    <n v="2.2600000000000002E-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Other"/>
    <n v="64865964"/>
    <n v="10810125611381"/>
    <s v="Sweet Summits IC Choco Taco 1 3GAL"/>
    <n v="0"/>
    <n v="0"/>
    <n v="0"/>
    <n v="0"/>
    <n v="0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120"/>
    <n v="1.1300000000000001E-2"/>
    <n v="7"/>
    <n v="0"/>
    <n v="0"/>
    <n v="5.8333333333333334E-2"/>
    <n v="0"/>
    <n v="0"/>
    <n v="0"/>
    <n v="0"/>
    <n v="0"/>
    <n v="4.1666666666666664E-2"/>
    <n v="1.6666666666666666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9100000000000004E-2"/>
    <n v="0"/>
    <n v="0"/>
    <n v="0"/>
    <n v="0"/>
    <n v="0"/>
    <n v="5.6500000000000009E-2"/>
    <n v="2.2600000000000002E-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Other"/>
    <n v="64997059"/>
    <n v="10076840004604"/>
    <s v="BJ US-IC-Mixed 12PK"/>
    <n v="0"/>
    <n v="0"/>
    <n v="0"/>
    <n v="0"/>
    <n v="0"/>
    <n v="0"/>
    <n v="0"/>
    <n v="192"/>
    <n v="8928"/>
    <n v="7872"/>
    <n v="4800"/>
    <n v="7488"/>
    <n v="3744"/>
    <n v="22715"/>
    <n v="11977"/>
    <n v="23541.000000000004"/>
    <n v="19411"/>
    <n v="26226.000000000004"/>
    <n v="26907"/>
    <n v="26476"/>
    <n v="23476"/>
    <n v="19328.400000000005"/>
    <n v="17180.800000000003"/>
    <n v="16107"/>
    <n v="16107"/>
    <n v="282476.2"/>
    <n v="96"/>
    <n v="5.6760000000000005E-3"/>
    <n v="33024"/>
    <n v="249452.2"/>
    <n v="0"/>
    <n v="344"/>
    <n v="2598.4604166666668"/>
    <n v="0"/>
    <n v="0"/>
    <n v="0"/>
    <n v="0"/>
    <n v="0"/>
    <n v="0"/>
    <n v="2"/>
    <n v="93"/>
    <n v="82"/>
    <n v="50"/>
    <n v="78"/>
    <n v="39"/>
    <n v="236.61458333333334"/>
    <n v="124.76041666666667"/>
    <n v="245.21875000000003"/>
    <n v="202.19791666666666"/>
    <n v="273.18750000000006"/>
    <n v="280.28125"/>
    <n v="275.79166666666669"/>
    <n v="244.54166666666666"/>
    <n v="201.33750000000006"/>
    <n v="178.9666666666667"/>
    <n v="167.78125"/>
    <n v="167.78125"/>
    <n v="0"/>
    <n v="187.44422400000002"/>
    <n v="1415.8906872000002"/>
    <n v="0"/>
    <n v="0"/>
    <n v="0"/>
    <n v="0"/>
    <n v="0"/>
    <n v="0"/>
    <n v="1.0897920000000001"/>
    <n v="50.675328000000007"/>
    <n v="44.681472000000007"/>
    <n v="27.244800000000001"/>
    <n v="42.501888000000001"/>
    <n v="21.250944"/>
    <n v="128.93034"/>
    <n v="67.981452000000004"/>
    <n v="133.61871600000003"/>
    <n v="110.17683600000001"/>
    <n v="148.85877600000003"/>
    <n v="152.72413200000003"/>
    <n v="150.27777600000002"/>
    <n v="133.24977600000003"/>
    <n v="109.70799840000004"/>
    <n v="97.518220800000023"/>
    <n v="91.423332000000002"/>
    <n v="91.423332000000002"/>
  </r>
  <r>
    <x v="0"/>
    <s v="2.4 Gal"/>
    <n v="65451950"/>
    <n v="10076840004635"/>
    <s v="BJ US-IC Honey Graham Latte-1 2.4Gal"/>
    <n v="0"/>
    <n v="0"/>
    <n v="0"/>
    <n v="0"/>
    <n v="0"/>
    <n v="0"/>
    <n v="0"/>
    <n v="0"/>
    <n v="0"/>
    <n v="0"/>
    <n v="0"/>
    <n v="0"/>
    <n v="0"/>
    <n v="365"/>
    <n v="308"/>
    <n v="914"/>
    <n v="700"/>
    <n v="665"/>
    <n v="865"/>
    <n v="1104"/>
    <n v="814"/>
    <n v="385"/>
    <n v="325"/>
    <n v="237"/>
    <n v="220"/>
    <n v="6902"/>
    <n v="125"/>
    <n v="9.0850000000000011E-3"/>
    <n v="0"/>
    <n v="6902"/>
    <n v="0"/>
    <n v="0"/>
    <n v="55.216000000000001"/>
    <n v="0"/>
    <n v="0"/>
    <n v="0"/>
    <n v="0"/>
    <n v="0"/>
    <n v="0"/>
    <n v="0"/>
    <n v="0"/>
    <n v="0"/>
    <n v="0"/>
    <n v="0"/>
    <n v="0"/>
    <n v="2.92"/>
    <n v="2.464"/>
    <n v="7.3120000000000003"/>
    <n v="5.6"/>
    <n v="5.32"/>
    <n v="6.92"/>
    <n v="8.8320000000000007"/>
    <n v="6.5119999999999996"/>
    <n v="3.08"/>
    <n v="2.6"/>
    <n v="1.8959999999999999"/>
    <n v="1.76"/>
    <n v="0"/>
    <n v="0"/>
    <n v="62.704670000000007"/>
    <n v="0"/>
    <n v="0"/>
    <n v="0"/>
    <n v="0"/>
    <n v="0"/>
    <n v="0"/>
    <n v="0"/>
    <n v="0"/>
    <n v="0"/>
    <n v="0"/>
    <n v="0"/>
    <n v="0"/>
    <n v="3.3160250000000002"/>
    <n v="2.7981800000000003"/>
    <n v="8.3036900000000013"/>
    <n v="6.3595000000000006"/>
    <n v="6.0415250000000009"/>
    <n v="7.8585250000000011"/>
    <n v="10.029840000000002"/>
    <n v="7.3951900000000013"/>
    <n v="3.4977250000000004"/>
    <n v="2.9526250000000003"/>
    <n v="2.1531450000000003"/>
    <n v="1.9987000000000001"/>
  </r>
  <r>
    <x v="0"/>
    <s v="2.4 Gal"/>
    <n v="65640070"/>
    <n v="10076840004628"/>
    <s v="BJ US-NDO Key Lime Pie-1 2.4Gal"/>
    <n v="0"/>
    <n v="0"/>
    <n v="0"/>
    <n v="0"/>
    <n v="0"/>
    <n v="0"/>
    <n v="0"/>
    <n v="0"/>
    <n v="0"/>
    <n v="0"/>
    <n v="0"/>
    <n v="0"/>
    <n v="0"/>
    <n v="0"/>
    <n v="0"/>
    <n v="700"/>
    <n v="698"/>
    <n v="663"/>
    <n v="862"/>
    <n v="1101"/>
    <n v="812"/>
    <n v="384"/>
    <n v="324"/>
    <n v="236"/>
    <n v="219"/>
    <n v="5999"/>
    <n v="125"/>
    <n v="9.0848256361922702E-3"/>
    <n v="0"/>
    <n v="5999"/>
    <n v="0"/>
    <n v="0"/>
    <n v="47.991999999999997"/>
    <n v="0"/>
    <n v="0"/>
    <n v="0"/>
    <n v="0"/>
    <n v="0"/>
    <n v="0"/>
    <n v="0"/>
    <n v="0"/>
    <n v="0"/>
    <n v="0"/>
    <n v="0"/>
    <n v="0"/>
    <n v="0"/>
    <n v="0"/>
    <n v="5.6"/>
    <n v="5.5839999999999996"/>
    <n v="5.3040000000000003"/>
    <n v="6.8959999999999999"/>
    <n v="8.8079999999999998"/>
    <n v="6.4960000000000004"/>
    <n v="3.0720000000000001"/>
    <n v="2.5920000000000001"/>
    <n v="1.8879999999999999"/>
    <n v="1.752"/>
    <n v="0"/>
    <n v="0"/>
    <n v="54.499868991517431"/>
    <n v="0"/>
    <n v="0"/>
    <n v="0"/>
    <n v="0"/>
    <n v="0"/>
    <n v="0"/>
    <n v="0"/>
    <n v="0"/>
    <n v="0"/>
    <n v="0"/>
    <n v="0"/>
    <n v="0"/>
    <n v="0"/>
    <n v="0"/>
    <n v="6.3593779453345896"/>
    <n v="6.3412082940622048"/>
    <n v="6.0232393967954749"/>
    <n v="7.8311196983977371"/>
    <n v="10.00239302544769"/>
    <n v="7.3768784165881236"/>
    <n v="3.4885730442978318"/>
    <n v="2.9434835061262956"/>
    <n v="2.1440188501413759"/>
    <n v="1.9895768143261072"/>
  </r>
  <r>
    <x v="0"/>
    <s v="48oz"/>
    <n v="64977526"/>
    <n v="10840473400252"/>
    <s v="BR Salted Caramel Truffle 6p 1.5QT"/>
    <n v="0"/>
    <n v="0"/>
    <n v="0"/>
    <n v="0"/>
    <n v="0"/>
    <n v="0"/>
    <n v="0"/>
    <n v="0"/>
    <n v="0"/>
    <n v="0"/>
    <n v="0"/>
    <n v="0"/>
    <n v="176"/>
    <n v="20847.595923918932"/>
    <n v="16737.387163671679"/>
    <n v="20531.96195694217"/>
    <n v="30127.54391019437"/>
    <n v="33245.790874780796"/>
    <n v="34594.116948181727"/>
    <n v="35746.12384367203"/>
    <n v="35737.841285685281"/>
    <n v="34587.815824564583"/>
    <n v="35740.00461317919"/>
    <n v="34586.464399410354"/>
    <n v="35733.316836687241"/>
    <n v="368391.96358088835"/>
    <n v="176"/>
    <n v="8.513999999999999E-3"/>
    <n v="176"/>
    <n v="368215.96358088835"/>
    <n v="0"/>
    <n v="1"/>
    <n v="2092.1361567095928"/>
    <n v="0"/>
    <n v="0"/>
    <n v="0"/>
    <n v="0"/>
    <n v="0"/>
    <n v="0"/>
    <n v="0"/>
    <n v="0"/>
    <n v="0"/>
    <n v="0"/>
    <n v="0"/>
    <n v="1"/>
    <n v="118.45224956772121"/>
    <n v="95.098790702679992"/>
    <n v="116.65887475535324"/>
    <n v="171.17922676246801"/>
    <n v="188.89653906125451"/>
    <n v="196.55748266012344"/>
    <n v="203.10297638450018"/>
    <n v="203.05591639593911"/>
    <n v="196.52168082138968"/>
    <n v="203.06820802942721"/>
    <n v="196.51400226937702"/>
    <n v="203.03020929935931"/>
    <n v="0"/>
    <n v="1.4984639999999998"/>
    <n v="3134.9907139276829"/>
    <n v="0"/>
    <n v="0"/>
    <n v="0"/>
    <n v="0"/>
    <n v="0"/>
    <n v="0"/>
    <n v="0"/>
    <n v="0"/>
    <n v="0"/>
    <n v="0"/>
    <n v="0"/>
    <n v="1.4984639999999998"/>
    <n v="177.49643169624576"/>
    <n v="142.50211431150066"/>
    <n v="174.80912410140562"/>
    <n v="256.50590885139485"/>
    <n v="283.05466350788367"/>
    <n v="294.5343116968192"/>
    <n v="304.3424984050236"/>
    <n v="304.27198070632443"/>
    <n v="294.48066393034281"/>
    <n v="304.29039927660756"/>
    <n v="294.4691578965797"/>
    <n v="304.23345954755513"/>
  </r>
  <r>
    <x v="0"/>
    <s v="48oz"/>
    <n v="64977530"/>
    <n v="10840473400283"/>
    <s v="BR Hot Fudge Brownie Sundae 6p 1.5QT"/>
    <n v="0"/>
    <n v="0"/>
    <n v="0"/>
    <n v="0"/>
    <n v="0"/>
    <n v="0"/>
    <n v="0"/>
    <n v="0"/>
    <n v="0"/>
    <n v="0"/>
    <n v="0"/>
    <n v="0"/>
    <n v="1001"/>
    <n v="20808.791966214718"/>
    <n v="30909.060006120089"/>
    <n v="37591.85046258376"/>
    <n v="37423.071004722398"/>
    <n v="44685.601444928077"/>
    <n v="46223.357257389885"/>
    <n v="47759.120811789944"/>
    <n v="47707.928811506194"/>
    <n v="46187.206637347888"/>
    <n v="47722.651865174783"/>
    <n v="46163.934290706769"/>
    <n v="47683.782105847371"/>
    <n v="501867.3566643318"/>
    <n v="176"/>
    <n v="8.513999999999999E-3"/>
    <n v="1001"/>
    <n v="500866.3566643318"/>
    <n v="0"/>
    <n v="5.6875"/>
    <n v="2845.8315719564307"/>
    <n v="0"/>
    <n v="0"/>
    <n v="0"/>
    <n v="0"/>
    <n v="0"/>
    <n v="0"/>
    <n v="0"/>
    <n v="0"/>
    <n v="0"/>
    <n v="0"/>
    <n v="0"/>
    <n v="5.6875"/>
    <n v="118.2317725353109"/>
    <n v="175.61965912568232"/>
    <n v="213.59005944649863"/>
    <n v="212.63108525410453"/>
    <n v="253.89546275527317"/>
    <n v="262.63271168971528"/>
    <n v="271.35864097607924"/>
    <n v="271.06777733810338"/>
    <n v="262.42731043947663"/>
    <n v="271.15143105212945"/>
    <n v="262.29508119719753"/>
    <n v="270.93058014686005"/>
    <n v="0"/>
    <n v="8.5225139999999993"/>
    <n v="4264.3761606401204"/>
    <n v="0"/>
    <n v="0"/>
    <n v="0"/>
    <n v="0"/>
    <n v="0"/>
    <n v="0"/>
    <n v="0"/>
    <n v="0"/>
    <n v="0"/>
    <n v="0"/>
    <n v="0"/>
    <n v="8.5225139999999993"/>
    <n v="177.1660548003521"/>
    <n v="263.15973689210642"/>
    <n v="320.05701483843808"/>
    <n v="318.62002653420649"/>
    <n v="380.45321070211759"/>
    <n v="393.54566368941744"/>
    <n v="406.62115459157951"/>
    <n v="406.1853059011637"/>
    <n v="393.23787731037987"/>
    <n v="406.31065798009803"/>
    <n v="393.0397365510774"/>
    <n v="405.97972084918445"/>
  </r>
  <r>
    <x v="0"/>
    <s v="48oz"/>
    <n v="64977528"/>
    <n v="10840473400269"/>
    <s v="BR Strawberry Pound Cake 6p 1.5QT"/>
    <n v="0"/>
    <n v="0"/>
    <n v="0"/>
    <n v="0"/>
    <n v="0"/>
    <n v="0"/>
    <n v="0"/>
    <n v="0"/>
    <n v="0"/>
    <n v="0"/>
    <n v="0"/>
    <n v="0"/>
    <n v="176"/>
    <n v="7515.5959239189324"/>
    <n v="6777.3871636716794"/>
    <n v="8591.9619569421739"/>
    <n v="13892.543910194365"/>
    <n v="13999.790874780796"/>
    <n v="13710.116948181727"/>
    <n v="14167.123843672034"/>
    <n v="14158.841285685283"/>
    <n v="13703.815824564585"/>
    <n v="14161.00461317919"/>
    <n v="13702.464399410359"/>
    <n v="14154.31683668724"/>
    <n v="148710.96358088838"/>
    <n v="176"/>
    <n v="8.513999999999999E-3"/>
    <n v="176"/>
    <n v="148534.96358088838"/>
    <n v="0"/>
    <n v="1"/>
    <n v="843.94865670959302"/>
    <n v="0"/>
    <n v="0"/>
    <n v="0"/>
    <n v="0"/>
    <n v="0"/>
    <n v="0"/>
    <n v="0"/>
    <n v="0"/>
    <n v="0"/>
    <n v="0"/>
    <n v="0"/>
    <n v="1"/>
    <n v="42.702249567721204"/>
    <n v="38.507881611770905"/>
    <n v="48.817965664444166"/>
    <n v="78.934908580649804"/>
    <n v="79.544266333981795"/>
    <n v="77.898391751032534"/>
    <n v="80.495021839045648"/>
    <n v="80.44796185048456"/>
    <n v="77.862589912298773"/>
    <n v="80.460253483972664"/>
    <n v="77.854911360286124"/>
    <n v="80.422254753904767"/>
    <n v="0"/>
    <n v="1.4984639999999998"/>
    <n v="1264.6266799276834"/>
    <n v="0"/>
    <n v="0"/>
    <n v="0"/>
    <n v="0"/>
    <n v="0"/>
    <n v="0"/>
    <n v="0"/>
    <n v="0"/>
    <n v="0"/>
    <n v="0"/>
    <n v="0"/>
    <n v="1.4984639999999998"/>
    <n v="63.987783696245785"/>
    <n v="57.702674311500672"/>
    <n v="73.151964101405653"/>
    <n v="118.28111885139481"/>
    <n v="119.19421950788369"/>
    <n v="116.72793569681922"/>
    <n v="120.61889240502369"/>
    <n v="120.54837470632448"/>
    <n v="116.67428793034286"/>
    <n v="120.56679327660761"/>
    <n v="116.66278189657979"/>
    <n v="120.50985354755514"/>
  </r>
  <r>
    <x v="0"/>
    <s v="48oz"/>
    <n v="64977529"/>
    <n v="10840473400276"/>
    <s v="BR Chocolate Lava Cake 6p 1.5QT"/>
    <n v="0"/>
    <n v="0"/>
    <n v="0"/>
    <n v="0"/>
    <n v="0"/>
    <n v="0"/>
    <n v="0"/>
    <n v="0"/>
    <n v="0"/>
    <n v="0"/>
    <n v="0"/>
    <n v="0"/>
    <n v="176"/>
    <n v="9248.5959239189324"/>
    <n v="6499.3871636716794"/>
    <n v="12343.961956942174"/>
    <n v="16790.543910194363"/>
    <n v="18154.790874780796"/>
    <n v="17740.116948181727"/>
    <n v="18332.123843672034"/>
    <n v="18323.841285685281"/>
    <n v="17733.815824564583"/>
    <n v="18326.00461317919"/>
    <n v="17732.464399410361"/>
    <n v="18319.316836687241"/>
    <n v="189720.96358088835"/>
    <n v="176"/>
    <n v="8.513999999999999E-3"/>
    <n v="176"/>
    <n v="189544.96358088835"/>
    <n v="0"/>
    <n v="1"/>
    <n v="1076.9600203459565"/>
    <n v="0"/>
    <n v="0"/>
    <n v="0"/>
    <n v="0"/>
    <n v="0"/>
    <n v="0"/>
    <n v="0"/>
    <n v="0"/>
    <n v="0"/>
    <n v="0"/>
    <n v="0"/>
    <n v="1"/>
    <n v="52.548840476812117"/>
    <n v="36.928336157225452"/>
    <n v="70.136147482625987"/>
    <n v="95.400817671558883"/>
    <n v="103.15222087943634"/>
    <n v="100.79611902375981"/>
    <n v="104.15979456631838"/>
    <n v="104.11273457775728"/>
    <n v="100.76031718502604"/>
    <n v="104.1250262112454"/>
    <n v="100.75263863301342"/>
    <n v="104.08702748117751"/>
    <n v="0"/>
    <n v="1.4984639999999998"/>
    <n v="1613.7858199276832"/>
    <n v="0"/>
    <n v="0"/>
    <n v="0"/>
    <n v="0"/>
    <n v="0"/>
    <n v="0"/>
    <n v="0"/>
    <n v="0"/>
    <n v="0"/>
    <n v="0"/>
    <n v="0"/>
    <n v="1.4984639999999998"/>
    <n v="78.742545696245784"/>
    <n v="55.335782311500672"/>
    <n v="105.09649210140566"/>
    <n v="142.95469085139479"/>
    <n v="154.56988950788369"/>
    <n v="151.0393556968192"/>
    <n v="156.07970240502368"/>
    <n v="156.00918470632448"/>
    <n v="150.98570793034284"/>
    <n v="156.02760327660761"/>
    <n v="150.97420189657979"/>
    <n v="155.97066354755515"/>
  </r>
  <r>
    <x v="1"/>
    <s v="BJ Bars"/>
    <n v="64987232"/>
    <n v="10076840004529"/>
    <s v="BJ US-Bar-CHOCFUDGBrownie 8-4pk"/>
    <n v="0"/>
    <n v="0"/>
    <n v="0"/>
    <n v="0"/>
    <n v="0"/>
    <n v="0"/>
    <n v="0"/>
    <n v="0"/>
    <n v="0"/>
    <n v="0"/>
    <n v="0"/>
    <n v="0"/>
    <n v="15723"/>
    <n v="16663"/>
    <n v="15683"/>
    <n v="33701"/>
    <n v="37924.199999999997"/>
    <n v="47969.2"/>
    <n v="48805"/>
    <n v="46711.199999999997"/>
    <n v="49010.400000000001"/>
    <n v="45012.4"/>
    <n v="46017.8"/>
    <n v="40014.6"/>
    <n v="41847.199999999997"/>
    <n v="485082"/>
    <n v="165"/>
    <n v="2.3999999999999998E-3"/>
    <n v="15723"/>
    <n v="469359"/>
    <n v="0"/>
    <n v="95.290909090909096"/>
    <n v="2844.6"/>
    <n v="0"/>
    <n v="0"/>
    <n v="0"/>
    <n v="0"/>
    <n v="0"/>
    <n v="0"/>
    <n v="0"/>
    <n v="0"/>
    <n v="0"/>
    <n v="0"/>
    <n v="0"/>
    <n v="95.290909090909096"/>
    <n v="100.98787878787878"/>
    <n v="95.048484848484847"/>
    <n v="204.24848484848485"/>
    <n v="229.84363636363634"/>
    <n v="290.72242424242421"/>
    <n v="295.78787878787881"/>
    <n v="283.09818181818179"/>
    <n v="297.0327272727273"/>
    <n v="272.80242424242425"/>
    <n v="278.89575757575761"/>
    <n v="242.51272727272726"/>
    <n v="253.61939393939392"/>
    <n v="0"/>
    <n v="37.735199999999999"/>
    <n v="1126.4615999999999"/>
    <n v="0"/>
    <n v="0"/>
    <n v="0"/>
    <n v="0"/>
    <n v="0"/>
    <n v="0"/>
    <n v="0"/>
    <n v="0"/>
    <n v="0"/>
    <n v="0"/>
    <n v="0"/>
    <n v="37.735199999999999"/>
    <n v="39.991199999999999"/>
    <n v="37.639199999999995"/>
    <n v="80.88239999999999"/>
    <n v="91.018079999999983"/>
    <n v="115.12607999999999"/>
    <n v="117.13199999999999"/>
    <n v="112.10687999999999"/>
    <n v="117.62495999999999"/>
    <n v="108.02976"/>
    <n v="110.44271999999999"/>
    <n v="96.035039999999995"/>
    <n v="100.43327999999998"/>
  </r>
  <r>
    <x v="1"/>
    <s v="BJ Bars"/>
    <n v="64987233"/>
    <n v="10076840004536"/>
    <s v="BJ US-Bar-StrawberryCHSCAKE 8-4pk"/>
    <n v="0"/>
    <n v="0"/>
    <n v="0"/>
    <n v="0"/>
    <n v="0"/>
    <n v="0"/>
    <n v="0"/>
    <n v="0"/>
    <n v="0"/>
    <n v="0"/>
    <n v="0"/>
    <n v="0"/>
    <n v="8153"/>
    <n v="11838"/>
    <n v="10807"/>
    <n v="24121"/>
    <n v="26975.200000000001"/>
    <n v="32863.199999999997"/>
    <n v="33528"/>
    <n v="32776.199999999997"/>
    <n v="34143.400000000009"/>
    <n v="31299.4"/>
    <n v="32158.800000000003"/>
    <n v="27948.599999999995"/>
    <n v="29245.200000000001"/>
    <n v="335857"/>
    <n v="165"/>
    <n v="2.3999999999999998E-3"/>
    <n v="8153"/>
    <n v="327704"/>
    <n v="0"/>
    <n v="49.412121212121214"/>
    <n v="1986.0848484848484"/>
    <n v="0"/>
    <n v="0"/>
    <n v="0"/>
    <n v="0"/>
    <n v="0"/>
    <n v="0"/>
    <n v="0"/>
    <n v="0"/>
    <n v="0"/>
    <n v="0"/>
    <n v="0"/>
    <n v="49.412121212121214"/>
    <n v="71.74545454545455"/>
    <n v="65.4969696969697"/>
    <n v="146.18787878787879"/>
    <n v="163.48606060606062"/>
    <n v="199.17090909090908"/>
    <n v="203.2"/>
    <n v="198.64363636363635"/>
    <n v="206.92969696969703"/>
    <n v="189.69333333333333"/>
    <n v="194.90181818181819"/>
    <n v="169.38545454545451"/>
    <n v="177.24363636363637"/>
    <n v="0"/>
    <n v="19.5672"/>
    <n v="786.48959999999988"/>
    <n v="0"/>
    <n v="0"/>
    <n v="0"/>
    <n v="0"/>
    <n v="0"/>
    <n v="0"/>
    <n v="0"/>
    <n v="0"/>
    <n v="0"/>
    <n v="0"/>
    <n v="0"/>
    <n v="19.5672"/>
    <n v="28.411199999999997"/>
    <n v="25.936799999999998"/>
    <n v="57.890399999999993"/>
    <n v="64.740479999999991"/>
    <n v="78.871679999999984"/>
    <n v="80.467199999999991"/>
    <n v="78.662879999999987"/>
    <n v="81.944160000000011"/>
    <n v="75.118560000000002"/>
    <n v="77.181120000000007"/>
    <n v="67.076639999999983"/>
    <n v="70.188479999999998"/>
  </r>
  <r>
    <x v="1"/>
    <s v="BJ Bars"/>
    <n v="64987234"/>
    <n v="10076840004543"/>
    <s v="BJ US-Bar-Cookie Dough 8-4pk"/>
    <n v="0"/>
    <n v="0"/>
    <n v="0"/>
    <n v="0"/>
    <n v="0"/>
    <n v="0"/>
    <n v="0"/>
    <n v="0"/>
    <n v="0"/>
    <n v="0"/>
    <n v="0"/>
    <n v="0"/>
    <n v="16532"/>
    <n v="16890"/>
    <n v="15907"/>
    <n v="42938"/>
    <n v="51756.2"/>
    <n v="61466.2"/>
    <n v="63832"/>
    <n v="58539.199999999997"/>
    <n v="58638.400000000001"/>
    <n v="58721.4"/>
    <n v="56074.8"/>
    <n v="47876.6"/>
    <n v="48960.2"/>
    <n v="598132"/>
    <n v="165"/>
    <n v="2.3999999999999998E-3"/>
    <n v="16532"/>
    <n v="581600"/>
    <n v="0"/>
    <n v="100.19393939393939"/>
    <n v="3524.848484848485"/>
    <n v="0"/>
    <n v="0"/>
    <n v="0"/>
    <n v="0"/>
    <n v="0"/>
    <n v="0"/>
    <n v="0"/>
    <n v="0"/>
    <n v="0"/>
    <n v="0"/>
    <n v="0"/>
    <n v="100.19393939393939"/>
    <n v="102.36363636363636"/>
    <n v="96.406060606060606"/>
    <n v="260.23030303030305"/>
    <n v="313.67393939393935"/>
    <n v="372.52242424242422"/>
    <n v="386.86060606060607"/>
    <n v="354.78303030303027"/>
    <n v="355.38424242424242"/>
    <n v="355.88727272727272"/>
    <n v="339.84727272727275"/>
    <n v="290.16121212121209"/>
    <n v="296.72848484848481"/>
    <n v="0"/>
    <n v="39.6768"/>
    <n v="1395.84"/>
    <n v="0"/>
    <n v="0"/>
    <n v="0"/>
    <n v="0"/>
    <n v="0"/>
    <n v="0"/>
    <n v="0"/>
    <n v="0"/>
    <n v="0"/>
    <n v="0"/>
    <n v="0"/>
    <n v="39.6768"/>
    <n v="40.535999999999994"/>
    <n v="38.1768"/>
    <n v="103.05119999999999"/>
    <n v="124.21487999999998"/>
    <n v="147.51887999999997"/>
    <n v="153.1968"/>
    <n v="140.49407999999997"/>
    <n v="140.73215999999999"/>
    <n v="140.93135999999998"/>
    <n v="134.57952"/>
    <n v="114.90383999999999"/>
    <n v="117.50447999999999"/>
  </r>
  <r>
    <x v="1"/>
    <s v="BJ Bars"/>
    <n v="64988054"/>
    <n v="10076840004581"/>
    <s v="BJ US-Bar-Caramel Blondie 8-4pk"/>
    <n v="0"/>
    <n v="0"/>
    <n v="0"/>
    <n v="0"/>
    <n v="0"/>
    <n v="0"/>
    <n v="0"/>
    <n v="0"/>
    <n v="0"/>
    <n v="0"/>
    <n v="0"/>
    <n v="0"/>
    <n v="6727"/>
    <n v="12720"/>
    <n v="11429"/>
    <n v="16142.000000000002"/>
    <n v="22615.200000000001"/>
    <n v="28107.199999999997"/>
    <n v="28413.000000000007"/>
    <n v="27001.199999999997"/>
    <n v="27980.400000000001"/>
    <n v="25612.400000000001"/>
    <n v="26413.800000000003"/>
    <n v="22945.600000000006"/>
    <n v="24022.200000000004"/>
    <n v="280128.99999999994"/>
    <n v="165"/>
    <n v="2.3999999999999998E-3"/>
    <n v="6727"/>
    <n v="273401.99999999994"/>
    <n v="0"/>
    <n v="40.769696969696973"/>
    <n v="1656.9818181818177"/>
    <n v="0"/>
    <n v="0"/>
    <n v="0"/>
    <n v="0"/>
    <n v="0"/>
    <n v="0"/>
    <n v="0"/>
    <n v="0"/>
    <n v="0"/>
    <n v="0"/>
    <n v="0"/>
    <n v="40.769696969696973"/>
    <n v="77.090909090909093"/>
    <n v="69.266666666666666"/>
    <n v="97.830303030303043"/>
    <n v="137.06181818181818"/>
    <n v="170.34666666666664"/>
    <n v="172.20000000000005"/>
    <n v="163.64363636363635"/>
    <n v="169.57818181818183"/>
    <n v="155.22666666666669"/>
    <n v="160.08363636363637"/>
    <n v="139.06424242424245"/>
    <n v="145.58909090909094"/>
    <n v="0"/>
    <n v="16.1448"/>
    <n v="656.16479999999979"/>
    <n v="0"/>
    <n v="0"/>
    <n v="0"/>
    <n v="0"/>
    <n v="0"/>
    <n v="0"/>
    <n v="0"/>
    <n v="0"/>
    <n v="0"/>
    <n v="0"/>
    <n v="0"/>
    <n v="16.1448"/>
    <n v="30.527999999999999"/>
    <n v="27.429599999999997"/>
    <n v="38.7408"/>
    <n v="54.276479999999999"/>
    <n v="67.457279999999983"/>
    <n v="68.191200000000009"/>
    <n v="64.802879999999988"/>
    <n v="67.152959999999993"/>
    <n v="61.469760000000001"/>
    <n v="63.393120000000003"/>
    <n v="55.069440000000007"/>
    <n v="57.653280000000002"/>
  </r>
  <r>
    <x v="1"/>
    <s v="BJ Bars"/>
    <n v="64988053"/>
    <n v="10076840004574"/>
    <s v="BJ US-Bar-PB Pretzel 8-4pk"/>
    <n v="0"/>
    <n v="0"/>
    <n v="0"/>
    <n v="0"/>
    <n v="0"/>
    <n v="0"/>
    <n v="0"/>
    <n v="0"/>
    <n v="0"/>
    <n v="0"/>
    <n v="0"/>
    <n v="0"/>
    <n v="5957"/>
    <n v="10704.000000000002"/>
    <n v="10431"/>
    <n v="13705"/>
    <n v="18107.2"/>
    <n v="22062.2"/>
    <n v="21893"/>
    <n v="21055.200000000001"/>
    <n v="21636.400000000001"/>
    <n v="19759.400000000001"/>
    <n v="20499.8"/>
    <n v="17796.599999999999"/>
    <n v="18645.2"/>
    <n v="222252"/>
    <n v="165"/>
    <n v="2.3999999999999998E-3"/>
    <n v="5957"/>
    <n v="216295"/>
    <n v="0"/>
    <n v="36.103030303030302"/>
    <n v="1310.878787878788"/>
    <n v="0"/>
    <n v="0"/>
    <n v="0"/>
    <n v="0"/>
    <n v="0"/>
    <n v="0"/>
    <n v="0"/>
    <n v="0"/>
    <n v="0"/>
    <n v="0"/>
    <n v="0"/>
    <n v="36.103030303030302"/>
    <n v="64.872727272727289"/>
    <n v="63.218181818181819"/>
    <n v="83.060606060606062"/>
    <n v="109.74060606060607"/>
    <n v="133.71030303030304"/>
    <n v="132.68484848484849"/>
    <n v="127.60727272727273"/>
    <n v="131.12969696969697"/>
    <n v="119.7539393939394"/>
    <n v="124.24121212121211"/>
    <n v="107.85818181818181"/>
    <n v="113.00121212121212"/>
    <n v="0"/>
    <n v="14.296799999999999"/>
    <n v="519.10799999999995"/>
    <n v="0"/>
    <n v="0"/>
    <n v="0"/>
    <n v="0"/>
    <n v="0"/>
    <n v="0"/>
    <n v="0"/>
    <n v="0"/>
    <n v="0"/>
    <n v="0"/>
    <n v="0"/>
    <n v="14.296799999999999"/>
    <n v="25.689600000000002"/>
    <n v="25.034399999999998"/>
    <n v="32.891999999999996"/>
    <n v="43.457279999999997"/>
    <n v="52.949279999999995"/>
    <n v="52.543199999999999"/>
    <n v="50.53248"/>
    <n v="51.92736"/>
    <n v="47.422559999999997"/>
    <n v="49.199519999999993"/>
    <n v="42.711839999999995"/>
    <n v="44.748480000000001"/>
  </r>
  <r>
    <x v="0"/>
    <s v="PTS"/>
    <n v="65459033"/>
    <n v="10077567004793"/>
    <s v="BR Strawberry Shortcake 8 1PT"/>
    <n v="0"/>
    <n v="0"/>
    <n v="0"/>
    <n v="0"/>
    <n v="0"/>
    <n v="0"/>
    <n v="0"/>
    <n v="0"/>
    <n v="0"/>
    <n v="0"/>
    <n v="0"/>
    <n v="0"/>
    <n v="0"/>
    <n v="0"/>
    <n v="0"/>
    <n v="11379"/>
    <n v="6959.9999999999991"/>
    <n v="7490.0000000000009"/>
    <n v="5672.9999999999991"/>
    <n v="7328"/>
    <n v="9770.9999999999982"/>
    <n v="9454.9999999999982"/>
    <n v="9770.9999999999982"/>
    <n v="9454.9999999999982"/>
    <n v="9770.9999999999982"/>
    <n v="87053"/>
    <n v="240"/>
    <n v="3.7839999999999996E-3"/>
    <n v="0"/>
    <n v="87053"/>
    <n v="0"/>
    <n v="0"/>
    <n v="362.72083333333336"/>
    <n v="0"/>
    <n v="0"/>
    <n v="0"/>
    <n v="0"/>
    <n v="0"/>
    <n v="0"/>
    <n v="0"/>
    <n v="0"/>
    <n v="0"/>
    <n v="0"/>
    <n v="0"/>
    <n v="0"/>
    <n v="0"/>
    <n v="0"/>
    <n v="47.412500000000001"/>
    <n v="28.999999999999996"/>
    <n v="31.208333333333336"/>
    <n v="23.637499999999996"/>
    <n v="30.533333333333335"/>
    <n v="40.712499999999991"/>
    <n v="39.395833333333329"/>
    <n v="40.712499999999991"/>
    <n v="39.395833333333329"/>
    <n v="40.712499999999991"/>
    <n v="0"/>
    <n v="0"/>
    <n v="329.40855199999999"/>
    <n v="0"/>
    <n v="0"/>
    <n v="0"/>
    <n v="0"/>
    <n v="0"/>
    <n v="0"/>
    <n v="0"/>
    <n v="0"/>
    <n v="0"/>
    <n v="0"/>
    <n v="0"/>
    <n v="0"/>
    <n v="0"/>
    <n v="0"/>
    <n v="43.058135999999998"/>
    <n v="26.336639999999992"/>
    <n v="28.34216"/>
    <n v="21.466631999999993"/>
    <n v="27.729151999999996"/>
    <n v="36.973463999999993"/>
    <n v="35.777719999999988"/>
    <n v="36.973463999999993"/>
    <n v="35.777719999999988"/>
    <n v="36.973463999999993"/>
  </r>
  <r>
    <x v="0"/>
    <s v="PTS"/>
    <n v="65459388"/>
    <n v="10077567004809"/>
    <s v="BR Almond Joy 8 1PT"/>
    <n v="0"/>
    <n v="0"/>
    <n v="0"/>
    <n v="0"/>
    <n v="0"/>
    <n v="0"/>
    <n v="0"/>
    <n v="0"/>
    <n v="0"/>
    <n v="0"/>
    <n v="0"/>
    <n v="0"/>
    <n v="0"/>
    <n v="0"/>
    <n v="0"/>
    <n v="11002.999999999998"/>
    <n v="4776"/>
    <n v="4856"/>
    <n v="3439"/>
    <n v="4442"/>
    <n v="5923.0000000000009"/>
    <n v="5731.9999999999991"/>
    <n v="5923.0000000000009"/>
    <n v="5731.9999999999991"/>
    <n v="5923.0000000000009"/>
    <n v="57749"/>
    <n v="240"/>
    <n v="3.7839999999999996E-3"/>
    <n v="0"/>
    <n v="57749"/>
    <n v="0"/>
    <n v="0"/>
    <n v="240.62083333333334"/>
    <n v="0"/>
    <n v="0"/>
    <n v="0"/>
    <n v="0"/>
    <n v="0"/>
    <n v="0"/>
    <n v="0"/>
    <n v="0"/>
    <n v="0"/>
    <n v="0"/>
    <n v="0"/>
    <n v="0"/>
    <n v="0"/>
    <n v="0"/>
    <n v="45.845833333333324"/>
    <n v="19.899999999999999"/>
    <n v="20.233333333333334"/>
    <n v="14.329166666666667"/>
    <n v="18.508333333333333"/>
    <n v="24.679166666666671"/>
    <n v="23.883333333333329"/>
    <n v="24.679166666666671"/>
    <n v="23.883333333333329"/>
    <n v="24.679166666666671"/>
    <n v="0"/>
    <n v="0"/>
    <n v="218.52221599999999"/>
    <n v="0"/>
    <n v="0"/>
    <n v="0"/>
    <n v="0"/>
    <n v="0"/>
    <n v="0"/>
    <n v="0"/>
    <n v="0"/>
    <n v="0"/>
    <n v="0"/>
    <n v="0"/>
    <n v="0"/>
    <n v="0"/>
    <n v="0"/>
    <n v="41.63535199999999"/>
    <n v="18.072384"/>
    <n v="18.375103999999997"/>
    <n v="13.013175999999998"/>
    <n v="16.808527999999999"/>
    <n v="22.412632000000002"/>
    <n v="21.689887999999993"/>
    <n v="22.412632000000002"/>
    <n v="21.689887999999993"/>
    <n v="22.412632000000002"/>
  </r>
  <r>
    <x v="0"/>
    <s v="PTS"/>
    <n v="65471855"/>
    <n v="10077567004816"/>
    <s v="BR Creamsicle 8 1PT"/>
    <n v="0"/>
    <n v="0"/>
    <n v="0"/>
    <n v="0"/>
    <n v="0"/>
    <n v="0"/>
    <n v="0"/>
    <n v="0"/>
    <n v="0"/>
    <n v="0"/>
    <n v="0"/>
    <n v="0"/>
    <n v="0"/>
    <n v="0"/>
    <n v="0"/>
    <n v="11254"/>
    <n v="6054"/>
    <n v="6243.0000000000009"/>
    <n v="4500"/>
    <n v="5812.9999999999991"/>
    <n v="7750.0000000000009"/>
    <n v="7499.9999999999991"/>
    <n v="7750.0000000000009"/>
    <n v="7499.9999999999991"/>
    <n v="7750.0000000000009"/>
    <n v="72114"/>
    <n v="240"/>
    <n v="3.7839999999999996E-3"/>
    <n v="0"/>
    <n v="72114"/>
    <n v="0"/>
    <n v="0"/>
    <n v="300.47500000000002"/>
    <n v="0"/>
    <n v="0"/>
    <n v="0"/>
    <n v="0"/>
    <n v="0"/>
    <n v="0"/>
    <n v="0"/>
    <n v="0"/>
    <n v="0"/>
    <n v="0"/>
    <n v="0"/>
    <n v="0"/>
    <n v="0"/>
    <n v="0"/>
    <n v="46.891666666666666"/>
    <n v="25.225000000000001"/>
    <n v="26.012500000000003"/>
    <n v="18.75"/>
    <n v="24.220833333333328"/>
    <n v="32.291666666666671"/>
    <n v="31.249999999999996"/>
    <n v="32.291666666666671"/>
    <n v="31.249999999999996"/>
    <n v="32.291666666666671"/>
    <n v="0"/>
    <n v="0"/>
    <n v="272.87937599999998"/>
    <n v="0"/>
    <n v="0"/>
    <n v="0"/>
    <n v="0"/>
    <n v="0"/>
    <n v="0"/>
    <n v="0"/>
    <n v="0"/>
    <n v="0"/>
    <n v="0"/>
    <n v="0"/>
    <n v="0"/>
    <n v="0"/>
    <n v="0"/>
    <n v="42.585135999999999"/>
    <n v="22.908335999999998"/>
    <n v="23.623512000000002"/>
    <n v="17.027999999999999"/>
    <n v="21.996391999999993"/>
    <n v="29.326000000000001"/>
    <n v="28.379999999999992"/>
    <n v="29.326000000000001"/>
    <n v="28.379999999999992"/>
    <n v="29.326000000000001"/>
  </r>
  <r>
    <x v="1"/>
    <s v="Other"/>
    <n v="64977494"/>
    <n v="10840473400245"/>
    <s v="GH Reeses Candy Bar 8-6PK"/>
    <n v="0"/>
    <n v="0"/>
    <n v="0"/>
    <n v="0"/>
    <n v="0"/>
    <n v="0"/>
    <n v="0"/>
    <n v="0"/>
    <n v="0"/>
    <n v="0"/>
    <n v="0"/>
    <n v="0"/>
    <n v="429"/>
    <n v="7685"/>
    <n v="7435"/>
    <n v="20594"/>
    <n v="21622"/>
    <n v="33404"/>
    <n v="31080"/>
    <n v="31604"/>
    <n v="29005"/>
    <n v="23844"/>
    <n v="16987"/>
    <n v="13230.000000000002"/>
    <n v="15171"/>
    <n v="252090"/>
    <n v="130"/>
    <n v="2.8399999999999996E-3"/>
    <n v="429"/>
    <n v="251661"/>
    <n v="0"/>
    <n v="3.3"/>
    <n v="1935.8538461538462"/>
    <n v="0"/>
    <n v="0"/>
    <n v="0"/>
    <n v="0"/>
    <n v="0"/>
    <n v="0"/>
    <n v="0"/>
    <n v="0"/>
    <n v="0"/>
    <n v="0"/>
    <n v="0"/>
    <n v="3.3"/>
    <n v="59.115384615384613"/>
    <n v="57.192307692307693"/>
    <n v="158.41538461538462"/>
    <n v="166.32307692307691"/>
    <n v="256.95384615384614"/>
    <n v="239.07692307692307"/>
    <n v="243.1076923076923"/>
    <n v="223.11538461538461"/>
    <n v="183.41538461538462"/>
    <n v="130.66923076923078"/>
    <n v="101.76923076923079"/>
    <n v="116.7"/>
    <n v="0"/>
    <n v="1.2183599999999999"/>
    <n v="714.71723999999995"/>
    <n v="0"/>
    <n v="0"/>
    <n v="0"/>
    <n v="0"/>
    <n v="0"/>
    <n v="0"/>
    <n v="0"/>
    <n v="0"/>
    <n v="0"/>
    <n v="0"/>
    <n v="0"/>
    <n v="1.2183599999999999"/>
    <n v="21.825399999999998"/>
    <n v="21.115399999999998"/>
    <n v="58.486959999999989"/>
    <n v="61.406479999999995"/>
    <n v="94.867359999999991"/>
    <n v="88.267199999999988"/>
    <n v="89.755359999999982"/>
    <n v="82.374199999999988"/>
    <n v="67.716959999999986"/>
    <n v="48.243079999999992"/>
    <n v="37.5732"/>
    <n v="43.085639999999998"/>
  </r>
  <r>
    <x v="1"/>
    <s v="Yasso Sandwich"/>
    <n v="64957257"/>
    <n v="10850001974018"/>
    <s v="Yasso Vanilla Bean Sandwich 8-3pk"/>
    <n v="0"/>
    <n v="0"/>
    <n v="0"/>
    <n v="0"/>
    <n v="0"/>
    <n v="0"/>
    <n v="0"/>
    <n v="2740"/>
    <n v="10120"/>
    <n v="5860"/>
    <n v="10026"/>
    <n v="7835"/>
    <n v="7997"/>
    <n v="7860.0325294703398"/>
    <n v="7550.7019260899997"/>
    <n v="9761.4491627893221"/>
    <n v="9613.792384831524"/>
    <n v="9289.850665814407"/>
    <n v="8624.7998553611851"/>
    <n v="8252.7649945742342"/>
    <n v="8969.6162548498287"/>
    <n v="7744.1830417267784"/>
    <n v="8889.5390538271167"/>
    <n v="7884.506352960505"/>
    <n v="8312.9347429055924"/>
    <n v="147332.17096520081"/>
    <n v="180"/>
    <n v="2.4880000000000002E-3"/>
    <n v="44578"/>
    <n v="102754.17096520083"/>
    <n v="0"/>
    <n v="247.65555555555557"/>
    <n v="570.85650536222681"/>
    <n v="0"/>
    <n v="0"/>
    <n v="0"/>
    <n v="0"/>
    <n v="0"/>
    <n v="0"/>
    <n v="15.222222222222221"/>
    <n v="56.222222222222221"/>
    <n v="32.555555555555557"/>
    <n v="55.7"/>
    <n v="43.527777777777779"/>
    <n v="44.427777777777777"/>
    <n v="43.666847385946333"/>
    <n v="41.94834403383333"/>
    <n v="54.230273126607344"/>
    <n v="53.409957693508467"/>
    <n v="51.610281476746707"/>
    <n v="47.915554752006585"/>
    <n v="45.848694414301299"/>
    <n v="49.831201415832382"/>
    <n v="43.023239120704325"/>
    <n v="49.386328076817314"/>
    <n v="43.802813072002806"/>
    <n v="46.182970793919957"/>
    <n v="0"/>
    <n v="110.91006400000001"/>
    <n v="255.65237736141967"/>
    <n v="0"/>
    <n v="0"/>
    <n v="0"/>
    <n v="0"/>
    <n v="0"/>
    <n v="0"/>
    <n v="6.817120000000001"/>
    <n v="25.178560000000001"/>
    <n v="14.579680000000002"/>
    <n v="24.944688000000003"/>
    <n v="19.493480000000002"/>
    <n v="19.896536000000001"/>
    <n v="19.555760933322208"/>
    <n v="18.78614639211192"/>
    <n v="24.286485517019834"/>
    <n v="23.919115453460833"/>
    <n v="23.113148456546245"/>
    <n v="21.458502040138629"/>
    <n v="20.532879306500696"/>
    <n v="22.316405242066377"/>
    <n v="19.267527407816225"/>
    <n v="22.117173165921869"/>
    <n v="19.616651806165738"/>
    <n v="20.682581640349117"/>
  </r>
  <r>
    <x v="1"/>
    <s v="Other"/>
    <n v="64978550"/>
    <n v="10840473400290"/>
    <s v="GH Almond Joy Candy Bar 8-6PK"/>
    <n v="0"/>
    <n v="0"/>
    <n v="0"/>
    <n v="0"/>
    <n v="0"/>
    <n v="0"/>
    <n v="0"/>
    <n v="0"/>
    <n v="0"/>
    <n v="0"/>
    <n v="0"/>
    <n v="0"/>
    <n v="364"/>
    <n v="9612"/>
    <n v="5923"/>
    <n v="8514"/>
    <n v="12103"/>
    <n v="19250"/>
    <n v="17742"/>
    <n v="17630"/>
    <n v="16180"/>
    <n v="13301.999999999998"/>
    <n v="9477"/>
    <n v="7729"/>
    <n v="8572"/>
    <n v="146398"/>
    <n v="130"/>
    <n v="2.8399999999999996E-3"/>
    <n v="364"/>
    <n v="146034"/>
    <n v="0"/>
    <n v="2.8"/>
    <n v="1123.3384615384616"/>
    <n v="0"/>
    <n v="0"/>
    <n v="0"/>
    <n v="0"/>
    <n v="0"/>
    <n v="0"/>
    <n v="0"/>
    <n v="0"/>
    <n v="0"/>
    <n v="0"/>
    <n v="0"/>
    <n v="2.8"/>
    <n v="73.938461538461539"/>
    <n v="45.561538461538461"/>
    <n v="65.492307692307691"/>
    <n v="93.1"/>
    <n v="148.07692307692307"/>
    <n v="136.47692307692307"/>
    <n v="135.61538461538461"/>
    <n v="124.46153846153847"/>
    <n v="102.32307692307691"/>
    <n v="72.900000000000006"/>
    <n v="59.45384615384615"/>
    <n v="65.938461538461539"/>
    <n v="0"/>
    <n v="1.0337599999999998"/>
    <n v="414.73655999999994"/>
    <n v="0"/>
    <n v="0"/>
    <n v="0"/>
    <n v="0"/>
    <n v="0"/>
    <n v="0"/>
    <n v="0"/>
    <n v="0"/>
    <n v="0"/>
    <n v="0"/>
    <n v="0"/>
    <n v="1.0337599999999998"/>
    <n v="27.298079999999995"/>
    <n v="16.821319999999996"/>
    <n v="24.179759999999998"/>
    <n v="34.372519999999994"/>
    <n v="54.669999999999995"/>
    <n v="50.387279999999997"/>
    <n v="50.069199999999995"/>
    <n v="45.951199999999993"/>
    <n v="37.777679999999989"/>
    <n v="26.914679999999997"/>
    <n v="21.950359999999996"/>
    <n v="24.344479999999997"/>
  </r>
  <r>
    <x v="1"/>
    <s v="Other"/>
    <n v="64979101"/>
    <n v="10840473400351"/>
    <s v="GH Reeses Candy Bar 1-24PK"/>
    <n v="0"/>
    <n v="0"/>
    <n v="0"/>
    <n v="0"/>
    <n v="0"/>
    <n v="0"/>
    <n v="0"/>
    <n v="0"/>
    <n v="0"/>
    <n v="0"/>
    <n v="0"/>
    <n v="0"/>
    <n v="0"/>
    <n v="0"/>
    <n v="0"/>
    <n v="8535.7232142857138"/>
    <n v="13836.322916666666"/>
    <n v="21161.973710317463"/>
    <n v="7076.4357142857143"/>
    <n v="9140.3961309523838"/>
    <n v="12187.194841269838"/>
    <n v="11794.059523809525"/>
    <n v="12187.194841269838"/>
    <n v="11794.059523809525"/>
    <n v="12187.194841269838"/>
    <n v="119900.55525793652"/>
    <n v="392"/>
    <n v="1.4399999999999999E-3"/>
    <n v="0"/>
    <n v="119900.55525793652"/>
    <n v="0"/>
    <n v="0"/>
    <n v="305.86876341310335"/>
    <n v="0"/>
    <n v="0"/>
    <n v="0"/>
    <n v="0"/>
    <n v="0"/>
    <n v="0"/>
    <n v="0"/>
    <n v="0"/>
    <n v="0"/>
    <n v="0"/>
    <n v="0"/>
    <n v="0"/>
    <n v="0"/>
    <n v="0"/>
    <n v="21.774804118075799"/>
    <n v="35.296742134353742"/>
    <n v="53.984626812034342"/>
    <n v="18.05213192419825"/>
    <n v="23.317337068756082"/>
    <n v="31.089782758341425"/>
    <n v="30.086886540330422"/>
    <n v="31.089782758341425"/>
    <n v="30.086886540330422"/>
    <n v="31.089782758341425"/>
    <n v="0"/>
    <n v="0"/>
    <n v="172.65679957142856"/>
    <n v="0"/>
    <n v="0"/>
    <n v="0"/>
    <n v="0"/>
    <n v="0"/>
    <n v="0"/>
    <n v="0"/>
    <n v="0"/>
    <n v="0"/>
    <n v="0"/>
    <n v="0"/>
    <n v="0"/>
    <n v="0"/>
    <n v="0"/>
    <n v="12.291441428571426"/>
    <n v="19.924304999999997"/>
    <n v="30.473242142857146"/>
    <n v="10.190067428571428"/>
    <n v="13.162170428571432"/>
    <n v="17.549560571428565"/>
    <n v="16.983445714285715"/>
    <n v="17.549560571428565"/>
    <n v="16.983445714285715"/>
    <n v="17.549560571428565"/>
  </r>
  <r>
    <x v="1"/>
    <s v="MG Sticks"/>
    <n v="64979407"/>
    <n v="10077567004502"/>
    <s v="BR Reeses PB Carbsmart Bar 8-6PK"/>
    <n v="0"/>
    <n v="0"/>
    <n v="0"/>
    <n v="0"/>
    <n v="0"/>
    <n v="0"/>
    <n v="0"/>
    <n v="0"/>
    <n v="0"/>
    <n v="0"/>
    <n v="0"/>
    <n v="0"/>
    <n v="143"/>
    <n v="9729.710332923014"/>
    <n v="7411.0297255439827"/>
    <n v="10662.232153517427"/>
    <n v="12406.635719945465"/>
    <n v="17359.057951979004"/>
    <n v="15725.907147263817"/>
    <n v="16970.078767954285"/>
    <n v="16109.950771245749"/>
    <n v="15815.277414607059"/>
    <n v="12768.282939576839"/>
    <n v="7705.4650921319899"/>
    <n v="13375.127251983438"/>
    <n v="156181.75526867207"/>
    <n v="143"/>
    <n v="4.2560000000000002E-3"/>
    <n v="143"/>
    <n v="156038.75526867207"/>
    <n v="0"/>
    <n v="1"/>
    <n v="1091.1801067739307"/>
    <n v="0"/>
    <n v="0"/>
    <n v="0"/>
    <n v="0"/>
    <n v="0"/>
    <n v="0"/>
    <n v="0"/>
    <n v="0"/>
    <n v="0"/>
    <n v="0"/>
    <n v="0"/>
    <n v="1"/>
    <n v="68.03993239806303"/>
    <n v="51.825382696111767"/>
    <n v="74.561064010611375"/>
    <n v="86.759690349268993"/>
    <n v="121.39201365020283"/>
    <n v="109.97137865219453"/>
    <n v="118.67187949618381"/>
    <n v="112.65699840031992"/>
    <n v="110.59634555669273"/>
    <n v="89.288691885152716"/>
    <n v="53.884371273650281"/>
    <n v="93.53235840547859"/>
    <n v="0"/>
    <n v="0.60860800000000004"/>
    <n v="664.10094242346838"/>
    <n v="0"/>
    <n v="0"/>
    <n v="0"/>
    <n v="0"/>
    <n v="0"/>
    <n v="0"/>
    <n v="0"/>
    <n v="0"/>
    <n v="0"/>
    <n v="0"/>
    <n v="0"/>
    <n v="0.60860800000000004"/>
    <n v="41.409647176920352"/>
    <n v="31.541342511915193"/>
    <n v="45.378460045370169"/>
    <n v="52.802641624087904"/>
    <n v="73.880150643622642"/>
    <n v="66.929460818754805"/>
    <n v="72.22465523641344"/>
    <n v="68.563950482421916"/>
    <n v="67.309820676567639"/>
    <n v="54.341812190839029"/>
    <n v="32.794459432113747"/>
    <n v="56.924541584441513"/>
  </r>
  <r>
    <x v="1"/>
    <s v="Other"/>
    <n v="65089667"/>
    <n v="10077567004564"/>
    <s v="BR Carbsmart IC Bars For CS 1(3)6-PK"/>
    <n v="0"/>
    <n v="0"/>
    <n v="0"/>
    <n v="0"/>
    <n v="0"/>
    <n v="0"/>
    <n v="0"/>
    <n v="0"/>
    <n v="0"/>
    <n v="0"/>
    <n v="7050"/>
    <n v="7800"/>
    <n v="1650"/>
    <n v="1538"/>
    <n v="6038"/>
    <n v="24222"/>
    <n v="27328"/>
    <n v="43806"/>
    <n v="26562"/>
    <n v="39380"/>
    <n v="29565"/>
    <n v="18876"/>
    <n v="17948"/>
    <n v="15050"/>
    <n v="13510"/>
    <n v="280323"/>
    <n v="150"/>
    <n v="8.8999999999999995E-5"/>
    <n v="16500"/>
    <n v="263823"/>
    <n v="0"/>
    <n v="110"/>
    <n v="1758.82"/>
    <n v="0"/>
    <n v="0"/>
    <n v="0"/>
    <n v="0"/>
    <n v="0"/>
    <n v="0"/>
    <n v="0"/>
    <n v="0"/>
    <n v="0"/>
    <n v="47"/>
    <n v="52"/>
    <n v="11"/>
    <n v="10.253333333333334"/>
    <n v="40.25333333333333"/>
    <n v="161.47999999999999"/>
    <n v="182.18666666666667"/>
    <n v="292.04000000000002"/>
    <n v="177.08"/>
    <n v="262.53333333333336"/>
    <n v="197.1"/>
    <n v="125.84"/>
    <n v="119.65333333333334"/>
    <n v="100.33333333333333"/>
    <n v="90.066666666666663"/>
    <n v="0"/>
    <n v="1.4684999999999999"/>
    <n v="23.480246999999999"/>
    <n v="0"/>
    <n v="0"/>
    <n v="0"/>
    <n v="0"/>
    <n v="0"/>
    <n v="0"/>
    <n v="0"/>
    <n v="0"/>
    <n v="0"/>
    <n v="0.62744999999999995"/>
    <n v="0.69419999999999993"/>
    <n v="0.14684999999999998"/>
    <n v="0.136882"/>
    <n v="0.53738199999999992"/>
    <n v="2.1557580000000001"/>
    <n v="2.4321919999999997"/>
    <n v="3.8987339999999997"/>
    <n v="2.3640179999999997"/>
    <n v="3.5048199999999996"/>
    <n v="2.6312849999999997"/>
    <n v="1.679964"/>
    <n v="1.597372"/>
    <n v="1.33945"/>
    <n v="1.2023899999999998"/>
  </r>
  <r>
    <x v="1"/>
    <s v="Facepieces"/>
    <n v="64956417"/>
    <n v="10077567004427"/>
    <s v="PS Hello Kitty Facepiece IH 6-6PK"/>
    <n v="0"/>
    <n v="0"/>
    <n v="0"/>
    <n v="0"/>
    <n v="0"/>
    <n v="0"/>
    <n v="0"/>
    <n v="0"/>
    <n v="0"/>
    <n v="0"/>
    <n v="0"/>
    <n v="0"/>
    <n v="4368"/>
    <n v="16667.755774257352"/>
    <n v="8154.2364749299677"/>
    <n v="22587.158740291721"/>
    <n v="39202.241072901554"/>
    <n v="47192.902057486215"/>
    <n v="51470.530394860732"/>
    <n v="40879.046262367599"/>
    <n v="29228.076552008952"/>
    <n v="25081.06058332204"/>
    <n v="18197.637295494409"/>
    <n v="15041.444628245546"/>
    <n v="26269.624626902507"/>
    <n v="344339.71446306852"/>
    <n v="143"/>
    <n v="2.16E-3"/>
    <n v="4368"/>
    <n v="339971.71446306852"/>
    <n v="0"/>
    <n v="30.545454545454547"/>
    <n v="2377.424576664815"/>
    <n v="0"/>
    <n v="0"/>
    <n v="0"/>
    <n v="0"/>
    <n v="0"/>
    <n v="0"/>
    <n v="0"/>
    <n v="0"/>
    <n v="0"/>
    <n v="0"/>
    <n v="0"/>
    <n v="30.545454545454547"/>
    <n v="116.55773268711435"/>
    <n v="57.022632691817954"/>
    <n v="157.95215902301902"/>
    <n v="274.14154596434651"/>
    <n v="330.02029410829522"/>
    <n v="359.93377898504008"/>
    <n v="285.867456380193"/>
    <n v="204.39214372034232"/>
    <n v="175.39203205120307"/>
    <n v="127.25620486359726"/>
    <n v="105.18492747024858"/>
    <n v="183.70366871959794"/>
    <n v="0"/>
    <n v="9.4348799999999997"/>
    <n v="734.33890324022798"/>
    <n v="0"/>
    <n v="0"/>
    <n v="0"/>
    <n v="0"/>
    <n v="0"/>
    <n v="0"/>
    <n v="0"/>
    <n v="0"/>
    <n v="0"/>
    <n v="0"/>
    <n v="0"/>
    <n v="9.4348799999999997"/>
    <n v="36.002352472395877"/>
    <n v="17.613150785848731"/>
    <n v="48.788262879030121"/>
    <n v="84.676840717467357"/>
    <n v="101.93666844417022"/>
    <n v="111.17634565289919"/>
    <n v="88.29873992671402"/>
    <n v="63.132645352339338"/>
    <n v="54.175090859975604"/>
    <n v="39.306896558267923"/>
    <n v="32.489520397010381"/>
    <n v="56.742389194109414"/>
  </r>
  <r>
    <x v="1"/>
    <s v="Facepieces"/>
    <n v="64979444"/>
    <n v="10077567004519"/>
    <s v="PS Bluey Facepiece IH 6-6PK"/>
    <n v="0"/>
    <n v="0"/>
    <n v="0"/>
    <n v="0"/>
    <n v="0"/>
    <n v="0"/>
    <n v="0"/>
    <n v="0"/>
    <n v="0"/>
    <n v="0"/>
    <n v="0"/>
    <n v="0"/>
    <n v="12450"/>
    <n v="30049.466276593274"/>
    <n v="23047.049387642353"/>
    <n v="60675.429359665912"/>
    <n v="95446.09551973248"/>
    <n v="115163.46318168902"/>
    <n v="129954.83722041085"/>
    <n v="104619.16657746471"/>
    <n v="76466.903386520105"/>
    <n v="63592.010957530132"/>
    <n v="46507.64338002845"/>
    <n v="39325.682339780607"/>
    <n v="69625.187679133072"/>
    <n v="866922.93526619091"/>
    <n v="195"/>
    <n v="2.16E-3"/>
    <n v="12450"/>
    <n v="854472.93526619091"/>
    <n v="0"/>
    <n v="63.846153846153847"/>
    <n v="4381.912488544569"/>
    <n v="0"/>
    <n v="0"/>
    <n v="0"/>
    <n v="0"/>
    <n v="0"/>
    <n v="0"/>
    <n v="0"/>
    <n v="0"/>
    <n v="0"/>
    <n v="0"/>
    <n v="0"/>
    <n v="63.846153846153847"/>
    <n v="154.09982705945268"/>
    <n v="118.18999685970438"/>
    <n v="311.15604799828674"/>
    <n v="489.46715651144859"/>
    <n v="590.58186247020012"/>
    <n v="666.43506266877353"/>
    <n v="536.50854655110106"/>
    <n v="392.13796608471847"/>
    <n v="326.1128767052827"/>
    <n v="238.50073528219718"/>
    <n v="201.67016584502875"/>
    <n v="357.05224450837471"/>
    <n v="0"/>
    <n v="26.891999999999999"/>
    <n v="1845.6615401749723"/>
    <n v="0"/>
    <n v="0"/>
    <n v="0"/>
    <n v="0"/>
    <n v="0"/>
    <n v="0"/>
    <n v="0"/>
    <n v="0"/>
    <n v="0"/>
    <n v="0"/>
    <n v="0"/>
    <n v="26.891999999999999"/>
    <n v="64.906847157441476"/>
    <n v="49.781626677307486"/>
    <n v="131.05892741687836"/>
    <n v="206.16356632262216"/>
    <n v="248.75308047244829"/>
    <n v="280.70244839608745"/>
    <n v="225.97739980732379"/>
    <n v="165.16851131488343"/>
    <n v="137.35874366826508"/>
    <n v="100.45650970086146"/>
    <n v="84.943473853926108"/>
    <n v="150.39040538692743"/>
  </r>
  <r>
    <x v="0"/>
    <s v="Sundaes"/>
    <n v="64984152"/>
    <n v="10076840004499"/>
    <s v="BJ US-SUN-PBBlondie-8 427ml"/>
    <n v="0"/>
    <n v="0"/>
    <n v="0"/>
    <n v="0"/>
    <n v="0"/>
    <n v="0"/>
    <n v="0"/>
    <n v="0"/>
    <n v="0"/>
    <n v="0"/>
    <n v="0"/>
    <n v="0"/>
    <n v="240"/>
    <n v="14980.450319237376"/>
    <n v="11844.388084943421"/>
    <n v="9469.6034028450922"/>
    <n v="13793.435118961963"/>
    <n v="19026.125617442776"/>
    <n v="19053.470196595463"/>
    <n v="17369.248330991177"/>
    <n v="18522.182155353614"/>
    <n v="17094.366114435143"/>
    <n v="17274.911471043786"/>
    <n v="15035.966919443415"/>
    <n v="15677.395322739136"/>
    <n v="189381.5430540324"/>
    <n v="240"/>
    <n v="3.4159999999999998E-3"/>
    <n v="240"/>
    <n v="189141.5430540324"/>
    <n v="0"/>
    <n v="1"/>
    <n v="788.08976272513496"/>
    <n v="0"/>
    <n v="0"/>
    <n v="0"/>
    <n v="0"/>
    <n v="0"/>
    <n v="0"/>
    <n v="0"/>
    <n v="0"/>
    <n v="0"/>
    <n v="0"/>
    <n v="0"/>
    <n v="1"/>
    <n v="62.418542996822403"/>
    <n v="49.351617020597587"/>
    <n v="39.456680845187883"/>
    <n v="57.472646329008178"/>
    <n v="79.275523406011573"/>
    <n v="79.389459152481095"/>
    <n v="72.371868045796575"/>
    <n v="77.175758980640055"/>
    <n v="71.226525476813094"/>
    <n v="71.978797796015769"/>
    <n v="62.649862164347567"/>
    <n v="65.322480511413062"/>
    <n v="0"/>
    <n v="0.8198399999999999"/>
    <n v="646.10751107257465"/>
    <n v="0"/>
    <n v="0"/>
    <n v="0"/>
    <n v="0"/>
    <n v="0"/>
    <n v="0"/>
    <n v="0"/>
    <n v="0"/>
    <n v="0"/>
    <n v="0"/>
    <n v="0"/>
    <n v="0.8198399999999999"/>
    <n v="51.173218290514875"/>
    <n v="40.46042969816672"/>
    <n v="32.34816522411883"/>
    <n v="47.118374366374063"/>
    <n v="64.993245109184514"/>
    <n v="65.086654191570091"/>
    <n v="59.333352298665858"/>
    <n v="63.27177424268794"/>
    <n v="58.394354646910443"/>
    <n v="59.011097585085572"/>
    <n v="51.362862996818706"/>
    <n v="53.553982422476885"/>
  </r>
  <r>
    <x v="0"/>
    <s v="Sundaes"/>
    <n v="64984153"/>
    <n v="10076840004505"/>
    <s v="BJ US-SUN-MochaMoodPie-8 427ml"/>
    <n v="0"/>
    <n v="0"/>
    <n v="0"/>
    <n v="0"/>
    <n v="0"/>
    <n v="0"/>
    <n v="0"/>
    <n v="0"/>
    <n v="0"/>
    <n v="0"/>
    <n v="0"/>
    <n v="0"/>
    <n v="240"/>
    <n v="12452.450319237376"/>
    <n v="9164.3880849434208"/>
    <n v="6244.6034028450913"/>
    <n v="8908.4351189619665"/>
    <n v="12056.125617442774"/>
    <n v="12105.470196595463"/>
    <n v="11033.248330991175"/>
    <n v="11762.182155353614"/>
    <n v="10856.366114435143"/>
    <n v="10971.911471043784"/>
    <n v="9548.9669194434136"/>
    <n v="9947.3953227391357"/>
    <n v="125291.54305403236"/>
    <n v="240"/>
    <n v="3.4159999999999998E-3"/>
    <n v="240"/>
    <n v="125051.54305403236"/>
    <n v="0"/>
    <n v="1"/>
    <n v="521.0480960584681"/>
    <n v="0"/>
    <n v="0"/>
    <n v="0"/>
    <n v="0"/>
    <n v="0"/>
    <n v="0"/>
    <n v="0"/>
    <n v="0"/>
    <n v="0"/>
    <n v="0"/>
    <n v="0"/>
    <n v="1"/>
    <n v="51.885209663489064"/>
    <n v="38.184950353930923"/>
    <n v="26.019180845187879"/>
    <n v="37.118479662341528"/>
    <n v="50.233856739344894"/>
    <n v="50.439459152481092"/>
    <n v="45.971868045796562"/>
    <n v="49.00909231397339"/>
    <n v="45.234858810146427"/>
    <n v="45.716297796015766"/>
    <n v="39.787362164347556"/>
    <n v="41.447480511413069"/>
    <n v="0"/>
    <n v="0.8198399999999999"/>
    <n v="427.17607107257453"/>
    <n v="0"/>
    <n v="0"/>
    <n v="0"/>
    <n v="0"/>
    <n v="0"/>
    <n v="0"/>
    <n v="0"/>
    <n v="0"/>
    <n v="0"/>
    <n v="0"/>
    <n v="0"/>
    <n v="0.8198399999999999"/>
    <n v="42.537570290514871"/>
    <n v="31.305549698166722"/>
    <n v="21.33156522411883"/>
    <n v="30.431214366374075"/>
    <n v="41.183725109184515"/>
    <n v="41.352286191570101"/>
    <n v="37.689576298665848"/>
    <n v="40.17961424268794"/>
    <n v="37.085346646910445"/>
    <n v="37.480049585085567"/>
    <n v="32.619270996818699"/>
    <n v="33.980302422476882"/>
  </r>
  <r>
    <x v="0"/>
    <s v="Sundaes"/>
    <n v="64986251"/>
    <n v="10076840004512"/>
    <s v="BJ US-SUN-StrawBaeShortcake-8 427ML"/>
    <n v="0"/>
    <n v="0"/>
    <n v="0"/>
    <n v="0"/>
    <n v="0"/>
    <n v="0"/>
    <n v="0"/>
    <n v="0"/>
    <n v="0"/>
    <n v="0"/>
    <n v="0"/>
    <n v="0"/>
    <n v="391"/>
    <n v="22701.51420721157"/>
    <n v="15112.214370473352"/>
    <n v="13867.498120201231"/>
    <n v="19228.789481745327"/>
    <n v="26640.414901436339"/>
    <n v="28054.852614453241"/>
    <n v="25572.876011792272"/>
    <n v="27283.692116756283"/>
    <n v="25160.039086674387"/>
    <n v="25424.189491583689"/>
    <n v="22132.010195982388"/>
    <n v="23097.924289158324"/>
    <n v="274667.01488746842"/>
    <n v="240"/>
    <n v="3.4159999999999998E-3"/>
    <n v="391"/>
    <n v="274276.01488746842"/>
    <n v="0"/>
    <n v="1.6291666666666667"/>
    <n v="1142.816728697785"/>
    <n v="0"/>
    <n v="0"/>
    <n v="0"/>
    <n v="0"/>
    <n v="0"/>
    <n v="0"/>
    <n v="0"/>
    <n v="0"/>
    <n v="0"/>
    <n v="0"/>
    <n v="0"/>
    <n v="1.6291666666666667"/>
    <n v="94.589642530048209"/>
    <n v="62.967559876972295"/>
    <n v="57.781242167505134"/>
    <n v="80.11995617393886"/>
    <n v="111.00172875598474"/>
    <n v="116.8952192268885"/>
    <n v="106.55365004913446"/>
    <n v="113.68205048648451"/>
    <n v="104.83349619447661"/>
    <n v="105.93412288159871"/>
    <n v="92.216709149926615"/>
    <n v="96.241351204826344"/>
    <n v="0"/>
    <n v="1.335656"/>
    <n v="936.92686685559204"/>
    <n v="0"/>
    <n v="0"/>
    <n v="0"/>
    <n v="0"/>
    <n v="0"/>
    <n v="0"/>
    <n v="0"/>
    <n v="0"/>
    <n v="0"/>
    <n v="0"/>
    <n v="0"/>
    <n v="1.335656"/>
    <n v="77.548372531834715"/>
    <n v="51.623324289536967"/>
    <n v="47.371373578607404"/>
    <n v="65.68554486964203"/>
    <n v="91.003657303306525"/>
    <n v="95.835376530972269"/>
    <n v="87.356944456282392"/>
    <n v="93.201092270839453"/>
    <n v="85.946693520079705"/>
    <n v="86.849031303249873"/>
    <n v="75.602946829475826"/>
    <n v="78.902509371764822"/>
  </r>
  <r>
    <x v="1"/>
    <s v="Yasso Sandwich"/>
    <n v="64960652"/>
    <n v="10850001974032"/>
    <s v="Yasso Cookies n Cream Sandwich 8-3pk"/>
    <n v="0"/>
    <n v="0"/>
    <n v="0"/>
    <n v="0"/>
    <n v="0"/>
    <n v="0"/>
    <n v="0"/>
    <n v="0"/>
    <n v="0"/>
    <n v="0"/>
    <n v="0"/>
    <n v="740"/>
    <n v="1580"/>
    <n v="1836.2774705296606"/>
    <n v="2247.9980739100001"/>
    <n v="2023.5808372106781"/>
    <n v="2092.5576151684754"/>
    <n v="2212.6493341855935"/>
    <n v="2237.0201446388151"/>
    <n v="2164.8250054257646"/>
    <n v="2700.7337451501708"/>
    <n v="2306.4869582732217"/>
    <n v="2115.6509461728838"/>
    <n v="1870.573647039495"/>
    <n v="2159.7852570944078"/>
    <n v="28288.139034799166"/>
    <n v="180"/>
    <n v="2.4880000000000002E-3"/>
    <n v="2320"/>
    <n v="25968.139034799166"/>
    <n v="0"/>
    <n v="12.888888888888889"/>
    <n v="144.26743908221758"/>
    <n v="0"/>
    <n v="0"/>
    <n v="0"/>
    <n v="0"/>
    <n v="0"/>
    <n v="0"/>
    <n v="0"/>
    <n v="0"/>
    <n v="0"/>
    <n v="0"/>
    <n v="4.1111111111111107"/>
    <n v="8.7777777777777786"/>
    <n v="10.201541502942559"/>
    <n v="12.48887818838889"/>
    <n v="11.242115762281545"/>
    <n v="11.625320084269308"/>
    <n v="12.292496301031075"/>
    <n v="12.427889692437862"/>
    <n v="12.026805585698693"/>
    <n v="15.004076361945392"/>
    <n v="12.813816434851232"/>
    <n v="11.753616367627131"/>
    <n v="10.392075816886083"/>
    <n v="11.998806983857822"/>
    <n v="0"/>
    <n v="5.7721600000000004"/>
    <n v="64.608729918580323"/>
    <n v="0"/>
    <n v="0"/>
    <n v="0"/>
    <n v="0"/>
    <n v="0"/>
    <n v="0"/>
    <n v="0"/>
    <n v="0"/>
    <n v="0"/>
    <n v="0"/>
    <n v="1.8411200000000001"/>
    <n v="3.9310400000000003"/>
    <n v="4.5686583466777959"/>
    <n v="5.5930192078880809"/>
    <n v="5.0346691229801674"/>
    <n v="5.2062833465391671"/>
    <n v="5.5050715434537567"/>
    <n v="5.565706119861372"/>
    <n v="5.3860846134993032"/>
    <n v="6.7194255579336257"/>
    <n v="5.7385395521837763"/>
    <n v="5.2637395540781355"/>
    <n v="4.6539872338342638"/>
    <n v="5.3735457196508873"/>
  </r>
  <r>
    <x v="0"/>
    <s v="Talenti"/>
    <n v="65431089"/>
    <n v="10186852001871"/>
    <s v="Talenti Passionfruit Sorbetto 8-1PT"/>
    <n v="0"/>
    <n v="0"/>
    <n v="0"/>
    <n v="0"/>
    <n v="0"/>
    <n v="0"/>
    <n v="0"/>
    <n v="0"/>
    <n v="0"/>
    <n v="0"/>
    <n v="0"/>
    <n v="0"/>
    <n v="120"/>
    <n v="13530.955695086826"/>
    <n v="10446.515909909174"/>
    <n v="15949.292093213768"/>
    <n v="15427.050896250737"/>
    <n v="24256.442552043249"/>
    <n v="27918.382448992881"/>
    <n v="23596.177182576379"/>
    <n v="21203.61947958816"/>
    <n v="21484.209791561134"/>
    <n v="20194.154413567223"/>
    <n v="17773.107129231859"/>
    <n v="17847.895015661408"/>
    <n v="229747.80260768274"/>
    <n v="255"/>
    <n v="3.7839999999999996E-3"/>
    <n v="120"/>
    <n v="229627.80260768274"/>
    <n v="0"/>
    <n v="0.47058823529411764"/>
    <n v="900.501186696795"/>
    <n v="0"/>
    <n v="0"/>
    <n v="0"/>
    <n v="0"/>
    <n v="0"/>
    <n v="0"/>
    <n v="0"/>
    <n v="0"/>
    <n v="0"/>
    <n v="0"/>
    <n v="0"/>
    <n v="0.47058823529411764"/>
    <n v="53.062571353281669"/>
    <n v="40.966729058467351"/>
    <n v="62.546243502799086"/>
    <n v="60.498238808826422"/>
    <n v="95.1233041256598"/>
    <n v="109.48385274114855"/>
    <n v="92.534028166966195"/>
    <n v="83.151448939561419"/>
    <n v="84.251803104161311"/>
    <n v="79.192762406145974"/>
    <n v="69.698459330321015"/>
    <n v="69.991745159456499"/>
    <n v="0"/>
    <n v="0.45407999999999993"/>
    <n v="868.91160506747144"/>
    <n v="0"/>
    <n v="0"/>
    <n v="0"/>
    <n v="0"/>
    <n v="0"/>
    <n v="0"/>
    <n v="0"/>
    <n v="0"/>
    <n v="0"/>
    <n v="0"/>
    <n v="0"/>
    <n v="0.45407999999999993"/>
    <n v="51.201136350208543"/>
    <n v="39.52961620309631"/>
    <n v="60.352121280720894"/>
    <n v="58.375960591412785"/>
    <n v="91.786378616931643"/>
    <n v="105.64315918698905"/>
    <n v="89.287934458869003"/>
    <n v="80.234496110761583"/>
    <n v="81.296249851267319"/>
    <n v="76.414680300938358"/>
    <n v="67.253437377013356"/>
    <n v="67.536434739262759"/>
  </r>
  <r>
    <x v="0"/>
    <s v="Talenti"/>
    <n v="65431090"/>
    <n v="10186852001888"/>
    <s v="Talenti Hazelnut Chocolate 8-1PT"/>
    <n v="0"/>
    <n v="0"/>
    <n v="0"/>
    <n v="0"/>
    <n v="0"/>
    <n v="0"/>
    <n v="0"/>
    <n v="0"/>
    <n v="0"/>
    <n v="0"/>
    <n v="0"/>
    <n v="0"/>
    <n v="120"/>
    <n v="13935.955695086826"/>
    <n v="11399.515909909172"/>
    <n v="15828.292093213768"/>
    <n v="15573.050896250737"/>
    <n v="24280.442552043249"/>
    <n v="27942.382448992881"/>
    <n v="23617.177182576379"/>
    <n v="21223.61947958816"/>
    <n v="21503.209791561134"/>
    <n v="20212.154413567223"/>
    <n v="17788.107129231859"/>
    <n v="17863.895015661408"/>
    <n v="231287.80260768274"/>
    <n v="255"/>
    <n v="3.7839999999999996E-3"/>
    <n v="120"/>
    <n v="231167.80260768274"/>
    <n v="0"/>
    <n v="0.47058823529411764"/>
    <n v="906.54040238306959"/>
    <n v="0"/>
    <n v="0"/>
    <n v="0"/>
    <n v="0"/>
    <n v="0"/>
    <n v="0"/>
    <n v="0"/>
    <n v="0"/>
    <n v="0"/>
    <n v="0"/>
    <n v="0"/>
    <n v="0.47058823529411764"/>
    <n v="54.650806647399321"/>
    <n v="44.703983960428125"/>
    <n v="62.071733698877523"/>
    <n v="61.070787828434263"/>
    <n v="95.217421772718623"/>
    <n v="109.57797038820738"/>
    <n v="92.616381108142662"/>
    <n v="83.229880312110438"/>
    <n v="84.326312908082883"/>
    <n v="79.263350641440084"/>
    <n v="69.757282859732783"/>
    <n v="70.054490257495715"/>
    <n v="0"/>
    <n v="0.45407999999999993"/>
    <n v="874.73896506747144"/>
    <n v="0"/>
    <n v="0"/>
    <n v="0"/>
    <n v="0"/>
    <n v="0"/>
    <n v="0"/>
    <n v="0"/>
    <n v="0"/>
    <n v="0"/>
    <n v="0"/>
    <n v="0"/>
    <n v="0.45407999999999993"/>
    <n v="52.733656350208548"/>
    <n v="43.135768203096305"/>
    <n v="59.894257280720893"/>
    <n v="58.928424591412785"/>
    <n v="91.877194616931646"/>
    <n v="105.73397518698906"/>
    <n v="89.367398458869005"/>
    <n v="80.310176110761589"/>
    <n v="81.368145851267329"/>
    <n v="76.482792300938357"/>
    <n v="67.310197377013353"/>
    <n v="67.596978739262767"/>
  </r>
  <r>
    <x v="1"/>
    <s v="Other"/>
    <n v="65254774"/>
    <n v="10840473400382"/>
    <s v="Yasso Choc Chip VAN CRML Cups 1-12ct"/>
    <n v="0"/>
    <n v="0"/>
    <n v="0"/>
    <n v="0"/>
    <n v="0"/>
    <n v="0"/>
    <n v="0"/>
    <n v="0"/>
    <n v="0"/>
    <n v="0"/>
    <n v="0"/>
    <n v="0"/>
    <n v="0"/>
    <n v="0"/>
    <n v="0"/>
    <n v="16002"/>
    <n v="171068"/>
    <n v="140977"/>
    <n v="144142"/>
    <n v="139448"/>
    <n v="145644"/>
    <n v="136865"/>
    <n v="18283"/>
    <n v="16073"/>
    <n v="13500"/>
    <n v="942002"/>
    <n v="420"/>
    <n v="8.7999999999999998E-5"/>
    <n v="0"/>
    <n v="942002"/>
    <n v="0"/>
    <n v="0"/>
    <n v="2242.861904761905"/>
    <n v="0"/>
    <n v="0"/>
    <n v="0"/>
    <n v="0"/>
    <n v="0"/>
    <n v="0"/>
    <n v="0"/>
    <n v="0"/>
    <n v="0"/>
    <n v="0"/>
    <n v="0"/>
    <n v="0"/>
    <n v="0"/>
    <n v="0"/>
    <n v="38.1"/>
    <n v="407.3047619047619"/>
    <n v="335.65952380952382"/>
    <n v="343.1952380952381"/>
    <n v="332.01904761904763"/>
    <n v="346.77142857142854"/>
    <n v="325.86904761904759"/>
    <n v="43.530952380952378"/>
    <n v="38.269047619047619"/>
    <n v="32.142857142857146"/>
    <n v="0"/>
    <n v="0"/>
    <n v="82.896175999999997"/>
    <n v="0"/>
    <n v="0"/>
    <n v="0"/>
    <n v="0"/>
    <n v="0"/>
    <n v="0"/>
    <n v="0"/>
    <n v="0"/>
    <n v="0"/>
    <n v="0"/>
    <n v="0"/>
    <n v="0"/>
    <n v="0"/>
    <n v="0"/>
    <n v="1.4081759999999999"/>
    <n v="15.053984"/>
    <n v="12.405975999999999"/>
    <n v="12.684495999999999"/>
    <n v="12.271424"/>
    <n v="12.816672000000001"/>
    <n v="12.044119999999999"/>
    <n v="1.6089039999999999"/>
    <n v="1.4144239999999999"/>
    <n v="1.1879999999999999"/>
  </r>
  <r>
    <x v="0"/>
    <s v="YS PTS"/>
    <n v="64975613"/>
    <n v="10840473400153"/>
    <s v="Yasso Chocolate Chip Cookie Dough 8-14Z"/>
    <n v="0"/>
    <n v="0"/>
    <n v="0"/>
    <n v="0"/>
    <n v="0"/>
    <n v="0"/>
    <n v="0"/>
    <n v="0"/>
    <n v="0"/>
    <n v="3600"/>
    <n v="3360"/>
    <n v="5520"/>
    <n v="21472"/>
    <n v="18446.348700372488"/>
    <n v="17991.026320099329"/>
    <n v="36619.359653432664"/>
    <n v="34683.640247609306"/>
    <n v="39796.045551212388"/>
    <n v="42998.589471960266"/>
    <n v="40022.692986765993"/>
    <n v="39883.026320099329"/>
    <n v="38009.666666666672"/>
    <n v="29554"/>
    <n v="29217"/>
    <n v="32773.333333333328"/>
    <n v="433946.72925155173"/>
    <n v="240"/>
    <n v="3.3119999999999998E-3"/>
    <n v="33952"/>
    <n v="399994.72925155173"/>
    <n v="0"/>
    <n v="141.46666666666667"/>
    <n v="1666.6447052147989"/>
    <n v="0"/>
    <n v="0"/>
    <n v="0"/>
    <n v="0"/>
    <n v="0"/>
    <n v="0"/>
    <n v="0"/>
    <n v="0"/>
    <n v="15"/>
    <n v="14"/>
    <n v="23"/>
    <n v="89.466666666666669"/>
    <n v="76.859786251552038"/>
    <n v="74.962609667080542"/>
    <n v="152.5806652226361"/>
    <n v="144.5151676983721"/>
    <n v="165.81685646338494"/>
    <n v="179.16078946650111"/>
    <n v="166.76122077819164"/>
    <n v="166.1792763337472"/>
    <n v="158.37361111111113"/>
    <n v="123.14166666666667"/>
    <n v="121.7375"/>
    <n v="136.55555555555554"/>
    <n v="0"/>
    <n v="112.44902399999999"/>
    <n v="1324.7825432811392"/>
    <n v="0"/>
    <n v="0"/>
    <n v="0"/>
    <n v="0"/>
    <n v="0"/>
    <n v="0"/>
    <n v="0"/>
    <n v="0"/>
    <n v="11.9232"/>
    <n v="11.128319999999999"/>
    <n v="18.282239999999998"/>
    <n v="71.115263999999996"/>
    <n v="61.094306895633679"/>
    <n v="59.586279172168972"/>
    <n v="121.28331917216897"/>
    <n v="114.87221650008202"/>
    <n v="131.80450286561543"/>
    <n v="142.41132833113238"/>
    <n v="132.55515917216897"/>
    <n v="132.09258317216896"/>
    <n v="125.88801600000001"/>
    <n v="97.882847999999996"/>
    <n v="96.76670399999999"/>
    <n v="108.54527999999998"/>
  </r>
  <r>
    <x v="0"/>
    <s v="SP1"/>
    <n v="64898310"/>
    <n v="10077567004403"/>
    <s v="BR Vanilla 8 1PT"/>
    <n v="0"/>
    <n v="0"/>
    <n v="0"/>
    <n v="0"/>
    <n v="0"/>
    <n v="0"/>
    <n v="0"/>
    <n v="0"/>
    <n v="0"/>
    <n v="9515"/>
    <n v="0"/>
    <n v="0"/>
    <n v="0"/>
    <n v="0"/>
    <n v="0"/>
    <n v="18517.9925"/>
    <n v="17980.514019999999"/>
    <n v="18590.24785"/>
    <n v="18092.68145"/>
    <n v="17211.378349999999"/>
    <n v="16753.105309999999"/>
    <n v="14818.06322"/>
    <n v="14970.30875"/>
    <n v="15953.878989999999"/>
    <n v="16582.981520000001"/>
    <n v="178986.15195999999"/>
    <n v="240"/>
    <n v="3.7839999999999996E-3"/>
    <n v="9515"/>
    <n v="169471.15195999999"/>
    <n v="0"/>
    <n v="39.645833333333336"/>
    <n v="706.12979983333332"/>
    <n v="0"/>
    <n v="0"/>
    <n v="0"/>
    <n v="0"/>
    <n v="0"/>
    <n v="0"/>
    <n v="0"/>
    <n v="0"/>
    <n v="39.645833333333336"/>
    <n v="0"/>
    <n v="0"/>
    <n v="0"/>
    <n v="0"/>
    <n v="0"/>
    <n v="77.158302083333339"/>
    <n v="74.918808416666664"/>
    <n v="77.459366041666669"/>
    <n v="75.386172708333334"/>
    <n v="71.714076458333324"/>
    <n v="69.804605458333327"/>
    <n v="61.741930083333337"/>
    <n v="62.376286458333333"/>
    <n v="66.474495791666669"/>
    <n v="69.095756333333341"/>
    <n v="0"/>
    <n v="36.004759999999997"/>
    <n v="641.27883901663984"/>
    <n v="0"/>
    <n v="0"/>
    <n v="0"/>
    <n v="0"/>
    <n v="0"/>
    <n v="0"/>
    <n v="0"/>
    <n v="0"/>
    <n v="36.004759999999997"/>
    <n v="0"/>
    <n v="0"/>
    <n v="0"/>
    <n v="0"/>
    <n v="0"/>
    <n v="70.072083620000001"/>
    <n v="68.038265051679986"/>
    <n v="70.345497864399988"/>
    <n v="68.462706606799998"/>
    <n v="65.127855676399989"/>
    <n v="63.393750493039988"/>
    <n v="56.071551224479997"/>
    <n v="56.647648309999994"/>
    <n v="60.369478098159988"/>
    <n v="62.750002071680001"/>
  </r>
  <r>
    <x v="0"/>
    <s v="YS PTS"/>
    <n v="64975614"/>
    <n v="10840473400177"/>
    <s v="Yasso Fudge Brownie 8-14Z"/>
    <n v="0"/>
    <n v="0"/>
    <n v="0"/>
    <n v="0"/>
    <n v="0"/>
    <n v="0"/>
    <n v="0"/>
    <n v="0"/>
    <n v="0"/>
    <n v="3735"/>
    <n v="3360"/>
    <n v="4440"/>
    <n v="23452"/>
    <n v="17630.761229472486"/>
    <n v="18512.869661192664"/>
    <n v="36666.202994525993"/>
    <n v="34835.375491994419"/>
    <n v="40045.118029624791"/>
    <n v="43350.052135522936"/>
    <n v="40194.536327859329"/>
    <n v="40066.869661192657"/>
    <n v="38267.666666666672"/>
    <n v="29764.999999999996"/>
    <n v="29417.999999999996"/>
    <n v="32981.333333333328"/>
    <n v="436720.78553138528"/>
    <n v="240"/>
    <n v="3.3119999999999998E-3"/>
    <n v="34987"/>
    <n v="401733.78553138528"/>
    <n v="0"/>
    <n v="145.77916666666667"/>
    <n v="1673.8907730474386"/>
    <n v="0"/>
    <n v="0"/>
    <n v="0"/>
    <n v="0"/>
    <n v="0"/>
    <n v="0"/>
    <n v="0"/>
    <n v="0"/>
    <n v="15.5625"/>
    <n v="14"/>
    <n v="18.5"/>
    <n v="97.716666666666669"/>
    <n v="73.461505122802023"/>
    <n v="77.136956921636099"/>
    <n v="152.77584581052497"/>
    <n v="145.14739788331008"/>
    <n v="166.85465845676995"/>
    <n v="180.62521723134557"/>
    <n v="167.47723469941386"/>
    <n v="166.94529025496939"/>
    <n v="159.44861111111112"/>
    <n v="124.02083333333331"/>
    <n v="122.57499999999999"/>
    <n v="137.42222222222219"/>
    <n v="0"/>
    <n v="115.87694399999999"/>
    <n v="1330.542297679948"/>
    <n v="0"/>
    <n v="0"/>
    <n v="0"/>
    <n v="0"/>
    <n v="0"/>
    <n v="0"/>
    <n v="0"/>
    <n v="0"/>
    <n v="12.37032"/>
    <n v="11.128319999999999"/>
    <n v="14.70528"/>
    <n v="77.673023999999998"/>
    <n v="58.393081192012872"/>
    <n v="61.314624317870098"/>
    <n v="121.43846431787009"/>
    <n v="115.37476362948551"/>
    <n v="132.62943091411731"/>
    <n v="143.57537267285196"/>
    <n v="133.1243043178701"/>
    <n v="132.70147231787007"/>
    <n v="126.742512"/>
    <n v="98.581679999999977"/>
    <n v="97.432415999999989"/>
    <n v="109.23417599999998"/>
  </r>
  <r>
    <x v="0"/>
    <s v="YS PTS"/>
    <n v="64975616"/>
    <n v="10840473400191"/>
    <s v="Yasso Mint Chocolate Chip 8-14Z"/>
    <n v="0"/>
    <n v="0"/>
    <n v="0"/>
    <n v="0"/>
    <n v="0"/>
    <n v="0"/>
    <n v="0"/>
    <n v="0"/>
    <n v="0"/>
    <n v="3960"/>
    <n v="2505"/>
    <n v="3015"/>
    <n v="22138"/>
    <n v="17545.348729376841"/>
    <n v="17229.026327833824"/>
    <n v="33264.35966116716"/>
    <n v="30621.847129536291"/>
    <n v="35102.569678821674"/>
    <n v="37448.58946886647"/>
    <n v="35242.692994500496"/>
    <n v="34915.026327833824"/>
    <n v="33429.666666666672"/>
    <n v="25806"/>
    <n v="25632"/>
    <n v="29069.333333333332"/>
    <n v="386924.46031793661"/>
    <n v="240"/>
    <n v="3.3119999999999998E-3"/>
    <n v="31618"/>
    <n v="355306.46031793661"/>
    <n v="0"/>
    <n v="131.74166666666667"/>
    <n v="1480.4435846580693"/>
    <n v="0"/>
    <n v="0"/>
    <n v="0"/>
    <n v="0"/>
    <n v="0"/>
    <n v="0"/>
    <n v="0"/>
    <n v="0"/>
    <n v="16.5"/>
    <n v="10.4375"/>
    <n v="12.5625"/>
    <n v="92.24166666666666"/>
    <n v="73.105619705736842"/>
    <n v="71.787609699307595"/>
    <n v="138.60149858819651"/>
    <n v="127.59102970640122"/>
    <n v="146.26070699509032"/>
    <n v="156.03578945361031"/>
    <n v="146.84455414375208"/>
    <n v="145.47927636597427"/>
    <n v="139.29027777777779"/>
    <n v="107.52500000000001"/>
    <n v="106.8"/>
    <n v="121.12222222222222"/>
    <n v="0"/>
    <n v="104.71881599999999"/>
    <n v="1176.7749965730061"/>
    <n v="0"/>
    <n v="0"/>
    <n v="0"/>
    <n v="0"/>
    <n v="0"/>
    <n v="0"/>
    <n v="0"/>
    <n v="0"/>
    <n v="13.11552"/>
    <n v="8.2965599999999995"/>
    <n v="9.9856800000000003"/>
    <n v="73.321055999999999"/>
    <n v="58.110194991696098"/>
    <n v="57.062535197785621"/>
    <n v="110.17155919778563"/>
    <n v="101.41955769302419"/>
    <n v="116.25971077625738"/>
    <n v="124.02972832088574"/>
    <n v="116.72379919778564"/>
    <n v="115.63856719778562"/>
    <n v="110.71905600000001"/>
    <n v="85.469471999999996"/>
    <n v="84.893183999999991"/>
    <n v="96.277631999999997"/>
  </r>
  <r>
    <x v="0"/>
    <s v="YS PTS"/>
    <n v="64999042"/>
    <n v="10840473400368"/>
    <s v="Yasso Coffee Chocolate Chip 8-14z"/>
    <n v="0"/>
    <n v="0"/>
    <n v="0"/>
    <n v="0"/>
    <n v="0"/>
    <n v="0"/>
    <n v="0"/>
    <n v="0"/>
    <n v="0"/>
    <n v="3600"/>
    <n v="2805"/>
    <n v="1920"/>
    <n v="17595"/>
    <n v="16028.476949441267"/>
    <n v="14468.793853184337"/>
    <n v="29295.127186517671"/>
    <n v="25850.933522418025"/>
    <n v="29956.468009480614"/>
    <n v="31607.282458726266"/>
    <n v="30017.460519851003"/>
    <n v="29491.793853184336"/>
    <n v="28560.666666666668"/>
    <n v="21823"/>
    <n v="21824"/>
    <n v="25133.333333333332"/>
    <n v="329977.33635280345"/>
    <n v="240"/>
    <n v="3.3119999999999998E-3"/>
    <n v="25920"/>
    <n v="304057.33635280345"/>
    <n v="0"/>
    <n v="108"/>
    <n v="1266.905568136681"/>
    <n v="0"/>
    <n v="0"/>
    <n v="0"/>
    <n v="0"/>
    <n v="0"/>
    <n v="0"/>
    <n v="0"/>
    <n v="0"/>
    <n v="15"/>
    <n v="11.6875"/>
    <n v="8"/>
    <n v="73.3125"/>
    <n v="66.785320622671946"/>
    <n v="60.286641054934741"/>
    <n v="122.06302994382364"/>
    <n v="107.71222301007511"/>
    <n v="124.81861670616922"/>
    <n v="131.69701024469276"/>
    <n v="125.07275216604585"/>
    <n v="122.88247438826807"/>
    <n v="119.00277777777778"/>
    <n v="90.92916666666666"/>
    <n v="90.933333333333337"/>
    <n v="104.72222222222221"/>
    <n v="0"/>
    <n v="85.847039999999993"/>
    <n v="1007.037898000485"/>
    <n v="0"/>
    <n v="0"/>
    <n v="0"/>
    <n v="0"/>
    <n v="0"/>
    <n v="0"/>
    <n v="0"/>
    <n v="0"/>
    <n v="11.9232"/>
    <n v="9.2901600000000002"/>
    <n v="6.3590399999999994"/>
    <n v="58.274639999999998"/>
    <n v="53.086315656549473"/>
    <n v="47.92064524174652"/>
    <n v="97.025461241746527"/>
    <n v="85.618291826248495"/>
    <n v="99.215822047399783"/>
    <n v="104.68331950330139"/>
    <n v="99.417829241746517"/>
    <n v="97.676821241746509"/>
    <n v="94.592928000000001"/>
    <n v="72.277776000000003"/>
    <n v="72.281087999999997"/>
    <n v="83.241599999999991"/>
  </r>
  <r>
    <x v="0"/>
    <s v="YS PTS"/>
    <n v="64999073"/>
    <n v="10840473400375"/>
    <s v="Yasso Cookies n Cream 8-14z"/>
    <n v="0"/>
    <n v="0"/>
    <n v="0"/>
    <n v="0"/>
    <n v="0"/>
    <n v="0"/>
    <n v="0"/>
    <n v="0"/>
    <n v="0"/>
    <n v="3360"/>
    <n v="3360"/>
    <n v="4560"/>
    <n v="21541"/>
    <n v="17604.06439133692"/>
    <n v="17893.950504356511"/>
    <n v="35405.283837689851"/>
    <n v="33313.870275108624"/>
    <n v="38362.798730860537"/>
    <n v="41350.819798257391"/>
    <n v="38536.617171023187"/>
    <n v="38340.950504356515"/>
    <n v="36632.666666666672"/>
    <n v="28429.000000000007"/>
    <n v="28140"/>
    <n v="31659.333333333339"/>
    <n v="418490.3552129895"/>
    <n v="240"/>
    <n v="3.3119999999999998E-3"/>
    <n v="32821"/>
    <n v="385669.3552129895"/>
    <n v="0"/>
    <n v="136.75416666666666"/>
    <n v="1606.9556467207897"/>
    <n v="0"/>
    <n v="0"/>
    <n v="0"/>
    <n v="0"/>
    <n v="0"/>
    <n v="0"/>
    <n v="0"/>
    <n v="0"/>
    <n v="14"/>
    <n v="14"/>
    <n v="19"/>
    <n v="89.754166666666663"/>
    <n v="73.350268297237164"/>
    <n v="74.558127101485468"/>
    <n v="147.52201599037437"/>
    <n v="138.80779281295261"/>
    <n v="159.8449947119189"/>
    <n v="172.29508249273914"/>
    <n v="160.56923821259662"/>
    <n v="159.75396043481882"/>
    <n v="152.63611111111112"/>
    <n v="118.45416666666669"/>
    <n v="117.25"/>
    <n v="131.91388888888892"/>
    <n v="0"/>
    <n v="108.70315199999999"/>
    <n v="1277.3369044654212"/>
    <n v="0"/>
    <n v="0"/>
    <n v="0"/>
    <n v="0"/>
    <n v="0"/>
    <n v="0"/>
    <n v="0"/>
    <n v="0"/>
    <n v="11.128319999999999"/>
    <n v="11.128319999999999"/>
    <n v="15.10272"/>
    <n v="71.343791999999993"/>
    <n v="58.304661264107878"/>
    <n v="59.264764070428761"/>
    <n v="117.26230007042878"/>
    <n v="110.33553835115976"/>
    <n v="127.0575893966101"/>
    <n v="136.95391517182847"/>
    <n v="127.63327607042879"/>
    <n v="126.98522807042878"/>
    <n v="121.327392"/>
    <n v="94.156848000000025"/>
    <n v="93.199680000000001"/>
    <n v="104.85571200000001"/>
  </r>
  <r>
    <x v="1"/>
    <s v="Facepieces"/>
    <n v="65549173"/>
    <n v="10077567004885"/>
    <s v="PS Bluey Facepiece OOH 1-20PK"/>
    <m/>
    <n v="0"/>
    <n v="0"/>
    <n v="0"/>
    <n v="0"/>
    <n v="0"/>
    <n v="0"/>
    <n v="0"/>
    <n v="0"/>
    <n v="0"/>
    <n v="0"/>
    <n v="0"/>
    <n v="0"/>
    <n v="0"/>
    <n v="0"/>
    <n v="0"/>
    <n v="0"/>
    <n v="16520"/>
    <n v="21240"/>
    <n v="17700"/>
    <n v="10620"/>
    <n v="7119"/>
    <n v="7071"/>
    <n v="5900"/>
    <n v="5310"/>
    <n v="91480"/>
    <n v="210"/>
    <n v="1.1999999999999999E-3"/>
    <n v="0"/>
    <n v="91480"/>
    <n v="0"/>
    <n v="0"/>
    <n v="435.61904761904759"/>
    <n v="0"/>
    <n v="0"/>
    <n v="0"/>
    <n v="0"/>
    <n v="0"/>
    <n v="0"/>
    <n v="0"/>
    <n v="0"/>
    <n v="0"/>
    <n v="0"/>
    <n v="0"/>
    <n v="0"/>
    <n v="0"/>
    <n v="0"/>
    <n v="0"/>
    <n v="0"/>
    <n v="78.666666666666671"/>
    <n v="101.14285714285714"/>
    <n v="84.285714285714292"/>
    <n v="50.571428571428569"/>
    <n v="33.9"/>
    <n v="33.671428571428571"/>
    <n v="28.095238095238095"/>
    <n v="25.285714285714285"/>
    <n v="0"/>
    <n v="0"/>
    <n v="109.776"/>
    <n v="0"/>
    <n v="0"/>
    <n v="0"/>
    <n v="0"/>
    <n v="0"/>
    <n v="0"/>
    <n v="0"/>
    <n v="0"/>
    <n v="0"/>
    <n v="0"/>
    <n v="0"/>
    <n v="0"/>
    <n v="0"/>
    <n v="0"/>
    <n v="0"/>
    <n v="0"/>
    <n v="19.823999999999998"/>
    <n v="25.487999999999996"/>
    <n v="21.24"/>
    <n v="12.743999999999998"/>
    <n v="8.5427999999999997"/>
    <n v="8.485199999999999"/>
    <n v="7.0799999999999992"/>
    <n v="6.371999999999999"/>
  </r>
  <r>
    <x v="1"/>
    <s v="Other"/>
    <n v="64973976"/>
    <n v="10840473400115"/>
    <s v="BR Reeses Mini Cups 1-12PK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187"/>
    <n v="183868"/>
    <n v="23000"/>
    <n v="0"/>
    <n v="0"/>
    <n v="0"/>
    <n v="454055"/>
    <n v="190"/>
    <n v="1.0644000000000001E-3"/>
    <n v="0"/>
    <n v="454055"/>
    <n v="0"/>
    <n v="0"/>
    <n v="2389.76315789473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00.9842105263158"/>
    <n v="967.72631578947369"/>
    <n v="121.05263157894737"/>
    <n v="0"/>
    <n v="0"/>
    <n v="0"/>
    <n v="0"/>
    <n v="0"/>
    <n v="483.296142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3.1058428"/>
    <n v="195.70909920000003"/>
    <n v="24.481200000000001"/>
    <n v="0"/>
    <n v="0"/>
    <n v="0"/>
  </r>
  <r>
    <x v="1"/>
    <s v="Other"/>
    <n v="65472837"/>
    <n v="10840473400511"/>
    <s v="PS Twister Club 1-15pk"/>
    <m/>
    <n v="0"/>
    <n v="0"/>
    <n v="0"/>
    <n v="0"/>
    <n v="0"/>
    <n v="0"/>
    <n v="0"/>
    <n v="0"/>
    <n v="0"/>
    <n v="0"/>
    <n v="0"/>
    <n v="0"/>
    <n v="0"/>
    <n v="0"/>
    <n v="0"/>
    <n v="0"/>
    <n v="500000"/>
    <n v="500000"/>
    <n v="300000"/>
    <n v="0"/>
    <n v="0"/>
    <n v="0"/>
    <n v="0"/>
    <n v="0"/>
    <n v="1300000"/>
    <n v="275"/>
    <n v="1.0400000000000001E-3"/>
    <n v="0"/>
    <n v="1300000"/>
    <n v="0"/>
    <n v="0"/>
    <n v="4727.272727272727"/>
    <n v="0"/>
    <n v="0"/>
    <n v="0"/>
    <n v="0"/>
    <n v="0"/>
    <n v="0"/>
    <n v="0"/>
    <n v="0"/>
    <n v="0"/>
    <n v="0"/>
    <n v="0"/>
    <n v="0"/>
    <n v="0"/>
    <n v="0"/>
    <n v="0"/>
    <n v="0"/>
    <n v="1818.1818181818182"/>
    <n v="1818.1818181818182"/>
    <n v="1090.909090909091"/>
    <n v="0"/>
    <n v="0"/>
    <n v="0"/>
    <n v="0"/>
    <n v="0"/>
    <n v="0"/>
    <n v="0"/>
    <n v="1352.0000000000002"/>
    <n v="0"/>
    <n v="0"/>
    <n v="0"/>
    <n v="0"/>
    <n v="0"/>
    <n v="0"/>
    <n v="0"/>
    <n v="0"/>
    <n v="0"/>
    <n v="0"/>
    <n v="0"/>
    <n v="0"/>
    <n v="0"/>
    <n v="0"/>
    <n v="0"/>
    <n v="0"/>
    <n v="520.00000000000011"/>
    <n v="520.00000000000011"/>
    <n v="312.00000000000006"/>
    <n v="0"/>
    <n v="0"/>
    <n v="0"/>
    <n v="0"/>
    <n v="0"/>
  </r>
  <r>
    <x v="1"/>
    <s v="PG"/>
    <n v="65490430"/>
    <n v="10840473400559"/>
    <s v="PS SF OCG 1-32PK"/>
    <m/>
    <n v="0"/>
    <n v="0"/>
    <n v="0"/>
    <n v="0"/>
    <n v="0"/>
    <n v="0"/>
    <n v="0"/>
    <n v="0"/>
    <n v="0"/>
    <n v="0"/>
    <n v="0"/>
    <n v="0"/>
    <n v="0"/>
    <n v="0"/>
    <n v="9000"/>
    <n v="12000"/>
    <n v="20000"/>
    <n v="20000"/>
    <n v="24000"/>
    <n v="20000"/>
    <n v="13000"/>
    <n v="10000"/>
    <n v="10000"/>
    <n v="10000"/>
    <n v="148000"/>
    <n v="200"/>
    <n v="1.5608888888888888E-3"/>
    <n v="0"/>
    <n v="148000"/>
    <n v="0"/>
    <n v="0"/>
    <n v="740"/>
    <n v="0"/>
    <n v="0"/>
    <n v="0"/>
    <n v="0"/>
    <n v="0"/>
    <n v="0"/>
    <n v="0"/>
    <n v="0"/>
    <n v="0"/>
    <n v="0"/>
    <n v="0"/>
    <n v="0"/>
    <n v="0"/>
    <n v="0"/>
    <n v="45"/>
    <n v="60"/>
    <n v="100"/>
    <n v="100"/>
    <n v="120"/>
    <n v="100"/>
    <n v="65"/>
    <n v="50"/>
    <n v="50"/>
    <n v="50"/>
    <n v="0"/>
    <n v="0"/>
    <n v="231.01155555555553"/>
    <n v="0"/>
    <n v="0"/>
    <n v="0"/>
    <n v="0"/>
    <n v="0"/>
    <n v="0"/>
    <n v="0"/>
    <n v="0"/>
    <n v="0"/>
    <n v="0"/>
    <n v="0"/>
    <n v="0"/>
    <n v="0"/>
    <n v="0"/>
    <n v="14.047999999999998"/>
    <n v="18.730666666666664"/>
    <n v="31.217777777777776"/>
    <n v="31.217777777777776"/>
    <n v="37.461333333333329"/>
    <n v="31.217777777777776"/>
    <n v="20.291555555555554"/>
    <n v="15.608888888888888"/>
    <n v="15.608888888888888"/>
    <n v="15.60888888888888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2">
  <r>
    <s v="PIC"/>
    <x v="0"/>
    <n v="68851106"/>
    <n v="10077567254235"/>
    <s v="BR HA NAT Vanilla 6 1.5 QT"/>
    <n v="3095817"/>
    <n v="176369"/>
    <n v="209154"/>
    <n v="274473"/>
    <n v="314920"/>
    <n v="238908"/>
    <n v="292984"/>
    <n v="307087"/>
    <n v="268290"/>
    <n v="218080"/>
    <n v="311240"/>
    <n v="307505"/>
    <n v="251820"/>
    <m/>
    <m/>
    <m/>
    <m/>
    <m/>
    <m/>
    <m/>
    <m/>
    <m/>
    <m/>
    <m/>
    <m/>
    <n v="6266647"/>
    <n v="154"/>
    <n v="8.5199999999999998E-3"/>
    <n v="3170830"/>
    <n v="0"/>
    <n v="20102.707792207791"/>
    <n v="20589.805194805194"/>
    <n v="0"/>
    <n v="1145.2532467532467"/>
    <n v="1358.1428571428571"/>
    <n v="1782.2922077922078"/>
    <n v="2044.9350649350649"/>
    <n v="1551.3506493506493"/>
    <n v="1902.4935064935064"/>
    <n v="1994.0714285714287"/>
    <n v="1742.1428571428571"/>
    <n v="1416.1038961038962"/>
    <n v="2021.0389610389611"/>
    <n v="1996.7857142857142"/>
    <n v="1635.1948051948052"/>
    <n v="0"/>
    <n v="0"/>
    <n v="0"/>
    <n v="0"/>
    <n v="0"/>
    <n v="0"/>
    <n v="0"/>
    <n v="0"/>
    <n v="0"/>
    <n v="0"/>
    <n v="0"/>
    <n v="0"/>
    <n v="26376.360839999998"/>
    <n v="27015.471600000001"/>
    <n v="0"/>
    <n v="1502.6638800000001"/>
    <n v="1781.99208"/>
    <n v="2338.5099599999999"/>
    <n v="2683.1183999999998"/>
    <n v="2035.4961599999999"/>
    <n v="2496.2236800000001"/>
    <n v="2616.3812400000002"/>
    <n v="2285.8307999999997"/>
    <n v="1858.0416"/>
    <n v="2651.7647999999999"/>
    <n v="2619.9425999999999"/>
    <n v="2145.5063999999998"/>
    <n v="0"/>
    <n v="0"/>
    <n v="0"/>
    <n v="0"/>
    <n v="0"/>
    <n v="0"/>
    <n v="0"/>
    <n v="0"/>
    <n v="0"/>
    <n v="0"/>
    <n v="0"/>
    <n v="0"/>
  </r>
  <r>
    <s v="NOV"/>
    <x v="1"/>
    <n v="64376316"/>
    <n v="10851035003057"/>
    <s v="Yasso Cookies n Cream Club 1-15pk"/>
    <n v="345783"/>
    <n v="151920"/>
    <n v="548640"/>
    <n v="563989"/>
    <n v="0"/>
    <n v="0"/>
    <n v="0"/>
    <n v="53040"/>
    <n v="11460"/>
    <n v="0"/>
    <n v="219600"/>
    <n v="864144"/>
    <n v="266736"/>
    <m/>
    <m/>
    <m/>
    <m/>
    <m/>
    <m/>
    <m/>
    <m/>
    <m/>
    <m/>
    <m/>
    <m/>
    <n v="3025312"/>
    <n v="240"/>
    <n v="1.5449999999999999E-3"/>
    <n v="2679529"/>
    <n v="0"/>
    <n v="1440.7625"/>
    <n v="11164.704166666666"/>
    <n v="0"/>
    <n v="633"/>
    <n v="2286"/>
    <n v="2349.9541666666669"/>
    <n v="0"/>
    <n v="0"/>
    <n v="0"/>
    <n v="221"/>
    <n v="47.75"/>
    <n v="0"/>
    <n v="915"/>
    <n v="3600.6"/>
    <n v="1111.4000000000001"/>
    <n v="0"/>
    <n v="0"/>
    <n v="0"/>
    <n v="0"/>
    <n v="0"/>
    <n v="0"/>
    <n v="0"/>
    <n v="0"/>
    <n v="0"/>
    <n v="0"/>
    <n v="0"/>
    <n v="0"/>
    <n v="534.234735"/>
    <n v="4139.8723049999999"/>
    <n v="0"/>
    <n v="234.71639999999999"/>
    <n v="847.64879999999994"/>
    <n v="871.36300499999993"/>
    <n v="0"/>
    <n v="0"/>
    <n v="0"/>
    <n v="81.946799999999996"/>
    <n v="17.7057"/>
    <n v="0"/>
    <n v="339.28199999999998"/>
    <n v="1335.10248"/>
    <n v="412.10712000000001"/>
    <n v="0"/>
    <n v="0"/>
    <n v="0"/>
    <n v="0"/>
    <n v="0"/>
    <n v="0"/>
    <n v="0"/>
    <n v="0"/>
    <n v="0"/>
    <n v="0"/>
    <n v="0"/>
    <n v="0"/>
  </r>
  <r>
    <s v="PIC"/>
    <x v="2"/>
    <n v="84141103"/>
    <n v="10076840101327"/>
    <s v="BJ US-IC-HalfBaked-FH-8 1PT"/>
    <n v="2262483"/>
    <n v="121598"/>
    <n v="194662"/>
    <n v="225100"/>
    <n v="197679"/>
    <n v="205476"/>
    <n v="242164"/>
    <n v="205277"/>
    <n v="209550"/>
    <n v="207720"/>
    <n v="185262"/>
    <n v="166605"/>
    <n v="180038"/>
    <m/>
    <m/>
    <m/>
    <m/>
    <m/>
    <m/>
    <m/>
    <m/>
    <m/>
    <m/>
    <m/>
    <m/>
    <n v="4603614"/>
    <n v="240"/>
    <n v="3.7853439999999999E-3"/>
    <n v="2341131"/>
    <n v="0"/>
    <n v="9427.0125000000007"/>
    <n v="9754.7124999999996"/>
    <n v="0"/>
    <n v="506.65833333333336"/>
    <n v="811.0916666666667"/>
    <n v="937.91666666666663"/>
    <n v="823.66250000000002"/>
    <n v="856.15"/>
    <n v="1009.0166666666667"/>
    <n v="855.32083333333333"/>
    <n v="873.125"/>
    <n v="865.5"/>
    <n v="771.92499999999995"/>
    <n v="694.1875"/>
    <n v="750.1583333333333"/>
    <n v="0"/>
    <n v="0"/>
    <n v="0"/>
    <n v="0"/>
    <n v="0"/>
    <n v="0"/>
    <n v="0"/>
    <n v="0"/>
    <n v="0"/>
    <n v="0"/>
    <n v="0"/>
    <n v="0"/>
    <n v="8564.2764491519993"/>
    <n v="8861.9861840640006"/>
    <n v="0"/>
    <n v="460.29025971199997"/>
    <n v="736.86263372799999"/>
    <n v="852.08093439999993"/>
    <n v="748.28301657600002"/>
    <n v="777.79734374400005"/>
    <n v="916.67404441600002"/>
    <n v="777.04406028799997"/>
    <n v="793.21883519999994"/>
    <n v="786.29165567999996"/>
    <n v="701.280400128"/>
    <n v="630.65723711999999"/>
    <n v="681.50576307200004"/>
    <n v="0"/>
    <n v="0"/>
    <n v="0"/>
    <n v="0"/>
    <n v="0"/>
    <n v="0"/>
    <n v="0"/>
    <n v="0"/>
    <n v="0"/>
    <n v="0"/>
    <n v="0"/>
    <n v="0"/>
  </r>
  <r>
    <s v="PIC"/>
    <x v="2"/>
    <n v="84137725"/>
    <n v="10076840100153"/>
    <s v="BJ US-IC-CherryGarcia-FH-8 1PT"/>
    <n v="1899510"/>
    <n v="109637"/>
    <n v="159659"/>
    <n v="184592"/>
    <n v="167614"/>
    <n v="170688"/>
    <n v="208686"/>
    <n v="162318"/>
    <n v="175516"/>
    <n v="158647"/>
    <n v="129691"/>
    <n v="142159"/>
    <n v="131248"/>
    <m/>
    <m/>
    <m/>
    <m/>
    <m/>
    <m/>
    <m/>
    <m/>
    <m/>
    <m/>
    <m/>
    <m/>
    <n v="3799965"/>
    <n v="240"/>
    <n v="3.7853439999999999E-3"/>
    <n v="1900455"/>
    <n v="0"/>
    <n v="7914.625"/>
    <n v="7918.5625"/>
    <n v="0"/>
    <n v="456.82083333333333"/>
    <n v="665.24583333333328"/>
    <n v="769.13333333333333"/>
    <n v="698.39166666666665"/>
    <n v="711.2"/>
    <n v="869.52499999999998"/>
    <n v="676.32500000000005"/>
    <n v="731.31666666666672"/>
    <n v="661.0291666666667"/>
    <n v="540.37916666666672"/>
    <n v="592.32916666666665"/>
    <n v="546.86666666666667"/>
    <n v="0"/>
    <n v="0"/>
    <n v="0"/>
    <n v="0"/>
    <n v="0"/>
    <n v="0"/>
    <n v="0"/>
    <n v="0"/>
    <n v="0"/>
    <n v="0"/>
    <n v="0"/>
    <n v="0"/>
    <n v="7190.2987814400003"/>
    <n v="7193.8759315199995"/>
    <n v="0"/>
    <n v="415.013760128"/>
    <n v="604.36423769600003"/>
    <n v="698.74421964800001"/>
    <n v="634.47664921599994"/>
    <n v="646.11279667199994"/>
    <n v="789.94829798399996"/>
    <n v="614.42946739199999"/>
    <n v="664.38843750399997"/>
    <n v="600.53346956799999"/>
    <n v="490.92504870400001"/>
    <n v="538.12071769600004"/>
    <n v="496.81882931199999"/>
    <n v="0"/>
    <n v="0"/>
    <n v="0"/>
    <n v="0"/>
    <n v="0"/>
    <n v="0"/>
    <n v="0"/>
    <n v="0"/>
    <n v="0"/>
    <n v="0"/>
    <n v="0"/>
    <n v="0"/>
  </r>
  <r>
    <s v="NOV"/>
    <x v="3"/>
    <n v="68689251"/>
    <n v="10075856001102"/>
    <s v="KL ORIGINAL VANILLA BAR 12-6PK"/>
    <n v="1549848"/>
    <n v="85296"/>
    <n v="93432"/>
    <n v="169990"/>
    <n v="165889"/>
    <n v="171240"/>
    <n v="203899"/>
    <n v="181652"/>
    <n v="145980"/>
    <n v="113404"/>
    <n v="107220"/>
    <n v="95636"/>
    <n v="93336"/>
    <m/>
    <m/>
    <m/>
    <m/>
    <m/>
    <m/>
    <m/>
    <m/>
    <m/>
    <m/>
    <m/>
    <m/>
    <n v="3176822"/>
    <n v="132"/>
    <n v="9.5760000000000012E-3"/>
    <n v="1626974"/>
    <n v="0"/>
    <n v="11741.272727272728"/>
    <n v="12325.560606060606"/>
    <n v="0"/>
    <n v="646.18181818181813"/>
    <n v="707.81818181818187"/>
    <n v="1287.8030303030303"/>
    <n v="1256.7348484848485"/>
    <n v="1297.2727272727273"/>
    <n v="1544.689393939394"/>
    <n v="1376.1515151515152"/>
    <n v="1105.909090909091"/>
    <n v="859.12121212121212"/>
    <n v="812.27272727272725"/>
    <n v="724.5151515151515"/>
    <n v="707.09090909090912"/>
    <n v="0"/>
    <n v="0"/>
    <n v="0"/>
    <n v="0"/>
    <n v="0"/>
    <n v="0"/>
    <n v="0"/>
    <n v="0"/>
    <n v="0"/>
    <n v="0"/>
    <n v="0"/>
    <n v="0"/>
    <n v="14841.344448000002"/>
    <n v="15579.903024000001"/>
    <n v="0"/>
    <n v="816.79449600000009"/>
    <n v="894.70483200000012"/>
    <n v="1627.8242400000001"/>
    <n v="1588.5530640000002"/>
    <n v="1639.7942400000002"/>
    <n v="1952.5368240000003"/>
    <n v="1739.4995520000002"/>
    <n v="1397.9044800000001"/>
    <n v="1085.9567040000002"/>
    <n v="1026.7387200000001"/>
    <n v="915.81033600000012"/>
    <n v="893.78553600000009"/>
    <n v="0"/>
    <n v="0"/>
    <n v="0"/>
    <n v="0"/>
    <n v="0"/>
    <n v="0"/>
    <n v="0"/>
    <n v="0"/>
    <n v="0"/>
    <n v="0"/>
    <n v="0"/>
    <n v="0"/>
  </r>
  <r>
    <s v="NOV"/>
    <x v="4"/>
    <n v="62714126"/>
    <n v="10077567001563"/>
    <s v="PS OCG SF 6-18PK"/>
    <n v="1831869"/>
    <n v="112123"/>
    <n v="140508"/>
    <n v="151382"/>
    <n v="170972"/>
    <n v="252105"/>
    <n v="213156"/>
    <n v="205788"/>
    <n v="201630"/>
    <n v="134130"/>
    <n v="102659"/>
    <n v="113126"/>
    <n v="116881"/>
    <m/>
    <m/>
    <m/>
    <m/>
    <m/>
    <m/>
    <m/>
    <m/>
    <m/>
    <m/>
    <m/>
    <m/>
    <n v="3746329"/>
    <n v="130"/>
    <n v="5.2680000000000001E-3"/>
    <n v="1914460"/>
    <n v="0"/>
    <n v="14091.3"/>
    <n v="14726.615384615385"/>
    <n v="0"/>
    <n v="862.48461538461538"/>
    <n v="1080.8307692307692"/>
    <n v="1164.4769230769232"/>
    <n v="1315.1692307692308"/>
    <n v="1939.2692307692307"/>
    <n v="1639.6615384615384"/>
    <n v="1582.9846153846154"/>
    <n v="1551"/>
    <n v="1031.7692307692307"/>
    <n v="789.68461538461543"/>
    <n v="870.2"/>
    <n v="899.0846153846154"/>
    <n v="0"/>
    <n v="0"/>
    <n v="0"/>
    <n v="0"/>
    <n v="0"/>
    <n v="0"/>
    <n v="0"/>
    <n v="0"/>
    <n v="0"/>
    <n v="0"/>
    <n v="0"/>
    <n v="0"/>
    <n v="9650.2858919999999"/>
    <n v="10085.37528"/>
    <n v="0"/>
    <n v="590.66396399999996"/>
    <n v="740.196144"/>
    <n v="797.48037599999998"/>
    <n v="900.68049600000006"/>
    <n v="1328.08914"/>
    <n v="1122.905808"/>
    <n v="1084.0911840000001"/>
    <n v="1062.1868400000001"/>
    <n v="706.59684000000004"/>
    <n v="540.80761200000006"/>
    <n v="595.947768"/>
    <n v="615.729108"/>
    <n v="0"/>
    <n v="0"/>
    <n v="0"/>
    <n v="0"/>
    <n v="0"/>
    <n v="0"/>
    <n v="0"/>
    <n v="0"/>
    <n v="0"/>
    <n v="0"/>
    <n v="0"/>
    <n v="0"/>
  </r>
  <r>
    <s v="PIC"/>
    <x v="2"/>
    <n v="69716748"/>
    <n v="10076840100474"/>
    <s v="BJ US-IC-ChocFudgBrownie-FH-8 1PT"/>
    <n v="1632918"/>
    <n v="96574"/>
    <n v="139276"/>
    <n v="169154"/>
    <n v="148509"/>
    <n v="146329"/>
    <n v="179572"/>
    <n v="148318"/>
    <n v="154210"/>
    <n v="131381"/>
    <n v="134601"/>
    <n v="123632"/>
    <n v="128066"/>
    <m/>
    <m/>
    <m/>
    <m/>
    <m/>
    <m/>
    <m/>
    <m/>
    <m/>
    <m/>
    <m/>
    <m/>
    <n v="3332540"/>
    <n v="240"/>
    <n v="3.7839999999999996E-3"/>
    <n v="1699622"/>
    <n v="0"/>
    <n v="6803.8249999999998"/>
    <n v="7081.7583333333332"/>
    <n v="0"/>
    <n v="402.39166666666665"/>
    <n v="580.31666666666672"/>
    <n v="704.80833333333328"/>
    <n v="618.78750000000002"/>
    <n v="609.70416666666665"/>
    <n v="748.2166666666667"/>
    <n v="617.99166666666667"/>
    <n v="642.54166666666663"/>
    <n v="547.42083333333335"/>
    <n v="560.83749999999998"/>
    <n v="515.13333333333333"/>
    <n v="533.60833333333335"/>
    <n v="0"/>
    <n v="0"/>
    <n v="0"/>
    <n v="0"/>
    <n v="0"/>
    <n v="0"/>
    <n v="0"/>
    <n v="0"/>
    <n v="0"/>
    <n v="0"/>
    <n v="0"/>
    <n v="0"/>
    <n v="6178.9617119999994"/>
    <n v="6431.369647999999"/>
    <n v="0"/>
    <n v="365.43601599999994"/>
    <n v="527.02038399999992"/>
    <n v="640.07873599999994"/>
    <n v="561.95805599999994"/>
    <n v="553.70893599999999"/>
    <n v="679.50044799999989"/>
    <n v="561.23531199999991"/>
    <n v="583.53063999999995"/>
    <n v="497.14570399999997"/>
    <n v="509.33018399999997"/>
    <n v="467.82348799999994"/>
    <n v="484.60174399999994"/>
    <n v="0"/>
    <n v="0"/>
    <n v="0"/>
    <n v="0"/>
    <n v="0"/>
    <n v="0"/>
    <n v="0"/>
    <n v="0"/>
    <n v="0"/>
    <n v="0"/>
    <n v="0"/>
    <n v="0"/>
  </r>
  <r>
    <s v="PIC"/>
    <x v="2"/>
    <n v="69999269"/>
    <n v="10076840400215"/>
    <s v="BJ US IC-STRWBRY CHSCK 8 1 PT w/REC CUP"/>
    <n v="1664842"/>
    <n v="84369"/>
    <n v="139113"/>
    <n v="153581"/>
    <n v="141544"/>
    <n v="144377"/>
    <n v="175107"/>
    <n v="148770"/>
    <n v="153279"/>
    <n v="141030"/>
    <n v="111682"/>
    <n v="128760"/>
    <n v="113815"/>
    <m/>
    <m/>
    <m/>
    <m/>
    <m/>
    <m/>
    <m/>
    <m/>
    <m/>
    <m/>
    <m/>
    <m/>
    <n v="3300269"/>
    <n v="240"/>
    <n v="3.7839999999999996E-3"/>
    <n v="1635427"/>
    <n v="0"/>
    <n v="6936.8416666666662"/>
    <n v="6814.2791666666662"/>
    <n v="0"/>
    <n v="351.53750000000002"/>
    <n v="579.63750000000005"/>
    <n v="639.92083333333335"/>
    <n v="589.76666666666665"/>
    <n v="601.57083333333333"/>
    <n v="729.61249999999995"/>
    <n v="619.875"/>
    <n v="638.66250000000002"/>
    <n v="587.625"/>
    <n v="465.34166666666664"/>
    <n v="536.5"/>
    <n v="474.22916666666669"/>
    <n v="0"/>
    <n v="0"/>
    <n v="0"/>
    <n v="0"/>
    <n v="0"/>
    <n v="0"/>
    <n v="0"/>
    <n v="0"/>
    <n v="0"/>
    <n v="0"/>
    <n v="0"/>
    <n v="0"/>
    <n v="6299.7621279999994"/>
    <n v="6188.4557679999989"/>
    <n v="0"/>
    <n v="319.25229599999994"/>
    <n v="526.40359199999989"/>
    <n v="581.15050399999996"/>
    <n v="535.60249599999997"/>
    <n v="546.32256799999993"/>
    <n v="662.60488799999996"/>
    <n v="562.94567999999992"/>
    <n v="580.00773599999991"/>
    <n v="533.65751999999998"/>
    <n v="422.60468799999995"/>
    <n v="487.22783999999996"/>
    <n v="430.67595999999998"/>
    <n v="0"/>
    <n v="0"/>
    <n v="0"/>
    <n v="0"/>
    <n v="0"/>
    <n v="0"/>
    <n v="0"/>
    <n v="0"/>
    <n v="0"/>
    <n v="0"/>
    <n v="0"/>
    <n v="0"/>
  </r>
  <r>
    <s v="PIC"/>
    <x v="2"/>
    <n v="84135718"/>
    <n v="10076840100580"/>
    <s v="BJ US-IC-ChocChpCookDgh-FH-8 1PT"/>
    <n v="1639854"/>
    <n v="95231"/>
    <n v="131625"/>
    <n v="156920"/>
    <n v="139328"/>
    <n v="141551"/>
    <n v="176745"/>
    <n v="126399"/>
    <n v="139939"/>
    <n v="136547"/>
    <n v="111172"/>
    <n v="115528"/>
    <n v="122881"/>
    <m/>
    <m/>
    <m/>
    <m/>
    <m/>
    <m/>
    <m/>
    <m/>
    <m/>
    <m/>
    <m/>
    <m/>
    <n v="3233720"/>
    <n v="240"/>
    <n v="3.7853439999999999E-3"/>
    <n v="1593866"/>
    <n v="0"/>
    <n v="6832.7250000000004"/>
    <n v="6641.1083333333336"/>
    <n v="0"/>
    <n v="396.79583333333335"/>
    <n v="548.4375"/>
    <n v="653.83333333333337"/>
    <n v="580.5333333333333"/>
    <n v="589.79583333333335"/>
    <n v="736.4375"/>
    <n v="526.66250000000002"/>
    <n v="583.07916666666665"/>
    <n v="568.94583333333333"/>
    <n v="463.21666666666664"/>
    <n v="481.36666666666667"/>
    <n v="512.00416666666672"/>
    <n v="0"/>
    <n v="0"/>
    <n v="0"/>
    <n v="0"/>
    <n v="0"/>
    <n v="0"/>
    <n v="0"/>
    <n v="0"/>
    <n v="0"/>
    <n v="0"/>
    <n v="0"/>
    <n v="0"/>
    <n v="6207.4114997759998"/>
    <n v="6033.3310999039995"/>
    <n v="0"/>
    <n v="360.482094464"/>
    <n v="498.245904"/>
    <n v="593.99618048000002"/>
    <n v="527.40440883199994"/>
    <n v="535.819228544"/>
    <n v="669.04062527999997"/>
    <n v="478.46369625599999"/>
    <n v="529.71725401599997"/>
    <n v="516.87736716799998"/>
    <n v="420.82426316800002"/>
    <n v="437.31322163199997"/>
    <n v="465.14685606400002"/>
    <n v="0"/>
    <n v="0"/>
    <n v="0"/>
    <n v="0"/>
    <n v="0"/>
    <n v="0"/>
    <n v="0"/>
    <n v="0"/>
    <n v="0"/>
    <n v="0"/>
    <n v="0"/>
    <n v="0"/>
  </r>
  <r>
    <s v="PIC"/>
    <x v="0"/>
    <n v="68851105"/>
    <n v="10077567254266"/>
    <s v="BR HA VAN CHOC STRAW 6 1.5QT"/>
    <n v="1530765"/>
    <n v="92028"/>
    <n v="112884"/>
    <n v="154385"/>
    <n v="156312"/>
    <n v="136576"/>
    <n v="173728"/>
    <n v="145424"/>
    <n v="138630"/>
    <n v="130971"/>
    <n v="126687"/>
    <n v="123036"/>
    <n v="118736"/>
    <m/>
    <m/>
    <m/>
    <m/>
    <m/>
    <m/>
    <m/>
    <m/>
    <m/>
    <m/>
    <m/>
    <m/>
    <n v="3140162"/>
    <n v="154"/>
    <n v="8.5199999999999998E-3"/>
    <n v="1609397"/>
    <n v="0"/>
    <n v="9940.0324675324682"/>
    <n v="10450.629870129869"/>
    <n v="0"/>
    <n v="597.58441558441564"/>
    <n v="733.01298701298697"/>
    <n v="1002.5"/>
    <n v="1015.012987012987"/>
    <n v="886.85714285714289"/>
    <n v="1128.1038961038962"/>
    <n v="944.31168831168827"/>
    <n v="900.19480519480521"/>
    <n v="850.46103896103898"/>
    <n v="822.64285714285711"/>
    <n v="798.93506493506493"/>
    <n v="771.01298701298697"/>
    <n v="0"/>
    <n v="0"/>
    <n v="0"/>
    <n v="0"/>
    <n v="0"/>
    <n v="0"/>
    <n v="0"/>
    <n v="0"/>
    <n v="0"/>
    <n v="0"/>
    <n v="0"/>
    <n v="0"/>
    <n v="13042.1178"/>
    <n v="13712.06244"/>
    <n v="0"/>
    <n v="784.07855999999992"/>
    <n v="961.77167999999995"/>
    <n v="1315.3602000000001"/>
    <n v="1331.7782399999999"/>
    <n v="1163.62752"/>
    <n v="1480.16256"/>
    <n v="1239.0124799999999"/>
    <n v="1181.1276"/>
    <n v="1115.87292"/>
    <n v="1079.3732399999999"/>
    <n v="1048.2667200000001"/>
    <n v="1011.63072"/>
    <n v="0"/>
    <n v="0"/>
    <n v="0"/>
    <n v="0"/>
    <n v="0"/>
    <n v="0"/>
    <n v="0"/>
    <n v="0"/>
    <n v="0"/>
    <n v="0"/>
    <n v="0"/>
    <n v="0"/>
  </r>
  <r>
    <s v="NOV"/>
    <x v="4"/>
    <n v="69629468"/>
    <n v="10077567001587"/>
    <s v="PS Fudgesicle NSA 6-18PK"/>
    <n v="1691084"/>
    <n v="75593"/>
    <n v="121711"/>
    <n v="117287"/>
    <n v="147537"/>
    <n v="245987"/>
    <n v="180677"/>
    <n v="186867"/>
    <n v="162111"/>
    <n v="104846"/>
    <n v="83732"/>
    <n v="85475"/>
    <n v="84176"/>
    <m/>
    <m/>
    <m/>
    <m/>
    <m/>
    <m/>
    <m/>
    <m/>
    <m/>
    <m/>
    <m/>
    <m/>
    <n v="3287083"/>
    <n v="130"/>
    <n v="5.2680000000000001E-3"/>
    <n v="1595999"/>
    <n v="0"/>
    <n v="13008.338461538462"/>
    <n v="12276.915384615384"/>
    <n v="0"/>
    <n v="581.48461538461538"/>
    <n v="936.23846153846159"/>
    <n v="902.20769230769235"/>
    <n v="1134.9000000000001"/>
    <n v="1892.2076923076922"/>
    <n v="1389.823076923077"/>
    <n v="1437.4384615384615"/>
    <n v="1247.0076923076922"/>
    <n v="806.50769230769231"/>
    <n v="644.09230769230771"/>
    <n v="657.5"/>
    <n v="647.50769230769231"/>
    <n v="0"/>
    <n v="0"/>
    <n v="0"/>
    <n v="0"/>
    <n v="0"/>
    <n v="0"/>
    <n v="0"/>
    <n v="0"/>
    <n v="0"/>
    <n v="0"/>
    <n v="0"/>
    <n v="0"/>
    <n v="8908.6305119999997"/>
    <n v="8407.7227320000002"/>
    <n v="0"/>
    <n v="398.22392400000001"/>
    <n v="641.17354799999998"/>
    <n v="617.86791600000004"/>
    <n v="777.22491600000001"/>
    <n v="1295.859516"/>
    <n v="951.80643600000008"/>
    <n v="984.41535599999997"/>
    <n v="854.00074800000004"/>
    <n v="552.32872799999996"/>
    <n v="441.10017600000003"/>
    <n v="450.28230000000002"/>
    <n v="443.439168"/>
    <n v="0"/>
    <n v="0"/>
    <n v="0"/>
    <n v="0"/>
    <n v="0"/>
    <n v="0"/>
    <n v="0"/>
    <n v="0"/>
    <n v="0"/>
    <n v="0"/>
    <n v="0"/>
    <n v="0"/>
  </r>
  <r>
    <s v="PIC"/>
    <x v="2"/>
    <n v="67794169"/>
    <n v="10076840485113"/>
    <s v="BJ US-IC-TonightDough-FH-8 1PT"/>
    <n v="1422102"/>
    <n v="80535"/>
    <n v="120462"/>
    <n v="140689"/>
    <n v="114752"/>
    <n v="117166"/>
    <n v="144132"/>
    <n v="113027"/>
    <n v="121408"/>
    <n v="122163"/>
    <n v="101388"/>
    <n v="97052"/>
    <n v="97922"/>
    <m/>
    <m/>
    <m/>
    <m/>
    <m/>
    <m/>
    <m/>
    <m/>
    <m/>
    <m/>
    <m/>
    <m/>
    <n v="2792798"/>
    <n v="240"/>
    <n v="3.7853439999999999E-3"/>
    <n v="1370696"/>
    <n v="0"/>
    <n v="5925.4250000000002"/>
    <n v="5711.2333333333336"/>
    <n v="0"/>
    <n v="335.5625"/>
    <n v="501.92500000000001"/>
    <n v="586.20416666666665"/>
    <n v="478.13333333333333"/>
    <n v="488.19166666666666"/>
    <n v="600.54999999999995"/>
    <n v="470.94583333333333"/>
    <n v="505.86666666666667"/>
    <n v="509.01249999999999"/>
    <n v="422.45"/>
    <n v="404.38333333333333"/>
    <n v="408.00833333333333"/>
    <n v="0"/>
    <n v="0"/>
    <n v="0"/>
    <n v="0"/>
    <n v="0"/>
    <n v="0"/>
    <n v="0"/>
    <n v="0"/>
    <n v="0"/>
    <n v="0"/>
    <n v="0"/>
    <n v="0"/>
    <n v="5383.1452730880001"/>
    <n v="5188.5558794239996"/>
    <n v="0"/>
    <n v="304.85267904"/>
    <n v="455.99010892799998"/>
    <n v="532.55626201600001"/>
    <n v="434.37579468799998"/>
    <n v="443.513615104"/>
    <n v="545.58920140800001"/>
    <n v="427.84607628800001"/>
    <n v="459.571044352"/>
    <n v="462.428979072"/>
    <n v="383.788457472"/>
    <n v="367.37520588799998"/>
    <n v="370.66845516799998"/>
    <n v="0"/>
    <n v="0"/>
    <n v="0"/>
    <n v="0"/>
    <n v="0"/>
    <n v="0"/>
    <n v="0"/>
    <n v="0"/>
    <n v="0"/>
    <n v="0"/>
    <n v="0"/>
    <n v="0"/>
  </r>
  <r>
    <s v="PIC"/>
    <x v="0"/>
    <n v="68850683"/>
    <n v="10077567226003"/>
    <s v="BR HOMEMADE VAN 6-1.5 QT"/>
    <n v="1448448"/>
    <n v="94666"/>
    <n v="102091"/>
    <n v="131485"/>
    <n v="145448"/>
    <n v="107446"/>
    <n v="146553"/>
    <n v="133254"/>
    <n v="121594"/>
    <n v="93775"/>
    <n v="125675"/>
    <n v="134864"/>
    <n v="118703"/>
    <m/>
    <m/>
    <m/>
    <m/>
    <m/>
    <m/>
    <m/>
    <m/>
    <m/>
    <m/>
    <m/>
    <m/>
    <n v="2904002"/>
    <n v="176"/>
    <n v="8.5199999999999998E-3"/>
    <n v="1455554"/>
    <n v="0"/>
    <n v="8229.818181818182"/>
    <n v="8270.193181818182"/>
    <n v="0"/>
    <n v="537.875"/>
    <n v="580.0625"/>
    <n v="747.07386363636363"/>
    <n v="826.40909090909088"/>
    <n v="610.48863636363637"/>
    <n v="832.6875"/>
    <n v="757.125"/>
    <n v="690.875"/>
    <n v="532.8125"/>
    <n v="714.0625"/>
    <n v="766.27272727272725"/>
    <n v="674.44886363636363"/>
    <n v="0"/>
    <n v="0"/>
    <n v="0"/>
    <n v="0"/>
    <n v="0"/>
    <n v="0"/>
    <n v="0"/>
    <n v="0"/>
    <n v="0"/>
    <n v="0"/>
    <n v="0"/>
    <n v="0"/>
    <n v="12340.776959999999"/>
    <n v="12401.32008"/>
    <n v="0"/>
    <n v="806.55431999999996"/>
    <n v="869.81531999999993"/>
    <n v="1120.2521999999999"/>
    <n v="1239.21696"/>
    <n v="915.43992000000003"/>
    <n v="1248.63156"/>
    <n v="1135.3240799999999"/>
    <n v="1035.9808800000001"/>
    <n v="798.96299999999997"/>
    <n v="1070.751"/>
    <n v="1149.0412799999999"/>
    <n v="1011.34956"/>
    <n v="0"/>
    <n v="0"/>
    <n v="0"/>
    <n v="0"/>
    <n v="0"/>
    <n v="0"/>
    <n v="0"/>
    <n v="0"/>
    <n v="0"/>
    <n v="0"/>
    <n v="0"/>
    <n v="0"/>
  </r>
  <r>
    <s v="PIC"/>
    <x v="0"/>
    <n v="68851104"/>
    <n v="10077567254204"/>
    <s v="BR CHOCOLATE 6-1.5 QT"/>
    <n v="1458464"/>
    <n v="84327"/>
    <n v="110170"/>
    <n v="141643"/>
    <n v="142087"/>
    <n v="115250"/>
    <n v="146034"/>
    <n v="136440"/>
    <n v="128108"/>
    <n v="103160"/>
    <n v="104370"/>
    <n v="122337"/>
    <n v="110736"/>
    <m/>
    <m/>
    <m/>
    <m/>
    <m/>
    <m/>
    <m/>
    <m/>
    <m/>
    <m/>
    <m/>
    <m/>
    <n v="2903126"/>
    <n v="176"/>
    <n v="8.5199999999999998E-3"/>
    <n v="1444662"/>
    <n v="0"/>
    <n v="8286.7272727272721"/>
    <n v="8208.306818181818"/>
    <n v="0"/>
    <n v="479.13068181818181"/>
    <n v="625.96590909090912"/>
    <n v="804.78977272727275"/>
    <n v="807.3125"/>
    <n v="654.8295454545455"/>
    <n v="829.73863636363637"/>
    <n v="775.22727272727275"/>
    <n v="727.88636363636363"/>
    <n v="586.13636363636363"/>
    <n v="593.01136363636363"/>
    <n v="695.09659090909088"/>
    <n v="629.18181818181813"/>
    <n v="0"/>
    <n v="0"/>
    <n v="0"/>
    <n v="0"/>
    <n v="0"/>
    <n v="0"/>
    <n v="0"/>
    <n v="0"/>
    <n v="0"/>
    <n v="0"/>
    <n v="0"/>
    <n v="0"/>
    <n v="12426.11328"/>
    <n v="12308.52024"/>
    <n v="0"/>
    <n v="718.46604000000002"/>
    <n v="938.64839999999992"/>
    <n v="1206.79836"/>
    <n v="1210.58124"/>
    <n v="981.93"/>
    <n v="1244.2096799999999"/>
    <n v="1162.4687999999999"/>
    <n v="1091.4801600000001"/>
    <n v="878.92319999999995"/>
    <n v="889.23239999999998"/>
    <n v="1042.31124"/>
    <n v="943.47072000000003"/>
    <n v="0"/>
    <n v="0"/>
    <n v="0"/>
    <n v="0"/>
    <n v="0"/>
    <n v="0"/>
    <n v="0"/>
    <n v="0"/>
    <n v="0"/>
    <n v="0"/>
    <n v="0"/>
    <n v="0"/>
  </r>
  <r>
    <s v="PIC"/>
    <x v="2"/>
    <n v="67473912"/>
    <n v="10076840100986"/>
    <s v="BJ US IC-Phish Food 8 1PT w/REC CUP"/>
    <n v="1238292"/>
    <n v="68685"/>
    <n v="116191"/>
    <n v="114860"/>
    <n v="107733"/>
    <n v="106519"/>
    <n v="135071"/>
    <n v="106938"/>
    <n v="116797"/>
    <n v="117390"/>
    <n v="77668"/>
    <n v="87812"/>
    <n v="90873"/>
    <m/>
    <m/>
    <m/>
    <m/>
    <m/>
    <m/>
    <m/>
    <m/>
    <m/>
    <m/>
    <m/>
    <m/>
    <n v="2484829"/>
    <n v="240"/>
    <n v="3.6640000000000002E-3"/>
    <n v="1246537"/>
    <n v="0"/>
    <n v="5159.55"/>
    <n v="5193.9041666666662"/>
    <n v="0"/>
    <n v="286.1875"/>
    <n v="484.12916666666666"/>
    <n v="478.58333333333331"/>
    <n v="448.88749999999999"/>
    <n v="443.82916666666665"/>
    <n v="562.79583333333335"/>
    <n v="445.57499999999999"/>
    <n v="486.65416666666664"/>
    <n v="489.125"/>
    <n v="323.61666666666667"/>
    <n v="365.88333333333333"/>
    <n v="378.63749999999999"/>
    <n v="0"/>
    <n v="0"/>
    <n v="0"/>
    <n v="0"/>
    <n v="0"/>
    <n v="0"/>
    <n v="0"/>
    <n v="0"/>
    <n v="0"/>
    <n v="0"/>
    <n v="0"/>
    <n v="0"/>
    <n v="4537.1018880000001"/>
    <n v="4567.3115680000001"/>
    <n v="0"/>
    <n v="251.66184000000001"/>
    <n v="425.72382400000004"/>
    <n v="420.84703999999999"/>
    <n v="394.73371200000003"/>
    <n v="390.285616"/>
    <n v="494.90014400000001"/>
    <n v="391.820832"/>
    <n v="427.944208"/>
    <n v="430.11696000000001"/>
    <n v="284.57555200000002"/>
    <n v="321.74316800000003"/>
    <n v="332.95867200000004"/>
    <n v="0"/>
    <n v="0"/>
    <n v="0"/>
    <n v="0"/>
    <n v="0"/>
    <n v="0"/>
    <n v="0"/>
    <n v="0"/>
    <n v="0"/>
    <n v="0"/>
    <n v="0"/>
    <n v="0"/>
  </r>
  <r>
    <s v="PIC"/>
    <x v="5"/>
    <n v="68922108"/>
    <n v="20186852000031"/>
    <s v="Talenti Caramel Cookie Crunch 8p 1PT"/>
    <n v="1069808"/>
    <n v="75930"/>
    <n v="79935"/>
    <n v="92411"/>
    <n v="107728"/>
    <n v="115080"/>
    <n v="124251"/>
    <n v="105305"/>
    <n v="94185"/>
    <n v="106012"/>
    <n v="95380"/>
    <n v="90809"/>
    <n v="82919"/>
    <m/>
    <m/>
    <m/>
    <m/>
    <m/>
    <m/>
    <m/>
    <m/>
    <m/>
    <m/>
    <m/>
    <m/>
    <n v="2239753"/>
    <n v="255"/>
    <n v="3.7839999999999996E-3"/>
    <n v="1169945"/>
    <n v="0"/>
    <n v="4195.3254901960781"/>
    <n v="4588.0196078431372"/>
    <n v="0"/>
    <n v="297.76470588235293"/>
    <n v="313.47058823529414"/>
    <n v="362.39607843137253"/>
    <n v="422.46274509803919"/>
    <n v="451.29411764705884"/>
    <n v="487.25882352941176"/>
    <n v="412.96078431372547"/>
    <n v="369.35294117647061"/>
    <n v="415.73333333333335"/>
    <n v="374.03921568627453"/>
    <n v="356.11372549019609"/>
    <n v="325.17254901960786"/>
    <n v="0"/>
    <n v="0"/>
    <n v="0"/>
    <n v="0"/>
    <n v="0"/>
    <n v="0"/>
    <n v="0"/>
    <n v="0"/>
    <n v="0"/>
    <n v="0"/>
    <n v="0"/>
    <n v="0"/>
    <n v="4048.1534719999995"/>
    <n v="4427.0718799999995"/>
    <n v="0"/>
    <n v="287.31912"/>
    <n v="302.47403999999995"/>
    <n v="349.68322399999994"/>
    <n v="407.64275199999997"/>
    <n v="435.46271999999993"/>
    <n v="470.16578399999997"/>
    <n v="398.47411999999997"/>
    <n v="356.39603999999997"/>
    <n v="401.14940799999994"/>
    <n v="360.91791999999998"/>
    <n v="343.62125599999996"/>
    <n v="313.76549599999998"/>
    <n v="0"/>
    <n v="0"/>
    <n v="0"/>
    <n v="0"/>
    <n v="0"/>
    <n v="0"/>
    <n v="0"/>
    <n v="0"/>
    <n v="0"/>
    <n v="0"/>
    <n v="0"/>
    <n v="0"/>
  </r>
  <r>
    <s v="PIC"/>
    <x v="0"/>
    <n v="68881268"/>
    <n v="10077567224825"/>
    <s v="BR CO-B HA Oreo 6 1.5QT"/>
    <n v="1263754"/>
    <n v="71940"/>
    <n v="83052"/>
    <n v="109504"/>
    <n v="123212"/>
    <n v="120220"/>
    <n v="124868"/>
    <n v="117564"/>
    <n v="102105"/>
    <n v="81169"/>
    <n v="81224"/>
    <n v="92026"/>
    <n v="87736"/>
    <m/>
    <m/>
    <m/>
    <m/>
    <m/>
    <m/>
    <m/>
    <m/>
    <m/>
    <m/>
    <m/>
    <m/>
    <n v="2458374"/>
    <n v="154"/>
    <n v="8.5199999999999998E-3"/>
    <n v="1194620"/>
    <n v="0"/>
    <n v="8206.1948051948057"/>
    <n v="7757.272727272727"/>
    <n v="0"/>
    <n v="467.14285714285717"/>
    <n v="539.2987012987013"/>
    <n v="711.06493506493507"/>
    <n v="800.07792207792204"/>
    <n v="780.64935064935059"/>
    <n v="810.83116883116884"/>
    <n v="763.40259740259739"/>
    <n v="663.01948051948057"/>
    <n v="527.07142857142856"/>
    <n v="527.42857142857144"/>
    <n v="597.57142857142856"/>
    <n v="569.71428571428567"/>
    <n v="0"/>
    <n v="0"/>
    <n v="0"/>
    <n v="0"/>
    <n v="0"/>
    <n v="0"/>
    <n v="0"/>
    <n v="0"/>
    <n v="0"/>
    <n v="0"/>
    <n v="0"/>
    <n v="0"/>
    <n v="10767.184079999999"/>
    <n v="10178.162399999999"/>
    <n v="0"/>
    <n v="612.92880000000002"/>
    <n v="707.60303999999996"/>
    <n v="932.97407999999996"/>
    <n v="1049.7662399999999"/>
    <n v="1024.2744"/>
    <n v="1063.87536"/>
    <n v="1001.64528"/>
    <n v="869.93459999999993"/>
    <n v="691.55988000000002"/>
    <n v="692.02847999999994"/>
    <n v="784.06151999999997"/>
    <n v="747.51071999999999"/>
    <n v="0"/>
    <n v="0"/>
    <n v="0"/>
    <n v="0"/>
    <n v="0"/>
    <n v="0"/>
    <n v="0"/>
    <n v="0"/>
    <n v="0"/>
    <n v="0"/>
    <n v="0"/>
    <n v="0"/>
  </r>
  <r>
    <s v="NOV"/>
    <x v="6"/>
    <n v="64324874"/>
    <n v="10851035003231"/>
    <s v="Yasso Mint Chocolate Chip 8-4pk"/>
    <n v="984774"/>
    <n v="60253"/>
    <n v="86004"/>
    <n v="99921"/>
    <n v="117300"/>
    <n v="112811"/>
    <n v="94390.01023"/>
    <n v="118454"/>
    <n v="106777"/>
    <n v="112801"/>
    <n v="70964"/>
    <n v="69661"/>
    <n v="84554"/>
    <m/>
    <m/>
    <m/>
    <m/>
    <m/>
    <m/>
    <m/>
    <m/>
    <m/>
    <m/>
    <m/>
    <m/>
    <n v="2118664.0102300001"/>
    <n v="187"/>
    <n v="3.3119999999999998E-3"/>
    <n v="1133890.0102300001"/>
    <n v="0"/>
    <n v="5266.1711229946523"/>
    <n v="6063.5829424064177"/>
    <n v="0"/>
    <n v="322.2085561497326"/>
    <n v="459.91443850267382"/>
    <n v="534.33689839572196"/>
    <n v="627.27272727272725"/>
    <n v="603.26737967914437"/>
    <n v="504.75941299465239"/>
    <n v="633.44385026737973"/>
    <n v="571"/>
    <n v="603.21390374331554"/>
    <n v="379.48663101604279"/>
    <n v="372.51871657754009"/>
    <n v="452.16042780748666"/>
    <n v="0"/>
    <n v="0"/>
    <n v="0"/>
    <n v="0"/>
    <n v="0"/>
    <n v="0"/>
    <n v="0"/>
    <n v="0"/>
    <n v="0"/>
    <n v="0"/>
    <n v="0"/>
    <n v="0"/>
    <n v="3261.571488"/>
    <n v="3755.4437138817602"/>
    <n v="0"/>
    <n v="199.55793599999998"/>
    <n v="284.84524799999997"/>
    <n v="330.93835200000001"/>
    <n v="388.49759999999998"/>
    <n v="373.63003199999997"/>
    <n v="312.61971388175999"/>
    <n v="392.31964799999997"/>
    <n v="353.64542399999999"/>
    <n v="373.59691199999997"/>
    <n v="235.03276799999998"/>
    <n v="230.717232"/>
    <n v="280.04284799999999"/>
    <n v="0"/>
    <n v="0"/>
    <n v="0"/>
    <n v="0"/>
    <n v="0"/>
    <n v="0"/>
    <n v="0"/>
    <n v="0"/>
    <n v="0"/>
    <n v="0"/>
    <n v="0"/>
    <n v="0"/>
  </r>
  <r>
    <s v="NOV"/>
    <x v="4"/>
    <n v="64833353"/>
    <n v="10077567001211"/>
    <s v="PS SF TROPICAL 6-18PK"/>
    <n v="1089144"/>
    <n v="57395"/>
    <n v="92950"/>
    <n v="83757"/>
    <n v="101913"/>
    <n v="166193"/>
    <n v="144940"/>
    <n v="131282"/>
    <n v="132124"/>
    <n v="95270"/>
    <n v="65147"/>
    <n v="73780"/>
    <n v="79155"/>
    <m/>
    <m/>
    <m/>
    <m/>
    <m/>
    <m/>
    <m/>
    <m/>
    <m/>
    <m/>
    <m/>
    <m/>
    <n v="2313050"/>
    <n v="130"/>
    <n v="5.28E-3"/>
    <n v="1223906"/>
    <n v="0"/>
    <n v="8378.0307692307688"/>
    <n v="9414.6615384615379"/>
    <n v="0"/>
    <n v="441.5"/>
    <n v="715"/>
    <n v="644.28461538461534"/>
    <n v="783.94615384615383"/>
    <n v="1278.4076923076923"/>
    <n v="1114.9230769230769"/>
    <n v="1009.8615384615384"/>
    <n v="1016.3384615384615"/>
    <n v="732.84615384615381"/>
    <n v="501.1307692307692"/>
    <n v="567.53846153846155"/>
    <n v="608.88461538461536"/>
    <n v="0"/>
    <n v="0"/>
    <n v="0"/>
    <n v="0"/>
    <n v="0"/>
    <n v="0"/>
    <n v="0"/>
    <n v="0"/>
    <n v="0"/>
    <n v="0"/>
    <n v="0"/>
    <n v="0"/>
    <n v="5750.6803200000004"/>
    <n v="6462.2236800000001"/>
    <n v="0"/>
    <n v="303.04559999999998"/>
    <n v="490.77600000000001"/>
    <n v="442.23696000000001"/>
    <n v="538.10064"/>
    <n v="877.49904000000004"/>
    <n v="765.28319999999997"/>
    <n v="693.16895999999997"/>
    <n v="697.61472000000003"/>
    <n v="503.0256"/>
    <n v="343.97615999999999"/>
    <n v="389.55840000000001"/>
    <n v="417.9384"/>
    <n v="0"/>
    <n v="0"/>
    <n v="0"/>
    <n v="0"/>
    <n v="0"/>
    <n v="0"/>
    <n v="0"/>
    <n v="0"/>
    <n v="0"/>
    <n v="0"/>
    <n v="0"/>
    <n v="0"/>
  </r>
  <r>
    <s v="NOV"/>
    <x v="7"/>
    <n v="68741742"/>
    <n v="10041000576505"/>
    <s v="GH STRAW SHORTCAKE BAR 8-6PK"/>
    <n v="1155015"/>
    <n v="70848"/>
    <n v="74480"/>
    <n v="109172"/>
    <n v="112158"/>
    <n v="151508"/>
    <n v="124335"/>
    <n v="123065"/>
    <n v="115687"/>
    <n v="102034"/>
    <n v="65339"/>
    <n v="53292"/>
    <n v="64688"/>
    <m/>
    <m/>
    <m/>
    <m/>
    <m/>
    <m/>
    <m/>
    <m/>
    <m/>
    <m/>
    <m/>
    <m/>
    <n v="2321621"/>
    <n v="154"/>
    <n v="4.2560000000000002E-3"/>
    <n v="1166606"/>
    <n v="0"/>
    <n v="7500.0974025974028"/>
    <n v="7575.363636363636"/>
    <n v="0"/>
    <n v="460.05194805194805"/>
    <n v="483.63636363636363"/>
    <n v="708.90909090909088"/>
    <n v="728.2987012987013"/>
    <n v="983.81818181818187"/>
    <n v="807.37012987012986"/>
    <n v="799.12337662337666"/>
    <n v="751.21428571428567"/>
    <n v="662.55844155844159"/>
    <n v="424.27922077922079"/>
    <n v="346.05194805194805"/>
    <n v="420.05194805194805"/>
    <n v="0"/>
    <n v="0"/>
    <n v="0"/>
    <n v="0"/>
    <n v="0"/>
    <n v="0"/>
    <n v="0"/>
    <n v="0"/>
    <n v="0"/>
    <n v="0"/>
    <n v="0"/>
    <n v="0"/>
    <n v="4915.7438400000001"/>
    <n v="4965.0751360000004"/>
    <n v="0"/>
    <n v="301.529088"/>
    <n v="316.98688000000004"/>
    <n v="464.636032"/>
    <n v="477.344448"/>
    <n v="644.81804800000009"/>
    <n v="529.16976"/>
    <n v="523.76463999999999"/>
    <n v="492.36387200000001"/>
    <n v="434.25670400000001"/>
    <n v="278.082784"/>
    <n v="226.81075200000001"/>
    <n v="275.31212800000003"/>
    <n v="0"/>
    <n v="0"/>
    <n v="0"/>
    <n v="0"/>
    <n v="0"/>
    <n v="0"/>
    <n v="0"/>
    <n v="0"/>
    <n v="0"/>
    <n v="0"/>
    <n v="0"/>
    <n v="0"/>
  </r>
  <r>
    <s v="NOV"/>
    <x v="6"/>
    <n v="64325510"/>
    <n v="10851035003316"/>
    <s v="Yasso Chocolate Chip Cookie Dough 8-4pk"/>
    <n v="829877"/>
    <n v="56550"/>
    <n v="72970"/>
    <n v="92416"/>
    <n v="92057"/>
    <n v="82798"/>
    <n v="104955"/>
    <n v="98483"/>
    <n v="102134"/>
    <n v="39097"/>
    <n v="84056"/>
    <n v="70025"/>
    <n v="78242"/>
    <m/>
    <m/>
    <m/>
    <m/>
    <m/>
    <m/>
    <m/>
    <m/>
    <m/>
    <m/>
    <m/>
    <m/>
    <n v="1803660"/>
    <n v="187"/>
    <n v="3.3119999999999998E-3"/>
    <n v="973783"/>
    <n v="0"/>
    <n v="4437.8449197860964"/>
    <n v="5207.3957219251333"/>
    <n v="0"/>
    <n v="302.40641711229949"/>
    <n v="390.21390374331548"/>
    <n v="494.20320855614972"/>
    <n v="492.28342245989307"/>
    <n v="442.77005347593581"/>
    <n v="561.2566844919786"/>
    <n v="526.64705882352939"/>
    <n v="546.17112299465236"/>
    <n v="209.07486631016042"/>
    <n v="449.49732620320856"/>
    <n v="374.4652406417112"/>
    <n v="418.40641711229949"/>
    <n v="0"/>
    <n v="0"/>
    <n v="0"/>
    <n v="0"/>
    <n v="0"/>
    <n v="0"/>
    <n v="0"/>
    <n v="0"/>
    <n v="0"/>
    <n v="0"/>
    <n v="0"/>
    <n v="0"/>
    <n v="2748.5526239999999"/>
    <n v="3225.169296"/>
    <n v="0"/>
    <n v="187.2936"/>
    <n v="241.67663999999999"/>
    <n v="306.08179200000001"/>
    <n v="304.89278400000001"/>
    <n v="274.22697599999998"/>
    <n v="347.61095999999998"/>
    <n v="326.17569599999996"/>
    <n v="338.267808"/>
    <n v="129.48926399999999"/>
    <n v="278.39347199999997"/>
    <n v="231.9228"/>
    <n v="259.13750399999998"/>
    <n v="0"/>
    <n v="0"/>
    <n v="0"/>
    <n v="0"/>
    <n v="0"/>
    <n v="0"/>
    <n v="0"/>
    <n v="0"/>
    <n v="0"/>
    <n v="0"/>
    <n v="0"/>
    <n v="0"/>
  </r>
  <r>
    <s v="NOV"/>
    <x v="8"/>
    <n v="64875812"/>
    <n v="10075856728719"/>
    <s v="KL Vanilla Sandwich 8-6pk"/>
    <n v="886840"/>
    <n v="51365"/>
    <n v="24036"/>
    <n v="28872"/>
    <n v="50860"/>
    <n v="80348"/>
    <n v="137701"/>
    <n v="123368"/>
    <n v="100485"/>
    <n v="89155"/>
    <n v="87765"/>
    <n v="71360"/>
    <n v="72554"/>
    <m/>
    <m/>
    <m/>
    <m/>
    <m/>
    <m/>
    <m/>
    <m/>
    <m/>
    <m/>
    <m/>
    <m/>
    <n v="1804709"/>
    <n v="108"/>
    <n v="6.0000000000000001E-3"/>
    <n v="917869"/>
    <n v="0"/>
    <n v="8211.4814814814818"/>
    <n v="8498.7870370370365"/>
    <n v="0"/>
    <n v="475.60185185185185"/>
    <n v="222.55555555555554"/>
    <n v="267.33333333333331"/>
    <n v="470.92592592592592"/>
    <n v="743.96296296296293"/>
    <n v="1275.0092592592594"/>
    <n v="1142.2962962962963"/>
    <n v="930.41666666666663"/>
    <n v="825.50925925925924"/>
    <n v="812.63888888888891"/>
    <n v="660.74074074074076"/>
    <n v="671.7962962962963"/>
    <n v="0"/>
    <n v="0"/>
    <n v="0"/>
    <n v="0"/>
    <n v="0"/>
    <n v="0"/>
    <n v="0"/>
    <n v="0"/>
    <n v="0"/>
    <n v="0"/>
    <n v="0"/>
    <n v="0"/>
    <n v="5321.04"/>
    <n v="5507.2139999999999"/>
    <n v="0"/>
    <n v="308.19"/>
    <n v="144.21600000000001"/>
    <n v="173.232"/>
    <n v="305.16000000000003"/>
    <n v="482.08800000000002"/>
    <n v="826.20600000000002"/>
    <n v="740.20799999999997"/>
    <n v="602.91"/>
    <n v="534.93000000000006"/>
    <n v="526.59"/>
    <n v="428.16"/>
    <n v="435.32400000000001"/>
    <n v="0"/>
    <n v="0"/>
    <n v="0"/>
    <n v="0"/>
    <n v="0"/>
    <n v="0"/>
    <n v="0"/>
    <n v="0"/>
    <n v="0"/>
    <n v="0"/>
    <n v="0"/>
    <n v="0"/>
  </r>
  <r>
    <s v="NOV"/>
    <x v="6"/>
    <n v="64325572"/>
    <n v="10850001974056"/>
    <s v="Yasso Vanilla Chocolate Crunch 8-4pk"/>
    <n v="693267"/>
    <n v="48411"/>
    <n v="62047"/>
    <n v="91733"/>
    <n v="90905"/>
    <n v="91019"/>
    <n v="58588"/>
    <n v="74473"/>
    <n v="103921"/>
    <n v="88970"/>
    <n v="63444"/>
    <n v="60325"/>
    <n v="73110"/>
    <m/>
    <m/>
    <m/>
    <m/>
    <m/>
    <m/>
    <m/>
    <m/>
    <m/>
    <m/>
    <m/>
    <m/>
    <n v="1600213"/>
    <n v="187"/>
    <n v="2.5119999999999999E-3"/>
    <n v="906946"/>
    <n v="0"/>
    <n v="3707.3101604278077"/>
    <n v="4849.9786096256685"/>
    <n v="0"/>
    <n v="258.88235294117646"/>
    <n v="331.80213903743316"/>
    <n v="490.55080213903744"/>
    <n v="486.12299465240642"/>
    <n v="486.73262032085563"/>
    <n v="313.30481283422461"/>
    <n v="398.25133689839572"/>
    <n v="555.72727272727275"/>
    <n v="475.77540106951869"/>
    <n v="339.27272727272725"/>
    <n v="322.59358288770051"/>
    <n v="390.96256684491976"/>
    <n v="0"/>
    <n v="0"/>
    <n v="0"/>
    <n v="0"/>
    <n v="0"/>
    <n v="0"/>
    <n v="0"/>
    <n v="0"/>
    <n v="0"/>
    <n v="0"/>
    <n v="0"/>
    <n v="0"/>
    <n v="1741.4867039999999"/>
    <n v="2278.2483520000001"/>
    <n v="0"/>
    <n v="121.60843199999999"/>
    <n v="155.862064"/>
    <n v="230.43329599999998"/>
    <n v="228.35335999999998"/>
    <n v="228.63972799999999"/>
    <n v="147.173056"/>
    <n v="187.076176"/>
    <n v="261.04955200000001"/>
    <n v="223.49263999999999"/>
    <n v="159.37132800000001"/>
    <n v="151.53639999999999"/>
    <n v="183.65232"/>
    <n v="0"/>
    <n v="0"/>
    <n v="0"/>
    <n v="0"/>
    <n v="0"/>
    <n v="0"/>
    <n v="0"/>
    <n v="0"/>
    <n v="0"/>
    <n v="0"/>
    <n v="0"/>
    <n v="0"/>
  </r>
  <r>
    <s v="NOV"/>
    <x v="4"/>
    <n v="62714129"/>
    <n v="10077567001549"/>
    <s v="PS OCG 6-18PK"/>
    <n v="1191217"/>
    <n v="65980"/>
    <n v="75644"/>
    <n v="93455"/>
    <n v="92795"/>
    <n v="144648"/>
    <n v="164744"/>
    <n v="134383"/>
    <n v="117154"/>
    <n v="72295"/>
    <n v="44289"/>
    <n v="53818"/>
    <n v="62548"/>
    <m/>
    <m/>
    <m/>
    <m/>
    <m/>
    <m/>
    <m/>
    <m/>
    <m/>
    <m/>
    <m/>
    <m/>
    <n v="2312970"/>
    <n v="130"/>
    <n v="5.2680000000000001E-3"/>
    <n v="1121753"/>
    <n v="0"/>
    <n v="9163.2076923076929"/>
    <n v="8628.8692307692309"/>
    <n v="0"/>
    <n v="507.53846153846155"/>
    <n v="581.87692307692305"/>
    <n v="718.88461538461536"/>
    <n v="713.80769230769226"/>
    <n v="1112.676923076923"/>
    <n v="1267.2615384615385"/>
    <n v="1033.7153846153847"/>
    <n v="901.18461538461543"/>
    <n v="556.11538461538464"/>
    <n v="340.68461538461537"/>
    <n v="413.98461538461538"/>
    <n v="481.13846153846151"/>
    <n v="0"/>
    <n v="0"/>
    <n v="0"/>
    <n v="0"/>
    <n v="0"/>
    <n v="0"/>
    <n v="0"/>
    <n v="0"/>
    <n v="0"/>
    <n v="0"/>
    <n v="0"/>
    <n v="0"/>
    <n v="6275.3311560000002"/>
    <n v="5909.3948040000005"/>
    <n v="0"/>
    <n v="347.58264000000003"/>
    <n v="398.492592"/>
    <n v="492.32094000000001"/>
    <n v="488.84406000000001"/>
    <n v="762.00566400000002"/>
    <n v="867.87139200000001"/>
    <n v="707.92964400000005"/>
    <n v="617.16727200000003"/>
    <n v="380.85005999999998"/>
    <n v="233.31445200000002"/>
    <n v="283.51322399999998"/>
    <n v="329.50286399999999"/>
    <n v="0"/>
    <n v="0"/>
    <n v="0"/>
    <n v="0"/>
    <n v="0"/>
    <n v="0"/>
    <n v="0"/>
    <n v="0"/>
    <n v="0"/>
    <n v="0"/>
    <n v="0"/>
    <n v="0"/>
  </r>
  <r>
    <s v="PIC"/>
    <x v="2"/>
    <n v="67794167"/>
    <n v="10076840076571"/>
    <s v="BJ US-IC-Milk+Cookies-8 1PT"/>
    <n v="994927"/>
    <n v="55411"/>
    <n v="83673"/>
    <n v="98928"/>
    <n v="85251"/>
    <n v="91549"/>
    <n v="112271"/>
    <n v="77706"/>
    <n v="93571"/>
    <n v="97823"/>
    <n v="81471"/>
    <n v="78222"/>
    <n v="82329"/>
    <m/>
    <m/>
    <m/>
    <m/>
    <m/>
    <m/>
    <m/>
    <m/>
    <m/>
    <m/>
    <m/>
    <m/>
    <n v="2033132"/>
    <n v="240"/>
    <n v="3.7853439999999999E-3"/>
    <n v="1038205"/>
    <n v="0"/>
    <n v="4145.5291666666662"/>
    <n v="4325.854166666667"/>
    <n v="0"/>
    <n v="230.87916666666666"/>
    <n v="348.63749999999999"/>
    <n v="412.2"/>
    <n v="355.21249999999998"/>
    <n v="381.45416666666665"/>
    <n v="467.79583333333335"/>
    <n v="323.77499999999998"/>
    <n v="389.87916666666666"/>
    <n v="407.59583333333336"/>
    <n v="339.46249999999998"/>
    <n v="325.92500000000001"/>
    <n v="343.03750000000002"/>
    <n v="0"/>
    <n v="0"/>
    <n v="0"/>
    <n v="0"/>
    <n v="0"/>
    <n v="0"/>
    <n v="0"/>
    <n v="0"/>
    <n v="0"/>
    <n v="0"/>
    <n v="0"/>
    <n v="0"/>
    <n v="3766.1409498879998"/>
    <n v="3929.9630675200001"/>
    <n v="0"/>
    <n v="209.749696384"/>
    <n v="316.73108851199999"/>
    <n v="374.47651123200001"/>
    <n v="322.70436134400001"/>
    <n v="346.54445785600001"/>
    <n v="424.98435622400001"/>
    <n v="294.143940864"/>
    <n v="354.198423424"/>
    <n v="370.293706112"/>
    <n v="308.39576102400002"/>
    <n v="296.09717836800002"/>
    <n v="311.64358617599999"/>
    <n v="0"/>
    <n v="0"/>
    <n v="0"/>
    <n v="0"/>
    <n v="0"/>
    <n v="0"/>
    <n v="0"/>
    <n v="0"/>
    <n v="0"/>
    <n v="0"/>
    <n v="0"/>
    <n v="0"/>
  </r>
  <r>
    <s v="NOV"/>
    <x v="9"/>
    <n v="64330611"/>
    <n v="10077567132281"/>
    <s v="MG Double Caramel RFA 8-3PK"/>
    <n v="992010"/>
    <n v="65368"/>
    <n v="58821"/>
    <n v="92584"/>
    <n v="94794"/>
    <n v="141312"/>
    <n v="95123"/>
    <n v="110586"/>
    <n v="89857"/>
    <n v="72141"/>
    <n v="81248"/>
    <n v="69804"/>
    <n v="63233"/>
    <m/>
    <m/>
    <m/>
    <m/>
    <m/>
    <m/>
    <m/>
    <m/>
    <m/>
    <m/>
    <m/>
    <m/>
    <n v="2026881"/>
    <n v="210"/>
    <n v="2.16E-3"/>
    <n v="1034871"/>
    <n v="0"/>
    <n v="4723.8571428571431"/>
    <n v="4927.9571428571426"/>
    <n v="0"/>
    <n v="311.27619047619049"/>
    <n v="280.10000000000002"/>
    <n v="440.87619047619046"/>
    <n v="451.4"/>
    <n v="672.91428571428571"/>
    <n v="452.96666666666664"/>
    <n v="526.6"/>
    <n v="427.89047619047619"/>
    <n v="343.52857142857141"/>
    <n v="386.89523809523808"/>
    <n v="332.4"/>
    <n v="301.10952380952381"/>
    <n v="0"/>
    <n v="0"/>
    <n v="0"/>
    <n v="0"/>
    <n v="0"/>
    <n v="0"/>
    <n v="0"/>
    <n v="0"/>
    <n v="0"/>
    <n v="0"/>
    <n v="0"/>
    <n v="0"/>
    <n v="2142.7415999999998"/>
    <n v="2235.3213599999999"/>
    <n v="0"/>
    <n v="141.19488000000001"/>
    <n v="127.05336"/>
    <n v="199.98143999999999"/>
    <n v="204.75504000000001"/>
    <n v="305.23392000000001"/>
    <n v="205.46567999999999"/>
    <n v="238.86575999999999"/>
    <n v="194.09111999999999"/>
    <n v="155.82455999999999"/>
    <n v="175.49567999999999"/>
    <n v="150.77664000000001"/>
    <n v="136.58328"/>
    <n v="0"/>
    <n v="0"/>
    <n v="0"/>
    <n v="0"/>
    <n v="0"/>
    <n v="0"/>
    <n v="0"/>
    <n v="0"/>
    <n v="0"/>
    <n v="0"/>
    <n v="0"/>
    <n v="0"/>
  </r>
  <r>
    <s v="PIC"/>
    <x v="0"/>
    <n v="68817793"/>
    <n v="10077567254242"/>
    <s v="BR HA MINT CHOC CHIP 6 1.5QT"/>
    <n v="1073358"/>
    <n v="58346"/>
    <n v="78852"/>
    <n v="81997"/>
    <n v="108186"/>
    <n v="84293"/>
    <n v="112316"/>
    <n v="90428"/>
    <n v="81305"/>
    <n v="65960"/>
    <n v="66605"/>
    <n v="81788"/>
    <n v="75655"/>
    <m/>
    <m/>
    <m/>
    <m/>
    <m/>
    <m/>
    <m/>
    <m/>
    <m/>
    <m/>
    <m/>
    <m/>
    <n v="2059089"/>
    <n v="176"/>
    <n v="8.5199999999999998E-3"/>
    <n v="985731"/>
    <n v="0"/>
    <n v="6098.625"/>
    <n v="5600.744318181818"/>
    <n v="0"/>
    <n v="331.51136363636363"/>
    <n v="448.02272727272725"/>
    <n v="465.89204545454544"/>
    <n v="614.69318181818187"/>
    <n v="478.9375"/>
    <n v="638.15909090909088"/>
    <n v="513.7954545454545"/>
    <n v="461.96022727272725"/>
    <n v="374.77272727272725"/>
    <n v="378.4375"/>
    <n v="464.70454545454544"/>
    <n v="429.85795454545456"/>
    <n v="0"/>
    <n v="0"/>
    <n v="0"/>
    <n v="0"/>
    <n v="0"/>
    <n v="0"/>
    <n v="0"/>
    <n v="0"/>
    <n v="0"/>
    <n v="0"/>
    <n v="0"/>
    <n v="0"/>
    <n v="9145.0101599999998"/>
    <n v="8398.4281200000005"/>
    <n v="0"/>
    <n v="497.10791999999998"/>
    <n v="671.81903999999997"/>
    <n v="698.61443999999995"/>
    <n v="921.74472000000003"/>
    <n v="718.17635999999993"/>
    <n v="956.93232"/>
    <n v="770.44655999999998"/>
    <n v="692.71860000000004"/>
    <n v="561.97919999999999"/>
    <n v="567.47460000000001"/>
    <n v="696.83375999999998"/>
    <n v="644.5806"/>
    <n v="0"/>
    <n v="0"/>
    <n v="0"/>
    <n v="0"/>
    <n v="0"/>
    <n v="0"/>
    <n v="0"/>
    <n v="0"/>
    <n v="0"/>
    <n v="0"/>
    <n v="0"/>
    <n v="0"/>
  </r>
  <r>
    <s v="NOV"/>
    <x v="10"/>
    <n v="64341108"/>
    <n v="10077567003499"/>
    <s v="PS SpongeBob Facepiece 1-20PK"/>
    <n v="1068665"/>
    <n v="41415"/>
    <n v="51585"/>
    <n v="103422"/>
    <n v="118348"/>
    <n v="114375"/>
    <n v="142581"/>
    <n v="113214"/>
    <n v="78915"/>
    <n v="56295"/>
    <n v="44610"/>
    <n v="44205"/>
    <n v="38480"/>
    <m/>
    <m/>
    <m/>
    <m/>
    <m/>
    <m/>
    <m/>
    <m/>
    <m/>
    <m/>
    <m/>
    <m/>
    <n v="2016110"/>
    <n v="210"/>
    <n v="2.3599999999999997E-3"/>
    <n v="947445"/>
    <n v="0"/>
    <n v="5088.8809523809523"/>
    <n v="4511.6428571428569"/>
    <n v="0"/>
    <n v="197.21428571428572"/>
    <n v="245.64285714285714"/>
    <n v="492.48571428571427"/>
    <n v="563.56190476190477"/>
    <n v="544.64285714285711"/>
    <n v="678.95714285714291"/>
    <n v="539.11428571428576"/>
    <n v="375.78571428571428"/>
    <n v="268.07142857142856"/>
    <n v="212.42857142857142"/>
    <n v="210.5"/>
    <n v="183.23809523809524"/>
    <n v="0"/>
    <n v="0"/>
    <n v="0"/>
    <n v="0"/>
    <n v="0"/>
    <n v="0"/>
    <n v="0"/>
    <n v="0"/>
    <n v="0"/>
    <n v="0"/>
    <n v="0"/>
    <n v="0"/>
    <n v="2522.0493999999999"/>
    <n v="2235.9701999999997"/>
    <n v="0"/>
    <n v="97.739399999999989"/>
    <n v="121.74059999999999"/>
    <n v="244.07591999999997"/>
    <n v="279.30127999999996"/>
    <n v="269.92499999999995"/>
    <n v="336.49115999999998"/>
    <n v="267.18503999999996"/>
    <n v="186.23939999999999"/>
    <n v="132.85619999999997"/>
    <n v="105.27959999999999"/>
    <n v="104.32379999999999"/>
    <n v="90.812799999999982"/>
    <n v="0"/>
    <n v="0"/>
    <n v="0"/>
    <n v="0"/>
    <n v="0"/>
    <n v="0"/>
    <n v="0"/>
    <n v="0"/>
    <n v="0"/>
    <n v="0"/>
    <n v="0"/>
    <n v="0"/>
  </r>
  <r>
    <s v="PIC"/>
    <x v="5"/>
    <n v="68726916"/>
    <n v="20186852000161"/>
    <s v="TAL Roman Raspberry SORB 8 1PT"/>
    <n v="948358"/>
    <n v="64107"/>
    <n v="74422"/>
    <n v="91301"/>
    <n v="84205"/>
    <n v="95970"/>
    <n v="105062"/>
    <n v="85514"/>
    <n v="77888"/>
    <n v="80183"/>
    <n v="71718"/>
    <n v="67905"/>
    <n v="60000"/>
    <m/>
    <m/>
    <m/>
    <m/>
    <m/>
    <m/>
    <m/>
    <m/>
    <m/>
    <m/>
    <m/>
    <m/>
    <n v="1906633"/>
    <n v="255"/>
    <n v="3.7853439999999999E-3"/>
    <n v="958275"/>
    <n v="0"/>
    <n v="3719.0509803921568"/>
    <n v="3757.9411764705883"/>
    <n v="0"/>
    <n v="251.4"/>
    <n v="291.85098039215688"/>
    <n v="358.04313725490198"/>
    <n v="330.21568627450978"/>
    <n v="376.35294117647061"/>
    <n v="412.00784313725489"/>
    <n v="335.34901960784316"/>
    <n v="305.44313725490196"/>
    <n v="314.44313725490196"/>
    <n v="281.24705882352941"/>
    <n v="266.29411764705884"/>
    <n v="235.29411764705881"/>
    <n v="0"/>
    <n v="0"/>
    <n v="0"/>
    <n v="0"/>
    <n v="0"/>
    <n v="0"/>
    <n v="0"/>
    <n v="0"/>
    <n v="0"/>
    <n v="0"/>
    <n v="0"/>
    <n v="0"/>
    <n v="3589.8612651519998"/>
    <n v="3627.4005216"/>
    <n v="0"/>
    <n v="242.66704780800001"/>
    <n v="281.71287116799999"/>
    <n v="345.60569254400002"/>
    <n v="318.74489152000001"/>
    <n v="363.27946367999999"/>
    <n v="397.69581132799999"/>
    <n v="323.69990681600001"/>
    <n v="294.83287347200002"/>
    <n v="303.520237952"/>
    <n v="271.47730099199998"/>
    <n v="257.04378431999999"/>
    <n v="227.12064000000001"/>
    <n v="0"/>
    <n v="0"/>
    <n v="0"/>
    <n v="0"/>
    <n v="0"/>
    <n v="0"/>
    <n v="0"/>
    <n v="0"/>
    <n v="0"/>
    <n v="0"/>
    <n v="0"/>
    <n v="0"/>
  </r>
  <r>
    <s v="NOV"/>
    <x v="10"/>
    <n v="64979444"/>
    <n v="10077567004519"/>
    <s v="PS Bluey Facepiece IH 6-6PK"/>
    <n v="0"/>
    <n v="0"/>
    <n v="0"/>
    <n v="0"/>
    <n v="0"/>
    <n v="0"/>
    <n v="0"/>
    <n v="0"/>
    <n v="0"/>
    <n v="0"/>
    <n v="0"/>
    <n v="0"/>
    <n v="12450"/>
    <m/>
    <m/>
    <m/>
    <m/>
    <m/>
    <m/>
    <m/>
    <m/>
    <m/>
    <m/>
    <m/>
    <m/>
    <n v="12450"/>
    <n v="195"/>
    <n v="2.16E-3"/>
    <n v="12450"/>
    <n v="0"/>
    <n v="0"/>
    <n v="63.846153846153847"/>
    <n v="0"/>
    <n v="0"/>
    <n v="0"/>
    <n v="0"/>
    <n v="0"/>
    <n v="0"/>
    <n v="0"/>
    <n v="0"/>
    <n v="0"/>
    <n v="0"/>
    <n v="0"/>
    <n v="0"/>
    <n v="63.846153846153847"/>
    <n v="0"/>
    <n v="0"/>
    <n v="0"/>
    <n v="0"/>
    <n v="0"/>
    <n v="0"/>
    <n v="0"/>
    <n v="0"/>
    <n v="0"/>
    <n v="0"/>
    <n v="0"/>
    <n v="0"/>
    <n v="0"/>
    <n v="26.891999999999999"/>
    <n v="0"/>
    <n v="0"/>
    <n v="0"/>
    <n v="0"/>
    <n v="0"/>
    <n v="0"/>
    <n v="0"/>
    <n v="0"/>
    <n v="0"/>
    <n v="0"/>
    <n v="0"/>
    <n v="0"/>
    <n v="26.891999999999999"/>
    <n v="0"/>
    <n v="0"/>
    <n v="0"/>
    <n v="0"/>
    <n v="0"/>
    <n v="0"/>
    <n v="0"/>
    <n v="0"/>
    <n v="0"/>
    <n v="0"/>
    <n v="0"/>
    <n v="0"/>
  </r>
  <r>
    <s v="PIC"/>
    <x v="0"/>
    <n v="68817797"/>
    <n v="10077567254389"/>
    <s v="BR French Vanilla 6 1.5QT"/>
    <n v="1076265"/>
    <n v="66088"/>
    <n v="66169"/>
    <n v="70620"/>
    <n v="92532"/>
    <n v="80828"/>
    <n v="109043"/>
    <n v="93174"/>
    <n v="80751"/>
    <n v="60388"/>
    <n v="74409"/>
    <n v="108592"/>
    <n v="67100"/>
    <m/>
    <m/>
    <m/>
    <m/>
    <m/>
    <m/>
    <m/>
    <m/>
    <m/>
    <m/>
    <m/>
    <m/>
    <n v="2045959"/>
    <n v="154"/>
    <n v="8.5199999999999998E-3"/>
    <n v="969694"/>
    <n v="0"/>
    <n v="6988.7337662337659"/>
    <n v="6296.7142857142853"/>
    <n v="0"/>
    <n v="429.14285714285717"/>
    <n v="429.66883116883116"/>
    <n v="458.57142857142856"/>
    <n v="600.85714285714289"/>
    <n v="524.85714285714289"/>
    <n v="708.07142857142856"/>
    <n v="605.02597402597405"/>
    <n v="524.35714285714289"/>
    <n v="392.12987012987014"/>
    <n v="483.1753246753247"/>
    <n v="705.14285714285711"/>
    <n v="435.71428571428572"/>
    <n v="0"/>
    <n v="0"/>
    <n v="0"/>
    <n v="0"/>
    <n v="0"/>
    <n v="0"/>
    <n v="0"/>
    <n v="0"/>
    <n v="0"/>
    <n v="0"/>
    <n v="0"/>
    <n v="0"/>
    <n v="9169.7777999999998"/>
    <n v="8261.7928799999991"/>
    <n v="0"/>
    <n v="563.06975999999997"/>
    <n v="563.75987999999995"/>
    <n v="601.68240000000003"/>
    <n v="788.37263999999993"/>
    <n v="688.65455999999995"/>
    <n v="929.04635999999994"/>
    <n v="793.84248000000002"/>
    <n v="687.99851999999998"/>
    <n v="514.50576000000001"/>
    <n v="633.96467999999993"/>
    <n v="925.20384000000001"/>
    <n v="571.69200000000001"/>
    <n v="0"/>
    <n v="0"/>
    <n v="0"/>
    <n v="0"/>
    <n v="0"/>
    <n v="0"/>
    <n v="0"/>
    <n v="0"/>
    <n v="0"/>
    <n v="0"/>
    <n v="0"/>
    <n v="0"/>
  </r>
  <r>
    <s v="PIC"/>
    <x v="2"/>
    <n v="84141094"/>
    <n v="10076840102072"/>
    <s v="BJ US-IC AmericoneDream-FH-8 1PT"/>
    <n v="1000901"/>
    <n v="59461"/>
    <n v="88151"/>
    <n v="96323"/>
    <n v="85412"/>
    <n v="85352"/>
    <n v="106845"/>
    <n v="86944"/>
    <n v="96887"/>
    <n v="82652"/>
    <n v="73921"/>
    <n v="68160"/>
    <n v="67556"/>
    <m/>
    <m/>
    <m/>
    <m/>
    <m/>
    <m/>
    <m/>
    <m/>
    <m/>
    <m/>
    <m/>
    <m/>
    <n v="1998565"/>
    <n v="240"/>
    <n v="3.7839999999999996E-3"/>
    <n v="997664"/>
    <n v="0"/>
    <n v="4170.4208333333336"/>
    <n v="4156.9333333333334"/>
    <n v="0"/>
    <n v="247.75416666666666"/>
    <n v="367.29583333333335"/>
    <n v="401.34583333333336"/>
    <n v="355.88333333333333"/>
    <n v="355.63333333333333"/>
    <n v="445.1875"/>
    <n v="362.26666666666665"/>
    <n v="403.69583333333333"/>
    <n v="344.38333333333333"/>
    <n v="308.00416666666666"/>
    <n v="284"/>
    <n v="281.48333333333335"/>
    <n v="0"/>
    <n v="0"/>
    <n v="0"/>
    <n v="0"/>
    <n v="0"/>
    <n v="0"/>
    <n v="0"/>
    <n v="0"/>
    <n v="0"/>
    <n v="0"/>
    <n v="0"/>
    <n v="0"/>
    <n v="3787.4093839999996"/>
    <n v="3775.1605759999998"/>
    <n v="0"/>
    <n v="225.00042399999998"/>
    <n v="333.56338399999999"/>
    <n v="364.48623199999997"/>
    <n v="323.19900799999999"/>
    <n v="322.97196799999995"/>
    <n v="404.30147999999997"/>
    <n v="328.99609599999997"/>
    <n v="366.62040799999994"/>
    <n v="312.75516799999997"/>
    <n v="279.71706399999999"/>
    <n v="257.91744"/>
    <n v="255.63190399999996"/>
    <n v="0"/>
    <n v="0"/>
    <n v="0"/>
    <n v="0"/>
    <n v="0"/>
    <n v="0"/>
    <n v="0"/>
    <n v="0"/>
    <n v="0"/>
    <n v="0"/>
    <n v="0"/>
    <n v="0"/>
  </r>
  <r>
    <s v="PIC"/>
    <x v="2"/>
    <n v="67826412"/>
    <n v="10076840100351"/>
    <s v="BJ US-IC-ChunkyMonkey-FH-8 1PT"/>
    <n v="957387"/>
    <n v="54931"/>
    <n v="82021"/>
    <n v="91390"/>
    <n v="78360"/>
    <n v="78798"/>
    <n v="99213"/>
    <n v="82940"/>
    <n v="82765"/>
    <n v="78848"/>
    <n v="58789"/>
    <n v="68035"/>
    <n v="50558"/>
    <m/>
    <m/>
    <m/>
    <m/>
    <m/>
    <m/>
    <m/>
    <m/>
    <m/>
    <m/>
    <m/>
    <m/>
    <n v="1864035"/>
    <n v="240"/>
    <n v="3.7853439999999999E-3"/>
    <n v="906648"/>
    <n v="0"/>
    <n v="3989.1125000000002"/>
    <n v="3777.7"/>
    <n v="0"/>
    <n v="228.87916666666666"/>
    <n v="341.75416666666666"/>
    <n v="380.79166666666669"/>
    <n v="326.5"/>
    <n v="328.32499999999999"/>
    <n v="413.38749999999999"/>
    <n v="345.58333333333331"/>
    <n v="344.85416666666669"/>
    <n v="328.53333333333336"/>
    <n v="244.95416666666668"/>
    <n v="283.47916666666669"/>
    <n v="210.65833333333333"/>
    <n v="0"/>
    <n v="0"/>
    <n v="0"/>
    <n v="0"/>
    <n v="0"/>
    <n v="0"/>
    <n v="0"/>
    <n v="0"/>
    <n v="0"/>
    <n v="0"/>
    <n v="0"/>
    <n v="0"/>
    <n v="3624.0391361279999"/>
    <n v="3431.9745669119998"/>
    <n v="0"/>
    <n v="207.93273126399998"/>
    <n v="310.47770022399999"/>
    <n v="345.94258816000001"/>
    <n v="296.61955583999998"/>
    <n v="298.27753651199998"/>
    <n v="375.55533427199998"/>
    <n v="313.95643136000001"/>
    <n v="313.29399616000001"/>
    <n v="298.466803712"/>
    <n v="222.536588416"/>
    <n v="257.53587904"/>
    <n v="191.379421952"/>
    <n v="0"/>
    <n v="0"/>
    <n v="0"/>
    <n v="0"/>
    <n v="0"/>
    <n v="0"/>
    <n v="0"/>
    <n v="0"/>
    <n v="0"/>
    <n v="0"/>
    <n v="0"/>
    <n v="0"/>
  </r>
  <r>
    <s v="PIC"/>
    <x v="0"/>
    <n v="69568828"/>
    <n v="10077567283235"/>
    <s v="BR CS VANILLA 6 1.5QT"/>
    <n v="971395"/>
    <n v="47025"/>
    <n v="61897"/>
    <n v="98846"/>
    <n v="95962"/>
    <n v="64925"/>
    <n v="87891"/>
    <n v="93289"/>
    <n v="83968"/>
    <n v="71587"/>
    <n v="78927"/>
    <n v="65970"/>
    <n v="66368"/>
    <m/>
    <m/>
    <m/>
    <m/>
    <m/>
    <m/>
    <m/>
    <m/>
    <m/>
    <m/>
    <m/>
    <m/>
    <n v="1888050"/>
    <n v="176"/>
    <n v="8.5199999999999998E-3"/>
    <n v="916655"/>
    <n v="0"/>
    <n v="5519.289772727273"/>
    <n v="5208.267045454545"/>
    <n v="0"/>
    <n v="267.1875"/>
    <n v="351.6875"/>
    <n v="561.625"/>
    <n v="545.23863636363637"/>
    <n v="368.89204545454544"/>
    <n v="499.38068181818181"/>
    <n v="530.05113636363637"/>
    <n v="477.09090909090907"/>
    <n v="406.74431818181819"/>
    <n v="448.44886363636363"/>
    <n v="374.82954545454544"/>
    <n v="377.09090909090907"/>
    <n v="0"/>
    <n v="0"/>
    <n v="0"/>
    <n v="0"/>
    <n v="0"/>
    <n v="0"/>
    <n v="0"/>
    <n v="0"/>
    <n v="0"/>
    <n v="0"/>
    <n v="0"/>
    <n v="0"/>
    <n v="8276.2854000000007"/>
    <n v="7809.9005999999999"/>
    <n v="0"/>
    <n v="400.65299999999996"/>
    <n v="527.36243999999999"/>
    <n v="842.16791999999998"/>
    <n v="817.59623999999997"/>
    <n v="553.16099999999994"/>
    <n v="748.83132000000001"/>
    <n v="794.82227999999998"/>
    <n v="715.40735999999993"/>
    <n v="609.92124000000001"/>
    <n v="672.45803999999998"/>
    <n v="562.06439999999998"/>
    <n v="565.45536000000004"/>
    <n v="0"/>
    <n v="0"/>
    <n v="0"/>
    <n v="0"/>
    <n v="0"/>
    <n v="0"/>
    <n v="0"/>
    <n v="0"/>
    <n v="0"/>
    <n v="0"/>
    <n v="0"/>
    <n v="0"/>
  </r>
  <r>
    <s v="NOV"/>
    <x v="3"/>
    <n v="68852591"/>
    <n v="10075856011132"/>
    <s v="KL HEATH BAR 12-6PK"/>
    <n v="767280"/>
    <n v="44050"/>
    <n v="49905"/>
    <n v="81368"/>
    <n v="74964"/>
    <n v="89088"/>
    <n v="95561"/>
    <n v="89052"/>
    <n v="73644"/>
    <n v="61608"/>
    <n v="59628"/>
    <n v="48214"/>
    <n v="49332"/>
    <m/>
    <m/>
    <m/>
    <m/>
    <m/>
    <m/>
    <m/>
    <m/>
    <m/>
    <m/>
    <m/>
    <m/>
    <n v="1583694"/>
    <n v="132"/>
    <n v="8.5199999999999998E-3"/>
    <n v="816414"/>
    <n v="0"/>
    <n v="5812.727272727273"/>
    <n v="6184.954545454545"/>
    <n v="0"/>
    <n v="333.71212121212119"/>
    <n v="378.06818181818181"/>
    <n v="616.42424242424238"/>
    <n v="567.90909090909088"/>
    <n v="674.90909090909088"/>
    <n v="723.94696969696975"/>
    <n v="674.63636363636363"/>
    <n v="557.90909090909088"/>
    <n v="466.72727272727275"/>
    <n v="451.72727272727275"/>
    <n v="365.25757575757575"/>
    <n v="373.72727272727275"/>
    <n v="0"/>
    <n v="0"/>
    <n v="0"/>
    <n v="0"/>
    <n v="0"/>
    <n v="0"/>
    <n v="0"/>
    <n v="0"/>
    <n v="0"/>
    <n v="0"/>
    <n v="0"/>
    <n v="0"/>
    <n v="6537.2255999999998"/>
    <n v="6955.84728"/>
    <n v="0"/>
    <n v="375.30599999999998"/>
    <n v="425.19060000000002"/>
    <n v="693.25536"/>
    <n v="638.69327999999996"/>
    <n v="759.02976000000001"/>
    <n v="814.17971999999997"/>
    <n v="758.72303999999997"/>
    <n v="627.44687999999996"/>
    <n v="524.90016000000003"/>
    <n v="508.03055999999998"/>
    <n v="410.78327999999999"/>
    <n v="420.30863999999997"/>
    <n v="0"/>
    <n v="0"/>
    <n v="0"/>
    <n v="0"/>
    <n v="0"/>
    <n v="0"/>
    <n v="0"/>
    <n v="0"/>
    <n v="0"/>
    <n v="0"/>
    <n v="0"/>
    <n v="0"/>
  </r>
  <r>
    <s v="PIC"/>
    <x v="5"/>
    <n v="68867755"/>
    <n v="10186852001093"/>
    <s v="Talenti LY Salted CAR Truffle 8 323.1g"/>
    <n v="722828"/>
    <n v="52530"/>
    <n v="59922"/>
    <n v="71189"/>
    <n v="68413"/>
    <n v="77798"/>
    <n v="76322"/>
    <n v="70920"/>
    <n v="66940"/>
    <n v="64605"/>
    <n v="67395"/>
    <n v="64245"/>
    <n v="54920"/>
    <m/>
    <m/>
    <m/>
    <m/>
    <m/>
    <m/>
    <m/>
    <m/>
    <m/>
    <m/>
    <m/>
    <m/>
    <n v="1518027"/>
    <n v="255"/>
    <n v="3.552E-3"/>
    <n v="795199"/>
    <n v="0"/>
    <n v="2834.6196078431371"/>
    <n v="3118.4274509803922"/>
    <n v="0"/>
    <n v="206"/>
    <n v="234.98823529411766"/>
    <n v="279.17254901960786"/>
    <n v="268.28627450980395"/>
    <n v="305.09019607843135"/>
    <n v="299.30196078431374"/>
    <n v="278.11764705882354"/>
    <n v="262.50980392156862"/>
    <n v="253.35294117647058"/>
    <n v="264.29411764705884"/>
    <n v="251.94117647058823"/>
    <n v="215.37254901960785"/>
    <n v="0"/>
    <n v="0"/>
    <n v="0"/>
    <n v="0"/>
    <n v="0"/>
    <n v="0"/>
    <n v="0"/>
    <n v="0"/>
    <n v="0"/>
    <n v="0"/>
    <n v="0"/>
    <n v="0"/>
    <n v="2567.485056"/>
    <n v="2824.546848"/>
    <n v="0"/>
    <n v="186.58655999999999"/>
    <n v="212.84294399999999"/>
    <n v="252.863328"/>
    <n v="243.00297599999999"/>
    <n v="276.33849600000002"/>
    <n v="271.09574400000002"/>
    <n v="251.90783999999999"/>
    <n v="237.77088000000001"/>
    <n v="229.47695999999999"/>
    <n v="239.38704000000001"/>
    <n v="228.19824"/>
    <n v="195.07584"/>
    <n v="0"/>
    <n v="0"/>
    <n v="0"/>
    <n v="0"/>
    <n v="0"/>
    <n v="0"/>
    <n v="0"/>
    <n v="0"/>
    <n v="0"/>
    <n v="0"/>
    <n v="0"/>
    <n v="0"/>
  </r>
  <r>
    <s v="NOV"/>
    <x v="10"/>
    <n v="64771676"/>
    <n v="10077567003635"/>
    <s v="PS SpongeBob Facepiece IH 6-6PK"/>
    <n v="833438"/>
    <n v="55620"/>
    <n v="62025"/>
    <n v="105180"/>
    <n v="120628"/>
    <n v="120528"/>
    <n v="149205"/>
    <n v="119248"/>
    <n v="103275"/>
    <n v="70124"/>
    <n v="51095"/>
    <n v="44835"/>
    <n v="69360"/>
    <m/>
    <m/>
    <m/>
    <m/>
    <m/>
    <m/>
    <m/>
    <m/>
    <m/>
    <m/>
    <m/>
    <m/>
    <n v="1904561"/>
    <n v="195"/>
    <n v="2.16E-3"/>
    <n v="1071123"/>
    <n v="0"/>
    <n v="4274.041025641026"/>
    <n v="5492.9384615384615"/>
    <n v="0"/>
    <n v="285.23076923076923"/>
    <n v="318.07692307692309"/>
    <n v="539.38461538461536"/>
    <n v="618.60512820512815"/>
    <n v="618.09230769230771"/>
    <n v="765.15384615384619"/>
    <n v="611.52820512820517"/>
    <n v="529.61538461538464"/>
    <n v="359.6102564102564"/>
    <n v="262.02564102564105"/>
    <n v="229.92307692307693"/>
    <n v="355.69230769230768"/>
    <n v="0"/>
    <n v="0"/>
    <n v="0"/>
    <n v="0"/>
    <n v="0"/>
    <n v="0"/>
    <n v="0"/>
    <n v="0"/>
    <n v="0"/>
    <n v="0"/>
    <n v="0"/>
    <n v="0"/>
    <n v="1800.2260799999999"/>
    <n v="2313.6256800000001"/>
    <n v="0"/>
    <n v="120.1392"/>
    <n v="133.97399999999999"/>
    <n v="227.18880000000001"/>
    <n v="260.55648000000002"/>
    <n v="260.34048000000001"/>
    <n v="322.28280000000001"/>
    <n v="257.57567999999998"/>
    <n v="223.07400000000001"/>
    <n v="151.46784"/>
    <n v="110.3652"/>
    <n v="96.843599999999995"/>
    <n v="149.8176"/>
    <n v="0"/>
    <n v="0"/>
    <n v="0"/>
    <n v="0"/>
    <n v="0"/>
    <n v="0"/>
    <n v="0"/>
    <n v="0"/>
    <n v="0"/>
    <n v="0"/>
    <n v="0"/>
    <n v="0"/>
  </r>
  <r>
    <s v="PIC"/>
    <x v="0"/>
    <n v="68817792"/>
    <n v="10077567254341"/>
    <s v="BR HA STRAWBERRY 6-1.5 QT"/>
    <n v="875010"/>
    <n v="50089"/>
    <n v="65149"/>
    <n v="72039"/>
    <n v="86653"/>
    <n v="78143"/>
    <n v="99165"/>
    <n v="80345"/>
    <n v="72688"/>
    <n v="53339"/>
    <n v="50699"/>
    <n v="57980"/>
    <n v="56376"/>
    <m/>
    <m/>
    <m/>
    <m/>
    <m/>
    <m/>
    <m/>
    <m/>
    <m/>
    <m/>
    <m/>
    <m/>
    <n v="1697675"/>
    <n v="154"/>
    <n v="8.5199999999999998E-3"/>
    <n v="822665"/>
    <n v="0"/>
    <n v="5681.8831168831166"/>
    <n v="5341.9805194805194"/>
    <n v="0"/>
    <n v="325.25324675324674"/>
    <n v="423.04545454545456"/>
    <n v="467.78571428571428"/>
    <n v="562.68181818181813"/>
    <n v="507.4220779220779"/>
    <n v="643.92857142857144"/>
    <n v="521.72077922077926"/>
    <n v="472"/>
    <n v="346.35714285714283"/>
    <n v="329.21428571428572"/>
    <n v="376.49350649350652"/>
    <n v="366.0779220779221"/>
    <n v="0"/>
    <n v="0"/>
    <n v="0"/>
    <n v="0"/>
    <n v="0"/>
    <n v="0"/>
    <n v="0"/>
    <n v="0"/>
    <n v="0"/>
    <n v="0"/>
    <n v="0"/>
    <n v="0"/>
    <n v="7455.0851999999995"/>
    <n v="7009.1058000000003"/>
    <n v="0"/>
    <n v="426.75828000000001"/>
    <n v="555.06948"/>
    <n v="613.77228000000002"/>
    <n v="738.28355999999997"/>
    <n v="665.77836000000002"/>
    <n v="844.88580000000002"/>
    <n v="684.5394"/>
    <n v="619.30175999999994"/>
    <n v="454.44828000000001"/>
    <n v="431.95547999999997"/>
    <n v="493.9896"/>
    <n v="480.32351999999997"/>
    <n v="0"/>
    <n v="0"/>
    <n v="0"/>
    <n v="0"/>
    <n v="0"/>
    <n v="0"/>
    <n v="0"/>
    <n v="0"/>
    <n v="0"/>
    <n v="0"/>
    <n v="0"/>
    <n v="0"/>
  </r>
  <r>
    <s v="PIC"/>
    <x v="11"/>
    <n v="68649095"/>
    <n v="10076840003546"/>
    <s v="BJ US-TOP-DirtCake-8 450ML"/>
    <n v="619275"/>
    <n v="45420"/>
    <n v="63992"/>
    <n v="81517"/>
    <n v="63525"/>
    <n v="62046"/>
    <n v="79878"/>
    <n v="64339"/>
    <n v="62817"/>
    <n v="58733"/>
    <n v="51422"/>
    <n v="57573"/>
    <n v="48389"/>
    <m/>
    <m/>
    <m/>
    <m/>
    <m/>
    <m/>
    <m/>
    <m/>
    <m/>
    <m/>
    <m/>
    <m/>
    <n v="1358926"/>
    <n v="240"/>
    <n v="3.5999999999999999E-3"/>
    <n v="739651"/>
    <n v="0"/>
    <n v="2580.3125"/>
    <n v="3081.8791666666666"/>
    <n v="0"/>
    <n v="189.25"/>
    <n v="266.63333333333333"/>
    <n v="339.65416666666664"/>
    <n v="264.6875"/>
    <n v="258.52499999999998"/>
    <n v="332.82499999999999"/>
    <n v="268.07916666666665"/>
    <n v="261.73750000000001"/>
    <n v="244.72083333333333"/>
    <n v="214.25833333333333"/>
    <n v="239.88749999999999"/>
    <n v="201.62083333333334"/>
    <n v="0"/>
    <n v="0"/>
    <n v="0"/>
    <n v="0"/>
    <n v="0"/>
    <n v="0"/>
    <n v="0"/>
    <n v="0"/>
    <n v="0"/>
    <n v="0"/>
    <n v="0"/>
    <n v="0"/>
    <n v="2229.39"/>
    <n v="2662.7435999999998"/>
    <n v="0"/>
    <n v="163.512"/>
    <n v="230.37119999999999"/>
    <n v="293.46120000000002"/>
    <n v="228.69"/>
    <n v="223.3656"/>
    <n v="287.56079999999997"/>
    <n v="231.62039999999999"/>
    <n v="226.1412"/>
    <n v="211.43879999999999"/>
    <n v="185.11920000000001"/>
    <n v="207.2628"/>
    <n v="174.2004"/>
    <n v="0"/>
    <n v="0"/>
    <n v="0"/>
    <n v="0"/>
    <n v="0"/>
    <n v="0"/>
    <n v="0"/>
    <n v="0"/>
    <n v="0"/>
    <n v="0"/>
    <n v="0"/>
    <n v="0"/>
  </r>
  <r>
    <s v="NOV"/>
    <x v="6"/>
    <n v="64325523"/>
    <n v="10851035003637"/>
    <s v="Yasso Chocolate Fudge Brownie 8-4pk"/>
    <n v="610823"/>
    <n v="43231"/>
    <n v="58641"/>
    <n v="56436"/>
    <n v="68101"/>
    <n v="45286"/>
    <n v="73876"/>
    <n v="88314"/>
    <n v="55773"/>
    <n v="60228"/>
    <n v="56419"/>
    <n v="46457"/>
    <n v="51769"/>
    <m/>
    <m/>
    <m/>
    <m/>
    <m/>
    <m/>
    <m/>
    <m/>
    <m/>
    <m/>
    <m/>
    <m/>
    <n v="1315354"/>
    <n v="187"/>
    <n v="3.3119999999999998E-3"/>
    <n v="704531"/>
    <n v="0"/>
    <n v="3266.433155080214"/>
    <n v="3767.5454545454545"/>
    <n v="0"/>
    <n v="231.18181818181819"/>
    <n v="313.58823529411762"/>
    <n v="301.79679144385028"/>
    <n v="364.1764705882353"/>
    <n v="242.17112299465239"/>
    <n v="395.05882352941177"/>
    <n v="472.26737967914437"/>
    <n v="298.25133689839572"/>
    <n v="322.07486631016042"/>
    <n v="301.70588235294116"/>
    <n v="248.43315508021391"/>
    <n v="276.83957219251334"/>
    <n v="0"/>
    <n v="0"/>
    <n v="0"/>
    <n v="0"/>
    <n v="0"/>
    <n v="0"/>
    <n v="0"/>
    <n v="0"/>
    <n v="0"/>
    <n v="0"/>
    <n v="0"/>
    <n v="0"/>
    <n v="2023.0457759999999"/>
    <n v="2333.4066720000001"/>
    <n v="0"/>
    <n v="143.181072"/>
    <n v="194.21899199999999"/>
    <n v="186.916032"/>
    <n v="225.550512"/>
    <n v="149.98723200000001"/>
    <n v="244.677312"/>
    <n v="292.495968"/>
    <n v="184.72017599999998"/>
    <n v="199.47513599999999"/>
    <n v="186.85972799999999"/>
    <n v="153.86558399999998"/>
    <n v="171.45892799999999"/>
    <n v="0"/>
    <n v="0"/>
    <n v="0"/>
    <n v="0"/>
    <n v="0"/>
    <n v="0"/>
    <n v="0"/>
    <n v="0"/>
    <n v="0"/>
    <n v="0"/>
    <n v="0"/>
    <n v="0"/>
  </r>
  <r>
    <s v="PIC"/>
    <x v="0"/>
    <n v="64988056"/>
    <n v="10077567254402"/>
    <s v="BR Butter Pecan 6 1.5QT"/>
    <n v="871148"/>
    <n v="53573"/>
    <n v="65179"/>
    <n v="72379"/>
    <n v="91520"/>
    <n v="79048"/>
    <n v="95526"/>
    <n v="83155"/>
    <n v="74822"/>
    <n v="43607"/>
    <n v="69738"/>
    <n v="72616"/>
    <n v="64933"/>
    <m/>
    <m/>
    <m/>
    <m/>
    <m/>
    <m/>
    <m/>
    <m/>
    <m/>
    <m/>
    <m/>
    <m/>
    <n v="1737244"/>
    <n v="176"/>
    <n v="8.513999999999999E-3"/>
    <n v="866096"/>
    <n v="0"/>
    <n v="4949.704545454545"/>
    <n v="4921"/>
    <n v="0"/>
    <n v="304.39204545454544"/>
    <n v="370.33522727272725"/>
    <n v="411.24431818181819"/>
    <n v="520"/>
    <n v="449.13636363636363"/>
    <n v="542.76136363636363"/>
    <n v="472.47159090909093"/>
    <n v="425.125"/>
    <n v="247.76704545454547"/>
    <n v="396.23863636363637"/>
    <n v="412.59090909090907"/>
    <n v="368.9375"/>
    <n v="0"/>
    <n v="0"/>
    <n v="0"/>
    <n v="0"/>
    <n v="0"/>
    <n v="0"/>
    <n v="0"/>
    <n v="0"/>
    <n v="0"/>
    <n v="0"/>
    <n v="0"/>
    <n v="0"/>
    <n v="7416.9540719999995"/>
    <n v="7373.9413439999989"/>
    <n v="0"/>
    <n v="456.12052199999994"/>
    <n v="554.93400599999995"/>
    <n v="616.23480599999994"/>
    <n v="779.20127999999988"/>
    <n v="673.0146719999999"/>
    <n v="813.30836399999987"/>
    <n v="707.98166999999989"/>
    <n v="637.03450799999996"/>
    <n v="371.26999799999993"/>
    <n v="593.74933199999998"/>
    <n v="618.25262399999997"/>
    <n v="552.83956199999989"/>
    <n v="0"/>
    <n v="0"/>
    <n v="0"/>
    <n v="0"/>
    <n v="0"/>
    <n v="0"/>
    <n v="0"/>
    <n v="0"/>
    <n v="0"/>
    <n v="0"/>
    <n v="0"/>
    <n v="0"/>
  </r>
  <r>
    <s v="NOV"/>
    <x v="6"/>
    <n v="64325486"/>
    <n v="10850001974063"/>
    <s v="Yasso Caramel Chocolate Crunch 8-4pk"/>
    <n v="502183"/>
    <n v="32164"/>
    <n v="29693"/>
    <n v="71166"/>
    <n v="49808"/>
    <n v="66040"/>
    <n v="77084"/>
    <n v="63039"/>
    <n v="53200"/>
    <n v="55463"/>
    <n v="50143"/>
    <n v="42842"/>
    <n v="49130"/>
    <m/>
    <m/>
    <m/>
    <m/>
    <m/>
    <m/>
    <m/>
    <m/>
    <m/>
    <m/>
    <m/>
    <m/>
    <n v="1141955"/>
    <n v="187"/>
    <n v="2.5119999999999999E-3"/>
    <n v="639772"/>
    <n v="0"/>
    <n v="2685.4705882352941"/>
    <n v="3421.2406417112297"/>
    <n v="0"/>
    <n v="172"/>
    <n v="158.78609625668449"/>
    <n v="380.56684491978609"/>
    <n v="266.35294117647061"/>
    <n v="353.15508021390372"/>
    <n v="412.21390374331548"/>
    <n v="337.10695187165777"/>
    <n v="284.49197860962568"/>
    <n v="296.59358288770051"/>
    <n v="268.14438502673795"/>
    <n v="229.10160427807486"/>
    <n v="262.72727272727275"/>
    <n v="0"/>
    <n v="0"/>
    <n v="0"/>
    <n v="0"/>
    <n v="0"/>
    <n v="0"/>
    <n v="0"/>
    <n v="0"/>
    <n v="0"/>
    <n v="0"/>
    <n v="0"/>
    <n v="0"/>
    <n v="1261.483696"/>
    <n v="1607.107264"/>
    <n v="0"/>
    <n v="80.795968000000002"/>
    <n v="74.588815999999994"/>
    <n v="178.768992"/>
    <n v="125.117696"/>
    <n v="165.89248000000001"/>
    <n v="193.635008"/>
    <n v="158.35396799999998"/>
    <n v="133.63839999999999"/>
    <n v="139.32305600000001"/>
    <n v="125.959216"/>
    <n v="107.61910399999999"/>
    <n v="123.41455999999999"/>
    <n v="0"/>
    <n v="0"/>
    <n v="0"/>
    <n v="0"/>
    <n v="0"/>
    <n v="0"/>
    <n v="0"/>
    <n v="0"/>
    <n v="0"/>
    <n v="0"/>
    <n v="0"/>
    <n v="0"/>
  </r>
  <r>
    <s v="NOV"/>
    <x v="12"/>
    <n v="65254774"/>
    <n v="10840473400382"/>
    <s v="Yasso Choc Chip VAN CRML Cups 1-12ct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420"/>
    <n v="8.7999999999999998E-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1"/>
    <n v="64327161"/>
    <n v="851035003074"/>
    <s v="YSO Mint Chocolate Chip Club 1-15pk"/>
    <n v="1322271"/>
    <n v="23040"/>
    <n v="13679"/>
    <n v="26880"/>
    <n v="77040"/>
    <n v="126720"/>
    <n v="129600"/>
    <n v="59520"/>
    <n v="64453"/>
    <n v="0"/>
    <n v="26640"/>
    <n v="17040"/>
    <n v="19680"/>
    <m/>
    <m/>
    <m/>
    <m/>
    <m/>
    <m/>
    <m/>
    <m/>
    <m/>
    <m/>
    <m/>
    <m/>
    <n v="1906563"/>
    <n v="240"/>
    <n v="1.56E-3"/>
    <n v="584292"/>
    <n v="0"/>
    <n v="5509.4624999999996"/>
    <n v="2434.5500000000002"/>
    <n v="0"/>
    <n v="96"/>
    <n v="56.99583333333333"/>
    <n v="112"/>
    <n v="321"/>
    <n v="528"/>
    <n v="540"/>
    <n v="248"/>
    <n v="268.55416666666667"/>
    <n v="0"/>
    <n v="111"/>
    <n v="71"/>
    <n v="82"/>
    <n v="0"/>
    <n v="0"/>
    <n v="0"/>
    <n v="0"/>
    <n v="0"/>
    <n v="0"/>
    <n v="0"/>
    <n v="0"/>
    <n v="0"/>
    <n v="0"/>
    <n v="0"/>
    <n v="0"/>
    <n v="2062.7427600000001"/>
    <n v="911.49551999999994"/>
    <n v="0"/>
    <n v="35.942399999999999"/>
    <n v="21.33924"/>
    <n v="41.9328"/>
    <n v="120.1824"/>
    <n v="197.6832"/>
    <n v="202.17599999999999"/>
    <n v="92.851199999999992"/>
    <n v="100.54667999999999"/>
    <n v="0"/>
    <n v="41.558399999999999"/>
    <n v="26.5824"/>
    <n v="30.700800000000001"/>
    <n v="0"/>
    <n v="0"/>
    <n v="0"/>
    <n v="0"/>
    <n v="0"/>
    <n v="0"/>
    <n v="0"/>
    <n v="0"/>
    <n v="0"/>
    <n v="0"/>
    <n v="0"/>
    <n v="0"/>
  </r>
  <r>
    <s v="PIC"/>
    <x v="0"/>
    <n v="68817796"/>
    <n v="10077567250046"/>
    <s v="BR XCRMY VANILLA 6 1.5QT"/>
    <n v="805308"/>
    <n v="50776"/>
    <n v="47810"/>
    <n v="52980"/>
    <n v="71445"/>
    <n v="61468"/>
    <n v="83160"/>
    <n v="68981"/>
    <n v="59672"/>
    <n v="46266"/>
    <n v="54372"/>
    <n v="83977"/>
    <n v="67991"/>
    <m/>
    <m/>
    <m/>
    <m/>
    <m/>
    <m/>
    <m/>
    <m/>
    <m/>
    <m/>
    <m/>
    <m/>
    <n v="1554206"/>
    <n v="176"/>
    <n v="8.513999999999999E-3"/>
    <n v="748898"/>
    <n v="0"/>
    <n v="4575.613636363636"/>
    <n v="4255.102272727273"/>
    <n v="0"/>
    <n v="288.5"/>
    <n v="271.64772727272725"/>
    <n v="301.02272727272725"/>
    <n v="405.9375"/>
    <n v="349.25"/>
    <n v="472.5"/>
    <n v="391.9375"/>
    <n v="339.04545454545456"/>
    <n v="262.875"/>
    <n v="308.93181818181819"/>
    <n v="477.14204545454544"/>
    <n v="386.3125"/>
    <n v="0"/>
    <n v="0"/>
    <n v="0"/>
    <n v="0"/>
    <n v="0"/>
    <n v="0"/>
    <n v="0"/>
    <n v="0"/>
    <n v="0"/>
    <n v="0"/>
    <n v="0"/>
    <n v="0"/>
    <n v="6856.392311999999"/>
    <n v="6376.1175719999992"/>
    <n v="0"/>
    <n v="432.30686399999996"/>
    <n v="407.05433999999997"/>
    <n v="451.07171999999997"/>
    <n v="608.2827299999999"/>
    <n v="523.33855199999994"/>
    <n v="708.02423999999996"/>
    <n v="587.30423399999995"/>
    <n v="508.04740799999996"/>
    <n v="393.90872399999995"/>
    <n v="462.92320799999993"/>
    <n v="714.98017799999991"/>
    <n v="578.87537399999997"/>
    <n v="0"/>
    <n v="0"/>
    <n v="0"/>
    <n v="0"/>
    <n v="0"/>
    <n v="0"/>
    <n v="0"/>
    <n v="0"/>
    <n v="0"/>
    <n v="0"/>
    <n v="0"/>
    <n v="0"/>
  </r>
  <r>
    <s v="PIC"/>
    <x v="0"/>
    <n v="64341968"/>
    <n v="10077567265309"/>
    <s v="BR CO-B Snickers 6 1.5QT"/>
    <n v="779853"/>
    <n v="48378"/>
    <n v="55451"/>
    <n v="68863"/>
    <n v="84387"/>
    <n v="81720"/>
    <n v="88491"/>
    <n v="77087"/>
    <n v="70627"/>
    <n v="54934"/>
    <n v="49698"/>
    <n v="55561"/>
    <n v="50369"/>
    <m/>
    <m/>
    <m/>
    <m/>
    <m/>
    <m/>
    <m/>
    <m/>
    <m/>
    <m/>
    <m/>
    <m/>
    <n v="1565419"/>
    <n v="176"/>
    <n v="8.5199999999999998E-3"/>
    <n v="785566"/>
    <n v="0"/>
    <n v="4430.982954545455"/>
    <n v="4463.443181818182"/>
    <n v="0"/>
    <n v="274.875"/>
    <n v="315.0625"/>
    <n v="391.26704545454544"/>
    <n v="479.47159090909093"/>
    <n v="464.31818181818181"/>
    <n v="502.78977272727275"/>
    <n v="437.99431818181819"/>
    <n v="401.28977272727275"/>
    <n v="312.125"/>
    <n v="282.375"/>
    <n v="315.6875"/>
    <n v="286.1875"/>
    <n v="0"/>
    <n v="0"/>
    <n v="0"/>
    <n v="0"/>
    <n v="0"/>
    <n v="0"/>
    <n v="0"/>
    <n v="0"/>
    <n v="0"/>
    <n v="0"/>
    <n v="0"/>
    <n v="0"/>
    <n v="6644.3475600000002"/>
    <n v="6693.02232"/>
    <n v="0"/>
    <n v="412.18056000000001"/>
    <n v="472.44252"/>
    <n v="586.71276"/>
    <n v="718.97723999999994"/>
    <n v="696.25440000000003"/>
    <n v="753.94331999999997"/>
    <n v="656.78124000000003"/>
    <n v="601.74203999999997"/>
    <n v="468.03767999999997"/>
    <n v="423.42696000000001"/>
    <n v="473.37971999999996"/>
    <n v="429.14387999999997"/>
    <n v="0"/>
    <n v="0"/>
    <n v="0"/>
    <n v="0"/>
    <n v="0"/>
    <n v="0"/>
    <n v="0"/>
    <n v="0"/>
    <n v="0"/>
    <n v="0"/>
    <n v="0"/>
    <n v="0"/>
  </r>
  <r>
    <s v="PIC"/>
    <x v="2"/>
    <n v="67881629"/>
    <n v="10076840529879"/>
    <s v="BJ US-COR-BrownieBatter-8 1PT"/>
    <n v="736603"/>
    <n v="46365"/>
    <n v="77221"/>
    <n v="71573"/>
    <n v="62378"/>
    <n v="60857"/>
    <n v="76591"/>
    <n v="65708"/>
    <n v="61060"/>
    <n v="64003"/>
    <n v="47745"/>
    <n v="53337"/>
    <n v="53785"/>
    <m/>
    <m/>
    <m/>
    <m/>
    <m/>
    <m/>
    <m/>
    <m/>
    <m/>
    <m/>
    <m/>
    <m/>
    <n v="1477226"/>
    <n v="240"/>
    <n v="3.7853439999999999E-3"/>
    <n v="740623"/>
    <n v="0"/>
    <n v="3069.1791666666668"/>
    <n v="3085.9291666666668"/>
    <n v="0"/>
    <n v="193.1875"/>
    <n v="321.75416666666666"/>
    <n v="298.22083333333336"/>
    <n v="259.90833333333336"/>
    <n v="253.57083333333333"/>
    <n v="319.12916666666666"/>
    <n v="273.78333333333336"/>
    <n v="254.41666666666666"/>
    <n v="266.67916666666667"/>
    <n v="198.9375"/>
    <n v="222.23750000000001"/>
    <n v="224.10416666666666"/>
    <n v="0"/>
    <n v="0"/>
    <n v="0"/>
    <n v="0"/>
    <n v="0"/>
    <n v="0"/>
    <n v="0"/>
    <n v="0"/>
    <n v="0"/>
    <n v="0"/>
    <n v="0"/>
    <n v="0"/>
    <n v="2788.2957464319998"/>
    <n v="2803.5128293120001"/>
    <n v="0"/>
    <n v="175.50747455999999"/>
    <n v="292.30804902400001"/>
    <n v="270.92842611200001"/>
    <n v="236.122188032"/>
    <n v="230.36467980800001"/>
    <n v="289.923282304"/>
    <n v="248.72738355199999"/>
    <n v="231.13310464"/>
    <n v="242.273372032"/>
    <n v="180.73124927999999"/>
    <n v="201.89889292800001"/>
    <n v="203.59472704000001"/>
    <n v="0"/>
    <n v="0"/>
    <n v="0"/>
    <n v="0"/>
    <n v="0"/>
    <n v="0"/>
    <n v="0"/>
    <n v="0"/>
    <n v="0"/>
    <n v="0"/>
    <n v="0"/>
    <n v="0"/>
  </r>
  <r>
    <s v="NOV"/>
    <x v="3"/>
    <n v="68300738"/>
    <n v="10075856024156"/>
    <s v="KL REESES BAR 12-6 PK"/>
    <n v="601112"/>
    <n v="33773"/>
    <n v="37350"/>
    <n v="62808"/>
    <n v="57919"/>
    <n v="66840"/>
    <n v="80880"/>
    <n v="68907"/>
    <n v="53623"/>
    <n v="53424"/>
    <n v="46020"/>
    <n v="33024"/>
    <n v="36228"/>
    <m/>
    <m/>
    <m/>
    <m/>
    <m/>
    <m/>
    <m/>
    <m/>
    <m/>
    <m/>
    <m/>
    <m/>
    <n v="1231908"/>
    <n v="132"/>
    <n v="8.4960000000000001E-3"/>
    <n v="630796"/>
    <n v="0"/>
    <n v="4553.878787878788"/>
    <n v="4778.757575757576"/>
    <n v="0"/>
    <n v="255.85606060606059"/>
    <n v="282.95454545454544"/>
    <n v="475.81818181818181"/>
    <n v="438.780303030303"/>
    <n v="506.36363636363637"/>
    <n v="612.72727272727275"/>
    <n v="522.02272727272725"/>
    <n v="406.2348484848485"/>
    <n v="404.72727272727275"/>
    <n v="348.63636363636363"/>
    <n v="250.18181818181819"/>
    <n v="274.45454545454544"/>
    <n v="0"/>
    <n v="0"/>
    <n v="0"/>
    <n v="0"/>
    <n v="0"/>
    <n v="0"/>
    <n v="0"/>
    <n v="0"/>
    <n v="0"/>
    <n v="0"/>
    <n v="0"/>
    <n v="0"/>
    <n v="5107.047552"/>
    <n v="5359.2428159999999"/>
    <n v="0"/>
    <n v="286.935408"/>
    <n v="317.32560000000001"/>
    <n v="533.61676799999998"/>
    <n v="492.07982400000003"/>
    <n v="567.87264000000005"/>
    <n v="687.15647999999999"/>
    <n v="585.43387199999995"/>
    <n v="455.581008"/>
    <n v="453.89030400000001"/>
    <n v="390.98592000000002"/>
    <n v="280.57190400000002"/>
    <n v="307.79308800000001"/>
    <n v="0"/>
    <n v="0"/>
    <n v="0"/>
    <n v="0"/>
    <n v="0"/>
    <n v="0"/>
    <n v="0"/>
    <n v="0"/>
    <n v="0"/>
    <n v="0"/>
    <n v="0"/>
    <n v="0"/>
  </r>
  <r>
    <s v="PIC"/>
    <x v="0"/>
    <n v="68821735"/>
    <n v="10077567227000"/>
    <s v="BR LACTOSE FR VAN 6 1.5QT"/>
    <n v="733012"/>
    <n v="38859"/>
    <n v="50166"/>
    <n v="58322"/>
    <n v="68783"/>
    <n v="56191"/>
    <n v="74767"/>
    <n v="61120"/>
    <n v="68857"/>
    <n v="51271"/>
    <n v="50894"/>
    <n v="61898"/>
    <n v="58923"/>
    <m/>
    <m/>
    <m/>
    <m/>
    <m/>
    <m/>
    <m/>
    <m/>
    <m/>
    <m/>
    <m/>
    <m/>
    <n v="1433063"/>
    <n v="176"/>
    <n v="8.5199999999999998E-3"/>
    <n v="700051"/>
    <n v="0"/>
    <n v="4164.840909090909"/>
    <n v="3977.5625"/>
    <n v="0"/>
    <n v="220.78977272727272"/>
    <n v="285.03409090909093"/>
    <n v="331.375"/>
    <n v="390.8125"/>
    <n v="319.26704545454544"/>
    <n v="424.8125"/>
    <n v="347.27272727272725"/>
    <n v="391.23295454545456"/>
    <n v="291.3125"/>
    <n v="289.17045454545456"/>
    <n v="351.69318181818181"/>
    <n v="334.78977272727275"/>
    <n v="0"/>
    <n v="0"/>
    <n v="0"/>
    <n v="0"/>
    <n v="0"/>
    <n v="0"/>
    <n v="0"/>
    <n v="0"/>
    <n v="0"/>
    <n v="0"/>
    <n v="0"/>
    <n v="0"/>
    <n v="6245.26224"/>
    <n v="5964.4345199999998"/>
    <n v="0"/>
    <n v="331.07868000000002"/>
    <n v="427.41431999999998"/>
    <n v="496.90343999999999"/>
    <n v="586.03116"/>
    <n v="478.74732"/>
    <n v="637.01483999999994"/>
    <n v="520.74239999999998"/>
    <n v="586.66164000000003"/>
    <n v="436.82891999999998"/>
    <n v="433.61687999999998"/>
    <n v="527.37095999999997"/>
    <n v="502.02395999999999"/>
    <n v="0"/>
    <n v="0"/>
    <n v="0"/>
    <n v="0"/>
    <n v="0"/>
    <n v="0"/>
    <n v="0"/>
    <n v="0"/>
    <n v="0"/>
    <n v="0"/>
    <n v="0"/>
    <n v="0"/>
  </r>
  <r>
    <s v="NOV"/>
    <x v="9"/>
    <n v="65594416"/>
    <n v="10077567004953"/>
    <s v="MG Bars Dubai Chocolate 1-12pk"/>
    <m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432"/>
    <n v="9.5999999999999992E-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5"/>
    <n v="68860059"/>
    <n v="20186852000093"/>
    <s v="Talenti Pacific Coast Pistachio 8-1PT"/>
    <n v="623979"/>
    <n v="43532"/>
    <n v="47775"/>
    <n v="54683"/>
    <n v="60090"/>
    <n v="65286"/>
    <n v="66486"/>
    <n v="56295"/>
    <n v="48730"/>
    <n v="50812"/>
    <n v="45105"/>
    <n v="43170"/>
    <n v="43290"/>
    <m/>
    <m/>
    <m/>
    <m/>
    <m/>
    <m/>
    <m/>
    <m/>
    <m/>
    <m/>
    <m/>
    <m/>
    <n v="1249233"/>
    <n v="255"/>
    <n v="3.7839999999999996E-3"/>
    <n v="625254"/>
    <n v="0"/>
    <n v="2446.9764705882353"/>
    <n v="2451.9764705882353"/>
    <n v="0"/>
    <n v="170.71372549019608"/>
    <n v="187.35294117647058"/>
    <n v="214.44313725490196"/>
    <n v="235.64705882352942"/>
    <n v="256.02352941176468"/>
    <n v="260.7294117647059"/>
    <n v="220.76470588235293"/>
    <n v="191.09803921568627"/>
    <n v="199.2627450980392"/>
    <n v="176.88235294117646"/>
    <n v="169.29411764705881"/>
    <n v="169.76470588235293"/>
    <n v="0"/>
    <n v="0"/>
    <n v="0"/>
    <n v="0"/>
    <n v="0"/>
    <n v="0"/>
    <n v="0"/>
    <n v="0"/>
    <n v="0"/>
    <n v="0"/>
    <n v="0"/>
    <n v="0"/>
    <n v="2361.136536"/>
    <n v="2365.9611359999999"/>
    <n v="0"/>
    <n v="164.72508799999997"/>
    <n v="180.78059999999999"/>
    <n v="206.92047199999999"/>
    <n v="227.38055999999997"/>
    <n v="247.04222399999998"/>
    <n v="251.58302399999997"/>
    <n v="213.02027999999999"/>
    <n v="184.39431999999999"/>
    <n v="192.27260799999999"/>
    <n v="170.67731999999998"/>
    <n v="163.35527999999999"/>
    <n v="163.80935999999997"/>
    <n v="0"/>
    <n v="0"/>
    <n v="0"/>
    <n v="0"/>
    <n v="0"/>
    <n v="0"/>
    <n v="0"/>
    <n v="0"/>
    <n v="0"/>
    <n v="0"/>
    <n v="0"/>
    <n v="0"/>
  </r>
  <r>
    <s v="PIC"/>
    <x v="0"/>
    <n v="68821734"/>
    <n v="10077567254259"/>
    <s v="BR Vanilla Chocolate 6 1.5QT"/>
    <n v="595254"/>
    <n v="39050"/>
    <n v="43575"/>
    <n v="49237"/>
    <n v="60866"/>
    <n v="55214"/>
    <n v="70378"/>
    <n v="51893"/>
    <n v="52625"/>
    <n v="44695"/>
    <n v="44901"/>
    <n v="55638"/>
    <n v="50655"/>
    <m/>
    <m/>
    <m/>
    <m/>
    <m/>
    <m/>
    <m/>
    <m/>
    <m/>
    <m/>
    <m/>
    <m/>
    <n v="1213981"/>
    <n v="176"/>
    <n v="8.5199999999999998E-3"/>
    <n v="618727"/>
    <n v="0"/>
    <n v="3382.125"/>
    <n v="3515.494318181818"/>
    <n v="0"/>
    <n v="221.875"/>
    <n v="247.58522727272728"/>
    <n v="279.75568181818181"/>
    <n v="345.82954545454544"/>
    <n v="313.71590909090907"/>
    <n v="399.875"/>
    <n v="294.84659090909093"/>
    <n v="299.00568181818181"/>
    <n v="253.94886363636363"/>
    <n v="255.11931818181819"/>
    <n v="316.125"/>
    <n v="287.8125"/>
    <n v="0"/>
    <n v="0"/>
    <n v="0"/>
    <n v="0"/>
    <n v="0"/>
    <n v="0"/>
    <n v="0"/>
    <n v="0"/>
    <n v="0"/>
    <n v="0"/>
    <n v="0"/>
    <n v="0"/>
    <n v="5071.5640800000001"/>
    <n v="5271.55404"/>
    <n v="0"/>
    <n v="332.70600000000002"/>
    <n v="371.25900000000001"/>
    <n v="419.49923999999999"/>
    <n v="518.57831999999996"/>
    <n v="470.42327999999998"/>
    <n v="599.62055999999995"/>
    <n v="442.12835999999999"/>
    <n v="448.36500000000001"/>
    <n v="380.8014"/>
    <n v="382.55651999999998"/>
    <n v="474.03575999999998"/>
    <n v="431.5806"/>
    <n v="0"/>
    <n v="0"/>
    <n v="0"/>
    <n v="0"/>
    <n v="0"/>
    <n v="0"/>
    <n v="0"/>
    <n v="0"/>
    <n v="0"/>
    <n v="0"/>
    <n v="0"/>
    <n v="0"/>
  </r>
  <r>
    <s v="NOV"/>
    <x v="9"/>
    <n v="64331550"/>
    <n v="10077567158939"/>
    <s v="MG Double Caramel RFA 1-12BK"/>
    <n v="629824"/>
    <n v="15946"/>
    <n v="29948"/>
    <n v="45506"/>
    <n v="64237"/>
    <n v="34196"/>
    <n v="104478.09"/>
    <n v="42788"/>
    <n v="59612"/>
    <n v="45374"/>
    <n v="62933"/>
    <n v="39962"/>
    <n v="24911"/>
    <m/>
    <m/>
    <m/>
    <m/>
    <m/>
    <m/>
    <m/>
    <m/>
    <m/>
    <m/>
    <m/>
    <m/>
    <n v="1199715.0899999999"/>
    <n v="493"/>
    <n v="1.08E-3"/>
    <n v="569891.09"/>
    <n v="0"/>
    <n v="1277.5334685598377"/>
    <n v="1155.9656997971601"/>
    <n v="0"/>
    <n v="32.344827586206897"/>
    <n v="60.746450304259632"/>
    <n v="92.304259634888439"/>
    <n v="130.29817444219066"/>
    <n v="69.363083164300207"/>
    <n v="211.92310344827587"/>
    <n v="86.791075050709935"/>
    <n v="120.91683569979716"/>
    <n v="92.036511156186606"/>
    <n v="127.65314401622717"/>
    <n v="81.058823529411768"/>
    <n v="50.529411764705884"/>
    <n v="0"/>
    <n v="0"/>
    <n v="0"/>
    <n v="0"/>
    <n v="0"/>
    <n v="0"/>
    <n v="0"/>
    <n v="0"/>
    <n v="0"/>
    <n v="0"/>
    <n v="0"/>
    <n v="0"/>
    <n v="680.20992000000001"/>
    <n v="615.48237719999997"/>
    <n v="0"/>
    <n v="17.221679999999999"/>
    <n v="32.34384"/>
    <n v="49.146480000000004"/>
    <n v="69.375960000000006"/>
    <n v="36.93168"/>
    <n v="112.8363372"/>
    <n v="46.211040000000004"/>
    <n v="64.380960000000002"/>
    <n v="49.003920000000001"/>
    <n v="67.967640000000003"/>
    <n v="43.15896"/>
    <n v="26.903880000000001"/>
    <n v="0"/>
    <n v="0"/>
    <n v="0"/>
    <n v="0"/>
    <n v="0"/>
    <n v="0"/>
    <n v="0"/>
    <n v="0"/>
    <n v="0"/>
    <n v="0"/>
    <n v="0"/>
    <n v="0"/>
  </r>
  <r>
    <s v="NOV"/>
    <x v="7"/>
    <n v="68741714"/>
    <n v="10041000054140"/>
    <s v="GH STRAW Shortcake Bar 1-24PK OOH"/>
    <n v="664800"/>
    <n v="32430"/>
    <n v="26889"/>
    <n v="46592"/>
    <n v="65086"/>
    <n v="82538"/>
    <n v="91151"/>
    <n v="106731"/>
    <n v="74016"/>
    <n v="60707"/>
    <n v="22830"/>
    <n v="22920"/>
    <n v="24324"/>
    <m/>
    <m/>
    <m/>
    <m/>
    <m/>
    <m/>
    <m/>
    <m/>
    <m/>
    <m/>
    <m/>
    <m/>
    <n v="1321014"/>
    <n v="225"/>
    <n v="2.8319999999999999E-3"/>
    <n v="656214"/>
    <n v="0"/>
    <n v="2954.6666666666665"/>
    <n v="2916.5066666666667"/>
    <n v="0"/>
    <n v="144.13333333333333"/>
    <n v="119.50666666666666"/>
    <n v="207.07555555555555"/>
    <n v="289.27111111111111"/>
    <n v="366.83555555555557"/>
    <n v="405.11555555555555"/>
    <n v="474.36"/>
    <n v="328.96"/>
    <n v="269.80888888888887"/>
    <n v="101.46666666666667"/>
    <n v="101.86666666666666"/>
    <n v="108.10666666666667"/>
    <n v="0"/>
    <n v="0"/>
    <n v="0"/>
    <n v="0"/>
    <n v="0"/>
    <n v="0"/>
    <n v="0"/>
    <n v="0"/>
    <n v="0"/>
    <n v="0"/>
    <n v="0"/>
    <n v="0"/>
    <n v="1882.7135999999998"/>
    <n v="1858.398048"/>
    <n v="0"/>
    <n v="91.841759999999994"/>
    <n v="76.149647999999999"/>
    <n v="131.948544"/>
    <n v="184.32355200000001"/>
    <n v="233.74761599999999"/>
    <n v="258.13963200000001"/>
    <n v="302.26219199999997"/>
    <n v="209.61331199999998"/>
    <n v="171.922224"/>
    <n v="64.654560000000004"/>
    <n v="64.909440000000004"/>
    <n v="68.885567999999992"/>
    <n v="0"/>
    <n v="0"/>
    <n v="0"/>
    <n v="0"/>
    <n v="0"/>
    <n v="0"/>
    <n v="0"/>
    <n v="0"/>
    <n v="0"/>
    <n v="0"/>
    <n v="0"/>
    <n v="0"/>
  </r>
  <r>
    <s v="PIC"/>
    <x v="5"/>
    <n v="68862496"/>
    <n v="20186852000185"/>
    <s v="TAL Alphonso Mango Sorbetto (Df) 8p 1PT"/>
    <n v="581670"/>
    <n v="41281"/>
    <n v="45510"/>
    <n v="51525"/>
    <n v="53722"/>
    <n v="57777"/>
    <n v="68355"/>
    <n v="55125"/>
    <n v="46695"/>
    <n v="47280"/>
    <n v="41700"/>
    <n v="36840"/>
    <n v="40500"/>
    <m/>
    <m/>
    <m/>
    <m/>
    <m/>
    <m/>
    <m/>
    <m/>
    <m/>
    <m/>
    <m/>
    <m/>
    <n v="1167980"/>
    <n v="255"/>
    <n v="3.7839999999999996E-3"/>
    <n v="586310"/>
    <n v="0"/>
    <n v="2281.0588235294117"/>
    <n v="2299.2549019607845"/>
    <n v="0"/>
    <n v="161.88627450980391"/>
    <n v="178.47058823529412"/>
    <n v="202.05882352941177"/>
    <n v="210.67450980392158"/>
    <n v="226.57647058823528"/>
    <n v="268.05882352941177"/>
    <n v="216.1764705882353"/>
    <n v="183.11764705882354"/>
    <n v="185.41176470588235"/>
    <n v="163.52941176470588"/>
    <n v="144.47058823529412"/>
    <n v="158.8235294117647"/>
    <n v="0"/>
    <n v="0"/>
    <n v="0"/>
    <n v="0"/>
    <n v="0"/>
    <n v="0"/>
    <n v="0"/>
    <n v="0"/>
    <n v="0"/>
    <n v="0"/>
    <n v="0"/>
    <n v="0"/>
    <n v="2201.03928"/>
    <n v="2218.5970399999997"/>
    <n v="0"/>
    <n v="156.20730399999999"/>
    <n v="172.20983999999999"/>
    <n v="194.97059999999999"/>
    <n v="203.28404799999998"/>
    <n v="218.62816799999999"/>
    <n v="258.65531999999996"/>
    <n v="208.59299999999999"/>
    <n v="176.69387999999998"/>
    <n v="178.90751999999998"/>
    <n v="157.79279999999997"/>
    <n v="139.40255999999999"/>
    <n v="153.25199999999998"/>
    <n v="0"/>
    <n v="0"/>
    <n v="0"/>
    <n v="0"/>
    <n v="0"/>
    <n v="0"/>
    <n v="0"/>
    <n v="0"/>
    <n v="0"/>
    <n v="0"/>
    <n v="0"/>
    <n v="0"/>
  </r>
  <r>
    <s v="NOV"/>
    <x v="4"/>
    <n v="64341106"/>
    <n v="10077567085167"/>
    <s v="PS Jolly Rancher Pop 6-18PK"/>
    <n v="745716"/>
    <n v="31109"/>
    <n v="41665"/>
    <n v="55128"/>
    <n v="60658"/>
    <n v="110519"/>
    <n v="91585"/>
    <n v="75413"/>
    <n v="52702"/>
    <n v="39962"/>
    <n v="28301"/>
    <n v="29094"/>
    <n v="35553"/>
    <m/>
    <m/>
    <m/>
    <m/>
    <m/>
    <m/>
    <m/>
    <m/>
    <m/>
    <m/>
    <m/>
    <m/>
    <n v="1397405"/>
    <n v="130"/>
    <n v="5.2680000000000001E-3"/>
    <n v="651689"/>
    <n v="0"/>
    <n v="5736.2769230769227"/>
    <n v="5012.9923076923078"/>
    <n v="0"/>
    <n v="239.3"/>
    <n v="320.5"/>
    <n v="424.06153846153848"/>
    <n v="466.6"/>
    <n v="850.14615384615388"/>
    <n v="704.5"/>
    <n v="580.1"/>
    <n v="405.4"/>
    <n v="307.39999999999998"/>
    <n v="217.7"/>
    <n v="223.8"/>
    <n v="273.48461538461538"/>
    <n v="0"/>
    <n v="0"/>
    <n v="0"/>
    <n v="0"/>
    <n v="0"/>
    <n v="0"/>
    <n v="0"/>
    <n v="0"/>
    <n v="0"/>
    <n v="0"/>
    <n v="0"/>
    <n v="0"/>
    <n v="3928.4318880000001"/>
    <n v="3433.0976519999999"/>
    <n v="0"/>
    <n v="163.88221200000001"/>
    <n v="219.49122"/>
    <n v="290.41430400000002"/>
    <n v="319.54634400000003"/>
    <n v="582.21409200000005"/>
    <n v="482.46978000000001"/>
    <n v="397.27568400000001"/>
    <n v="277.63413600000001"/>
    <n v="210.51981599999999"/>
    <n v="149.08966800000002"/>
    <n v="153.26719199999999"/>
    <n v="187.293204"/>
    <n v="0"/>
    <n v="0"/>
    <n v="0"/>
    <n v="0"/>
    <n v="0"/>
    <n v="0"/>
    <n v="0"/>
    <n v="0"/>
    <n v="0"/>
    <n v="0"/>
    <n v="0"/>
    <n v="0"/>
  </r>
  <r>
    <s v="PIC"/>
    <x v="0"/>
    <n v="64389651"/>
    <n v="10077567003901"/>
    <s v="BR Strawberry Shortcake 6 1.5QT"/>
    <n v="55"/>
    <n v="11992"/>
    <n v="25915"/>
    <n v="39850"/>
    <n v="59321"/>
    <n v="68877"/>
    <n v="70006"/>
    <n v="71032"/>
    <n v="60927"/>
    <n v="45614"/>
    <n v="37849"/>
    <n v="50468"/>
    <n v="38412"/>
    <m/>
    <m/>
    <m/>
    <m/>
    <m/>
    <m/>
    <m/>
    <m/>
    <m/>
    <m/>
    <m/>
    <m/>
    <n v="580318"/>
    <n v="176"/>
    <n v="8.5199999999999998E-3"/>
    <n v="580263"/>
    <n v="0"/>
    <n v="0.3125"/>
    <n v="3296.9488636363635"/>
    <n v="0"/>
    <n v="68.13636363636364"/>
    <n v="147.24431818181819"/>
    <n v="226.42045454545453"/>
    <n v="337.05113636363637"/>
    <n v="391.34659090909093"/>
    <n v="397.76136363636363"/>
    <n v="403.59090909090907"/>
    <n v="346.17613636363637"/>
    <n v="259.17045454545456"/>
    <n v="215.05113636363637"/>
    <n v="286.75"/>
    <n v="218.25"/>
    <n v="0"/>
    <n v="0"/>
    <n v="0"/>
    <n v="0"/>
    <n v="0"/>
    <n v="0"/>
    <n v="0"/>
    <n v="0"/>
    <n v="0"/>
    <n v="0"/>
    <n v="0"/>
    <n v="0"/>
    <n v="0.46860000000000002"/>
    <n v="4943.84076"/>
    <n v="0"/>
    <n v="102.17184"/>
    <n v="220.79579999999999"/>
    <n v="339.52199999999999"/>
    <n v="505.41492"/>
    <n v="586.83204000000001"/>
    <n v="596.45111999999995"/>
    <n v="605.19263999999998"/>
    <n v="519.09803999999997"/>
    <n v="388.63128"/>
    <n v="322.47348"/>
    <n v="429.98735999999997"/>
    <n v="327.27024"/>
    <n v="0"/>
    <n v="0"/>
    <n v="0"/>
    <n v="0"/>
    <n v="0"/>
    <n v="0"/>
    <n v="0"/>
    <n v="0"/>
    <n v="0"/>
    <n v="0"/>
    <n v="0"/>
    <n v="0"/>
  </r>
  <r>
    <s v="PIC"/>
    <x v="2"/>
    <n v="69999267"/>
    <n v="10076840002358"/>
    <s v="BJ US-IC-GimmeSmore-8 1PT"/>
    <n v="574596"/>
    <n v="33118"/>
    <n v="60510"/>
    <n v="59696"/>
    <n v="52330"/>
    <n v="51477"/>
    <n v="64273"/>
    <n v="58029"/>
    <n v="53027"/>
    <n v="50749"/>
    <n v="42539"/>
    <n v="42430"/>
    <n v="37768"/>
    <m/>
    <m/>
    <m/>
    <m/>
    <m/>
    <m/>
    <m/>
    <m/>
    <m/>
    <m/>
    <m/>
    <m/>
    <n v="1180542"/>
    <n v="240"/>
    <n v="3.7839999999999996E-3"/>
    <n v="605946"/>
    <n v="0"/>
    <n v="2394.15"/>
    <n v="2524.7750000000001"/>
    <n v="0"/>
    <n v="137.99166666666667"/>
    <n v="252.125"/>
    <n v="248.73333333333332"/>
    <n v="218.04166666666666"/>
    <n v="214.48750000000001"/>
    <n v="267.80416666666667"/>
    <n v="241.78749999999999"/>
    <n v="220.94583333333333"/>
    <n v="211.45416666666668"/>
    <n v="177.24583333333334"/>
    <n v="176.79166666666666"/>
    <n v="157.36666666666667"/>
    <n v="0"/>
    <n v="0"/>
    <n v="0"/>
    <n v="0"/>
    <n v="0"/>
    <n v="0"/>
    <n v="0"/>
    <n v="0"/>
    <n v="0"/>
    <n v="0"/>
    <n v="0"/>
    <n v="0"/>
    <n v="2174.271264"/>
    <n v="2292.8996639999996"/>
    <n v="0"/>
    <n v="125.31851199999998"/>
    <n v="228.96983999999998"/>
    <n v="225.88966399999998"/>
    <n v="198.01671999999999"/>
    <n v="194.78896799999998"/>
    <n v="243.20903199999998"/>
    <n v="219.58173599999998"/>
    <n v="200.65416799999997"/>
    <n v="192.03421599999999"/>
    <n v="160.96757599999998"/>
    <n v="160.55511999999999"/>
    <n v="142.91411199999999"/>
    <n v="0"/>
    <n v="0"/>
    <n v="0"/>
    <n v="0"/>
    <n v="0"/>
    <n v="0"/>
    <n v="0"/>
    <n v="0"/>
    <n v="0"/>
    <n v="0"/>
    <n v="0"/>
    <n v="0"/>
  </r>
  <r>
    <s v="NOV"/>
    <x v="6"/>
    <n v="64325512"/>
    <n v="10851035003323"/>
    <s v="Yasso Coffee Chocolate Chip 8-4pk"/>
    <n v="500809"/>
    <n v="32065"/>
    <n v="45895"/>
    <n v="55745"/>
    <n v="51171"/>
    <n v="51621"/>
    <n v="30218"/>
    <n v="45920"/>
    <n v="71804.009999999995"/>
    <n v="56402"/>
    <n v="32208"/>
    <n v="35739"/>
    <n v="38796"/>
    <m/>
    <m/>
    <m/>
    <m/>
    <m/>
    <m/>
    <m/>
    <m/>
    <m/>
    <m/>
    <m/>
    <m/>
    <n v="1048393.01"/>
    <n v="187"/>
    <n v="3.3119999999999998E-3"/>
    <n v="547584.01"/>
    <n v="0"/>
    <n v="2678.1229946524063"/>
    <n v="2928.2567379679144"/>
    <n v="0"/>
    <n v="171.47058823529412"/>
    <n v="245.42780748663102"/>
    <n v="298.10160427807489"/>
    <n v="273.64171122994651"/>
    <n v="276.048128342246"/>
    <n v="161.59358288770053"/>
    <n v="245.56149732620321"/>
    <n v="383.97866310160424"/>
    <n v="301.61497326203209"/>
    <n v="172.23529411764707"/>
    <n v="191.11764705882354"/>
    <n v="207.46524064171123"/>
    <n v="0"/>
    <n v="0"/>
    <n v="0"/>
    <n v="0"/>
    <n v="0"/>
    <n v="0"/>
    <n v="0"/>
    <n v="0"/>
    <n v="0"/>
    <n v="0"/>
    <n v="0"/>
    <n v="0"/>
    <n v="1658.679408"/>
    <n v="1813.59824112"/>
    <n v="0"/>
    <n v="106.19928"/>
    <n v="152.00423999999998"/>
    <n v="184.62743999999998"/>
    <n v="169.478352"/>
    <n v="170.96875199999999"/>
    <n v="100.082016"/>
    <n v="152.08704"/>
    <n v="237.81488111999997"/>
    <n v="186.80342399999998"/>
    <n v="106.67289599999999"/>
    <n v="118.36756799999999"/>
    <n v="128.49235199999998"/>
    <n v="0"/>
    <n v="0"/>
    <n v="0"/>
    <n v="0"/>
    <n v="0"/>
    <n v="0"/>
    <n v="0"/>
    <n v="0"/>
    <n v="0"/>
    <n v="0"/>
    <n v="0"/>
    <n v="0"/>
  </r>
  <r>
    <s v="NOV"/>
    <x v="6"/>
    <n v="64325372"/>
    <n v="10851035003248"/>
    <s v="Yasso Sea Salt Caramel 8-4pk"/>
    <n v="519632"/>
    <n v="30787"/>
    <n v="44471"/>
    <n v="57239"/>
    <n v="42208"/>
    <n v="24701"/>
    <n v="75722"/>
    <n v="57403"/>
    <n v="55649"/>
    <n v="49392"/>
    <n v="36931"/>
    <n v="33313"/>
    <n v="37111"/>
    <m/>
    <m/>
    <m/>
    <m/>
    <m/>
    <m/>
    <m/>
    <m/>
    <m/>
    <m/>
    <m/>
    <m/>
    <n v="1064559"/>
    <n v="187"/>
    <n v="3.3119999999999998E-3"/>
    <n v="544927"/>
    <n v="0"/>
    <n v="2778.7807486631018"/>
    <n v="2914.0481283422459"/>
    <n v="0"/>
    <n v="164.63636363636363"/>
    <n v="237.81283422459893"/>
    <n v="306.09090909090907"/>
    <n v="225.71122994652407"/>
    <n v="132.09090909090909"/>
    <n v="404.93048128342247"/>
    <n v="306.96791443850265"/>
    <n v="297.58823529411762"/>
    <n v="264.1283422459893"/>
    <n v="197.49197860962568"/>
    <n v="178.14438502673798"/>
    <n v="198.45454545454547"/>
    <n v="0"/>
    <n v="0"/>
    <n v="0"/>
    <n v="0"/>
    <n v="0"/>
    <n v="0"/>
    <n v="0"/>
    <n v="0"/>
    <n v="0"/>
    <n v="0"/>
    <n v="0"/>
    <n v="0"/>
    <n v="1721.0211839999999"/>
    <n v="1804.7982239999999"/>
    <n v="0"/>
    <n v="101.966544"/>
    <n v="147.28795199999999"/>
    <n v="189.575568"/>
    <n v="139.79289599999998"/>
    <n v="81.80971199999999"/>
    <n v="250.79126399999998"/>
    <n v="190.11873599999998"/>
    <n v="184.30948799999999"/>
    <n v="163.58630399999998"/>
    <n v="122.315472"/>
    <n v="110.332656"/>
    <n v="122.911632"/>
    <n v="0"/>
    <n v="0"/>
    <n v="0"/>
    <n v="0"/>
    <n v="0"/>
    <n v="0"/>
    <n v="0"/>
    <n v="0"/>
    <n v="0"/>
    <n v="0"/>
    <n v="0"/>
    <n v="0"/>
  </r>
  <r>
    <s v="PIC"/>
    <x v="0"/>
    <n v="69568964"/>
    <n v="10077567281903"/>
    <s v="BR NSA VANILLA 6 1.5QT"/>
    <n v="587257"/>
    <n v="36313"/>
    <n v="41856"/>
    <n v="50923"/>
    <n v="60739"/>
    <n v="49632"/>
    <n v="65591"/>
    <n v="55128"/>
    <n v="60873"/>
    <n v="43956"/>
    <n v="39229"/>
    <n v="46028"/>
    <n v="40065"/>
    <m/>
    <m/>
    <m/>
    <m/>
    <m/>
    <m/>
    <m/>
    <m/>
    <m/>
    <m/>
    <m/>
    <m/>
    <n v="1177590"/>
    <n v="176"/>
    <n v="8.5199999999999998E-3"/>
    <n v="590333"/>
    <n v="0"/>
    <n v="3336.6875"/>
    <n v="3354.1647727272725"/>
    <n v="0"/>
    <n v="206.32386363636363"/>
    <n v="237.81818181818181"/>
    <n v="289.33522727272725"/>
    <n v="345.10795454545456"/>
    <n v="282"/>
    <n v="372.67613636363637"/>
    <n v="313.22727272727275"/>
    <n v="345.86931818181819"/>
    <n v="249.75"/>
    <n v="222.89204545454547"/>
    <n v="261.52272727272725"/>
    <n v="227.64204545454547"/>
    <n v="0"/>
    <n v="0"/>
    <n v="0"/>
    <n v="0"/>
    <n v="0"/>
    <n v="0"/>
    <n v="0"/>
    <n v="0"/>
    <n v="0"/>
    <n v="0"/>
    <n v="0"/>
    <n v="0"/>
    <n v="5003.4296400000003"/>
    <n v="5029.6371600000002"/>
    <n v="0"/>
    <n v="309.38675999999998"/>
    <n v="356.61311999999998"/>
    <n v="433.86395999999996"/>
    <n v="517.49627999999996"/>
    <n v="422.86464000000001"/>
    <n v="558.83532000000002"/>
    <n v="469.69056"/>
    <n v="518.63796000000002"/>
    <n v="374.50511999999998"/>
    <n v="334.23108000000002"/>
    <n v="392.15855999999997"/>
    <n v="341.35379999999998"/>
    <n v="0"/>
    <n v="0"/>
    <n v="0"/>
    <n v="0"/>
    <n v="0"/>
    <n v="0"/>
    <n v="0"/>
    <n v="0"/>
    <n v="0"/>
    <n v="0"/>
    <n v="0"/>
    <n v="0"/>
  </r>
  <r>
    <s v="PIC"/>
    <x v="0"/>
    <n v="68737750"/>
    <n v="10077567224801"/>
    <s v="BR CO-B Reeses 6 1.5QT"/>
    <n v="704075"/>
    <n v="38346"/>
    <n v="47301"/>
    <n v="59994"/>
    <n v="71002"/>
    <n v="68931"/>
    <n v="83237"/>
    <n v="66563"/>
    <n v="64570"/>
    <n v="55954"/>
    <n v="48229"/>
    <n v="48639"/>
    <n v="45639"/>
    <m/>
    <m/>
    <m/>
    <m/>
    <m/>
    <m/>
    <m/>
    <m/>
    <m/>
    <m/>
    <m/>
    <m/>
    <n v="1402480"/>
    <n v="176"/>
    <n v="8.5199999999999998E-3"/>
    <n v="698405"/>
    <n v="0"/>
    <n v="4000.4261363636365"/>
    <n v="3968.2102272727275"/>
    <n v="0"/>
    <n v="217.875"/>
    <n v="268.75568181818181"/>
    <n v="340.875"/>
    <n v="403.42045454545456"/>
    <n v="391.65340909090907"/>
    <n v="472.9375"/>
    <n v="378.19886363636363"/>
    <n v="366.875"/>
    <n v="317.92045454545456"/>
    <n v="274.02840909090907"/>
    <n v="276.35795454545456"/>
    <n v="259.3125"/>
    <n v="0"/>
    <n v="0"/>
    <n v="0"/>
    <n v="0"/>
    <n v="0"/>
    <n v="0"/>
    <n v="0"/>
    <n v="0"/>
    <n v="0"/>
    <n v="0"/>
    <n v="0"/>
    <n v="0"/>
    <n v="5998.7190000000001"/>
    <n v="5950.4106000000002"/>
    <n v="0"/>
    <n v="326.70792"/>
    <n v="403.00452000000001"/>
    <n v="511.14887999999996"/>
    <n v="604.93704000000002"/>
    <n v="587.29211999999995"/>
    <n v="709.17923999999994"/>
    <n v="567.11676"/>
    <n v="550.13639999999998"/>
    <n v="476.72807999999998"/>
    <n v="410.91107999999997"/>
    <n v="414.40427999999997"/>
    <n v="388.84427999999997"/>
    <n v="0"/>
    <n v="0"/>
    <n v="0"/>
    <n v="0"/>
    <n v="0"/>
    <n v="0"/>
    <n v="0"/>
    <n v="0"/>
    <n v="0"/>
    <n v="0"/>
    <n v="0"/>
    <n v="0"/>
  </r>
  <r>
    <s v="PIC"/>
    <x v="2"/>
    <n v="84164936"/>
    <n v="10076840100047"/>
    <s v="BJ US-IC-MintChocCookie-8 1PT"/>
    <n v="565453"/>
    <n v="29880"/>
    <n v="49910"/>
    <n v="53842"/>
    <n v="45292"/>
    <n v="47852"/>
    <n v="55349"/>
    <n v="50088"/>
    <n v="47161"/>
    <n v="46453"/>
    <n v="35617"/>
    <n v="36122"/>
    <n v="36692"/>
    <m/>
    <m/>
    <m/>
    <m/>
    <m/>
    <m/>
    <m/>
    <m/>
    <m/>
    <m/>
    <m/>
    <m/>
    <n v="1099711"/>
    <n v="240"/>
    <n v="3.7853439999999999E-3"/>
    <n v="534258"/>
    <n v="0"/>
    <n v="2356.0541666666668"/>
    <n v="2226.0749999999998"/>
    <n v="0"/>
    <n v="124.5"/>
    <n v="207.95833333333334"/>
    <n v="224.34166666666667"/>
    <n v="188.71666666666667"/>
    <n v="199.38333333333333"/>
    <n v="230.62083333333334"/>
    <n v="208.7"/>
    <n v="196.50416666666666"/>
    <n v="193.55416666666667"/>
    <n v="148.40416666666667"/>
    <n v="150.50833333333333"/>
    <n v="152.88333333333333"/>
    <n v="0"/>
    <n v="0"/>
    <n v="0"/>
    <n v="0"/>
    <n v="0"/>
    <n v="0"/>
    <n v="0"/>
    <n v="0"/>
    <n v="0"/>
    <n v="0"/>
    <n v="0"/>
    <n v="0"/>
    <n v="2140.4341208320002"/>
    <n v="2022.350314752"/>
    <n v="0"/>
    <n v="113.10607872"/>
    <n v="188.92651903999999"/>
    <n v="203.81049164800001"/>
    <n v="171.445800448"/>
    <n v="181.136281088"/>
    <n v="209.51500505600001"/>
    <n v="189.600310272"/>
    <n v="178.52060838399998"/>
    <n v="175.84058483199999"/>
    <n v="134.82259724799999"/>
    <n v="136.73419596799999"/>
    <n v="138.891842048"/>
    <n v="0"/>
    <n v="0"/>
    <n v="0"/>
    <n v="0"/>
    <n v="0"/>
    <n v="0"/>
    <n v="0"/>
    <n v="0"/>
    <n v="0"/>
    <n v="0"/>
    <n v="0"/>
    <n v="0"/>
  </r>
  <r>
    <s v="NOV"/>
    <x v="13"/>
    <n v="64825255"/>
    <n v="10077567002942"/>
    <s v="GH Giant Vanilla Sandwich 1-24BK"/>
    <n v="687827"/>
    <n v="17164"/>
    <n v="29906"/>
    <n v="42722"/>
    <n v="16817"/>
    <n v="78749"/>
    <n v="77112"/>
    <n v="86552"/>
    <n v="67087"/>
    <n v="54144"/>
    <n v="25463"/>
    <n v="25785"/>
    <n v="15858"/>
    <m/>
    <m/>
    <m/>
    <m/>
    <m/>
    <m/>
    <m/>
    <m/>
    <m/>
    <m/>
    <m/>
    <m/>
    <n v="1225186"/>
    <n v="324"/>
    <n v="4.248E-3"/>
    <n v="537359"/>
    <n v="0"/>
    <n v="2122.9228395061727"/>
    <n v="1658.5154320987654"/>
    <n v="0"/>
    <n v="52.97530864197531"/>
    <n v="92.302469135802468"/>
    <n v="131.85802469135803"/>
    <n v="51.904320987654323"/>
    <n v="243.05246913580248"/>
    <n v="238"/>
    <n v="267.1358024691358"/>
    <n v="207.05864197530863"/>
    <n v="167.11111111111111"/>
    <n v="78.589506172839506"/>
    <n v="79.583333333333329"/>
    <n v="48.944444444444443"/>
    <n v="0"/>
    <n v="0"/>
    <n v="0"/>
    <n v="0"/>
    <n v="0"/>
    <n v="0"/>
    <n v="0"/>
    <n v="0"/>
    <n v="0"/>
    <n v="0"/>
    <n v="0"/>
    <n v="0"/>
    <n v="2921.8890959999999"/>
    <n v="2282.7010319999999"/>
    <n v="0"/>
    <n v="72.912672000000001"/>
    <n v="127.040688"/>
    <n v="181.483056"/>
    <n v="71.438615999999996"/>
    <n v="334.52575200000001"/>
    <n v="327.571776"/>
    <n v="367.67289599999998"/>
    <n v="284.98557599999998"/>
    <n v="230.00371200000001"/>
    <n v="108.16682400000001"/>
    <n v="109.53467999999999"/>
    <n v="67.364784"/>
    <n v="0"/>
    <n v="0"/>
    <n v="0"/>
    <n v="0"/>
    <n v="0"/>
    <n v="0"/>
    <n v="0"/>
    <n v="0"/>
    <n v="0"/>
    <n v="0"/>
    <n v="0"/>
    <n v="0"/>
  </r>
  <r>
    <s v="NOV"/>
    <x v="14"/>
    <n v="64987234"/>
    <n v="10076840004543"/>
    <s v="BJ US-Bar-Cookie Dough 8-4pk"/>
    <n v="0"/>
    <n v="0"/>
    <n v="0"/>
    <n v="0"/>
    <n v="0"/>
    <n v="0"/>
    <n v="0"/>
    <n v="0"/>
    <n v="0"/>
    <n v="0"/>
    <n v="0"/>
    <n v="0"/>
    <n v="16532"/>
    <m/>
    <m/>
    <m/>
    <m/>
    <m/>
    <m/>
    <m/>
    <m/>
    <m/>
    <m/>
    <m/>
    <m/>
    <n v="16532"/>
    <n v="165"/>
    <n v="2.3999999999999998E-3"/>
    <n v="16532"/>
    <n v="0"/>
    <n v="0"/>
    <n v="100.19393939393939"/>
    <n v="0"/>
    <n v="0"/>
    <n v="0"/>
    <n v="0"/>
    <n v="0"/>
    <n v="0"/>
    <n v="0"/>
    <n v="0"/>
    <n v="0"/>
    <n v="0"/>
    <n v="0"/>
    <n v="0"/>
    <n v="100.19393939393939"/>
    <n v="0"/>
    <n v="0"/>
    <n v="0"/>
    <n v="0"/>
    <n v="0"/>
    <n v="0"/>
    <n v="0"/>
    <n v="0"/>
    <n v="0"/>
    <n v="0"/>
    <n v="0"/>
    <n v="0"/>
    <n v="0"/>
    <n v="39.6768"/>
    <n v="0"/>
    <n v="0"/>
    <n v="0"/>
    <n v="0"/>
    <n v="0"/>
    <n v="0"/>
    <n v="0"/>
    <n v="0"/>
    <n v="0"/>
    <n v="0"/>
    <n v="0"/>
    <n v="0"/>
    <n v="39.6768"/>
    <n v="0"/>
    <n v="0"/>
    <n v="0"/>
    <n v="0"/>
    <n v="0"/>
    <n v="0"/>
    <n v="0"/>
    <n v="0"/>
    <n v="0"/>
    <n v="0"/>
    <n v="0"/>
    <n v="0"/>
  </r>
  <r>
    <s v="NOV"/>
    <x v="6"/>
    <n v="64324876"/>
    <n v="10851035003224"/>
    <s v="Yasso Chocolate Fudge 8-4pk"/>
    <n v="408359"/>
    <n v="27844"/>
    <n v="37115"/>
    <n v="42812"/>
    <n v="39082"/>
    <n v="35192"/>
    <n v="29091"/>
    <n v="13977"/>
    <n v="63358.19"/>
    <n v="46675"/>
    <n v="29892"/>
    <n v="27551"/>
    <n v="37678"/>
    <m/>
    <m/>
    <m/>
    <m/>
    <m/>
    <m/>
    <m/>
    <m/>
    <m/>
    <m/>
    <m/>
    <m/>
    <n v="838626.19"/>
    <n v="187"/>
    <n v="3.3119999999999998E-3"/>
    <n v="430267.19"/>
    <n v="0"/>
    <n v="2183.7379679144383"/>
    <n v="2300.8940641711229"/>
    <n v="0"/>
    <n v="148.89839572192514"/>
    <n v="198.475935828877"/>
    <n v="228.94117647058823"/>
    <n v="208.99465240641712"/>
    <n v="188.19251336898395"/>
    <n v="155.56684491978609"/>
    <n v="74.743315508021396"/>
    <n v="338.81385026737968"/>
    <n v="249.59893048128342"/>
    <n v="159.85026737967914"/>
    <n v="147.33155080213905"/>
    <n v="201.48663101604279"/>
    <n v="0"/>
    <n v="0"/>
    <n v="0"/>
    <n v="0"/>
    <n v="0"/>
    <n v="0"/>
    <n v="0"/>
    <n v="0"/>
    <n v="0"/>
    <n v="0"/>
    <n v="0"/>
    <n v="0"/>
    <n v="1352.4850079999999"/>
    <n v="1425.0449332799999"/>
    <n v="0"/>
    <n v="92.21932799999999"/>
    <n v="122.92487999999999"/>
    <n v="141.79334399999999"/>
    <n v="129.439584"/>
    <n v="116.555904"/>
    <n v="96.349391999999995"/>
    <n v="46.291823999999998"/>
    <n v="209.84232528000001"/>
    <n v="154.58759999999998"/>
    <n v="99.002303999999995"/>
    <n v="91.24891199999999"/>
    <n v="124.789536"/>
    <n v="0"/>
    <n v="0"/>
    <n v="0"/>
    <n v="0"/>
    <n v="0"/>
    <n v="0"/>
    <n v="0"/>
    <n v="0"/>
    <n v="0"/>
    <n v="0"/>
    <n v="0"/>
    <n v="0"/>
  </r>
  <r>
    <s v="PIC"/>
    <x v="0"/>
    <n v="69568829"/>
    <n v="10077567283204"/>
    <s v="BR CS CHOC 6 1.5QT"/>
    <n v="570017"/>
    <n v="29964"/>
    <n v="39231"/>
    <n v="45443"/>
    <n v="52019"/>
    <n v="41415"/>
    <n v="49290"/>
    <n v="53264"/>
    <n v="49002"/>
    <n v="40212"/>
    <n v="33955"/>
    <n v="40301"/>
    <n v="31493"/>
    <m/>
    <m/>
    <m/>
    <m/>
    <m/>
    <m/>
    <m/>
    <m/>
    <m/>
    <m/>
    <m/>
    <m/>
    <n v="1075606"/>
    <n v="176"/>
    <n v="8.5199999999999998E-3"/>
    <n v="505589"/>
    <n v="0"/>
    <n v="3238.7329545454545"/>
    <n v="2872.6647727272725"/>
    <n v="0"/>
    <n v="170.25"/>
    <n v="222.90340909090909"/>
    <n v="258.19886363636363"/>
    <n v="295.5625"/>
    <n v="235.3125"/>
    <n v="280.05681818181819"/>
    <n v="302.63636363636363"/>
    <n v="278.42045454545456"/>
    <n v="228.47727272727272"/>
    <n v="192.92613636363637"/>
    <n v="228.98295454545453"/>
    <n v="178.9375"/>
    <n v="0"/>
    <n v="0"/>
    <n v="0"/>
    <n v="0"/>
    <n v="0"/>
    <n v="0"/>
    <n v="0"/>
    <n v="0"/>
    <n v="0"/>
    <n v="0"/>
    <n v="0"/>
    <n v="0"/>
    <n v="4856.5448399999996"/>
    <n v="4307.6182799999997"/>
    <n v="0"/>
    <n v="255.29327999999998"/>
    <n v="334.24811999999997"/>
    <n v="387.17435999999998"/>
    <n v="443.20188000000002"/>
    <n v="352.85579999999999"/>
    <n v="419.95080000000002"/>
    <n v="453.80928"/>
    <n v="417.49703999999997"/>
    <n v="342.60624000000001"/>
    <n v="289.29660000000001"/>
    <n v="343.36451999999997"/>
    <n v="268.32035999999999"/>
    <n v="0"/>
    <n v="0"/>
    <n v="0"/>
    <n v="0"/>
    <n v="0"/>
    <n v="0"/>
    <n v="0"/>
    <n v="0"/>
    <n v="0"/>
    <n v="0"/>
    <n v="0"/>
    <n v="0"/>
  </r>
  <r>
    <s v="PIC"/>
    <x v="5"/>
    <n v="68867744"/>
    <n v="10186852001079"/>
    <s v="Talenti LY Vanilla Fudge Cookie 8 303.3g"/>
    <n v="515633"/>
    <n v="35794"/>
    <n v="37297"/>
    <n v="44498"/>
    <n v="39076"/>
    <n v="47974"/>
    <n v="48239"/>
    <n v="39838"/>
    <n v="34492"/>
    <n v="32455"/>
    <n v="38100"/>
    <n v="37455"/>
    <n v="30975"/>
    <m/>
    <m/>
    <m/>
    <m/>
    <m/>
    <m/>
    <m/>
    <m/>
    <m/>
    <m/>
    <m/>
    <m/>
    <n v="981826"/>
    <n v="255"/>
    <n v="3.552E-3"/>
    <n v="466193"/>
    <n v="0"/>
    <n v="2022.0901960784313"/>
    <n v="1828.2078431372549"/>
    <n v="0"/>
    <n v="140.3686274509804"/>
    <n v="146.2627450980392"/>
    <n v="174.50196078431372"/>
    <n v="153.23921568627452"/>
    <n v="188.13333333333333"/>
    <n v="189.17254901960786"/>
    <n v="156.22745098039215"/>
    <n v="135.2627450980392"/>
    <n v="127.27450980392157"/>
    <n v="149.41176470588235"/>
    <n v="146.88235294117646"/>
    <n v="121.47058823529412"/>
    <n v="0"/>
    <n v="0"/>
    <n v="0"/>
    <n v="0"/>
    <n v="0"/>
    <n v="0"/>
    <n v="0"/>
    <n v="0"/>
    <n v="0"/>
    <n v="0"/>
    <n v="0"/>
    <n v="0"/>
    <n v="1831.5284160000001"/>
    <n v="1655.9175359999999"/>
    <n v="0"/>
    <n v="127.140288"/>
    <n v="132.47894400000001"/>
    <n v="158.05689599999999"/>
    <n v="138.79795200000001"/>
    <n v="170.403648"/>
    <n v="171.34492800000001"/>
    <n v="141.50457600000001"/>
    <n v="122.515584"/>
    <n v="115.28016"/>
    <n v="135.3312"/>
    <n v="133.04016000000001"/>
    <n v="110.0232"/>
    <n v="0"/>
    <n v="0"/>
    <n v="0"/>
    <n v="0"/>
    <n v="0"/>
    <n v="0"/>
    <n v="0"/>
    <n v="0"/>
    <n v="0"/>
    <n v="0"/>
    <n v="0"/>
    <n v="0"/>
  </r>
  <r>
    <s v="NOV"/>
    <x v="9"/>
    <n v="69591667"/>
    <n v="10077567721836"/>
    <s v="BR Carbsmart Fudge Bar 8-6PK"/>
    <n v="453375"/>
    <n v="25904"/>
    <n v="35323"/>
    <n v="43564"/>
    <n v="46283"/>
    <n v="50328"/>
    <n v="42863.01"/>
    <n v="52425"/>
    <n v="39579"/>
    <n v="53131"/>
    <n v="40651"/>
    <n v="32405"/>
    <n v="33657"/>
    <m/>
    <m/>
    <m/>
    <m/>
    <m/>
    <m/>
    <m/>
    <m/>
    <m/>
    <m/>
    <m/>
    <m/>
    <n v="949488.01"/>
    <n v="143"/>
    <n v="4.2560000000000002E-3"/>
    <n v="496113.01"/>
    <n v="0"/>
    <n v="3170.4545454545455"/>
    <n v="3469.3217482517484"/>
    <n v="0"/>
    <n v="181.14685314685315"/>
    <n v="247.01398601398603"/>
    <n v="304.64335664335664"/>
    <n v="323.65734265734267"/>
    <n v="351.94405594405595"/>
    <n v="299.74132867132869"/>
    <n v="366.60839160839163"/>
    <n v="276.77622377622379"/>
    <n v="371.54545454545456"/>
    <n v="284.27272727272725"/>
    <n v="226.6083916083916"/>
    <n v="235.36363636363637"/>
    <n v="0"/>
    <n v="0"/>
    <n v="0"/>
    <n v="0"/>
    <n v="0"/>
    <n v="0"/>
    <n v="0"/>
    <n v="0"/>
    <n v="0"/>
    <n v="0"/>
    <n v="0"/>
    <n v="0"/>
    <n v="1929.5640000000001"/>
    <n v="2111.4569705600002"/>
    <n v="0"/>
    <n v="110.24742400000001"/>
    <n v="150.334688"/>
    <n v="185.40838400000001"/>
    <n v="196.98044800000002"/>
    <n v="214.19596800000002"/>
    <n v="182.42497056000002"/>
    <n v="223.1208"/>
    <n v="168.44822400000001"/>
    <n v="226.12553600000001"/>
    <n v="173.01065600000001"/>
    <n v="137.91568000000001"/>
    <n v="143.244192"/>
    <n v="0"/>
    <n v="0"/>
    <n v="0"/>
    <n v="0"/>
    <n v="0"/>
    <n v="0"/>
    <n v="0"/>
    <n v="0"/>
    <n v="0"/>
    <n v="0"/>
    <n v="0"/>
    <n v="0"/>
  </r>
  <r>
    <s v="PIC"/>
    <x v="0"/>
    <n v="64977530"/>
    <n v="10840473400283"/>
    <s v="BR Hot Fudge Brownie Sundae 6p 1.5QT"/>
    <n v="0"/>
    <n v="0"/>
    <n v="0"/>
    <n v="0"/>
    <n v="0"/>
    <n v="0"/>
    <n v="0"/>
    <n v="0"/>
    <n v="0"/>
    <n v="0"/>
    <n v="0"/>
    <n v="0"/>
    <n v="1001"/>
    <m/>
    <m/>
    <m/>
    <m/>
    <m/>
    <m/>
    <m/>
    <m/>
    <m/>
    <m/>
    <m/>
    <m/>
    <n v="1001"/>
    <n v="176"/>
    <n v="8.513999999999999E-3"/>
    <n v="1001"/>
    <n v="0"/>
    <n v="0"/>
    <n v="5.6875"/>
    <n v="0"/>
    <n v="0"/>
    <n v="0"/>
    <n v="0"/>
    <n v="0"/>
    <n v="0"/>
    <n v="0"/>
    <n v="0"/>
    <n v="0"/>
    <n v="0"/>
    <n v="0"/>
    <n v="0"/>
    <n v="5.6875"/>
    <n v="0"/>
    <n v="0"/>
    <n v="0"/>
    <n v="0"/>
    <n v="0"/>
    <n v="0"/>
    <n v="0"/>
    <n v="0"/>
    <n v="0"/>
    <n v="0"/>
    <n v="0"/>
    <n v="0"/>
    <n v="0"/>
    <n v="8.5225139999999993"/>
    <n v="0"/>
    <n v="0"/>
    <n v="0"/>
    <n v="0"/>
    <n v="0"/>
    <n v="0"/>
    <n v="0"/>
    <n v="0"/>
    <n v="0"/>
    <n v="0"/>
    <n v="0"/>
    <n v="0"/>
    <n v="8.5225139999999993"/>
    <n v="0"/>
    <n v="0"/>
    <n v="0"/>
    <n v="0"/>
    <n v="0"/>
    <n v="0"/>
    <n v="0"/>
    <n v="0"/>
    <n v="0"/>
    <n v="0"/>
    <n v="0"/>
    <n v="0"/>
  </r>
  <r>
    <s v="PIC"/>
    <x v="5"/>
    <n v="68730234"/>
    <n v="20186852000116"/>
    <s v="Talenti Vanilla Bean 8 1PT"/>
    <n v="496165"/>
    <n v="36781"/>
    <n v="38288"/>
    <n v="38725"/>
    <n v="42681"/>
    <n v="49298"/>
    <n v="51784"/>
    <n v="41571"/>
    <n v="40980"/>
    <n v="38505"/>
    <n v="37942"/>
    <n v="34380"/>
    <n v="41955"/>
    <m/>
    <m/>
    <m/>
    <m/>
    <m/>
    <m/>
    <m/>
    <m/>
    <m/>
    <m/>
    <m/>
    <m/>
    <n v="989055"/>
    <n v="255"/>
    <n v="3.7853439999999999E-3"/>
    <n v="492890"/>
    <n v="0"/>
    <n v="1945.7450980392157"/>
    <n v="1932.9019607843138"/>
    <n v="0"/>
    <n v="144.23921568627452"/>
    <n v="150.14901960784314"/>
    <n v="151.86274509803923"/>
    <n v="167.37647058823529"/>
    <n v="193.32549019607842"/>
    <n v="203.07450980392156"/>
    <n v="163.02352941176471"/>
    <n v="160.70588235294119"/>
    <n v="151"/>
    <n v="148.79215686274509"/>
    <n v="134.8235294117647"/>
    <n v="164.52941176470588"/>
    <n v="0"/>
    <n v="0"/>
    <n v="0"/>
    <n v="0"/>
    <n v="0"/>
    <n v="0"/>
    <n v="0"/>
    <n v="0"/>
    <n v="0"/>
    <n v="0"/>
    <n v="0"/>
    <n v="0"/>
    <n v="1878.1552057599999"/>
    <n v="1865.7582041599999"/>
    <n v="0"/>
    <n v="139.22873766399999"/>
    <n v="144.93325107199999"/>
    <n v="146.5874464"/>
    <n v="161.56226726399998"/>
    <n v="186.609888512"/>
    <n v="196.020253696"/>
    <n v="157.36053542400001"/>
    <n v="155.12339711999999"/>
    <n v="145.75467072000001"/>
    <n v="143.62352204799998"/>
    <n v="130.14012672000001"/>
    <n v="158.81410751999999"/>
    <n v="0"/>
    <n v="0"/>
    <n v="0"/>
    <n v="0"/>
    <n v="0"/>
    <n v="0"/>
    <n v="0"/>
    <n v="0"/>
    <n v="0"/>
    <n v="0"/>
    <n v="0"/>
    <n v="0"/>
  </r>
  <r>
    <s v="NOV"/>
    <x v="12"/>
    <n v="64967300"/>
    <n v="10077567008227"/>
    <s v="GH GIANT KING CONE 1-12PK"/>
    <n v="526767"/>
    <n v="12010"/>
    <n v="18635"/>
    <n v="38940"/>
    <n v="44780"/>
    <n v="48400"/>
    <n v="64790"/>
    <n v="63180"/>
    <n v="40465"/>
    <n v="10055"/>
    <n v="25793"/>
    <n v="25116.01"/>
    <n v="25640"/>
    <m/>
    <m/>
    <m/>
    <m/>
    <m/>
    <m/>
    <m/>
    <m/>
    <m/>
    <m/>
    <m/>
    <m/>
    <n v="944571.01"/>
    <n v="240"/>
    <n v="2.8319999999999999E-3"/>
    <n v="417804.01"/>
    <n v="0"/>
    <n v="2194.8625000000002"/>
    <n v="1740.8500416666668"/>
    <n v="0"/>
    <n v="50.041666666666664"/>
    <n v="77.645833333333329"/>
    <n v="162.25"/>
    <n v="186.58333333333334"/>
    <n v="201.66666666666666"/>
    <n v="269.95833333333331"/>
    <n v="263.25"/>
    <n v="168.60416666666666"/>
    <n v="41.895833333333336"/>
    <n v="107.47083333333333"/>
    <n v="104.65004166666667"/>
    <n v="106.83333333333333"/>
    <n v="0"/>
    <n v="0"/>
    <n v="0"/>
    <n v="0"/>
    <n v="0"/>
    <n v="0"/>
    <n v="0"/>
    <n v="0"/>
    <n v="0"/>
    <n v="0"/>
    <n v="0"/>
    <n v="0"/>
    <n v="1491.804144"/>
    <n v="1183.2209563199999"/>
    <n v="0"/>
    <n v="34.012319999999995"/>
    <n v="52.774319999999996"/>
    <n v="110.27807999999999"/>
    <n v="126.81695999999999"/>
    <n v="137.06879999999998"/>
    <n v="183.48527999999999"/>
    <n v="178.92576"/>
    <n v="114.59688"/>
    <n v="28.475759999999998"/>
    <n v="73.045776000000004"/>
    <n v="71.128540319999999"/>
    <n v="72.612479999999991"/>
    <n v="0"/>
    <n v="0"/>
    <n v="0"/>
    <n v="0"/>
    <n v="0"/>
    <n v="0"/>
    <n v="0"/>
    <n v="0"/>
    <n v="0"/>
    <n v="0"/>
    <n v="0"/>
    <n v="0"/>
  </r>
  <r>
    <s v="PIC"/>
    <x v="5"/>
    <n v="68862392"/>
    <n v="20186852000062"/>
    <s v="Talenti Coffee Choc Chip 8 1PT"/>
    <n v="496535"/>
    <n v="34758"/>
    <n v="40246"/>
    <n v="46471"/>
    <n v="42080"/>
    <n v="46956"/>
    <n v="57466"/>
    <n v="44190"/>
    <n v="42795"/>
    <n v="41445"/>
    <n v="35700"/>
    <n v="32895"/>
    <n v="33260"/>
    <m/>
    <m/>
    <m/>
    <m/>
    <m/>
    <m/>
    <m/>
    <m/>
    <m/>
    <m/>
    <m/>
    <m/>
    <n v="994797"/>
    <n v="255"/>
    <n v="3.7839999999999996E-3"/>
    <n v="498262"/>
    <n v="0"/>
    <n v="1947.1960784313726"/>
    <n v="1953.9686274509804"/>
    <n v="0"/>
    <n v="136.30588235294118"/>
    <n v="157.82745098039214"/>
    <n v="182.23921568627452"/>
    <n v="165.01960784313727"/>
    <n v="184.14117647058825"/>
    <n v="225.35686274509803"/>
    <n v="173.29411764705881"/>
    <n v="167.8235294117647"/>
    <n v="162.52941176470588"/>
    <n v="140"/>
    <n v="129"/>
    <n v="130.43137254901961"/>
    <n v="0"/>
    <n v="0"/>
    <n v="0"/>
    <n v="0"/>
    <n v="0"/>
    <n v="0"/>
    <n v="0"/>
    <n v="0"/>
    <n v="0"/>
    <n v="0"/>
    <n v="0"/>
    <n v="0"/>
    <n v="1878.8884399999997"/>
    <n v="1885.4234079999999"/>
    <n v="0"/>
    <n v="131.524272"/>
    <n v="152.29086399999997"/>
    <n v="175.84626399999999"/>
    <n v="159.23071999999999"/>
    <n v="177.68150399999999"/>
    <n v="217.45134399999998"/>
    <n v="167.21495999999999"/>
    <n v="161.93627999999998"/>
    <n v="156.82787999999999"/>
    <n v="135.08879999999999"/>
    <n v="124.47467999999999"/>
    <n v="125.85583999999999"/>
    <n v="0"/>
    <n v="0"/>
    <n v="0"/>
    <n v="0"/>
    <n v="0"/>
    <n v="0"/>
    <n v="0"/>
    <n v="0"/>
    <n v="0"/>
    <n v="0"/>
    <n v="0"/>
    <n v="0"/>
  </r>
  <r>
    <s v="NOV"/>
    <x v="10"/>
    <n v="64341109"/>
    <n v="10077567003482"/>
    <s v="PS Spiderman Facepiece 1-20PK"/>
    <n v="463503"/>
    <n v="15981"/>
    <n v="24344"/>
    <n v="67056"/>
    <n v="55425"/>
    <n v="68326"/>
    <n v="71969"/>
    <n v="55515"/>
    <n v="42255"/>
    <n v="37590"/>
    <n v="23175"/>
    <n v="17280"/>
    <n v="17285"/>
    <m/>
    <m/>
    <m/>
    <m/>
    <m/>
    <m/>
    <m/>
    <m/>
    <m/>
    <m/>
    <m/>
    <m/>
    <n v="959704"/>
    <n v="210"/>
    <n v="2E-3"/>
    <n v="496201"/>
    <n v="0"/>
    <n v="2207.1571428571428"/>
    <n v="2362.861904761905"/>
    <n v="0"/>
    <n v="76.099999999999994"/>
    <n v="115.92380952380952"/>
    <n v="319.31428571428569"/>
    <n v="263.92857142857144"/>
    <n v="325.36190476190478"/>
    <n v="342.70952380952383"/>
    <n v="264.35714285714283"/>
    <n v="201.21428571428572"/>
    <n v="179"/>
    <n v="110.35714285714286"/>
    <n v="82.285714285714292"/>
    <n v="82.30952380952381"/>
    <n v="0"/>
    <n v="0"/>
    <n v="0"/>
    <n v="0"/>
    <n v="0"/>
    <n v="0"/>
    <n v="0"/>
    <n v="0"/>
    <n v="0"/>
    <n v="0"/>
    <n v="0"/>
    <n v="0"/>
    <n v="927.00599999999997"/>
    <n v="992.40200000000004"/>
    <n v="0"/>
    <n v="31.962"/>
    <n v="48.688000000000002"/>
    <n v="134.11199999999999"/>
    <n v="110.85000000000001"/>
    <n v="136.65200000000002"/>
    <n v="143.93800000000002"/>
    <n v="111.03"/>
    <n v="84.51"/>
    <n v="75.180000000000007"/>
    <n v="46.35"/>
    <n v="34.56"/>
    <n v="34.57"/>
    <n v="0"/>
    <n v="0"/>
    <n v="0"/>
    <n v="0"/>
    <n v="0"/>
    <n v="0"/>
    <n v="0"/>
    <n v="0"/>
    <n v="0"/>
    <n v="0"/>
    <n v="0"/>
    <n v="0"/>
  </r>
  <r>
    <s v="NOV"/>
    <x v="14"/>
    <n v="64987232"/>
    <n v="10076840004529"/>
    <s v="BJ US-Bar-CHOCFUDGBrownie 8-4pk"/>
    <n v="0"/>
    <n v="0"/>
    <n v="0"/>
    <n v="0"/>
    <n v="0"/>
    <n v="0"/>
    <n v="0"/>
    <n v="0"/>
    <n v="0"/>
    <n v="0"/>
    <n v="0"/>
    <n v="0"/>
    <n v="15723"/>
    <m/>
    <m/>
    <m/>
    <m/>
    <m/>
    <m/>
    <m/>
    <m/>
    <m/>
    <m/>
    <m/>
    <m/>
    <n v="15723"/>
    <n v="165"/>
    <n v="2.3999999999999998E-3"/>
    <n v="15723"/>
    <n v="0"/>
    <n v="0"/>
    <n v="95.290909090909096"/>
    <n v="0"/>
    <n v="0"/>
    <n v="0"/>
    <n v="0"/>
    <n v="0"/>
    <n v="0"/>
    <n v="0"/>
    <n v="0"/>
    <n v="0"/>
    <n v="0"/>
    <n v="0"/>
    <n v="0"/>
    <n v="95.290909090909096"/>
    <n v="0"/>
    <n v="0"/>
    <n v="0"/>
    <n v="0"/>
    <n v="0"/>
    <n v="0"/>
    <n v="0"/>
    <n v="0"/>
    <n v="0"/>
    <n v="0"/>
    <n v="0"/>
    <n v="0"/>
    <n v="0"/>
    <n v="37.735199999999999"/>
    <n v="0"/>
    <n v="0"/>
    <n v="0"/>
    <n v="0"/>
    <n v="0"/>
    <n v="0"/>
    <n v="0"/>
    <n v="0"/>
    <n v="0"/>
    <n v="0"/>
    <n v="0"/>
    <n v="0"/>
    <n v="37.735199999999999"/>
    <n v="0"/>
    <n v="0"/>
    <n v="0"/>
    <n v="0"/>
    <n v="0"/>
    <n v="0"/>
    <n v="0"/>
    <n v="0"/>
    <n v="0"/>
    <n v="0"/>
    <n v="0"/>
    <n v="0"/>
  </r>
  <r>
    <s v="NOV"/>
    <x v="6"/>
    <n v="64325513"/>
    <n v="10851035003446"/>
    <s v="Yasso Cookies N Cream 8-4pk"/>
    <n v="269818"/>
    <n v="20636"/>
    <n v="27982"/>
    <n v="11684"/>
    <n v="19339"/>
    <n v="34730"/>
    <n v="39289"/>
    <n v="33345"/>
    <n v="36484"/>
    <n v="30762"/>
    <n v="15995"/>
    <n v="22317"/>
    <n v="30374"/>
    <m/>
    <m/>
    <m/>
    <m/>
    <m/>
    <m/>
    <m/>
    <m/>
    <m/>
    <m/>
    <m/>
    <m/>
    <n v="592755"/>
    <n v="187"/>
    <n v="3.3119999999999998E-3"/>
    <n v="322937"/>
    <n v="0"/>
    <n v="1442.8770053475937"/>
    <n v="1726.9358288770054"/>
    <n v="0"/>
    <n v="110.35294117647059"/>
    <n v="149.63636363636363"/>
    <n v="62.481283422459896"/>
    <n v="103.41711229946524"/>
    <n v="185.72192513368984"/>
    <n v="210.10160427807486"/>
    <n v="178.31550802139037"/>
    <n v="195.10160427807486"/>
    <n v="164.50267379679144"/>
    <n v="85.534759358288767"/>
    <n v="119.34224598930481"/>
    <n v="162.42780748663102"/>
    <n v="0"/>
    <n v="0"/>
    <n v="0"/>
    <n v="0"/>
    <n v="0"/>
    <n v="0"/>
    <n v="0"/>
    <n v="0"/>
    <n v="0"/>
    <n v="0"/>
    <n v="0"/>
    <n v="0"/>
    <n v="893.63721599999997"/>
    <n v="1069.567344"/>
    <n v="0"/>
    <n v="68.346431999999993"/>
    <n v="92.676383999999999"/>
    <n v="38.697407999999996"/>
    <n v="64.050767999999991"/>
    <n v="115.02575999999999"/>
    <n v="130.125168"/>
    <n v="110.43863999999999"/>
    <n v="120.83500799999999"/>
    <n v="101.88374399999999"/>
    <n v="52.975439999999999"/>
    <n v="73.913904000000002"/>
    <n v="100.598688"/>
    <n v="0"/>
    <n v="0"/>
    <n v="0"/>
    <n v="0"/>
    <n v="0"/>
    <n v="0"/>
    <n v="0"/>
    <n v="0"/>
    <n v="0"/>
    <n v="0"/>
    <n v="0"/>
    <n v="0"/>
  </r>
  <r>
    <s v="NOV"/>
    <x v="12"/>
    <n v="64973976"/>
    <n v="10840473400115"/>
    <s v="BR Reeses Mini Cups 1-12PK"/>
    <m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190"/>
    <n v="1.064400000000000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4"/>
    <n v="64776954"/>
    <n v="10077567001570"/>
    <s v="PS Scribblers Natural 6-18PK"/>
    <n v="589779"/>
    <n v="31402"/>
    <n v="49445"/>
    <n v="44418"/>
    <n v="53532"/>
    <n v="67346"/>
    <n v="79037"/>
    <n v="64155"/>
    <n v="50557"/>
    <n v="31158"/>
    <n v="17667"/>
    <n v="19227"/>
    <n v="26217"/>
    <m/>
    <m/>
    <m/>
    <m/>
    <m/>
    <m/>
    <m/>
    <m/>
    <m/>
    <m/>
    <m/>
    <m/>
    <n v="1123940"/>
    <n v="130"/>
    <n v="3.8340000000000002E-3"/>
    <n v="534161"/>
    <n v="0"/>
    <n v="4536.7615384615383"/>
    <n v="4108.9307692307693"/>
    <n v="0"/>
    <n v="241.55384615384617"/>
    <n v="380.34615384615387"/>
    <n v="341.67692307692306"/>
    <n v="411.78461538461539"/>
    <n v="518.04615384615386"/>
    <n v="607.97692307692307"/>
    <n v="493.5"/>
    <n v="388.9"/>
    <n v="239.67692307692309"/>
    <n v="135.9"/>
    <n v="147.9"/>
    <n v="201.66923076923078"/>
    <n v="0"/>
    <n v="0"/>
    <n v="0"/>
    <n v="0"/>
    <n v="0"/>
    <n v="0"/>
    <n v="0"/>
    <n v="0"/>
    <n v="0"/>
    <n v="0"/>
    <n v="0"/>
    <n v="0"/>
    <n v="2261.2126860000003"/>
    <n v="2047.9732740000002"/>
    <n v="0"/>
    <n v="120.395268"/>
    <n v="189.57213000000002"/>
    <n v="170.29861200000002"/>
    <n v="205.24168800000001"/>
    <n v="258.204564"/>
    <n v="303.02785800000004"/>
    <n v="245.97027"/>
    <n v="193.83553800000001"/>
    <n v="119.459772"/>
    <n v="67.735278000000008"/>
    <n v="73.716318000000001"/>
    <n v="100.515978"/>
    <n v="0"/>
    <n v="0"/>
    <n v="0"/>
    <n v="0"/>
    <n v="0"/>
    <n v="0"/>
    <n v="0"/>
    <n v="0"/>
    <n v="0"/>
    <n v="0"/>
    <n v="0"/>
    <n v="0"/>
  </r>
  <r>
    <s v="NOV"/>
    <x v="3"/>
    <n v="68709233"/>
    <n v="10075856011200"/>
    <s v="KL SAB RF NSA VANILLA BAR 12-6PK"/>
    <n v="426114"/>
    <n v="25524"/>
    <n v="30516"/>
    <n v="46686"/>
    <n v="39287"/>
    <n v="46255"/>
    <n v="57714"/>
    <n v="50041"/>
    <n v="39132"/>
    <n v="33637"/>
    <n v="32868"/>
    <n v="25116"/>
    <n v="27036"/>
    <m/>
    <m/>
    <m/>
    <m/>
    <m/>
    <m/>
    <m/>
    <m/>
    <m/>
    <m/>
    <m/>
    <m/>
    <n v="879926"/>
    <n v="132"/>
    <n v="8.4960000000000001E-3"/>
    <n v="453812"/>
    <n v="0"/>
    <n v="3228.1363636363635"/>
    <n v="3437.969696969697"/>
    <n v="0"/>
    <n v="193.36363636363637"/>
    <n v="231.18181818181819"/>
    <n v="353.68181818181819"/>
    <n v="297.62878787878788"/>
    <n v="350.41666666666669"/>
    <n v="437.22727272727275"/>
    <n v="379.09848484848487"/>
    <n v="296.45454545454544"/>
    <n v="254.82575757575756"/>
    <n v="249"/>
    <n v="190.27272727272728"/>
    <n v="204.81818181818181"/>
    <n v="0"/>
    <n v="0"/>
    <n v="0"/>
    <n v="0"/>
    <n v="0"/>
    <n v="0"/>
    <n v="0"/>
    <n v="0"/>
    <n v="0"/>
    <n v="0"/>
    <n v="0"/>
    <n v="0"/>
    <n v="3620.2645440000001"/>
    <n v="3855.5867520000002"/>
    <n v="0"/>
    <n v="216.85190399999999"/>
    <n v="259.263936"/>
    <n v="396.64425599999998"/>
    <n v="333.782352"/>
    <n v="392.98248000000001"/>
    <n v="490.338144"/>
    <n v="425.14833600000003"/>
    <n v="332.46547199999998"/>
    <n v="285.77995199999998"/>
    <n v="279.24652800000001"/>
    <n v="213.385536"/>
    <n v="229.697856"/>
    <n v="0"/>
    <n v="0"/>
    <n v="0"/>
    <n v="0"/>
    <n v="0"/>
    <n v="0"/>
    <n v="0"/>
    <n v="0"/>
    <n v="0"/>
    <n v="0"/>
    <n v="0"/>
    <n v="0"/>
  </r>
  <r>
    <s v="NOV"/>
    <x v="6"/>
    <n v="64325509"/>
    <n v="10850001974575"/>
    <s v="Yasso Fudge Chocolate Crunch 8-4pk"/>
    <n v="290105"/>
    <n v="19906"/>
    <n v="26450"/>
    <n v="38854"/>
    <n v="35377"/>
    <n v="40171"/>
    <n v="47707"/>
    <n v="46733"/>
    <n v="40841"/>
    <n v="46747"/>
    <n v="28368"/>
    <n v="29506"/>
    <n v="24340"/>
    <m/>
    <m/>
    <m/>
    <m/>
    <m/>
    <m/>
    <m/>
    <m/>
    <m/>
    <m/>
    <m/>
    <m/>
    <n v="715105"/>
    <n v="187"/>
    <n v="2.5119999999999999E-3"/>
    <n v="425000"/>
    <n v="0"/>
    <n v="1551.3636363636363"/>
    <n v="2272.7272727272725"/>
    <n v="0"/>
    <n v="106.44919786096257"/>
    <n v="141.44385026737967"/>
    <n v="207.77540106951872"/>
    <n v="189.18181818181819"/>
    <n v="214.81818181818181"/>
    <n v="255.11764705882354"/>
    <n v="249.90909090909091"/>
    <n v="218.40106951871658"/>
    <n v="249.98395721925132"/>
    <n v="151.70053475935828"/>
    <n v="157.78609625668449"/>
    <n v="130.16042780748663"/>
    <n v="0"/>
    <n v="0"/>
    <n v="0"/>
    <n v="0"/>
    <n v="0"/>
    <n v="0"/>
    <n v="0"/>
    <n v="0"/>
    <n v="0"/>
    <n v="0"/>
    <n v="0"/>
    <n v="0"/>
    <n v="728.74375999999995"/>
    <n v="1067.5999999999999"/>
    <n v="0"/>
    <n v="50.003872000000001"/>
    <n v="66.442399999999992"/>
    <n v="97.601247999999998"/>
    <n v="88.867024000000001"/>
    <n v="100.90955199999999"/>
    <n v="119.839984"/>
    <n v="117.39329599999999"/>
    <n v="102.592592"/>
    <n v="117.42846399999999"/>
    <n v="71.260415999999992"/>
    <n v="74.119072000000003"/>
    <n v="61.14208"/>
    <n v="0"/>
    <n v="0"/>
    <n v="0"/>
    <n v="0"/>
    <n v="0"/>
    <n v="0"/>
    <n v="0"/>
    <n v="0"/>
    <n v="0"/>
    <n v="0"/>
    <n v="0"/>
    <n v="0"/>
  </r>
  <r>
    <s v="PIC"/>
    <x v="5"/>
    <n v="68730257"/>
    <n v="20186852000079"/>
    <s v="Talenti Mediterranean Mint 8 1PT"/>
    <n v="501218"/>
    <n v="31980"/>
    <n v="38385"/>
    <n v="46472"/>
    <n v="41701"/>
    <n v="48396"/>
    <n v="52620"/>
    <n v="41550"/>
    <n v="37695"/>
    <n v="36600"/>
    <n v="35550"/>
    <n v="30435"/>
    <n v="29835"/>
    <m/>
    <m/>
    <m/>
    <m/>
    <m/>
    <m/>
    <m/>
    <m/>
    <m/>
    <m/>
    <m/>
    <m/>
    <n v="972437"/>
    <n v="255"/>
    <n v="3.7853439999999999E-3"/>
    <n v="471219"/>
    <n v="0"/>
    <n v="1965.5607843137254"/>
    <n v="1847.9176470588236"/>
    <n v="0"/>
    <n v="125.41176470588235"/>
    <n v="150.52941176470588"/>
    <n v="182.24313725490197"/>
    <n v="163.53333333333333"/>
    <n v="189.78823529411764"/>
    <n v="206.35294117647058"/>
    <n v="162.94117647058823"/>
    <n v="147.8235294117647"/>
    <n v="143.52941176470588"/>
    <n v="139.41176470588235"/>
    <n v="119.35294117647059"/>
    <n v="117"/>
    <n v="0"/>
    <n v="0"/>
    <n v="0"/>
    <n v="0"/>
    <n v="0"/>
    <n v="0"/>
    <n v="0"/>
    <n v="0"/>
    <n v="0"/>
    <n v="0"/>
    <n v="0"/>
    <n v="0"/>
    <n v="1897.2825489919999"/>
    <n v="1783.7260143359999"/>
    <n v="0"/>
    <n v="121.05530112"/>
    <n v="145.30042943999999"/>
    <n v="175.91250636800001"/>
    <n v="157.85263014399999"/>
    <n v="183.19550822400001"/>
    <n v="199.18480127999999"/>
    <n v="157.2810432"/>
    <n v="142.68854207999999"/>
    <n v="138.5435904"/>
    <n v="134.5689792"/>
    <n v="115.20694464"/>
    <n v="112.93573823999999"/>
    <n v="0"/>
    <n v="0"/>
    <n v="0"/>
    <n v="0"/>
    <n v="0"/>
    <n v="0"/>
    <n v="0"/>
    <n v="0"/>
    <n v="0"/>
    <n v="0"/>
    <n v="0"/>
    <n v="0"/>
  </r>
  <r>
    <s v="NOV"/>
    <x v="15"/>
    <n v="64356482"/>
    <n v="10077567003826"/>
    <s v="MG Mini Double Caramel RFA 1(3) 6PK"/>
    <n v="524171"/>
    <n v="15"/>
    <n v="0"/>
    <n v="20"/>
    <n v="38924"/>
    <n v="172556"/>
    <n v="151172"/>
    <n v="80738"/>
    <n v="22200"/>
    <n v="0"/>
    <n v="0"/>
    <n v="0"/>
    <n v="0"/>
    <m/>
    <m/>
    <m/>
    <m/>
    <m/>
    <m/>
    <m/>
    <m/>
    <m/>
    <m/>
    <m/>
    <m/>
    <n v="989796"/>
    <n v="296"/>
    <n v="9.8999999999999999E-4"/>
    <n v="465625"/>
    <n v="0"/>
    <n v="1770.8479729729729"/>
    <n v="1573.0574324324325"/>
    <n v="0"/>
    <n v="5.0675675675675678E-2"/>
    <n v="0"/>
    <n v="6.7567567567567571E-2"/>
    <n v="131.5"/>
    <n v="582.95945945945948"/>
    <n v="510.7162162162162"/>
    <n v="272.76351351351349"/>
    <n v="75"/>
    <n v="0"/>
    <n v="0"/>
    <n v="0"/>
    <n v="0"/>
    <n v="0"/>
    <n v="0"/>
    <n v="0"/>
    <n v="0"/>
    <n v="0"/>
    <n v="0"/>
    <n v="0"/>
    <n v="0"/>
    <n v="0"/>
    <n v="0"/>
    <n v="0"/>
    <n v="0"/>
    <n v="518.92929000000004"/>
    <n v="460.96875"/>
    <n v="0"/>
    <n v="1.485E-2"/>
    <n v="0"/>
    <n v="1.9799999999999998E-2"/>
    <n v="38.534759999999999"/>
    <n v="170.83044000000001"/>
    <n v="149.66028"/>
    <n v="79.930620000000005"/>
    <n v="21.978000000000002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"/>
    <n v="67430513"/>
    <n v="10076840100818"/>
    <s v="BJ US-IC-PeanutButterCup-8 1PT"/>
    <n v="499337"/>
    <n v="23413"/>
    <n v="42383"/>
    <n v="42837"/>
    <n v="43603"/>
    <n v="42823"/>
    <n v="46049"/>
    <n v="46055"/>
    <n v="47569"/>
    <n v="44204"/>
    <n v="29371"/>
    <n v="32687"/>
    <n v="33197"/>
    <m/>
    <m/>
    <m/>
    <m/>
    <m/>
    <m/>
    <m/>
    <m/>
    <m/>
    <m/>
    <m/>
    <m/>
    <n v="973528"/>
    <n v="240"/>
    <n v="3.7839999999999996E-3"/>
    <n v="474191"/>
    <n v="0"/>
    <n v="2080.5708333333332"/>
    <n v="1975.7958333333333"/>
    <n v="0"/>
    <n v="97.55416666666666"/>
    <n v="176.59583333333333"/>
    <n v="178.48750000000001"/>
    <n v="181.67916666666667"/>
    <n v="178.42916666666667"/>
    <n v="191.87083333333334"/>
    <n v="191.89583333333334"/>
    <n v="198.20416666666668"/>
    <n v="184.18333333333334"/>
    <n v="122.37916666666666"/>
    <n v="136.19583333333333"/>
    <n v="138.32083333333333"/>
    <n v="0"/>
    <n v="0"/>
    <n v="0"/>
    <n v="0"/>
    <n v="0"/>
    <n v="0"/>
    <n v="0"/>
    <n v="0"/>
    <n v="0"/>
    <n v="0"/>
    <n v="0"/>
    <n v="0"/>
    <n v="1889.4912079999999"/>
    <n v="1794.3387439999999"/>
    <n v="0"/>
    <n v="88.594791999999984"/>
    <n v="160.37727199999998"/>
    <n v="162.09520799999999"/>
    <n v="164.99375199999997"/>
    <n v="162.04223199999998"/>
    <n v="174.24941599999997"/>
    <n v="174.27211999999997"/>
    <n v="180.00109599999999"/>
    <n v="167.26793599999999"/>
    <n v="111.13986399999999"/>
    <n v="123.68760799999998"/>
    <n v="125.61744799999998"/>
    <n v="0"/>
    <n v="0"/>
    <n v="0"/>
    <n v="0"/>
    <n v="0"/>
    <n v="0"/>
    <n v="0"/>
    <n v="0"/>
    <n v="0"/>
    <n v="0"/>
    <n v="0"/>
    <n v="0"/>
  </r>
  <r>
    <s v="NOV"/>
    <x v="9"/>
    <n v="64393722"/>
    <n v="10077567271058"/>
    <s v="MG Double Raspberry 8-3PK"/>
    <n v="405066"/>
    <n v="30339"/>
    <n v="30871"/>
    <n v="48760"/>
    <n v="43311"/>
    <n v="48772"/>
    <n v="51626"/>
    <n v="54261"/>
    <n v="50391"/>
    <n v="36215"/>
    <n v="47424"/>
    <n v="37737"/>
    <n v="32950"/>
    <m/>
    <m/>
    <m/>
    <m/>
    <m/>
    <m/>
    <m/>
    <m/>
    <m/>
    <m/>
    <m/>
    <m/>
    <n v="917723"/>
    <n v="210"/>
    <n v="2.16E-3"/>
    <n v="512657"/>
    <n v="0"/>
    <n v="1928.8857142857144"/>
    <n v="2441.2238095238095"/>
    <n v="0"/>
    <n v="144.47142857142856"/>
    <n v="147.00476190476189"/>
    <n v="232.1904761904762"/>
    <n v="206.24285714285713"/>
    <n v="232.24761904761905"/>
    <n v="245.83809523809524"/>
    <n v="258.3857142857143"/>
    <n v="239.95714285714286"/>
    <n v="172.45238095238096"/>
    <n v="225.82857142857142"/>
    <n v="179.7"/>
    <n v="156.9047619047619"/>
    <n v="0"/>
    <n v="0"/>
    <n v="0"/>
    <n v="0"/>
    <n v="0"/>
    <n v="0"/>
    <n v="0"/>
    <n v="0"/>
    <n v="0"/>
    <n v="0"/>
    <n v="0"/>
    <n v="0"/>
    <n v="874.94255999999996"/>
    <n v="1107.3391200000001"/>
    <n v="0"/>
    <n v="65.532240000000002"/>
    <n v="66.681359999999998"/>
    <n v="105.3216"/>
    <n v="93.551760000000002"/>
    <n v="105.34752"/>
    <n v="111.51215999999999"/>
    <n v="117.20376"/>
    <n v="108.84456"/>
    <n v="78.224400000000003"/>
    <n v="102.43584"/>
    <n v="81.511920000000003"/>
    <n v="71.171999999999997"/>
    <n v="0"/>
    <n v="0"/>
    <n v="0"/>
    <n v="0"/>
    <n v="0"/>
    <n v="0"/>
    <n v="0"/>
    <n v="0"/>
    <n v="0"/>
    <n v="0"/>
    <n v="0"/>
    <n v="0"/>
  </r>
  <r>
    <s v="NOV"/>
    <x v="9"/>
    <n v="69591655"/>
    <n v="10077567721621"/>
    <s v="BR Carbsmart Almond Bar 8-6PK"/>
    <n v="438715"/>
    <n v="26076"/>
    <n v="32328"/>
    <n v="37375"/>
    <n v="41352"/>
    <n v="45820"/>
    <n v="40144"/>
    <n v="48182"/>
    <n v="31828"/>
    <n v="48268"/>
    <n v="33540"/>
    <n v="26754"/>
    <n v="27526"/>
    <m/>
    <m/>
    <m/>
    <m/>
    <m/>
    <m/>
    <m/>
    <m/>
    <m/>
    <m/>
    <m/>
    <m/>
    <n v="877908"/>
    <n v="143"/>
    <n v="4.2560000000000002E-3"/>
    <n v="439193"/>
    <n v="0"/>
    <n v="3067.9370629370628"/>
    <n v="3071.2797202797201"/>
    <n v="0"/>
    <n v="182.34965034965035"/>
    <n v="226.06993006993008"/>
    <n v="261.36363636363637"/>
    <n v="289.17482517482517"/>
    <n v="320.41958041958043"/>
    <n v="280.72727272727275"/>
    <n v="336.93706293706293"/>
    <n v="222.57342657342659"/>
    <n v="337.53846153846155"/>
    <n v="234.54545454545453"/>
    <n v="187.09090909090909"/>
    <n v="192.48951048951048"/>
    <n v="0"/>
    <n v="0"/>
    <n v="0"/>
    <n v="0"/>
    <n v="0"/>
    <n v="0"/>
    <n v="0"/>
    <n v="0"/>
    <n v="0"/>
    <n v="0"/>
    <n v="0"/>
    <n v="0"/>
    <n v="1867.1710400000002"/>
    <n v="1869.205408"/>
    <n v="0"/>
    <n v="110.97945600000001"/>
    <n v="137.58796800000002"/>
    <n v="159.06800000000001"/>
    <n v="175.994112"/>
    <n v="195.00992000000002"/>
    <n v="170.85286400000001"/>
    <n v="205.06259200000002"/>
    <n v="135.459968"/>
    <n v="205.42860800000003"/>
    <n v="142.74624"/>
    <n v="113.86502400000001"/>
    <n v="117.15065600000001"/>
    <n v="0"/>
    <n v="0"/>
    <n v="0"/>
    <n v="0"/>
    <n v="0"/>
    <n v="0"/>
    <n v="0"/>
    <n v="0"/>
    <n v="0"/>
    <n v="0"/>
    <n v="0"/>
    <n v="0"/>
  </r>
  <r>
    <s v="PIC"/>
    <x v="5"/>
    <n v="68860659"/>
    <n v="20186852000604"/>
    <s v="Talenti Southern Butter Pecan 8 1PT"/>
    <n v="458013"/>
    <n v="37530"/>
    <n v="39330"/>
    <n v="48109"/>
    <n v="45125"/>
    <n v="52422"/>
    <n v="52680"/>
    <n v="45450"/>
    <n v="33300"/>
    <n v="39695"/>
    <n v="35895"/>
    <n v="35610"/>
    <n v="35205"/>
    <m/>
    <m/>
    <m/>
    <m/>
    <m/>
    <m/>
    <m/>
    <m/>
    <m/>
    <m/>
    <m/>
    <m/>
    <n v="958364"/>
    <n v="255"/>
    <n v="3.7839999999999996E-3"/>
    <n v="500351"/>
    <n v="0"/>
    <n v="1796.129411764706"/>
    <n v="1962.1607843137256"/>
    <n v="0"/>
    <n v="147.1764705882353"/>
    <n v="154.23529411764707"/>
    <n v="188.66274509803921"/>
    <n v="176.9607843137255"/>
    <n v="205.57647058823528"/>
    <n v="206.58823529411765"/>
    <n v="178.23529411764707"/>
    <n v="130.58823529411765"/>
    <n v="155.66666666666666"/>
    <n v="140.76470588235293"/>
    <n v="139.64705882352942"/>
    <n v="138.05882352941177"/>
    <n v="0"/>
    <n v="0"/>
    <n v="0"/>
    <n v="0"/>
    <n v="0"/>
    <n v="0"/>
    <n v="0"/>
    <n v="0"/>
    <n v="0"/>
    <n v="0"/>
    <n v="0"/>
    <n v="0"/>
    <n v="1733.1211919999998"/>
    <n v="1893.3281839999997"/>
    <n v="0"/>
    <n v="142.01351999999997"/>
    <n v="148.82471999999999"/>
    <n v="182.04445599999997"/>
    <n v="170.75299999999999"/>
    <n v="198.36484799999997"/>
    <n v="199.34111999999999"/>
    <n v="171.98279999999997"/>
    <n v="126.00719999999998"/>
    <n v="150.20587999999998"/>
    <n v="135.82667999999998"/>
    <n v="134.74823999999998"/>
    <n v="133.21571999999998"/>
    <n v="0"/>
    <n v="0"/>
    <n v="0"/>
    <n v="0"/>
    <n v="0"/>
    <n v="0"/>
    <n v="0"/>
    <n v="0"/>
    <n v="0"/>
    <n v="0"/>
    <n v="0"/>
    <n v="0"/>
  </r>
  <r>
    <s v="NOV"/>
    <x v="7"/>
    <n v="69983234"/>
    <n v="10041000007672"/>
    <s v="GH Creamsicle Bar 100 CAL 8-6PK"/>
    <n v="477550"/>
    <n v="28851"/>
    <n v="32195"/>
    <n v="39439"/>
    <n v="53324"/>
    <n v="60597"/>
    <n v="63596"/>
    <n v="68515"/>
    <n v="48040"/>
    <n v="42455"/>
    <n v="28326"/>
    <n v="23986"/>
    <n v="25296"/>
    <m/>
    <m/>
    <m/>
    <m/>
    <m/>
    <m/>
    <m/>
    <m/>
    <m/>
    <m/>
    <m/>
    <m/>
    <n v="992170"/>
    <n v="154"/>
    <n v="3.9039999999999999E-3"/>
    <n v="514620"/>
    <n v="0"/>
    <n v="3100.9740259740261"/>
    <n v="3341.6883116883118"/>
    <n v="0"/>
    <n v="187.34415584415584"/>
    <n v="209.05844155844156"/>
    <n v="256.09740259740261"/>
    <n v="346.25974025974028"/>
    <n v="393.48701298701297"/>
    <n v="412.96103896103898"/>
    <n v="444.90259740259739"/>
    <n v="311.94805194805195"/>
    <n v="275.68181818181819"/>
    <n v="183.93506493506493"/>
    <n v="155.75324675324674"/>
    <n v="164.25974025974025"/>
    <n v="0"/>
    <n v="0"/>
    <n v="0"/>
    <n v="0"/>
    <n v="0"/>
    <n v="0"/>
    <n v="0"/>
    <n v="0"/>
    <n v="0"/>
    <n v="0"/>
    <n v="0"/>
    <n v="0"/>
    <n v="1864.3552"/>
    <n v="2009.0764799999999"/>
    <n v="0"/>
    <n v="112.634304"/>
    <n v="125.68928"/>
    <n v="153.96985599999999"/>
    <n v="208.176896"/>
    <n v="236.57068799999999"/>
    <n v="248.278784"/>
    <n v="267.48255999999998"/>
    <n v="187.54816"/>
    <n v="165.74431999999999"/>
    <n v="110.584704"/>
    <n v="93.641344000000004"/>
    <n v="98.755583999999999"/>
    <n v="0"/>
    <n v="0"/>
    <n v="0"/>
    <n v="0"/>
    <n v="0"/>
    <n v="0"/>
    <n v="0"/>
    <n v="0"/>
    <n v="0"/>
    <n v="0"/>
    <n v="0"/>
    <n v="0"/>
  </r>
  <r>
    <s v="NOV"/>
    <x v="10"/>
    <n v="64365613"/>
    <n v="10077567003840"/>
    <s v="PS Spiderman FP"/>
    <n v="5975"/>
    <n v="16557"/>
    <n v="24395"/>
    <n v="41711"/>
    <n v="72807"/>
    <n v="81066"/>
    <n v="106057"/>
    <n v="79472"/>
    <n v="42605"/>
    <n v="40403"/>
    <n v="29355"/>
    <n v="30750"/>
    <n v="36870"/>
    <m/>
    <m/>
    <m/>
    <m/>
    <m/>
    <m/>
    <m/>
    <m/>
    <m/>
    <m/>
    <m/>
    <m/>
    <n v="608023"/>
    <n v="195"/>
    <n v="2.1540000000000001E-3"/>
    <n v="602048"/>
    <n v="0"/>
    <n v="30.641025641025642"/>
    <n v="3087.4256410256412"/>
    <n v="0"/>
    <n v="84.907692307692301"/>
    <n v="125.1025641025641"/>
    <n v="213.9025641025641"/>
    <n v="373.3692307692308"/>
    <n v="415.72307692307692"/>
    <n v="543.88205128205129"/>
    <n v="407.54871794871792"/>
    <n v="218.48717948717947"/>
    <n v="207.1948717948718"/>
    <n v="150.53846153846155"/>
    <n v="157.69230769230768"/>
    <n v="189.07692307692307"/>
    <n v="0"/>
    <n v="0"/>
    <n v="0"/>
    <n v="0"/>
    <n v="0"/>
    <n v="0"/>
    <n v="0"/>
    <n v="0"/>
    <n v="0"/>
    <n v="0"/>
    <n v="0"/>
    <n v="0"/>
    <n v="12.870150000000001"/>
    <n v="1296.8113920000001"/>
    <n v="0"/>
    <n v="35.663778000000001"/>
    <n v="52.54683"/>
    <n v="89.845494000000002"/>
    <n v="156.826278"/>
    <n v="174.616164"/>
    <n v="228.44677800000002"/>
    <n v="171.18268800000001"/>
    <n v="91.771169999999998"/>
    <n v="87.028062000000006"/>
    <n v="63.230670000000003"/>
    <n v="66.235500000000002"/>
    <n v="79.41798"/>
    <n v="0"/>
    <n v="0"/>
    <n v="0"/>
    <n v="0"/>
    <n v="0"/>
    <n v="0"/>
    <n v="0"/>
    <n v="0"/>
    <n v="0"/>
    <n v="0"/>
    <n v="0"/>
    <n v="0"/>
  </r>
  <r>
    <s v="NOV"/>
    <x v="9"/>
    <n v="64330596"/>
    <n v="10077567193428"/>
    <s v="MG Mini Double Caramel RFA 6-6PK"/>
    <n v="513979"/>
    <n v="27313"/>
    <n v="32686"/>
    <n v="43782"/>
    <n v="19117"/>
    <n v="50415"/>
    <n v="47740"/>
    <n v="47700"/>
    <n v="43926"/>
    <n v="38192"/>
    <n v="41264"/>
    <n v="36800"/>
    <n v="32782"/>
    <m/>
    <m/>
    <m/>
    <m/>
    <m/>
    <m/>
    <m/>
    <m/>
    <m/>
    <m/>
    <m/>
    <m/>
    <n v="975696"/>
    <n v="176"/>
    <n v="1.98E-3"/>
    <n v="461717"/>
    <n v="0"/>
    <n v="2920.3352272727275"/>
    <n v="2623.3920454545455"/>
    <n v="0"/>
    <n v="155.1875"/>
    <n v="185.71590909090909"/>
    <n v="248.76136363636363"/>
    <n v="108.61931818181819"/>
    <n v="286.44886363636363"/>
    <n v="271.25"/>
    <n v="271.02272727272725"/>
    <n v="249.57954545454547"/>
    <n v="217"/>
    <n v="234.45454545454547"/>
    <n v="209.09090909090909"/>
    <n v="186.26136363636363"/>
    <n v="0"/>
    <n v="0"/>
    <n v="0"/>
    <n v="0"/>
    <n v="0"/>
    <n v="0"/>
    <n v="0"/>
    <n v="0"/>
    <n v="0"/>
    <n v="0"/>
    <n v="0"/>
    <n v="0"/>
    <n v="1017.67842"/>
    <n v="914.19965999999999"/>
    <n v="0"/>
    <n v="54.079740000000001"/>
    <n v="64.718279999999993"/>
    <n v="86.688360000000003"/>
    <n v="37.851660000000003"/>
    <n v="99.821699999999993"/>
    <n v="94.525199999999998"/>
    <n v="94.445999999999998"/>
    <n v="86.973479999999995"/>
    <n v="75.620159999999998"/>
    <n v="81.702719999999999"/>
    <n v="72.864000000000004"/>
    <n v="64.908360000000002"/>
    <n v="0"/>
    <n v="0"/>
    <n v="0"/>
    <n v="0"/>
    <n v="0"/>
    <n v="0"/>
    <n v="0"/>
    <n v="0"/>
    <n v="0"/>
    <n v="0"/>
    <n v="0"/>
    <n v="0"/>
  </r>
  <r>
    <s v="PIC"/>
    <x v="5"/>
    <n v="68860061"/>
    <n v="10186852001451"/>
    <s v="Talenti LYR Cookies and Cream 8 303.3g"/>
    <n v="348688"/>
    <n v="27421"/>
    <n v="24735"/>
    <n v="30890"/>
    <n v="31370"/>
    <n v="34750"/>
    <n v="38115"/>
    <n v="33090"/>
    <n v="30375"/>
    <n v="29790"/>
    <n v="27555"/>
    <n v="27390"/>
    <n v="33083"/>
    <m/>
    <m/>
    <m/>
    <m/>
    <m/>
    <m/>
    <m/>
    <m/>
    <m/>
    <m/>
    <m/>
    <m/>
    <n v="717252"/>
    <n v="255"/>
    <n v="3.552E-3"/>
    <n v="368564"/>
    <n v="0"/>
    <n v="1367.4039215686275"/>
    <n v="1445.349019607843"/>
    <n v="0"/>
    <n v="107.53333333333333"/>
    <n v="97"/>
    <n v="121.13725490196079"/>
    <n v="123.01960784313725"/>
    <n v="136.27450980392157"/>
    <n v="149.47058823529412"/>
    <n v="129.76470588235293"/>
    <n v="119.11764705882354"/>
    <n v="116.82352941176471"/>
    <n v="108.05882352941177"/>
    <n v="107.41176470588235"/>
    <n v="129.7372549019608"/>
    <n v="0"/>
    <n v="0"/>
    <n v="0"/>
    <n v="0"/>
    <n v="0"/>
    <n v="0"/>
    <n v="0"/>
    <n v="0"/>
    <n v="0"/>
    <n v="0"/>
    <n v="0"/>
    <n v="0"/>
    <n v="1238.5397760000001"/>
    <n v="1309.139328"/>
    <n v="0"/>
    <n v="97.399392000000006"/>
    <n v="87.858720000000005"/>
    <n v="109.72128000000001"/>
    <n v="111.42624000000001"/>
    <n v="123.432"/>
    <n v="135.38448"/>
    <n v="117.53568"/>
    <n v="107.892"/>
    <n v="105.81408"/>
    <n v="97.875360000000001"/>
    <n v="97.289280000000005"/>
    <n v="117.51081600000001"/>
    <n v="0"/>
    <n v="0"/>
    <n v="0"/>
    <n v="0"/>
    <n v="0"/>
    <n v="0"/>
    <n v="0"/>
    <n v="0"/>
    <n v="0"/>
    <n v="0"/>
    <n v="0"/>
    <n v="0"/>
  </r>
  <r>
    <s v="PIC"/>
    <x v="0"/>
    <n v="68896054"/>
    <n v="10077567254440"/>
    <s v="BR CHC CHP CKE DGH 6 1.5QT"/>
    <n v="435387"/>
    <n v="25932"/>
    <n v="44345"/>
    <n v="36929"/>
    <n v="45740"/>
    <n v="42405"/>
    <n v="46695"/>
    <n v="40197"/>
    <n v="38082"/>
    <n v="26224"/>
    <n v="23397"/>
    <n v="33319"/>
    <n v="26133"/>
    <m/>
    <m/>
    <m/>
    <m/>
    <m/>
    <m/>
    <m/>
    <m/>
    <m/>
    <m/>
    <m/>
    <m/>
    <n v="864785"/>
    <n v="176"/>
    <n v="8.5199999999999998E-3"/>
    <n v="429398"/>
    <n v="0"/>
    <n v="2473.7897727272725"/>
    <n v="2439.7613636363635"/>
    <n v="0"/>
    <n v="147.34090909090909"/>
    <n v="251.96022727272728"/>
    <n v="209.82386363636363"/>
    <n v="259.88636363636363"/>
    <n v="240.9375"/>
    <n v="265.3125"/>
    <n v="228.39204545454547"/>
    <n v="216.375"/>
    <n v="149"/>
    <n v="132.9375"/>
    <n v="189.3125"/>
    <n v="148.48295454545453"/>
    <n v="0"/>
    <n v="0"/>
    <n v="0"/>
    <n v="0"/>
    <n v="0"/>
    <n v="0"/>
    <n v="0"/>
    <n v="0"/>
    <n v="0"/>
    <n v="0"/>
    <n v="0"/>
    <n v="0"/>
    <n v="3709.4972399999997"/>
    <n v="3658.4709600000001"/>
    <n v="0"/>
    <n v="220.94064"/>
    <n v="377.81939999999997"/>
    <n v="314.63508000000002"/>
    <n v="389.70479999999998"/>
    <n v="361.29059999999998"/>
    <n v="397.84139999999996"/>
    <n v="342.47843999999998"/>
    <n v="324.45864"/>
    <n v="223.42848000000001"/>
    <n v="199.34243999999998"/>
    <n v="283.87788"/>
    <n v="222.65315999999999"/>
    <n v="0"/>
    <n v="0"/>
    <n v="0"/>
    <n v="0"/>
    <n v="0"/>
    <n v="0"/>
    <n v="0"/>
    <n v="0"/>
    <n v="0"/>
    <n v="0"/>
    <n v="0"/>
    <n v="0"/>
  </r>
  <r>
    <s v="NOV"/>
    <x v="9"/>
    <n v="69591665"/>
    <n v="10077567721102"/>
    <s v="BR Carbsmart IC Bars 8-6PK"/>
    <n v="457207"/>
    <n v="23838"/>
    <n v="28051"/>
    <n v="32955"/>
    <n v="39361"/>
    <n v="42194"/>
    <n v="45533"/>
    <n v="39116"/>
    <n v="50919"/>
    <n v="33782"/>
    <n v="28903"/>
    <n v="27400"/>
    <n v="26754"/>
    <m/>
    <m/>
    <m/>
    <m/>
    <m/>
    <m/>
    <m/>
    <m/>
    <m/>
    <m/>
    <m/>
    <m/>
    <n v="876013"/>
    <n v="143"/>
    <n v="4.2560000000000002E-3"/>
    <n v="418806"/>
    <n v="0"/>
    <n v="3197.2517482517483"/>
    <n v="2928.7132867132868"/>
    <n v="0"/>
    <n v="166.69930069930069"/>
    <n v="196.16083916083917"/>
    <n v="230.45454545454547"/>
    <n v="275.25174825174827"/>
    <n v="295.06293706293707"/>
    <n v="318.41258741258741"/>
    <n v="273.53846153846155"/>
    <n v="356.07692307692309"/>
    <n v="236.23776223776224"/>
    <n v="202.11888111888112"/>
    <n v="191.6083916083916"/>
    <n v="187.09090909090909"/>
    <n v="0"/>
    <n v="0"/>
    <n v="0"/>
    <n v="0"/>
    <n v="0"/>
    <n v="0"/>
    <n v="0"/>
    <n v="0"/>
    <n v="0"/>
    <n v="0"/>
    <n v="0"/>
    <n v="0"/>
    <n v="1945.8729920000001"/>
    <n v="1782.4383360000002"/>
    <n v="0"/>
    <n v="101.45452800000001"/>
    <n v="119.38505600000001"/>
    <n v="140.25648000000001"/>
    <n v="167.52041600000001"/>
    <n v="179.577664"/>
    <n v="193.78844800000002"/>
    <n v="166.47769600000001"/>
    <n v="216.711264"/>
    <n v="143.77619200000001"/>
    <n v="123.01116800000001"/>
    <n v="116.6144"/>
    <n v="113.86502400000001"/>
    <n v="0"/>
    <n v="0"/>
    <n v="0"/>
    <n v="0"/>
    <n v="0"/>
    <n v="0"/>
    <n v="0"/>
    <n v="0"/>
    <n v="0"/>
    <n v="0"/>
    <n v="0"/>
    <n v="0"/>
  </r>
  <r>
    <s v="PIC"/>
    <x v="16"/>
    <n v="64975614"/>
    <n v="10840473400177"/>
    <s v="Yasso Fudge Brownie 8-14Z"/>
    <n v="0"/>
    <n v="0"/>
    <n v="0"/>
    <n v="0"/>
    <n v="0"/>
    <n v="0"/>
    <n v="0"/>
    <n v="0"/>
    <n v="0"/>
    <n v="3735"/>
    <n v="3360"/>
    <n v="4440"/>
    <n v="23452"/>
    <m/>
    <m/>
    <m/>
    <m/>
    <m/>
    <m/>
    <m/>
    <m/>
    <m/>
    <m/>
    <m/>
    <m/>
    <n v="34987"/>
    <n v="240"/>
    <n v="3.3119999999999998E-3"/>
    <n v="34987"/>
    <n v="0"/>
    <n v="0"/>
    <n v="145.77916666666667"/>
    <n v="0"/>
    <n v="0"/>
    <n v="0"/>
    <n v="0"/>
    <n v="0"/>
    <n v="0"/>
    <n v="0"/>
    <n v="0"/>
    <n v="0"/>
    <n v="15.5625"/>
    <n v="14"/>
    <n v="18.5"/>
    <n v="97.716666666666669"/>
    <n v="0"/>
    <n v="0"/>
    <n v="0"/>
    <n v="0"/>
    <n v="0"/>
    <n v="0"/>
    <n v="0"/>
    <n v="0"/>
    <n v="0"/>
    <n v="0"/>
    <n v="0"/>
    <n v="0"/>
    <n v="0"/>
    <n v="115.87694399999999"/>
    <n v="0"/>
    <n v="0"/>
    <n v="0"/>
    <n v="0"/>
    <n v="0"/>
    <n v="0"/>
    <n v="0"/>
    <n v="0"/>
    <n v="0"/>
    <n v="12.37032"/>
    <n v="11.128319999999999"/>
    <n v="14.70528"/>
    <n v="77.673023999999998"/>
    <n v="0"/>
    <n v="0"/>
    <n v="0"/>
    <n v="0"/>
    <n v="0"/>
    <n v="0"/>
    <n v="0"/>
    <n v="0"/>
    <n v="0"/>
    <n v="0"/>
    <n v="0"/>
    <n v="0"/>
  </r>
  <r>
    <s v="PIC"/>
    <x v="16"/>
    <n v="64975613"/>
    <n v="10840473400153"/>
    <s v="Yasso Chocolate Chip Cookie Dough 8-14Z"/>
    <n v="0"/>
    <n v="0"/>
    <n v="0"/>
    <n v="0"/>
    <n v="0"/>
    <n v="0"/>
    <n v="0"/>
    <n v="0"/>
    <n v="0"/>
    <n v="3600"/>
    <n v="3360"/>
    <n v="5520"/>
    <n v="21472"/>
    <m/>
    <m/>
    <m/>
    <m/>
    <m/>
    <m/>
    <m/>
    <m/>
    <m/>
    <m/>
    <m/>
    <m/>
    <n v="33952"/>
    <n v="240"/>
    <n v="3.3119999999999998E-3"/>
    <n v="33952"/>
    <n v="0"/>
    <n v="0"/>
    <n v="141.46666666666667"/>
    <n v="0"/>
    <n v="0"/>
    <n v="0"/>
    <n v="0"/>
    <n v="0"/>
    <n v="0"/>
    <n v="0"/>
    <n v="0"/>
    <n v="0"/>
    <n v="15"/>
    <n v="14"/>
    <n v="23"/>
    <n v="89.466666666666669"/>
    <n v="0"/>
    <n v="0"/>
    <n v="0"/>
    <n v="0"/>
    <n v="0"/>
    <n v="0"/>
    <n v="0"/>
    <n v="0"/>
    <n v="0"/>
    <n v="0"/>
    <n v="0"/>
    <n v="0"/>
    <n v="0"/>
    <n v="112.44902399999999"/>
    <n v="0"/>
    <n v="0"/>
    <n v="0"/>
    <n v="0"/>
    <n v="0"/>
    <n v="0"/>
    <n v="0"/>
    <n v="0"/>
    <n v="0"/>
    <n v="11.9232"/>
    <n v="11.128319999999999"/>
    <n v="18.282239999999998"/>
    <n v="71.115263999999996"/>
    <n v="0"/>
    <n v="0"/>
    <n v="0"/>
    <n v="0"/>
    <n v="0"/>
    <n v="0"/>
    <n v="0"/>
    <n v="0"/>
    <n v="0"/>
    <n v="0"/>
    <n v="0"/>
    <n v="0"/>
  </r>
  <r>
    <s v="NOV"/>
    <x v="12"/>
    <n v="65472837"/>
    <n v="10840473400511"/>
    <s v="PS Twister Club 1-15pk"/>
    <m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275"/>
    <n v="1.040000000000000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8"/>
    <n v="64328806"/>
    <n v="10075856000846"/>
    <s v="KL Reeses SW 6-4PK"/>
    <n v="335187"/>
    <n v="16194"/>
    <n v="23777"/>
    <n v="34464"/>
    <n v="36866"/>
    <n v="37079"/>
    <n v="50320"/>
    <n v="21795"/>
    <n v="41867"/>
    <n v="41905"/>
    <n v="37296"/>
    <n v="21553"/>
    <n v="23343"/>
    <m/>
    <m/>
    <m/>
    <m/>
    <m/>
    <m/>
    <m/>
    <m/>
    <m/>
    <m/>
    <m/>
    <m/>
    <n v="721646"/>
    <n v="189"/>
    <n v="2.8380000000000002E-3"/>
    <n v="386459"/>
    <n v="0"/>
    <n v="1773.4761904761904"/>
    <n v="2044.7566137566137"/>
    <n v="0"/>
    <n v="85.682539682539684"/>
    <n v="125.80423280423281"/>
    <n v="182.34920634920636"/>
    <n v="195.05820105820106"/>
    <n v="196.18518518518519"/>
    <n v="266.24338624338623"/>
    <n v="115.31746031746032"/>
    <n v="221.5185185185185"/>
    <n v="221.71957671957671"/>
    <n v="197.33333333333334"/>
    <n v="114.03703703703704"/>
    <n v="123.50793650793651"/>
    <n v="0"/>
    <n v="0"/>
    <n v="0"/>
    <n v="0"/>
    <n v="0"/>
    <n v="0"/>
    <n v="0"/>
    <n v="0"/>
    <n v="0"/>
    <n v="0"/>
    <n v="0"/>
    <n v="0"/>
    <n v="951.26070600000003"/>
    <n v="1096.7706420000002"/>
    <n v="0"/>
    <n v="45.958572000000004"/>
    <n v="67.479126000000008"/>
    <n v="97.80883200000001"/>
    <n v="104.625708"/>
    <n v="105.23020200000001"/>
    <n v="142.80816000000002"/>
    <n v="61.854210000000002"/>
    <n v="118.81854600000001"/>
    <n v="118.92639000000001"/>
    <n v="105.84604800000001"/>
    <n v="61.167414000000008"/>
    <n v="66.247434000000013"/>
    <n v="0"/>
    <n v="0"/>
    <n v="0"/>
    <n v="0"/>
    <n v="0"/>
    <n v="0"/>
    <n v="0"/>
    <n v="0"/>
    <n v="0"/>
    <n v="0"/>
    <n v="0"/>
    <n v="0"/>
  </r>
  <r>
    <s v="PIC"/>
    <x v="16"/>
    <n v="64999073"/>
    <n v="10840473400375"/>
    <s v="Yasso Cookies n Cream 8-14z"/>
    <n v="0"/>
    <n v="0"/>
    <n v="0"/>
    <n v="0"/>
    <n v="0"/>
    <n v="0"/>
    <n v="0"/>
    <n v="0"/>
    <n v="0"/>
    <n v="3360"/>
    <n v="3360"/>
    <n v="4560"/>
    <n v="21541"/>
    <m/>
    <m/>
    <m/>
    <m/>
    <m/>
    <m/>
    <m/>
    <m/>
    <m/>
    <m/>
    <m/>
    <m/>
    <n v="32821"/>
    <n v="240"/>
    <n v="3.3119999999999998E-3"/>
    <n v="32821"/>
    <n v="0"/>
    <n v="0"/>
    <n v="136.75416666666666"/>
    <n v="0"/>
    <n v="0"/>
    <n v="0"/>
    <n v="0"/>
    <n v="0"/>
    <n v="0"/>
    <n v="0"/>
    <n v="0"/>
    <n v="0"/>
    <n v="14"/>
    <n v="14"/>
    <n v="19"/>
    <n v="89.754166666666663"/>
    <n v="0"/>
    <n v="0"/>
    <n v="0"/>
    <n v="0"/>
    <n v="0"/>
    <n v="0"/>
    <n v="0"/>
    <n v="0"/>
    <n v="0"/>
    <n v="0"/>
    <n v="0"/>
    <n v="0"/>
    <n v="0"/>
    <n v="108.70315199999999"/>
    <n v="0"/>
    <n v="0"/>
    <n v="0"/>
    <n v="0"/>
    <n v="0"/>
    <n v="0"/>
    <n v="0"/>
    <n v="0"/>
    <n v="0"/>
    <n v="11.128319999999999"/>
    <n v="11.128319999999999"/>
    <n v="15.10272"/>
    <n v="71.343791999999993"/>
    <n v="0"/>
    <n v="0"/>
    <n v="0"/>
    <n v="0"/>
    <n v="0"/>
    <n v="0"/>
    <n v="0"/>
    <n v="0"/>
    <n v="0"/>
    <n v="0"/>
    <n v="0"/>
    <n v="0"/>
  </r>
  <r>
    <s v="NOV"/>
    <x v="10"/>
    <n v="64956417"/>
    <n v="10077567004427"/>
    <s v="PS Hello Kitty Facepiece IH 6-6PK"/>
    <n v="0"/>
    <n v="0"/>
    <n v="0"/>
    <n v="0"/>
    <n v="0"/>
    <n v="0"/>
    <n v="0"/>
    <n v="0"/>
    <n v="0"/>
    <n v="0"/>
    <n v="0"/>
    <n v="0"/>
    <n v="4368"/>
    <m/>
    <m/>
    <m/>
    <m/>
    <m/>
    <m/>
    <m/>
    <m/>
    <m/>
    <m/>
    <m/>
    <m/>
    <n v="4368"/>
    <n v="143"/>
    <n v="2.16E-3"/>
    <n v="4368"/>
    <n v="0"/>
    <n v="0"/>
    <n v="30.545454545454547"/>
    <n v="0"/>
    <n v="0"/>
    <n v="0"/>
    <n v="0"/>
    <n v="0"/>
    <n v="0"/>
    <n v="0"/>
    <n v="0"/>
    <n v="0"/>
    <n v="0"/>
    <n v="0"/>
    <n v="0"/>
    <n v="30.545454545454547"/>
    <n v="0"/>
    <n v="0"/>
    <n v="0"/>
    <n v="0"/>
    <n v="0"/>
    <n v="0"/>
    <n v="0"/>
    <n v="0"/>
    <n v="0"/>
    <n v="0"/>
    <n v="0"/>
    <n v="0"/>
    <n v="0"/>
    <n v="9.4348799999999997"/>
    <n v="0"/>
    <n v="0"/>
    <n v="0"/>
    <n v="0"/>
    <n v="0"/>
    <n v="0"/>
    <n v="0"/>
    <n v="0"/>
    <n v="0"/>
    <n v="0"/>
    <n v="0"/>
    <n v="0"/>
    <n v="9.4348799999999997"/>
    <n v="0"/>
    <n v="0"/>
    <n v="0"/>
    <n v="0"/>
    <n v="0"/>
    <n v="0"/>
    <n v="0"/>
    <n v="0"/>
    <n v="0"/>
    <n v="0"/>
    <n v="0"/>
    <n v="0"/>
  </r>
  <r>
    <s v="PIC"/>
    <x v="2"/>
    <n v="84161610"/>
    <n v="10076840363954"/>
    <s v="BJ US-COR-SaltedCaramelCore-FTNG-8 1PT"/>
    <n v="450282"/>
    <n v="27848"/>
    <n v="38546"/>
    <n v="47254"/>
    <n v="40925"/>
    <n v="38248"/>
    <n v="45247"/>
    <n v="38717"/>
    <n v="42018"/>
    <n v="36791"/>
    <n v="32357"/>
    <n v="31059"/>
    <n v="27645"/>
    <m/>
    <m/>
    <m/>
    <m/>
    <m/>
    <m/>
    <m/>
    <m/>
    <m/>
    <m/>
    <m/>
    <m/>
    <n v="896937"/>
    <n v="240"/>
    <n v="3.7853439999999999E-3"/>
    <n v="446655"/>
    <n v="0"/>
    <n v="1876.175"/>
    <n v="1861.0625"/>
    <n v="0"/>
    <n v="116.03333333333333"/>
    <n v="160.60833333333332"/>
    <n v="196.89166666666668"/>
    <n v="170.52083333333334"/>
    <n v="159.36666666666667"/>
    <n v="188.52916666666667"/>
    <n v="161.32083333333333"/>
    <n v="175.07499999999999"/>
    <n v="153.29583333333332"/>
    <n v="134.82083333333333"/>
    <n v="129.41249999999999"/>
    <n v="115.1875"/>
    <n v="0"/>
    <n v="0"/>
    <n v="0"/>
    <n v="0"/>
    <n v="0"/>
    <n v="0"/>
    <n v="0"/>
    <n v="0"/>
    <n v="0"/>
    <n v="0"/>
    <n v="0"/>
    <n v="0"/>
    <n v="1704.472267008"/>
    <n v="1690.74282432"/>
    <n v="0"/>
    <n v="105.414259712"/>
    <n v="145.909869824"/>
    <n v="178.87264537600001"/>
    <n v="154.91520320000001"/>
    <n v="144.78183731199999"/>
    <n v="171.27545996800001"/>
    <n v="146.557163648"/>
    <n v="159.05258419200001"/>
    <n v="139.26659110399999"/>
    <n v="122.482375808"/>
    <n v="117.568999296"/>
    <n v="104.64583488"/>
    <n v="0"/>
    <n v="0"/>
    <n v="0"/>
    <n v="0"/>
    <n v="0"/>
    <n v="0"/>
    <n v="0"/>
    <n v="0"/>
    <n v="0"/>
    <n v="0"/>
    <n v="0"/>
    <n v="0"/>
  </r>
  <r>
    <s v="PIC"/>
    <x v="0"/>
    <n v="64373718"/>
    <n v="10075856001065"/>
    <s v="BR Hershey Smores 6 1.5QT"/>
    <n v="55"/>
    <n v="16421"/>
    <n v="26845"/>
    <n v="36113"/>
    <n v="36684"/>
    <n v="61383"/>
    <n v="65602"/>
    <n v="49966"/>
    <n v="50376"/>
    <n v="31152"/>
    <n v="30503"/>
    <n v="37477"/>
    <n v="28611"/>
    <m/>
    <m/>
    <m/>
    <m/>
    <m/>
    <m/>
    <m/>
    <m/>
    <m/>
    <m/>
    <m/>
    <m/>
    <n v="471188"/>
    <n v="176"/>
    <n v="8.5199999999999998E-3"/>
    <n v="471133"/>
    <n v="0"/>
    <n v="0.3125"/>
    <n v="2676.8920454545455"/>
    <n v="0"/>
    <n v="93.30113636363636"/>
    <n v="152.52840909090909"/>
    <n v="205.1875"/>
    <n v="208.43181818181819"/>
    <n v="348.76704545454544"/>
    <n v="372.73863636363637"/>
    <n v="283.89772727272725"/>
    <n v="286.22727272727275"/>
    <n v="177"/>
    <n v="173.3125"/>
    <n v="212.9375"/>
    <n v="162.5625"/>
    <n v="0"/>
    <n v="0"/>
    <n v="0"/>
    <n v="0"/>
    <n v="0"/>
    <n v="0"/>
    <n v="0"/>
    <n v="0"/>
    <n v="0"/>
    <n v="0"/>
    <n v="0"/>
    <n v="0"/>
    <n v="0.46860000000000002"/>
    <n v="4014.0531599999999"/>
    <n v="0"/>
    <n v="139.90691999999999"/>
    <n v="228.71940000000001"/>
    <n v="307.68275999999997"/>
    <n v="312.54768000000001"/>
    <n v="522.98316"/>
    <n v="558.92903999999999"/>
    <n v="425.71031999999997"/>
    <n v="429.20351999999997"/>
    <n v="265.41503999999998"/>
    <n v="259.88556"/>
    <n v="319.30403999999999"/>
    <n v="243.76571999999999"/>
    <n v="0"/>
    <n v="0"/>
    <n v="0"/>
    <n v="0"/>
    <n v="0"/>
    <n v="0"/>
    <n v="0"/>
    <n v="0"/>
    <n v="0"/>
    <n v="0"/>
    <n v="0"/>
    <n v="0"/>
  </r>
  <r>
    <s v="PIC"/>
    <x v="0"/>
    <n v="68899821"/>
    <n v="10077567254501"/>
    <s v="BR COOKIES AND CREAM 6 1.5QT"/>
    <n v="391586"/>
    <n v="31240"/>
    <n v="30371"/>
    <n v="31549"/>
    <n v="41507"/>
    <n v="30811"/>
    <n v="44168"/>
    <n v="32527"/>
    <n v="32540"/>
    <n v="20782"/>
    <n v="24552"/>
    <n v="34474"/>
    <n v="25289"/>
    <m/>
    <m/>
    <m/>
    <m/>
    <m/>
    <m/>
    <m/>
    <m/>
    <m/>
    <m/>
    <m/>
    <m/>
    <n v="771396"/>
    <n v="176"/>
    <n v="8.5199999999999998E-3"/>
    <n v="379810"/>
    <n v="0"/>
    <n v="2224.9204545454545"/>
    <n v="2158.0113636363635"/>
    <n v="0"/>
    <n v="177.5"/>
    <n v="172.5625"/>
    <n v="179.25568181818181"/>
    <n v="235.83522727272728"/>
    <n v="175.0625"/>
    <n v="250.95454545454547"/>
    <n v="184.8125"/>
    <n v="184.88636363636363"/>
    <n v="118.07954545454545"/>
    <n v="139.5"/>
    <n v="195.875"/>
    <n v="143.6875"/>
    <n v="0"/>
    <n v="0"/>
    <n v="0"/>
    <n v="0"/>
    <n v="0"/>
    <n v="0"/>
    <n v="0"/>
    <n v="0"/>
    <n v="0"/>
    <n v="0"/>
    <n v="0"/>
    <n v="0"/>
    <n v="3336.3127199999999"/>
    <n v="3235.9811999999997"/>
    <n v="0"/>
    <n v="266.16480000000001"/>
    <n v="258.76092"/>
    <n v="268.79748000000001"/>
    <n v="353.63963999999999"/>
    <n v="262.50972000000002"/>
    <n v="376.31135999999998"/>
    <n v="277.13004000000001"/>
    <n v="277.24079999999998"/>
    <n v="177.06263999999999"/>
    <n v="209.18304000000001"/>
    <n v="293.71848"/>
    <n v="215.46227999999999"/>
    <n v="0"/>
    <n v="0"/>
    <n v="0"/>
    <n v="0"/>
    <n v="0"/>
    <n v="0"/>
    <n v="0"/>
    <n v="0"/>
    <n v="0"/>
    <n v="0"/>
    <n v="0"/>
    <n v="0"/>
  </r>
  <r>
    <s v="PIC"/>
    <x v="2"/>
    <n v="84135770"/>
    <n v="10076840101181"/>
    <s v="BJ US-IC-PistachioPistachio-FTNG-8 1PT"/>
    <n v="395455"/>
    <n v="22485"/>
    <n v="35976"/>
    <n v="39334"/>
    <n v="37579"/>
    <n v="38839"/>
    <n v="46565"/>
    <n v="36202"/>
    <n v="43154"/>
    <n v="37975"/>
    <n v="27661"/>
    <n v="25089"/>
    <n v="31730"/>
    <m/>
    <m/>
    <m/>
    <m/>
    <m/>
    <m/>
    <m/>
    <m/>
    <m/>
    <m/>
    <m/>
    <m/>
    <n v="818044"/>
    <n v="240"/>
    <n v="3.7853439999999999E-3"/>
    <n v="422589"/>
    <n v="0"/>
    <n v="1647.7291666666667"/>
    <n v="1760.7874999999999"/>
    <n v="0"/>
    <n v="93.6875"/>
    <n v="149.9"/>
    <n v="163.89166666666668"/>
    <n v="156.57916666666668"/>
    <n v="161.82916666666668"/>
    <n v="194.02083333333334"/>
    <n v="150.84166666666667"/>
    <n v="179.80833333333334"/>
    <n v="158.22916666666666"/>
    <n v="115.25416666666666"/>
    <n v="104.53749999999999"/>
    <n v="132.20833333333334"/>
    <n v="0"/>
    <n v="0"/>
    <n v="0"/>
    <n v="0"/>
    <n v="0"/>
    <n v="0"/>
    <n v="0"/>
    <n v="0"/>
    <n v="0"/>
    <n v="0"/>
    <n v="0"/>
    <n v="0"/>
    <n v="1496.93321152"/>
    <n v="1599.6447356159999"/>
    <n v="0"/>
    <n v="85.113459840000004"/>
    <n v="136.181535744"/>
    <n v="148.89272089599999"/>
    <n v="142.249442176"/>
    <n v="147.01897561600001"/>
    <n v="176.26454336"/>
    <n v="137.03702348799999"/>
    <n v="163.35273497599999"/>
    <n v="143.7484384"/>
    <n v="104.70640038400001"/>
    <n v="94.970495615999994"/>
    <n v="120.10896511999999"/>
    <n v="0"/>
    <n v="0"/>
    <n v="0"/>
    <n v="0"/>
    <n v="0"/>
    <n v="0"/>
    <n v="0"/>
    <n v="0"/>
    <n v="0"/>
    <n v="0"/>
    <n v="0"/>
    <n v="0"/>
  </r>
  <r>
    <s v="PIC"/>
    <x v="0"/>
    <n v="64977526"/>
    <n v="10840473400252"/>
    <s v="BR Salted Caramel Truffle 6p 1.5QT"/>
    <n v="0"/>
    <n v="0"/>
    <n v="0"/>
    <n v="0"/>
    <n v="0"/>
    <n v="0"/>
    <n v="0"/>
    <n v="0"/>
    <n v="0"/>
    <n v="0"/>
    <n v="0"/>
    <n v="0"/>
    <n v="176"/>
    <m/>
    <m/>
    <m/>
    <m/>
    <m/>
    <m/>
    <m/>
    <m/>
    <m/>
    <m/>
    <m/>
    <m/>
    <n v="176"/>
    <n v="176"/>
    <n v="8.513999999999999E-3"/>
    <n v="176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.4984639999999998"/>
    <n v="0"/>
    <n v="0"/>
    <n v="0"/>
    <n v="0"/>
    <n v="0"/>
    <n v="0"/>
    <n v="0"/>
    <n v="0"/>
    <n v="0"/>
    <n v="0"/>
    <n v="0"/>
    <n v="0"/>
    <n v="1.4984639999999998"/>
    <n v="0"/>
    <n v="0"/>
    <n v="0"/>
    <n v="0"/>
    <n v="0"/>
    <n v="0"/>
    <n v="0"/>
    <n v="0"/>
    <n v="0"/>
    <n v="0"/>
    <n v="0"/>
    <n v="0"/>
  </r>
  <r>
    <s v="PIC"/>
    <x v="16"/>
    <n v="64975616"/>
    <n v="10840473400191"/>
    <s v="Yasso Mint Chocolate Chip 8-14Z"/>
    <n v="0"/>
    <n v="0"/>
    <n v="0"/>
    <n v="0"/>
    <n v="0"/>
    <n v="0"/>
    <n v="0"/>
    <n v="0"/>
    <n v="0"/>
    <n v="3960"/>
    <n v="2505"/>
    <n v="3015"/>
    <n v="22138"/>
    <m/>
    <m/>
    <m/>
    <m/>
    <m/>
    <m/>
    <m/>
    <m/>
    <m/>
    <m/>
    <m/>
    <m/>
    <n v="31618"/>
    <n v="240"/>
    <n v="3.3119999999999998E-3"/>
    <n v="31618"/>
    <n v="0"/>
    <n v="0"/>
    <n v="131.74166666666667"/>
    <n v="0"/>
    <n v="0"/>
    <n v="0"/>
    <n v="0"/>
    <n v="0"/>
    <n v="0"/>
    <n v="0"/>
    <n v="0"/>
    <n v="0"/>
    <n v="16.5"/>
    <n v="10.4375"/>
    <n v="12.5625"/>
    <n v="92.24166666666666"/>
    <n v="0"/>
    <n v="0"/>
    <n v="0"/>
    <n v="0"/>
    <n v="0"/>
    <n v="0"/>
    <n v="0"/>
    <n v="0"/>
    <n v="0"/>
    <n v="0"/>
    <n v="0"/>
    <n v="0"/>
    <n v="0"/>
    <n v="104.71881599999999"/>
    <n v="0"/>
    <n v="0"/>
    <n v="0"/>
    <n v="0"/>
    <n v="0"/>
    <n v="0"/>
    <n v="0"/>
    <n v="0"/>
    <n v="0"/>
    <n v="13.11552"/>
    <n v="8.2965599999999995"/>
    <n v="9.9856800000000003"/>
    <n v="73.321055999999999"/>
    <n v="0"/>
    <n v="0"/>
    <n v="0"/>
    <n v="0"/>
    <n v="0"/>
    <n v="0"/>
    <n v="0"/>
    <n v="0"/>
    <n v="0"/>
    <n v="0"/>
    <n v="0"/>
    <n v="0"/>
  </r>
  <r>
    <s v="PIC"/>
    <x v="0"/>
    <n v="68930545"/>
    <n v="10077567003277"/>
    <s v="BR CS VAN CHOC Straw 6 1.5QT"/>
    <n v="433769"/>
    <n v="26169"/>
    <n v="29920"/>
    <n v="33704"/>
    <n v="41151"/>
    <n v="34430"/>
    <n v="45432"/>
    <n v="41261"/>
    <n v="35068"/>
    <n v="29944"/>
    <n v="27599"/>
    <n v="29369"/>
    <n v="26216"/>
    <m/>
    <m/>
    <m/>
    <m/>
    <m/>
    <m/>
    <m/>
    <m/>
    <m/>
    <m/>
    <m/>
    <m/>
    <n v="834032"/>
    <n v="176"/>
    <n v="8.5199999999999998E-3"/>
    <n v="400263"/>
    <n v="0"/>
    <n v="2464.596590909091"/>
    <n v="2274.221590909091"/>
    <n v="0"/>
    <n v="148.6875"/>
    <n v="170"/>
    <n v="191.5"/>
    <n v="233.8125"/>
    <n v="195.625"/>
    <n v="258.13636363636363"/>
    <n v="234.4375"/>
    <n v="199.25"/>
    <n v="170.13636363636363"/>
    <n v="156.8125"/>
    <n v="166.86931818181819"/>
    <n v="148.95454545454547"/>
    <n v="0"/>
    <n v="0"/>
    <n v="0"/>
    <n v="0"/>
    <n v="0"/>
    <n v="0"/>
    <n v="0"/>
    <n v="0"/>
    <n v="0"/>
    <n v="0"/>
    <n v="0"/>
    <n v="0"/>
    <n v="3695.7118799999998"/>
    <n v="3410.2407600000001"/>
    <n v="0"/>
    <n v="222.95988"/>
    <n v="254.91839999999999"/>
    <n v="287.15807999999998"/>
    <n v="350.60651999999999"/>
    <n v="293.34359999999998"/>
    <n v="387.08064000000002"/>
    <n v="351.54372000000001"/>
    <n v="298.77936"/>
    <n v="255.12287999999998"/>
    <n v="235.14347999999998"/>
    <n v="250.22387999999998"/>
    <n v="223.36032"/>
    <n v="0"/>
    <n v="0"/>
    <n v="0"/>
    <n v="0"/>
    <n v="0"/>
    <n v="0"/>
    <n v="0"/>
    <n v="0"/>
    <n v="0"/>
    <n v="0"/>
    <n v="0"/>
    <n v="0"/>
  </r>
  <r>
    <s v="PIC"/>
    <x v="0"/>
    <n v="68821728"/>
    <n v="10077567254433"/>
    <s v="BR ROCKY ROAD 6 1.5QT"/>
    <n v="386485"/>
    <n v="26323"/>
    <n v="25901"/>
    <n v="31565"/>
    <n v="40315"/>
    <n v="33528"/>
    <n v="38214"/>
    <n v="34639"/>
    <n v="32155"/>
    <n v="22781"/>
    <n v="21054"/>
    <n v="28688"/>
    <n v="28578"/>
    <m/>
    <m/>
    <m/>
    <m/>
    <m/>
    <m/>
    <m/>
    <m/>
    <m/>
    <m/>
    <m/>
    <m/>
    <n v="750226"/>
    <n v="176"/>
    <n v="8.5199999999999998E-3"/>
    <n v="363741"/>
    <n v="0"/>
    <n v="2195.9375"/>
    <n v="2066.7102272727275"/>
    <n v="0"/>
    <n v="149.5625"/>
    <n v="147.16477272727272"/>
    <n v="179.34659090909091"/>
    <n v="229.0625"/>
    <n v="190.5"/>
    <n v="217.125"/>
    <n v="196.8125"/>
    <n v="182.69886363636363"/>
    <n v="129.4375"/>
    <n v="119.625"/>
    <n v="163"/>
    <n v="162.375"/>
    <n v="0"/>
    <n v="0"/>
    <n v="0"/>
    <n v="0"/>
    <n v="0"/>
    <n v="0"/>
    <n v="0"/>
    <n v="0"/>
    <n v="0"/>
    <n v="0"/>
    <n v="0"/>
    <n v="0"/>
    <n v="3292.8521999999998"/>
    <n v="3099.07332"/>
    <n v="0"/>
    <n v="224.27196000000001"/>
    <n v="220.67651999999998"/>
    <n v="268.93380000000002"/>
    <n v="343.48379999999997"/>
    <n v="285.65855999999997"/>
    <n v="325.58328"/>
    <n v="295.12428"/>
    <n v="273.9606"/>
    <n v="194.09412"/>
    <n v="179.38007999999999"/>
    <n v="244.42176000000001"/>
    <n v="243.48455999999999"/>
    <n v="0"/>
    <n v="0"/>
    <n v="0"/>
    <n v="0"/>
    <n v="0"/>
    <n v="0"/>
    <n v="0"/>
    <n v="0"/>
    <n v="0"/>
    <n v="0"/>
    <n v="0"/>
    <n v="0"/>
  </r>
  <r>
    <s v="NOV"/>
    <x v="3"/>
    <n v="68746232"/>
    <n v="10075856139010"/>
    <s v="KL MINT CHOC CHIP 12-6PK"/>
    <n v="348059"/>
    <n v="18516"/>
    <n v="21588"/>
    <n v="33084"/>
    <n v="25056"/>
    <n v="38172"/>
    <n v="45228"/>
    <n v="33399"/>
    <n v="30755"/>
    <n v="24768"/>
    <n v="23376"/>
    <n v="18972"/>
    <n v="19610"/>
    <m/>
    <m/>
    <m/>
    <m/>
    <m/>
    <m/>
    <m/>
    <m/>
    <m/>
    <m/>
    <m/>
    <m/>
    <n v="680583"/>
    <n v="132"/>
    <n v="8.5199999999999998E-3"/>
    <n v="332524"/>
    <n v="0"/>
    <n v="2636.810606060606"/>
    <n v="2519.121212121212"/>
    <n v="0"/>
    <n v="140.27272727272728"/>
    <n v="163.54545454545453"/>
    <n v="250.63636363636363"/>
    <n v="189.81818181818181"/>
    <n v="289.18181818181819"/>
    <n v="342.63636363636363"/>
    <n v="253.02272727272728"/>
    <n v="232.99242424242425"/>
    <n v="187.63636363636363"/>
    <n v="177.09090909090909"/>
    <n v="143.72727272727272"/>
    <n v="148.56060606060606"/>
    <n v="0"/>
    <n v="0"/>
    <n v="0"/>
    <n v="0"/>
    <n v="0"/>
    <n v="0"/>
    <n v="0"/>
    <n v="0"/>
    <n v="0"/>
    <n v="0"/>
    <n v="0"/>
    <n v="0"/>
    <n v="2965.4626800000001"/>
    <n v="2833.10448"/>
    <n v="0"/>
    <n v="157.75631999999999"/>
    <n v="183.92975999999999"/>
    <n v="281.87567999999999"/>
    <n v="213.47711999999999"/>
    <n v="325.22543999999999"/>
    <n v="385.34255999999999"/>
    <n v="284.55948000000001"/>
    <n v="262.0326"/>
    <n v="211.02336"/>
    <n v="199.16352000000001"/>
    <n v="161.64143999999999"/>
    <n v="167.0772"/>
    <n v="0"/>
    <n v="0"/>
    <n v="0"/>
    <n v="0"/>
    <n v="0"/>
    <n v="0"/>
    <n v="0"/>
    <n v="0"/>
    <n v="0"/>
    <n v="0"/>
    <n v="0"/>
    <n v="0"/>
  </r>
  <r>
    <s v="PIC"/>
    <x v="5"/>
    <n v="68862402"/>
    <n v="20186852000055"/>
    <s v="Talenti Double Dark Chocolate 8 1PT"/>
    <n v="356636"/>
    <n v="29522"/>
    <n v="31966"/>
    <n v="36343"/>
    <n v="32305"/>
    <n v="41785"/>
    <n v="38780"/>
    <n v="32935"/>
    <n v="29955"/>
    <n v="31545"/>
    <n v="28381"/>
    <n v="26970"/>
    <n v="23400"/>
    <m/>
    <m/>
    <m/>
    <m/>
    <m/>
    <m/>
    <m/>
    <m/>
    <m/>
    <m/>
    <m/>
    <m/>
    <n v="740523"/>
    <n v="255"/>
    <n v="3.7839999999999996E-3"/>
    <n v="383887"/>
    <n v="0"/>
    <n v="1398.5725490196078"/>
    <n v="1505.4392156862746"/>
    <n v="0"/>
    <n v="115.77254901960784"/>
    <n v="125.35686274509804"/>
    <n v="142.52156862745099"/>
    <n v="126.68627450980392"/>
    <n v="163.86274509803923"/>
    <n v="152.07843137254903"/>
    <n v="129.15686274509804"/>
    <n v="117.47058823529412"/>
    <n v="123.70588235294117"/>
    <n v="111.29803921568627"/>
    <n v="105.76470588235294"/>
    <n v="91.764705882352942"/>
    <n v="0"/>
    <n v="0"/>
    <n v="0"/>
    <n v="0"/>
    <n v="0"/>
    <n v="0"/>
    <n v="0"/>
    <n v="0"/>
    <n v="0"/>
    <n v="0"/>
    <n v="0"/>
    <n v="0"/>
    <n v="1349.5106239999998"/>
    <n v="1452.6284079999998"/>
    <n v="0"/>
    <n v="111.71124799999998"/>
    <n v="120.95934399999999"/>
    <n v="137.52191199999999"/>
    <n v="122.24211999999999"/>
    <n v="158.11443999999997"/>
    <n v="146.74351999999999"/>
    <n v="124.62603999999999"/>
    <n v="113.34971999999999"/>
    <n v="119.36627999999999"/>
    <n v="107.39370399999999"/>
    <n v="102.05447999999998"/>
    <n v="88.545599999999993"/>
    <n v="0"/>
    <n v="0"/>
    <n v="0"/>
    <n v="0"/>
    <n v="0"/>
    <n v="0"/>
    <n v="0"/>
    <n v="0"/>
    <n v="0"/>
    <n v="0"/>
    <n v="0"/>
    <n v="0"/>
  </r>
  <r>
    <s v="PIC"/>
    <x v="11"/>
    <n v="68354588"/>
    <n v="10076840003058"/>
    <s v="BJ US-TOP-SLTDCRMLBRWNIE-8 450ml"/>
    <n v="385237"/>
    <n v="28060"/>
    <n v="37681"/>
    <n v="44250"/>
    <n v="39348"/>
    <n v="33263"/>
    <n v="41295"/>
    <n v="37041"/>
    <n v="35011"/>
    <n v="31104"/>
    <n v="28380"/>
    <n v="25576"/>
    <n v="24915"/>
    <m/>
    <m/>
    <m/>
    <m/>
    <m/>
    <m/>
    <m/>
    <m/>
    <m/>
    <m/>
    <m/>
    <m/>
    <n v="791161"/>
    <n v="240"/>
    <n v="3.5999999999999999E-3"/>
    <n v="405924"/>
    <n v="0"/>
    <n v="1605.1541666666667"/>
    <n v="1691.35"/>
    <n v="0"/>
    <n v="116.91666666666667"/>
    <n v="157.00416666666666"/>
    <n v="184.375"/>
    <n v="163.95"/>
    <n v="138.59583333333333"/>
    <n v="172.0625"/>
    <n v="154.33750000000001"/>
    <n v="145.87916666666666"/>
    <n v="129.6"/>
    <n v="118.25"/>
    <n v="106.56666666666666"/>
    <n v="103.8125"/>
    <n v="0"/>
    <n v="0"/>
    <n v="0"/>
    <n v="0"/>
    <n v="0"/>
    <n v="0"/>
    <n v="0"/>
    <n v="0"/>
    <n v="0"/>
    <n v="0"/>
    <n v="0"/>
    <n v="0"/>
    <n v="1386.8532"/>
    <n v="1461.3263999999999"/>
    <n v="0"/>
    <n v="101.01599999999999"/>
    <n v="135.6516"/>
    <n v="159.29999999999998"/>
    <n v="141.65279999999998"/>
    <n v="119.74679999999999"/>
    <n v="148.66200000000001"/>
    <n v="133.3476"/>
    <n v="126.03959999999999"/>
    <n v="111.9744"/>
    <n v="102.16799999999999"/>
    <n v="92.073599999999999"/>
    <n v="89.694000000000003"/>
    <n v="0"/>
    <n v="0"/>
    <n v="0"/>
    <n v="0"/>
    <n v="0"/>
    <n v="0"/>
    <n v="0"/>
    <n v="0"/>
    <n v="0"/>
    <n v="0"/>
    <n v="0"/>
    <n v="0"/>
  </r>
  <r>
    <s v="PIC"/>
    <x v="0"/>
    <n v="68817801"/>
    <n v="10077567250053"/>
    <s v="BR XCRMY CHOCOLATE 6 1.5 QT"/>
    <n v="399963"/>
    <n v="27093"/>
    <n v="28233"/>
    <n v="32835"/>
    <n v="39820"/>
    <n v="34155"/>
    <n v="44053"/>
    <n v="35657"/>
    <n v="34899"/>
    <n v="23232"/>
    <n v="22791"/>
    <n v="28455"/>
    <n v="27687"/>
    <m/>
    <m/>
    <m/>
    <m/>
    <m/>
    <m/>
    <m/>
    <m/>
    <m/>
    <m/>
    <m/>
    <m/>
    <n v="778873"/>
    <n v="176"/>
    <n v="8.5199999999999998E-3"/>
    <n v="378910"/>
    <n v="0"/>
    <n v="2272.5170454545455"/>
    <n v="2152.8977272727275"/>
    <n v="0"/>
    <n v="153.9375"/>
    <n v="160.41477272727272"/>
    <n v="186.5625"/>
    <n v="226.25"/>
    <n v="194.0625"/>
    <n v="250.30113636363637"/>
    <n v="202.59659090909091"/>
    <n v="198.28977272727272"/>
    <n v="132"/>
    <n v="129.49431818181819"/>
    <n v="161.67613636363637"/>
    <n v="157.3125"/>
    <n v="0"/>
    <n v="0"/>
    <n v="0"/>
    <n v="0"/>
    <n v="0"/>
    <n v="0"/>
    <n v="0"/>
    <n v="0"/>
    <n v="0"/>
    <n v="0"/>
    <n v="0"/>
    <n v="0"/>
    <n v="3407.6847600000001"/>
    <n v="3228.3132000000001"/>
    <n v="0"/>
    <n v="230.83235999999999"/>
    <n v="240.54515999999998"/>
    <n v="279.75419999999997"/>
    <n v="339.26639999999998"/>
    <n v="291.00060000000002"/>
    <n v="375.33155999999997"/>
    <n v="303.79764"/>
    <n v="297.33947999999998"/>
    <n v="197.93663999999998"/>
    <n v="194.17931999999999"/>
    <n v="242.4366"/>
    <n v="235.89323999999999"/>
    <n v="0"/>
    <n v="0"/>
    <n v="0"/>
    <n v="0"/>
    <n v="0"/>
    <n v="0"/>
    <n v="0"/>
    <n v="0"/>
    <n v="0"/>
    <n v="0"/>
    <n v="0"/>
    <n v="0"/>
  </r>
  <r>
    <s v="NOV"/>
    <x v="6"/>
    <n v="64325518"/>
    <n v="10851035003569"/>
    <s v="Yasso Black Raspberry Chip 8-4pk"/>
    <n v="260777"/>
    <n v="18394"/>
    <n v="21303"/>
    <n v="31022"/>
    <n v="24683"/>
    <n v="28302"/>
    <n v="33659"/>
    <n v="12454"/>
    <n v="31471"/>
    <n v="17893"/>
    <n v="19149"/>
    <n v="18872"/>
    <n v="20083"/>
    <m/>
    <m/>
    <m/>
    <m/>
    <m/>
    <m/>
    <m/>
    <m/>
    <m/>
    <m/>
    <m/>
    <m/>
    <n v="538062"/>
    <n v="187"/>
    <n v="3.3119999999999998E-3"/>
    <n v="277285"/>
    <n v="0"/>
    <n v="1394.5294117647059"/>
    <n v="1482.807486631016"/>
    <n v="0"/>
    <n v="98.36363636363636"/>
    <n v="113.91978609625669"/>
    <n v="165.89304812834226"/>
    <n v="131.99465240641712"/>
    <n v="151.3475935828877"/>
    <n v="179.99465240641712"/>
    <n v="66.598930481283418"/>
    <n v="168.29411764705881"/>
    <n v="95.684491978609628"/>
    <n v="102.40106951871658"/>
    <n v="100.91978609625669"/>
    <n v="107.39572192513369"/>
    <n v="0"/>
    <n v="0"/>
    <n v="0"/>
    <n v="0"/>
    <n v="0"/>
    <n v="0"/>
    <n v="0"/>
    <n v="0"/>
    <n v="0"/>
    <n v="0"/>
    <n v="0"/>
    <n v="0"/>
    <n v="863.69342399999994"/>
    <n v="918.36791999999991"/>
    <n v="0"/>
    <n v="60.920927999999996"/>
    <n v="70.555536000000004"/>
    <n v="102.74486399999999"/>
    <n v="81.750095999999999"/>
    <n v="93.736223999999993"/>
    <n v="111.47860799999999"/>
    <n v="41.247647999999998"/>
    <n v="104.23195199999999"/>
    <n v="59.261615999999997"/>
    <n v="63.421487999999997"/>
    <n v="62.504064"/>
    <n v="66.514895999999993"/>
    <n v="0"/>
    <n v="0"/>
    <n v="0"/>
    <n v="0"/>
    <n v="0"/>
    <n v="0"/>
    <n v="0"/>
    <n v="0"/>
    <n v="0"/>
    <n v="0"/>
    <n v="0"/>
    <n v="0"/>
  </r>
  <r>
    <s v="PIC"/>
    <x v="2"/>
    <n v="84144598"/>
    <n v="10076840400079"/>
    <s v="BJ US-IC-VanillaCaramelFdg-FTNG-8 1PT"/>
    <n v="357241"/>
    <n v="21980"/>
    <n v="31507"/>
    <n v="35405"/>
    <n v="30948"/>
    <n v="32257"/>
    <n v="43910"/>
    <n v="30707"/>
    <n v="35554"/>
    <n v="25934"/>
    <n v="34331"/>
    <n v="26341"/>
    <n v="27595"/>
    <m/>
    <m/>
    <m/>
    <m/>
    <m/>
    <m/>
    <m/>
    <m/>
    <m/>
    <m/>
    <m/>
    <m/>
    <n v="733710"/>
    <n v="240"/>
    <n v="3.7853439999999999E-3"/>
    <n v="376469"/>
    <n v="0"/>
    <n v="1488.5041666666666"/>
    <n v="1568.6208333333334"/>
    <n v="0"/>
    <n v="91.583333333333329"/>
    <n v="131.27916666666667"/>
    <n v="147.52083333333334"/>
    <n v="128.94999999999999"/>
    <n v="134.40416666666667"/>
    <n v="182.95833333333334"/>
    <n v="127.94583333333334"/>
    <n v="148.14166666666668"/>
    <n v="108.05833333333334"/>
    <n v="143.04583333333332"/>
    <n v="109.75416666666666"/>
    <n v="114.97916666666667"/>
    <n v="0"/>
    <n v="0"/>
    <n v="0"/>
    <n v="0"/>
    <n v="0"/>
    <n v="0"/>
    <n v="0"/>
    <n v="0"/>
    <n v="0"/>
    <n v="0"/>
    <n v="0"/>
    <n v="0"/>
    <n v="1352.2800759039999"/>
    <n v="1425.0646703360001"/>
    <n v="0"/>
    <n v="83.201861120000004"/>
    <n v="119.264833408"/>
    <n v="134.02010432"/>
    <n v="117.14882611199999"/>
    <n v="122.10384140799999"/>
    <n v="166.21445503999999"/>
    <n v="116.23655820800001"/>
    <n v="134.584120576"/>
    <n v="98.169111295999997"/>
    <n v="129.95464486399999"/>
    <n v="99.709746303999992"/>
    <n v="104.45656767999999"/>
    <n v="0"/>
    <n v="0"/>
    <n v="0"/>
    <n v="0"/>
    <n v="0"/>
    <n v="0"/>
    <n v="0"/>
    <n v="0"/>
    <n v="0"/>
    <n v="0"/>
    <n v="0"/>
    <n v="0"/>
  </r>
  <r>
    <s v="NOV"/>
    <x v="14"/>
    <n v="64987233"/>
    <n v="10076840004536"/>
    <s v="BJ US-Bar-StrawberryCHSCAKE 8-4pk"/>
    <n v="0"/>
    <n v="0"/>
    <n v="0"/>
    <n v="0"/>
    <n v="0"/>
    <n v="0"/>
    <n v="0"/>
    <n v="0"/>
    <n v="0"/>
    <n v="0"/>
    <n v="0"/>
    <n v="0"/>
    <n v="8153"/>
    <m/>
    <m/>
    <m/>
    <m/>
    <m/>
    <m/>
    <m/>
    <m/>
    <m/>
    <m/>
    <m/>
    <m/>
    <n v="8153"/>
    <n v="165"/>
    <n v="2.3999999999999998E-3"/>
    <n v="8153"/>
    <n v="0"/>
    <n v="0"/>
    <n v="49.412121212121214"/>
    <n v="0"/>
    <n v="0"/>
    <n v="0"/>
    <n v="0"/>
    <n v="0"/>
    <n v="0"/>
    <n v="0"/>
    <n v="0"/>
    <n v="0"/>
    <n v="0"/>
    <n v="0"/>
    <n v="0"/>
    <n v="49.412121212121214"/>
    <n v="0"/>
    <n v="0"/>
    <n v="0"/>
    <n v="0"/>
    <n v="0"/>
    <n v="0"/>
    <n v="0"/>
    <n v="0"/>
    <n v="0"/>
    <n v="0"/>
    <n v="0"/>
    <n v="0"/>
    <n v="0"/>
    <n v="19.5672"/>
    <n v="0"/>
    <n v="0"/>
    <n v="0"/>
    <n v="0"/>
    <n v="0"/>
    <n v="0"/>
    <n v="0"/>
    <n v="0"/>
    <n v="0"/>
    <n v="0"/>
    <n v="0"/>
    <n v="0"/>
    <n v="19.5672"/>
    <n v="0"/>
    <n v="0"/>
    <n v="0"/>
    <n v="0"/>
    <n v="0"/>
    <n v="0"/>
    <n v="0"/>
    <n v="0"/>
    <n v="0"/>
    <n v="0"/>
    <n v="0"/>
    <n v="0"/>
  </r>
  <r>
    <s v="PIC"/>
    <x v="0"/>
    <n v="69568962"/>
    <n v="10077567281927"/>
    <s v="BR NSA VCS 6 1.5QT"/>
    <n v="349828"/>
    <n v="21208"/>
    <n v="26272"/>
    <n v="24932"/>
    <n v="39207"/>
    <n v="36078"/>
    <n v="43956"/>
    <n v="16500"/>
    <n v="44586"/>
    <n v="25270"/>
    <n v="26004"/>
    <n v="25963"/>
    <n v="25289"/>
    <m/>
    <m/>
    <m/>
    <m/>
    <m/>
    <m/>
    <m/>
    <m/>
    <m/>
    <m/>
    <m/>
    <m/>
    <n v="705093"/>
    <n v="176"/>
    <n v="8.5199999999999998E-3"/>
    <n v="355265"/>
    <n v="0"/>
    <n v="1987.659090909091"/>
    <n v="2018.5511363636363"/>
    <n v="0"/>
    <n v="120.5"/>
    <n v="149.27272727272728"/>
    <n v="141.65909090909091"/>
    <n v="222.76704545454547"/>
    <n v="204.98863636363637"/>
    <n v="249.75"/>
    <n v="93.75"/>
    <n v="253.32954545454547"/>
    <n v="143.57954545454547"/>
    <n v="147.75"/>
    <n v="147.51704545454547"/>
    <n v="143.6875"/>
    <n v="0"/>
    <n v="0"/>
    <n v="0"/>
    <n v="0"/>
    <n v="0"/>
    <n v="0"/>
    <n v="0"/>
    <n v="0"/>
    <n v="0"/>
    <n v="0"/>
    <n v="0"/>
    <n v="0"/>
    <n v="2980.5345600000001"/>
    <n v="3026.8577999999998"/>
    <n v="0"/>
    <n v="180.69216"/>
    <n v="223.83743999999999"/>
    <n v="212.42063999999999"/>
    <n v="334.04363999999998"/>
    <n v="307.38455999999996"/>
    <n v="374.50511999999998"/>
    <n v="140.57999999999998"/>
    <n v="379.87272000000002"/>
    <n v="215.3004"/>
    <n v="221.55408"/>
    <n v="221.20475999999999"/>
    <n v="215.46227999999999"/>
    <n v="0"/>
    <n v="0"/>
    <n v="0"/>
    <n v="0"/>
    <n v="0"/>
    <n v="0"/>
    <n v="0"/>
    <n v="0"/>
    <n v="0"/>
    <n v="0"/>
    <n v="0"/>
    <n v="0"/>
  </r>
  <r>
    <s v="NOV"/>
    <x v="3"/>
    <n v="68921994"/>
    <n v="10075856001706"/>
    <s v="KL DARK CHOCOLATE BAR 12-6PK"/>
    <n v="287280"/>
    <n v="16692"/>
    <n v="17508"/>
    <n v="30471"/>
    <n v="23738"/>
    <n v="34008"/>
    <n v="41673"/>
    <n v="33456"/>
    <n v="25056"/>
    <n v="21840"/>
    <n v="22236"/>
    <n v="16551"/>
    <n v="16176"/>
    <m/>
    <m/>
    <m/>
    <m/>
    <m/>
    <m/>
    <m/>
    <m/>
    <m/>
    <m/>
    <m/>
    <m/>
    <n v="586685"/>
    <n v="132"/>
    <n v="9.5760000000000012E-3"/>
    <n v="299405"/>
    <n v="0"/>
    <n v="2176.3636363636365"/>
    <n v="2268.219696969697"/>
    <n v="0"/>
    <n v="126.45454545454545"/>
    <n v="132.63636363636363"/>
    <n v="230.84090909090909"/>
    <n v="179.83333333333334"/>
    <n v="257.63636363636363"/>
    <n v="315.70454545454544"/>
    <n v="253.45454545454547"/>
    <n v="189.81818181818181"/>
    <n v="165.45454545454547"/>
    <n v="168.45454545454547"/>
    <n v="125.38636363636364"/>
    <n v="122.54545454545455"/>
    <n v="0"/>
    <n v="0"/>
    <n v="0"/>
    <n v="0"/>
    <n v="0"/>
    <n v="0"/>
    <n v="0"/>
    <n v="0"/>
    <n v="0"/>
    <n v="0"/>
    <n v="0"/>
    <n v="0"/>
    <n v="2750.9932800000001"/>
    <n v="2867.1022800000005"/>
    <n v="0"/>
    <n v="159.84259200000002"/>
    <n v="167.65660800000003"/>
    <n v="291.79029600000001"/>
    <n v="227.31508800000003"/>
    <n v="325.66060800000002"/>
    <n v="399.06064800000007"/>
    <n v="320.37465600000002"/>
    <n v="239.93625600000004"/>
    <n v="209.13984000000002"/>
    <n v="212.93193600000004"/>
    <n v="158.49237600000001"/>
    <n v="154.90137600000003"/>
    <n v="0"/>
    <n v="0"/>
    <n v="0"/>
    <n v="0"/>
    <n v="0"/>
    <n v="0"/>
    <n v="0"/>
    <n v="0"/>
    <n v="0"/>
    <n v="0"/>
    <n v="0"/>
    <n v="0"/>
  </r>
  <r>
    <s v="PIC"/>
    <x v="2"/>
    <n v="67789314"/>
    <n v="10076840002365"/>
    <s v="BJ US-IC-PBHalfBaked-8 1 PT"/>
    <n v="373645"/>
    <n v="24242"/>
    <n v="37662"/>
    <n v="35196"/>
    <n v="35573"/>
    <n v="28673"/>
    <n v="39458"/>
    <n v="33937"/>
    <n v="31532"/>
    <n v="34742"/>
    <n v="23648"/>
    <n v="23718"/>
    <n v="23265"/>
    <m/>
    <m/>
    <m/>
    <m/>
    <m/>
    <m/>
    <m/>
    <m/>
    <m/>
    <m/>
    <m/>
    <m/>
    <n v="745291"/>
    <n v="240"/>
    <n v="3.7853439999999999E-3"/>
    <n v="371646"/>
    <n v="0"/>
    <n v="1556.8541666666667"/>
    <n v="1548.5250000000001"/>
    <n v="0"/>
    <n v="101.00833333333334"/>
    <n v="156.92500000000001"/>
    <n v="146.65"/>
    <n v="148.22083333333333"/>
    <n v="119.47083333333333"/>
    <n v="164.40833333333333"/>
    <n v="141.40416666666667"/>
    <n v="131.38333333333333"/>
    <n v="144.75833333333333"/>
    <n v="98.533333333333331"/>
    <n v="98.825000000000003"/>
    <n v="96.9375"/>
    <n v="0"/>
    <n v="0"/>
    <n v="0"/>
    <n v="0"/>
    <n v="0"/>
    <n v="0"/>
    <n v="0"/>
    <n v="0"/>
    <n v="0"/>
    <n v="0"/>
    <n v="0"/>
    <n v="0"/>
    <n v="1414.3748588799999"/>
    <n v="1406.807956224"/>
    <n v="0"/>
    <n v="91.764309248000004"/>
    <n v="142.56362572800001"/>
    <n v="133.22896742399999"/>
    <n v="134.65604211199999"/>
    <n v="108.53716851199999"/>
    <n v="149.36210355200001"/>
    <n v="128.46321932800001"/>
    <n v="119.359467008"/>
    <n v="131.510421248"/>
    <n v="89.515814911999996"/>
    <n v="89.780788991999998"/>
    <n v="88.066028160000002"/>
    <n v="0"/>
    <n v="0"/>
    <n v="0"/>
    <n v="0"/>
    <n v="0"/>
    <n v="0"/>
    <n v="0"/>
    <n v="0"/>
    <n v="0"/>
    <n v="0"/>
    <n v="0"/>
    <n v="0"/>
  </r>
  <r>
    <s v="PIC"/>
    <x v="5"/>
    <n v="64369026"/>
    <n v="10186852001703"/>
    <s v="TAL Summer Strawberry Sorbetto 8 1PT"/>
    <n v="296350"/>
    <n v="21660"/>
    <n v="22010"/>
    <n v="28409"/>
    <n v="28848"/>
    <n v="33075"/>
    <n v="35264"/>
    <n v="32325"/>
    <n v="29475"/>
    <n v="30321"/>
    <n v="21350"/>
    <n v="18435"/>
    <n v="19203"/>
    <m/>
    <m/>
    <m/>
    <m/>
    <m/>
    <m/>
    <m/>
    <m/>
    <m/>
    <m/>
    <m/>
    <m/>
    <n v="616725"/>
    <n v="255"/>
    <n v="3.7839999999999996E-3"/>
    <n v="320375"/>
    <n v="0"/>
    <n v="1162.1568627450981"/>
    <n v="1256.3725490196077"/>
    <n v="0"/>
    <n v="84.941176470588232"/>
    <n v="86.313725490196077"/>
    <n v="111.4078431372549"/>
    <n v="113.12941176470588"/>
    <n v="129.70588235294119"/>
    <n v="138.29019607843136"/>
    <n v="126.76470588235294"/>
    <n v="115.58823529411765"/>
    <n v="118.90588235294118"/>
    <n v="83.725490196078425"/>
    <n v="72.294117647058826"/>
    <n v="75.305882352941182"/>
    <n v="0"/>
    <n v="0"/>
    <n v="0"/>
    <n v="0"/>
    <n v="0"/>
    <n v="0"/>
    <n v="0"/>
    <n v="0"/>
    <n v="0"/>
    <n v="0"/>
    <n v="0"/>
    <n v="0"/>
    <n v="1121.3883999999998"/>
    <n v="1212.299"/>
    <n v="0"/>
    <n v="81.961439999999996"/>
    <n v="83.285839999999993"/>
    <n v="107.49965599999999"/>
    <n v="109.16083199999998"/>
    <n v="125.15579999999999"/>
    <n v="133.438976"/>
    <n v="122.31779999999999"/>
    <n v="111.53339999999999"/>
    <n v="114.73466399999998"/>
    <n v="80.788399999999996"/>
    <n v="69.758039999999994"/>
    <n v="72.664151999999987"/>
    <n v="0"/>
    <n v="0"/>
    <n v="0"/>
    <n v="0"/>
    <n v="0"/>
    <n v="0"/>
    <n v="0"/>
    <n v="0"/>
    <n v="0"/>
    <n v="0"/>
    <n v="0"/>
    <n v="0"/>
  </r>
  <r>
    <s v="PIC"/>
    <x v="16"/>
    <n v="64999042"/>
    <n v="10840473400368"/>
    <s v="Yasso Coffee Chocolate Chip 8-14z"/>
    <n v="0"/>
    <n v="0"/>
    <n v="0"/>
    <n v="0"/>
    <n v="0"/>
    <n v="0"/>
    <n v="0"/>
    <n v="0"/>
    <n v="0"/>
    <n v="3600"/>
    <n v="2805"/>
    <n v="1920"/>
    <n v="17595"/>
    <m/>
    <m/>
    <m/>
    <m/>
    <m/>
    <m/>
    <m/>
    <m/>
    <m/>
    <m/>
    <m/>
    <m/>
    <n v="25920"/>
    <n v="240"/>
    <n v="3.3119999999999998E-3"/>
    <n v="25920"/>
    <n v="0"/>
    <n v="0"/>
    <n v="108"/>
    <n v="0"/>
    <n v="0"/>
    <n v="0"/>
    <n v="0"/>
    <n v="0"/>
    <n v="0"/>
    <n v="0"/>
    <n v="0"/>
    <n v="0"/>
    <n v="15"/>
    <n v="11.6875"/>
    <n v="8"/>
    <n v="73.3125"/>
    <n v="0"/>
    <n v="0"/>
    <n v="0"/>
    <n v="0"/>
    <n v="0"/>
    <n v="0"/>
    <n v="0"/>
    <n v="0"/>
    <n v="0"/>
    <n v="0"/>
    <n v="0"/>
    <n v="0"/>
    <n v="0"/>
    <n v="85.847039999999993"/>
    <n v="0"/>
    <n v="0"/>
    <n v="0"/>
    <n v="0"/>
    <n v="0"/>
    <n v="0"/>
    <n v="0"/>
    <n v="0"/>
    <n v="0"/>
    <n v="11.9232"/>
    <n v="9.2901600000000002"/>
    <n v="6.3590399999999994"/>
    <n v="58.274639999999998"/>
    <n v="0"/>
    <n v="0"/>
    <n v="0"/>
    <n v="0"/>
    <n v="0"/>
    <n v="0"/>
    <n v="0"/>
    <n v="0"/>
    <n v="0"/>
    <n v="0"/>
    <n v="0"/>
    <n v="0"/>
  </r>
  <r>
    <s v="PIC"/>
    <x v="2"/>
    <n v="69986506"/>
    <n v="10076840674449"/>
    <s v="BJ US-ND-CherryGarcia-8 1PT"/>
    <n v="342157"/>
    <n v="20731"/>
    <n v="28705"/>
    <n v="32165"/>
    <n v="34690"/>
    <n v="34518"/>
    <n v="39924"/>
    <n v="37976"/>
    <n v="39165"/>
    <n v="35542"/>
    <n v="24260"/>
    <n v="23055"/>
    <n v="25716"/>
    <m/>
    <m/>
    <m/>
    <m/>
    <m/>
    <m/>
    <m/>
    <m/>
    <m/>
    <m/>
    <m/>
    <m/>
    <n v="718604"/>
    <n v="240"/>
    <n v="3.7839999999999996E-3"/>
    <n v="376447"/>
    <n v="0"/>
    <n v="1425.6541666666667"/>
    <n v="1568.5291666666667"/>
    <n v="0"/>
    <n v="86.379166666666663"/>
    <n v="119.60416666666667"/>
    <n v="134.02083333333334"/>
    <n v="144.54166666666666"/>
    <n v="143.82499999999999"/>
    <n v="166.35"/>
    <n v="158.23333333333332"/>
    <n v="163.1875"/>
    <n v="148.09166666666667"/>
    <n v="101.08333333333333"/>
    <n v="96.0625"/>
    <n v="107.15"/>
    <n v="0"/>
    <n v="0"/>
    <n v="0"/>
    <n v="0"/>
    <n v="0"/>
    <n v="0"/>
    <n v="0"/>
    <n v="0"/>
    <n v="0"/>
    <n v="0"/>
    <n v="0"/>
    <n v="0"/>
    <n v="1294.7220879999998"/>
    <n v="1424.4754479999999"/>
    <n v="0"/>
    <n v="78.446103999999991"/>
    <n v="108.61971999999999"/>
    <n v="121.71235999999999"/>
    <n v="131.26695999999998"/>
    <n v="130.61611199999999"/>
    <n v="151.07241599999998"/>
    <n v="143.70118399999998"/>
    <n v="148.20035999999999"/>
    <n v="134.490928"/>
    <n v="91.799839999999989"/>
    <n v="87.24011999999999"/>
    <n v="97.309343999999996"/>
    <n v="0"/>
    <n v="0"/>
    <n v="0"/>
    <n v="0"/>
    <n v="0"/>
    <n v="0"/>
    <n v="0"/>
    <n v="0"/>
    <n v="0"/>
    <n v="0"/>
    <n v="0"/>
    <n v="0"/>
  </r>
  <r>
    <s v="PIC"/>
    <x v="0"/>
    <n v="64775327"/>
    <n v="10077567003192"/>
    <s v="BR CS Brownie A La Mode 6 1.5QT"/>
    <n v="356139"/>
    <n v="19008"/>
    <n v="23733"/>
    <n v="21912"/>
    <n v="37949"/>
    <n v="30208"/>
    <n v="38810"/>
    <n v="29797"/>
    <n v="36785"/>
    <n v="20249"/>
    <n v="27987"/>
    <n v="24365"/>
    <n v="17897"/>
    <m/>
    <m/>
    <m/>
    <m/>
    <m/>
    <m/>
    <m/>
    <m/>
    <m/>
    <m/>
    <m/>
    <m/>
    <n v="684839"/>
    <n v="176"/>
    <n v="8.5199999999999998E-3"/>
    <n v="328700"/>
    <n v="0"/>
    <n v="2023.5170454545455"/>
    <n v="1867.6136363636363"/>
    <n v="0"/>
    <n v="108"/>
    <n v="134.84659090909091"/>
    <n v="124.5"/>
    <n v="215.61931818181819"/>
    <n v="171.63636363636363"/>
    <n v="220.51136363636363"/>
    <n v="169.30113636363637"/>
    <n v="209.00568181818181"/>
    <n v="115.05113636363636"/>
    <n v="159.01704545454547"/>
    <n v="138.4375"/>
    <n v="101.6875"/>
    <n v="0"/>
    <n v="0"/>
    <n v="0"/>
    <n v="0"/>
    <n v="0"/>
    <n v="0"/>
    <n v="0"/>
    <n v="0"/>
    <n v="0"/>
    <n v="0"/>
    <n v="0"/>
    <n v="0"/>
    <n v="3034.3042799999998"/>
    <n v="2800.5239999999999"/>
    <n v="0"/>
    <n v="161.94816"/>
    <n v="202.20516000000001"/>
    <n v="186.69023999999999"/>
    <n v="323.32547999999997"/>
    <n v="257.37216000000001"/>
    <n v="330.66120000000001"/>
    <n v="253.87044"/>
    <n v="313.40819999999997"/>
    <n v="172.52148"/>
    <n v="238.44924"/>
    <n v="207.5898"/>
    <n v="152.48244"/>
    <n v="0"/>
    <n v="0"/>
    <n v="0"/>
    <n v="0"/>
    <n v="0"/>
    <n v="0"/>
    <n v="0"/>
    <n v="0"/>
    <n v="0"/>
    <n v="0"/>
    <n v="0"/>
    <n v="0"/>
  </r>
  <r>
    <s v="PIC"/>
    <x v="0"/>
    <n v="64315721"/>
    <n v="10077567003529"/>
    <s v="BR CS Chocolate Peanut Butter 6 1.5QT"/>
    <n v="296954"/>
    <n v="15140"/>
    <n v="19583"/>
    <n v="27602"/>
    <n v="31426"/>
    <n v="27874"/>
    <n v="36479"/>
    <n v="23356"/>
    <n v="39599"/>
    <n v="26928"/>
    <n v="24178"/>
    <n v="24642"/>
    <n v="18645"/>
    <m/>
    <m/>
    <m/>
    <m/>
    <m/>
    <m/>
    <m/>
    <m/>
    <m/>
    <m/>
    <m/>
    <m/>
    <n v="612406"/>
    <n v="176"/>
    <n v="8.5199999999999998E-3"/>
    <n v="315452"/>
    <n v="0"/>
    <n v="1687.2386363636363"/>
    <n v="1792.340909090909"/>
    <n v="0"/>
    <n v="86.022727272727266"/>
    <n v="111.26704545454545"/>
    <n v="156.82954545454547"/>
    <n v="178.55681818181819"/>
    <n v="158.375"/>
    <n v="207.26704545454547"/>
    <n v="132.70454545454547"/>
    <n v="224.99431818181819"/>
    <n v="153"/>
    <n v="137.375"/>
    <n v="140.01136363636363"/>
    <n v="105.9375"/>
    <n v="0"/>
    <n v="0"/>
    <n v="0"/>
    <n v="0"/>
    <n v="0"/>
    <n v="0"/>
    <n v="0"/>
    <n v="0"/>
    <n v="0"/>
    <n v="0"/>
    <n v="0"/>
    <n v="0"/>
    <n v="2530.04808"/>
    <n v="2687.6510399999997"/>
    <n v="0"/>
    <n v="128.99279999999999"/>
    <n v="166.84716"/>
    <n v="235.16904"/>
    <n v="267.74952000000002"/>
    <n v="237.48648"/>
    <n v="310.80108000000001"/>
    <n v="198.99312"/>
    <n v="337.38348000000002"/>
    <n v="229.42655999999999"/>
    <n v="205.99655999999999"/>
    <n v="209.94983999999999"/>
    <n v="158.8554"/>
    <n v="0"/>
    <n v="0"/>
    <n v="0"/>
    <n v="0"/>
    <n v="0"/>
    <n v="0"/>
    <n v="0"/>
    <n v="0"/>
    <n v="0"/>
    <n v="0"/>
    <n v="0"/>
    <n v="0"/>
  </r>
  <r>
    <s v="PIC"/>
    <x v="2"/>
    <n v="84136704"/>
    <n v="10076840100146"/>
    <s v="BJ US-IC-NewYrkSprFdgChnk-FTNG-8 1PT"/>
    <n v="338714"/>
    <n v="16970"/>
    <n v="28920"/>
    <n v="33109"/>
    <n v="27577"/>
    <n v="29008"/>
    <n v="34936"/>
    <n v="30530"/>
    <n v="29474"/>
    <n v="30022"/>
    <n v="22339"/>
    <n v="21380"/>
    <n v="24907"/>
    <m/>
    <m/>
    <m/>
    <m/>
    <m/>
    <m/>
    <m/>
    <m/>
    <m/>
    <m/>
    <m/>
    <m/>
    <n v="667886"/>
    <n v="240"/>
    <n v="3.7853439999999999E-3"/>
    <n v="329172"/>
    <n v="0"/>
    <n v="1411.3083333333334"/>
    <n v="1371.55"/>
    <n v="0"/>
    <n v="70.708333333333329"/>
    <n v="120.5"/>
    <n v="137.95416666666668"/>
    <n v="114.90416666666667"/>
    <n v="120.86666666666666"/>
    <n v="145.56666666666666"/>
    <n v="127.20833333333333"/>
    <n v="122.80833333333334"/>
    <n v="125.09166666666667"/>
    <n v="93.079166666666666"/>
    <n v="89.083333333333329"/>
    <n v="103.77916666666667"/>
    <n v="0"/>
    <n v="0"/>
    <n v="0"/>
    <n v="0"/>
    <n v="0"/>
    <n v="0"/>
    <n v="0"/>
    <n v="0"/>
    <n v="0"/>
    <n v="0"/>
    <n v="0"/>
    <n v="0"/>
    <n v="1282.1490076160001"/>
    <n v="1246.029255168"/>
    <n v="0"/>
    <n v="64.237287679999994"/>
    <n v="109.47214848"/>
    <n v="125.32895449599999"/>
    <n v="104.38843148799999"/>
    <n v="109.805258752"/>
    <n v="132.244777984"/>
    <n v="115.56655232"/>
    <n v="111.569229056"/>
    <n v="113.643597568"/>
    <n v="84.560799615999997"/>
    <n v="80.930654719999993"/>
    <n v="94.281563007999992"/>
    <n v="0"/>
    <n v="0"/>
    <n v="0"/>
    <n v="0"/>
    <n v="0"/>
    <n v="0"/>
    <n v="0"/>
    <n v="0"/>
    <n v="0"/>
    <n v="0"/>
    <n v="0"/>
    <n v="0"/>
  </r>
  <r>
    <s v="PIC"/>
    <x v="17"/>
    <n v="64394583"/>
    <n v="10076840004291"/>
    <s v="BJ US-SUN-CookieVermontster-8 427ML"/>
    <n v="30"/>
    <n v="10124"/>
    <n v="12413"/>
    <n v="27161"/>
    <n v="22746"/>
    <n v="30371"/>
    <n v="32896"/>
    <n v="25228"/>
    <n v="29276"/>
    <n v="29009"/>
    <n v="22347"/>
    <n v="18765"/>
    <n v="19194"/>
    <m/>
    <m/>
    <m/>
    <m/>
    <m/>
    <m/>
    <m/>
    <m/>
    <m/>
    <m/>
    <m/>
    <m/>
    <n v="279560"/>
    <n v="240"/>
    <n v="3.4159999999999998E-3"/>
    <n v="279530"/>
    <n v="0"/>
    <n v="0.125"/>
    <n v="1164.7083333333333"/>
    <n v="0"/>
    <n v="42.18333333333333"/>
    <n v="51.720833333333331"/>
    <n v="113.17083333333333"/>
    <n v="94.775000000000006"/>
    <n v="126.54583333333333"/>
    <n v="137.06666666666666"/>
    <n v="105.11666666666666"/>
    <n v="121.98333333333333"/>
    <n v="120.87083333333334"/>
    <n v="93.112499999999997"/>
    <n v="78.1875"/>
    <n v="79.974999999999994"/>
    <n v="0"/>
    <n v="0"/>
    <n v="0"/>
    <n v="0"/>
    <n v="0"/>
    <n v="0"/>
    <n v="0"/>
    <n v="0"/>
    <n v="0"/>
    <n v="0"/>
    <n v="0"/>
    <n v="0"/>
    <n v="0.10247999999999999"/>
    <n v="954.87447999999995"/>
    <n v="0"/>
    <n v="34.583583999999995"/>
    <n v="42.402808"/>
    <n v="92.781976"/>
    <n v="77.700335999999993"/>
    <n v="103.74733599999999"/>
    <n v="112.37273599999999"/>
    <n v="86.178847999999988"/>
    <n v="100.00681599999999"/>
    <n v="99.094743999999992"/>
    <n v="76.337351999999996"/>
    <n v="64.10123999999999"/>
    <n v="65.566704000000001"/>
    <n v="0"/>
    <n v="0"/>
    <n v="0"/>
    <n v="0"/>
    <n v="0"/>
    <n v="0"/>
    <n v="0"/>
    <n v="0"/>
    <n v="0"/>
    <n v="0"/>
    <n v="0"/>
    <n v="0"/>
  </r>
  <r>
    <s v="PIC"/>
    <x v="5"/>
    <n v="68860136"/>
    <n v="20186852000611"/>
    <s v="Talenti Black Raspberry CHOC Chip 8 1PT"/>
    <n v="310555"/>
    <n v="21690"/>
    <n v="20925"/>
    <n v="27657"/>
    <n v="25441"/>
    <n v="27752"/>
    <n v="36879"/>
    <n v="27285"/>
    <n v="25185"/>
    <n v="22984"/>
    <n v="23610"/>
    <n v="19005"/>
    <n v="17025"/>
    <m/>
    <m/>
    <m/>
    <m/>
    <m/>
    <m/>
    <m/>
    <m/>
    <m/>
    <m/>
    <m/>
    <m/>
    <n v="605993"/>
    <n v="255"/>
    <n v="3.7839999999999996E-3"/>
    <n v="295438"/>
    <n v="0"/>
    <n v="1217.8627450980391"/>
    <n v="1158.5803921568627"/>
    <n v="0"/>
    <n v="85.058823529411768"/>
    <n v="82.058823529411768"/>
    <n v="108.45882352941176"/>
    <n v="99.768627450980389"/>
    <n v="108.8313725490196"/>
    <n v="144.62352941176471"/>
    <n v="107"/>
    <n v="98.764705882352942"/>
    <n v="90.13333333333334"/>
    <n v="92.588235294117652"/>
    <n v="74.529411764705884"/>
    <n v="66.764705882352942"/>
    <n v="0"/>
    <n v="0"/>
    <n v="0"/>
    <n v="0"/>
    <n v="0"/>
    <n v="0"/>
    <n v="0"/>
    <n v="0"/>
    <n v="0"/>
    <n v="0"/>
    <n v="0"/>
    <n v="0"/>
    <n v="1175.1401199999998"/>
    <n v="1117.9373919999998"/>
    <n v="0"/>
    <n v="82.07495999999999"/>
    <n v="79.180199999999985"/>
    <n v="104.65408799999999"/>
    <n v="96.268743999999984"/>
    <n v="105.01356799999999"/>
    <n v="139.55013599999998"/>
    <n v="103.24643999999999"/>
    <n v="95.300039999999996"/>
    <n v="86.971455999999989"/>
    <n v="89.340239999999994"/>
    <n v="71.914919999999995"/>
    <n v="64.422599999999989"/>
    <n v="0"/>
    <n v="0"/>
    <n v="0"/>
    <n v="0"/>
    <n v="0"/>
    <n v="0"/>
    <n v="0"/>
    <n v="0"/>
    <n v="0"/>
    <n v="0"/>
    <n v="0"/>
    <n v="0"/>
  </r>
  <r>
    <s v="NOV"/>
    <x v="18"/>
    <n v="69665113"/>
    <n v="10076840002303"/>
    <s v="BJ US-CD-CCCD-FTNG-8 8z"/>
    <n v="291870"/>
    <n v="13511"/>
    <n v="16922"/>
    <n v="30330"/>
    <n v="24517"/>
    <n v="50499"/>
    <n v="30401"/>
    <n v="27359"/>
    <n v="21963"/>
    <n v="20876"/>
    <n v="18122"/>
    <n v="17586"/>
    <n v="14795"/>
    <m/>
    <m/>
    <m/>
    <m/>
    <m/>
    <m/>
    <m/>
    <m/>
    <m/>
    <m/>
    <m/>
    <m/>
    <n v="578751"/>
    <n v="256"/>
    <n v="1.8160000000000001E-3"/>
    <n v="286881"/>
    <n v="0"/>
    <n v="1140.1171875"/>
    <n v="1120.62890625"/>
    <n v="0"/>
    <n v="52.77734375"/>
    <n v="66.1015625"/>
    <n v="118.4765625"/>
    <n v="95.76953125"/>
    <n v="197.26171875"/>
    <n v="118.75390625"/>
    <n v="106.87109375"/>
    <n v="85.79296875"/>
    <n v="81.546875"/>
    <n v="70.7890625"/>
    <n v="68.6953125"/>
    <n v="57.79296875"/>
    <n v="0"/>
    <n v="0"/>
    <n v="0"/>
    <n v="0"/>
    <n v="0"/>
    <n v="0"/>
    <n v="0"/>
    <n v="0"/>
    <n v="0"/>
    <n v="0"/>
    <n v="0"/>
    <n v="0"/>
    <n v="530.03592000000003"/>
    <n v="520.97589600000003"/>
    <n v="0"/>
    <n v="24.535976000000002"/>
    <n v="30.730352000000003"/>
    <n v="55.079280000000004"/>
    <n v="44.522872"/>
    <n v="91.706184000000007"/>
    <n v="55.208216000000007"/>
    <n v="49.683944000000004"/>
    <n v="39.884808"/>
    <n v="37.910816000000004"/>
    <n v="32.909552000000005"/>
    <n v="31.936176000000003"/>
    <n v="26.867720000000002"/>
    <n v="0"/>
    <n v="0"/>
    <n v="0"/>
    <n v="0"/>
    <n v="0"/>
    <n v="0"/>
    <n v="0"/>
    <n v="0"/>
    <n v="0"/>
    <n v="0"/>
    <n v="0"/>
    <n v="0"/>
  </r>
  <r>
    <s v="NOV"/>
    <x v="19"/>
    <n v="64413478"/>
    <n v="10076840200273"/>
    <s v="BJ US-IC-ChocChpCookDgh-FTNG-12 4FOZ"/>
    <n v="419762"/>
    <n v="22746"/>
    <n v="31598"/>
    <n v="28130"/>
    <n v="28622"/>
    <n v="28609"/>
    <n v="26987"/>
    <n v="24173"/>
    <n v="20383"/>
    <n v="22955"/>
    <n v="16041"/>
    <n v="10259"/>
    <n v="18029"/>
    <m/>
    <m/>
    <m/>
    <m/>
    <m/>
    <m/>
    <m/>
    <m/>
    <m/>
    <m/>
    <m/>
    <m/>
    <n v="698294"/>
    <n v="468"/>
    <n v="1.4159999999999999E-3"/>
    <n v="278532"/>
    <n v="0"/>
    <n v="896.92735042735046"/>
    <n v="595.15384615384619"/>
    <n v="0"/>
    <n v="48.602564102564102"/>
    <n v="67.517094017094024"/>
    <n v="60.106837606837608"/>
    <n v="61.158119658119659"/>
    <n v="61.130341880341881"/>
    <n v="57.664529914529915"/>
    <n v="51.651709401709404"/>
    <n v="43.553418803418801"/>
    <n v="49.049145299145302"/>
    <n v="34.275641025641029"/>
    <n v="21.92094017094017"/>
    <n v="38.523504273504273"/>
    <n v="0"/>
    <n v="0"/>
    <n v="0"/>
    <n v="0"/>
    <n v="0"/>
    <n v="0"/>
    <n v="0"/>
    <n v="0"/>
    <n v="0"/>
    <n v="0"/>
    <n v="0"/>
    <n v="0"/>
    <n v="594.38299199999994"/>
    <n v="394.40131199999996"/>
    <n v="0"/>
    <n v="32.208335999999996"/>
    <n v="44.742767999999998"/>
    <n v="39.832079999999998"/>
    <n v="40.528751999999997"/>
    <n v="40.510343999999996"/>
    <n v="38.213591999999998"/>
    <n v="34.228968000000002"/>
    <n v="28.862327999999998"/>
    <n v="32.504280000000001"/>
    <n v="22.714055999999999"/>
    <n v="14.526743999999999"/>
    <n v="25.529063999999998"/>
    <n v="0"/>
    <n v="0"/>
    <n v="0"/>
    <n v="0"/>
    <n v="0"/>
    <n v="0"/>
    <n v="0"/>
    <n v="0"/>
    <n v="0"/>
    <n v="0"/>
    <n v="0"/>
    <n v="0"/>
  </r>
  <r>
    <s v="PIC"/>
    <x v="0"/>
    <n v="64341962"/>
    <n v="10077567457285"/>
    <s v="BR Chocolate Truffle 6 1.5QT"/>
    <n v="325775"/>
    <n v="21384"/>
    <n v="25850"/>
    <n v="25861"/>
    <n v="34045"/>
    <n v="29722"/>
    <n v="21282"/>
    <n v="34793"/>
    <n v="26015"/>
    <n v="15488"/>
    <n v="17897"/>
    <n v="26213"/>
    <n v="21703"/>
    <m/>
    <m/>
    <m/>
    <m/>
    <m/>
    <m/>
    <m/>
    <m/>
    <m/>
    <m/>
    <m/>
    <m/>
    <n v="626028"/>
    <n v="176"/>
    <n v="8.513999999999999E-3"/>
    <n v="300253"/>
    <n v="0"/>
    <n v="1850.9943181818182"/>
    <n v="1705.9829545454545"/>
    <n v="0"/>
    <n v="121.5"/>
    <n v="146.875"/>
    <n v="146.9375"/>
    <n v="193.4375"/>
    <n v="168.875"/>
    <n v="120.92045454545455"/>
    <n v="197.6875"/>
    <n v="147.8125"/>
    <n v="88"/>
    <n v="101.6875"/>
    <n v="148.9375"/>
    <n v="123.3125"/>
    <n v="0"/>
    <n v="0"/>
    <n v="0"/>
    <n v="0"/>
    <n v="0"/>
    <n v="0"/>
    <n v="0"/>
    <n v="0"/>
    <n v="0"/>
    <n v="0"/>
    <n v="0"/>
    <n v="0"/>
    <n v="2773.6483499999995"/>
    <n v="2556.3540419999995"/>
    <n v="0"/>
    <n v="182.06337599999998"/>
    <n v="220.08689999999999"/>
    <n v="220.18055399999997"/>
    <n v="289.85912999999999"/>
    <n v="253.05310799999998"/>
    <n v="181.19494799999998"/>
    <n v="296.22760199999999"/>
    <n v="221.49170999999998"/>
    <n v="131.86483199999998"/>
    <n v="152.375058"/>
    <n v="223.17748199999997"/>
    <n v="184.77934199999999"/>
    <n v="0"/>
    <n v="0"/>
    <n v="0"/>
    <n v="0"/>
    <n v="0"/>
    <n v="0"/>
    <n v="0"/>
    <n v="0"/>
    <n v="0"/>
    <n v="0"/>
    <n v="0"/>
    <n v="0"/>
  </r>
  <r>
    <s v="NOV"/>
    <x v="6"/>
    <n v="64326314"/>
    <n v="10851035003620"/>
    <s v="Yasso Peanut Butter Chip 8-4pk"/>
    <n v="123653"/>
    <n v="10909"/>
    <n v="7567"/>
    <n v="16134"/>
    <n v="16461"/>
    <n v="19325"/>
    <n v="22236"/>
    <n v="23589"/>
    <n v="22848"/>
    <n v="18657"/>
    <n v="13757"/>
    <n v="13521"/>
    <n v="16805"/>
    <m/>
    <m/>
    <m/>
    <m/>
    <m/>
    <m/>
    <m/>
    <m/>
    <m/>
    <m/>
    <m/>
    <m/>
    <n v="325462"/>
    <n v="187"/>
    <n v="3.3119999999999998E-3"/>
    <n v="201809"/>
    <n v="0"/>
    <n v="661.24598930481284"/>
    <n v="1079.192513368984"/>
    <n v="0"/>
    <n v="58.336898395721924"/>
    <n v="40.465240641711233"/>
    <n v="86.278074866310163"/>
    <n v="88.026737967914443"/>
    <n v="103.34224598930481"/>
    <n v="118.90909090909091"/>
    <n v="126.14438502673796"/>
    <n v="122.18181818181819"/>
    <n v="99.770053475935825"/>
    <n v="73.566844919786092"/>
    <n v="72.304812834224606"/>
    <n v="89.866310160427801"/>
    <n v="0"/>
    <n v="0"/>
    <n v="0"/>
    <n v="0"/>
    <n v="0"/>
    <n v="0"/>
    <n v="0"/>
    <n v="0"/>
    <n v="0"/>
    <n v="0"/>
    <n v="0"/>
    <n v="0"/>
    <n v="409.53873599999997"/>
    <n v="668.39140799999996"/>
    <n v="0"/>
    <n v="36.130607999999995"/>
    <n v="25.061903999999998"/>
    <n v="53.435807999999994"/>
    <n v="54.518831999999996"/>
    <n v="64.004400000000004"/>
    <n v="73.645631999999992"/>
    <n v="78.126767999999998"/>
    <n v="75.672575999999992"/>
    <n v="61.791983999999999"/>
    <n v="45.563184"/>
    <n v="44.781551999999998"/>
    <n v="55.658159999999995"/>
    <n v="0"/>
    <n v="0"/>
    <n v="0"/>
    <n v="0"/>
    <n v="0"/>
    <n v="0"/>
    <n v="0"/>
    <n v="0"/>
    <n v="0"/>
    <n v="0"/>
    <n v="0"/>
    <n v="0"/>
  </r>
  <r>
    <s v="PIC"/>
    <x v="0"/>
    <n v="69564623"/>
    <n v="10077567003390"/>
    <s v="BR ND VANILLA 6 1.5QT"/>
    <n v="224567"/>
    <n v="18024"/>
    <n v="17530"/>
    <n v="18051"/>
    <n v="28545"/>
    <n v="21857"/>
    <n v="19626"/>
    <n v="16621"/>
    <n v="34459"/>
    <n v="11608"/>
    <n v="26474"/>
    <n v="27775"/>
    <n v="21833"/>
    <m/>
    <m/>
    <m/>
    <m/>
    <m/>
    <m/>
    <m/>
    <m/>
    <m/>
    <m/>
    <m/>
    <m/>
    <n v="486970"/>
    <n v="176"/>
    <n v="8.5199999999999998E-3"/>
    <n v="262403"/>
    <n v="0"/>
    <n v="1275.9488636363637"/>
    <n v="1490.9261363636363"/>
    <n v="0"/>
    <n v="102.40909090909091"/>
    <n v="99.602272727272734"/>
    <n v="102.5625"/>
    <n v="162.1875"/>
    <n v="124.1875"/>
    <n v="111.51136363636364"/>
    <n v="94.4375"/>
    <n v="195.78977272727272"/>
    <n v="65.954545454545453"/>
    <n v="150.42045454545453"/>
    <n v="157.8125"/>
    <n v="124.05113636363636"/>
    <n v="0"/>
    <n v="0"/>
    <n v="0"/>
    <n v="0"/>
    <n v="0"/>
    <n v="0"/>
    <n v="0"/>
    <n v="0"/>
    <n v="0"/>
    <n v="0"/>
    <n v="0"/>
    <n v="0"/>
    <n v="1913.3108399999999"/>
    <n v="2235.6735599999997"/>
    <n v="0"/>
    <n v="153.56448"/>
    <n v="149.35560000000001"/>
    <n v="153.79452000000001"/>
    <n v="243.20339999999999"/>
    <n v="186.22164000000001"/>
    <n v="167.21351999999999"/>
    <n v="141.61091999999999"/>
    <n v="293.59068000000002"/>
    <n v="98.90016"/>
    <n v="225.55848"/>
    <n v="236.643"/>
    <n v="186.01715999999999"/>
    <n v="0"/>
    <n v="0"/>
    <n v="0"/>
    <n v="0"/>
    <n v="0"/>
    <n v="0"/>
    <n v="0"/>
    <n v="0"/>
    <n v="0"/>
    <n v="0"/>
    <n v="0"/>
    <n v="0"/>
  </r>
  <r>
    <s v="NOV"/>
    <x v="6"/>
    <n v="64325563"/>
    <n v="10850001974674"/>
    <s v="Yasso Real Fruit Strawberry 8-4pk"/>
    <n v="253215"/>
    <n v="17204"/>
    <n v="23018"/>
    <n v="30943"/>
    <n v="31424"/>
    <n v="32946"/>
    <n v="39899"/>
    <n v="28716"/>
    <n v="21122"/>
    <n v="31415"/>
    <n v="22998"/>
    <n v="15274"/>
    <n v="21730"/>
    <m/>
    <m/>
    <m/>
    <m/>
    <m/>
    <m/>
    <m/>
    <m/>
    <m/>
    <m/>
    <m/>
    <m/>
    <n v="569904"/>
    <n v="187"/>
    <n v="3.3119999999999998E-3"/>
    <n v="316689"/>
    <n v="0"/>
    <n v="1354.090909090909"/>
    <n v="1693.524064171123"/>
    <n v="0"/>
    <n v="92"/>
    <n v="123.09090909090909"/>
    <n v="165.47058823529412"/>
    <n v="168.04278074866309"/>
    <n v="176.18181818181819"/>
    <n v="213.36363636363637"/>
    <n v="153.56149732620321"/>
    <n v="112.95187165775401"/>
    <n v="167.99465240641712"/>
    <n v="122.98395721925134"/>
    <n v="81.679144385026731"/>
    <n v="116.20320855614973"/>
    <n v="0"/>
    <n v="0"/>
    <n v="0"/>
    <n v="0"/>
    <n v="0"/>
    <n v="0"/>
    <n v="0"/>
    <n v="0"/>
    <n v="0"/>
    <n v="0"/>
    <n v="0"/>
    <n v="0"/>
    <n v="838.64807999999994"/>
    <n v="1048.8739679999999"/>
    <n v="0"/>
    <n v="56.979647999999997"/>
    <n v="76.235615999999993"/>
    <n v="102.483216"/>
    <n v="104.07628799999999"/>
    <n v="109.11715199999999"/>
    <n v="132.145488"/>
    <n v="95.10739199999999"/>
    <n v="69.956063999999998"/>
    <n v="104.04647999999999"/>
    <n v="76.169376"/>
    <n v="50.587488"/>
    <n v="71.969759999999994"/>
    <n v="0"/>
    <n v="0"/>
    <n v="0"/>
    <n v="0"/>
    <n v="0"/>
    <n v="0"/>
    <n v="0"/>
    <n v="0"/>
    <n v="0"/>
    <n v="0"/>
    <n v="0"/>
    <n v="0"/>
  </r>
  <r>
    <s v="PIC"/>
    <x v="2"/>
    <n v="84135781"/>
    <n v="10076840400055"/>
    <s v="BJ US-IC-Vanilla-FTNG-8 1PT"/>
    <n v="317013"/>
    <n v="18009"/>
    <n v="25526"/>
    <n v="27650"/>
    <n v="25047"/>
    <n v="27219"/>
    <n v="38177"/>
    <n v="27905"/>
    <n v="31585"/>
    <n v="31630"/>
    <n v="20410"/>
    <n v="19793"/>
    <n v="31175"/>
    <m/>
    <m/>
    <m/>
    <m/>
    <m/>
    <m/>
    <m/>
    <m/>
    <m/>
    <m/>
    <m/>
    <m/>
    <n v="641139"/>
    <n v="240"/>
    <n v="3.7853439999999999E-3"/>
    <n v="324126"/>
    <n v="0"/>
    <n v="1320.8875"/>
    <n v="1350.5250000000001"/>
    <n v="0"/>
    <n v="75.037499999999994"/>
    <n v="106.35833333333333"/>
    <n v="115.20833333333333"/>
    <n v="104.3625"/>
    <n v="113.41249999999999"/>
    <n v="159.07083333333333"/>
    <n v="116.27083333333333"/>
    <n v="131.60416666666666"/>
    <n v="131.79166666666666"/>
    <n v="85.041666666666671"/>
    <n v="82.470833333333331"/>
    <n v="129.89583333333334"/>
    <n v="0"/>
    <n v="0"/>
    <n v="0"/>
    <n v="0"/>
    <n v="0"/>
    <n v="0"/>
    <n v="0"/>
    <n v="0"/>
    <n v="0"/>
    <n v="0"/>
    <n v="0"/>
    <n v="0"/>
    <n v="1200.0032574720001"/>
    <n v="1226.9284093439999"/>
    <n v="0"/>
    <n v="68.170260095999993"/>
    <n v="96.624690943999994"/>
    <n v="104.66476160000001"/>
    <n v="94.811511167999996"/>
    <n v="103.033278336"/>
    <n v="144.513077888"/>
    <n v="105.63002432"/>
    <n v="119.56009023999999"/>
    <n v="119.73043072"/>
    <n v="77.258871040000002"/>
    <n v="74.923313792000002"/>
    <n v="118.0080992"/>
    <n v="0"/>
    <n v="0"/>
    <n v="0"/>
    <n v="0"/>
    <n v="0"/>
    <n v="0"/>
    <n v="0"/>
    <n v="0"/>
    <n v="0"/>
    <n v="0"/>
    <n v="0"/>
    <n v="0"/>
  </r>
  <r>
    <s v="NOV"/>
    <x v="14"/>
    <n v="64988054"/>
    <n v="10076840004581"/>
    <s v="BJ US-Bar-Caramel Blondie 8-4pk"/>
    <n v="0"/>
    <n v="0"/>
    <n v="0"/>
    <n v="0"/>
    <n v="0"/>
    <n v="0"/>
    <n v="0"/>
    <n v="0"/>
    <n v="0"/>
    <n v="0"/>
    <n v="0"/>
    <n v="0"/>
    <n v="6727"/>
    <m/>
    <m/>
    <m/>
    <m/>
    <m/>
    <m/>
    <m/>
    <m/>
    <m/>
    <m/>
    <m/>
    <m/>
    <n v="6727"/>
    <n v="165"/>
    <n v="2.3999999999999998E-3"/>
    <n v="6727"/>
    <n v="0"/>
    <n v="0"/>
    <n v="40.769696969696973"/>
    <n v="0"/>
    <n v="0"/>
    <n v="0"/>
    <n v="0"/>
    <n v="0"/>
    <n v="0"/>
    <n v="0"/>
    <n v="0"/>
    <n v="0"/>
    <n v="0"/>
    <n v="0"/>
    <n v="0"/>
    <n v="40.769696969696973"/>
    <n v="0"/>
    <n v="0"/>
    <n v="0"/>
    <n v="0"/>
    <n v="0"/>
    <n v="0"/>
    <n v="0"/>
    <n v="0"/>
    <n v="0"/>
    <n v="0"/>
    <n v="0"/>
    <n v="0"/>
    <n v="0"/>
    <n v="16.1448"/>
    <n v="0"/>
    <n v="0"/>
    <n v="0"/>
    <n v="0"/>
    <n v="0"/>
    <n v="0"/>
    <n v="0"/>
    <n v="0"/>
    <n v="0"/>
    <n v="0"/>
    <n v="0"/>
    <n v="0"/>
    <n v="16.1448"/>
    <n v="0"/>
    <n v="0"/>
    <n v="0"/>
    <n v="0"/>
    <n v="0"/>
    <n v="0"/>
    <n v="0"/>
    <n v="0"/>
    <n v="0"/>
    <n v="0"/>
    <n v="0"/>
    <n v="0"/>
  </r>
  <r>
    <s v="PIC"/>
    <x v="2"/>
    <n v="84137694"/>
    <n v="10076840101341"/>
    <s v="BJ US-IC-EverythingButThe-FTNG-8 1PT"/>
    <n v="294446"/>
    <n v="16350"/>
    <n v="25000"/>
    <n v="28573"/>
    <n v="27059"/>
    <n v="26410"/>
    <n v="30368"/>
    <n v="26546"/>
    <n v="27920"/>
    <n v="28494"/>
    <n v="19786"/>
    <n v="18431"/>
    <n v="19261"/>
    <m/>
    <m/>
    <m/>
    <m/>
    <m/>
    <m/>
    <m/>
    <m/>
    <m/>
    <m/>
    <m/>
    <m/>
    <n v="588644"/>
    <n v="240"/>
    <n v="3.7853439999999999E-3"/>
    <n v="294198"/>
    <n v="0"/>
    <n v="1226.8583333333333"/>
    <n v="1225.825"/>
    <n v="0"/>
    <n v="68.125"/>
    <n v="104.16666666666667"/>
    <n v="119.05416666666666"/>
    <n v="112.74583333333334"/>
    <n v="110.04166666666667"/>
    <n v="126.53333333333333"/>
    <n v="110.60833333333333"/>
    <n v="116.33333333333333"/>
    <n v="118.72499999999999"/>
    <n v="82.441666666666663"/>
    <n v="76.795833333333334"/>
    <n v="80.254166666666663"/>
    <n v="0"/>
    <n v="0"/>
    <n v="0"/>
    <n v="0"/>
    <n v="0"/>
    <n v="0"/>
    <n v="0"/>
    <n v="0"/>
    <n v="0"/>
    <n v="0"/>
    <n v="0"/>
    <n v="0"/>
    <n v="1114.579399424"/>
    <n v="1113.640634112"/>
    <n v="0"/>
    <n v="61.890374399999999"/>
    <n v="94.633600000000001"/>
    <n v="108.158634112"/>
    <n v="102.42762329599999"/>
    <n v="99.970935040000001"/>
    <n v="114.953326592"/>
    <n v="100.485741824"/>
    <n v="105.68680447999999"/>
    <n v="107.859591936"/>
    <n v="74.896816384000005"/>
    <n v="69.767675264000005"/>
    <n v="72.909510784000005"/>
    <n v="0"/>
    <n v="0"/>
    <n v="0"/>
    <n v="0"/>
    <n v="0"/>
    <n v="0"/>
    <n v="0"/>
    <n v="0"/>
    <n v="0"/>
    <n v="0"/>
    <n v="0"/>
    <n v="0"/>
  </r>
  <r>
    <s v="PIC"/>
    <x v="17"/>
    <n v="64986251"/>
    <n v="10076840004512"/>
    <s v="BJ US-SUN-StrawBaeShortcake-8 427ML"/>
    <n v="0"/>
    <n v="0"/>
    <n v="0"/>
    <n v="0"/>
    <n v="0"/>
    <n v="0"/>
    <n v="0"/>
    <n v="0"/>
    <n v="0"/>
    <n v="0"/>
    <n v="0"/>
    <n v="0"/>
    <n v="391"/>
    <m/>
    <m/>
    <m/>
    <m/>
    <m/>
    <m/>
    <m/>
    <m/>
    <m/>
    <m/>
    <m/>
    <m/>
    <n v="391"/>
    <n v="240"/>
    <n v="3.4159999999999998E-3"/>
    <n v="391"/>
    <n v="0"/>
    <n v="0"/>
    <n v="1.6291666666666667"/>
    <n v="0"/>
    <n v="0"/>
    <n v="0"/>
    <n v="0"/>
    <n v="0"/>
    <n v="0"/>
    <n v="0"/>
    <n v="0"/>
    <n v="0"/>
    <n v="0"/>
    <n v="0"/>
    <n v="0"/>
    <n v="1.6291666666666667"/>
    <n v="0"/>
    <n v="0"/>
    <n v="0"/>
    <n v="0"/>
    <n v="0"/>
    <n v="0"/>
    <n v="0"/>
    <n v="0"/>
    <n v="0"/>
    <n v="0"/>
    <n v="0"/>
    <n v="0"/>
    <n v="0"/>
    <n v="1.335656"/>
    <n v="0"/>
    <n v="0"/>
    <n v="0"/>
    <n v="0"/>
    <n v="0"/>
    <n v="0"/>
    <n v="0"/>
    <n v="0"/>
    <n v="0"/>
    <n v="0"/>
    <n v="0"/>
    <n v="0"/>
    <n v="1.335656"/>
    <n v="0"/>
    <n v="0"/>
    <n v="0"/>
    <n v="0"/>
    <n v="0"/>
    <n v="0"/>
    <n v="0"/>
    <n v="0"/>
    <n v="0"/>
    <n v="0"/>
    <n v="0"/>
    <n v="0"/>
  </r>
  <r>
    <s v="NOV"/>
    <x v="19"/>
    <n v="64413476"/>
    <n v="10076840200167"/>
    <s v="BJ US-IC-ChocFudgBrownie-FTNG-12 4FOZ"/>
    <n v="267438"/>
    <n v="16831"/>
    <n v="25677"/>
    <n v="22323"/>
    <n v="25583"/>
    <n v="26850"/>
    <n v="22357"/>
    <n v="23636"/>
    <n v="18455"/>
    <n v="24709"/>
    <n v="18903"/>
    <n v="10703"/>
    <n v="16721"/>
    <m/>
    <m/>
    <m/>
    <m/>
    <m/>
    <m/>
    <m/>
    <m/>
    <m/>
    <m/>
    <m/>
    <m/>
    <n v="520186"/>
    <n v="468"/>
    <n v="1.4399999999999999E-3"/>
    <n v="252748"/>
    <n v="0"/>
    <n v="571.4487179487179"/>
    <n v="540.0598290598291"/>
    <n v="0"/>
    <n v="35.963675213675216"/>
    <n v="54.865384615384613"/>
    <n v="47.698717948717949"/>
    <n v="54.664529914529915"/>
    <n v="57.371794871794869"/>
    <n v="47.771367521367523"/>
    <n v="50.504273504273506"/>
    <n v="39.433760683760681"/>
    <n v="52.797008547008545"/>
    <n v="40.391025641025642"/>
    <n v="22.869658119658119"/>
    <n v="35.728632478632477"/>
    <n v="0"/>
    <n v="0"/>
    <n v="0"/>
    <n v="0"/>
    <n v="0"/>
    <n v="0"/>
    <n v="0"/>
    <n v="0"/>
    <n v="0"/>
    <n v="0"/>
    <n v="0"/>
    <n v="0"/>
    <n v="385.11071999999996"/>
    <n v="363.95711999999997"/>
    <n v="0"/>
    <n v="24.236639999999998"/>
    <n v="36.974879999999999"/>
    <n v="32.145119999999999"/>
    <n v="36.83952"/>
    <n v="38.663999999999994"/>
    <n v="32.19408"/>
    <n v="34.03584"/>
    <n v="26.575199999999999"/>
    <n v="35.580959999999997"/>
    <n v="27.220319999999997"/>
    <n v="15.412319999999999"/>
    <n v="24.078239999999997"/>
    <n v="0"/>
    <n v="0"/>
    <n v="0"/>
    <n v="0"/>
    <n v="0"/>
    <n v="0"/>
    <n v="0"/>
    <n v="0"/>
    <n v="0"/>
    <n v="0"/>
    <n v="0"/>
    <n v="0"/>
  </r>
  <r>
    <s v="PIC"/>
    <x v="2"/>
    <n v="69986507"/>
    <n v="10076840001740"/>
    <s v="BJ US-ND-ChocChpCookDgh-8 1PT"/>
    <n v="296625"/>
    <n v="19312"/>
    <n v="26940"/>
    <n v="29543"/>
    <n v="27351"/>
    <n v="28134"/>
    <n v="29970"/>
    <n v="29846"/>
    <n v="29692"/>
    <n v="25845"/>
    <n v="17982"/>
    <n v="19533"/>
    <n v="19801"/>
    <m/>
    <m/>
    <m/>
    <m/>
    <m/>
    <m/>
    <m/>
    <m/>
    <m/>
    <m/>
    <m/>
    <m/>
    <n v="600574"/>
    <n v="240"/>
    <n v="3.7839999999999996E-3"/>
    <n v="303949"/>
    <n v="0"/>
    <n v="1235.9375"/>
    <n v="1266.4541666666667"/>
    <n v="0"/>
    <n v="80.466666666666669"/>
    <n v="112.25"/>
    <n v="123.09583333333333"/>
    <n v="113.96250000000001"/>
    <n v="117.22499999999999"/>
    <n v="124.875"/>
    <n v="124.35833333333333"/>
    <n v="123.71666666666667"/>
    <n v="107.6875"/>
    <n v="74.924999999999997"/>
    <n v="81.387500000000003"/>
    <n v="82.504166666666663"/>
    <n v="0"/>
    <n v="0"/>
    <n v="0"/>
    <n v="0"/>
    <n v="0"/>
    <n v="0"/>
    <n v="0"/>
    <n v="0"/>
    <n v="0"/>
    <n v="0"/>
    <n v="0"/>
    <n v="0"/>
    <n v="1122.4289999999999"/>
    <n v="1150.143016"/>
    <n v="0"/>
    <n v="73.076607999999993"/>
    <n v="101.94095999999999"/>
    <n v="111.79071199999998"/>
    <n v="103.49618399999999"/>
    <n v="106.45905599999999"/>
    <n v="113.40647999999999"/>
    <n v="112.93726399999998"/>
    <n v="112.35452799999999"/>
    <n v="97.797479999999993"/>
    <n v="68.043887999999995"/>
    <n v="73.912871999999993"/>
    <n v="74.92698399999999"/>
    <n v="0"/>
    <n v="0"/>
    <n v="0"/>
    <n v="0"/>
    <n v="0"/>
    <n v="0"/>
    <n v="0"/>
    <n v="0"/>
    <n v="0"/>
    <n v="0"/>
    <n v="0"/>
    <n v="0"/>
  </r>
  <r>
    <s v="PIC"/>
    <x v="0"/>
    <n v="64988055"/>
    <n v="10077567349801"/>
    <s v="BR CO-B NY STYLE CHEESECAKE 6 1.5QT"/>
    <n v="300465"/>
    <n v="20273"/>
    <n v="23225"/>
    <n v="25427"/>
    <n v="37354"/>
    <n v="25114"/>
    <n v="27104"/>
    <n v="28699"/>
    <n v="27721"/>
    <n v="19008"/>
    <n v="15022"/>
    <n v="19327"/>
    <n v="17402"/>
    <m/>
    <m/>
    <m/>
    <m/>
    <m/>
    <m/>
    <m/>
    <m/>
    <m/>
    <m/>
    <m/>
    <m/>
    <n v="586141"/>
    <n v="176"/>
    <n v="8.513999999999999E-3"/>
    <n v="285676"/>
    <n v="0"/>
    <n v="1707.1875"/>
    <n v="1623.159090909091"/>
    <n v="0"/>
    <n v="115.1875"/>
    <n v="131.96022727272728"/>
    <n v="144.47159090909091"/>
    <n v="212.23863636363637"/>
    <n v="142.69318181818181"/>
    <n v="154"/>
    <n v="163.0625"/>
    <n v="157.50568181818181"/>
    <n v="108"/>
    <n v="85.352272727272734"/>
    <n v="109.8125"/>
    <n v="98.875"/>
    <n v="0"/>
    <n v="0"/>
    <n v="0"/>
    <n v="0"/>
    <n v="0"/>
    <n v="0"/>
    <n v="0"/>
    <n v="0"/>
    <n v="0"/>
    <n v="0"/>
    <n v="0"/>
    <n v="0"/>
    <n v="2558.1590099999999"/>
    <n v="2432.2454639999996"/>
    <n v="0"/>
    <n v="172.60432199999997"/>
    <n v="197.73764999999997"/>
    <n v="216.48547799999997"/>
    <n v="318.03195599999998"/>
    <n v="213.82059599999997"/>
    <n v="230.76345599999996"/>
    <n v="244.34328599999998"/>
    <n v="236.01659399999997"/>
    <n v="161.83411199999998"/>
    <n v="127.89730799999998"/>
    <n v="164.55007799999998"/>
    <n v="148.16062799999997"/>
    <n v="0"/>
    <n v="0"/>
    <n v="0"/>
    <n v="0"/>
    <n v="0"/>
    <n v="0"/>
    <n v="0"/>
    <n v="0"/>
    <n v="0"/>
    <n v="0"/>
    <n v="0"/>
    <n v="0"/>
  </r>
  <r>
    <s v="PIC"/>
    <x v="5"/>
    <n v="68862399"/>
    <n v="10076840000767"/>
    <s v="Talenti Cold Brew Coffee Sorbetto 8 1PT"/>
    <n v="203650"/>
    <n v="16335"/>
    <n v="15003"/>
    <n v="17475"/>
    <n v="18420"/>
    <n v="21645"/>
    <n v="26085"/>
    <n v="24347"/>
    <n v="18225"/>
    <n v="22213"/>
    <n v="18105"/>
    <n v="15870"/>
    <n v="19935"/>
    <m/>
    <m/>
    <m/>
    <m/>
    <m/>
    <m/>
    <m/>
    <m/>
    <m/>
    <m/>
    <m/>
    <m/>
    <n v="437308"/>
    <n v="255"/>
    <n v="3.7839999999999996E-3"/>
    <n v="233658"/>
    <n v="0"/>
    <n v="798.62745098039215"/>
    <n v="916.30588235294113"/>
    <n v="0"/>
    <n v="64.058823529411768"/>
    <n v="58.835294117647059"/>
    <n v="68.529411764705884"/>
    <n v="72.235294117647058"/>
    <n v="84.882352941176464"/>
    <n v="102.29411764705883"/>
    <n v="95.478431372549025"/>
    <n v="71.470588235294116"/>
    <n v="87.109803921568627"/>
    <n v="71"/>
    <n v="62.235294117647058"/>
    <n v="78.17647058823529"/>
    <n v="0"/>
    <n v="0"/>
    <n v="0"/>
    <n v="0"/>
    <n v="0"/>
    <n v="0"/>
    <n v="0"/>
    <n v="0"/>
    <n v="0"/>
    <n v="0"/>
    <n v="0"/>
    <n v="0"/>
    <n v="770.61159999999995"/>
    <n v="884.1618719999999"/>
    <n v="0"/>
    <n v="61.811639999999997"/>
    <n v="56.771351999999993"/>
    <n v="66.125399999999999"/>
    <n v="69.701279999999997"/>
    <n v="81.904679999999985"/>
    <n v="98.705639999999988"/>
    <n v="92.129047999999997"/>
    <n v="68.963399999999993"/>
    <n v="84.053991999999994"/>
    <n v="68.509319999999988"/>
    <n v="60.052079999999997"/>
    <n v="75.434039999999996"/>
    <n v="0"/>
    <n v="0"/>
    <n v="0"/>
    <n v="0"/>
    <n v="0"/>
    <n v="0"/>
    <n v="0"/>
    <n v="0"/>
    <n v="0"/>
    <n v="0"/>
    <n v="0"/>
    <n v="0"/>
  </r>
  <r>
    <s v="PIC"/>
    <x v="2"/>
    <n v="69716749"/>
    <n v="10076840220318"/>
    <s v="BJ US-IC-ChocTherapy-FTNG-8 1PT"/>
    <n v="239232"/>
    <n v="16802"/>
    <n v="21487"/>
    <n v="26480"/>
    <n v="25075"/>
    <n v="22793"/>
    <n v="29883"/>
    <n v="25458"/>
    <n v="25319"/>
    <n v="23927"/>
    <n v="18700"/>
    <n v="16271"/>
    <n v="19336"/>
    <m/>
    <m/>
    <m/>
    <m/>
    <m/>
    <m/>
    <m/>
    <m/>
    <m/>
    <m/>
    <m/>
    <m/>
    <n v="510763"/>
    <n v="240"/>
    <n v="3.7839999999999996E-3"/>
    <n v="271531"/>
    <n v="0"/>
    <n v="996.8"/>
    <n v="1131.3791666666666"/>
    <n v="0"/>
    <n v="70.00833333333334"/>
    <n v="89.529166666666669"/>
    <n v="110.33333333333333"/>
    <n v="104.47916666666667"/>
    <n v="94.970833333333331"/>
    <n v="124.5125"/>
    <n v="106.075"/>
    <n v="105.49583333333334"/>
    <n v="99.69583333333334"/>
    <n v="77.916666666666671"/>
    <n v="67.795833333333334"/>
    <n v="80.566666666666663"/>
    <n v="0"/>
    <n v="0"/>
    <n v="0"/>
    <n v="0"/>
    <n v="0"/>
    <n v="0"/>
    <n v="0"/>
    <n v="0"/>
    <n v="0"/>
    <n v="0"/>
    <n v="0"/>
    <n v="0"/>
    <n v="905.25388799999996"/>
    <n v="1027.4733039999999"/>
    <n v="0"/>
    <n v="63.578767999999997"/>
    <n v="81.30680799999999"/>
    <n v="100.20031999999999"/>
    <n v="94.883799999999994"/>
    <n v="86.248711999999998"/>
    <n v="113.07727199999999"/>
    <n v="96.333071999999987"/>
    <n v="95.807095999999987"/>
    <n v="90.539767999999995"/>
    <n v="70.760799999999989"/>
    <n v="61.569463999999996"/>
    <n v="73.167423999999997"/>
    <n v="0"/>
    <n v="0"/>
    <n v="0"/>
    <n v="0"/>
    <n v="0"/>
    <n v="0"/>
    <n v="0"/>
    <n v="0"/>
    <n v="0"/>
    <n v="0"/>
    <n v="0"/>
    <n v="0"/>
  </r>
  <r>
    <s v="NOV"/>
    <x v="3"/>
    <n v="68710285"/>
    <n v="10075856001201"/>
    <s v="KL KRUNCH BAR 12-6PK"/>
    <n v="207054"/>
    <n v="13627"/>
    <n v="15579"/>
    <n v="26503"/>
    <n v="18468"/>
    <n v="26994"/>
    <n v="31363"/>
    <n v="27959"/>
    <n v="21386"/>
    <n v="17160"/>
    <n v="17592"/>
    <n v="13008"/>
    <n v="12300"/>
    <m/>
    <m/>
    <m/>
    <m/>
    <m/>
    <m/>
    <m/>
    <m/>
    <m/>
    <m/>
    <m/>
    <m/>
    <n v="448993"/>
    <n v="132"/>
    <n v="9.5760000000000012E-3"/>
    <n v="241939"/>
    <n v="0"/>
    <n v="1568.590909090909"/>
    <n v="1832.871212121212"/>
    <n v="0"/>
    <n v="103.23484848484848"/>
    <n v="118.02272727272727"/>
    <n v="200.78030303030303"/>
    <n v="139.90909090909091"/>
    <n v="204.5"/>
    <n v="237.59848484848484"/>
    <n v="211.81060606060606"/>
    <n v="162.0151515151515"/>
    <n v="130"/>
    <n v="133.27272727272728"/>
    <n v="98.545454545454547"/>
    <n v="93.181818181818187"/>
    <n v="0"/>
    <n v="0"/>
    <n v="0"/>
    <n v="0"/>
    <n v="0"/>
    <n v="0"/>
    <n v="0"/>
    <n v="0"/>
    <n v="0"/>
    <n v="0"/>
    <n v="0"/>
    <n v="0"/>
    <n v="1982.7491040000002"/>
    <n v="2316.8078640000003"/>
    <n v="0"/>
    <n v="130.492152"/>
    <n v="149.18450400000003"/>
    <n v="253.79272800000004"/>
    <n v="176.84956800000003"/>
    <n v="258.49454400000002"/>
    <n v="300.33208800000006"/>
    <n v="267.73538400000001"/>
    <n v="204.79233600000003"/>
    <n v="164.32416000000001"/>
    <n v="168.46099200000003"/>
    <n v="124.56460800000002"/>
    <n v="117.78480000000002"/>
    <n v="0"/>
    <n v="0"/>
    <n v="0"/>
    <n v="0"/>
    <n v="0"/>
    <n v="0"/>
    <n v="0"/>
    <n v="0"/>
    <n v="0"/>
    <n v="0"/>
    <n v="0"/>
    <n v="0"/>
  </r>
  <r>
    <s v="PIC"/>
    <x v="0"/>
    <n v="64341967"/>
    <n v="10077567603323"/>
    <s v="BR CHOC PEANUT BUTTER 6 1.5QT"/>
    <n v="353983"/>
    <n v="20524"/>
    <n v="28656"/>
    <n v="29489"/>
    <n v="34034"/>
    <n v="32335"/>
    <n v="39496"/>
    <n v="28834"/>
    <n v="29018"/>
    <n v="21604"/>
    <n v="18623"/>
    <n v="25817"/>
    <n v="22541"/>
    <m/>
    <m/>
    <m/>
    <m/>
    <m/>
    <m/>
    <m/>
    <m/>
    <m/>
    <m/>
    <m/>
    <m/>
    <n v="684954"/>
    <n v="176"/>
    <n v="8.513999999999999E-3"/>
    <n v="330971"/>
    <n v="0"/>
    <n v="2011.2670454545455"/>
    <n v="1880.5170454545455"/>
    <n v="0"/>
    <n v="116.61363636363636"/>
    <n v="162.81818181818181"/>
    <n v="167.55113636363637"/>
    <n v="193.375"/>
    <n v="183.72159090909091"/>
    <n v="224.40909090909091"/>
    <n v="163.82954545454547"/>
    <n v="164.875"/>
    <n v="122.75"/>
    <n v="105.8125"/>
    <n v="146.6875"/>
    <n v="128.07386363636363"/>
    <n v="0"/>
    <n v="0"/>
    <n v="0"/>
    <n v="0"/>
    <n v="0"/>
    <n v="0"/>
    <n v="0"/>
    <n v="0"/>
    <n v="0"/>
    <n v="0"/>
    <n v="0"/>
    <n v="0"/>
    <n v="3013.8112619999997"/>
    <n v="2817.8870939999997"/>
    <n v="0"/>
    <n v="174.74133599999999"/>
    <n v="243.97718399999997"/>
    <n v="251.06934599999997"/>
    <n v="289.76547599999998"/>
    <n v="275.30018999999999"/>
    <n v="336.26894399999998"/>
    <n v="245.49267599999996"/>
    <n v="247.05925199999996"/>
    <n v="183.93645599999996"/>
    <n v="158.55622199999999"/>
    <n v="219.80593799999997"/>
    <n v="191.91407399999997"/>
    <n v="0"/>
    <n v="0"/>
    <n v="0"/>
    <n v="0"/>
    <n v="0"/>
    <n v="0"/>
    <n v="0"/>
    <n v="0"/>
    <n v="0"/>
    <n v="0"/>
    <n v="0"/>
    <n v="0"/>
  </r>
  <r>
    <s v="NOV"/>
    <x v="9"/>
    <n v="64903296"/>
    <n v="10077567369878"/>
    <s v="MG Mini Classic/Almond/WhiteVP RFA 6-6PK"/>
    <n v="334055"/>
    <n v="15628"/>
    <n v="22846"/>
    <n v="27452"/>
    <n v="23294"/>
    <n v="22357"/>
    <n v="25632"/>
    <n v="31394"/>
    <n v="24531"/>
    <n v="19706"/>
    <n v="20480.060000000001"/>
    <n v="20222.100000000002"/>
    <n v="15154"/>
    <m/>
    <m/>
    <m/>
    <m/>
    <m/>
    <m/>
    <m/>
    <m/>
    <m/>
    <m/>
    <m/>
    <m/>
    <n v="602751.16"/>
    <n v="162"/>
    <n v="1.98E-3"/>
    <n v="268696.16000000003"/>
    <n v="0"/>
    <n v="2062.0679012345681"/>
    <n v="1658.6182716049384"/>
    <n v="0"/>
    <n v="96.46913580246914"/>
    <n v="141.02469135802468"/>
    <n v="169.45679012345678"/>
    <n v="143.79012345679013"/>
    <n v="138.00617283950618"/>
    <n v="158.22222222222223"/>
    <n v="193.79012345679013"/>
    <n v="151.42592592592592"/>
    <n v="121.64197530864197"/>
    <n v="126.42012345679014"/>
    <n v="124.8277777777778"/>
    <n v="93.543209876543216"/>
    <n v="0"/>
    <n v="0"/>
    <n v="0"/>
    <n v="0"/>
    <n v="0"/>
    <n v="0"/>
    <n v="0"/>
    <n v="0"/>
    <n v="0"/>
    <n v="0"/>
    <n v="0"/>
    <n v="0"/>
    <n v="661.4289"/>
    <n v="532.0183968"/>
    <n v="0"/>
    <n v="30.943439999999999"/>
    <n v="45.235079999999996"/>
    <n v="54.354959999999998"/>
    <n v="46.122120000000002"/>
    <n v="44.266860000000001"/>
    <n v="50.751359999999998"/>
    <n v="62.160119999999999"/>
    <n v="48.571379999999998"/>
    <n v="39.017879999999998"/>
    <n v="40.550518799999999"/>
    <n v="40.039758000000006"/>
    <n v="30.004919999999998"/>
    <n v="0"/>
    <n v="0"/>
    <n v="0"/>
    <n v="0"/>
    <n v="0"/>
    <n v="0"/>
    <n v="0"/>
    <n v="0"/>
    <n v="0"/>
    <n v="0"/>
    <n v="0"/>
    <n v="0"/>
  </r>
  <r>
    <s v="NOV"/>
    <x v="4"/>
    <n v="64776952"/>
    <n v="10077567274424"/>
    <s v="PS FIrecracker 6-18PK"/>
    <n v="403412"/>
    <n v="11227"/>
    <n v="15314"/>
    <n v="19422"/>
    <n v="24622"/>
    <n v="43105"/>
    <n v="63583"/>
    <n v="45305"/>
    <n v="15275"/>
    <n v="11421"/>
    <n v="4121"/>
    <n v="5811"/>
    <n v="6927"/>
    <m/>
    <m/>
    <m/>
    <m/>
    <m/>
    <m/>
    <m/>
    <m/>
    <m/>
    <m/>
    <m/>
    <m/>
    <n v="669545"/>
    <n v="130"/>
    <n v="5.0940000000000004E-3"/>
    <n v="266133"/>
    <n v="0"/>
    <n v="3103.1692307692306"/>
    <n v="2047.176923076923"/>
    <n v="0"/>
    <n v="86.361538461538458"/>
    <n v="117.8"/>
    <n v="149.4"/>
    <n v="189.4"/>
    <n v="331.57692307692309"/>
    <n v="489.1"/>
    <n v="348.5"/>
    <n v="117.5"/>
    <n v="87.853846153846149"/>
    <n v="31.7"/>
    <n v="44.7"/>
    <n v="53.284615384615385"/>
    <n v="0"/>
    <n v="0"/>
    <n v="0"/>
    <n v="0"/>
    <n v="0"/>
    <n v="0"/>
    <n v="0"/>
    <n v="0"/>
    <n v="0"/>
    <n v="0"/>
    <n v="0"/>
    <n v="0"/>
    <n v="2054.980728"/>
    <n v="1355.6815020000001"/>
    <n v="0"/>
    <n v="57.190338000000004"/>
    <n v="78.009516000000005"/>
    <n v="98.935668000000007"/>
    <n v="125.424468"/>
    <n v="219.57687000000001"/>
    <n v="323.89180200000004"/>
    <n v="230.78367000000003"/>
    <n v="77.810850000000002"/>
    <n v="58.178574000000005"/>
    <n v="20.992374000000002"/>
    <n v="29.601234000000002"/>
    <n v="35.286138000000001"/>
    <n v="0"/>
    <n v="0"/>
    <n v="0"/>
    <n v="0"/>
    <n v="0"/>
    <n v="0"/>
    <n v="0"/>
    <n v="0"/>
    <n v="0"/>
    <n v="0"/>
    <n v="0"/>
    <n v="0"/>
  </r>
  <r>
    <s v="NOV"/>
    <x v="12"/>
    <n v="64977494"/>
    <n v="10840473400245"/>
    <s v="GH Reeses Candy Bar 8-6PK"/>
    <n v="0"/>
    <n v="0"/>
    <n v="0"/>
    <n v="0"/>
    <n v="0"/>
    <n v="0"/>
    <n v="0"/>
    <n v="0"/>
    <n v="0"/>
    <n v="0"/>
    <n v="0"/>
    <n v="0"/>
    <n v="429"/>
    <m/>
    <m/>
    <m/>
    <m/>
    <m/>
    <m/>
    <m/>
    <m/>
    <m/>
    <m/>
    <m/>
    <m/>
    <n v="429"/>
    <n v="130"/>
    <n v="2.8399999999999996E-3"/>
    <n v="429"/>
    <n v="0"/>
    <n v="0"/>
    <n v="3.3"/>
    <n v="0"/>
    <n v="0"/>
    <n v="0"/>
    <n v="0"/>
    <n v="0"/>
    <n v="0"/>
    <n v="0"/>
    <n v="0"/>
    <n v="0"/>
    <n v="0"/>
    <n v="0"/>
    <n v="0"/>
    <n v="3.3"/>
    <n v="0"/>
    <n v="0"/>
    <n v="0"/>
    <n v="0"/>
    <n v="0"/>
    <n v="0"/>
    <n v="0"/>
    <n v="0"/>
    <n v="0"/>
    <n v="0"/>
    <n v="0"/>
    <n v="0"/>
    <n v="0"/>
    <n v="1.2183599999999999"/>
    <n v="0"/>
    <n v="0"/>
    <n v="0"/>
    <n v="0"/>
    <n v="0"/>
    <n v="0"/>
    <n v="0"/>
    <n v="0"/>
    <n v="0"/>
    <n v="0"/>
    <n v="0"/>
    <n v="0"/>
    <n v="1.2183599999999999"/>
    <n v="0"/>
    <n v="0"/>
    <n v="0"/>
    <n v="0"/>
    <n v="0"/>
    <n v="0"/>
    <n v="0"/>
    <n v="0"/>
    <n v="0"/>
    <n v="0"/>
    <n v="0"/>
    <n v="0"/>
  </r>
  <r>
    <s v="PIC"/>
    <x v="2"/>
    <n v="84139090"/>
    <n v="10076840100115"/>
    <s v="BJ US-IC-CoffeeToffeeCrunch-FTNG-8 1PT"/>
    <n v="259433"/>
    <n v="14382"/>
    <n v="22218"/>
    <n v="26262"/>
    <n v="21956"/>
    <n v="23891"/>
    <n v="29203"/>
    <n v="23942"/>
    <n v="25595"/>
    <n v="27470"/>
    <n v="14400"/>
    <n v="14512"/>
    <n v="17237"/>
    <m/>
    <m/>
    <m/>
    <m/>
    <m/>
    <m/>
    <m/>
    <m/>
    <m/>
    <m/>
    <m/>
    <m/>
    <n v="520501"/>
    <n v="240"/>
    <n v="3.7853439999999999E-3"/>
    <n v="261068"/>
    <n v="0"/>
    <n v="1080.9708333333333"/>
    <n v="1087.7833333333333"/>
    <n v="0"/>
    <n v="59.924999999999997"/>
    <n v="92.575000000000003"/>
    <n v="109.425"/>
    <n v="91.483333333333334"/>
    <n v="99.545833333333334"/>
    <n v="121.67916666666666"/>
    <n v="99.75833333333334"/>
    <n v="106.64583333333333"/>
    <n v="114.45833333333333"/>
    <n v="60"/>
    <n v="60.466666666666669"/>
    <n v="71.82083333333334"/>
    <n v="0"/>
    <n v="0"/>
    <n v="0"/>
    <n v="0"/>
    <n v="0"/>
    <n v="0"/>
    <n v="0"/>
    <n v="0"/>
    <n v="0"/>
    <n v="0"/>
    <n v="0"/>
    <n v="0"/>
    <n v="982.04314995200002"/>
    <n v="988.23218739200001"/>
    <n v="0"/>
    <n v="54.440817408000001"/>
    <n v="84.102772991999998"/>
    <n v="99.410704127999992"/>
    <n v="83.111012864000003"/>
    <n v="90.435653504000001"/>
    <n v="110.543400832"/>
    <n v="90.628706047999998"/>
    <n v="96.885879680000002"/>
    <n v="103.98339968000001"/>
    <n v="54.508953599999998"/>
    <n v="54.932912127999998"/>
    <n v="65.247974528"/>
    <n v="0"/>
    <n v="0"/>
    <n v="0"/>
    <n v="0"/>
    <n v="0"/>
    <n v="0"/>
    <n v="0"/>
    <n v="0"/>
    <n v="0"/>
    <n v="0"/>
    <n v="0"/>
    <n v="0"/>
  </r>
  <r>
    <s v="NOV"/>
    <x v="9"/>
    <n v="62694914"/>
    <n v="10077567158922"/>
    <s v="MG Almond 1-12BK"/>
    <n v="226996"/>
    <n v="6679"/>
    <n v="12799"/>
    <n v="12284"/>
    <n v="18941"/>
    <n v="23646"/>
    <n v="29156.02003"/>
    <n v="17593"/>
    <n v="28629"/>
    <n v="19341"/>
    <n v="17255"/>
    <n v="14906"/>
    <n v="14398"/>
    <m/>
    <m/>
    <m/>
    <m/>
    <m/>
    <m/>
    <m/>
    <m/>
    <m/>
    <m/>
    <m/>
    <m/>
    <n v="442623.02003000001"/>
    <n v="493"/>
    <n v="1.08E-3"/>
    <n v="215627.02003000001"/>
    <n v="0"/>
    <n v="460.43813387423933"/>
    <n v="437.37732257606496"/>
    <n v="0"/>
    <n v="13.547667342799189"/>
    <n v="25.961460446247465"/>
    <n v="24.916835699797161"/>
    <n v="38.419878296146045"/>
    <n v="47.963488843813387"/>
    <n v="59.140000060851925"/>
    <n v="35.685598377281949"/>
    <n v="58.070993914807303"/>
    <n v="39.231237322515213"/>
    <n v="35"/>
    <n v="30.235294117647058"/>
    <n v="29.204868154158216"/>
    <n v="0"/>
    <n v="0"/>
    <n v="0"/>
    <n v="0"/>
    <n v="0"/>
    <n v="0"/>
    <n v="0"/>
    <n v="0"/>
    <n v="0"/>
    <n v="0"/>
    <n v="0"/>
    <n v="0"/>
    <n v="245.15567999999999"/>
    <n v="232.87718163240001"/>
    <n v="0"/>
    <n v="7.2133200000000004"/>
    <n v="13.82292"/>
    <n v="13.266719999999999"/>
    <n v="20.45628"/>
    <n v="25.537680000000002"/>
    <n v="31.488501632399998"/>
    <n v="19.000440000000001"/>
    <n v="30.919319999999999"/>
    <n v="20.888280000000002"/>
    <n v="18.635400000000001"/>
    <n v="16.098479999999999"/>
    <n v="15.54984"/>
    <n v="0"/>
    <n v="0"/>
    <n v="0"/>
    <n v="0"/>
    <n v="0"/>
    <n v="0"/>
    <n v="0"/>
    <n v="0"/>
    <n v="0"/>
    <n v="0"/>
    <n v="0"/>
    <n v="0"/>
  </r>
  <r>
    <s v="PIC"/>
    <x v="2"/>
    <n v="67881628"/>
    <n v="10076840000712"/>
    <s v="BJ US-IC- CrmlChcChsck- 8 1PT"/>
    <n v="260382"/>
    <n v="19294"/>
    <n v="24468"/>
    <n v="25863"/>
    <n v="21759"/>
    <n v="25705"/>
    <n v="25579"/>
    <n v="23303"/>
    <n v="21808"/>
    <n v="22711"/>
    <n v="17823"/>
    <n v="18418"/>
    <n v="17609"/>
    <m/>
    <m/>
    <m/>
    <m/>
    <m/>
    <m/>
    <m/>
    <m/>
    <m/>
    <m/>
    <m/>
    <m/>
    <n v="524722"/>
    <n v="240"/>
    <n v="3.7853439999999999E-3"/>
    <n v="264340"/>
    <n v="0"/>
    <n v="1084.925"/>
    <n v="1101.4166666666667"/>
    <n v="0"/>
    <n v="80.391666666666666"/>
    <n v="101.95"/>
    <n v="107.7625"/>
    <n v="90.662499999999994"/>
    <n v="107.10416666666667"/>
    <n v="106.57916666666667"/>
    <n v="97.095833333333331"/>
    <n v="90.86666666666666"/>
    <n v="94.629166666666663"/>
    <n v="74.262500000000003"/>
    <n v="76.74166666666666"/>
    <n v="73.370833333333337"/>
    <n v="0"/>
    <n v="0"/>
    <n v="0"/>
    <n v="0"/>
    <n v="0"/>
    <n v="0"/>
    <n v="0"/>
    <n v="0"/>
    <n v="0"/>
    <n v="0"/>
    <n v="0"/>
    <n v="0"/>
    <n v="985.63544140800002"/>
    <n v="1000.61783296"/>
    <n v="0"/>
    <n v="73.034427136000005"/>
    <n v="92.619796992000005"/>
    <n v="97.900351872000002"/>
    <n v="82.365300095999999"/>
    <n v="97.302267520000001"/>
    <n v="96.825314175999992"/>
    <n v="88.209871231999998"/>
    <n v="82.550781951999994"/>
    <n v="85.968947584000006"/>
    <n v="67.466186112000003"/>
    <n v="69.718465792000003"/>
    <n v="66.656122495999995"/>
    <n v="0"/>
    <n v="0"/>
    <n v="0"/>
    <n v="0"/>
    <n v="0"/>
    <n v="0"/>
    <n v="0"/>
    <n v="0"/>
    <n v="0"/>
    <n v="0"/>
    <n v="0"/>
    <n v="0"/>
  </r>
  <r>
    <s v="PIC"/>
    <x v="0"/>
    <n v="68899826"/>
    <n v="10077567254273"/>
    <s v="BR CHERRY VANILLA 6 1.5QT"/>
    <n v="282234"/>
    <n v="19745"/>
    <n v="18249"/>
    <n v="20205"/>
    <n v="27496"/>
    <n v="24253"/>
    <n v="25314"/>
    <n v="24247"/>
    <n v="22759"/>
    <n v="16043"/>
    <n v="16159"/>
    <n v="23320"/>
    <n v="16753"/>
    <m/>
    <m/>
    <m/>
    <m/>
    <m/>
    <m/>
    <m/>
    <m/>
    <m/>
    <m/>
    <m/>
    <m/>
    <n v="536777"/>
    <n v="176"/>
    <n v="8.5199999999999998E-3"/>
    <n v="254543"/>
    <n v="0"/>
    <n v="1603.6022727272727"/>
    <n v="1446.2670454545455"/>
    <n v="0"/>
    <n v="112.1875"/>
    <n v="103.6875"/>
    <n v="114.80113636363636"/>
    <n v="156.22727272727272"/>
    <n v="137.80113636363637"/>
    <n v="143.82954545454547"/>
    <n v="137.76704545454547"/>
    <n v="129.3125"/>
    <n v="91.153409090909093"/>
    <n v="91.8125"/>
    <n v="132.5"/>
    <n v="95.1875"/>
    <n v="0"/>
    <n v="0"/>
    <n v="0"/>
    <n v="0"/>
    <n v="0"/>
    <n v="0"/>
    <n v="0"/>
    <n v="0"/>
    <n v="0"/>
    <n v="0"/>
    <n v="0"/>
    <n v="0"/>
    <n v="2404.6336799999999"/>
    <n v="2168.7063600000001"/>
    <n v="0"/>
    <n v="168.22739999999999"/>
    <n v="155.48148"/>
    <n v="172.14660000000001"/>
    <n v="234.26591999999999"/>
    <n v="206.63556"/>
    <n v="215.67527999999999"/>
    <n v="206.58444"/>
    <n v="193.90667999999999"/>
    <n v="136.68636000000001"/>
    <n v="137.67468"/>
    <n v="198.68639999999999"/>
    <n v="142.73555999999999"/>
    <n v="0"/>
    <n v="0"/>
    <n v="0"/>
    <n v="0"/>
    <n v="0"/>
    <n v="0"/>
    <n v="0"/>
    <n v="0"/>
    <n v="0"/>
    <n v="0"/>
    <n v="0"/>
    <n v="0"/>
  </r>
  <r>
    <s v="PIC"/>
    <x v="5"/>
    <n v="65431090"/>
    <n v="10186852001888"/>
    <s v="Talenti Hazelnut Chocolate 8-1PT"/>
    <n v="0"/>
    <n v="0"/>
    <n v="0"/>
    <n v="0"/>
    <n v="0"/>
    <n v="0"/>
    <n v="0"/>
    <n v="0"/>
    <n v="0"/>
    <n v="0"/>
    <n v="0"/>
    <n v="0"/>
    <n v="120"/>
    <m/>
    <m/>
    <m/>
    <m/>
    <m/>
    <m/>
    <m/>
    <m/>
    <m/>
    <m/>
    <m/>
    <m/>
    <n v="120"/>
    <n v="255"/>
    <n v="3.7839999999999996E-3"/>
    <n v="120"/>
    <n v="0"/>
    <n v="0"/>
    <n v="0.47058823529411764"/>
    <n v="0"/>
    <n v="0"/>
    <n v="0"/>
    <n v="0"/>
    <n v="0"/>
    <n v="0"/>
    <n v="0"/>
    <n v="0"/>
    <n v="0"/>
    <n v="0"/>
    <n v="0"/>
    <n v="0"/>
    <n v="0.47058823529411764"/>
    <n v="0"/>
    <n v="0"/>
    <n v="0"/>
    <n v="0"/>
    <n v="0"/>
    <n v="0"/>
    <n v="0"/>
    <n v="0"/>
    <n v="0"/>
    <n v="0"/>
    <n v="0"/>
    <n v="0"/>
    <n v="0"/>
    <n v="0.45407999999999993"/>
    <n v="0"/>
    <n v="0"/>
    <n v="0"/>
    <n v="0"/>
    <n v="0"/>
    <n v="0"/>
    <n v="0"/>
    <n v="0"/>
    <n v="0"/>
    <n v="0"/>
    <n v="0"/>
    <n v="0"/>
    <n v="0.45407999999999993"/>
    <n v="0"/>
    <n v="0"/>
    <n v="0"/>
    <n v="0"/>
    <n v="0"/>
    <n v="0"/>
    <n v="0"/>
    <n v="0"/>
    <n v="0"/>
    <n v="0"/>
    <n v="0"/>
    <n v="0"/>
  </r>
  <r>
    <s v="NOV"/>
    <x v="12"/>
    <n v="64997059"/>
    <n v="10076840004604"/>
    <s v="BJ US-IC-Mixed 12PK"/>
    <n v="0"/>
    <n v="0"/>
    <n v="0"/>
    <n v="0"/>
    <n v="0"/>
    <n v="0"/>
    <n v="0"/>
    <n v="192"/>
    <n v="8928"/>
    <n v="7872"/>
    <n v="4800"/>
    <n v="7488"/>
    <n v="3744"/>
    <m/>
    <m/>
    <m/>
    <m/>
    <m/>
    <m/>
    <m/>
    <m/>
    <m/>
    <m/>
    <m/>
    <m/>
    <n v="33024"/>
    <n v="96"/>
    <n v="5.6760000000000005E-3"/>
    <n v="33024"/>
    <n v="0"/>
    <n v="0"/>
    <n v="344"/>
    <n v="0"/>
    <n v="0"/>
    <n v="0"/>
    <n v="0"/>
    <n v="0"/>
    <n v="0"/>
    <n v="0"/>
    <n v="2"/>
    <n v="93"/>
    <n v="82"/>
    <n v="50"/>
    <n v="78"/>
    <n v="39"/>
    <n v="0"/>
    <n v="0"/>
    <n v="0"/>
    <n v="0"/>
    <n v="0"/>
    <n v="0"/>
    <n v="0"/>
    <n v="0"/>
    <n v="0"/>
    <n v="0"/>
    <n v="0"/>
    <n v="0"/>
    <n v="0"/>
    <n v="187.44422400000002"/>
    <n v="0"/>
    <n v="0"/>
    <n v="0"/>
    <n v="0"/>
    <n v="0"/>
    <n v="0"/>
    <n v="0"/>
    <n v="1.0897920000000001"/>
    <n v="50.675328000000007"/>
    <n v="44.681472000000007"/>
    <n v="27.244800000000001"/>
    <n v="42.501888000000001"/>
    <n v="21.250944"/>
    <n v="0"/>
    <n v="0"/>
    <n v="0"/>
    <n v="0"/>
    <n v="0"/>
    <n v="0"/>
    <n v="0"/>
    <n v="0"/>
    <n v="0"/>
    <n v="0"/>
    <n v="0"/>
    <n v="0"/>
  </r>
  <r>
    <s v="NOV"/>
    <x v="4"/>
    <n v="64341107"/>
    <n v="10077567003819"/>
    <s v="PS JR Sour"/>
    <n v="4420"/>
    <n v="9282"/>
    <n v="10673"/>
    <n v="13928"/>
    <n v="35833"/>
    <n v="39130"/>
    <n v="32890"/>
    <n v="26832"/>
    <n v="24375"/>
    <n v="12413"/>
    <n v="9048"/>
    <n v="7560"/>
    <n v="9282"/>
    <m/>
    <m/>
    <m/>
    <m/>
    <m/>
    <m/>
    <m/>
    <m/>
    <m/>
    <m/>
    <m/>
    <m/>
    <n v="235666"/>
    <n v="130"/>
    <n v="5.2680000000000001E-3"/>
    <n v="231246"/>
    <n v="0"/>
    <n v="34"/>
    <n v="1778.8153846153846"/>
    <n v="0"/>
    <n v="71.400000000000006"/>
    <n v="82.1"/>
    <n v="107.13846153846154"/>
    <n v="275.63846153846151"/>
    <n v="301"/>
    <n v="253"/>
    <n v="206.4"/>
    <n v="187.5"/>
    <n v="95.484615384615381"/>
    <n v="69.599999999999994"/>
    <n v="58.153846153846153"/>
    <n v="71.400000000000006"/>
    <n v="0"/>
    <n v="0"/>
    <n v="0"/>
    <n v="0"/>
    <n v="0"/>
    <n v="0"/>
    <n v="0"/>
    <n v="0"/>
    <n v="0"/>
    <n v="0"/>
    <n v="0"/>
    <n v="0"/>
    <n v="23.284559999999999"/>
    <n v="1218.2039280000001"/>
    <n v="0"/>
    <n v="48.897576000000001"/>
    <n v="56.225363999999999"/>
    <n v="73.372703999999999"/>
    <n v="188.76824400000001"/>
    <n v="206.13684000000001"/>
    <n v="173.26452"/>
    <n v="141.350976"/>
    <n v="128.4075"/>
    <n v="65.391683999999998"/>
    <n v="47.664864000000001"/>
    <n v="39.826079999999997"/>
    <n v="48.897576000000001"/>
    <n v="0"/>
    <n v="0"/>
    <n v="0"/>
    <n v="0"/>
    <n v="0"/>
    <n v="0"/>
    <n v="0"/>
    <n v="0"/>
    <n v="0"/>
    <n v="0"/>
    <n v="0"/>
    <n v="0"/>
  </r>
  <r>
    <s v="PIC"/>
    <x v="5"/>
    <n v="64369025"/>
    <n v="10186852001697"/>
    <s v="TAL Zesty Lemon Sorbetto 8 1PT"/>
    <n v="262241"/>
    <n v="17854"/>
    <n v="15561"/>
    <n v="22340"/>
    <n v="18821"/>
    <n v="29934"/>
    <n v="28464"/>
    <n v="29021"/>
    <n v="25987"/>
    <n v="22440"/>
    <n v="18780"/>
    <n v="15045"/>
    <n v="15705"/>
    <m/>
    <m/>
    <m/>
    <m/>
    <m/>
    <m/>
    <m/>
    <m/>
    <m/>
    <m/>
    <m/>
    <m/>
    <n v="522193"/>
    <n v="255"/>
    <n v="3.7839999999999996E-3"/>
    <n v="259952"/>
    <n v="0"/>
    <n v="1028.3960784313726"/>
    <n v="1019.4196078431372"/>
    <n v="0"/>
    <n v="70.015686274509804"/>
    <n v="61.023529411764706"/>
    <n v="87.607843137254903"/>
    <n v="73.807843137254906"/>
    <n v="117.38823529411765"/>
    <n v="111.62352941176471"/>
    <n v="113.80784313725491"/>
    <n v="101.90980392156862"/>
    <n v="88"/>
    <n v="73.647058823529406"/>
    <n v="59"/>
    <n v="61.588235294117645"/>
    <n v="0"/>
    <n v="0"/>
    <n v="0"/>
    <n v="0"/>
    <n v="0"/>
    <n v="0"/>
    <n v="0"/>
    <n v="0"/>
    <n v="0"/>
    <n v="0"/>
    <n v="0"/>
    <n v="0"/>
    <n v="992.31994399999985"/>
    <n v="983.65836799999988"/>
    <n v="0"/>
    <n v="67.559535999999994"/>
    <n v="58.882823999999992"/>
    <n v="84.534559999999985"/>
    <n v="71.21866399999999"/>
    <n v="113.27025599999999"/>
    <n v="107.707776"/>
    <n v="109.81546399999999"/>
    <n v="98.334807999999995"/>
    <n v="84.912959999999984"/>
    <n v="71.063519999999997"/>
    <n v="56.930279999999996"/>
    <n v="59.427719999999994"/>
    <n v="0"/>
    <n v="0"/>
    <n v="0"/>
    <n v="0"/>
    <n v="0"/>
    <n v="0"/>
    <n v="0"/>
    <n v="0"/>
    <n v="0"/>
    <n v="0"/>
    <n v="0"/>
    <n v="0"/>
  </r>
  <r>
    <s v="NOV"/>
    <x v="6"/>
    <n v="64325492"/>
    <n v="10850001974568"/>
    <s v="Yasso Strawberry Chocolate Crunch 8-4pk"/>
    <n v="179355"/>
    <n v="11424"/>
    <n v="14416"/>
    <n v="20876"/>
    <n v="21114"/>
    <n v="22719"/>
    <n v="18604"/>
    <n v="32186"/>
    <n v="16882"/>
    <n v="18689"/>
    <n v="19387"/>
    <n v="9954"/>
    <n v="11694"/>
    <m/>
    <m/>
    <m/>
    <m/>
    <m/>
    <m/>
    <m/>
    <m/>
    <m/>
    <m/>
    <m/>
    <m/>
    <n v="397300"/>
    <n v="187"/>
    <n v="2.5119999999999999E-3"/>
    <n v="217945"/>
    <n v="0"/>
    <n v="959.11764705882354"/>
    <n v="1165.4812834224599"/>
    <n v="0"/>
    <n v="61.090909090909093"/>
    <n v="77.090909090909093"/>
    <n v="111.63636363636364"/>
    <n v="112.90909090909091"/>
    <n v="121.49197860962566"/>
    <n v="99.486631016042779"/>
    <n v="172.11764705882354"/>
    <n v="90.278074866310163"/>
    <n v="99.941176470588232"/>
    <n v="103.67379679144385"/>
    <n v="53.229946524064168"/>
    <n v="62.534759358288767"/>
    <n v="0"/>
    <n v="0"/>
    <n v="0"/>
    <n v="0"/>
    <n v="0"/>
    <n v="0"/>
    <n v="0"/>
    <n v="0"/>
    <n v="0"/>
    <n v="0"/>
    <n v="0"/>
    <n v="0"/>
    <n v="450.53976"/>
    <n v="547.47784000000001"/>
    <n v="0"/>
    <n v="28.697087999999997"/>
    <n v="36.212992"/>
    <n v="52.440511999999998"/>
    <n v="53.038367999999998"/>
    <n v="57.070127999999997"/>
    <n v="46.733247999999996"/>
    <n v="80.851231999999996"/>
    <n v="42.407584"/>
    <n v="46.946767999999999"/>
    <n v="48.700144000000002"/>
    <n v="25.004448"/>
    <n v="29.375328"/>
    <n v="0"/>
    <n v="0"/>
    <n v="0"/>
    <n v="0"/>
    <n v="0"/>
    <n v="0"/>
    <n v="0"/>
    <n v="0"/>
    <n v="0"/>
    <n v="0"/>
    <n v="0"/>
    <n v="0"/>
  </r>
  <r>
    <s v="PIC"/>
    <x v="5"/>
    <n v="64367657"/>
    <n v="10186852001796"/>
    <s v="TAL LYR Choc Chip CKE Batter 8-1pt "/>
    <n v="4832"/>
    <n v="10493"/>
    <n v="11967"/>
    <n v="19252"/>
    <n v="24566"/>
    <n v="21546"/>
    <n v="28459"/>
    <n v="23628"/>
    <n v="21270"/>
    <n v="25350"/>
    <n v="20945"/>
    <n v="21210"/>
    <n v="18135"/>
    <m/>
    <m/>
    <m/>
    <m/>
    <m/>
    <m/>
    <m/>
    <m/>
    <m/>
    <m/>
    <m/>
    <m/>
    <n v="251653"/>
    <n v="255"/>
    <n v="3.552E-3"/>
    <n v="246821"/>
    <n v="0"/>
    <n v="18.949019607843137"/>
    <n v="967.92549019607839"/>
    <n v="0"/>
    <n v="41.149019607843137"/>
    <n v="46.929411764705883"/>
    <n v="75.498039215686276"/>
    <n v="96.33725490196079"/>
    <n v="84.494117647058829"/>
    <n v="111.60392156862746"/>
    <n v="92.658823529411762"/>
    <n v="83.411764705882348"/>
    <n v="99.411764705882348"/>
    <n v="82.137254901960787"/>
    <n v="83.17647058823529"/>
    <n v="71.117647058823536"/>
    <n v="0"/>
    <n v="0"/>
    <n v="0"/>
    <n v="0"/>
    <n v="0"/>
    <n v="0"/>
    <n v="0"/>
    <n v="0"/>
    <n v="0"/>
    <n v="0"/>
    <n v="0"/>
    <n v="0"/>
    <n v="17.163264000000002"/>
    <n v="876.70819200000005"/>
    <n v="0"/>
    <n v="37.271135999999998"/>
    <n v="42.506784000000003"/>
    <n v="68.383104000000003"/>
    <n v="87.258431999999999"/>
    <n v="76.531391999999997"/>
    <n v="101.08636800000001"/>
    <n v="83.926655999999994"/>
    <n v="75.55104"/>
    <n v="90.043199999999999"/>
    <n v="74.396640000000005"/>
    <n v="75.337919999999997"/>
    <n v="64.415520000000001"/>
    <n v="0"/>
    <n v="0"/>
    <n v="0"/>
    <n v="0"/>
    <n v="0"/>
    <n v="0"/>
    <n v="0"/>
    <n v="0"/>
    <n v="0"/>
    <n v="0"/>
    <n v="0"/>
    <n v="0"/>
  </r>
  <r>
    <s v="PIC"/>
    <x v="2"/>
    <n v="67546042"/>
    <n v="10076840001771"/>
    <s v="BJ US-COR-ChocolateChip-8 1 PT"/>
    <n v="258528"/>
    <n v="17016"/>
    <n v="26197"/>
    <n v="27475"/>
    <n v="23859"/>
    <n v="22355"/>
    <n v="27837"/>
    <n v="23973"/>
    <n v="21212"/>
    <n v="21354"/>
    <n v="15407"/>
    <n v="14341"/>
    <n v="15107"/>
    <m/>
    <m/>
    <m/>
    <m/>
    <m/>
    <m/>
    <m/>
    <m/>
    <m/>
    <m/>
    <m/>
    <m/>
    <n v="514661"/>
    <n v="240"/>
    <n v="3.7853439999999999E-3"/>
    <n v="256133"/>
    <n v="0"/>
    <n v="1077.2"/>
    <n v="1067.2208333333333"/>
    <n v="0"/>
    <n v="70.900000000000006"/>
    <n v="109.15416666666667"/>
    <n v="114.47916666666667"/>
    <n v="99.412499999999994"/>
    <n v="93.145833333333329"/>
    <n v="115.9875"/>
    <n v="99.887500000000003"/>
    <n v="88.38333333333334"/>
    <n v="88.974999999999994"/>
    <n v="64.19583333333334"/>
    <n v="59.75416666666667"/>
    <n v="62.945833333333333"/>
    <n v="0"/>
    <n v="0"/>
    <n v="0"/>
    <n v="0"/>
    <n v="0"/>
    <n v="0"/>
    <n v="0"/>
    <n v="0"/>
    <n v="0"/>
    <n v="0"/>
    <n v="0"/>
    <n v="0"/>
    <n v="978.61741363199997"/>
    <n v="969.551514752"/>
    <n v="0"/>
    <n v="64.411413503999995"/>
    <n v="99.164656768"/>
    <n v="104.0023264"/>
    <n v="90.314522495999995"/>
    <n v="84.621365119999993"/>
    <n v="105.372620928"/>
    <n v="90.746051711999996"/>
    <n v="80.294716928"/>
    <n v="80.832235776000005"/>
    <n v="58.320795007999997"/>
    <n v="54.285618303999996"/>
    <n v="57.185191807999999"/>
    <n v="0"/>
    <n v="0"/>
    <n v="0"/>
    <n v="0"/>
    <n v="0"/>
    <n v="0"/>
    <n v="0"/>
    <n v="0"/>
    <n v="0"/>
    <n v="0"/>
    <n v="0"/>
    <n v="0"/>
  </r>
  <r>
    <s v="PIC"/>
    <x v="0"/>
    <n v="68899825"/>
    <n v="10077567254426"/>
    <s v="BR CHOC CHIP 6 1.5QT"/>
    <n v="227879"/>
    <n v="14565"/>
    <n v="17721"/>
    <n v="15752"/>
    <n v="23089"/>
    <n v="18282"/>
    <n v="31361"/>
    <n v="17171"/>
    <n v="20266"/>
    <n v="14710"/>
    <n v="16302"/>
    <n v="20658"/>
    <n v="17567"/>
    <m/>
    <m/>
    <m/>
    <m/>
    <m/>
    <m/>
    <m/>
    <m/>
    <m/>
    <m/>
    <m/>
    <m/>
    <n v="455323"/>
    <n v="176"/>
    <n v="8.513999999999999E-3"/>
    <n v="227444"/>
    <n v="0"/>
    <n v="1294.7670454545455"/>
    <n v="1292.2954545454545"/>
    <n v="0"/>
    <n v="82.755681818181813"/>
    <n v="100.6875"/>
    <n v="89.5"/>
    <n v="131.1875"/>
    <n v="103.875"/>
    <n v="178.1875"/>
    <n v="97.5625"/>
    <n v="115.14772727272727"/>
    <n v="83.579545454545453"/>
    <n v="92.625"/>
    <n v="117.375"/>
    <n v="99.8125"/>
    <n v="0"/>
    <n v="0"/>
    <n v="0"/>
    <n v="0"/>
    <n v="0"/>
    <n v="0"/>
    <n v="0"/>
    <n v="0"/>
    <n v="0"/>
    <n v="0"/>
    <n v="0"/>
    <n v="0"/>
    <n v="1940.1618059999998"/>
    <n v="1936.4582159999998"/>
    <n v="0"/>
    <n v="124.00640999999999"/>
    <n v="150.87659399999998"/>
    <n v="134.112528"/>
    <n v="196.57974599999997"/>
    <n v="155.65294799999998"/>
    <n v="267.00755399999997"/>
    <n v="146.19389399999997"/>
    <n v="172.54472399999997"/>
    <n v="125.24093999999998"/>
    <n v="138.79522799999998"/>
    <n v="175.88221199999998"/>
    <n v="149.56543799999997"/>
    <n v="0"/>
    <n v="0"/>
    <n v="0"/>
    <n v="0"/>
    <n v="0"/>
    <n v="0"/>
    <n v="0"/>
    <n v="0"/>
    <n v="0"/>
    <n v="0"/>
    <n v="0"/>
    <n v="0"/>
  </r>
  <r>
    <s v="NOV"/>
    <x v="9"/>
    <n v="69797468"/>
    <n v="10077567003604"/>
    <s v="BR Carbsmart Caramel Bar 8-6PK"/>
    <n v="291757"/>
    <n v="13468"/>
    <n v="18109"/>
    <n v="25961"/>
    <n v="24739"/>
    <n v="27495"/>
    <n v="22862"/>
    <n v="21196"/>
    <n v="32235"/>
    <n v="21788"/>
    <n v="18642"/>
    <n v="15145"/>
    <n v="12779"/>
    <m/>
    <m/>
    <m/>
    <m/>
    <m/>
    <m/>
    <m/>
    <m/>
    <m/>
    <m/>
    <m/>
    <m/>
    <n v="546176"/>
    <n v="143"/>
    <n v="4.2560000000000002E-3"/>
    <n v="254419"/>
    <n v="0"/>
    <n v="2040.2587412587413"/>
    <n v="1779.1538461538462"/>
    <n v="0"/>
    <n v="94.181818181818187"/>
    <n v="126.63636363636364"/>
    <n v="181.54545454545453"/>
    <n v="173"/>
    <n v="192.27272727272728"/>
    <n v="159.87412587412587"/>
    <n v="148.22377622377621"/>
    <n v="225.41958041958043"/>
    <n v="152.36363636363637"/>
    <n v="130.36363636363637"/>
    <n v="105.90909090909091"/>
    <n v="89.36363636363636"/>
    <n v="0"/>
    <n v="0"/>
    <n v="0"/>
    <n v="0"/>
    <n v="0"/>
    <n v="0"/>
    <n v="0"/>
    <n v="0"/>
    <n v="0"/>
    <n v="0"/>
    <n v="0"/>
    <n v="0"/>
    <n v="1241.7177920000001"/>
    <n v="1082.807264"/>
    <n v="0"/>
    <n v="57.319808000000002"/>
    <n v="77.071904000000004"/>
    <n v="110.49001600000001"/>
    <n v="105.28918400000001"/>
    <n v="117.01872"/>
    <n v="97.300672000000006"/>
    <n v="90.210176000000004"/>
    <n v="137.19216"/>
    <n v="92.729728000000009"/>
    <n v="79.34035200000001"/>
    <n v="64.457120000000003"/>
    <n v="54.387424000000003"/>
    <n v="0"/>
    <n v="0"/>
    <n v="0"/>
    <n v="0"/>
    <n v="0"/>
    <n v="0"/>
    <n v="0"/>
    <n v="0"/>
    <n v="0"/>
    <n v="0"/>
    <n v="0"/>
    <n v="0"/>
  </r>
  <r>
    <s v="NOV"/>
    <x v="7"/>
    <n v="64789262"/>
    <n v="10077567028744"/>
    <s v="GH Oreo Cookies+Cream Bar 1-24BK"/>
    <n v="312831"/>
    <n v="10375"/>
    <n v="14176"/>
    <n v="14288"/>
    <n v="29170"/>
    <n v="39101"/>
    <n v="37353"/>
    <n v="39330"/>
    <n v="25600"/>
    <n v="26183"/>
    <n v="13890"/>
    <n v="10335"/>
    <n v="11344"/>
    <m/>
    <m/>
    <m/>
    <m/>
    <m/>
    <m/>
    <m/>
    <m/>
    <m/>
    <m/>
    <m/>
    <m/>
    <n v="583976"/>
    <n v="225"/>
    <n v="2.8319999999999999E-3"/>
    <n v="271145"/>
    <n v="0"/>
    <n v="1390.36"/>
    <n v="1205.088888888889"/>
    <n v="0"/>
    <n v="46.111111111111114"/>
    <n v="63.004444444444445"/>
    <n v="63.502222222222223"/>
    <n v="129.64444444444445"/>
    <n v="173.78222222222223"/>
    <n v="166.01333333333332"/>
    <n v="174.8"/>
    <n v="113.77777777777777"/>
    <n v="116.36888888888889"/>
    <n v="61.733333333333334"/>
    <n v="45.93333333333333"/>
    <n v="50.417777777777779"/>
    <n v="0"/>
    <n v="0"/>
    <n v="0"/>
    <n v="0"/>
    <n v="0"/>
    <n v="0"/>
    <n v="0"/>
    <n v="0"/>
    <n v="0"/>
    <n v="0"/>
    <n v="0"/>
    <n v="0"/>
    <n v="885.93739199999993"/>
    <n v="767.88263999999992"/>
    <n v="0"/>
    <n v="29.381999999999998"/>
    <n v="40.146431999999997"/>
    <n v="40.463616000000002"/>
    <n v="82.609439999999992"/>
    <n v="110.734032"/>
    <n v="105.78369599999999"/>
    <n v="111.38256"/>
    <n v="72.499200000000002"/>
    <n v="74.150255999999999"/>
    <n v="39.336480000000002"/>
    <n v="29.268719999999998"/>
    <n v="32.126207999999998"/>
    <n v="0"/>
    <n v="0"/>
    <n v="0"/>
    <n v="0"/>
    <n v="0"/>
    <n v="0"/>
    <n v="0"/>
    <n v="0"/>
    <n v="0"/>
    <n v="0"/>
    <n v="0"/>
    <n v="0"/>
  </r>
  <r>
    <s v="PIC"/>
    <x v="0"/>
    <n v="68817800"/>
    <n v="10077567254211"/>
    <s v="BR COFFEE 6 1.5QT"/>
    <n v="270079"/>
    <n v="15079"/>
    <n v="17571"/>
    <n v="18150"/>
    <n v="24837"/>
    <n v="21505"/>
    <n v="32209"/>
    <n v="21195"/>
    <n v="21615"/>
    <n v="16522"/>
    <n v="15103"/>
    <n v="21758"/>
    <n v="16181"/>
    <m/>
    <m/>
    <m/>
    <m/>
    <m/>
    <m/>
    <m/>
    <m/>
    <m/>
    <m/>
    <m/>
    <m/>
    <n v="511804"/>
    <n v="176"/>
    <n v="8.513999999999999E-3"/>
    <n v="241725"/>
    <n v="0"/>
    <n v="1534.5397727272727"/>
    <n v="1373.4375"/>
    <n v="0"/>
    <n v="85.67613636363636"/>
    <n v="99.835227272727266"/>
    <n v="103.125"/>
    <n v="141.11931818181819"/>
    <n v="122.1875"/>
    <n v="183.00568181818181"/>
    <n v="120.42613636363636"/>
    <n v="122.8125"/>
    <n v="93.875"/>
    <n v="85.8125"/>
    <n v="123.625"/>
    <n v="91.9375"/>
    <n v="0"/>
    <n v="0"/>
    <n v="0"/>
    <n v="0"/>
    <n v="0"/>
    <n v="0"/>
    <n v="0"/>
    <n v="0"/>
    <n v="0"/>
    <n v="0"/>
    <n v="0"/>
    <n v="0"/>
    <n v="2299.4526059999998"/>
    <n v="2058.0466499999998"/>
    <n v="0"/>
    <n v="128.38260599999998"/>
    <n v="149.59949399999999"/>
    <n v="154.52909999999997"/>
    <n v="211.46221799999998"/>
    <n v="183.09356999999997"/>
    <n v="274.22742599999998"/>
    <n v="180.45422999999997"/>
    <n v="184.03010999999998"/>
    <n v="140.668308"/>
    <n v="128.58694199999999"/>
    <n v="185.24761199999998"/>
    <n v="137.76503399999999"/>
    <n v="0"/>
    <n v="0"/>
    <n v="0"/>
    <n v="0"/>
    <n v="0"/>
    <n v="0"/>
    <n v="0"/>
    <n v="0"/>
    <n v="0"/>
    <n v="0"/>
    <n v="0"/>
    <n v="0"/>
  </r>
  <r>
    <s v="PIC"/>
    <x v="0"/>
    <n v="64315722"/>
    <n v="10077567003512"/>
    <s v="BR Pistachio Almond 6 1.5QT"/>
    <n v="266581"/>
    <n v="15873"/>
    <n v="16679"/>
    <n v="23425"/>
    <n v="25313"/>
    <n v="25234"/>
    <n v="18199"/>
    <n v="19915"/>
    <n v="31058"/>
    <n v="21736"/>
    <n v="15774"/>
    <n v="14322"/>
    <n v="13486"/>
    <m/>
    <m/>
    <m/>
    <m/>
    <m/>
    <m/>
    <m/>
    <m/>
    <m/>
    <m/>
    <m/>
    <m/>
    <n v="507595"/>
    <n v="176"/>
    <n v="8.5199999999999998E-3"/>
    <n v="241014"/>
    <n v="0"/>
    <n v="1514.6647727272727"/>
    <n v="1369.3977272727273"/>
    <n v="0"/>
    <n v="90.1875"/>
    <n v="94.767045454545453"/>
    <n v="133.09659090909091"/>
    <n v="143.82386363636363"/>
    <n v="143.375"/>
    <n v="103.40340909090909"/>
    <n v="113.15340909090909"/>
    <n v="176.46590909090909"/>
    <n v="123.5"/>
    <n v="89.625"/>
    <n v="81.375"/>
    <n v="76.625"/>
    <n v="0"/>
    <n v="0"/>
    <n v="0"/>
    <n v="0"/>
    <n v="0"/>
    <n v="0"/>
    <n v="0"/>
    <n v="0"/>
    <n v="0"/>
    <n v="0"/>
    <n v="0"/>
    <n v="0"/>
    <n v="2271.2701200000001"/>
    <n v="2053.4392800000001"/>
    <n v="0"/>
    <n v="135.23795999999999"/>
    <n v="142.10507999999999"/>
    <n v="199.58099999999999"/>
    <n v="215.66675999999998"/>
    <n v="214.99367999999998"/>
    <n v="155.05547999999999"/>
    <n v="169.67580000000001"/>
    <n v="264.61415999999997"/>
    <n v="185.19072"/>
    <n v="134.39447999999999"/>
    <n v="122.02343999999999"/>
    <n v="114.90071999999999"/>
    <n v="0"/>
    <n v="0"/>
    <n v="0"/>
    <n v="0"/>
    <n v="0"/>
    <n v="0"/>
    <n v="0"/>
    <n v="0"/>
    <n v="0"/>
    <n v="0"/>
    <n v="0"/>
    <n v="0"/>
  </r>
  <r>
    <s v="NOV"/>
    <x v="14"/>
    <n v="64988053"/>
    <n v="10076840004574"/>
    <s v="BJ US-Bar-PB Pretzel 8-4pk"/>
    <n v="0"/>
    <n v="0"/>
    <n v="0"/>
    <n v="0"/>
    <n v="0"/>
    <n v="0"/>
    <n v="0"/>
    <n v="0"/>
    <n v="0"/>
    <n v="0"/>
    <n v="0"/>
    <n v="0"/>
    <n v="5957"/>
    <m/>
    <m/>
    <m/>
    <m/>
    <m/>
    <m/>
    <m/>
    <m/>
    <m/>
    <m/>
    <m/>
    <m/>
    <n v="5957"/>
    <n v="165"/>
    <n v="2.3999999999999998E-3"/>
    <n v="5957"/>
    <n v="0"/>
    <n v="0"/>
    <n v="36.103030303030302"/>
    <n v="0"/>
    <n v="0"/>
    <n v="0"/>
    <n v="0"/>
    <n v="0"/>
    <n v="0"/>
    <n v="0"/>
    <n v="0"/>
    <n v="0"/>
    <n v="0"/>
    <n v="0"/>
    <n v="0"/>
    <n v="36.103030303030302"/>
    <n v="0"/>
    <n v="0"/>
    <n v="0"/>
    <n v="0"/>
    <n v="0"/>
    <n v="0"/>
    <n v="0"/>
    <n v="0"/>
    <n v="0"/>
    <n v="0"/>
    <n v="0"/>
    <n v="0"/>
    <n v="0"/>
    <n v="14.296799999999999"/>
    <n v="0"/>
    <n v="0"/>
    <n v="0"/>
    <n v="0"/>
    <n v="0"/>
    <n v="0"/>
    <n v="0"/>
    <n v="0"/>
    <n v="0"/>
    <n v="0"/>
    <n v="0"/>
    <n v="0"/>
    <n v="14.296799999999999"/>
    <n v="0"/>
    <n v="0"/>
    <n v="0"/>
    <n v="0"/>
    <n v="0"/>
    <n v="0"/>
    <n v="0"/>
    <n v="0"/>
    <n v="0"/>
    <n v="0"/>
    <n v="0"/>
    <n v="0"/>
  </r>
  <r>
    <s v="NOV"/>
    <x v="12"/>
    <n v="64967299"/>
    <n v="10077567000979"/>
    <s v="GH Giant Oreo Cone 1-12PK"/>
    <n v="219747"/>
    <n v="5252"/>
    <n v="10155"/>
    <n v="17110"/>
    <n v="22604"/>
    <n v="27016"/>
    <n v="26840"/>
    <n v="27961"/>
    <n v="12482"/>
    <n v="1735"/>
    <n v="21547"/>
    <n v="16491"/>
    <n v="10740"/>
    <m/>
    <m/>
    <m/>
    <m/>
    <m/>
    <m/>
    <m/>
    <m/>
    <m/>
    <m/>
    <m/>
    <m/>
    <n v="419680"/>
    <n v="240"/>
    <n v="2.8439999999999997E-3"/>
    <n v="199933"/>
    <n v="0"/>
    <n v="915.61249999999995"/>
    <n v="833.05416666666667"/>
    <n v="0"/>
    <n v="21.883333333333333"/>
    <n v="42.3125"/>
    <n v="71.291666666666671"/>
    <n v="94.183333333333337"/>
    <n v="112.56666666666666"/>
    <n v="111.83333333333333"/>
    <n v="116.50416666666666"/>
    <n v="52.008333333333333"/>
    <n v="7.229166666666667"/>
    <n v="89.779166666666669"/>
    <n v="68.712500000000006"/>
    <n v="44.75"/>
    <n v="0"/>
    <n v="0"/>
    <n v="0"/>
    <n v="0"/>
    <n v="0"/>
    <n v="0"/>
    <n v="0"/>
    <n v="0"/>
    <n v="0"/>
    <n v="0"/>
    <n v="0"/>
    <n v="0"/>
    <n v="624.96046799999999"/>
    <n v="568.60945199999992"/>
    <n v="0"/>
    <n v="14.936687999999998"/>
    <n v="28.880819999999996"/>
    <n v="48.660839999999993"/>
    <n v="64.285775999999998"/>
    <n v="76.833503999999991"/>
    <n v="76.33296"/>
    <n v="79.521083999999988"/>
    <n v="35.498807999999997"/>
    <n v="4.9343399999999997"/>
    <n v="61.279667999999994"/>
    <n v="46.900403999999995"/>
    <n v="30.544559999999997"/>
    <n v="0"/>
    <n v="0"/>
    <n v="0"/>
    <n v="0"/>
    <n v="0"/>
    <n v="0"/>
    <n v="0"/>
    <n v="0"/>
    <n v="0"/>
    <n v="0"/>
    <n v="0"/>
    <n v="0"/>
  </r>
  <r>
    <s v="NOV"/>
    <x v="20"/>
    <n v="68917388"/>
    <n v="10075856011477"/>
    <s v="KL Giant Original Bar 1-24PK"/>
    <n v="229123"/>
    <n v="7609"/>
    <n v="9870"/>
    <n v="19250"/>
    <n v="19854"/>
    <n v="26142"/>
    <n v="28129"/>
    <n v="20677"/>
    <n v="26931"/>
    <n v="16221"/>
    <n v="13368"/>
    <n v="15072"/>
    <n v="9848"/>
    <m/>
    <m/>
    <m/>
    <m/>
    <m/>
    <m/>
    <m/>
    <m/>
    <m/>
    <m/>
    <m/>
    <m/>
    <n v="442094"/>
    <n v="322"/>
    <n v="3.9119999999999997E-3"/>
    <n v="212971"/>
    <n v="0"/>
    <n v="711.56211180124228"/>
    <n v="661.4006211180124"/>
    <n v="0"/>
    <n v="23.630434782608695"/>
    <n v="30.652173913043477"/>
    <n v="59.782608695652172"/>
    <n v="61.658385093167702"/>
    <n v="81.186335403726702"/>
    <n v="87.357142857142861"/>
    <n v="64.214285714285708"/>
    <n v="83.636645962732914"/>
    <n v="50.37577639751553"/>
    <n v="41.515527950310556"/>
    <n v="46.807453416149066"/>
    <n v="30.58385093167702"/>
    <n v="0"/>
    <n v="0"/>
    <n v="0"/>
    <n v="0"/>
    <n v="0"/>
    <n v="0"/>
    <n v="0"/>
    <n v="0"/>
    <n v="0"/>
    <n v="0"/>
    <n v="0"/>
    <n v="0"/>
    <n v="896.32917599999996"/>
    <n v="833.14255199999991"/>
    <n v="0"/>
    <n v="29.766407999999998"/>
    <n v="38.611439999999995"/>
    <n v="75.305999999999997"/>
    <n v="77.668847999999997"/>
    <n v="102.26750399999999"/>
    <n v="110.04064799999999"/>
    <n v="80.888423999999986"/>
    <n v="105.35407199999999"/>
    <n v="63.456551999999995"/>
    <n v="52.295615999999995"/>
    <n v="58.961663999999992"/>
    <n v="38.525375999999994"/>
    <n v="0"/>
    <n v="0"/>
    <n v="0"/>
    <n v="0"/>
    <n v="0"/>
    <n v="0"/>
    <n v="0"/>
    <n v="0"/>
    <n v="0"/>
    <n v="0"/>
    <n v="0"/>
    <n v="0"/>
  </r>
  <r>
    <s v="PIC"/>
    <x v="11"/>
    <n v="68354586"/>
    <n v="10076840003034"/>
    <s v="BJ US-TOP-CHOCCARAMELCD-8 450ml"/>
    <n v="300556"/>
    <n v="15661"/>
    <n v="24000"/>
    <n v="24274"/>
    <n v="21948"/>
    <n v="20883"/>
    <n v="23958"/>
    <n v="19817"/>
    <n v="22636"/>
    <n v="22215"/>
    <n v="18001"/>
    <n v="14959"/>
    <n v="16399"/>
    <m/>
    <m/>
    <m/>
    <m/>
    <m/>
    <m/>
    <m/>
    <m/>
    <m/>
    <m/>
    <m/>
    <m/>
    <n v="545307"/>
    <n v="240"/>
    <n v="3.5999999999999999E-3"/>
    <n v="244751"/>
    <n v="0"/>
    <n v="1252.3166666666666"/>
    <n v="1019.7958333333333"/>
    <n v="0"/>
    <n v="65.254166666666663"/>
    <n v="100"/>
    <n v="101.14166666666667"/>
    <n v="91.45"/>
    <n v="87.012500000000003"/>
    <n v="99.825000000000003"/>
    <n v="82.57083333333334"/>
    <n v="94.316666666666663"/>
    <n v="92.5625"/>
    <n v="75.004166666666663"/>
    <n v="62.329166666666666"/>
    <n v="68.329166666666666"/>
    <n v="0"/>
    <n v="0"/>
    <n v="0"/>
    <n v="0"/>
    <n v="0"/>
    <n v="0"/>
    <n v="0"/>
    <n v="0"/>
    <n v="0"/>
    <n v="0"/>
    <n v="0"/>
    <n v="0"/>
    <n v="1082.0016000000001"/>
    <n v="881.10360000000003"/>
    <n v="0"/>
    <n v="56.379599999999996"/>
    <n v="86.399999999999991"/>
    <n v="87.386399999999995"/>
    <n v="79.012799999999999"/>
    <n v="75.178799999999995"/>
    <n v="86.248800000000003"/>
    <n v="71.341200000000001"/>
    <n v="81.489599999999996"/>
    <n v="79.974000000000004"/>
    <n v="64.803600000000003"/>
    <n v="53.852399999999996"/>
    <n v="59.0364"/>
    <n v="0"/>
    <n v="0"/>
    <n v="0"/>
    <n v="0"/>
    <n v="0"/>
    <n v="0"/>
    <n v="0"/>
    <n v="0"/>
    <n v="0"/>
    <n v="0"/>
    <n v="0"/>
    <n v="0"/>
  </r>
  <r>
    <s v="NOV"/>
    <x v="20"/>
    <n v="69548143"/>
    <n v="10075856011392"/>
    <s v="KL ORIG CLUB PACK 1-24PK"/>
    <n v="204590"/>
    <n v="14591"/>
    <n v="19297"/>
    <n v="26218"/>
    <n v="15618"/>
    <n v="18404"/>
    <n v="18676"/>
    <n v="18622"/>
    <n v="26795"/>
    <n v="4462"/>
    <n v="14283"/>
    <n v="6900"/>
    <n v="13179"/>
    <m/>
    <m/>
    <m/>
    <m/>
    <m/>
    <m/>
    <m/>
    <m/>
    <m/>
    <m/>
    <m/>
    <m/>
    <n v="401635"/>
    <n v="345"/>
    <n v="3.192E-3"/>
    <n v="197045"/>
    <n v="0"/>
    <n v="593.01449275362324"/>
    <n v="571.14492753623188"/>
    <n v="0"/>
    <n v="42.292753623188403"/>
    <n v="55.93333333333333"/>
    <n v="75.994202898550725"/>
    <n v="45.269565217391303"/>
    <n v="53.344927536231886"/>
    <n v="54.133333333333333"/>
    <n v="53.9768115942029"/>
    <n v="77.666666666666671"/>
    <n v="12.933333333333334"/>
    <n v="41.4"/>
    <n v="20"/>
    <n v="38.200000000000003"/>
    <n v="0"/>
    <n v="0"/>
    <n v="0"/>
    <n v="0"/>
    <n v="0"/>
    <n v="0"/>
    <n v="0"/>
    <n v="0"/>
    <n v="0"/>
    <n v="0"/>
    <n v="0"/>
    <n v="0"/>
    <n v="653.05128000000002"/>
    <n v="628.96763999999996"/>
    <n v="0"/>
    <n v="46.574472"/>
    <n v="61.596024"/>
    <n v="83.687855999999996"/>
    <n v="49.852655999999996"/>
    <n v="58.745567999999999"/>
    <n v="59.613791999999997"/>
    <n v="59.441423999999998"/>
    <n v="85.529640000000001"/>
    <n v="14.242704"/>
    <n v="45.591335999999998"/>
    <n v="22.024799999999999"/>
    <n v="42.067368000000002"/>
    <n v="0"/>
    <n v="0"/>
    <n v="0"/>
    <n v="0"/>
    <n v="0"/>
    <n v="0"/>
    <n v="0"/>
    <n v="0"/>
    <n v="0"/>
    <n v="0"/>
    <n v="0"/>
    <n v="0"/>
  </r>
  <r>
    <s v="PIC"/>
    <x v="2"/>
    <n v="69986508"/>
    <n v="10076840580740"/>
    <s v="BJ US-ND-ChcFgBrwn-8 1PT"/>
    <n v="276490"/>
    <n v="17266"/>
    <n v="21516"/>
    <n v="25044"/>
    <n v="22939"/>
    <n v="22640"/>
    <n v="27280"/>
    <n v="26253"/>
    <n v="26627"/>
    <n v="21978"/>
    <n v="17288"/>
    <n v="16172"/>
    <n v="17433"/>
    <m/>
    <m/>
    <m/>
    <m/>
    <m/>
    <m/>
    <m/>
    <m/>
    <m/>
    <m/>
    <m/>
    <m/>
    <n v="538926"/>
    <n v="240"/>
    <n v="3.7839999999999996E-3"/>
    <n v="262436"/>
    <n v="0"/>
    <n v="1152.0416666666667"/>
    <n v="1093.4833333333333"/>
    <n v="0"/>
    <n v="71.941666666666663"/>
    <n v="89.65"/>
    <n v="104.35"/>
    <n v="95.579166666666666"/>
    <n v="94.333333333333329"/>
    <n v="113.66666666666667"/>
    <n v="109.3875"/>
    <n v="110.94583333333334"/>
    <n v="91.575000000000003"/>
    <n v="72.033333333333331"/>
    <n v="67.38333333333334"/>
    <n v="72.637500000000003"/>
    <n v="0"/>
    <n v="0"/>
    <n v="0"/>
    <n v="0"/>
    <n v="0"/>
    <n v="0"/>
    <n v="0"/>
    <n v="0"/>
    <n v="0"/>
    <n v="0"/>
    <n v="0"/>
    <n v="0"/>
    <n v="1046.2381599999999"/>
    <n v="993.05782399999987"/>
    <n v="0"/>
    <n v="65.334543999999994"/>
    <n v="81.416543999999988"/>
    <n v="94.766495999999989"/>
    <n v="86.801175999999984"/>
    <n v="85.669759999999997"/>
    <n v="103.22751999999998"/>
    <n v="99.341351999999986"/>
    <n v="100.75656799999999"/>
    <n v="83.164751999999993"/>
    <n v="65.417791999999992"/>
    <n v="61.194847999999993"/>
    <n v="65.966471999999996"/>
    <n v="0"/>
    <n v="0"/>
    <n v="0"/>
    <n v="0"/>
    <n v="0"/>
    <n v="0"/>
    <n v="0"/>
    <n v="0"/>
    <n v="0"/>
    <n v="0"/>
    <n v="0"/>
    <n v="0"/>
  </r>
  <r>
    <s v="PIC"/>
    <x v="5"/>
    <n v="68860657"/>
    <n v="20186852000277"/>
    <s v="Talenti Sea Salt Caramel 8 1PT"/>
    <n v="283236"/>
    <n v="22503"/>
    <n v="25765"/>
    <n v="26655"/>
    <n v="24381"/>
    <n v="27240"/>
    <n v="28975"/>
    <n v="23055"/>
    <n v="22485"/>
    <n v="23094"/>
    <n v="21600"/>
    <n v="17565"/>
    <n v="17784"/>
    <m/>
    <m/>
    <m/>
    <m/>
    <m/>
    <m/>
    <m/>
    <m/>
    <m/>
    <m/>
    <m/>
    <m/>
    <n v="564338"/>
    <n v="255"/>
    <n v="3.7839999999999996E-3"/>
    <n v="281102"/>
    <n v="0"/>
    <n v="1110.7294117647059"/>
    <n v="1102.3607843137254"/>
    <n v="0"/>
    <n v="88.247058823529414"/>
    <n v="101.03921568627452"/>
    <n v="104.52941176470588"/>
    <n v="95.611764705882351"/>
    <n v="106.82352941176471"/>
    <n v="113.62745098039215"/>
    <n v="90.411764705882348"/>
    <n v="88.17647058823529"/>
    <n v="90.564705882352939"/>
    <n v="84.705882352941174"/>
    <n v="68.882352941176464"/>
    <n v="69.741176470588229"/>
    <n v="0"/>
    <n v="0"/>
    <n v="0"/>
    <n v="0"/>
    <n v="0"/>
    <n v="0"/>
    <n v="0"/>
    <n v="0"/>
    <n v="0"/>
    <n v="0"/>
    <n v="0"/>
    <n v="0"/>
    <n v="1071.7650239999998"/>
    <n v="1063.6899679999999"/>
    <n v="0"/>
    <n v="85.151351999999989"/>
    <n v="97.494759999999985"/>
    <n v="100.86251999999999"/>
    <n v="92.25770399999999"/>
    <n v="103.07615999999999"/>
    <n v="109.64139999999999"/>
    <n v="87.24011999999999"/>
    <n v="85.083239999999989"/>
    <n v="87.387695999999991"/>
    <n v="81.734399999999994"/>
    <n v="66.465959999999995"/>
    <n v="67.294655999999989"/>
    <n v="0"/>
    <n v="0"/>
    <n v="0"/>
    <n v="0"/>
    <n v="0"/>
    <n v="0"/>
    <n v="0"/>
    <n v="0"/>
    <n v="0"/>
    <n v="0"/>
    <n v="0"/>
    <n v="0"/>
  </r>
  <r>
    <s v="PIC"/>
    <x v="2"/>
    <n v="69986511"/>
    <n v="10076840002914"/>
    <s v="BJ US-ND-PhishFood-8 1PT"/>
    <n v="217238"/>
    <n v="11959"/>
    <n v="18380"/>
    <n v="21472"/>
    <n v="22619"/>
    <n v="20377"/>
    <n v="26971"/>
    <n v="24177"/>
    <n v="24239"/>
    <n v="22207"/>
    <n v="13325"/>
    <n v="14983"/>
    <n v="15436"/>
    <m/>
    <m/>
    <m/>
    <m/>
    <m/>
    <m/>
    <m/>
    <m/>
    <m/>
    <m/>
    <m/>
    <m/>
    <n v="453383"/>
    <n v="240"/>
    <n v="3.7839999999999996E-3"/>
    <n v="236145"/>
    <n v="0"/>
    <n v="905.1583333333333"/>
    <n v="983.9375"/>
    <n v="0"/>
    <n v="49.829166666666666"/>
    <n v="76.583333333333329"/>
    <n v="89.466666666666669"/>
    <n v="94.245833333333337"/>
    <n v="84.904166666666669"/>
    <n v="112.37916666666666"/>
    <n v="100.7375"/>
    <n v="100.99583333333334"/>
    <n v="92.529166666666669"/>
    <n v="55.520833333333336"/>
    <n v="62.429166666666667"/>
    <n v="64.316666666666663"/>
    <n v="0"/>
    <n v="0"/>
    <n v="0"/>
    <n v="0"/>
    <n v="0"/>
    <n v="0"/>
    <n v="0"/>
    <n v="0"/>
    <n v="0"/>
    <n v="0"/>
    <n v="0"/>
    <n v="0"/>
    <n v="822.02859199999989"/>
    <n v="893.57267999999988"/>
    <n v="0"/>
    <n v="45.252855999999994"/>
    <n v="69.549919999999986"/>
    <n v="81.250047999999992"/>
    <n v="85.590295999999995"/>
    <n v="77.106567999999996"/>
    <n v="102.05826399999999"/>
    <n v="91.485767999999993"/>
    <n v="91.720375999999987"/>
    <n v="84.031287999999989"/>
    <n v="50.421799999999998"/>
    <n v="56.695671999999995"/>
    <n v="58.409823999999993"/>
    <n v="0"/>
    <n v="0"/>
    <n v="0"/>
    <n v="0"/>
    <n v="0"/>
    <n v="0"/>
    <n v="0"/>
    <n v="0"/>
    <n v="0"/>
    <n v="0"/>
    <n v="0"/>
    <n v="0"/>
  </r>
  <r>
    <s v="NOV"/>
    <x v="9"/>
    <n v="64393723"/>
    <n v="10077567132298"/>
    <s v="MG Double Chocolate RFA 8-3PK"/>
    <n v="226190"/>
    <n v="16685"/>
    <n v="13888"/>
    <n v="24012"/>
    <n v="19855"/>
    <n v="21420"/>
    <n v="25011"/>
    <n v="23165"/>
    <n v="14578"/>
    <n v="18701"/>
    <n v="15457"/>
    <n v="11935"/>
    <n v="11893"/>
    <m/>
    <m/>
    <m/>
    <m/>
    <m/>
    <m/>
    <m/>
    <m/>
    <m/>
    <m/>
    <m/>
    <m/>
    <n v="442790"/>
    <n v="210"/>
    <n v="2.16E-3"/>
    <n v="216600"/>
    <n v="0"/>
    <n v="1077.0952380952381"/>
    <n v="1031.4285714285713"/>
    <n v="0"/>
    <n v="79.452380952380949"/>
    <n v="66.13333333333334"/>
    <n v="114.34285714285714"/>
    <n v="94.547619047619051"/>
    <n v="102"/>
    <n v="119.1"/>
    <n v="110.30952380952381"/>
    <n v="69.419047619047618"/>
    <n v="89.052380952380958"/>
    <n v="73.604761904761901"/>
    <n v="56.833333333333336"/>
    <n v="56.633333333333333"/>
    <n v="0"/>
    <n v="0"/>
    <n v="0"/>
    <n v="0"/>
    <n v="0"/>
    <n v="0"/>
    <n v="0"/>
    <n v="0"/>
    <n v="0"/>
    <n v="0"/>
    <n v="0"/>
    <n v="0"/>
    <n v="488.57040000000001"/>
    <n v="467.85599999999999"/>
    <n v="0"/>
    <n v="36.0396"/>
    <n v="29.998080000000002"/>
    <n v="51.865920000000003"/>
    <n v="42.886800000000001"/>
    <n v="46.267200000000003"/>
    <n v="54.023760000000003"/>
    <n v="50.0364"/>
    <n v="31.488479999999999"/>
    <n v="40.394159999999999"/>
    <n v="33.387120000000003"/>
    <n v="25.779600000000002"/>
    <n v="25.688880000000001"/>
    <n v="0"/>
    <n v="0"/>
    <n v="0"/>
    <n v="0"/>
    <n v="0"/>
    <n v="0"/>
    <n v="0"/>
    <n v="0"/>
    <n v="0"/>
    <n v="0"/>
    <n v="0"/>
    <n v="0"/>
  </r>
  <r>
    <s v="PIC"/>
    <x v="5"/>
    <n v="68860673"/>
    <n v="20186852000086"/>
    <s v="Talenti Choc Peanut Butter 8 1PT"/>
    <n v="242164"/>
    <n v="16350"/>
    <n v="17530"/>
    <n v="20545"/>
    <n v="18882"/>
    <n v="19501"/>
    <n v="24194"/>
    <n v="21124"/>
    <n v="18225"/>
    <n v="17460"/>
    <n v="17565"/>
    <n v="12930"/>
    <n v="14985"/>
    <m/>
    <m/>
    <m/>
    <m/>
    <m/>
    <m/>
    <m/>
    <m/>
    <m/>
    <m/>
    <m/>
    <m/>
    <n v="461455"/>
    <n v="255"/>
    <n v="3.7839999999999996E-3"/>
    <n v="219291"/>
    <n v="0"/>
    <n v="949.66274509803918"/>
    <n v="859.96470588235297"/>
    <n v="0"/>
    <n v="64.117647058823536"/>
    <n v="68.745098039215691"/>
    <n v="80.568627450980387"/>
    <n v="74.047058823529412"/>
    <n v="76.474509803921563"/>
    <n v="94.878431372549016"/>
    <n v="82.839215686274514"/>
    <n v="71.470588235294116"/>
    <n v="68.470588235294116"/>
    <n v="68.882352941176464"/>
    <n v="50.705882352941174"/>
    <n v="58.764705882352942"/>
    <n v="0"/>
    <n v="0"/>
    <n v="0"/>
    <n v="0"/>
    <n v="0"/>
    <n v="0"/>
    <n v="0"/>
    <n v="0"/>
    <n v="0"/>
    <n v="0"/>
    <n v="0"/>
    <n v="0"/>
    <n v="916.34857599999987"/>
    <n v="829.79714399999989"/>
    <n v="0"/>
    <n v="61.868399999999994"/>
    <n v="66.333519999999993"/>
    <n v="77.742279999999994"/>
    <n v="71.449487999999988"/>
    <n v="73.791783999999993"/>
    <n v="91.550095999999996"/>
    <n v="79.933215999999987"/>
    <n v="68.963399999999993"/>
    <n v="66.068639999999988"/>
    <n v="66.465959999999995"/>
    <n v="48.927119999999995"/>
    <n v="56.703239999999994"/>
    <n v="0"/>
    <n v="0"/>
    <n v="0"/>
    <n v="0"/>
    <n v="0"/>
    <n v="0"/>
    <n v="0"/>
    <n v="0"/>
    <n v="0"/>
    <n v="0"/>
    <n v="0"/>
    <n v="0"/>
  </r>
  <r>
    <s v="PIC"/>
    <x v="0"/>
    <n v="64977529"/>
    <n v="10840473400276"/>
    <s v="BR Chocolate Lava Cake 6p 1.5QT"/>
    <n v="0"/>
    <n v="0"/>
    <n v="0"/>
    <n v="0"/>
    <n v="0"/>
    <n v="0"/>
    <n v="0"/>
    <n v="0"/>
    <n v="0"/>
    <n v="0"/>
    <n v="0"/>
    <n v="0"/>
    <n v="176"/>
    <m/>
    <m/>
    <m/>
    <m/>
    <m/>
    <m/>
    <m/>
    <m/>
    <m/>
    <m/>
    <m/>
    <m/>
    <n v="176"/>
    <n v="176"/>
    <n v="8.513999999999999E-3"/>
    <n v="176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.4984639999999998"/>
    <n v="0"/>
    <n v="0"/>
    <n v="0"/>
    <n v="0"/>
    <n v="0"/>
    <n v="0"/>
    <n v="0"/>
    <n v="0"/>
    <n v="0"/>
    <n v="0"/>
    <n v="0"/>
    <n v="0"/>
    <n v="1.4984639999999998"/>
    <n v="0"/>
    <n v="0"/>
    <n v="0"/>
    <n v="0"/>
    <n v="0"/>
    <n v="0"/>
    <n v="0"/>
    <n v="0"/>
    <n v="0"/>
    <n v="0"/>
    <n v="0"/>
    <n v="0"/>
  </r>
  <r>
    <s v="PIC"/>
    <x v="0"/>
    <n v="64389650"/>
    <n v="10077567003895"/>
    <s v="BR CS Rocky Road 6p 1.5QT"/>
    <n v="0"/>
    <n v="8106"/>
    <n v="10676"/>
    <n v="19602"/>
    <n v="15870"/>
    <n v="20273"/>
    <n v="20322"/>
    <n v="20192"/>
    <n v="23177"/>
    <n v="18304"/>
    <n v="14469"/>
    <n v="16291"/>
    <n v="12952"/>
    <m/>
    <m/>
    <m/>
    <m/>
    <m/>
    <m/>
    <m/>
    <m/>
    <m/>
    <m/>
    <m/>
    <m/>
    <n v="200234"/>
    <n v="176"/>
    <n v="8.5199999999999998E-3"/>
    <n v="200234"/>
    <n v="0"/>
    <n v="0"/>
    <n v="1137.6931818181818"/>
    <n v="0"/>
    <n v="46.05681818181818"/>
    <n v="60.659090909090907"/>
    <n v="111.375"/>
    <n v="90.170454545454547"/>
    <n v="115.1875"/>
    <n v="115.46590909090909"/>
    <n v="114.72727272727273"/>
    <n v="131.6875"/>
    <n v="104"/>
    <n v="82.210227272727266"/>
    <n v="92.5625"/>
    <n v="73.590909090909093"/>
    <n v="0"/>
    <n v="0"/>
    <n v="0"/>
    <n v="0"/>
    <n v="0"/>
    <n v="0"/>
    <n v="0"/>
    <n v="0"/>
    <n v="0"/>
    <n v="0"/>
    <n v="0"/>
    <n v="0"/>
    <n v="0"/>
    <n v="1705.99368"/>
    <n v="0"/>
    <n v="69.063119999999998"/>
    <n v="90.959519999999998"/>
    <n v="167.00904"/>
    <n v="135.2124"/>
    <n v="172.72595999999999"/>
    <n v="173.14344"/>
    <n v="172.03584000000001"/>
    <n v="197.46804"/>
    <n v="155.95007999999999"/>
    <n v="123.27588"/>
    <n v="138.79931999999999"/>
    <n v="110.35104"/>
    <n v="0"/>
    <n v="0"/>
    <n v="0"/>
    <n v="0"/>
    <n v="0"/>
    <n v="0"/>
    <n v="0"/>
    <n v="0"/>
    <n v="0"/>
    <n v="0"/>
    <n v="0"/>
    <n v="0"/>
  </r>
  <r>
    <s v="PIC"/>
    <x v="2"/>
    <n v="69797296"/>
    <n v="10076840004055"/>
    <s v="-BJ US-IC-PB Smore-8 1PT"/>
    <n v="242012"/>
    <n v="13533"/>
    <n v="22538"/>
    <n v="23677"/>
    <n v="23156"/>
    <n v="16241"/>
    <n v="25991"/>
    <n v="24670"/>
    <n v="21480"/>
    <n v="14101"/>
    <n v="13429"/>
    <n v="11437"/>
    <n v="6831"/>
    <m/>
    <m/>
    <m/>
    <m/>
    <m/>
    <m/>
    <m/>
    <m/>
    <m/>
    <m/>
    <m/>
    <m/>
    <n v="459096"/>
    <n v="240"/>
    <n v="3.7839999999999996E-3"/>
    <n v="217084"/>
    <n v="0"/>
    <n v="1008.3833333333333"/>
    <n v="904.51666666666665"/>
    <n v="0"/>
    <n v="56.387500000000003"/>
    <n v="93.908333333333331"/>
    <n v="98.654166666666669"/>
    <n v="96.483333333333334"/>
    <n v="67.670833333333334"/>
    <n v="108.29583333333333"/>
    <n v="102.79166666666667"/>
    <n v="89.5"/>
    <n v="58.75416666666667"/>
    <n v="55.954166666666666"/>
    <n v="47.654166666666669"/>
    <n v="28.462499999999999"/>
    <n v="0"/>
    <n v="0"/>
    <n v="0"/>
    <n v="0"/>
    <n v="0"/>
    <n v="0"/>
    <n v="0"/>
    <n v="0"/>
    <n v="0"/>
    <n v="0"/>
    <n v="0"/>
    <n v="0"/>
    <n v="915.7734079999999"/>
    <n v="821.44585599999994"/>
    <n v="0"/>
    <n v="51.208871999999992"/>
    <n v="85.283791999999991"/>
    <n v="89.593767999999997"/>
    <n v="87.622303999999986"/>
    <n v="61.455943999999995"/>
    <n v="98.349943999999994"/>
    <n v="93.351279999999988"/>
    <n v="81.280319999999989"/>
    <n v="53.358183999999994"/>
    <n v="50.815335999999995"/>
    <n v="43.277607999999994"/>
    <n v="25.848503999999998"/>
    <n v="0"/>
    <n v="0"/>
    <n v="0"/>
    <n v="0"/>
    <n v="0"/>
    <n v="0"/>
    <n v="0"/>
    <n v="0"/>
    <n v="0"/>
    <n v="0"/>
    <n v="0"/>
    <n v="0"/>
  </r>
  <r>
    <s v="NOV"/>
    <x v="6"/>
    <n v="64325568"/>
    <n v="10850001974681"/>
    <s v="Yasso Real Fruit Mango 8-4pk"/>
    <n v="188568"/>
    <n v="13602"/>
    <n v="16386"/>
    <n v="21175"/>
    <n v="20126"/>
    <n v="25674"/>
    <n v="28506"/>
    <n v="21951"/>
    <n v="21340"/>
    <n v="11539"/>
    <n v="10848"/>
    <n v="10940"/>
    <n v="13314"/>
    <m/>
    <m/>
    <m/>
    <m/>
    <m/>
    <m/>
    <m/>
    <m/>
    <m/>
    <m/>
    <m/>
    <m/>
    <n v="403969"/>
    <n v="187"/>
    <n v="3.3119999999999998E-3"/>
    <n v="215401"/>
    <n v="0"/>
    <n v="1008.3850267379679"/>
    <n v="1151.8770053475937"/>
    <n v="0"/>
    <n v="72.737967914438499"/>
    <n v="87.62566844919786"/>
    <n v="113.23529411764706"/>
    <n v="107.62566844919786"/>
    <n v="137.29411764705881"/>
    <n v="152.43850267379679"/>
    <n v="117.38502673796792"/>
    <n v="114.11764705882354"/>
    <n v="61.705882352941174"/>
    <n v="58.010695187165773"/>
    <n v="58.502673796791441"/>
    <n v="71.19786096256685"/>
    <n v="0"/>
    <n v="0"/>
    <n v="0"/>
    <n v="0"/>
    <n v="0"/>
    <n v="0"/>
    <n v="0"/>
    <n v="0"/>
    <n v="0"/>
    <n v="0"/>
    <n v="0"/>
    <n v="0"/>
    <n v="624.53721599999994"/>
    <n v="713.40811199999996"/>
    <n v="0"/>
    <n v="45.049824000000001"/>
    <n v="54.270432"/>
    <n v="70.131599999999992"/>
    <n v="66.65731199999999"/>
    <n v="85.032287999999994"/>
    <n v="94.411872000000002"/>
    <n v="72.701712000000001"/>
    <n v="70.678079999999994"/>
    <n v="38.217168000000001"/>
    <n v="35.928576"/>
    <n v="36.233280000000001"/>
    <n v="44.095967999999999"/>
    <n v="0"/>
    <n v="0"/>
    <n v="0"/>
    <n v="0"/>
    <n v="0"/>
    <n v="0"/>
    <n v="0"/>
    <n v="0"/>
    <n v="0"/>
    <n v="0"/>
    <n v="0"/>
    <n v="0"/>
  </r>
  <r>
    <s v="PIC"/>
    <x v="21"/>
    <n v="64997057"/>
    <n v="10077567275063"/>
    <s v="BR Reese PB Cup 8 1PT"/>
    <n v="244294"/>
    <n v="15298"/>
    <n v="13560"/>
    <n v="20925"/>
    <n v="18359"/>
    <n v="11429"/>
    <n v="23010"/>
    <n v="11241"/>
    <n v="21279"/>
    <n v="21312"/>
    <n v="17040"/>
    <n v="15405"/>
    <n v="12962"/>
    <m/>
    <m/>
    <m/>
    <m/>
    <m/>
    <m/>
    <m/>
    <m/>
    <m/>
    <m/>
    <m/>
    <m/>
    <n v="446114"/>
    <n v="240"/>
    <n v="3.7839999999999996E-3"/>
    <n v="201820"/>
    <n v="0"/>
    <n v="1017.8916666666667"/>
    <n v="840.91666666666663"/>
    <n v="0"/>
    <n v="63.741666666666667"/>
    <n v="56.5"/>
    <n v="87.1875"/>
    <n v="76.495833333333337"/>
    <n v="47.62083333333333"/>
    <n v="95.875"/>
    <n v="46.837499999999999"/>
    <n v="88.662499999999994"/>
    <n v="88.8"/>
    <n v="71"/>
    <n v="64.1875"/>
    <n v="54.008333333333333"/>
    <n v="0"/>
    <n v="0"/>
    <n v="0"/>
    <n v="0"/>
    <n v="0"/>
    <n v="0"/>
    <n v="0"/>
    <n v="0"/>
    <n v="0"/>
    <n v="0"/>
    <n v="0"/>
    <n v="0"/>
    <n v="924.4084959999999"/>
    <n v="763.68687999999997"/>
    <n v="0"/>
    <n v="57.887631999999996"/>
    <n v="51.311039999999991"/>
    <n v="79.180199999999985"/>
    <n v="69.470455999999999"/>
    <n v="43.247335999999997"/>
    <n v="87.069839999999985"/>
    <n v="42.535943999999994"/>
    <n v="80.519735999999995"/>
    <n v="80.644607999999991"/>
    <n v="64.47936"/>
    <n v="58.292519999999996"/>
    <n v="49.048207999999995"/>
    <n v="0"/>
    <n v="0"/>
    <n v="0"/>
    <n v="0"/>
    <n v="0"/>
    <n v="0"/>
    <n v="0"/>
    <n v="0"/>
    <n v="0"/>
    <n v="0"/>
    <n v="0"/>
    <n v="0"/>
  </r>
  <r>
    <s v="PIC"/>
    <x v="5"/>
    <n v="65431089"/>
    <n v="10186852001871"/>
    <s v="Talenti Passionfruit Sorbetto 8-1PT"/>
    <n v="0"/>
    <n v="0"/>
    <n v="0"/>
    <n v="0"/>
    <n v="0"/>
    <n v="0"/>
    <n v="0"/>
    <n v="0"/>
    <n v="0"/>
    <n v="0"/>
    <n v="0"/>
    <n v="0"/>
    <n v="120"/>
    <m/>
    <m/>
    <m/>
    <m/>
    <m/>
    <m/>
    <m/>
    <m/>
    <m/>
    <m/>
    <m/>
    <m/>
    <n v="120"/>
    <n v="255"/>
    <n v="3.7839999999999996E-3"/>
    <n v="120"/>
    <n v="0"/>
    <n v="0"/>
    <n v="0.47058823529411764"/>
    <n v="0"/>
    <n v="0"/>
    <n v="0"/>
    <n v="0"/>
    <n v="0"/>
    <n v="0"/>
    <n v="0"/>
    <n v="0"/>
    <n v="0"/>
    <n v="0"/>
    <n v="0"/>
    <n v="0"/>
    <n v="0.47058823529411764"/>
    <n v="0"/>
    <n v="0"/>
    <n v="0"/>
    <n v="0"/>
    <n v="0"/>
    <n v="0"/>
    <n v="0"/>
    <n v="0"/>
    <n v="0"/>
    <n v="0"/>
    <n v="0"/>
    <n v="0"/>
    <n v="0"/>
    <n v="0.45407999999999993"/>
    <n v="0"/>
    <n v="0"/>
    <n v="0"/>
    <n v="0"/>
    <n v="0"/>
    <n v="0"/>
    <n v="0"/>
    <n v="0"/>
    <n v="0"/>
    <n v="0"/>
    <n v="0"/>
    <n v="0"/>
    <n v="0.45407999999999993"/>
    <n v="0"/>
    <n v="0"/>
    <n v="0"/>
    <n v="0"/>
    <n v="0"/>
    <n v="0"/>
    <n v="0"/>
    <n v="0"/>
    <n v="0"/>
    <n v="0"/>
    <n v="0"/>
    <n v="0"/>
  </r>
  <r>
    <s v="PIC"/>
    <x v="2"/>
    <n v="69999268"/>
    <n v="10076840003867"/>
    <s v="J US-IC-ChurrayForChurros-8 1PT"/>
    <n v="228187"/>
    <n v="13696"/>
    <n v="19982"/>
    <n v="20022"/>
    <n v="17487"/>
    <n v="16596"/>
    <n v="24094"/>
    <n v="16642"/>
    <n v="16238"/>
    <n v="16185"/>
    <n v="11078"/>
    <n v="10985"/>
    <n v="11162"/>
    <m/>
    <m/>
    <m/>
    <m/>
    <m/>
    <m/>
    <m/>
    <m/>
    <m/>
    <m/>
    <m/>
    <m/>
    <n v="422354"/>
    <n v="240"/>
    <n v="3.7839999999999996E-3"/>
    <n v="194167"/>
    <n v="0"/>
    <n v="950.7791666666667"/>
    <n v="809.0291666666667"/>
    <n v="0"/>
    <n v="57.06666666666667"/>
    <n v="83.25833333333334"/>
    <n v="83.424999999999997"/>
    <n v="72.862499999999997"/>
    <n v="69.150000000000006"/>
    <n v="100.39166666666667"/>
    <n v="69.341666666666669"/>
    <n v="67.658333333333331"/>
    <n v="67.4375"/>
    <n v="46.158333333333331"/>
    <n v="45.770833333333336"/>
    <n v="46.508333333333333"/>
    <n v="0"/>
    <n v="0"/>
    <n v="0"/>
    <n v="0"/>
    <n v="0"/>
    <n v="0"/>
    <n v="0"/>
    <n v="0"/>
    <n v="0"/>
    <n v="0"/>
    <n v="0"/>
    <n v="0"/>
    <n v="863.45960799999989"/>
    <n v="734.72792799999991"/>
    <n v="0"/>
    <n v="51.825663999999996"/>
    <n v="75.611887999999993"/>
    <n v="75.76324799999999"/>
    <n v="66.170807999999994"/>
    <n v="62.799263999999994"/>
    <n v="91.171695999999997"/>
    <n v="62.973327999999995"/>
    <n v="61.444591999999993"/>
    <n v="61.244039999999991"/>
    <n v="41.919151999999997"/>
    <n v="41.567239999999998"/>
    <n v="42.237007999999996"/>
    <n v="0"/>
    <n v="0"/>
    <n v="0"/>
    <n v="0"/>
    <n v="0"/>
    <n v="0"/>
    <n v="0"/>
    <n v="0"/>
    <n v="0"/>
    <n v="0"/>
    <n v="0"/>
    <n v="0"/>
  </r>
  <r>
    <s v="PIC"/>
    <x v="17"/>
    <n v="64984152"/>
    <n v="10076840004499"/>
    <s v="BJ US-SUN-PBBlondie-8 427ml"/>
    <n v="0"/>
    <n v="0"/>
    <n v="0"/>
    <n v="0"/>
    <n v="0"/>
    <n v="0"/>
    <n v="0"/>
    <n v="0"/>
    <n v="0"/>
    <n v="0"/>
    <n v="0"/>
    <n v="0"/>
    <n v="240"/>
    <m/>
    <m/>
    <m/>
    <m/>
    <m/>
    <m/>
    <m/>
    <m/>
    <m/>
    <m/>
    <m/>
    <m/>
    <n v="240"/>
    <n v="240"/>
    <n v="3.4159999999999998E-3"/>
    <n v="24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.8198399999999999"/>
    <n v="0"/>
    <n v="0"/>
    <n v="0"/>
    <n v="0"/>
    <n v="0"/>
    <n v="0"/>
    <n v="0"/>
    <n v="0"/>
    <n v="0"/>
    <n v="0"/>
    <n v="0"/>
    <n v="0"/>
    <n v="0.8198399999999999"/>
    <n v="0"/>
    <n v="0"/>
    <n v="0"/>
    <n v="0"/>
    <n v="0"/>
    <n v="0"/>
    <n v="0"/>
    <n v="0"/>
    <n v="0"/>
    <n v="0"/>
    <n v="0"/>
    <n v="0"/>
  </r>
  <r>
    <s v="PIC"/>
    <x v="2"/>
    <n v="84136043"/>
    <n v="10076840101549"/>
    <s v="BJ US-COR-KaramelSutra-FTNG-8 1PT"/>
    <n v="201366"/>
    <n v="13058"/>
    <n v="17603"/>
    <n v="20997"/>
    <n v="16253"/>
    <n v="19635"/>
    <n v="21103"/>
    <n v="20353"/>
    <n v="15905"/>
    <n v="20159"/>
    <n v="11576"/>
    <n v="12304"/>
    <n v="12056"/>
    <m/>
    <m/>
    <m/>
    <m/>
    <m/>
    <m/>
    <m/>
    <m/>
    <m/>
    <m/>
    <m/>
    <m/>
    <n v="402368"/>
    <n v="240"/>
    <n v="3.7853439999999999E-3"/>
    <n v="201002"/>
    <n v="0"/>
    <n v="839.02499999999998"/>
    <n v="837.50833333333333"/>
    <n v="0"/>
    <n v="54.408333333333331"/>
    <n v="73.345833333333331"/>
    <n v="87.487499999999997"/>
    <n v="67.720833333333331"/>
    <n v="81.8125"/>
    <n v="87.92916666666666"/>
    <n v="84.80416666666666"/>
    <n v="66.270833333333329"/>
    <n v="83.995833333333337"/>
    <n v="48.233333333333334"/>
    <n v="51.266666666666666"/>
    <n v="50.233333333333334"/>
    <n v="0"/>
    <n v="0"/>
    <n v="0"/>
    <n v="0"/>
    <n v="0"/>
    <n v="0"/>
    <n v="0"/>
    <n v="0"/>
    <n v="0"/>
    <n v="0"/>
    <n v="0"/>
    <n v="0"/>
    <n v="762.23957990400004"/>
    <n v="760.86171468800001"/>
    <n v="0"/>
    <n v="49.429021951999999"/>
    <n v="66.633410432000005"/>
    <n v="79.480867967999998"/>
    <n v="61.523196032000001"/>
    <n v="74.325229440000001"/>
    <n v="79.882114431999995"/>
    <n v="77.043106432000002"/>
    <n v="60.205896320000001"/>
    <n v="76.308749695999992"/>
    <n v="43.819142143999997"/>
    <n v="46.574872575999997"/>
    <n v="45.636107263999996"/>
    <n v="0"/>
    <n v="0"/>
    <n v="0"/>
    <n v="0"/>
    <n v="0"/>
    <n v="0"/>
    <n v="0"/>
    <n v="0"/>
    <n v="0"/>
    <n v="0"/>
    <n v="0"/>
    <n v="0"/>
  </r>
  <r>
    <s v="NOV"/>
    <x v="3"/>
    <n v="68709237"/>
    <n v="10075856001300"/>
    <s v="KL CHOCOLATE/CHOCOLATE BAR 12-6PK"/>
    <n v="150262"/>
    <n v="9912"/>
    <n v="9734"/>
    <n v="16932"/>
    <n v="14086"/>
    <n v="15492"/>
    <n v="21727"/>
    <n v="17375"/>
    <n v="12883"/>
    <n v="11892"/>
    <n v="12204"/>
    <n v="8712"/>
    <n v="8256"/>
    <m/>
    <m/>
    <m/>
    <m/>
    <m/>
    <m/>
    <m/>
    <m/>
    <m/>
    <m/>
    <m/>
    <m/>
    <n v="309467"/>
    <n v="132"/>
    <n v="9.5760000000000012E-3"/>
    <n v="159205"/>
    <n v="0"/>
    <n v="1138.3484848484848"/>
    <n v="1206.0984848484848"/>
    <n v="0"/>
    <n v="75.090909090909093"/>
    <n v="73.742424242424249"/>
    <n v="128.27272727272728"/>
    <n v="106.71212121212122"/>
    <n v="117.36363636363636"/>
    <n v="164.59848484848484"/>
    <n v="131.62878787878788"/>
    <n v="97.598484848484844"/>
    <n v="90.090909090909093"/>
    <n v="92.454545454545453"/>
    <n v="66"/>
    <n v="62.545454545454547"/>
    <n v="0"/>
    <n v="0"/>
    <n v="0"/>
    <n v="0"/>
    <n v="0"/>
    <n v="0"/>
    <n v="0"/>
    <n v="0"/>
    <n v="0"/>
    <n v="0"/>
    <n v="0"/>
    <n v="0"/>
    <n v="1438.9089120000001"/>
    <n v="1524.5470800000003"/>
    <n v="0"/>
    <n v="94.91731200000001"/>
    <n v="93.212784000000013"/>
    <n v="162.14083200000002"/>
    <n v="134.88753600000001"/>
    <n v="148.351392"/>
    <n v="208.05775200000002"/>
    <n v="166.38300000000001"/>
    <n v="123.36760800000002"/>
    <n v="113.87779200000001"/>
    <n v="116.86550400000002"/>
    <n v="83.426112000000003"/>
    <n v="79.059456000000011"/>
    <n v="0"/>
    <n v="0"/>
    <n v="0"/>
    <n v="0"/>
    <n v="0"/>
    <n v="0"/>
    <n v="0"/>
    <n v="0"/>
    <n v="0"/>
    <n v="0"/>
    <n v="0"/>
    <n v="0"/>
  </r>
  <r>
    <s v="PIC"/>
    <x v="21"/>
    <n v="64997058"/>
    <n v="10077567275056"/>
    <s v="BR OREO 8 1PT"/>
    <n v="185854"/>
    <n v="14037"/>
    <n v="12060"/>
    <n v="10537"/>
    <n v="17179"/>
    <n v="21626"/>
    <n v="17730"/>
    <n v="18765"/>
    <n v="16305"/>
    <n v="14895"/>
    <n v="14208"/>
    <n v="10770"/>
    <n v="11423"/>
    <m/>
    <m/>
    <m/>
    <m/>
    <m/>
    <m/>
    <m/>
    <m/>
    <m/>
    <m/>
    <m/>
    <m/>
    <n v="365389"/>
    <n v="240"/>
    <n v="3.7839999999999996E-3"/>
    <n v="179535"/>
    <n v="0"/>
    <n v="774.39166666666665"/>
    <n v="748.0625"/>
    <n v="0"/>
    <n v="58.487499999999997"/>
    <n v="50.25"/>
    <n v="43.904166666666669"/>
    <n v="71.579166666666666"/>
    <n v="90.108333333333334"/>
    <n v="73.875"/>
    <n v="78.1875"/>
    <n v="67.9375"/>
    <n v="62.0625"/>
    <n v="59.2"/>
    <n v="44.875"/>
    <n v="47.595833333333331"/>
    <n v="0"/>
    <n v="0"/>
    <n v="0"/>
    <n v="0"/>
    <n v="0"/>
    <n v="0"/>
    <n v="0"/>
    <n v="0"/>
    <n v="0"/>
    <n v="0"/>
    <n v="0"/>
    <n v="0"/>
    <n v="703.27153599999997"/>
    <n v="679.36043999999993"/>
    <n v="0"/>
    <n v="53.116007999999994"/>
    <n v="45.635039999999996"/>
    <n v="39.872007999999994"/>
    <n v="65.005336"/>
    <n v="81.83278399999999"/>
    <n v="67.090319999999991"/>
    <n v="71.006759999999986"/>
    <n v="61.698119999999996"/>
    <n v="56.362679999999997"/>
    <n v="53.763071999999994"/>
    <n v="40.753679999999996"/>
    <n v="43.224631999999993"/>
    <n v="0"/>
    <n v="0"/>
    <n v="0"/>
    <n v="0"/>
    <n v="0"/>
    <n v="0"/>
    <n v="0"/>
    <n v="0"/>
    <n v="0"/>
    <n v="0"/>
    <n v="0"/>
    <n v="0"/>
  </r>
  <r>
    <s v="NOV"/>
    <x v="6"/>
    <n v="64388735"/>
    <n v="10850001974797"/>
    <s v="Yasso Cherry Chocolate Crunch 8-4pk"/>
    <n v="4556"/>
    <n v="5295"/>
    <n v="9509"/>
    <n v="19026"/>
    <n v="15898"/>
    <n v="16910"/>
    <n v="16340"/>
    <n v="23760"/>
    <n v="19678"/>
    <n v="16000"/>
    <n v="10172"/>
    <n v="8419"/>
    <n v="8735"/>
    <m/>
    <m/>
    <m/>
    <m/>
    <m/>
    <m/>
    <m/>
    <m/>
    <m/>
    <m/>
    <m/>
    <m/>
    <n v="174298"/>
    <n v="187"/>
    <n v="2.5040000000000001E-3"/>
    <n v="169742"/>
    <n v="0"/>
    <n v="24.363636363636363"/>
    <n v="907.7112299465241"/>
    <n v="0"/>
    <n v="28.315508021390375"/>
    <n v="50.850267379679146"/>
    <n v="101.7433155080214"/>
    <n v="85.016042780748663"/>
    <n v="90.427807486631011"/>
    <n v="87.379679144385022"/>
    <n v="127.05882352941177"/>
    <n v="105.22994652406418"/>
    <n v="85.561497326203209"/>
    <n v="54.395721925133692"/>
    <n v="45.021390374331553"/>
    <n v="46.711229946524064"/>
    <n v="0"/>
    <n v="0"/>
    <n v="0"/>
    <n v="0"/>
    <n v="0"/>
    <n v="0"/>
    <n v="0"/>
    <n v="0"/>
    <n v="0"/>
    <n v="0"/>
    <n v="0"/>
    <n v="0"/>
    <n v="11.408224000000001"/>
    <n v="425.03396800000002"/>
    <n v="0"/>
    <n v="13.25868"/>
    <n v="23.810536000000003"/>
    <n v="47.641104000000006"/>
    <n v="39.808592000000004"/>
    <n v="42.342640000000003"/>
    <n v="40.91536"/>
    <n v="59.495040000000003"/>
    <n v="49.273712000000003"/>
    <n v="40.064"/>
    <n v="25.470688000000003"/>
    <n v="21.081176000000003"/>
    <n v="21.872440000000001"/>
    <n v="0"/>
    <n v="0"/>
    <n v="0"/>
    <n v="0"/>
    <n v="0"/>
    <n v="0"/>
    <n v="0"/>
    <n v="0"/>
    <n v="0"/>
    <n v="0"/>
    <n v="0"/>
    <n v="0"/>
  </r>
  <r>
    <s v="NOV"/>
    <x v="10"/>
    <n v="64771677"/>
    <n v="10077567003659"/>
    <s v="PS Minions Facepiece IH 6-6PK"/>
    <n v="509012"/>
    <n v="21378"/>
    <n v="25580"/>
    <n v="22952"/>
    <n v="21023"/>
    <n v="34085"/>
    <n v="35220"/>
    <n v="21085"/>
    <n v="10545"/>
    <n v="11720"/>
    <n v="5295"/>
    <n v="4815"/>
    <n v="9680"/>
    <m/>
    <m/>
    <m/>
    <m/>
    <m/>
    <m/>
    <m/>
    <m/>
    <m/>
    <m/>
    <m/>
    <m/>
    <n v="732390"/>
    <n v="195"/>
    <n v="2.16E-3"/>
    <n v="223378"/>
    <n v="0"/>
    <n v="2610.3179487179486"/>
    <n v="1145.5282051282052"/>
    <n v="0"/>
    <n v="109.63076923076923"/>
    <n v="131.17948717948718"/>
    <n v="117.7025641025641"/>
    <n v="107.81025641025641"/>
    <n v="174.7948717948718"/>
    <n v="180.61538461538461"/>
    <n v="108.12820512820512"/>
    <n v="54.07692307692308"/>
    <n v="60.102564102564102"/>
    <n v="27.153846153846153"/>
    <n v="24.692307692307693"/>
    <n v="49.641025641025642"/>
    <n v="0"/>
    <n v="0"/>
    <n v="0"/>
    <n v="0"/>
    <n v="0"/>
    <n v="0"/>
    <n v="0"/>
    <n v="0"/>
    <n v="0"/>
    <n v="0"/>
    <n v="0"/>
    <n v="0"/>
    <n v="1099.4659200000001"/>
    <n v="482.49648000000002"/>
    <n v="0"/>
    <n v="46.176479999999998"/>
    <n v="55.252800000000001"/>
    <n v="49.576320000000003"/>
    <n v="45.409680000000002"/>
    <n v="73.623599999999996"/>
    <n v="76.075199999999995"/>
    <n v="45.543599999999998"/>
    <n v="22.777200000000001"/>
    <n v="25.315200000000001"/>
    <n v="11.437200000000001"/>
    <n v="10.400399999999999"/>
    <n v="20.908799999999999"/>
    <n v="0"/>
    <n v="0"/>
    <n v="0"/>
    <n v="0"/>
    <n v="0"/>
    <n v="0"/>
    <n v="0"/>
    <n v="0"/>
    <n v="0"/>
    <n v="0"/>
    <n v="0"/>
    <n v="0"/>
  </r>
  <r>
    <s v="PIC"/>
    <x v="5"/>
    <n v="68860663"/>
    <n v="20816680010314"/>
    <s v="Talenti Vanilla Caramel Swirl 8 1PT"/>
    <n v="176740"/>
    <n v="14415"/>
    <n v="14350"/>
    <n v="17076"/>
    <n v="15135"/>
    <n v="15864"/>
    <n v="20655"/>
    <n v="16514"/>
    <n v="15124"/>
    <n v="17265"/>
    <n v="12613"/>
    <n v="12958"/>
    <n v="15225"/>
    <m/>
    <m/>
    <m/>
    <m/>
    <m/>
    <m/>
    <m/>
    <m/>
    <m/>
    <m/>
    <m/>
    <m/>
    <n v="363934"/>
    <n v="255"/>
    <n v="3.7839999999999996E-3"/>
    <n v="187194"/>
    <n v="0"/>
    <n v="693.0980392156863"/>
    <n v="734.09411764705885"/>
    <n v="0"/>
    <n v="56.529411764705884"/>
    <n v="56.274509803921568"/>
    <n v="66.964705882352945"/>
    <n v="59.352941176470587"/>
    <n v="62.211764705882352"/>
    <n v="81"/>
    <n v="64.760784313725495"/>
    <n v="59.30980392156863"/>
    <n v="67.705882352941174"/>
    <n v="49.462745098039214"/>
    <n v="50.815686274509801"/>
    <n v="59.705882352941174"/>
    <n v="0"/>
    <n v="0"/>
    <n v="0"/>
    <n v="0"/>
    <n v="0"/>
    <n v="0"/>
    <n v="0"/>
    <n v="0"/>
    <n v="0"/>
    <n v="0"/>
    <n v="0"/>
    <n v="0"/>
    <n v="668.78415999999993"/>
    <n v="708.34209599999997"/>
    <n v="0"/>
    <n v="54.546359999999993"/>
    <n v="54.300399999999996"/>
    <n v="64.615583999999998"/>
    <n v="57.270839999999993"/>
    <n v="60.029375999999992"/>
    <n v="78.158519999999996"/>
    <n v="62.488975999999994"/>
    <n v="57.229215999999994"/>
    <n v="65.330759999999998"/>
    <n v="47.727591999999994"/>
    <n v="49.033071999999997"/>
    <n v="57.611399999999996"/>
    <n v="0"/>
    <n v="0"/>
    <n v="0"/>
    <n v="0"/>
    <n v="0"/>
    <n v="0"/>
    <n v="0"/>
    <n v="0"/>
    <n v="0"/>
    <n v="0"/>
    <n v="0"/>
    <n v="0"/>
  </r>
  <r>
    <s v="PIC"/>
    <x v="2"/>
    <n v="64810474"/>
    <n v="10076840036742"/>
    <s v="BJ US-IC-Punchline-8 1PT LTD"/>
    <n v="220215"/>
    <n v="5489"/>
    <n v="9678"/>
    <n v="16487"/>
    <n v="20690"/>
    <n v="21270"/>
    <n v="22858"/>
    <n v="21208"/>
    <n v="17451"/>
    <n v="17445"/>
    <n v="10412"/>
    <n v="8912"/>
    <n v="10164"/>
    <m/>
    <m/>
    <m/>
    <m/>
    <m/>
    <m/>
    <m/>
    <m/>
    <m/>
    <m/>
    <m/>
    <m/>
    <n v="402279"/>
    <n v="240"/>
    <n v="3.7839999999999996E-3"/>
    <n v="182064"/>
    <n v="0"/>
    <n v="917.5625"/>
    <n v="758.6"/>
    <n v="0"/>
    <n v="22.870833333333334"/>
    <n v="40.325000000000003"/>
    <n v="68.69583333333334"/>
    <n v="86.208333333333329"/>
    <n v="88.625"/>
    <n v="95.24166666666666"/>
    <n v="88.36666666666666"/>
    <n v="72.712500000000006"/>
    <n v="72.6875"/>
    <n v="43.383333333333333"/>
    <n v="37.133333333333333"/>
    <n v="42.35"/>
    <n v="0"/>
    <n v="0"/>
    <n v="0"/>
    <n v="0"/>
    <n v="0"/>
    <n v="0"/>
    <n v="0"/>
    <n v="0"/>
    <n v="0"/>
    <n v="0"/>
    <n v="0"/>
    <n v="0"/>
    <n v="833.29355999999996"/>
    <n v="688.93017599999996"/>
    <n v="0"/>
    <n v="20.770375999999999"/>
    <n v="36.621551999999994"/>
    <n v="62.386807999999995"/>
    <n v="78.290959999999998"/>
    <n v="80.485679999999988"/>
    <n v="86.494671999999994"/>
    <n v="80.251071999999994"/>
    <n v="66.034583999999995"/>
    <n v="66.011879999999991"/>
    <n v="39.399007999999995"/>
    <n v="33.723007999999993"/>
    <n v="38.460575999999996"/>
    <n v="0"/>
    <n v="0"/>
    <n v="0"/>
    <n v="0"/>
    <n v="0"/>
    <n v="0"/>
    <n v="0"/>
    <n v="0"/>
    <n v="0"/>
    <n v="0"/>
    <n v="0"/>
    <n v="0"/>
  </r>
  <r>
    <s v="NOV"/>
    <x v="6"/>
    <n v="64325488"/>
    <n v="10850001974087"/>
    <s v="Yasso PB Chocolate Crunch 8-4pk"/>
    <n v="138077"/>
    <n v="10795"/>
    <n v="12614"/>
    <n v="21114"/>
    <n v="17238"/>
    <n v="13975"/>
    <n v="13395"/>
    <n v="20731"/>
    <n v="8536"/>
    <n v="7664"/>
    <n v="13678"/>
    <n v="12022"/>
    <n v="12108"/>
    <m/>
    <m/>
    <m/>
    <m/>
    <m/>
    <m/>
    <m/>
    <m/>
    <m/>
    <m/>
    <m/>
    <m/>
    <n v="301947"/>
    <n v="187"/>
    <n v="2.5119999999999999E-3"/>
    <n v="163870"/>
    <n v="0"/>
    <n v="738.37967914438502"/>
    <n v="876.31016042780743"/>
    <n v="0"/>
    <n v="57.727272727272727"/>
    <n v="67.454545454545453"/>
    <n v="112.90909090909091"/>
    <n v="92.181818181818187"/>
    <n v="74.732620320855617"/>
    <n v="71.631016042780743"/>
    <n v="110.86096256684492"/>
    <n v="45.647058823529413"/>
    <n v="40.983957219251337"/>
    <n v="73.144385026737964"/>
    <n v="64.288770053475929"/>
    <n v="64.748663101604279"/>
    <n v="0"/>
    <n v="0"/>
    <n v="0"/>
    <n v="0"/>
    <n v="0"/>
    <n v="0"/>
    <n v="0"/>
    <n v="0"/>
    <n v="0"/>
    <n v="0"/>
    <n v="0"/>
    <n v="0"/>
    <n v="346.849424"/>
    <n v="411.64143999999999"/>
    <n v="0"/>
    <n v="27.117039999999999"/>
    <n v="31.686367999999998"/>
    <n v="53.038367999999998"/>
    <n v="43.301856000000001"/>
    <n v="35.105199999999996"/>
    <n v="33.648240000000001"/>
    <n v="52.076271999999996"/>
    <n v="21.442432"/>
    <n v="19.251967999999998"/>
    <n v="34.359135999999999"/>
    <n v="30.199263999999999"/>
    <n v="30.415295999999998"/>
    <n v="0"/>
    <n v="0"/>
    <n v="0"/>
    <n v="0"/>
    <n v="0"/>
    <n v="0"/>
    <n v="0"/>
    <n v="0"/>
    <n v="0"/>
    <n v="0"/>
    <n v="0"/>
    <n v="0"/>
  </r>
  <r>
    <s v="PIC"/>
    <x v="2"/>
    <n v="69797288"/>
    <n v="10076840004031"/>
    <s v="BJ US-NDO-Strawberry Chscake-8 1PT"/>
    <n v="146337"/>
    <n v="6845"/>
    <n v="15302"/>
    <n v="11542"/>
    <n v="10814"/>
    <n v="25459"/>
    <n v="18327"/>
    <n v="20824"/>
    <n v="19352"/>
    <n v="16656"/>
    <n v="12218"/>
    <n v="10361"/>
    <n v="12712"/>
    <m/>
    <m/>
    <m/>
    <m/>
    <m/>
    <m/>
    <m/>
    <m/>
    <m/>
    <m/>
    <m/>
    <m/>
    <n v="326749"/>
    <n v="240"/>
    <n v="3.7839999999999996E-3"/>
    <n v="180412"/>
    <n v="0"/>
    <n v="609.73749999999995"/>
    <n v="751.7166666666667"/>
    <n v="0"/>
    <n v="28.520833333333332"/>
    <n v="63.758333333333333"/>
    <n v="48.091666666666669"/>
    <n v="45.05833333333333"/>
    <n v="106.07916666666667"/>
    <n v="76.362499999999997"/>
    <n v="86.766666666666666"/>
    <n v="80.63333333333334"/>
    <n v="69.400000000000006"/>
    <n v="50.908333333333331"/>
    <n v="43.170833333333334"/>
    <n v="52.966666666666669"/>
    <n v="0"/>
    <n v="0"/>
    <n v="0"/>
    <n v="0"/>
    <n v="0"/>
    <n v="0"/>
    <n v="0"/>
    <n v="0"/>
    <n v="0"/>
    <n v="0"/>
    <n v="0"/>
    <n v="0"/>
    <n v="553.73920799999996"/>
    <n v="682.67900799999995"/>
    <n v="0"/>
    <n v="25.901479999999996"/>
    <n v="57.902767999999995"/>
    <n v="43.674927999999994"/>
    <n v="40.920175999999998"/>
    <n v="96.336855999999983"/>
    <n v="69.349367999999998"/>
    <n v="78.79801599999999"/>
    <n v="73.22796799999999"/>
    <n v="63.026303999999996"/>
    <n v="46.232911999999992"/>
    <n v="39.206023999999999"/>
    <n v="48.102207999999997"/>
    <n v="0"/>
    <n v="0"/>
    <n v="0"/>
    <n v="0"/>
    <n v="0"/>
    <n v="0"/>
    <n v="0"/>
    <n v="0"/>
    <n v="0"/>
    <n v="0"/>
    <n v="0"/>
    <n v="0"/>
  </r>
  <r>
    <s v="PIC"/>
    <x v="21"/>
    <n v="64898310"/>
    <n v="10077567004403"/>
    <s v="BR Vanilla 8 1PT"/>
    <n v="0"/>
    <n v="0"/>
    <n v="0"/>
    <n v="0"/>
    <n v="0"/>
    <n v="0"/>
    <n v="0"/>
    <n v="0"/>
    <n v="0"/>
    <n v="9515"/>
    <n v="0"/>
    <n v="0"/>
    <n v="0"/>
    <m/>
    <m/>
    <m/>
    <m/>
    <m/>
    <m/>
    <m/>
    <m/>
    <m/>
    <m/>
    <m/>
    <m/>
    <n v="9515"/>
    <n v="240"/>
    <n v="3.7839999999999996E-3"/>
    <n v="9515"/>
    <n v="0"/>
    <n v="0"/>
    <n v="39.645833333333336"/>
    <n v="0"/>
    <n v="0"/>
    <n v="0"/>
    <n v="0"/>
    <n v="0"/>
    <n v="0"/>
    <n v="0"/>
    <n v="0"/>
    <n v="0"/>
    <n v="39.645833333333336"/>
    <n v="0"/>
    <n v="0"/>
    <n v="0"/>
    <n v="0"/>
    <n v="0"/>
    <n v="0"/>
    <n v="0"/>
    <n v="0"/>
    <n v="0"/>
    <n v="0"/>
    <n v="0"/>
    <n v="0"/>
    <n v="0"/>
    <n v="0"/>
    <n v="0"/>
    <n v="0"/>
    <n v="36.004759999999997"/>
    <n v="0"/>
    <n v="0"/>
    <n v="0"/>
    <n v="0"/>
    <n v="0"/>
    <n v="0"/>
    <n v="0"/>
    <n v="0"/>
    <n v="0"/>
    <n v="36.004759999999997"/>
    <n v="0"/>
    <n v="0"/>
    <n v="0"/>
    <n v="0"/>
    <n v="0"/>
    <n v="0"/>
    <n v="0"/>
    <n v="0"/>
    <n v="0"/>
    <n v="0"/>
    <n v="0"/>
    <n v="0"/>
    <n v="0"/>
    <n v="0"/>
    <n v="0"/>
  </r>
  <r>
    <s v="PIC"/>
    <x v="5"/>
    <n v="68860129"/>
    <n v="20186852000024"/>
    <s v="Talenti Caribbean Coconut 8 1PT"/>
    <n v="175667"/>
    <n v="14175"/>
    <n v="12285"/>
    <n v="16770"/>
    <n v="15715"/>
    <n v="16155"/>
    <n v="19050"/>
    <n v="17189"/>
    <n v="14772"/>
    <n v="15825"/>
    <n v="13275"/>
    <n v="14100"/>
    <n v="11685"/>
    <m/>
    <m/>
    <m/>
    <m/>
    <m/>
    <m/>
    <m/>
    <m/>
    <m/>
    <m/>
    <m/>
    <m/>
    <n v="356663"/>
    <n v="255"/>
    <n v="3.7839999999999996E-3"/>
    <n v="180996"/>
    <n v="0"/>
    <n v="688.89019607843136"/>
    <n v="709.78823529411761"/>
    <n v="0"/>
    <n v="55.588235294117645"/>
    <n v="48.176470588235297"/>
    <n v="65.764705882352942"/>
    <n v="61.627450980392155"/>
    <n v="63.352941176470587"/>
    <n v="74.705882352941174"/>
    <n v="67.407843137254901"/>
    <n v="57.929411764705883"/>
    <n v="62.058823529411768"/>
    <n v="52.058823529411768"/>
    <n v="55.294117647058826"/>
    <n v="45.823529411764703"/>
    <n v="0"/>
    <n v="0"/>
    <n v="0"/>
    <n v="0"/>
    <n v="0"/>
    <n v="0"/>
    <n v="0"/>
    <n v="0"/>
    <n v="0"/>
    <n v="0"/>
    <n v="0"/>
    <n v="0"/>
    <n v="664.72392799999989"/>
    <n v="684.8888639999999"/>
    <n v="0"/>
    <n v="53.638199999999998"/>
    <n v="46.486439999999995"/>
    <n v="63.457679999999996"/>
    <n v="59.465559999999996"/>
    <n v="61.130519999999997"/>
    <n v="72.085199999999986"/>
    <n v="65.043175999999988"/>
    <n v="55.897247999999998"/>
    <n v="59.881799999999991"/>
    <n v="50.232599999999998"/>
    <n v="53.354399999999991"/>
    <n v="44.216039999999992"/>
    <n v="0"/>
    <n v="0"/>
    <n v="0"/>
    <n v="0"/>
    <n v="0"/>
    <n v="0"/>
    <n v="0"/>
    <n v="0"/>
    <n v="0"/>
    <n v="0"/>
    <n v="0"/>
    <n v="0"/>
  </r>
  <r>
    <s v="PIC"/>
    <x v="2"/>
    <n v="84164937"/>
    <n v="10076840100122"/>
    <s v="BJ US-IC-ChubbyHubby-8 1PT"/>
    <n v="187716"/>
    <n v="12162"/>
    <n v="17247"/>
    <n v="18832"/>
    <n v="17203"/>
    <n v="14869"/>
    <n v="20658"/>
    <n v="16111"/>
    <n v="16072"/>
    <n v="18782"/>
    <n v="10624"/>
    <n v="11404"/>
    <n v="11528"/>
    <m/>
    <m/>
    <m/>
    <m/>
    <m/>
    <m/>
    <m/>
    <m/>
    <m/>
    <m/>
    <m/>
    <m/>
    <n v="373208"/>
    <n v="240"/>
    <n v="3.7853439999999999E-3"/>
    <n v="185492"/>
    <n v="0"/>
    <n v="782.15"/>
    <n v="772.88333333333333"/>
    <n v="0"/>
    <n v="50.674999999999997"/>
    <n v="71.862499999999997"/>
    <n v="78.466666666666669"/>
    <n v="71.67916666666666"/>
    <n v="61.954166666666666"/>
    <n v="86.075000000000003"/>
    <n v="67.129166666666663"/>
    <n v="66.966666666666669"/>
    <n v="78.25833333333334"/>
    <n v="44.266666666666666"/>
    <n v="47.516666666666666"/>
    <n v="48.033333333333331"/>
    <n v="0"/>
    <n v="0"/>
    <n v="0"/>
    <n v="0"/>
    <n v="0"/>
    <n v="0"/>
    <n v="0"/>
    <n v="0"/>
    <n v="0"/>
    <n v="0"/>
    <n v="0"/>
    <n v="0"/>
    <n v="710.56963430400003"/>
    <n v="702.15102924799999"/>
    <n v="0"/>
    <n v="46.037353727999999"/>
    <n v="65.285827967999992"/>
    <n v="71.285598207999996"/>
    <n v="65.119272831999993"/>
    <n v="56.284279935999997"/>
    <n v="78.197636352000004"/>
    <n v="60.985677183999996"/>
    <n v="60.838048768"/>
    <n v="71.096331007999993"/>
    <n v="40.215494655999997"/>
    <n v="43.168062976000002"/>
    <n v="43.637445632000002"/>
    <n v="0"/>
    <n v="0"/>
    <n v="0"/>
    <n v="0"/>
    <n v="0"/>
    <n v="0"/>
    <n v="0"/>
    <n v="0"/>
    <n v="0"/>
    <n v="0"/>
    <n v="0"/>
    <n v="0"/>
  </r>
  <r>
    <s v="PIC"/>
    <x v="2"/>
    <n v="62678153"/>
    <n v="10076840002884"/>
    <s v="BJ US-ND-TonightDough-8 1PT"/>
    <n v="180237"/>
    <n v="9518"/>
    <n v="16980"/>
    <n v="17478"/>
    <n v="18766"/>
    <n v="15870"/>
    <n v="22185"/>
    <n v="17609"/>
    <n v="19850"/>
    <n v="16773"/>
    <n v="12031"/>
    <n v="10639"/>
    <n v="13547"/>
    <m/>
    <m/>
    <m/>
    <m/>
    <m/>
    <m/>
    <m/>
    <m/>
    <m/>
    <m/>
    <m/>
    <m/>
    <n v="371483"/>
    <n v="240"/>
    <n v="3.7839999999999996E-3"/>
    <n v="191246"/>
    <n v="0"/>
    <n v="750.98749999999995"/>
    <n v="796.85833333333335"/>
    <n v="0"/>
    <n v="39.658333333333331"/>
    <n v="70.75"/>
    <n v="72.825000000000003"/>
    <n v="78.191666666666663"/>
    <n v="66.125"/>
    <n v="92.4375"/>
    <n v="73.370833333333337"/>
    <n v="82.708333333333329"/>
    <n v="69.887500000000003"/>
    <n v="50.12916666666667"/>
    <n v="44.329166666666666"/>
    <n v="56.445833333333333"/>
    <n v="0"/>
    <n v="0"/>
    <n v="0"/>
    <n v="0"/>
    <n v="0"/>
    <n v="0"/>
    <n v="0"/>
    <n v="0"/>
    <n v="0"/>
    <n v="0"/>
    <n v="0"/>
    <n v="0"/>
    <n v="682.01680799999997"/>
    <n v="723.67486399999996"/>
    <n v="0"/>
    <n v="36.016112"/>
    <n v="64.252319999999997"/>
    <n v="66.136751999999987"/>
    <n v="71.010543999999996"/>
    <n v="60.052079999999997"/>
    <n v="83.948039999999992"/>
    <n v="66.632455999999991"/>
    <n v="75.112399999999994"/>
    <n v="63.469031999999991"/>
    <n v="45.525303999999998"/>
    <n v="40.257975999999999"/>
    <n v="51.261847999999993"/>
    <n v="0"/>
    <n v="0"/>
    <n v="0"/>
    <n v="0"/>
    <n v="0"/>
    <n v="0"/>
    <n v="0"/>
    <n v="0"/>
    <n v="0"/>
    <n v="0"/>
    <n v="0"/>
    <n v="0"/>
  </r>
  <r>
    <s v="NOV"/>
    <x v="7"/>
    <n v="69700048"/>
    <n v="10077567003451"/>
    <s v="GH Reeses 1-24BK"/>
    <n v="196076"/>
    <n v="4587"/>
    <n v="11197"/>
    <n v="16131"/>
    <n v="21293"/>
    <n v="26460"/>
    <n v="24930"/>
    <n v="27510"/>
    <n v="21983"/>
    <n v="17115"/>
    <n v="12255"/>
    <n v="8730"/>
    <n v="5355"/>
    <m/>
    <m/>
    <m/>
    <m/>
    <m/>
    <m/>
    <m/>
    <m/>
    <m/>
    <m/>
    <m/>
    <m/>
    <n v="393622"/>
    <n v="225"/>
    <n v="2.7360000000000002E-3"/>
    <n v="197546"/>
    <n v="0"/>
    <n v="871.44888888888886"/>
    <n v="877.98222222222228"/>
    <n v="0"/>
    <n v="20.386666666666667"/>
    <n v="49.764444444444443"/>
    <n v="71.693333333333328"/>
    <n v="94.635555555555555"/>
    <n v="117.6"/>
    <n v="110.8"/>
    <n v="122.26666666666667"/>
    <n v="97.702222222222218"/>
    <n v="76.066666666666663"/>
    <n v="54.466666666666669"/>
    <n v="38.799999999999997"/>
    <n v="23.8"/>
    <n v="0"/>
    <n v="0"/>
    <n v="0"/>
    <n v="0"/>
    <n v="0"/>
    <n v="0"/>
    <n v="0"/>
    <n v="0"/>
    <n v="0"/>
    <n v="0"/>
    <n v="0"/>
    <n v="0"/>
    <n v="536.46393599999999"/>
    <n v="540.48585600000001"/>
    <n v="0"/>
    <n v="12.550032"/>
    <n v="30.634992"/>
    <n v="44.134416000000002"/>
    <n v="58.257648000000003"/>
    <n v="72.394559999999998"/>
    <n v="68.208480000000009"/>
    <n v="75.267360000000011"/>
    <n v="60.145488"/>
    <n v="46.826640000000005"/>
    <n v="33.529679999999999"/>
    <n v="23.885280000000002"/>
    <n v="14.651280000000002"/>
    <n v="0"/>
    <n v="0"/>
    <n v="0"/>
    <n v="0"/>
    <n v="0"/>
    <n v="0"/>
    <n v="0"/>
    <n v="0"/>
    <n v="0"/>
    <n v="0"/>
    <n v="0"/>
    <n v="0"/>
  </r>
  <r>
    <s v="NOV"/>
    <x v="7"/>
    <n v="64786654"/>
    <n v="10041000576239"/>
    <s v="GH Oreo Bar 8-6pk"/>
    <n v="220695"/>
    <n v="10192"/>
    <n v="12774"/>
    <n v="16596"/>
    <n v="18785"/>
    <n v="24045.000599999999"/>
    <n v="24102.02"/>
    <n v="13965"/>
    <n v="27971"/>
    <n v="18917"/>
    <n v="14042"/>
    <n v="10024"/>
    <n v="10738"/>
    <m/>
    <m/>
    <m/>
    <m/>
    <m/>
    <m/>
    <m/>
    <m/>
    <m/>
    <m/>
    <m/>
    <m/>
    <n v="422846.02060000005"/>
    <n v="154"/>
    <n v="3.8959999999999997E-3"/>
    <n v="202151.02059999999"/>
    <n v="0"/>
    <n v="1433.0844155844156"/>
    <n v="1312.6689649350649"/>
    <n v="0"/>
    <n v="66.181818181818187"/>
    <n v="82.948051948051955"/>
    <n v="107.76623376623377"/>
    <n v="121.98051948051948"/>
    <n v="156.13636753246752"/>
    <n v="156.50662337662337"/>
    <n v="90.681818181818187"/>
    <n v="181.62987012987014"/>
    <n v="122.83766233766234"/>
    <n v="91.181818181818187"/>
    <n v="65.090909090909093"/>
    <n v="69.727272727272734"/>
    <n v="0"/>
    <n v="0"/>
    <n v="0"/>
    <n v="0"/>
    <n v="0"/>
    <n v="0"/>
    <n v="0"/>
    <n v="0"/>
    <n v="0"/>
    <n v="0"/>
    <n v="0"/>
    <n v="0"/>
    <n v="859.82771999999989"/>
    <n v="787.58037625759994"/>
    <n v="0"/>
    <n v="39.708031999999996"/>
    <n v="49.767503999999995"/>
    <n v="64.658015999999989"/>
    <n v="73.186359999999993"/>
    <n v="93.679322337599984"/>
    <n v="93.901469919999997"/>
    <n v="54.407639999999994"/>
    <n v="108.975016"/>
    <n v="73.700631999999999"/>
    <n v="54.707631999999997"/>
    <n v="39.053503999999997"/>
    <n v="41.835248"/>
    <n v="0"/>
    <n v="0"/>
    <n v="0"/>
    <n v="0"/>
    <n v="0"/>
    <n v="0"/>
    <n v="0"/>
    <n v="0"/>
    <n v="0"/>
    <n v="0"/>
    <n v="0"/>
    <n v="0"/>
  </r>
  <r>
    <s v="NOV"/>
    <x v="9"/>
    <n v="69577493"/>
    <n v="10077567002980"/>
    <s v="MG Cookie Duet 8-3PK"/>
    <n v="196686"/>
    <n v="7452"/>
    <n v="11703"/>
    <n v="15684"/>
    <n v="13331"/>
    <n v="16056"/>
    <n v="18483"/>
    <n v="12361"/>
    <n v="16075"/>
    <n v="11488"/>
    <n v="10162"/>
    <n v="18470"/>
    <n v="11802"/>
    <m/>
    <m/>
    <m/>
    <m/>
    <m/>
    <m/>
    <m/>
    <m/>
    <m/>
    <m/>
    <m/>
    <m/>
    <n v="359753"/>
    <n v="210"/>
    <n v="2.0400000000000001E-3"/>
    <n v="163067"/>
    <n v="0"/>
    <n v="936.6"/>
    <n v="776.50952380952378"/>
    <n v="0"/>
    <n v="35.485714285714288"/>
    <n v="55.728571428571428"/>
    <n v="74.685714285714283"/>
    <n v="63.480952380952381"/>
    <n v="76.457142857142856"/>
    <n v="88.01428571428572"/>
    <n v="58.861904761904761"/>
    <n v="76.547619047619051"/>
    <n v="54.704761904761902"/>
    <n v="48.390476190476193"/>
    <n v="87.952380952380949"/>
    <n v="56.2"/>
    <n v="0"/>
    <n v="0"/>
    <n v="0"/>
    <n v="0"/>
    <n v="0"/>
    <n v="0"/>
    <n v="0"/>
    <n v="0"/>
    <n v="0"/>
    <n v="0"/>
    <n v="0"/>
    <n v="0"/>
    <n v="401.23944"/>
    <n v="332.65668000000005"/>
    <n v="0"/>
    <n v="15.20208"/>
    <n v="23.874120000000001"/>
    <n v="31.995360000000002"/>
    <n v="27.195240000000002"/>
    <n v="32.754240000000003"/>
    <n v="37.70532"/>
    <n v="25.216440000000002"/>
    <n v="32.792999999999999"/>
    <n v="23.43552"/>
    <n v="20.73048"/>
    <n v="37.678800000000003"/>
    <n v="24.076080000000001"/>
    <n v="0"/>
    <n v="0"/>
    <n v="0"/>
    <n v="0"/>
    <n v="0"/>
    <n v="0"/>
    <n v="0"/>
    <n v="0"/>
    <n v="0"/>
    <n v="0"/>
    <n v="0"/>
    <n v="0"/>
  </r>
  <r>
    <s v="NOV"/>
    <x v="9"/>
    <n v="64396550"/>
    <n v="10077567003987"/>
    <s v="MG Double Raspberry Bar OOH 1-12PK"/>
    <n v="116"/>
    <n v="10027"/>
    <n v="5464"/>
    <n v="12871"/>
    <n v="23871"/>
    <n v="23078"/>
    <n v="19372"/>
    <n v="20822"/>
    <n v="16225"/>
    <n v="15515"/>
    <n v="11803"/>
    <n v="10643"/>
    <n v="9048"/>
    <m/>
    <m/>
    <m/>
    <m/>
    <m/>
    <m/>
    <m/>
    <m/>
    <m/>
    <m/>
    <m/>
    <m/>
    <n v="178855"/>
    <n v="493"/>
    <n v="1.08E-3"/>
    <n v="178739"/>
    <n v="0"/>
    <n v="0.23529411764705882"/>
    <n v="362.55375253549698"/>
    <n v="0"/>
    <n v="20.338742393509129"/>
    <n v="11.08316430020284"/>
    <n v="26.107505070993916"/>
    <n v="48.419878296146045"/>
    <n v="46.811359026369168"/>
    <n v="39.294117647058826"/>
    <n v="42.235294117647058"/>
    <n v="32.910750507099394"/>
    <n v="31.470588235294116"/>
    <n v="23.941176470588236"/>
    <n v="21.588235294117649"/>
    <n v="18.352941176470587"/>
    <n v="0"/>
    <n v="0"/>
    <n v="0"/>
    <n v="0"/>
    <n v="0"/>
    <n v="0"/>
    <n v="0"/>
    <n v="0"/>
    <n v="0"/>
    <n v="0"/>
    <n v="0"/>
    <n v="0"/>
    <n v="0.12528"/>
    <n v="193.03811999999999"/>
    <n v="0"/>
    <n v="10.82916"/>
    <n v="5.9011199999999997"/>
    <n v="13.900679999999999"/>
    <n v="25.78068"/>
    <n v="24.924240000000001"/>
    <n v="20.921759999999999"/>
    <n v="22.487760000000002"/>
    <n v="17.523"/>
    <n v="16.7562"/>
    <n v="12.74724"/>
    <n v="11.494440000000001"/>
    <n v="9.771840000000001"/>
    <n v="0"/>
    <n v="0"/>
    <n v="0"/>
    <n v="0"/>
    <n v="0"/>
    <n v="0"/>
    <n v="0"/>
    <n v="0"/>
    <n v="0"/>
    <n v="0"/>
    <n v="0"/>
    <n v="0"/>
  </r>
  <r>
    <s v="PIC"/>
    <x v="11"/>
    <n v="68649097"/>
    <n v="10076840003560"/>
    <s v="BJ US-TOP-RaspCheesecake-8 450ML"/>
    <n v="186351"/>
    <n v="18721"/>
    <n v="16126"/>
    <n v="19445"/>
    <n v="17415"/>
    <n v="15798"/>
    <n v="18709"/>
    <n v="15743"/>
    <n v="14257"/>
    <n v="13605"/>
    <n v="9512"/>
    <n v="10381"/>
    <n v="11145"/>
    <m/>
    <m/>
    <m/>
    <m/>
    <m/>
    <m/>
    <m/>
    <m/>
    <m/>
    <m/>
    <m/>
    <m/>
    <n v="367208"/>
    <n v="240"/>
    <n v="3.5999999999999999E-3"/>
    <n v="180857"/>
    <n v="0"/>
    <n v="776.46249999999998"/>
    <n v="753.57083333333333"/>
    <n v="0"/>
    <n v="78.004166666666663"/>
    <n v="67.191666666666663"/>
    <n v="81.020833333333329"/>
    <n v="72.5625"/>
    <n v="65.825000000000003"/>
    <n v="77.954166666666666"/>
    <n v="65.595833333333331"/>
    <n v="59.404166666666669"/>
    <n v="56.6875"/>
    <n v="39.633333333333333"/>
    <n v="43.25416666666667"/>
    <n v="46.4375"/>
    <n v="0"/>
    <n v="0"/>
    <n v="0"/>
    <n v="0"/>
    <n v="0"/>
    <n v="0"/>
    <n v="0"/>
    <n v="0"/>
    <n v="0"/>
    <n v="0"/>
    <n v="0"/>
    <n v="0"/>
    <n v="670.86360000000002"/>
    <n v="651.08519999999999"/>
    <n v="0"/>
    <n v="67.395600000000002"/>
    <n v="58.053599999999996"/>
    <n v="70.001999999999995"/>
    <n v="62.693999999999996"/>
    <n v="56.872799999999998"/>
    <n v="67.352400000000003"/>
    <n v="56.674799999999998"/>
    <n v="51.325199999999995"/>
    <n v="48.978000000000002"/>
    <n v="34.243200000000002"/>
    <n v="37.371600000000001"/>
    <n v="40.122"/>
    <n v="0"/>
    <n v="0"/>
    <n v="0"/>
    <n v="0"/>
    <n v="0"/>
    <n v="0"/>
    <n v="0"/>
    <n v="0"/>
    <n v="0"/>
    <n v="0"/>
    <n v="0"/>
    <n v="0"/>
  </r>
  <r>
    <s v="PIC"/>
    <x v="0"/>
    <n v="68881265"/>
    <n v="10077567003208"/>
    <s v="BR CS Mint Cookie Fudge 6 1.5QT"/>
    <n v="194146"/>
    <n v="8285"/>
    <n v="13106"/>
    <n v="16964"/>
    <n v="19589"/>
    <n v="14521"/>
    <n v="17328"/>
    <n v="17594"/>
    <n v="16189"/>
    <n v="13497"/>
    <n v="12595"/>
    <n v="13409"/>
    <n v="10813"/>
    <m/>
    <m/>
    <m/>
    <m/>
    <m/>
    <m/>
    <m/>
    <m/>
    <m/>
    <m/>
    <m/>
    <m/>
    <n v="368036"/>
    <n v="176"/>
    <n v="8.5199999999999998E-3"/>
    <n v="173890"/>
    <n v="0"/>
    <n v="1103.1022727272727"/>
    <n v="988.01136363636363"/>
    <n v="0"/>
    <n v="47.073863636363633"/>
    <n v="74.465909090909093"/>
    <n v="96.38636363636364"/>
    <n v="111.30113636363636"/>
    <n v="82.505681818181813"/>
    <n v="98.454545454545453"/>
    <n v="99.965909090909093"/>
    <n v="91.982954545454547"/>
    <n v="76.6875"/>
    <n v="71.5625"/>
    <n v="76.1875"/>
    <n v="61.4375"/>
    <n v="0"/>
    <n v="0"/>
    <n v="0"/>
    <n v="0"/>
    <n v="0"/>
    <n v="0"/>
    <n v="0"/>
    <n v="0"/>
    <n v="0"/>
    <n v="0"/>
    <n v="0"/>
    <n v="0"/>
    <n v="1654.12392"/>
    <n v="1481.5427999999999"/>
    <n v="0"/>
    <n v="70.588200000000001"/>
    <n v="111.66311999999999"/>
    <n v="144.53327999999999"/>
    <n v="166.89828"/>
    <n v="123.71892"/>
    <n v="147.63455999999999"/>
    <n v="149.90088"/>
    <n v="137.93028000000001"/>
    <n v="114.99444"/>
    <n v="107.3094"/>
    <n v="114.24468"/>
    <n v="92.126760000000004"/>
    <n v="0"/>
    <n v="0"/>
    <n v="0"/>
    <n v="0"/>
    <n v="0"/>
    <n v="0"/>
    <n v="0"/>
    <n v="0"/>
    <n v="0"/>
    <n v="0"/>
    <n v="0"/>
    <n v="0"/>
  </r>
  <r>
    <s v="NOV"/>
    <x v="3"/>
    <n v="68710277"/>
    <n v="10075856012214"/>
    <s v="KL SAB RF NSA KRUNCH BAR 12-6PK"/>
    <n v="124595"/>
    <n v="10259"/>
    <n v="8843"/>
    <n v="13903"/>
    <n v="12344"/>
    <n v="14766"/>
    <n v="18828"/>
    <n v="15594"/>
    <n v="14076"/>
    <n v="11016"/>
    <n v="12418"/>
    <n v="8436"/>
    <n v="9204"/>
    <m/>
    <m/>
    <m/>
    <m/>
    <m/>
    <m/>
    <m/>
    <m/>
    <m/>
    <m/>
    <m/>
    <m/>
    <n v="274282"/>
    <n v="132"/>
    <n v="8.5199999999999998E-3"/>
    <n v="149687"/>
    <n v="0"/>
    <n v="943.90151515151513"/>
    <n v="1133.9924242424242"/>
    <n v="0"/>
    <n v="77.719696969696969"/>
    <n v="66.992424242424249"/>
    <n v="105.32575757575758"/>
    <n v="93.515151515151516"/>
    <n v="111.86363636363636"/>
    <n v="142.63636363636363"/>
    <n v="118.13636363636364"/>
    <n v="106.63636363636364"/>
    <n v="83.454545454545453"/>
    <n v="94.075757575757578"/>
    <n v="63.909090909090907"/>
    <n v="69.727272727272734"/>
    <n v="0"/>
    <n v="0"/>
    <n v="0"/>
    <n v="0"/>
    <n v="0"/>
    <n v="0"/>
    <n v="0"/>
    <n v="0"/>
    <n v="0"/>
    <n v="0"/>
    <n v="0"/>
    <n v="0"/>
    <n v="1061.5493999999999"/>
    <n v="1275.3332399999999"/>
    <n v="0"/>
    <n v="87.406679999999994"/>
    <n v="75.342359999999999"/>
    <n v="118.45356"/>
    <n v="105.17088"/>
    <n v="125.80632"/>
    <n v="160.41455999999999"/>
    <n v="132.86088000000001"/>
    <n v="119.92752"/>
    <n v="93.856319999999997"/>
    <n v="105.80136"/>
    <n v="71.874719999999996"/>
    <n v="78.418080000000003"/>
    <n v="0"/>
    <n v="0"/>
    <n v="0"/>
    <n v="0"/>
    <n v="0"/>
    <n v="0"/>
    <n v="0"/>
    <n v="0"/>
    <n v="0"/>
    <n v="0"/>
    <n v="0"/>
    <n v="0"/>
  </r>
  <r>
    <s v="NOV"/>
    <x v="6"/>
    <n v="64326313"/>
    <n v="10851035003644"/>
    <s v="Yasso Pistachio 8-4pk"/>
    <n v="95496"/>
    <n v="7310"/>
    <n v="6817"/>
    <n v="9256"/>
    <n v="13991"/>
    <n v="11305"/>
    <n v="15402"/>
    <n v="14705"/>
    <n v="5973"/>
    <n v="16143"/>
    <n v="6300"/>
    <n v="6959"/>
    <n v="11416"/>
    <m/>
    <m/>
    <m/>
    <m/>
    <m/>
    <m/>
    <m/>
    <m/>
    <m/>
    <m/>
    <m/>
    <m/>
    <n v="221073"/>
    <n v="187"/>
    <n v="3.3119999999999998E-3"/>
    <n v="125577"/>
    <n v="0"/>
    <n v="510.67379679144386"/>
    <n v="671.53475935828874"/>
    <n v="0"/>
    <n v="39.090909090909093"/>
    <n v="36.454545454545453"/>
    <n v="49.497326203208559"/>
    <n v="74.818181818181813"/>
    <n v="60.454545454545453"/>
    <n v="82.36363636363636"/>
    <n v="78.63636363636364"/>
    <n v="31.941176470588236"/>
    <n v="86.326203208556151"/>
    <n v="33.689839572192511"/>
    <n v="37.213903743315505"/>
    <n v="61.048128342245988"/>
    <n v="0"/>
    <n v="0"/>
    <n v="0"/>
    <n v="0"/>
    <n v="0"/>
    <n v="0"/>
    <n v="0"/>
    <n v="0"/>
    <n v="0"/>
    <n v="0"/>
    <n v="0"/>
    <n v="0"/>
    <n v="316.28275199999996"/>
    <n v="415.911024"/>
    <n v="0"/>
    <n v="24.210719999999998"/>
    <n v="22.577904"/>
    <n v="30.655871999999999"/>
    <n v="46.338191999999999"/>
    <n v="37.442160000000001"/>
    <n v="51.011423999999998"/>
    <n v="48.702959999999997"/>
    <n v="19.782575999999999"/>
    <n v="53.465615999999997"/>
    <n v="20.865600000000001"/>
    <n v="23.048207999999999"/>
    <n v="37.809792000000002"/>
    <n v="0"/>
    <n v="0"/>
    <n v="0"/>
    <n v="0"/>
    <n v="0"/>
    <n v="0"/>
    <n v="0"/>
    <n v="0"/>
    <n v="0"/>
    <n v="0"/>
    <n v="0"/>
    <n v="0"/>
  </r>
  <r>
    <s v="NOV"/>
    <x v="10"/>
    <n v="64401837"/>
    <n v="10077567004106"/>
    <s v="PS Olaf"/>
    <n v="0"/>
    <n v="0"/>
    <n v="0"/>
    <n v="167"/>
    <n v="16005"/>
    <n v="6422"/>
    <n v="5100"/>
    <n v="5850"/>
    <n v="4580"/>
    <n v="8890"/>
    <n v="5659"/>
    <n v="3465"/>
    <n v="8789"/>
    <m/>
    <m/>
    <m/>
    <m/>
    <m/>
    <m/>
    <m/>
    <m/>
    <m/>
    <m/>
    <m/>
    <m/>
    <n v="64927"/>
    <n v="150"/>
    <n v="2.16E-3"/>
    <n v="64927"/>
    <n v="0"/>
    <n v="0"/>
    <n v="432.84666666666669"/>
    <n v="0"/>
    <n v="0"/>
    <n v="0"/>
    <n v="1.1133333333333333"/>
    <n v="106.7"/>
    <n v="42.813333333333333"/>
    <n v="34"/>
    <n v="39"/>
    <n v="30.533333333333335"/>
    <n v="59.266666666666666"/>
    <n v="37.726666666666667"/>
    <n v="23.1"/>
    <n v="58.593333333333334"/>
    <n v="0"/>
    <n v="0"/>
    <n v="0"/>
    <n v="0"/>
    <n v="0"/>
    <n v="0"/>
    <n v="0"/>
    <n v="0"/>
    <n v="0"/>
    <n v="0"/>
    <n v="0"/>
    <n v="0"/>
    <n v="0"/>
    <n v="140.24232000000001"/>
    <n v="0"/>
    <n v="0"/>
    <n v="0"/>
    <n v="0.36071999999999999"/>
    <n v="34.570799999999998"/>
    <n v="13.87152"/>
    <n v="11.016"/>
    <n v="12.636000000000001"/>
    <n v="9.8927999999999994"/>
    <n v="19.202400000000001"/>
    <n v="12.22344"/>
    <n v="7.4843999999999999"/>
    <n v="18.98424"/>
    <n v="0"/>
    <n v="0"/>
    <n v="0"/>
    <n v="0"/>
    <n v="0"/>
    <n v="0"/>
    <n v="0"/>
    <n v="0"/>
    <n v="0"/>
    <n v="0"/>
    <n v="0"/>
    <n v="0"/>
  </r>
  <r>
    <s v="PIC"/>
    <x v="5"/>
    <n v="68730252"/>
    <n v="20816680010116"/>
    <s v="Talenti Raspberry Cheesecake 8 1PT"/>
    <n v="167080"/>
    <n v="10730"/>
    <n v="14047"/>
    <n v="15167"/>
    <n v="16075"/>
    <n v="14420"/>
    <n v="20810"/>
    <n v="12975"/>
    <n v="12165"/>
    <n v="13500"/>
    <n v="13680"/>
    <n v="11952"/>
    <n v="14193"/>
    <m/>
    <m/>
    <m/>
    <m/>
    <m/>
    <m/>
    <m/>
    <m/>
    <m/>
    <m/>
    <m/>
    <m/>
    <n v="336794"/>
    <n v="255"/>
    <n v="3.7853439999999999E-3"/>
    <n v="169714"/>
    <n v="0"/>
    <n v="655.21568627450984"/>
    <n v="665.54509803921565"/>
    <n v="0"/>
    <n v="42.078431372549019"/>
    <n v="55.086274509803921"/>
    <n v="59.478431372549018"/>
    <n v="63.03921568627451"/>
    <n v="56.549019607843135"/>
    <n v="81.607843137254903"/>
    <n v="50.882352941176471"/>
    <n v="47.705882352941174"/>
    <n v="52.941176470588232"/>
    <n v="53.647058823529413"/>
    <n v="46.870588235294115"/>
    <n v="55.658823529411762"/>
    <n v="0"/>
    <n v="0"/>
    <n v="0"/>
    <n v="0"/>
    <n v="0"/>
    <n v="0"/>
    <n v="0"/>
    <n v="0"/>
    <n v="0"/>
    <n v="0"/>
    <n v="0"/>
    <n v="0"/>
    <n v="632.45527551999999"/>
    <n v="642.42587161599999"/>
    <n v="0"/>
    <n v="40.61674112"/>
    <n v="53.172727168000002"/>
    <n v="57.412312448000002"/>
    <n v="60.849404800000002"/>
    <n v="54.584660479999997"/>
    <n v="78.77300864"/>
    <n v="49.114838399999996"/>
    <n v="46.048709760000001"/>
    <n v="51.102144000000003"/>
    <n v="51.783505919999996"/>
    <n v="45.242431488000001"/>
    <n v="53.725387392000002"/>
    <n v="0"/>
    <n v="0"/>
    <n v="0"/>
    <n v="0"/>
    <n v="0"/>
    <n v="0"/>
    <n v="0"/>
    <n v="0"/>
    <n v="0"/>
    <n v="0"/>
    <n v="0"/>
    <n v="0"/>
  </r>
  <r>
    <s v="NOV"/>
    <x v="9"/>
    <n v="64979407"/>
    <n v="10077567004502"/>
    <s v="BR Reeses PB Carbsmart Bar 8-6PK"/>
    <n v="0"/>
    <n v="0"/>
    <n v="0"/>
    <n v="0"/>
    <n v="0"/>
    <n v="0"/>
    <n v="0"/>
    <n v="0"/>
    <n v="0"/>
    <n v="0"/>
    <n v="0"/>
    <n v="0"/>
    <n v="143"/>
    <m/>
    <m/>
    <m/>
    <m/>
    <m/>
    <m/>
    <m/>
    <m/>
    <m/>
    <m/>
    <m/>
    <m/>
    <n v="143"/>
    <n v="143"/>
    <n v="4.2560000000000002E-3"/>
    <n v="143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.60860800000000004"/>
    <n v="0"/>
    <n v="0"/>
    <n v="0"/>
    <n v="0"/>
    <n v="0"/>
    <n v="0"/>
    <n v="0"/>
    <n v="0"/>
    <n v="0"/>
    <n v="0"/>
    <n v="0"/>
    <n v="0"/>
    <n v="0.60860800000000004"/>
    <n v="0"/>
    <n v="0"/>
    <n v="0"/>
    <n v="0"/>
    <n v="0"/>
    <n v="0"/>
    <n v="0"/>
    <n v="0"/>
    <n v="0"/>
    <n v="0"/>
    <n v="0"/>
    <n v="0"/>
  </r>
  <r>
    <s v="NOV"/>
    <x v="19"/>
    <n v="64346613"/>
    <n v="10076840003249"/>
    <s v="BJ US-PUP-PB Pretzel 6-4PK"/>
    <n v="165482"/>
    <n v="8970"/>
    <n v="12024"/>
    <n v="15243"/>
    <n v="5198"/>
    <n v="14488.000599999998"/>
    <n v="18517.080009999998"/>
    <n v="15666"/>
    <n v="18425"/>
    <n v="18297"/>
    <n v="6820"/>
    <n v="6810"/>
    <n v="7768"/>
    <m/>
    <m/>
    <m/>
    <m/>
    <m/>
    <m/>
    <m/>
    <m/>
    <m/>
    <m/>
    <m/>
    <m/>
    <n v="313708.08061"/>
    <n v="180"/>
    <n v="2.8799999999999997E-3"/>
    <n v="148226.08061"/>
    <n v="0"/>
    <n v="919.34444444444443"/>
    <n v="823.47822561111116"/>
    <n v="0"/>
    <n v="49.833333333333336"/>
    <n v="66.8"/>
    <n v="84.683333333333337"/>
    <n v="28.877777777777776"/>
    <n v="80.488892222222205"/>
    <n v="102.87266672222221"/>
    <n v="87.033333333333331"/>
    <n v="102.36111111111111"/>
    <n v="101.65"/>
    <n v="37.888888888888886"/>
    <n v="37.833333333333336"/>
    <n v="43.155555555555559"/>
    <n v="0"/>
    <n v="0"/>
    <n v="0"/>
    <n v="0"/>
    <n v="0"/>
    <n v="0"/>
    <n v="0"/>
    <n v="0"/>
    <n v="0"/>
    <n v="0"/>
    <n v="0"/>
    <n v="0"/>
    <n v="476.58815999999996"/>
    <n v="426.89111215679998"/>
    <n v="0"/>
    <n v="25.833599999999997"/>
    <n v="34.62912"/>
    <n v="43.899839999999998"/>
    <n v="14.970239999999999"/>
    <n v="41.725441727999993"/>
    <n v="53.32919042879999"/>
    <n v="45.118079999999999"/>
    <n v="53.063999999999993"/>
    <n v="52.695359999999994"/>
    <n v="19.641599999999997"/>
    <n v="19.6128"/>
    <n v="22.371839999999999"/>
    <n v="0"/>
    <n v="0"/>
    <n v="0"/>
    <n v="0"/>
    <n v="0"/>
    <n v="0"/>
    <n v="0"/>
    <n v="0"/>
    <n v="0"/>
    <n v="0"/>
    <n v="0"/>
    <n v="0"/>
  </r>
  <r>
    <s v="PIC"/>
    <x v="0"/>
    <n v="64977528"/>
    <n v="10840473400269"/>
    <s v="BR Strawberry Pound Cake 6p 1.5QT"/>
    <n v="0"/>
    <n v="0"/>
    <n v="0"/>
    <n v="0"/>
    <n v="0"/>
    <n v="0"/>
    <n v="0"/>
    <n v="0"/>
    <n v="0"/>
    <n v="0"/>
    <n v="0"/>
    <n v="0"/>
    <n v="176"/>
    <m/>
    <m/>
    <m/>
    <m/>
    <m/>
    <m/>
    <m/>
    <m/>
    <m/>
    <m/>
    <m/>
    <m/>
    <n v="176"/>
    <n v="176"/>
    <n v="8.513999999999999E-3"/>
    <n v="176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.4984639999999998"/>
    <n v="0"/>
    <n v="0"/>
    <n v="0"/>
    <n v="0"/>
    <n v="0"/>
    <n v="0"/>
    <n v="0"/>
    <n v="0"/>
    <n v="0"/>
    <n v="0"/>
    <n v="0"/>
    <n v="0"/>
    <n v="1.4984639999999998"/>
    <n v="0"/>
    <n v="0"/>
    <n v="0"/>
    <n v="0"/>
    <n v="0"/>
    <n v="0"/>
    <n v="0"/>
    <n v="0"/>
    <n v="0"/>
    <n v="0"/>
    <n v="0"/>
    <n v="0"/>
  </r>
  <r>
    <s v="PIC"/>
    <x v="5"/>
    <n v="68862511"/>
    <n v="20186852000017"/>
    <s v="Talenti Belgian Chocolate 8 1PT"/>
    <n v="164558"/>
    <n v="13395"/>
    <n v="12510"/>
    <n v="14850"/>
    <n v="15313"/>
    <n v="14878"/>
    <n v="20025"/>
    <n v="13890"/>
    <n v="11565"/>
    <n v="15120"/>
    <n v="13079"/>
    <n v="12381"/>
    <n v="11865"/>
    <m/>
    <m/>
    <m/>
    <m/>
    <m/>
    <m/>
    <m/>
    <m/>
    <m/>
    <m/>
    <m/>
    <m/>
    <n v="333429"/>
    <n v="255"/>
    <n v="3.7839999999999996E-3"/>
    <n v="168871"/>
    <n v="0"/>
    <n v="645.32549019607848"/>
    <n v="662.23921568627452"/>
    <n v="0"/>
    <n v="52.529411764705884"/>
    <n v="49.058823529411768"/>
    <n v="58.235294117647058"/>
    <n v="60.050980392156866"/>
    <n v="58.345098039215685"/>
    <n v="78.529411764705884"/>
    <n v="54.470588235294116"/>
    <n v="45.352941176470587"/>
    <n v="59.294117647058826"/>
    <n v="51.290196078431372"/>
    <n v="48.55294117647059"/>
    <n v="46.529411764705884"/>
    <n v="0"/>
    <n v="0"/>
    <n v="0"/>
    <n v="0"/>
    <n v="0"/>
    <n v="0"/>
    <n v="0"/>
    <n v="0"/>
    <n v="0"/>
    <n v="0"/>
    <n v="0"/>
    <n v="0"/>
    <n v="622.68747199999996"/>
    <n v="639.00786399999993"/>
    <n v="0"/>
    <n v="50.686679999999996"/>
    <n v="47.337839999999993"/>
    <n v="56.192399999999992"/>
    <n v="57.944391999999993"/>
    <n v="56.298351999999994"/>
    <n v="75.774599999999992"/>
    <n v="52.559759999999997"/>
    <n v="43.761959999999995"/>
    <n v="57.214079999999996"/>
    <n v="49.490935999999998"/>
    <n v="46.849703999999996"/>
    <n v="44.897159999999992"/>
    <n v="0"/>
    <n v="0"/>
    <n v="0"/>
    <n v="0"/>
    <n v="0"/>
    <n v="0"/>
    <n v="0"/>
    <n v="0"/>
    <n v="0"/>
    <n v="0"/>
    <n v="0"/>
    <n v="0"/>
  </r>
  <r>
    <s v="PIC"/>
    <x v="17"/>
    <n v="64394585"/>
    <n v="10076840004307"/>
    <s v="BJ US-SUN-DulceDelish-8 427ML"/>
    <n v="150"/>
    <n v="9984"/>
    <n v="8441"/>
    <n v="19816"/>
    <n v="14141"/>
    <n v="16139"/>
    <n v="15191"/>
    <n v="11887"/>
    <n v="12726"/>
    <n v="15652"/>
    <n v="9999"/>
    <n v="7344"/>
    <n v="7671"/>
    <m/>
    <m/>
    <m/>
    <m/>
    <m/>
    <m/>
    <m/>
    <m/>
    <m/>
    <m/>
    <m/>
    <m/>
    <n v="149141"/>
    <n v="240"/>
    <n v="3.4159999999999998E-3"/>
    <n v="148991"/>
    <n v="0"/>
    <n v="0.625"/>
    <n v="620.79583333333335"/>
    <n v="0"/>
    <n v="41.6"/>
    <n v="35.170833333333334"/>
    <n v="82.566666666666663"/>
    <n v="58.920833333333334"/>
    <n v="67.245833333333337"/>
    <n v="63.295833333333334"/>
    <n v="49.529166666666669"/>
    <n v="53.024999999999999"/>
    <n v="65.216666666666669"/>
    <n v="41.662500000000001"/>
    <n v="30.6"/>
    <n v="31.962499999999999"/>
    <n v="0"/>
    <n v="0"/>
    <n v="0"/>
    <n v="0"/>
    <n v="0"/>
    <n v="0"/>
    <n v="0"/>
    <n v="0"/>
    <n v="0"/>
    <n v="0"/>
    <n v="0"/>
    <n v="0"/>
    <n v="0.51239999999999997"/>
    <n v="508.95325599999995"/>
    <n v="0"/>
    <n v="34.105343999999995"/>
    <n v="28.834455999999999"/>
    <n v="67.691456000000002"/>
    <n v="48.305655999999999"/>
    <n v="55.130823999999997"/>
    <n v="51.892455999999996"/>
    <n v="40.605992000000001"/>
    <n v="43.472015999999996"/>
    <n v="53.467231999999996"/>
    <n v="34.156583999999995"/>
    <n v="25.087103999999997"/>
    <n v="26.204135999999998"/>
    <n v="0"/>
    <n v="0"/>
    <n v="0"/>
    <n v="0"/>
    <n v="0"/>
    <n v="0"/>
    <n v="0"/>
    <n v="0"/>
    <n v="0"/>
    <n v="0"/>
    <n v="0"/>
    <n v="0"/>
  </r>
  <r>
    <s v="NOV"/>
    <x v="4"/>
    <n v="65490430"/>
    <n v="10840473400559"/>
    <s v="PS SF OCG 1-32PK"/>
    <m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200"/>
    <n v="1.5608888888888888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20"/>
    <n v="69549032"/>
    <n v="10041000245722"/>
    <s v="GH Reeses IC Cup 1-24PK OOH"/>
    <n v="179487"/>
    <n v="7311"/>
    <n v="8112"/>
    <n v="15345"/>
    <n v="15956"/>
    <n v="22412"/>
    <n v="28183"/>
    <n v="17528"/>
    <n v="18174"/>
    <n v="15779"/>
    <n v="8892"/>
    <n v="7107"/>
    <n v="5898"/>
    <m/>
    <m/>
    <m/>
    <m/>
    <m/>
    <m/>
    <m/>
    <m/>
    <m/>
    <m/>
    <m/>
    <m/>
    <n v="350184"/>
    <n v="322"/>
    <n v="2.3279999999999998E-3"/>
    <n v="170697"/>
    <n v="0"/>
    <n v="557.41304347826087"/>
    <n v="530.11490683229817"/>
    <n v="0"/>
    <n v="22.704968944099377"/>
    <n v="25.19254658385093"/>
    <n v="47.655279503105589"/>
    <n v="49.552795031055901"/>
    <n v="69.602484472049696"/>
    <n v="87.524844720496901"/>
    <n v="54.434782608695649"/>
    <n v="56.440993788819874"/>
    <n v="49.003105590062113"/>
    <n v="27.614906832298136"/>
    <n v="22.071428571428573"/>
    <n v="18.316770186335404"/>
    <n v="0"/>
    <n v="0"/>
    <n v="0"/>
    <n v="0"/>
    <n v="0"/>
    <n v="0"/>
    <n v="0"/>
    <n v="0"/>
    <n v="0"/>
    <n v="0"/>
    <n v="0"/>
    <n v="0"/>
    <n v="417.84573599999993"/>
    <n v="397.38261599999998"/>
    <n v="0"/>
    <n v="17.020007999999997"/>
    <n v="18.884735999999997"/>
    <n v="35.72316"/>
    <n v="37.145567999999997"/>
    <n v="52.175135999999995"/>
    <n v="65.610023999999996"/>
    <n v="40.805183999999997"/>
    <n v="42.309071999999993"/>
    <n v="36.733511999999997"/>
    <n v="20.700575999999998"/>
    <n v="16.545095999999997"/>
    <n v="13.730543999999998"/>
    <n v="0"/>
    <n v="0"/>
    <n v="0"/>
    <n v="0"/>
    <n v="0"/>
    <n v="0"/>
    <n v="0"/>
    <n v="0"/>
    <n v="0"/>
    <n v="0"/>
    <n v="0"/>
    <n v="0"/>
  </r>
  <r>
    <s v="PIC"/>
    <x v="2"/>
    <n v="69999266"/>
    <n v="10076840003935"/>
    <s v="BJ US -IC-LightsCaramelAction-8 1PT"/>
    <n v="194379"/>
    <n v="12268"/>
    <n v="15690"/>
    <n v="17073"/>
    <n v="15622"/>
    <n v="13658"/>
    <n v="17929"/>
    <n v="17797"/>
    <n v="13578"/>
    <n v="9846"/>
    <n v="10807"/>
    <n v="10345"/>
    <n v="8595"/>
    <m/>
    <m/>
    <m/>
    <m/>
    <m/>
    <m/>
    <m/>
    <m/>
    <m/>
    <m/>
    <m/>
    <m/>
    <n v="357587"/>
    <n v="240"/>
    <n v="3.7839999999999996E-3"/>
    <n v="163208"/>
    <n v="0"/>
    <n v="809.91250000000002"/>
    <n v="680.0333333333333"/>
    <n v="0"/>
    <n v="51.116666666666667"/>
    <n v="65.375"/>
    <n v="71.137500000000003"/>
    <n v="65.091666666666669"/>
    <n v="56.908333333333331"/>
    <n v="74.704166666666666"/>
    <n v="74.154166666666669"/>
    <n v="56.575000000000003"/>
    <n v="41.024999999999999"/>
    <n v="45.029166666666669"/>
    <n v="43.104166666666664"/>
    <n v="35.8125"/>
    <n v="0"/>
    <n v="0"/>
    <n v="0"/>
    <n v="0"/>
    <n v="0"/>
    <n v="0"/>
    <n v="0"/>
    <n v="0"/>
    <n v="0"/>
    <n v="0"/>
    <n v="0"/>
    <n v="0"/>
    <n v="735.53013599999997"/>
    <n v="617.57907199999988"/>
    <n v="0"/>
    <n v="46.422111999999998"/>
    <n v="59.370959999999997"/>
    <n v="64.604231999999996"/>
    <n v="59.113647999999991"/>
    <n v="51.681871999999991"/>
    <n v="67.843335999999994"/>
    <n v="67.343847999999994"/>
    <n v="51.379151999999998"/>
    <n v="37.257263999999999"/>
    <n v="40.893687999999997"/>
    <n v="39.145479999999999"/>
    <n v="32.523479999999999"/>
    <n v="0"/>
    <n v="0"/>
    <n v="0"/>
    <n v="0"/>
    <n v="0"/>
    <n v="0"/>
    <n v="0"/>
    <n v="0"/>
    <n v="0"/>
    <n v="0"/>
    <n v="0"/>
    <n v="0"/>
  </r>
  <r>
    <s v="NOV"/>
    <x v="7"/>
    <n v="69551489"/>
    <n v="10041000004268"/>
    <s v="GH Reese Bar 8-6PK"/>
    <n v="244312"/>
    <n v="13426"/>
    <n v="14550"/>
    <n v="19344"/>
    <n v="19922"/>
    <n v="17672"/>
    <n v="26411"/>
    <n v="20230"/>
    <n v="19138"/>
    <n v="17763"/>
    <n v="15687"/>
    <n v="10794"/>
    <n v="10276"/>
    <m/>
    <m/>
    <m/>
    <m/>
    <m/>
    <m/>
    <m/>
    <m/>
    <m/>
    <m/>
    <m/>
    <m/>
    <n v="449525"/>
    <n v="154"/>
    <n v="3.8959999999999997E-3"/>
    <n v="205213"/>
    <n v="0"/>
    <n v="1586.4415584415585"/>
    <n v="1332.5519480519481"/>
    <n v="0"/>
    <n v="87.181818181818187"/>
    <n v="94.480519480519476"/>
    <n v="125.6103896103896"/>
    <n v="129.36363636363637"/>
    <n v="114.75324675324676"/>
    <n v="171.5"/>
    <n v="131.36363636363637"/>
    <n v="124.27272727272727"/>
    <n v="115.34415584415585"/>
    <n v="101.86363636363636"/>
    <n v="70.090909090909093"/>
    <n v="66.727272727272734"/>
    <n v="0"/>
    <n v="0"/>
    <n v="0"/>
    <n v="0"/>
    <n v="0"/>
    <n v="0"/>
    <n v="0"/>
    <n v="0"/>
    <n v="0"/>
    <n v="0"/>
    <n v="0"/>
    <n v="0"/>
    <n v="951.83955199999991"/>
    <n v="799.50984799999992"/>
    <n v="0"/>
    <n v="52.307695999999993"/>
    <n v="56.686799999999998"/>
    <n v="75.364223999999993"/>
    <n v="77.616112000000001"/>
    <n v="68.850111999999996"/>
    <n v="102.897256"/>
    <n v="78.816079999999999"/>
    <n v="74.561647999999991"/>
    <n v="69.204647999999992"/>
    <n v="61.116551999999999"/>
    <n v="42.053424"/>
    <n v="40.035295999999995"/>
    <n v="0"/>
    <n v="0"/>
    <n v="0"/>
    <n v="0"/>
    <n v="0"/>
    <n v="0"/>
    <n v="0"/>
    <n v="0"/>
    <n v="0"/>
    <n v="0"/>
    <n v="0"/>
    <n v="0"/>
  </r>
  <r>
    <s v="NOV"/>
    <x v="22"/>
    <n v="64989108"/>
    <n v="10077567603002"/>
    <s v="BR NATURAL VANILLA 6 10CT 3z"/>
    <n v="274566"/>
    <n v="15480"/>
    <n v="15368"/>
    <n v="12449"/>
    <n v="17120"/>
    <n v="17352"/>
    <n v="18660"/>
    <n v="15577"/>
    <n v="14594"/>
    <n v="4665"/>
    <n v="4740"/>
    <n v="14235"/>
    <n v="13665"/>
    <m/>
    <m/>
    <m/>
    <m/>
    <m/>
    <m/>
    <m/>
    <m/>
    <m/>
    <m/>
    <m/>
    <m/>
    <n v="438471"/>
    <n v="120"/>
    <n v="5.3220000000000003E-3"/>
    <n v="163905"/>
    <n v="0"/>
    <n v="2288.0500000000002"/>
    <n v="1365.875"/>
    <n v="0"/>
    <n v="129"/>
    <n v="128.06666666666666"/>
    <n v="103.74166666666666"/>
    <n v="142.66666666666666"/>
    <n v="144.6"/>
    <n v="155.5"/>
    <n v="129.80833333333334"/>
    <n v="121.61666666666666"/>
    <n v="38.875"/>
    <n v="39.5"/>
    <n v="118.625"/>
    <n v="113.875"/>
    <n v="0"/>
    <n v="0"/>
    <n v="0"/>
    <n v="0"/>
    <n v="0"/>
    <n v="0"/>
    <n v="0"/>
    <n v="0"/>
    <n v="0"/>
    <n v="0"/>
    <n v="0"/>
    <n v="0"/>
    <n v="1461.2402520000001"/>
    <n v="872.30241000000001"/>
    <n v="0"/>
    <n v="82.384560000000008"/>
    <n v="81.788496000000009"/>
    <n v="66.253578000000005"/>
    <n v="91.112639999999999"/>
    <n v="92.347344000000007"/>
    <n v="99.308520000000001"/>
    <n v="82.900794000000005"/>
    <n v="77.669268000000002"/>
    <n v="24.82713"/>
    <n v="25.226280000000003"/>
    <n v="75.758670000000009"/>
    <n v="72.725130000000007"/>
    <n v="0"/>
    <n v="0"/>
    <n v="0"/>
    <n v="0"/>
    <n v="0"/>
    <n v="0"/>
    <n v="0"/>
    <n v="0"/>
    <n v="0"/>
    <n v="0"/>
    <n v="0"/>
    <n v="0"/>
  </r>
  <r>
    <s v="PIC"/>
    <x v="5"/>
    <n v="68729634"/>
    <n v="10186852001123"/>
    <s v="Talenti LY Mint Fudge Cookie 8 311.8g"/>
    <n v="203851"/>
    <n v="13071"/>
    <n v="13874"/>
    <n v="12879"/>
    <n v="11255"/>
    <n v="11435"/>
    <n v="16065"/>
    <n v="13725"/>
    <n v="11070"/>
    <n v="9795"/>
    <n v="10470"/>
    <n v="9810"/>
    <n v="8115"/>
    <m/>
    <m/>
    <m/>
    <m/>
    <m/>
    <m/>
    <m/>
    <m/>
    <m/>
    <m/>
    <m/>
    <m/>
    <n v="345415"/>
    <n v="255"/>
    <n v="3.552E-3"/>
    <n v="141564"/>
    <n v="0"/>
    <n v="799.41568627450977"/>
    <n v="555.15294117647056"/>
    <n v="0"/>
    <n v="51.258823529411764"/>
    <n v="54.407843137254901"/>
    <n v="50.505882352941178"/>
    <n v="44.137254901960787"/>
    <n v="44.843137254901961"/>
    <n v="63"/>
    <n v="53.823529411764703"/>
    <n v="43.411764705882355"/>
    <n v="38.411764705882355"/>
    <n v="41.058823529411768"/>
    <n v="38.470588235294116"/>
    <n v="31.823529411764707"/>
    <n v="0"/>
    <n v="0"/>
    <n v="0"/>
    <n v="0"/>
    <n v="0"/>
    <n v="0"/>
    <n v="0"/>
    <n v="0"/>
    <n v="0"/>
    <n v="0"/>
    <n v="0"/>
    <n v="0"/>
    <n v="724.07875200000001"/>
    <n v="502.835328"/>
    <n v="0"/>
    <n v="46.428192000000003"/>
    <n v="49.280448"/>
    <n v="45.746208000000003"/>
    <n v="39.977760000000004"/>
    <n v="40.61712"/>
    <n v="57.06288"/>
    <n v="48.751199999999997"/>
    <n v="39.320639999999997"/>
    <n v="34.791840000000001"/>
    <n v="37.189439999999998"/>
    <n v="34.845120000000001"/>
    <n v="28.824480000000001"/>
    <n v="0"/>
    <n v="0"/>
    <n v="0"/>
    <n v="0"/>
    <n v="0"/>
    <n v="0"/>
    <n v="0"/>
    <n v="0"/>
    <n v="0"/>
    <n v="0"/>
    <n v="0"/>
    <n v="0"/>
  </r>
  <r>
    <s v="PIC"/>
    <x v="11"/>
    <n v="68354590"/>
    <n v="10076840003072"/>
    <s v="BJ US-TOP-THICKMINT-8 450ml"/>
    <n v="191599"/>
    <n v="9795"/>
    <n v="13882"/>
    <n v="16269"/>
    <n v="12949"/>
    <n v="12565"/>
    <n v="17395"/>
    <n v="12512"/>
    <n v="14249"/>
    <n v="11600"/>
    <n v="9128"/>
    <n v="9327"/>
    <n v="8618"/>
    <m/>
    <m/>
    <m/>
    <m/>
    <m/>
    <m/>
    <m/>
    <m/>
    <m/>
    <m/>
    <m/>
    <m/>
    <n v="339888"/>
    <n v="240"/>
    <n v="3.5999999999999999E-3"/>
    <n v="148289"/>
    <n v="0"/>
    <n v="798.32916666666665"/>
    <n v="617.87083333333328"/>
    <n v="0"/>
    <n v="40.8125"/>
    <n v="57.841666666666669"/>
    <n v="67.787499999999994"/>
    <n v="53.954166666666666"/>
    <n v="52.354166666666664"/>
    <n v="72.479166666666671"/>
    <n v="52.133333333333333"/>
    <n v="59.37083333333333"/>
    <n v="48.333333333333336"/>
    <n v="38.033333333333331"/>
    <n v="38.862499999999997"/>
    <n v="35.908333333333331"/>
    <n v="0"/>
    <n v="0"/>
    <n v="0"/>
    <n v="0"/>
    <n v="0"/>
    <n v="0"/>
    <n v="0"/>
    <n v="0"/>
    <n v="0"/>
    <n v="0"/>
    <n v="0"/>
    <n v="0"/>
    <n v="689.75639999999999"/>
    <n v="533.84039999999993"/>
    <n v="0"/>
    <n v="35.262"/>
    <n v="49.975200000000001"/>
    <n v="58.568399999999997"/>
    <n v="46.616399999999999"/>
    <n v="45.234000000000002"/>
    <n v="62.622"/>
    <n v="45.043199999999999"/>
    <n v="51.296399999999998"/>
    <n v="41.76"/>
    <n v="32.860799999999998"/>
    <n v="33.577199999999998"/>
    <n v="31.024799999999999"/>
    <n v="0"/>
    <n v="0"/>
    <n v="0"/>
    <n v="0"/>
    <n v="0"/>
    <n v="0"/>
    <n v="0"/>
    <n v="0"/>
    <n v="0"/>
    <n v="0"/>
    <n v="0"/>
    <n v="0"/>
  </r>
  <r>
    <s v="NOV"/>
    <x v="12"/>
    <n v="64978550"/>
    <n v="10840473400290"/>
    <s v="GH Almond Joy Candy Bar 8-6PK"/>
    <n v="0"/>
    <n v="0"/>
    <n v="0"/>
    <n v="0"/>
    <n v="0"/>
    <n v="0"/>
    <n v="0"/>
    <n v="0"/>
    <n v="0"/>
    <n v="0"/>
    <n v="0"/>
    <n v="0"/>
    <n v="364"/>
    <m/>
    <m/>
    <m/>
    <m/>
    <m/>
    <m/>
    <m/>
    <m/>
    <m/>
    <m/>
    <m/>
    <m/>
    <n v="364"/>
    <n v="130"/>
    <n v="2.8399999999999996E-3"/>
    <n v="364"/>
    <n v="0"/>
    <n v="0"/>
    <n v="2.8"/>
    <n v="0"/>
    <n v="0"/>
    <n v="0"/>
    <n v="0"/>
    <n v="0"/>
    <n v="0"/>
    <n v="0"/>
    <n v="0"/>
    <n v="0"/>
    <n v="0"/>
    <n v="0"/>
    <n v="0"/>
    <n v="2.8"/>
    <n v="0"/>
    <n v="0"/>
    <n v="0"/>
    <n v="0"/>
    <n v="0"/>
    <n v="0"/>
    <n v="0"/>
    <n v="0"/>
    <n v="0"/>
    <n v="0"/>
    <n v="0"/>
    <n v="0"/>
    <n v="0"/>
    <n v="1.0337599999999998"/>
    <n v="0"/>
    <n v="0"/>
    <n v="0"/>
    <n v="0"/>
    <n v="0"/>
    <n v="0"/>
    <n v="0"/>
    <n v="0"/>
    <n v="0"/>
    <n v="0"/>
    <n v="0"/>
    <n v="0"/>
    <n v="1.0337599999999998"/>
    <n v="0"/>
    <n v="0"/>
    <n v="0"/>
    <n v="0"/>
    <n v="0"/>
    <n v="0"/>
    <n v="0"/>
    <n v="0"/>
    <n v="0"/>
    <n v="0"/>
    <n v="0"/>
    <n v="0"/>
  </r>
  <r>
    <s v="NOV"/>
    <x v="9"/>
    <n v="69989759"/>
    <n v="10077567193404"/>
    <s v="MG Mini Almond RFA 6-6PK"/>
    <n v="156669"/>
    <n v="8553"/>
    <n v="12056"/>
    <n v="17744"/>
    <n v="12016"/>
    <n v="12240.000100000001"/>
    <n v="14463"/>
    <n v="14990"/>
    <n v="15066"/>
    <n v="11061"/>
    <n v="12288"/>
    <n v="8550"/>
    <n v="8126"/>
    <m/>
    <m/>
    <m/>
    <m/>
    <m/>
    <m/>
    <m/>
    <m/>
    <m/>
    <m/>
    <m/>
    <m/>
    <n v="303822.0001"/>
    <n v="176"/>
    <n v="1.98E-3"/>
    <n v="147153.0001"/>
    <n v="0"/>
    <n v="890.16477272727275"/>
    <n v="836.0965914772728"/>
    <n v="0"/>
    <n v="48.596590909090907"/>
    <n v="68.5"/>
    <n v="100.81818181818181"/>
    <n v="68.272727272727266"/>
    <n v="69.545455113636365"/>
    <n v="82.17613636363636"/>
    <n v="85.170454545454547"/>
    <n v="85.602272727272734"/>
    <n v="62.846590909090907"/>
    <n v="69.818181818181813"/>
    <n v="48.579545454545453"/>
    <n v="46.170454545454547"/>
    <n v="0"/>
    <n v="0"/>
    <n v="0"/>
    <n v="0"/>
    <n v="0"/>
    <n v="0"/>
    <n v="0"/>
    <n v="0"/>
    <n v="0"/>
    <n v="0"/>
    <n v="0"/>
    <n v="0"/>
    <n v="310.20461999999998"/>
    <n v="291.36294019799999"/>
    <n v="0"/>
    <n v="16.934940000000001"/>
    <n v="23.87088"/>
    <n v="35.133119999999998"/>
    <n v="23.791679999999999"/>
    <n v="24.235200198000001"/>
    <n v="28.63674"/>
    <n v="29.680199999999999"/>
    <n v="29.830680000000001"/>
    <n v="21.900780000000001"/>
    <n v="24.33024"/>
    <n v="16.928999999999998"/>
    <n v="16.089479999999998"/>
    <n v="0"/>
    <n v="0"/>
    <n v="0"/>
    <n v="0"/>
    <n v="0"/>
    <n v="0"/>
    <n v="0"/>
    <n v="0"/>
    <n v="0"/>
    <n v="0"/>
    <n v="0"/>
    <n v="0"/>
  </r>
  <r>
    <s v="NOV"/>
    <x v="23"/>
    <n v="68842352"/>
    <n v="10075856000693"/>
    <s v="KL Cones Classic Vanilla 6-4CT"/>
    <n v="115189"/>
    <n v="5338"/>
    <n v="7246"/>
    <n v="10586"/>
    <n v="12746"/>
    <n v="12874"/>
    <n v="13822"/>
    <n v="14405"/>
    <n v="10636"/>
    <n v="10500"/>
    <n v="9581"/>
    <n v="5507"/>
    <n v="9680"/>
    <m/>
    <m/>
    <m/>
    <m/>
    <m/>
    <m/>
    <m/>
    <m/>
    <m/>
    <m/>
    <m/>
    <m/>
    <n v="238110"/>
    <n v="220"/>
    <n v="2.6640000000000001E-3"/>
    <n v="122921"/>
    <n v="0"/>
    <n v="523.58636363636367"/>
    <n v="558.7318181818182"/>
    <n v="0"/>
    <n v="24.263636363636362"/>
    <n v="32.936363636363637"/>
    <n v="48.118181818181817"/>
    <n v="57.936363636363637"/>
    <n v="58.518181818181816"/>
    <n v="62.827272727272728"/>
    <n v="65.477272727272734"/>
    <n v="48.345454545454544"/>
    <n v="47.727272727272727"/>
    <n v="43.55"/>
    <n v="25.031818181818181"/>
    <n v="44"/>
    <n v="0"/>
    <n v="0"/>
    <n v="0"/>
    <n v="0"/>
    <n v="0"/>
    <n v="0"/>
    <n v="0"/>
    <n v="0"/>
    <n v="0"/>
    <n v="0"/>
    <n v="0"/>
    <n v="0"/>
    <n v="306.863496"/>
    <n v="327.461544"/>
    <n v="0"/>
    <n v="14.220432000000001"/>
    <n v="19.303344000000003"/>
    <n v="28.201104000000001"/>
    <n v="33.955344000000004"/>
    <n v="34.296336000000004"/>
    <n v="36.821808000000004"/>
    <n v="38.374920000000003"/>
    <n v="28.334304000000003"/>
    <n v="27.972000000000001"/>
    <n v="25.523784000000003"/>
    <n v="14.670648"/>
    <n v="25.787520000000001"/>
    <n v="0"/>
    <n v="0"/>
    <n v="0"/>
    <n v="0"/>
    <n v="0"/>
    <n v="0"/>
    <n v="0"/>
    <n v="0"/>
    <n v="0"/>
    <n v="0"/>
    <n v="0"/>
    <n v="0"/>
  </r>
  <r>
    <s v="NOV"/>
    <x v="8"/>
    <n v="64874633"/>
    <n v="10075856055396"/>
    <s v="KL OREO SANDWICH 1-24BK 4.5z"/>
    <n v="135204"/>
    <n v="2600"/>
    <n v="7245"/>
    <n v="14683"/>
    <n v="10581"/>
    <n v="8813"/>
    <n v="200"/>
    <n v="20228"/>
    <n v="21311"/>
    <n v="9960"/>
    <n v="7942"/>
    <n v="7607"/>
    <n v="5844"/>
    <m/>
    <m/>
    <m/>
    <m/>
    <m/>
    <m/>
    <m/>
    <m/>
    <m/>
    <m/>
    <m/>
    <m/>
    <n v="252218"/>
    <n v="280"/>
    <n v="3.192E-3"/>
    <n v="117014"/>
    <n v="0"/>
    <n v="482.87142857142857"/>
    <n v="417.90714285714284"/>
    <n v="0"/>
    <n v="9.2857142857142865"/>
    <n v="25.875"/>
    <n v="52.439285714285717"/>
    <n v="37.789285714285711"/>
    <n v="31.475000000000001"/>
    <n v="0.7142857142857143"/>
    <n v="72.242857142857147"/>
    <n v="76.11071428571428"/>
    <n v="35.571428571428569"/>
    <n v="28.364285714285714"/>
    <n v="27.167857142857144"/>
    <n v="20.87142857142857"/>
    <n v="0"/>
    <n v="0"/>
    <n v="0"/>
    <n v="0"/>
    <n v="0"/>
    <n v="0"/>
    <n v="0"/>
    <n v="0"/>
    <n v="0"/>
    <n v="0"/>
    <n v="0"/>
    <n v="0"/>
    <n v="431.571168"/>
    <n v="373.50868800000001"/>
    <n v="0"/>
    <n v="8.299199999999999"/>
    <n v="23.12604"/>
    <n v="46.868136"/>
    <n v="33.774552"/>
    <n v="28.131095999999999"/>
    <n v="0.63839999999999997"/>
    <n v="64.567775999999995"/>
    <n v="68.024711999999994"/>
    <n v="31.79232"/>
    <n v="25.350864000000001"/>
    <n v="24.281544"/>
    <n v="18.654048"/>
    <n v="0"/>
    <n v="0"/>
    <n v="0"/>
    <n v="0"/>
    <n v="0"/>
    <n v="0"/>
    <n v="0"/>
    <n v="0"/>
    <n v="0"/>
    <n v="0"/>
    <n v="0"/>
    <n v="0"/>
  </r>
  <r>
    <s v="PIC"/>
    <x v="11"/>
    <n v="68354587"/>
    <n v="10076840003041"/>
    <s v="BJ US-TOP-TIRAMISU-8 450ml"/>
    <n v="154098"/>
    <n v="7938"/>
    <n v="14834"/>
    <n v="16475"/>
    <n v="14486"/>
    <n v="13345"/>
    <n v="14422"/>
    <n v="11534"/>
    <n v="13649"/>
    <n v="10401"/>
    <n v="8352"/>
    <n v="10431"/>
    <n v="8322"/>
    <m/>
    <m/>
    <m/>
    <m/>
    <m/>
    <m/>
    <m/>
    <m/>
    <m/>
    <m/>
    <m/>
    <m/>
    <n v="298287"/>
    <n v="240"/>
    <n v="3.5999999999999999E-3"/>
    <n v="144189"/>
    <n v="0"/>
    <n v="642.07500000000005"/>
    <n v="600.78750000000002"/>
    <n v="0"/>
    <n v="33.075000000000003"/>
    <n v="61.80833333333333"/>
    <n v="68.645833333333329"/>
    <n v="60.358333333333334"/>
    <n v="55.604166666666664"/>
    <n v="60.091666666666669"/>
    <n v="48.05833333333333"/>
    <n v="56.87083333333333"/>
    <n v="43.337499999999999"/>
    <n v="34.799999999999997"/>
    <n v="43.462499999999999"/>
    <n v="34.674999999999997"/>
    <n v="0"/>
    <n v="0"/>
    <n v="0"/>
    <n v="0"/>
    <n v="0"/>
    <n v="0"/>
    <n v="0"/>
    <n v="0"/>
    <n v="0"/>
    <n v="0"/>
    <n v="0"/>
    <n v="0"/>
    <n v="554.75279999999998"/>
    <n v="519.08039999999994"/>
    <n v="0"/>
    <n v="28.576799999999999"/>
    <n v="53.4024"/>
    <n v="59.309999999999995"/>
    <n v="52.1496"/>
    <n v="48.042000000000002"/>
    <n v="51.919199999999996"/>
    <n v="41.522399999999998"/>
    <n v="49.136400000000002"/>
    <n v="37.443599999999996"/>
    <n v="30.0672"/>
    <n v="37.551600000000001"/>
    <n v="29.959199999999999"/>
    <n v="0"/>
    <n v="0"/>
    <n v="0"/>
    <n v="0"/>
    <n v="0"/>
    <n v="0"/>
    <n v="0"/>
    <n v="0"/>
    <n v="0"/>
    <n v="0"/>
    <n v="0"/>
    <n v="0"/>
  </r>
  <r>
    <s v="PIC"/>
    <x v="17"/>
    <n v="64394598"/>
    <n v="10076840004321"/>
    <s v="BJ US-SUN-ChocolattaChscke-8 427ML"/>
    <n v="120"/>
    <n v="9779"/>
    <n v="7231"/>
    <n v="17678"/>
    <n v="14502"/>
    <n v="13327"/>
    <n v="15908"/>
    <n v="12749"/>
    <n v="13820"/>
    <n v="14656"/>
    <n v="9926"/>
    <n v="8169"/>
    <n v="7721"/>
    <m/>
    <m/>
    <m/>
    <m/>
    <m/>
    <m/>
    <m/>
    <m/>
    <m/>
    <m/>
    <m/>
    <m/>
    <n v="145586"/>
    <n v="240"/>
    <n v="3.4159999999999998E-3"/>
    <n v="145466"/>
    <n v="0"/>
    <n v="0.5"/>
    <n v="606.10833333333335"/>
    <n v="0"/>
    <n v="40.74583333333333"/>
    <n v="30.129166666666666"/>
    <n v="73.658333333333331"/>
    <n v="60.424999999999997"/>
    <n v="55.529166666666669"/>
    <n v="66.283333333333331"/>
    <n v="53.12083333333333"/>
    <n v="57.583333333333336"/>
    <n v="61.06666666666667"/>
    <n v="41.358333333333334"/>
    <n v="34.037500000000001"/>
    <n v="32.170833333333334"/>
    <n v="0"/>
    <n v="0"/>
    <n v="0"/>
    <n v="0"/>
    <n v="0"/>
    <n v="0"/>
    <n v="0"/>
    <n v="0"/>
    <n v="0"/>
    <n v="0"/>
    <n v="0"/>
    <n v="0"/>
    <n v="0.40991999999999995"/>
    <n v="496.91185599999994"/>
    <n v="0"/>
    <n v="33.405063999999996"/>
    <n v="24.701096"/>
    <n v="60.388047999999998"/>
    <n v="49.538831999999999"/>
    <n v="45.525031999999996"/>
    <n v="54.341727999999996"/>
    <n v="43.550583999999994"/>
    <n v="47.209119999999999"/>
    <n v="50.064895999999997"/>
    <n v="33.907215999999998"/>
    <n v="27.905303999999997"/>
    <n v="26.374935999999998"/>
    <n v="0"/>
    <n v="0"/>
    <n v="0"/>
    <n v="0"/>
    <n v="0"/>
    <n v="0"/>
    <n v="0"/>
    <n v="0"/>
    <n v="0"/>
    <n v="0"/>
    <n v="0"/>
    <n v="0"/>
  </r>
  <r>
    <s v="NOV"/>
    <x v="6"/>
    <n v="64325487"/>
    <n v="10850001974070"/>
    <s v="Yasso Mint Chocolate Crunch 8-4pk"/>
    <n v="81163"/>
    <n v="5134"/>
    <n v="6715"/>
    <n v="9792"/>
    <n v="9333"/>
    <n v="9486"/>
    <n v="13498"/>
    <n v="11322"/>
    <n v="10507"/>
    <n v="3007"/>
    <n v="11137"/>
    <n v="8413"/>
    <n v="7277"/>
    <m/>
    <m/>
    <m/>
    <m/>
    <m/>
    <m/>
    <m/>
    <m/>
    <m/>
    <m/>
    <m/>
    <m/>
    <n v="186784"/>
    <n v="187"/>
    <n v="2.5119999999999999E-3"/>
    <n v="105621"/>
    <n v="0"/>
    <n v="434.02673796791441"/>
    <n v="564.81818181818187"/>
    <n v="0"/>
    <n v="27.454545454545453"/>
    <n v="35.909090909090907"/>
    <n v="52.363636363636367"/>
    <n v="49.909090909090907"/>
    <n v="50.727272727272727"/>
    <n v="72.181818181818187"/>
    <n v="60.545454545454547"/>
    <n v="56.18716577540107"/>
    <n v="16.080213903743317"/>
    <n v="59.55614973262032"/>
    <n v="44.989304812834227"/>
    <n v="38.914438502673796"/>
    <n v="0"/>
    <n v="0"/>
    <n v="0"/>
    <n v="0"/>
    <n v="0"/>
    <n v="0"/>
    <n v="0"/>
    <n v="0"/>
    <n v="0"/>
    <n v="0"/>
    <n v="0"/>
    <n v="0"/>
    <n v="203.88145599999999"/>
    <n v="265.319952"/>
    <n v="0"/>
    <n v="12.896607999999999"/>
    <n v="16.868079999999999"/>
    <n v="24.597504000000001"/>
    <n v="23.444496000000001"/>
    <n v="23.828831999999998"/>
    <n v="33.906976"/>
    <n v="28.440863999999998"/>
    <n v="26.393584000000001"/>
    <n v="7.5535839999999999"/>
    <n v="27.976143999999998"/>
    <n v="21.133455999999999"/>
    <n v="18.279823999999998"/>
    <n v="0"/>
    <n v="0"/>
    <n v="0"/>
    <n v="0"/>
    <n v="0"/>
    <n v="0"/>
    <n v="0"/>
    <n v="0"/>
    <n v="0"/>
    <n v="0"/>
    <n v="0"/>
    <n v="0"/>
  </r>
  <r>
    <s v="PIC"/>
    <x v="17"/>
    <n v="64984153"/>
    <n v="10076840004505"/>
    <s v="BJ US-SUN-MochaMoodPie-8 427ml"/>
    <n v="0"/>
    <n v="0"/>
    <n v="0"/>
    <n v="0"/>
    <n v="0"/>
    <n v="0"/>
    <n v="0"/>
    <n v="0"/>
    <n v="0"/>
    <n v="0"/>
    <n v="0"/>
    <n v="0"/>
    <n v="240"/>
    <m/>
    <m/>
    <m/>
    <m/>
    <m/>
    <m/>
    <m/>
    <m/>
    <m/>
    <m/>
    <m/>
    <m/>
    <n v="240"/>
    <n v="240"/>
    <n v="3.4159999999999998E-3"/>
    <n v="24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.8198399999999999"/>
    <n v="0"/>
    <n v="0"/>
    <n v="0"/>
    <n v="0"/>
    <n v="0"/>
    <n v="0"/>
    <n v="0"/>
    <n v="0"/>
    <n v="0"/>
    <n v="0"/>
    <n v="0"/>
    <n v="0"/>
    <n v="0.8198399999999999"/>
    <n v="0"/>
    <n v="0"/>
    <n v="0"/>
    <n v="0"/>
    <n v="0"/>
    <n v="0"/>
    <n v="0"/>
    <n v="0"/>
    <n v="0"/>
    <n v="0"/>
    <n v="0"/>
    <n v="0"/>
  </r>
  <r>
    <s v="NOV"/>
    <x v="12"/>
    <n v="64979101"/>
    <n v="10840473400351"/>
    <s v="GH Reeses Candy Bar 1-24PK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392"/>
    <n v="1.4399999999999999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11"/>
    <n v="68354589"/>
    <n v="10076840003065"/>
    <s v="BJ US-TOP-PBOVERTHETOP-8 450ml"/>
    <n v="153639"/>
    <n v="9512"/>
    <n v="12492"/>
    <n v="12030"/>
    <n v="13502"/>
    <n v="10546"/>
    <n v="14500"/>
    <n v="10448"/>
    <n v="11731"/>
    <n v="13249"/>
    <n v="8858"/>
    <n v="8762"/>
    <n v="8743"/>
    <m/>
    <m/>
    <m/>
    <m/>
    <m/>
    <m/>
    <m/>
    <m/>
    <m/>
    <m/>
    <m/>
    <m/>
    <n v="288012"/>
    <n v="240"/>
    <n v="3.5999999999999999E-3"/>
    <n v="134373"/>
    <n v="0"/>
    <n v="640.16250000000002"/>
    <n v="559.88750000000005"/>
    <n v="0"/>
    <n v="39.633333333333333"/>
    <n v="52.05"/>
    <n v="50.125"/>
    <n v="56.258333333333333"/>
    <n v="43.94166666666667"/>
    <n v="60.416666666666664"/>
    <n v="43.533333333333331"/>
    <n v="48.87916666666667"/>
    <n v="55.204166666666666"/>
    <n v="36.908333333333331"/>
    <n v="36.508333333333333"/>
    <n v="36.429166666666667"/>
    <n v="0"/>
    <n v="0"/>
    <n v="0"/>
    <n v="0"/>
    <n v="0"/>
    <n v="0"/>
    <n v="0"/>
    <n v="0"/>
    <n v="0"/>
    <n v="0"/>
    <n v="0"/>
    <n v="0"/>
    <n v="553.10040000000004"/>
    <n v="483.74279999999999"/>
    <n v="0"/>
    <n v="34.243200000000002"/>
    <n v="44.971199999999996"/>
    <n v="43.308"/>
    <n v="48.607199999999999"/>
    <n v="37.965600000000002"/>
    <n v="52.199999999999996"/>
    <n v="37.6128"/>
    <n v="42.2316"/>
    <n v="47.696399999999997"/>
    <n v="31.8888"/>
    <n v="31.543199999999999"/>
    <n v="31.474799999999998"/>
    <n v="0"/>
    <n v="0"/>
    <n v="0"/>
    <n v="0"/>
    <n v="0"/>
    <n v="0"/>
    <n v="0"/>
    <n v="0"/>
    <n v="0"/>
    <n v="0"/>
    <n v="0"/>
    <n v="0"/>
  </r>
  <r>
    <s v="PIC"/>
    <x v="0"/>
    <n v="68769685"/>
    <n v="10077567205183"/>
    <s v="BR CO-B HA Reeses Chocolate 6 1.5QT"/>
    <n v="186225"/>
    <n v="8250"/>
    <n v="12540"/>
    <n v="14058"/>
    <n v="17160"/>
    <n v="14930"/>
    <n v="15194"/>
    <n v="13431"/>
    <n v="11275"/>
    <n v="9636"/>
    <n v="10186"/>
    <n v="11957"/>
    <n v="9537"/>
    <m/>
    <m/>
    <m/>
    <m/>
    <m/>
    <m/>
    <m/>
    <m/>
    <m/>
    <m/>
    <m/>
    <m/>
    <n v="334379"/>
    <n v="176"/>
    <n v="8.513999999999999E-3"/>
    <n v="148154"/>
    <n v="0"/>
    <n v="1058.096590909091"/>
    <n v="841.78409090909088"/>
    <n v="0"/>
    <n v="46.875"/>
    <n v="71.25"/>
    <n v="79.875"/>
    <n v="97.5"/>
    <n v="84.829545454545453"/>
    <n v="86.329545454545453"/>
    <n v="76.3125"/>
    <n v="64.0625"/>
    <n v="54.75"/>
    <n v="57.875"/>
    <n v="67.9375"/>
    <n v="54.1875"/>
    <n v="0"/>
    <n v="0"/>
    <n v="0"/>
    <n v="0"/>
    <n v="0"/>
    <n v="0"/>
    <n v="0"/>
    <n v="0"/>
    <n v="0"/>
    <n v="0"/>
    <n v="0"/>
    <n v="0"/>
    <n v="1585.5196499999997"/>
    <n v="1261.3831559999999"/>
    <n v="0"/>
    <n v="70.240499999999997"/>
    <n v="106.76555999999999"/>
    <n v="119.68981199999999"/>
    <n v="146.10023999999999"/>
    <n v="127.11401999999998"/>
    <n v="129.36171599999997"/>
    <n v="114.35153399999999"/>
    <n v="95.995349999999988"/>
    <n v="82.040903999999983"/>
    <n v="86.723603999999995"/>
    <n v="101.80189799999999"/>
    <n v="81.19801799999999"/>
    <n v="0"/>
    <n v="0"/>
    <n v="0"/>
    <n v="0"/>
    <n v="0"/>
    <n v="0"/>
    <n v="0"/>
    <n v="0"/>
    <n v="0"/>
    <n v="0"/>
    <n v="0"/>
    <n v="0"/>
  </r>
  <r>
    <s v="NOV"/>
    <x v="12"/>
    <n v="65089667"/>
    <n v="10077567004564"/>
    <s v="BR Carbsmart IC Bars For CS 1(3)6-PK"/>
    <n v="0"/>
    <n v="0"/>
    <n v="0"/>
    <n v="0"/>
    <n v="0"/>
    <n v="0"/>
    <n v="0"/>
    <n v="0"/>
    <n v="0"/>
    <n v="0"/>
    <n v="7050"/>
    <n v="7800"/>
    <n v="1650"/>
    <m/>
    <m/>
    <m/>
    <m/>
    <m/>
    <m/>
    <m/>
    <m/>
    <m/>
    <m/>
    <m/>
    <m/>
    <n v="16500"/>
    <n v="150"/>
    <n v="8.8999999999999995E-5"/>
    <n v="16500"/>
    <n v="0"/>
    <n v="0"/>
    <n v="110"/>
    <n v="0"/>
    <n v="0"/>
    <n v="0"/>
    <n v="0"/>
    <n v="0"/>
    <n v="0"/>
    <n v="0"/>
    <n v="0"/>
    <n v="0"/>
    <n v="0"/>
    <n v="47"/>
    <n v="52"/>
    <n v="11"/>
    <n v="0"/>
    <n v="0"/>
    <n v="0"/>
    <n v="0"/>
    <n v="0"/>
    <n v="0"/>
    <n v="0"/>
    <n v="0"/>
    <n v="0"/>
    <n v="0"/>
    <n v="0"/>
    <n v="0"/>
    <n v="0"/>
    <n v="1.4684999999999999"/>
    <n v="0"/>
    <n v="0"/>
    <n v="0"/>
    <n v="0"/>
    <n v="0"/>
    <n v="0"/>
    <n v="0"/>
    <n v="0"/>
    <n v="0"/>
    <n v="0"/>
    <n v="0.62744999999999995"/>
    <n v="0.69419999999999993"/>
    <n v="0.14684999999999998"/>
    <n v="0"/>
    <n v="0"/>
    <n v="0"/>
    <n v="0"/>
    <n v="0"/>
    <n v="0"/>
    <n v="0"/>
    <n v="0"/>
    <n v="0"/>
    <n v="0"/>
    <n v="0"/>
    <n v="0"/>
  </r>
  <r>
    <s v="NOV"/>
    <x v="23"/>
    <n v="69586720"/>
    <n v="10075856000686"/>
    <s v="KL Cones Cookies n Cream 6-4CT"/>
    <n v="98086"/>
    <n v="5236"/>
    <n v="5369"/>
    <n v="9094"/>
    <n v="10680"/>
    <n v="11082"/>
    <n v="11214"/>
    <n v="9710"/>
    <n v="9286"/>
    <n v="8278"/>
    <n v="7898"/>
    <n v="8372"/>
    <n v="6272"/>
    <m/>
    <m/>
    <m/>
    <m/>
    <m/>
    <m/>
    <m/>
    <m/>
    <m/>
    <m/>
    <m/>
    <m/>
    <n v="200577"/>
    <n v="220"/>
    <n v="2.6640000000000001E-3"/>
    <n v="102491"/>
    <n v="0"/>
    <n v="445.84545454545457"/>
    <n v="465.86818181818182"/>
    <n v="0"/>
    <n v="23.8"/>
    <n v="24.404545454545456"/>
    <n v="41.336363636363636"/>
    <n v="48.545454545454547"/>
    <n v="50.372727272727275"/>
    <n v="50.972727272727276"/>
    <n v="44.136363636363633"/>
    <n v="42.209090909090911"/>
    <n v="37.627272727272725"/>
    <n v="35.9"/>
    <n v="38.054545454545455"/>
    <n v="28.509090909090908"/>
    <n v="0"/>
    <n v="0"/>
    <n v="0"/>
    <n v="0"/>
    <n v="0"/>
    <n v="0"/>
    <n v="0"/>
    <n v="0"/>
    <n v="0"/>
    <n v="0"/>
    <n v="0"/>
    <n v="0"/>
    <n v="261.30110400000001"/>
    <n v="273.036024"/>
    <n v="0"/>
    <n v="13.948704000000001"/>
    <n v="14.303016000000001"/>
    <n v="24.226416"/>
    <n v="28.451520000000002"/>
    <n v="29.522448000000001"/>
    <n v="29.874096000000002"/>
    <n v="25.867440000000002"/>
    <n v="24.737904"/>
    <n v="22.052592000000001"/>
    <n v="21.040272000000002"/>
    <n v="22.303008000000002"/>
    <n v="16.708608000000002"/>
    <n v="0"/>
    <n v="0"/>
    <n v="0"/>
    <n v="0"/>
    <n v="0"/>
    <n v="0"/>
    <n v="0"/>
    <n v="0"/>
    <n v="0"/>
    <n v="0"/>
    <n v="0"/>
    <n v="0"/>
  </r>
  <r>
    <s v="NOV"/>
    <x v="9"/>
    <n v="68410353"/>
    <n v="10077567193299"/>
    <s v="MG Mini Classic RFA 6-6PK"/>
    <n v="170553"/>
    <n v="7254"/>
    <n v="9733"/>
    <n v="10187"/>
    <n v="10004"/>
    <n v="12190.000100000001"/>
    <n v="12219"/>
    <n v="10512"/>
    <n v="11856"/>
    <n v="8208"/>
    <n v="9488"/>
    <n v="8784"/>
    <n v="8912"/>
    <m/>
    <m/>
    <m/>
    <m/>
    <m/>
    <m/>
    <m/>
    <m/>
    <m/>
    <m/>
    <m/>
    <m/>
    <n v="289900.0001"/>
    <n v="176"/>
    <n v="1.98E-3"/>
    <n v="119347.0001"/>
    <n v="0"/>
    <n v="969.05113636363637"/>
    <n v="678.10795511363642"/>
    <n v="0"/>
    <n v="41.215909090909093"/>
    <n v="55.301136363636367"/>
    <n v="57.88068181818182"/>
    <n v="56.840909090909093"/>
    <n v="69.261364204545458"/>
    <n v="69.42613636363636"/>
    <n v="59.727272727272727"/>
    <n v="67.36363636363636"/>
    <n v="46.636363636363633"/>
    <n v="53.909090909090907"/>
    <n v="49.909090909090907"/>
    <n v="50.636363636363633"/>
    <n v="0"/>
    <n v="0"/>
    <n v="0"/>
    <n v="0"/>
    <n v="0"/>
    <n v="0"/>
    <n v="0"/>
    <n v="0"/>
    <n v="0"/>
    <n v="0"/>
    <n v="0"/>
    <n v="0"/>
    <n v="337.69493999999997"/>
    <n v="236.30706019800002"/>
    <n v="0"/>
    <n v="14.362920000000001"/>
    <n v="19.271339999999999"/>
    <n v="20.170259999999999"/>
    <n v="19.807919999999999"/>
    <n v="24.136200198000001"/>
    <n v="24.193619999999999"/>
    <n v="20.813759999999998"/>
    <n v="23.474879999999999"/>
    <n v="16.251840000000001"/>
    <n v="18.786239999999999"/>
    <n v="17.392320000000002"/>
    <n v="17.645759999999999"/>
    <n v="0"/>
    <n v="0"/>
    <n v="0"/>
    <n v="0"/>
    <n v="0"/>
    <n v="0"/>
    <n v="0"/>
    <n v="0"/>
    <n v="0"/>
    <n v="0"/>
    <n v="0"/>
    <n v="0"/>
  </r>
  <r>
    <s v="NOV"/>
    <x v="12"/>
    <n v="64409312"/>
    <n v="10041000009720"/>
    <s v="Holanda Chemisse Pineapple 8-4pk"/>
    <n v="11334"/>
    <n v="5485"/>
    <n v="8123"/>
    <n v="9284"/>
    <n v="14445"/>
    <n v="10706"/>
    <n v="13830"/>
    <n v="16270"/>
    <n v="5000"/>
    <n v="4020"/>
    <n v="13065"/>
    <n v="4140"/>
    <n v="5190"/>
    <m/>
    <m/>
    <m/>
    <m/>
    <m/>
    <m/>
    <m/>
    <m/>
    <m/>
    <m/>
    <m/>
    <m/>
    <n v="120892"/>
    <n v="135"/>
    <n v="2.0800000000000003E-3"/>
    <n v="109558"/>
    <n v="0"/>
    <n v="83.955555555555549"/>
    <n v="811.54074074074072"/>
    <n v="0"/>
    <n v="40.629629629629626"/>
    <n v="60.170370370370371"/>
    <n v="68.770370370370372"/>
    <n v="107"/>
    <n v="79.303703703703704"/>
    <n v="102.44444444444444"/>
    <n v="120.51851851851852"/>
    <n v="37.037037037037038"/>
    <n v="29.777777777777779"/>
    <n v="96.777777777777771"/>
    <n v="30.666666666666668"/>
    <n v="38.444444444444443"/>
    <n v="0"/>
    <n v="0"/>
    <n v="0"/>
    <n v="0"/>
    <n v="0"/>
    <n v="0"/>
    <n v="0"/>
    <n v="0"/>
    <n v="0"/>
    <n v="0"/>
    <n v="0"/>
    <n v="0"/>
    <n v="23.574720000000003"/>
    <n v="227.88064000000003"/>
    <n v="0"/>
    <n v="11.408800000000001"/>
    <n v="16.895840000000003"/>
    <n v="19.310720000000003"/>
    <n v="30.045600000000004"/>
    <n v="22.268480000000004"/>
    <n v="28.766400000000004"/>
    <n v="33.841600000000007"/>
    <n v="10.400000000000002"/>
    <n v="8.361600000000001"/>
    <n v="27.175200000000004"/>
    <n v="8.6112000000000002"/>
    <n v="10.795200000000001"/>
    <n v="0"/>
    <n v="0"/>
    <n v="0"/>
    <n v="0"/>
    <n v="0"/>
    <n v="0"/>
    <n v="0"/>
    <n v="0"/>
    <n v="0"/>
    <n v="0"/>
    <n v="0"/>
    <n v="0"/>
  </r>
  <r>
    <s v="PIC"/>
    <x v="2"/>
    <n v="62697528"/>
    <n v="10076840002280"/>
    <s v="BJ US-NDS-Milk+Cookies-8 1PT"/>
    <n v="115868"/>
    <n v="6211"/>
    <n v="11615"/>
    <n v="11652"/>
    <n v="12355"/>
    <n v="10905"/>
    <n v="13105"/>
    <n v="12841"/>
    <n v="14057"/>
    <n v="11648"/>
    <n v="7835"/>
    <n v="8927"/>
    <n v="8088"/>
    <m/>
    <m/>
    <m/>
    <m/>
    <m/>
    <m/>
    <m/>
    <m/>
    <m/>
    <m/>
    <m/>
    <m/>
    <n v="245107"/>
    <n v="240"/>
    <n v="3.7839999999999996E-3"/>
    <n v="129239"/>
    <n v="0"/>
    <n v="482.78333333333336"/>
    <n v="538.49583333333328"/>
    <n v="0"/>
    <n v="25.879166666666666"/>
    <n v="48.395833333333336"/>
    <n v="48.55"/>
    <n v="51.479166666666664"/>
    <n v="45.4375"/>
    <n v="54.604166666666664"/>
    <n v="53.50416666666667"/>
    <n v="58.570833333333333"/>
    <n v="48.533333333333331"/>
    <n v="32.645833333333336"/>
    <n v="37.195833333333333"/>
    <n v="33.700000000000003"/>
    <n v="0"/>
    <n v="0"/>
    <n v="0"/>
    <n v="0"/>
    <n v="0"/>
    <n v="0"/>
    <n v="0"/>
    <n v="0"/>
    <n v="0"/>
    <n v="0"/>
    <n v="0"/>
    <n v="0"/>
    <n v="438.44451199999997"/>
    <n v="489.04037599999992"/>
    <n v="0"/>
    <n v="23.502423999999998"/>
    <n v="43.951159999999994"/>
    <n v="44.091167999999996"/>
    <n v="46.751319999999993"/>
    <n v="41.264519999999997"/>
    <n v="49.589319999999994"/>
    <n v="48.590343999999995"/>
    <n v="53.191687999999992"/>
    <n v="44.076031999999998"/>
    <n v="29.647639999999996"/>
    <n v="33.779767999999997"/>
    <n v="30.604991999999996"/>
    <n v="0"/>
    <n v="0"/>
    <n v="0"/>
    <n v="0"/>
    <n v="0"/>
    <n v="0"/>
    <n v="0"/>
    <n v="0"/>
    <n v="0"/>
    <n v="0"/>
    <n v="0"/>
    <n v="0"/>
  </r>
  <r>
    <s v="NOV"/>
    <x v="19"/>
    <n v="64806251"/>
    <n v="10076840003256"/>
    <s v="BJ US-PUP-PumpkinCookie 6-4PK"/>
    <n v="105566"/>
    <n v="5871"/>
    <n v="6606"/>
    <n v="10797"/>
    <n v="7419"/>
    <n v="9149"/>
    <n v="13228.07"/>
    <n v="9539"/>
    <n v="13803"/>
    <n v="15199"/>
    <n v="4382"/>
    <n v="4184"/>
    <n v="5212"/>
    <m/>
    <m/>
    <m/>
    <m/>
    <m/>
    <m/>
    <m/>
    <m/>
    <m/>
    <m/>
    <m/>
    <m/>
    <n v="210955.07"/>
    <n v="180"/>
    <n v="2.8799999999999997E-3"/>
    <n v="105389.07"/>
    <n v="0"/>
    <n v="586.47777777777776"/>
    <n v="585.49483333333342"/>
    <n v="0"/>
    <n v="32.616666666666667"/>
    <n v="36.700000000000003"/>
    <n v="59.983333333333334"/>
    <n v="41.216666666666669"/>
    <n v="50.827777777777776"/>
    <n v="73.489277777777772"/>
    <n v="52.994444444444447"/>
    <n v="76.683333333333337"/>
    <n v="84.438888888888883"/>
    <n v="24.344444444444445"/>
    <n v="23.244444444444444"/>
    <n v="28.955555555555556"/>
    <n v="0"/>
    <n v="0"/>
    <n v="0"/>
    <n v="0"/>
    <n v="0"/>
    <n v="0"/>
    <n v="0"/>
    <n v="0"/>
    <n v="0"/>
    <n v="0"/>
    <n v="0"/>
    <n v="0"/>
    <n v="304.03008"/>
    <n v="303.5205216"/>
    <n v="0"/>
    <n v="16.908479999999997"/>
    <n v="19.025279999999999"/>
    <n v="31.095359999999996"/>
    <n v="21.366719999999997"/>
    <n v="26.349119999999999"/>
    <n v="38.096841599999998"/>
    <n v="27.472319999999996"/>
    <n v="39.75264"/>
    <n v="43.773119999999999"/>
    <n v="12.620159999999998"/>
    <n v="12.049919999999998"/>
    <n v="15.010559999999998"/>
    <n v="0"/>
    <n v="0"/>
    <n v="0"/>
    <n v="0"/>
    <n v="0"/>
    <n v="0"/>
    <n v="0"/>
    <n v="0"/>
    <n v="0"/>
    <n v="0"/>
    <n v="0"/>
    <n v="0"/>
  </r>
  <r>
    <s v="NOV"/>
    <x v="24"/>
    <n v="64957257"/>
    <n v="10850001974018"/>
    <s v="Yasso Vanilla Bean Sandwich 8-3pk"/>
    <n v="0"/>
    <n v="0"/>
    <n v="0"/>
    <n v="0"/>
    <n v="0"/>
    <n v="0"/>
    <n v="0"/>
    <n v="2740"/>
    <n v="10120"/>
    <n v="5860"/>
    <n v="10026"/>
    <n v="7835"/>
    <n v="7997"/>
    <m/>
    <m/>
    <m/>
    <m/>
    <m/>
    <m/>
    <m/>
    <m/>
    <m/>
    <m/>
    <m/>
    <m/>
    <n v="44578"/>
    <n v="180"/>
    <n v="2.4880000000000002E-3"/>
    <n v="44578"/>
    <n v="0"/>
    <n v="0"/>
    <n v="247.65555555555557"/>
    <n v="0"/>
    <n v="0"/>
    <n v="0"/>
    <n v="0"/>
    <n v="0"/>
    <n v="0"/>
    <n v="0"/>
    <n v="15.222222222222221"/>
    <n v="56.222222222222221"/>
    <n v="32.555555555555557"/>
    <n v="55.7"/>
    <n v="43.527777777777779"/>
    <n v="44.427777777777777"/>
    <n v="0"/>
    <n v="0"/>
    <n v="0"/>
    <n v="0"/>
    <n v="0"/>
    <n v="0"/>
    <n v="0"/>
    <n v="0"/>
    <n v="0"/>
    <n v="0"/>
    <n v="0"/>
    <n v="0"/>
    <n v="0"/>
    <n v="110.91006400000001"/>
    <n v="0"/>
    <n v="0"/>
    <n v="0"/>
    <n v="0"/>
    <n v="0"/>
    <n v="0"/>
    <n v="0"/>
    <n v="6.817120000000001"/>
    <n v="25.178560000000001"/>
    <n v="14.579680000000002"/>
    <n v="24.944688000000003"/>
    <n v="19.493480000000002"/>
    <n v="19.896536000000001"/>
    <n v="0"/>
    <n v="0"/>
    <n v="0"/>
    <n v="0"/>
    <n v="0"/>
    <n v="0"/>
    <n v="0"/>
    <n v="0"/>
    <n v="0"/>
    <n v="0"/>
    <n v="0"/>
    <n v="0"/>
  </r>
  <r>
    <s v="NOV"/>
    <x v="6"/>
    <n v="64388734"/>
    <n v="10850001974780"/>
    <s v="Yasso Creamy Pineapple Coconut 8-4pk"/>
    <n v="5421"/>
    <n v="4951"/>
    <n v="7621"/>
    <n v="18953"/>
    <n v="12791"/>
    <n v="18918"/>
    <n v="20704"/>
    <n v="14629"/>
    <n v="17984"/>
    <n v="10950"/>
    <n v="5658"/>
    <n v="4634"/>
    <n v="5348"/>
    <m/>
    <m/>
    <m/>
    <m/>
    <m/>
    <m/>
    <m/>
    <m/>
    <m/>
    <m/>
    <m/>
    <m/>
    <n v="148562"/>
    <n v="187"/>
    <n v="3.3119999999999998E-3"/>
    <n v="143141"/>
    <n v="0"/>
    <n v="28.989304812834224"/>
    <n v="765.45989304812838"/>
    <n v="0"/>
    <n v="26.475935828877006"/>
    <n v="40.754010695187169"/>
    <n v="101.35294117647059"/>
    <n v="68.401069518716582"/>
    <n v="101.16577540106952"/>
    <n v="110.71657754010695"/>
    <n v="78.229946524064175"/>
    <n v="96.171122994652407"/>
    <n v="58.55614973262032"/>
    <n v="30.256684491978611"/>
    <n v="24.780748663101605"/>
    <n v="28.598930481283421"/>
    <n v="0"/>
    <n v="0"/>
    <n v="0"/>
    <n v="0"/>
    <n v="0"/>
    <n v="0"/>
    <n v="0"/>
    <n v="0"/>
    <n v="0"/>
    <n v="0"/>
    <n v="0"/>
    <n v="0"/>
    <n v="17.954352"/>
    <n v="474.08299199999999"/>
    <n v="0"/>
    <n v="16.397711999999999"/>
    <n v="25.240752000000001"/>
    <n v="62.772335999999996"/>
    <n v="42.363791999999997"/>
    <n v="62.656416"/>
    <n v="68.571647999999996"/>
    <n v="48.451248"/>
    <n v="59.563007999999996"/>
    <n v="36.266399999999997"/>
    <n v="18.739296"/>
    <n v="15.347807999999999"/>
    <n v="17.712575999999999"/>
    <n v="0"/>
    <n v="0"/>
    <n v="0"/>
    <n v="0"/>
    <n v="0"/>
    <n v="0"/>
    <n v="0"/>
    <n v="0"/>
    <n v="0"/>
    <n v="0"/>
    <n v="0"/>
    <n v="0"/>
  </r>
  <r>
    <s v="NOV"/>
    <x v="8"/>
    <n v="64874636"/>
    <n v="10075856000891"/>
    <s v="BR Smores SW"/>
    <n v="5709"/>
    <n v="12482"/>
    <n v="19616"/>
    <n v="11626"/>
    <n v="38566"/>
    <n v="34879"/>
    <n v="20230"/>
    <n v="41127"/>
    <n v="24753"/>
    <n v="13674"/>
    <n v="22122"/>
    <n v="20562"/>
    <n v="8257"/>
    <m/>
    <m/>
    <m/>
    <m/>
    <m/>
    <m/>
    <m/>
    <m/>
    <m/>
    <m/>
    <m/>
    <m/>
    <n v="273603"/>
    <n v="189"/>
    <n v="2.8380000000000002E-3"/>
    <n v="267894"/>
    <n v="0"/>
    <n v="30.206349206349206"/>
    <n v="1417.4285714285713"/>
    <n v="0"/>
    <n v="66.042328042328037"/>
    <n v="103.78835978835978"/>
    <n v="61.513227513227513"/>
    <n v="204.05291005291005"/>
    <n v="184.54497354497354"/>
    <n v="107.03703703703704"/>
    <n v="217.60317460317461"/>
    <n v="130.96825396825398"/>
    <n v="72.349206349206355"/>
    <n v="117.04761904761905"/>
    <n v="108.7936507936508"/>
    <n v="43.68783068783069"/>
    <n v="0"/>
    <n v="0"/>
    <n v="0"/>
    <n v="0"/>
    <n v="0"/>
    <n v="0"/>
    <n v="0"/>
    <n v="0"/>
    <n v="0"/>
    <n v="0"/>
    <n v="0"/>
    <n v="0"/>
    <n v="16.202142000000002"/>
    <n v="760.28317200000004"/>
    <n v="0"/>
    <n v="35.423916000000006"/>
    <n v="55.670208000000002"/>
    <n v="32.994588"/>
    <n v="109.45030800000001"/>
    <n v="98.986602000000005"/>
    <n v="57.412740000000007"/>
    <n v="116.71842600000001"/>
    <n v="70.249014000000003"/>
    <n v="38.806812000000001"/>
    <n v="62.782236000000005"/>
    <n v="58.354956000000008"/>
    <n v="23.433366000000003"/>
    <n v="0"/>
    <n v="0"/>
    <n v="0"/>
    <n v="0"/>
    <n v="0"/>
    <n v="0"/>
    <n v="0"/>
    <n v="0"/>
    <n v="0"/>
    <n v="0"/>
    <n v="0"/>
    <n v="0"/>
  </r>
  <r>
    <s v="PIC"/>
    <x v="5"/>
    <n v="68860671"/>
    <n v="20816680010130"/>
    <s v="Talenti Choc Chip Cook Dough 8 1PT"/>
    <n v="105265"/>
    <n v="9125"/>
    <n v="9030"/>
    <n v="10635"/>
    <n v="9165"/>
    <n v="9465"/>
    <n v="10890"/>
    <n v="9870"/>
    <n v="7665"/>
    <n v="9405"/>
    <n v="8595"/>
    <n v="7905"/>
    <n v="7095"/>
    <m/>
    <m/>
    <m/>
    <m/>
    <m/>
    <m/>
    <m/>
    <m/>
    <m/>
    <m/>
    <m/>
    <m/>
    <n v="214110"/>
    <n v="255"/>
    <n v="3.7839999999999996E-3"/>
    <n v="108845"/>
    <n v="0"/>
    <n v="412.80392156862746"/>
    <n v="426.84313725490193"/>
    <n v="0"/>
    <n v="35.784313725490193"/>
    <n v="35.411764705882355"/>
    <n v="41.705882352941174"/>
    <n v="35.941176470588232"/>
    <n v="37.117647058823529"/>
    <n v="42.705882352941174"/>
    <n v="38.705882352941174"/>
    <n v="30.058823529411764"/>
    <n v="36.882352941176471"/>
    <n v="33.705882352941174"/>
    <n v="31"/>
    <n v="27.823529411764707"/>
    <n v="0"/>
    <n v="0"/>
    <n v="0"/>
    <n v="0"/>
    <n v="0"/>
    <n v="0"/>
    <n v="0"/>
    <n v="0"/>
    <n v="0"/>
    <n v="0"/>
    <n v="0"/>
    <n v="0"/>
    <n v="398.32275999999996"/>
    <n v="411.86947999999995"/>
    <n v="0"/>
    <n v="34.528999999999996"/>
    <n v="34.169519999999999"/>
    <n v="40.242839999999994"/>
    <n v="34.680359999999993"/>
    <n v="35.815559999999998"/>
    <n v="41.207759999999993"/>
    <n v="37.348079999999996"/>
    <n v="29.004359999999998"/>
    <n v="35.588519999999995"/>
    <n v="32.523479999999999"/>
    <n v="29.912519999999997"/>
    <n v="26.847479999999997"/>
    <n v="0"/>
    <n v="0"/>
    <n v="0"/>
    <n v="0"/>
    <n v="0"/>
    <n v="0"/>
    <n v="0"/>
    <n v="0"/>
    <n v="0"/>
    <n v="0"/>
    <n v="0"/>
    <n v="0"/>
  </r>
  <r>
    <s v="NOV"/>
    <x v="12"/>
    <n v="64409314"/>
    <n v="10041000009751"/>
    <s v="Holanda Chemisse Strawberry 8-4pk"/>
    <n v="10891"/>
    <n v="6823"/>
    <n v="6434"/>
    <n v="8204"/>
    <n v="12909"/>
    <n v="9744"/>
    <n v="10815"/>
    <n v="11972"/>
    <n v="1907"/>
    <n v="7540"/>
    <n v="10170"/>
    <n v="3150"/>
    <n v="3975"/>
    <m/>
    <m/>
    <m/>
    <m/>
    <m/>
    <m/>
    <m/>
    <m/>
    <m/>
    <m/>
    <m/>
    <m/>
    <n v="104534"/>
    <n v="135"/>
    <n v="2.0800000000000003E-3"/>
    <n v="93643"/>
    <n v="0"/>
    <n v="80.67407407407407"/>
    <n v="693.6518518518518"/>
    <n v="0"/>
    <n v="50.540740740740738"/>
    <n v="47.659259259259258"/>
    <n v="60.770370370370372"/>
    <n v="95.62222222222222"/>
    <n v="72.177777777777777"/>
    <n v="80.111111111111114"/>
    <n v="88.681481481481484"/>
    <n v="14.125925925925927"/>
    <n v="55.851851851851855"/>
    <n v="75.333333333333329"/>
    <n v="23.333333333333332"/>
    <n v="29.444444444444443"/>
    <n v="0"/>
    <n v="0"/>
    <n v="0"/>
    <n v="0"/>
    <n v="0"/>
    <n v="0"/>
    <n v="0"/>
    <n v="0"/>
    <n v="0"/>
    <n v="0"/>
    <n v="0"/>
    <n v="0"/>
    <n v="22.653280000000002"/>
    <n v="194.77744000000001"/>
    <n v="0"/>
    <n v="14.191840000000001"/>
    <n v="13.382720000000001"/>
    <n v="17.064320000000002"/>
    <n v="26.850720000000003"/>
    <n v="20.267520000000001"/>
    <n v="22.495200000000004"/>
    <n v="24.901760000000003"/>
    <n v="3.9665600000000003"/>
    <n v="15.683200000000001"/>
    <n v="21.153600000000001"/>
    <n v="6.5520000000000005"/>
    <n v="8.2680000000000007"/>
    <n v="0"/>
    <n v="0"/>
    <n v="0"/>
    <n v="0"/>
    <n v="0"/>
    <n v="0"/>
    <n v="0"/>
    <n v="0"/>
    <n v="0"/>
    <n v="0"/>
    <n v="0"/>
    <n v="0"/>
  </r>
  <r>
    <s v="NOV"/>
    <x v="10"/>
    <n v="65549173"/>
    <n v="10077567004885"/>
    <s v="PS Bluey Facepiece OOH 1-20PK"/>
    <m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210"/>
    <n v="1.1999999999999999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"/>
    <n v="69986509"/>
    <n v="10076840580764"/>
    <s v="BJ US-ND-PBCookie-8 1PT"/>
    <n v="97561"/>
    <n v="4563"/>
    <n v="8317"/>
    <n v="11831"/>
    <n v="9925"/>
    <n v="10639"/>
    <n v="9554"/>
    <n v="10245"/>
    <n v="11647"/>
    <n v="11204"/>
    <n v="5381"/>
    <n v="7167"/>
    <n v="6703"/>
    <m/>
    <m/>
    <m/>
    <m/>
    <m/>
    <m/>
    <m/>
    <m/>
    <m/>
    <m/>
    <m/>
    <m/>
    <n v="204737"/>
    <n v="240"/>
    <n v="3.7839999999999996E-3"/>
    <n v="107176"/>
    <n v="0"/>
    <n v="406.50416666666666"/>
    <n v="446.56666666666666"/>
    <n v="0"/>
    <n v="19.012499999999999"/>
    <n v="34.654166666666669"/>
    <n v="49.295833333333334"/>
    <n v="41.354166666666664"/>
    <n v="44.329166666666666"/>
    <n v="39.80833333333333"/>
    <n v="42.6875"/>
    <n v="48.529166666666669"/>
    <n v="46.68333333333333"/>
    <n v="22.420833333333334"/>
    <n v="29.862500000000001"/>
    <n v="27.929166666666667"/>
    <n v="0"/>
    <n v="0"/>
    <n v="0"/>
    <n v="0"/>
    <n v="0"/>
    <n v="0"/>
    <n v="0"/>
    <n v="0"/>
    <n v="0"/>
    <n v="0"/>
    <n v="0"/>
    <n v="0"/>
    <n v="369.17082399999998"/>
    <n v="405.55398399999996"/>
    <n v="0"/>
    <n v="17.266392"/>
    <n v="31.471527999999996"/>
    <n v="44.768503999999993"/>
    <n v="37.556199999999997"/>
    <n v="40.257975999999999"/>
    <n v="36.152335999999998"/>
    <n v="38.767079999999993"/>
    <n v="44.072247999999995"/>
    <n v="42.395935999999999"/>
    <n v="20.361704"/>
    <n v="27.119927999999998"/>
    <n v="25.364151999999997"/>
    <n v="0"/>
    <n v="0"/>
    <n v="0"/>
    <n v="0"/>
    <n v="0"/>
    <n v="0"/>
    <n v="0"/>
    <n v="0"/>
    <n v="0"/>
    <n v="0"/>
    <n v="0"/>
    <n v="0"/>
  </r>
  <r>
    <s v="PIC"/>
    <x v="5"/>
    <n v="64371463"/>
    <n v="10186852001819"/>
    <s v="TAL LYR Italian Tiramisu 8-1pt"/>
    <n v="3812"/>
    <n v="10220"/>
    <n v="13950"/>
    <n v="12495"/>
    <n v="12396"/>
    <n v="10195"/>
    <n v="14873"/>
    <n v="12212"/>
    <n v="10530"/>
    <n v="12495"/>
    <n v="10095"/>
    <n v="9150"/>
    <n v="6090"/>
    <m/>
    <m/>
    <m/>
    <m/>
    <m/>
    <m/>
    <m/>
    <m/>
    <m/>
    <m/>
    <m/>
    <m/>
    <n v="138513"/>
    <n v="255"/>
    <n v="3.552E-3"/>
    <n v="134701"/>
    <n v="0"/>
    <n v="14.949019607843137"/>
    <n v="528.23921568627452"/>
    <n v="0"/>
    <n v="40.078431372549019"/>
    <n v="54.705882352941174"/>
    <n v="49"/>
    <n v="48.611764705882351"/>
    <n v="39.980392156862742"/>
    <n v="58.325490196078434"/>
    <n v="47.890196078431373"/>
    <n v="41.294117647058826"/>
    <n v="49"/>
    <n v="39.588235294117645"/>
    <n v="35.882352941176471"/>
    <n v="23.882352941176471"/>
    <n v="0"/>
    <n v="0"/>
    <n v="0"/>
    <n v="0"/>
    <n v="0"/>
    <n v="0"/>
    <n v="0"/>
    <n v="0"/>
    <n v="0"/>
    <n v="0"/>
    <n v="0"/>
    <n v="0"/>
    <n v="13.540224"/>
    <n v="478.45795199999998"/>
    <n v="0"/>
    <n v="36.301439999999999"/>
    <n v="49.550400000000003"/>
    <n v="44.382240000000003"/>
    <n v="44.030591999999999"/>
    <n v="36.21264"/>
    <n v="52.828896"/>
    <n v="43.377023999999999"/>
    <n v="37.402560000000001"/>
    <n v="44.382240000000003"/>
    <n v="35.857439999999997"/>
    <n v="32.500799999999998"/>
    <n v="21.631679999999999"/>
    <n v="0"/>
    <n v="0"/>
    <n v="0"/>
    <n v="0"/>
    <n v="0"/>
    <n v="0"/>
    <n v="0"/>
    <n v="0"/>
    <n v="0"/>
    <n v="0"/>
    <n v="0"/>
    <n v="0"/>
  </r>
  <r>
    <s v="NOV"/>
    <x v="19"/>
    <n v="64413477"/>
    <n v="10076840135551"/>
    <s v="BJ US-IC-AmericoneDream-FTNG-12 4FOZ"/>
    <n v="179961"/>
    <n v="12337"/>
    <n v="13946"/>
    <n v="14920"/>
    <n v="17422"/>
    <n v="14597"/>
    <n v="12372"/>
    <n v="10679"/>
    <n v="8259"/>
    <n v="9657"/>
    <n v="7970"/>
    <n v="5388"/>
    <n v="5225"/>
    <m/>
    <m/>
    <m/>
    <m/>
    <m/>
    <m/>
    <m/>
    <m/>
    <m/>
    <m/>
    <m/>
    <m/>
    <n v="312733"/>
    <n v="468"/>
    <n v="1.4159999999999999E-3"/>
    <n v="132772"/>
    <n v="0"/>
    <n v="384.53205128205127"/>
    <n v="283.70085470085468"/>
    <n v="0"/>
    <n v="26.361111111111111"/>
    <n v="29.799145299145298"/>
    <n v="31.880341880341881"/>
    <n v="37.226495726495727"/>
    <n v="31.19017094017094"/>
    <n v="26.435897435897434"/>
    <n v="22.818376068376068"/>
    <n v="17.647435897435898"/>
    <n v="20.634615384615383"/>
    <n v="17.029914529914532"/>
    <n v="11.512820512820513"/>
    <n v="11.164529914529915"/>
    <n v="0"/>
    <n v="0"/>
    <n v="0"/>
    <n v="0"/>
    <n v="0"/>
    <n v="0"/>
    <n v="0"/>
    <n v="0"/>
    <n v="0"/>
    <n v="0"/>
    <n v="0"/>
    <n v="0"/>
    <n v="254.82477599999999"/>
    <n v="188.00515199999998"/>
    <n v="0"/>
    <n v="17.469192"/>
    <n v="19.747536"/>
    <n v="21.126719999999999"/>
    <n v="24.669551999999999"/>
    <n v="20.669352"/>
    <n v="17.518751999999999"/>
    <n v="15.121464"/>
    <n v="11.694744"/>
    <n v="13.674311999999999"/>
    <n v="11.28552"/>
    <n v="7.6294079999999997"/>
    <n v="7.3986000000000001"/>
    <n v="0"/>
    <n v="0"/>
    <n v="0"/>
    <n v="0"/>
    <n v="0"/>
    <n v="0"/>
    <n v="0"/>
    <n v="0"/>
    <n v="0"/>
    <n v="0"/>
    <n v="0"/>
    <n v="0"/>
  </r>
  <r>
    <s v="PIC"/>
    <x v="25"/>
    <n v="65459033"/>
    <n v="10077567004793"/>
    <s v="BR Strawberry Shortcake 8 1PT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240"/>
    <n v="3.7839999999999996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8"/>
    <n v="64874631"/>
    <n v="10075856078708"/>
    <s v="KL Oreo Ice Cream Sandwich 6-4PK"/>
    <n v="142277"/>
    <n v="6706"/>
    <n v="4365"/>
    <n v="7237"/>
    <n v="111"/>
    <n v="16226.000100000001"/>
    <n v="17764"/>
    <n v="9867"/>
    <n v="11826"/>
    <n v="9768"/>
    <n v="9787"/>
    <n v="7001"/>
    <n v="7070"/>
    <m/>
    <m/>
    <m/>
    <m/>
    <m/>
    <m/>
    <m/>
    <m/>
    <m/>
    <m/>
    <m/>
    <m/>
    <n v="250005.0001"/>
    <n v="189"/>
    <n v="2.8380000000000002E-3"/>
    <n v="107728.0001"/>
    <n v="0"/>
    <n v="752.7883597883598"/>
    <n v="569.98941851851851"/>
    <n v="0"/>
    <n v="35.481481481481481"/>
    <n v="23.095238095238095"/>
    <n v="38.291005291005291"/>
    <n v="0.58730158730158732"/>
    <n v="85.85185238095238"/>
    <n v="93.989417989417987"/>
    <n v="52.206349206349209"/>
    <n v="62.571428571428569"/>
    <n v="51.682539682539684"/>
    <n v="51.783068783068785"/>
    <n v="37.042328042328045"/>
    <n v="37.407407407407405"/>
    <n v="0"/>
    <n v="0"/>
    <n v="0"/>
    <n v="0"/>
    <n v="0"/>
    <n v="0"/>
    <n v="0"/>
    <n v="0"/>
    <n v="0"/>
    <n v="0"/>
    <n v="0"/>
    <n v="0"/>
    <n v="403.78212600000006"/>
    <n v="305.73206428380001"/>
    <n v="0"/>
    <n v="19.031628000000001"/>
    <n v="12.387870000000001"/>
    <n v="20.538606000000001"/>
    <n v="0.31501800000000002"/>
    <n v="46.049388283800006"/>
    <n v="50.414232000000005"/>
    <n v="28.002546000000002"/>
    <n v="33.562188000000006"/>
    <n v="27.721584000000004"/>
    <n v="27.775506000000004"/>
    <n v="19.868838"/>
    <n v="20.064660000000003"/>
    <n v="0"/>
    <n v="0"/>
    <n v="0"/>
    <n v="0"/>
    <n v="0"/>
    <n v="0"/>
    <n v="0"/>
    <n v="0"/>
    <n v="0"/>
    <n v="0"/>
    <n v="0"/>
    <n v="0"/>
  </r>
  <r>
    <s v="NOV"/>
    <x v="19"/>
    <n v="64413475"/>
    <n v="10076840200150"/>
    <s v="BJ US-IC-CherryGarcia-FTNG-12 4FOZ"/>
    <n v="229165"/>
    <n v="13764"/>
    <n v="14231"/>
    <n v="14568"/>
    <n v="14256"/>
    <n v="13860.000099999999"/>
    <n v="13445"/>
    <n v="13342"/>
    <n v="8196"/>
    <n v="11958"/>
    <n v="6282"/>
    <n v="4404"/>
    <n v="8052"/>
    <m/>
    <m/>
    <m/>
    <m/>
    <m/>
    <m/>
    <m/>
    <m/>
    <m/>
    <m/>
    <m/>
    <m/>
    <n v="365523.0001"/>
    <n v="468"/>
    <n v="1.4159999999999999E-3"/>
    <n v="136358.0001"/>
    <n v="0"/>
    <n v="489.66880341880341"/>
    <n v="291.36324807692307"/>
    <n v="0"/>
    <n v="29.410256410256409"/>
    <n v="30.408119658119659"/>
    <n v="31.128205128205128"/>
    <n v="30.46153846153846"/>
    <n v="29.615384829059828"/>
    <n v="28.728632478632477"/>
    <n v="28.508547008547009"/>
    <n v="17.512820512820515"/>
    <n v="25.551282051282051"/>
    <n v="13.423076923076923"/>
    <n v="9.4102564102564106"/>
    <n v="17.205128205128204"/>
    <n v="0"/>
    <n v="0"/>
    <n v="0"/>
    <n v="0"/>
    <n v="0"/>
    <n v="0"/>
    <n v="0"/>
    <n v="0"/>
    <n v="0"/>
    <n v="0"/>
    <n v="0"/>
    <n v="0"/>
    <n v="324.49763999999999"/>
    <n v="193.08292814160001"/>
    <n v="0"/>
    <n v="19.489823999999999"/>
    <n v="20.151095999999999"/>
    <n v="20.628287999999998"/>
    <n v="20.186495999999998"/>
    <n v="19.625760141599997"/>
    <n v="19.038119999999999"/>
    <n v="18.892271999999998"/>
    <n v="11.605535999999999"/>
    <n v="16.932527999999998"/>
    <n v="8.8953119999999988"/>
    <n v="6.2360639999999998"/>
    <n v="11.401631999999999"/>
    <n v="0"/>
    <n v="0"/>
    <n v="0"/>
    <n v="0"/>
    <n v="0"/>
    <n v="0"/>
    <n v="0"/>
    <n v="0"/>
    <n v="0"/>
    <n v="0"/>
    <n v="0"/>
    <n v="0"/>
  </r>
  <r>
    <s v="NOV"/>
    <x v="3"/>
    <n v="68852583"/>
    <n v="10075856024095"/>
    <s v="KL OREO BAR LIGHT 12-6PK"/>
    <n v="89493"/>
    <n v="5209"/>
    <n v="5328"/>
    <n v="8760"/>
    <n v="7680"/>
    <n v="10812"/>
    <n v="10067"/>
    <n v="7566"/>
    <n v="7566"/>
    <n v="4893"/>
    <n v="7176"/>
    <n v="3504"/>
    <n v="3624"/>
    <m/>
    <m/>
    <m/>
    <m/>
    <m/>
    <m/>
    <m/>
    <m/>
    <m/>
    <m/>
    <m/>
    <m/>
    <n v="171678"/>
    <n v="132"/>
    <n v="8.5199999999999998E-3"/>
    <n v="82185"/>
    <n v="0"/>
    <n v="677.97727272727275"/>
    <n v="622.61363636363637"/>
    <n v="0"/>
    <n v="39.462121212121211"/>
    <n v="40.363636363636367"/>
    <n v="66.36363636363636"/>
    <n v="58.18181818181818"/>
    <n v="81.909090909090907"/>
    <n v="76.265151515151516"/>
    <n v="57.31818181818182"/>
    <n v="57.31818181818182"/>
    <n v="37.06818181818182"/>
    <n v="54.363636363636367"/>
    <n v="26.545454545454547"/>
    <n v="27.454545454545453"/>
    <n v="0"/>
    <n v="0"/>
    <n v="0"/>
    <n v="0"/>
    <n v="0"/>
    <n v="0"/>
    <n v="0"/>
    <n v="0"/>
    <n v="0"/>
    <n v="0"/>
    <n v="0"/>
    <n v="0"/>
    <n v="762.48036000000002"/>
    <n v="700.21619999999996"/>
    <n v="0"/>
    <n v="44.380679999999998"/>
    <n v="45.394559999999998"/>
    <n v="74.635199999999998"/>
    <n v="65.433599999999998"/>
    <n v="92.11824"/>
    <n v="85.770839999999993"/>
    <n v="64.462320000000005"/>
    <n v="64.462320000000005"/>
    <n v="41.688359999999996"/>
    <n v="61.139519999999997"/>
    <n v="29.85408"/>
    <n v="30.876480000000001"/>
    <n v="0"/>
    <n v="0"/>
    <n v="0"/>
    <n v="0"/>
    <n v="0"/>
    <n v="0"/>
    <n v="0"/>
    <n v="0"/>
    <n v="0"/>
    <n v="0"/>
    <n v="0"/>
    <n v="0"/>
  </r>
  <r>
    <s v="NOV"/>
    <x v="10"/>
    <n v="64403170"/>
    <n v="10077567004120"/>
    <s v="PS Transformers"/>
    <n v="0"/>
    <n v="0"/>
    <n v="0"/>
    <n v="0"/>
    <n v="0"/>
    <n v="0"/>
    <n v="4997"/>
    <n v="3565"/>
    <n v="2505"/>
    <n v="540"/>
    <n v="300"/>
    <n v="570"/>
    <n v="645"/>
    <m/>
    <m/>
    <m/>
    <m/>
    <m/>
    <m/>
    <m/>
    <m/>
    <m/>
    <m/>
    <m/>
    <m/>
    <n v="13122"/>
    <n v="195"/>
    <n v="2.16E-3"/>
    <n v="13122"/>
    <n v="0"/>
    <n v="0"/>
    <n v="67.292307692307688"/>
    <n v="0"/>
    <n v="0"/>
    <n v="0"/>
    <n v="0"/>
    <n v="0"/>
    <n v="0"/>
    <n v="25.625641025641027"/>
    <n v="18.282051282051281"/>
    <n v="12.846153846153847"/>
    <n v="2.7692307692307692"/>
    <n v="1.5384615384615385"/>
    <n v="2.9230769230769229"/>
    <n v="3.3076923076923075"/>
    <n v="0"/>
    <n v="0"/>
    <n v="0"/>
    <n v="0"/>
    <n v="0"/>
    <n v="0"/>
    <n v="0"/>
    <n v="0"/>
    <n v="0"/>
    <n v="0"/>
    <n v="0"/>
    <n v="0"/>
    <n v="0"/>
    <n v="28.343520000000002"/>
    <n v="0"/>
    <n v="0"/>
    <n v="0"/>
    <n v="0"/>
    <n v="0"/>
    <n v="0"/>
    <n v="10.793520000000001"/>
    <n v="7.7004000000000001"/>
    <n v="5.4108000000000001"/>
    <n v="1.1664000000000001"/>
    <n v="0.64800000000000002"/>
    <n v="1.2312000000000001"/>
    <n v="1.3932"/>
    <n v="0"/>
    <n v="0"/>
    <n v="0"/>
    <n v="0"/>
    <n v="0"/>
    <n v="0"/>
    <n v="0"/>
    <n v="0"/>
    <n v="0"/>
    <n v="0"/>
    <n v="0"/>
    <n v="0"/>
  </r>
  <r>
    <s v="PIC"/>
    <x v="5"/>
    <n v="64369043"/>
    <n v="10186852001604"/>
    <s v="TAL ND LYR CHOC Fudge Brownie 8 323.1g"/>
    <n v="86069"/>
    <n v="6224"/>
    <n v="2099"/>
    <n v="8925"/>
    <n v="7830"/>
    <n v="7380"/>
    <n v="9537"/>
    <n v="6798"/>
    <n v="5985"/>
    <n v="6480"/>
    <n v="7019"/>
    <n v="5595"/>
    <n v="2423"/>
    <m/>
    <m/>
    <m/>
    <m/>
    <m/>
    <m/>
    <m/>
    <m/>
    <m/>
    <m/>
    <m/>
    <m/>
    <n v="162364"/>
    <n v="255"/>
    <n v="3.552E-3"/>
    <n v="76295"/>
    <n v="0"/>
    <n v="337.52549019607841"/>
    <n v="299.19607843137254"/>
    <n v="0"/>
    <n v="24.407843137254901"/>
    <n v="8.231372549019607"/>
    <n v="35"/>
    <n v="30.705882352941178"/>
    <n v="28.941176470588236"/>
    <n v="37.4"/>
    <n v="26.658823529411766"/>
    <n v="23.470588235294116"/>
    <n v="25.411764705882351"/>
    <n v="27.525490196078433"/>
    <n v="21.941176470588236"/>
    <n v="9.5019607843137255"/>
    <n v="0"/>
    <n v="0"/>
    <n v="0"/>
    <n v="0"/>
    <n v="0"/>
    <n v="0"/>
    <n v="0"/>
    <n v="0"/>
    <n v="0"/>
    <n v="0"/>
    <n v="0"/>
    <n v="0"/>
    <n v="305.71708799999999"/>
    <n v="270.99984000000001"/>
    <n v="0"/>
    <n v="22.107648000000001"/>
    <n v="7.4556480000000001"/>
    <n v="31.701599999999999"/>
    <n v="27.812159999999999"/>
    <n v="26.213760000000001"/>
    <n v="33.875424000000002"/>
    <n v="24.146495999999999"/>
    <n v="21.25872"/>
    <n v="23.016960000000001"/>
    <n v="24.931488000000002"/>
    <n v="19.873439999999999"/>
    <n v="8.6064959999999999"/>
    <n v="0"/>
    <n v="0"/>
    <n v="0"/>
    <n v="0"/>
    <n v="0"/>
    <n v="0"/>
    <n v="0"/>
    <n v="0"/>
    <n v="0"/>
    <n v="0"/>
    <n v="0"/>
    <n v="0"/>
  </r>
  <r>
    <s v="PIC"/>
    <x v="5"/>
    <n v="64369035"/>
    <n v="10186852001628"/>
    <s v="TAL ND Caramel Toffee Crunch 8 1PT"/>
    <n v="93738"/>
    <n v="6555"/>
    <n v="6645"/>
    <n v="10275"/>
    <n v="9930"/>
    <n v="12089"/>
    <n v="11384"/>
    <n v="7626"/>
    <n v="8235"/>
    <n v="8568"/>
    <n v="7590"/>
    <n v="7020"/>
    <n v="4590"/>
    <m/>
    <m/>
    <m/>
    <m/>
    <m/>
    <m/>
    <m/>
    <m/>
    <m/>
    <m/>
    <m/>
    <m/>
    <n v="194245"/>
    <n v="255"/>
    <n v="3.7839999999999996E-3"/>
    <n v="100507"/>
    <n v="0"/>
    <n v="367.6"/>
    <n v="394.14509803921567"/>
    <n v="0"/>
    <n v="25.705882352941178"/>
    <n v="26.058823529411764"/>
    <n v="40.294117647058826"/>
    <n v="38.941176470588232"/>
    <n v="47.407843137254901"/>
    <n v="44.643137254901958"/>
    <n v="29.905882352941177"/>
    <n v="32.294117647058826"/>
    <n v="33.6"/>
    <n v="29.764705882352942"/>
    <n v="27.529411764705884"/>
    <n v="18"/>
    <n v="0"/>
    <n v="0"/>
    <n v="0"/>
    <n v="0"/>
    <n v="0"/>
    <n v="0"/>
    <n v="0"/>
    <n v="0"/>
    <n v="0"/>
    <n v="0"/>
    <n v="0"/>
    <n v="0"/>
    <n v="354.70459199999999"/>
    <n v="380.31848799999995"/>
    <n v="0"/>
    <n v="24.804119999999998"/>
    <n v="25.144679999999997"/>
    <n v="38.880599999999994"/>
    <n v="37.575119999999998"/>
    <n v="45.744775999999995"/>
    <n v="43.077055999999999"/>
    <n v="28.856783999999998"/>
    <n v="31.161239999999996"/>
    <n v="32.421311999999993"/>
    <n v="28.720559999999995"/>
    <n v="26.563679999999998"/>
    <n v="17.368559999999999"/>
    <n v="0"/>
    <n v="0"/>
    <n v="0"/>
    <n v="0"/>
    <n v="0"/>
    <n v="0"/>
    <n v="0"/>
    <n v="0"/>
    <n v="0"/>
    <n v="0"/>
    <n v="0"/>
    <n v="0"/>
  </r>
  <r>
    <s v="PIC"/>
    <x v="2"/>
    <n v="62678150"/>
    <n v="10076840002907"/>
    <s v="BJ US-ND-AmericoneDream-8 1PT"/>
    <n v="84477"/>
    <n v="5748"/>
    <n v="7294"/>
    <n v="8662"/>
    <n v="8081"/>
    <n v="7088"/>
    <n v="11336"/>
    <n v="10448"/>
    <n v="9737"/>
    <n v="10025"/>
    <n v="6200"/>
    <n v="5920"/>
    <n v="6004"/>
    <m/>
    <m/>
    <m/>
    <m/>
    <m/>
    <m/>
    <m/>
    <m/>
    <m/>
    <m/>
    <m/>
    <m/>
    <n v="181020"/>
    <n v="240"/>
    <n v="3.7839999999999996E-3"/>
    <n v="96543"/>
    <n v="0"/>
    <n v="351.98750000000001"/>
    <n v="402.26249999999999"/>
    <n v="0"/>
    <n v="23.95"/>
    <n v="30.391666666666666"/>
    <n v="36.091666666666669"/>
    <n v="33.670833333333334"/>
    <n v="29.533333333333335"/>
    <n v="47.233333333333334"/>
    <n v="43.533333333333331"/>
    <n v="40.570833333333333"/>
    <n v="41.770833333333336"/>
    <n v="25.833333333333332"/>
    <n v="24.666666666666668"/>
    <n v="25.016666666666666"/>
    <n v="0"/>
    <n v="0"/>
    <n v="0"/>
    <n v="0"/>
    <n v="0"/>
    <n v="0"/>
    <n v="0"/>
    <n v="0"/>
    <n v="0"/>
    <n v="0"/>
    <n v="0"/>
    <n v="0"/>
    <n v="319.66096799999997"/>
    <n v="365.31871199999995"/>
    <n v="0"/>
    <n v="21.750431999999996"/>
    <n v="27.600495999999996"/>
    <n v="32.777007999999995"/>
    <n v="30.578503999999995"/>
    <n v="26.820991999999997"/>
    <n v="42.895423999999998"/>
    <n v="39.535231999999993"/>
    <n v="36.844807999999993"/>
    <n v="37.934599999999996"/>
    <n v="23.460799999999999"/>
    <n v="22.401279999999996"/>
    <n v="22.719135999999999"/>
    <n v="0"/>
    <n v="0"/>
    <n v="0"/>
    <n v="0"/>
    <n v="0"/>
    <n v="0"/>
    <n v="0"/>
    <n v="0"/>
    <n v="0"/>
    <n v="0"/>
    <n v="0"/>
    <n v="0"/>
  </r>
  <r>
    <s v="PIC"/>
    <x v="2"/>
    <n v="84138392"/>
    <n v="10076840298614"/>
    <s v="BJ US-IC-CoffeeBuzzBuzz-FTNG-8 1PT"/>
    <n v="59985"/>
    <n v="2693"/>
    <n v="5200"/>
    <n v="14218"/>
    <n v="7706"/>
    <n v="9155"/>
    <n v="10237"/>
    <n v="8588"/>
    <n v="8765"/>
    <n v="11343"/>
    <n v="3964"/>
    <n v="8072"/>
    <n v="7471"/>
    <m/>
    <m/>
    <m/>
    <m/>
    <m/>
    <m/>
    <m/>
    <m/>
    <m/>
    <m/>
    <m/>
    <m/>
    <n v="157397"/>
    <n v="240"/>
    <n v="3.7839999999999996E-3"/>
    <n v="97412"/>
    <n v="0"/>
    <n v="249.9375"/>
    <n v="405.88333333333333"/>
    <n v="0"/>
    <n v="11.220833333333333"/>
    <n v="21.666666666666668"/>
    <n v="59.241666666666667"/>
    <n v="32.108333333333334"/>
    <n v="38.145833333333336"/>
    <n v="42.654166666666669"/>
    <n v="35.783333333333331"/>
    <n v="36.520833333333336"/>
    <n v="47.262500000000003"/>
    <n v="16.516666666666666"/>
    <n v="33.633333333333333"/>
    <n v="31.129166666666666"/>
    <n v="0"/>
    <n v="0"/>
    <n v="0"/>
    <n v="0"/>
    <n v="0"/>
    <n v="0"/>
    <n v="0"/>
    <n v="0"/>
    <n v="0"/>
    <n v="0"/>
    <n v="0"/>
    <n v="0"/>
    <n v="226.98323999999997"/>
    <n v="368.60700799999995"/>
    <n v="0"/>
    <n v="10.190311999999999"/>
    <n v="19.676799999999997"/>
    <n v="53.800911999999997"/>
    <n v="29.159503999999998"/>
    <n v="34.642519999999998"/>
    <n v="38.736807999999996"/>
    <n v="32.496991999999999"/>
    <n v="33.166759999999996"/>
    <n v="42.921911999999999"/>
    <n v="14.999775999999999"/>
    <n v="30.544447999999996"/>
    <n v="28.270263999999997"/>
    <n v="0"/>
    <n v="0"/>
    <n v="0"/>
    <n v="0"/>
    <n v="0"/>
    <n v="0"/>
    <n v="0"/>
    <n v="0"/>
    <n v="0"/>
    <n v="0"/>
    <n v="0"/>
    <n v="0"/>
  </r>
  <r>
    <s v="PIC"/>
    <x v="11"/>
    <n v="68938272"/>
    <n v="10076840003829"/>
    <s v="BJ US-TOP-BossinCreamPie-8 450ML"/>
    <n v="162675"/>
    <n v="7969"/>
    <n v="12943"/>
    <n v="11367"/>
    <n v="11281"/>
    <n v="9052"/>
    <n v="11052"/>
    <n v="10399"/>
    <n v="9591"/>
    <n v="7689"/>
    <n v="7551"/>
    <n v="4627"/>
    <n v="6162"/>
    <m/>
    <m/>
    <m/>
    <m/>
    <m/>
    <m/>
    <m/>
    <m/>
    <m/>
    <m/>
    <m/>
    <m/>
    <n v="272358"/>
    <n v="240"/>
    <n v="3.5999999999999999E-3"/>
    <n v="109683"/>
    <n v="0"/>
    <n v="677.8125"/>
    <n v="457.01249999999999"/>
    <n v="0"/>
    <n v="33.204166666666666"/>
    <n v="53.929166666666667"/>
    <n v="47.362499999999997"/>
    <n v="47.00416666666667"/>
    <n v="37.716666666666669"/>
    <n v="46.05"/>
    <n v="43.329166666666666"/>
    <n v="39.962499999999999"/>
    <n v="32.037500000000001"/>
    <n v="31.462499999999999"/>
    <n v="19.279166666666665"/>
    <n v="25.675000000000001"/>
    <n v="0"/>
    <n v="0"/>
    <n v="0"/>
    <n v="0"/>
    <n v="0"/>
    <n v="0"/>
    <n v="0"/>
    <n v="0"/>
    <n v="0"/>
    <n v="0"/>
    <n v="0"/>
    <n v="0"/>
    <n v="585.63"/>
    <n v="394.85879999999997"/>
    <n v="0"/>
    <n v="28.688399999999998"/>
    <n v="46.594799999999999"/>
    <n v="40.921199999999999"/>
    <n v="40.611599999999996"/>
    <n v="32.587199999999996"/>
    <n v="39.787199999999999"/>
    <n v="37.436399999999999"/>
    <n v="34.5276"/>
    <n v="27.680399999999999"/>
    <n v="27.183599999999998"/>
    <n v="16.6572"/>
    <n v="22.183199999999999"/>
    <n v="0"/>
    <n v="0"/>
    <n v="0"/>
    <n v="0"/>
    <n v="0"/>
    <n v="0"/>
    <n v="0"/>
    <n v="0"/>
    <n v="0"/>
    <n v="0"/>
    <n v="0"/>
    <n v="0"/>
  </r>
  <r>
    <s v="PIC"/>
    <x v="17"/>
    <n v="64394596"/>
    <n v="10076840004314"/>
    <s v="BJ US-SUN-TurtleSundae-8 427ML"/>
    <n v="120"/>
    <n v="5847"/>
    <n v="4487"/>
    <n v="11087"/>
    <n v="8547"/>
    <n v="9045"/>
    <n v="8206"/>
    <n v="6749"/>
    <n v="9598"/>
    <n v="10389"/>
    <n v="4983"/>
    <n v="5243"/>
    <n v="6223"/>
    <m/>
    <m/>
    <m/>
    <m/>
    <m/>
    <m/>
    <m/>
    <m/>
    <m/>
    <m/>
    <m/>
    <m/>
    <n v="90524"/>
    <n v="240"/>
    <n v="3.4159999999999998E-3"/>
    <n v="90404"/>
    <n v="0"/>
    <n v="0.5"/>
    <n v="376.68333333333334"/>
    <n v="0"/>
    <n v="24.362500000000001"/>
    <n v="18.695833333333333"/>
    <n v="46.195833333333333"/>
    <n v="35.612499999999997"/>
    <n v="37.6875"/>
    <n v="34.19166666666667"/>
    <n v="28.120833333333334"/>
    <n v="39.991666666666667"/>
    <n v="43.287500000000001"/>
    <n v="20.762499999999999"/>
    <n v="21.845833333333335"/>
    <n v="25.929166666666667"/>
    <n v="0"/>
    <n v="0"/>
    <n v="0"/>
    <n v="0"/>
    <n v="0"/>
    <n v="0"/>
    <n v="0"/>
    <n v="0"/>
    <n v="0"/>
    <n v="0"/>
    <n v="0"/>
    <n v="0"/>
    <n v="0.40991999999999995"/>
    <n v="308.820064"/>
    <n v="0"/>
    <n v="19.973351999999998"/>
    <n v="15.327591999999999"/>
    <n v="37.873191999999996"/>
    <n v="29.196551999999997"/>
    <n v="30.89772"/>
    <n v="28.031695999999997"/>
    <n v="23.054583999999998"/>
    <n v="32.786767999999995"/>
    <n v="35.488824000000001"/>
    <n v="17.021927999999999"/>
    <n v="17.910087999999998"/>
    <n v="21.257767999999999"/>
    <n v="0"/>
    <n v="0"/>
    <n v="0"/>
    <n v="0"/>
    <n v="0"/>
    <n v="0"/>
    <n v="0"/>
    <n v="0"/>
    <n v="0"/>
    <n v="0"/>
    <n v="0"/>
    <n v="0"/>
  </r>
  <r>
    <s v="NOV"/>
    <x v="12"/>
    <n v="64958862"/>
    <n v="10077567004434"/>
    <s v="PS SF Cherry IH 6-12pk"/>
    <m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170"/>
    <n v="3.516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18"/>
    <n v="68264519"/>
    <n v="10076840002532"/>
    <s v="BJ US-CD-Half Baked Dough-8 6z"/>
    <n v="85360"/>
    <n v="3343"/>
    <n v="3394"/>
    <n v="5738"/>
    <n v="14196"/>
    <n v="7872"/>
    <n v="2461"/>
    <n v="7519"/>
    <n v="7082"/>
    <n v="6819"/>
    <n v="7943"/>
    <n v="2787"/>
    <n v="4996"/>
    <m/>
    <m/>
    <m/>
    <m/>
    <m/>
    <m/>
    <m/>
    <m/>
    <m/>
    <m/>
    <m/>
    <m/>
    <n v="159510"/>
    <n v="256"/>
    <n v="1.419504E-3"/>
    <n v="74150"/>
    <n v="0"/>
    <n v="333.4375"/>
    <n v="289.6484375"/>
    <n v="0"/>
    <n v="13.05859375"/>
    <n v="13.2578125"/>
    <n v="22.4140625"/>
    <n v="55.453125"/>
    <n v="30.75"/>
    <n v="9.61328125"/>
    <n v="29.37109375"/>
    <n v="27.6640625"/>
    <n v="26.63671875"/>
    <n v="31.02734375"/>
    <n v="10.88671875"/>
    <n v="19.515625"/>
    <n v="0"/>
    <n v="0"/>
    <n v="0"/>
    <n v="0"/>
    <n v="0"/>
    <n v="0"/>
    <n v="0"/>
    <n v="0"/>
    <n v="0"/>
    <n v="0"/>
    <n v="0"/>
    <n v="0"/>
    <n v="121.16886144"/>
    <n v="105.2562216"/>
    <n v="0"/>
    <n v="4.7454018720000004"/>
    <n v="4.8177965760000001"/>
    <n v="8.1451139520000009"/>
    <n v="20.151278783999999"/>
    <n v="11.174335488000001"/>
    <n v="3.4933993440000002"/>
    <n v="10.673250576000001"/>
    <n v="10.052927328000001"/>
    <n v="9.6795977759999996"/>
    <n v="11.275120272000001"/>
    <n v="3.956157648"/>
    <n v="7.0918419840000002"/>
    <n v="0"/>
    <n v="0"/>
    <n v="0"/>
    <n v="0"/>
    <n v="0"/>
    <n v="0"/>
    <n v="0"/>
    <n v="0"/>
    <n v="0"/>
    <n v="0"/>
    <n v="0"/>
    <n v="0"/>
  </r>
  <r>
    <s v="PIC"/>
    <x v="25"/>
    <n v="65471855"/>
    <n v="10077567004816"/>
    <s v="BR Creamsicle 8 1PT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240"/>
    <n v="3.7839999999999996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"/>
    <n v="68940226"/>
    <n v="10076840003850"/>
    <s v="BJ US-IC-MoussePie-8 1PT"/>
    <n v="122721"/>
    <n v="5800"/>
    <n v="11843"/>
    <n v="9680"/>
    <n v="8815"/>
    <n v="7783"/>
    <n v="9729"/>
    <n v="9037"/>
    <n v="8066"/>
    <n v="6223"/>
    <n v="5696"/>
    <n v="5474"/>
    <n v="3815"/>
    <m/>
    <m/>
    <m/>
    <m/>
    <m/>
    <m/>
    <m/>
    <m/>
    <m/>
    <m/>
    <m/>
    <m/>
    <n v="214682"/>
    <n v="240"/>
    <n v="3.7839999999999996E-3"/>
    <n v="91961"/>
    <n v="0"/>
    <n v="511.33749999999998"/>
    <n v="383.17083333333335"/>
    <n v="0"/>
    <n v="24.166666666666668"/>
    <n v="49.345833333333331"/>
    <n v="40.333333333333336"/>
    <n v="36.729166666666664"/>
    <n v="32.429166666666667"/>
    <n v="40.537500000000001"/>
    <n v="37.654166666666669"/>
    <n v="33.608333333333334"/>
    <n v="25.929166666666667"/>
    <n v="23.733333333333334"/>
    <n v="22.808333333333334"/>
    <n v="15.895833333333334"/>
    <n v="0"/>
    <n v="0"/>
    <n v="0"/>
    <n v="0"/>
    <n v="0"/>
    <n v="0"/>
    <n v="0"/>
    <n v="0"/>
    <n v="0"/>
    <n v="0"/>
    <n v="0"/>
    <n v="0"/>
    <n v="464.37626399999994"/>
    <n v="347.98042399999997"/>
    <n v="0"/>
    <n v="21.947199999999999"/>
    <n v="44.813911999999995"/>
    <n v="36.629119999999993"/>
    <n v="33.355959999999996"/>
    <n v="29.450871999999997"/>
    <n v="36.814535999999997"/>
    <n v="34.196007999999999"/>
    <n v="30.521743999999998"/>
    <n v="23.547831999999996"/>
    <n v="21.553663999999998"/>
    <n v="20.713615999999998"/>
    <n v="14.435959999999998"/>
    <n v="0"/>
    <n v="0"/>
    <n v="0"/>
    <n v="0"/>
    <n v="0"/>
    <n v="0"/>
    <n v="0"/>
    <n v="0"/>
    <n v="0"/>
    <n v="0"/>
    <n v="0"/>
    <n v="0"/>
  </r>
  <r>
    <s v="PIC"/>
    <x v="0"/>
    <n v="69587863"/>
    <n v="10077567002126"/>
    <s v="BR ND Oreo 6 1.5QT"/>
    <n v="133215"/>
    <n v="7515"/>
    <n v="8912"/>
    <n v="11973"/>
    <n v="15082"/>
    <n v="12398"/>
    <n v="10061"/>
    <n v="2110"/>
    <n v="4356"/>
    <n v="15771"/>
    <n v="10494"/>
    <n v="9339"/>
    <n v="9526"/>
    <m/>
    <m/>
    <m/>
    <m/>
    <m/>
    <m/>
    <m/>
    <m/>
    <m/>
    <m/>
    <m/>
    <m/>
    <n v="250752"/>
    <n v="176"/>
    <n v="8.513999999999999E-3"/>
    <n v="117537"/>
    <n v="0"/>
    <n v="756.90340909090912"/>
    <n v="667.82386363636363"/>
    <n v="0"/>
    <n v="42.698863636363633"/>
    <n v="50.636363636363633"/>
    <n v="68.028409090909093"/>
    <n v="85.693181818181813"/>
    <n v="70.443181818181813"/>
    <n v="57.164772727272727"/>
    <n v="11.988636363636363"/>
    <n v="24.75"/>
    <n v="89.607954545454547"/>
    <n v="59.625"/>
    <n v="53.0625"/>
    <n v="54.125"/>
    <n v="0"/>
    <n v="0"/>
    <n v="0"/>
    <n v="0"/>
    <n v="0"/>
    <n v="0"/>
    <n v="0"/>
    <n v="0"/>
    <n v="0"/>
    <n v="0"/>
    <n v="0"/>
    <n v="0"/>
    <n v="1134.1925099999999"/>
    <n v="1000.7100179999999"/>
    <n v="0"/>
    <n v="63.98270999999999"/>
    <n v="75.876767999999984"/>
    <n v="101.93812199999999"/>
    <n v="128.40814799999998"/>
    <n v="105.55657199999999"/>
    <n v="85.659353999999993"/>
    <n v="17.96454"/>
    <n v="37.086983999999994"/>
    <n v="134.274294"/>
    <n v="89.345915999999988"/>
    <n v="79.51224599999999"/>
    <n v="81.10436399999999"/>
    <n v="0"/>
    <n v="0"/>
    <n v="0"/>
    <n v="0"/>
    <n v="0"/>
    <n v="0"/>
    <n v="0"/>
    <n v="0"/>
    <n v="0"/>
    <n v="0"/>
    <n v="0"/>
    <n v="0"/>
  </r>
  <r>
    <s v="NOV"/>
    <x v="9"/>
    <n v="64330612"/>
    <n v="10077567003444"/>
    <s v="MG Double Caramel 6-6PK"/>
    <n v="60897"/>
    <n v="4495"/>
    <n v="4602"/>
    <n v="6828"/>
    <n v="6956"/>
    <n v="6910"/>
    <n v="2265"/>
    <n v="12290"/>
    <n v="6854"/>
    <n v="5863"/>
    <n v="5291"/>
    <n v="5044"/>
    <n v="5642"/>
    <m/>
    <m/>
    <m/>
    <m/>
    <m/>
    <m/>
    <m/>
    <m/>
    <m/>
    <m/>
    <m/>
    <m/>
    <n v="133937"/>
    <n v="143"/>
    <n v="3.2400000000000003E-3"/>
    <n v="73040"/>
    <n v="0"/>
    <n v="425.85314685314682"/>
    <n v="510.76923076923077"/>
    <n v="0"/>
    <n v="31.433566433566433"/>
    <n v="32.18181818181818"/>
    <n v="47.748251748251747"/>
    <n v="48.643356643356647"/>
    <n v="48.32167832167832"/>
    <n v="15.839160839160838"/>
    <n v="85.944055944055947"/>
    <n v="47.930069930069934"/>
    <n v="41"/>
    <n v="37"/>
    <n v="35.272727272727273"/>
    <n v="39.454545454545453"/>
    <n v="0"/>
    <n v="0"/>
    <n v="0"/>
    <n v="0"/>
    <n v="0"/>
    <n v="0"/>
    <n v="0"/>
    <n v="0"/>
    <n v="0"/>
    <n v="0"/>
    <n v="0"/>
    <n v="0"/>
    <n v="197.30628000000002"/>
    <n v="236.64960000000002"/>
    <n v="0"/>
    <n v="14.563800000000001"/>
    <n v="14.910480000000002"/>
    <n v="22.122720000000001"/>
    <n v="22.53744"/>
    <n v="22.388400000000001"/>
    <n v="7.3386000000000005"/>
    <n v="39.819600000000001"/>
    <n v="22.206960000000002"/>
    <n v="18.996120000000001"/>
    <n v="17.14284"/>
    <n v="16.342560000000002"/>
    <n v="18.280080000000002"/>
    <n v="0"/>
    <n v="0"/>
    <n v="0"/>
    <n v="0"/>
    <n v="0"/>
    <n v="0"/>
    <n v="0"/>
    <n v="0"/>
    <n v="0"/>
    <n v="0"/>
    <n v="0"/>
    <n v="0"/>
  </r>
  <r>
    <s v="PIC"/>
    <x v="5"/>
    <n v="64369031"/>
    <n v="10186852001611"/>
    <s v="TAL ND Double Cookie Crunch 8 1PT"/>
    <n v="109122"/>
    <n v="7680"/>
    <n v="8685"/>
    <n v="8986"/>
    <n v="0"/>
    <n v="4110"/>
    <n v="15735"/>
    <n v="5970"/>
    <n v="6660"/>
    <n v="6270"/>
    <n v="7815"/>
    <n v="6240"/>
    <n v="5490"/>
    <m/>
    <m/>
    <m/>
    <m/>
    <m/>
    <m/>
    <m/>
    <m/>
    <m/>
    <m/>
    <m/>
    <m/>
    <n v="192763"/>
    <n v="255"/>
    <n v="3.7839999999999996E-3"/>
    <n v="83641"/>
    <n v="0"/>
    <n v="427.92941176470589"/>
    <n v="328.00392156862745"/>
    <n v="0"/>
    <n v="30.117647058823529"/>
    <n v="34.058823529411768"/>
    <n v="35.239215686274513"/>
    <n v="0"/>
    <n v="16.117647058823529"/>
    <n v="61.705882352941174"/>
    <n v="23.411764705882351"/>
    <n v="26.117647058823529"/>
    <n v="24.588235294117649"/>
    <n v="30.647058823529413"/>
    <n v="24.470588235294116"/>
    <n v="21.529411764705884"/>
    <n v="0"/>
    <n v="0"/>
    <n v="0"/>
    <n v="0"/>
    <n v="0"/>
    <n v="0"/>
    <n v="0"/>
    <n v="0"/>
    <n v="0"/>
    <n v="0"/>
    <n v="0"/>
    <n v="0"/>
    <n v="412.91764799999993"/>
    <n v="316.49754399999995"/>
    <n v="0"/>
    <n v="29.061119999999995"/>
    <n v="32.864039999999996"/>
    <n v="34.003023999999996"/>
    <n v="0"/>
    <n v="15.552239999999998"/>
    <n v="59.541239999999995"/>
    <n v="22.590479999999996"/>
    <n v="25.201439999999998"/>
    <n v="23.725679999999997"/>
    <n v="29.571959999999997"/>
    <n v="23.612159999999996"/>
    <n v="20.774159999999998"/>
    <n v="0"/>
    <n v="0"/>
    <n v="0"/>
    <n v="0"/>
    <n v="0"/>
    <n v="0"/>
    <n v="0"/>
    <n v="0"/>
    <n v="0"/>
    <n v="0"/>
    <n v="0"/>
    <n v="0"/>
  </r>
  <r>
    <s v="NOV"/>
    <x v="14"/>
    <n v="65540451"/>
    <n v="10076840004673"/>
    <s v="BJ US-BAR-Cookie Dough OOH 8-4pk"/>
    <m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165"/>
    <n v="2.3999999999999998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"/>
    <n v="69797289"/>
    <n v="10076840004048"/>
    <s v="BJ US-IC-Impretzively Fudged-8 1PT"/>
    <n v="181816"/>
    <n v="6790"/>
    <n v="9546"/>
    <n v="8555"/>
    <n v="10284"/>
    <n v="7188"/>
    <n v="8816"/>
    <n v="7750"/>
    <n v="6892"/>
    <n v="6234"/>
    <n v="6507"/>
    <n v="5192"/>
    <n v="5382"/>
    <m/>
    <m/>
    <m/>
    <m/>
    <m/>
    <m/>
    <m/>
    <m/>
    <m/>
    <m/>
    <m/>
    <m/>
    <n v="270952"/>
    <n v="240"/>
    <n v="3.7839999999999996E-3"/>
    <n v="89136"/>
    <n v="0"/>
    <n v="757.56666666666672"/>
    <n v="371.4"/>
    <n v="0"/>
    <n v="28.291666666666668"/>
    <n v="39.774999999999999"/>
    <n v="35.645833333333336"/>
    <n v="42.85"/>
    <n v="29.95"/>
    <n v="36.733333333333334"/>
    <n v="32.291666666666664"/>
    <n v="28.716666666666665"/>
    <n v="25.975000000000001"/>
    <n v="27.112500000000001"/>
    <n v="21.633333333333333"/>
    <n v="22.425000000000001"/>
    <n v="0"/>
    <n v="0"/>
    <n v="0"/>
    <n v="0"/>
    <n v="0"/>
    <n v="0"/>
    <n v="0"/>
    <n v="0"/>
    <n v="0"/>
    <n v="0"/>
    <n v="0"/>
    <n v="0"/>
    <n v="687.99174399999993"/>
    <n v="337.29062399999998"/>
    <n v="0"/>
    <n v="25.693359999999998"/>
    <n v="36.122063999999995"/>
    <n v="32.372119999999995"/>
    <n v="38.914655999999994"/>
    <n v="27.199391999999996"/>
    <n v="33.359743999999999"/>
    <n v="29.325999999999997"/>
    <n v="26.079327999999997"/>
    <n v="23.589455999999998"/>
    <n v="24.622487999999997"/>
    <n v="19.646527999999996"/>
    <n v="20.365487999999999"/>
    <n v="0"/>
    <n v="0"/>
    <n v="0"/>
    <n v="0"/>
    <n v="0"/>
    <n v="0"/>
    <n v="0"/>
    <n v="0"/>
    <n v="0"/>
    <n v="0"/>
    <n v="0"/>
    <n v="0"/>
  </r>
  <r>
    <s v="NOV"/>
    <x v="9"/>
    <n v="64393719"/>
    <n v="10077567003918"/>
    <s v="BR Carbsmart Strawberry Bar 8-6PK"/>
    <n v="0"/>
    <n v="4978"/>
    <n v="5655"/>
    <n v="6357"/>
    <n v="5863"/>
    <n v="7579"/>
    <n v="10244"/>
    <n v="7829"/>
    <n v="5668"/>
    <n v="5603"/>
    <n v="5239"/>
    <n v="4914"/>
    <n v="3341"/>
    <m/>
    <m/>
    <m/>
    <m/>
    <m/>
    <m/>
    <m/>
    <m/>
    <m/>
    <m/>
    <m/>
    <m/>
    <n v="73270"/>
    <n v="143"/>
    <n v="4.2560000000000002E-3"/>
    <n v="73270"/>
    <n v="0"/>
    <n v="0"/>
    <n v="512.3776223776224"/>
    <n v="0"/>
    <n v="34.811188811188813"/>
    <n v="39.545454545454547"/>
    <n v="44.454545454545453"/>
    <n v="41"/>
    <n v="53"/>
    <n v="71.63636363636364"/>
    <n v="54.748251748251747"/>
    <n v="39.636363636363633"/>
    <n v="39.18181818181818"/>
    <n v="36.636363636363633"/>
    <n v="34.363636363636367"/>
    <n v="23.363636363636363"/>
    <n v="0"/>
    <n v="0"/>
    <n v="0"/>
    <n v="0"/>
    <n v="0"/>
    <n v="0"/>
    <n v="0"/>
    <n v="0"/>
    <n v="0"/>
    <n v="0"/>
    <n v="0"/>
    <n v="0"/>
    <n v="0"/>
    <n v="311.83712000000003"/>
    <n v="0"/>
    <n v="21.186368000000002"/>
    <n v="24.067680000000003"/>
    <n v="27.055392000000001"/>
    <n v="24.952928"/>
    <n v="32.256224000000003"/>
    <n v="43.598464"/>
    <n v="33.320224000000003"/>
    <n v="24.123008000000002"/>
    <n v="23.846368000000002"/>
    <n v="22.297184000000001"/>
    <n v="20.913984000000003"/>
    <n v="14.219296"/>
    <n v="0"/>
    <n v="0"/>
    <n v="0"/>
    <n v="0"/>
    <n v="0"/>
    <n v="0"/>
    <n v="0"/>
    <n v="0"/>
    <n v="0"/>
    <n v="0"/>
    <n v="0"/>
    <n v="0"/>
  </r>
  <r>
    <s v="NOV"/>
    <x v="12"/>
    <n v="65468644"/>
    <n v="10840473400436"/>
    <s v="PS Soccer Ball IH 1-12pk"/>
    <m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437"/>
    <n v="7.1999999999999994E-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12"/>
    <n v="64960643"/>
    <n v="10077567004458"/>
    <s v="PS Orange Regular IH 6-12pk"/>
    <m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170"/>
    <n v="3.516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"/>
    <n v="69999271"/>
    <n v="10076840074034"/>
    <s v="BJ US-IC-PumpkinCheesecakLTD-FTNG-8 1PT"/>
    <n v="84702"/>
    <n v="844"/>
    <n v="611"/>
    <n v="670"/>
    <n v="594"/>
    <n v="796"/>
    <n v="353"/>
    <n v="9339"/>
    <n v="15376"/>
    <n v="14170"/>
    <n v="11781"/>
    <n v="3393"/>
    <n v="2916"/>
    <m/>
    <m/>
    <m/>
    <m/>
    <m/>
    <m/>
    <m/>
    <m/>
    <m/>
    <m/>
    <m/>
    <m/>
    <n v="145545"/>
    <n v="240"/>
    <n v="3.7839999999999996E-3"/>
    <n v="60843"/>
    <n v="0"/>
    <n v="352.92500000000001"/>
    <n v="253.51249999999999"/>
    <n v="0"/>
    <n v="3.5166666666666666"/>
    <n v="2.5458333333333334"/>
    <n v="2.7916666666666665"/>
    <n v="2.4750000000000001"/>
    <n v="3.3166666666666669"/>
    <n v="1.4708333333333334"/>
    <n v="38.912500000000001"/>
    <n v="64.066666666666663"/>
    <n v="59.041666666666664"/>
    <n v="49.087499999999999"/>
    <n v="14.137499999999999"/>
    <n v="12.15"/>
    <n v="0"/>
    <n v="0"/>
    <n v="0"/>
    <n v="0"/>
    <n v="0"/>
    <n v="0"/>
    <n v="0"/>
    <n v="0"/>
    <n v="0"/>
    <n v="0"/>
    <n v="0"/>
    <n v="0"/>
    <n v="320.51236799999998"/>
    <n v="230.22991199999998"/>
    <n v="0"/>
    <n v="3.1936959999999996"/>
    <n v="2.3120239999999996"/>
    <n v="2.5352799999999998"/>
    <n v="2.2476959999999999"/>
    <n v="3.0120639999999996"/>
    <n v="1.3357519999999998"/>
    <n v="35.338775999999996"/>
    <n v="58.182783999999991"/>
    <n v="53.619279999999996"/>
    <n v="44.579303999999993"/>
    <n v="12.839111999999998"/>
    <n v="11.034144"/>
    <n v="0"/>
    <n v="0"/>
    <n v="0"/>
    <n v="0"/>
    <n v="0"/>
    <n v="0"/>
    <n v="0"/>
    <n v="0"/>
    <n v="0"/>
    <n v="0"/>
    <n v="0"/>
    <n v="0"/>
  </r>
  <r>
    <s v="NOV"/>
    <x v="26"/>
    <n v="64325625"/>
    <n v="10851035003033"/>
    <s v="Yasso Vanilla Bean Poppables 10-6.84flz"/>
    <n v="152485"/>
    <n v="16986"/>
    <n v="3236"/>
    <n v="4958"/>
    <n v="26006"/>
    <n v="11651"/>
    <n v="20580"/>
    <n v="13681"/>
    <n v="8864"/>
    <n v="12485"/>
    <n v="5690"/>
    <n v="2552"/>
    <n v="5906"/>
    <m/>
    <m/>
    <m/>
    <m/>
    <m/>
    <m/>
    <m/>
    <m/>
    <m/>
    <m/>
    <m/>
    <m/>
    <n v="285080"/>
    <n v="200"/>
    <n v="2.0200000000000001E-3"/>
    <n v="132595"/>
    <n v="0"/>
    <n v="762.42499999999995"/>
    <n v="662.97500000000002"/>
    <n v="0"/>
    <n v="84.93"/>
    <n v="16.18"/>
    <n v="24.79"/>
    <n v="130.03"/>
    <n v="58.255000000000003"/>
    <n v="102.9"/>
    <n v="68.405000000000001"/>
    <n v="44.32"/>
    <n v="62.424999999999997"/>
    <n v="28.45"/>
    <n v="12.76"/>
    <n v="29.53"/>
    <n v="0"/>
    <n v="0"/>
    <n v="0"/>
    <n v="0"/>
    <n v="0"/>
    <n v="0"/>
    <n v="0"/>
    <n v="0"/>
    <n v="0"/>
    <n v="0"/>
    <n v="0"/>
    <n v="0"/>
    <n v="308.0197"/>
    <n v="267.84190000000001"/>
    <n v="0"/>
    <n v="34.311720000000001"/>
    <n v="6.5367199999999999"/>
    <n v="10.01516"/>
    <n v="52.532119999999999"/>
    <n v="23.535019999999999"/>
    <n v="41.571600000000004"/>
    <n v="27.635620000000003"/>
    <n v="17.905280000000001"/>
    <n v="25.2197"/>
    <n v="11.4938"/>
    <n v="5.1550400000000005"/>
    <n v="11.930120000000001"/>
    <n v="0"/>
    <n v="0"/>
    <n v="0"/>
    <n v="0"/>
    <n v="0"/>
    <n v="0"/>
    <n v="0"/>
    <n v="0"/>
    <n v="0"/>
    <n v="0"/>
    <n v="0"/>
    <n v="0"/>
  </r>
  <r>
    <s v="PIC"/>
    <x v="2"/>
    <n v="64387483"/>
    <n v="10076840004284"/>
    <s v="BJ US-NDO-ChocCaramelBrownie-8 1PT"/>
    <n v="15"/>
    <n v="5435"/>
    <n v="2947"/>
    <n v="3849"/>
    <n v="11436"/>
    <n v="7087"/>
    <n v="8854"/>
    <n v="10035"/>
    <n v="8676"/>
    <n v="9734"/>
    <n v="6080"/>
    <n v="5987"/>
    <n v="6027"/>
    <m/>
    <m/>
    <m/>
    <m/>
    <m/>
    <m/>
    <m/>
    <m/>
    <m/>
    <m/>
    <m/>
    <m/>
    <n v="86162"/>
    <n v="240"/>
    <n v="3.7839999999999996E-3"/>
    <n v="86147"/>
    <n v="0"/>
    <n v="6.25E-2"/>
    <n v="358.94583333333333"/>
    <n v="0"/>
    <n v="22.645833333333332"/>
    <n v="12.279166666666667"/>
    <n v="16.037500000000001"/>
    <n v="47.65"/>
    <n v="29.529166666666665"/>
    <n v="36.891666666666666"/>
    <n v="41.8125"/>
    <n v="36.15"/>
    <n v="40.55833333333333"/>
    <n v="25.333333333333332"/>
    <n v="24.945833333333333"/>
    <n v="25.112500000000001"/>
    <n v="0"/>
    <n v="0"/>
    <n v="0"/>
    <n v="0"/>
    <n v="0"/>
    <n v="0"/>
    <n v="0"/>
    <n v="0"/>
    <n v="0"/>
    <n v="0"/>
    <n v="0"/>
    <n v="0"/>
    <n v="5.6759999999999991E-2"/>
    <n v="325.98024799999996"/>
    <n v="0"/>
    <n v="20.566039999999997"/>
    <n v="11.151447999999998"/>
    <n v="14.564615999999999"/>
    <n v="43.273823999999998"/>
    <n v="26.817207999999997"/>
    <n v="33.503535999999997"/>
    <n v="37.972439999999999"/>
    <n v="32.829983999999996"/>
    <n v="36.833455999999998"/>
    <n v="23.006719999999998"/>
    <n v="22.654807999999999"/>
    <n v="22.806167999999996"/>
    <n v="0"/>
    <n v="0"/>
    <n v="0"/>
    <n v="0"/>
    <n v="0"/>
    <n v="0"/>
    <n v="0"/>
    <n v="0"/>
    <n v="0"/>
    <n v="0"/>
    <n v="0"/>
    <n v="0"/>
  </r>
  <r>
    <s v="PIC"/>
    <x v="2"/>
    <n v="62678151"/>
    <n v="10076840000668"/>
    <s v="BJ US-ND-PBHalfBaked-8 1PT"/>
    <n v="77869"/>
    <n v="4998"/>
    <n v="6936"/>
    <n v="6550"/>
    <n v="7099"/>
    <n v="6526"/>
    <n v="7636"/>
    <n v="7779"/>
    <n v="6817"/>
    <n v="7444"/>
    <n v="4211"/>
    <n v="2993"/>
    <n v="5283"/>
    <m/>
    <m/>
    <m/>
    <m/>
    <m/>
    <m/>
    <m/>
    <m/>
    <m/>
    <m/>
    <m/>
    <m/>
    <n v="152141"/>
    <n v="240"/>
    <n v="3.7839999999999996E-3"/>
    <n v="74272"/>
    <n v="0"/>
    <n v="324.45416666666665"/>
    <n v="309.46666666666664"/>
    <n v="0"/>
    <n v="20.824999999999999"/>
    <n v="28.9"/>
    <n v="27.291666666666668"/>
    <n v="29.579166666666666"/>
    <n v="27.191666666666666"/>
    <n v="31.816666666666666"/>
    <n v="32.412500000000001"/>
    <n v="28.404166666666665"/>
    <n v="31.016666666666666"/>
    <n v="17.545833333333334"/>
    <n v="12.470833333333333"/>
    <n v="22.012499999999999"/>
    <n v="0"/>
    <n v="0"/>
    <n v="0"/>
    <n v="0"/>
    <n v="0"/>
    <n v="0"/>
    <n v="0"/>
    <n v="0"/>
    <n v="0"/>
    <n v="0"/>
    <n v="0"/>
    <n v="0"/>
    <n v="294.656296"/>
    <n v="281.04524799999996"/>
    <n v="0"/>
    <n v="18.912431999999999"/>
    <n v="26.245823999999999"/>
    <n v="24.785199999999996"/>
    <n v="26.862615999999996"/>
    <n v="24.694383999999996"/>
    <n v="28.894623999999997"/>
    <n v="29.435735999999999"/>
    <n v="25.795527999999997"/>
    <n v="28.168095999999998"/>
    <n v="15.934423999999998"/>
    <n v="11.325511999999998"/>
    <n v="19.990872"/>
    <n v="0"/>
    <n v="0"/>
    <n v="0"/>
    <n v="0"/>
    <n v="0"/>
    <n v="0"/>
    <n v="0"/>
    <n v="0"/>
    <n v="0"/>
    <n v="0"/>
    <n v="0"/>
    <n v="0"/>
  </r>
  <r>
    <s v="PIC"/>
    <x v="21"/>
    <n v="64780901"/>
    <n v="10077567004175"/>
    <s v="BR Hershey Smores 8-1PT"/>
    <n v="0"/>
    <n v="0"/>
    <n v="0"/>
    <n v="0"/>
    <n v="0"/>
    <n v="255"/>
    <n v="15345"/>
    <n v="9803"/>
    <n v="4656"/>
    <n v="10798"/>
    <n v="7590"/>
    <n v="5724"/>
    <n v="5055"/>
    <m/>
    <m/>
    <m/>
    <m/>
    <m/>
    <m/>
    <m/>
    <m/>
    <m/>
    <m/>
    <m/>
    <m/>
    <n v="59226"/>
    <n v="240"/>
    <n v="3.7839999999999996E-3"/>
    <n v="59226"/>
    <n v="0"/>
    <n v="0"/>
    <n v="246.77500000000001"/>
    <n v="0"/>
    <n v="0"/>
    <n v="0"/>
    <n v="0"/>
    <n v="0"/>
    <n v="1.0625"/>
    <n v="63.9375"/>
    <n v="40.845833333333331"/>
    <n v="19.399999999999999"/>
    <n v="44.991666666666667"/>
    <n v="31.625"/>
    <n v="23.85"/>
    <n v="21.0625"/>
    <n v="0"/>
    <n v="0"/>
    <n v="0"/>
    <n v="0"/>
    <n v="0"/>
    <n v="0"/>
    <n v="0"/>
    <n v="0"/>
    <n v="0"/>
    <n v="0"/>
    <n v="0"/>
    <n v="0"/>
    <n v="0"/>
    <n v="224.11118399999998"/>
    <n v="0"/>
    <n v="0"/>
    <n v="0"/>
    <n v="0"/>
    <n v="0"/>
    <n v="0.96491999999999989"/>
    <n v="58.065479999999994"/>
    <n v="37.094551999999993"/>
    <n v="17.618303999999998"/>
    <n v="40.859631999999998"/>
    <n v="28.720559999999995"/>
    <n v="21.659615999999996"/>
    <n v="19.128119999999999"/>
    <n v="0"/>
    <n v="0"/>
    <n v="0"/>
    <n v="0"/>
    <n v="0"/>
    <n v="0"/>
    <n v="0"/>
    <n v="0"/>
    <n v="0"/>
    <n v="0"/>
    <n v="0"/>
    <n v="0"/>
  </r>
  <r>
    <s v="NOV"/>
    <x v="7"/>
    <n v="64795394"/>
    <n v="10077567004236"/>
    <s v="BR Smores Bar OOH 1-24PK"/>
    <n v="0"/>
    <n v="0"/>
    <n v="6820"/>
    <n v="8171"/>
    <n v="13200"/>
    <n v="14804"/>
    <n v="13680"/>
    <n v="11940"/>
    <n v="6390"/>
    <n v="8160"/>
    <n v="8884"/>
    <n v="4470"/>
    <n v="3615"/>
    <m/>
    <m/>
    <m/>
    <m/>
    <m/>
    <m/>
    <m/>
    <m/>
    <m/>
    <m/>
    <m/>
    <m/>
    <n v="100134"/>
    <n v="225"/>
    <n v="2.8319999999999999E-3"/>
    <n v="100134"/>
    <n v="0"/>
    <n v="0"/>
    <n v="445.04"/>
    <n v="0"/>
    <n v="0"/>
    <n v="30.31111111111111"/>
    <n v="36.315555555555555"/>
    <n v="58.666666666666664"/>
    <n v="65.795555555555552"/>
    <n v="60.8"/>
    <n v="53.06666666666667"/>
    <n v="28.4"/>
    <n v="36.266666666666666"/>
    <n v="39.484444444444442"/>
    <n v="19.866666666666667"/>
    <n v="16.066666666666666"/>
    <n v="0"/>
    <n v="0"/>
    <n v="0"/>
    <n v="0"/>
    <n v="0"/>
    <n v="0"/>
    <n v="0"/>
    <n v="0"/>
    <n v="0"/>
    <n v="0"/>
    <n v="0"/>
    <n v="0"/>
    <n v="0"/>
    <n v="283.57948799999997"/>
    <n v="0"/>
    <n v="0"/>
    <n v="19.314239999999998"/>
    <n v="23.140272"/>
    <n v="37.382399999999997"/>
    <n v="41.924928000000001"/>
    <n v="38.741759999999999"/>
    <n v="33.814079999999997"/>
    <n v="18.09648"/>
    <n v="23.109120000000001"/>
    <n v="25.159488"/>
    <n v="12.659039999999999"/>
    <n v="10.237679999999999"/>
    <n v="0"/>
    <n v="0"/>
    <n v="0"/>
    <n v="0"/>
    <n v="0"/>
    <n v="0"/>
    <n v="0"/>
    <n v="0"/>
    <n v="0"/>
    <n v="0"/>
    <n v="0"/>
    <n v="0"/>
  </r>
  <r>
    <s v="PIC"/>
    <x v="25"/>
    <n v="65459388"/>
    <n v="10077567004809"/>
    <s v="BR Almond Joy 8 1PT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240"/>
    <n v="3.7839999999999996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5"/>
    <n v="68860045"/>
    <n v="20186852000864"/>
    <s v="Talenti Caramel Apple Pie 8 1PT"/>
    <n v="48523"/>
    <n v="3553"/>
    <n v="3150"/>
    <n v="3960"/>
    <n v="4050"/>
    <n v="7410"/>
    <n v="5827"/>
    <n v="4785"/>
    <n v="7395"/>
    <n v="7290"/>
    <n v="14473"/>
    <n v="9825"/>
    <n v="4160"/>
    <m/>
    <m/>
    <m/>
    <m/>
    <m/>
    <m/>
    <m/>
    <m/>
    <m/>
    <m/>
    <m/>
    <m/>
    <n v="124401"/>
    <n v="255"/>
    <n v="3.7839999999999996E-3"/>
    <n v="75878"/>
    <n v="0"/>
    <n v="190.28627450980392"/>
    <n v="297.56078431372549"/>
    <n v="0"/>
    <n v="13.933333333333334"/>
    <n v="12.352941176470589"/>
    <n v="15.529411764705882"/>
    <n v="15.882352941176471"/>
    <n v="29.058823529411764"/>
    <n v="22.850980392156863"/>
    <n v="18.764705882352942"/>
    <n v="29"/>
    <n v="28.588235294117649"/>
    <n v="56.75686274509804"/>
    <n v="38.529411764705884"/>
    <n v="16.313725490196077"/>
    <n v="0"/>
    <n v="0"/>
    <n v="0"/>
    <n v="0"/>
    <n v="0"/>
    <n v="0"/>
    <n v="0"/>
    <n v="0"/>
    <n v="0"/>
    <n v="0"/>
    <n v="0"/>
    <n v="0"/>
    <n v="183.61103199999999"/>
    <n v="287.12235199999998"/>
    <n v="0"/>
    <n v="13.444551999999998"/>
    <n v="11.919599999999999"/>
    <n v="14.984639999999999"/>
    <n v="15.325199999999999"/>
    <n v="28.039439999999995"/>
    <n v="22.049367999999998"/>
    <n v="18.106439999999999"/>
    <n v="27.982679999999998"/>
    <n v="27.585359999999998"/>
    <n v="54.765831999999996"/>
    <n v="37.177799999999998"/>
    <n v="15.741439999999999"/>
    <n v="0"/>
    <n v="0"/>
    <n v="0"/>
    <n v="0"/>
    <n v="0"/>
    <n v="0"/>
    <n v="0"/>
    <n v="0"/>
    <n v="0"/>
    <n v="0"/>
    <n v="0"/>
    <n v="0"/>
  </r>
  <r>
    <s v="PIC"/>
    <x v="2"/>
    <n v="67794170"/>
    <n v="10076840161024"/>
    <s v="BJ US-IC-PeanutButterWorld-8 1PT"/>
    <n v="61102"/>
    <n v="3415"/>
    <n v="6118"/>
    <n v="5425"/>
    <n v="6270"/>
    <n v="5835"/>
    <n v="5214"/>
    <n v="6060"/>
    <n v="5850"/>
    <n v="3495"/>
    <n v="5190"/>
    <n v="4140"/>
    <n v="3540"/>
    <m/>
    <m/>
    <m/>
    <m/>
    <m/>
    <m/>
    <m/>
    <m/>
    <m/>
    <m/>
    <m/>
    <m/>
    <n v="121654"/>
    <n v="240"/>
    <n v="3.7853439999999999E-3"/>
    <n v="60552"/>
    <n v="0"/>
    <n v="254.59166666666667"/>
    <n v="252.3"/>
    <n v="0"/>
    <n v="14.229166666666666"/>
    <n v="25.491666666666667"/>
    <n v="22.604166666666668"/>
    <n v="26.125"/>
    <n v="24.3125"/>
    <n v="21.725000000000001"/>
    <n v="25.25"/>
    <n v="24.375"/>
    <n v="14.5625"/>
    <n v="21.625"/>
    <n v="17.25"/>
    <n v="14.75"/>
    <n v="0"/>
    <n v="0"/>
    <n v="0"/>
    <n v="0"/>
    <n v="0"/>
    <n v="0"/>
    <n v="0"/>
    <n v="0"/>
    <n v="0"/>
    <n v="0"/>
    <n v="0"/>
    <n v="0"/>
    <n v="231.29208908799998"/>
    <n v="229.21014988799999"/>
    <n v="0"/>
    <n v="12.926949759999999"/>
    <n v="23.158734591999998"/>
    <n v="20.535491199999999"/>
    <n v="23.734106879999999"/>
    <n v="22.08748224"/>
    <n v="19.736783616"/>
    <n v="22.939184640000001"/>
    <n v="22.144262399999999"/>
    <n v="13.22977728"/>
    <n v="19.645935359999999"/>
    <n v="15.671324159999999"/>
    <n v="13.400117760000001"/>
    <n v="0"/>
    <n v="0"/>
    <n v="0"/>
    <n v="0"/>
    <n v="0"/>
    <n v="0"/>
    <n v="0"/>
    <n v="0"/>
    <n v="0"/>
    <n v="0"/>
    <n v="0"/>
    <n v="0"/>
  </r>
  <r>
    <s v="NOV"/>
    <x v="10"/>
    <n v="64366224"/>
    <n v="10077567003888"/>
    <s v="PS Buzz"/>
    <n v="2805"/>
    <n v="8126"/>
    <n v="8683"/>
    <n v="9571"/>
    <n v="16526"/>
    <n v="21610"/>
    <n v="14824"/>
    <n v="11356"/>
    <n v="6630"/>
    <n v="4006"/>
    <n v="1904"/>
    <n v="1785"/>
    <n v="1819"/>
    <m/>
    <m/>
    <m/>
    <m/>
    <m/>
    <m/>
    <m/>
    <m/>
    <m/>
    <m/>
    <m/>
    <m/>
    <n v="109645"/>
    <n v="187"/>
    <n v="1.944E-3"/>
    <n v="106840"/>
    <n v="0"/>
    <n v="15"/>
    <n v="571.33689839572196"/>
    <n v="0"/>
    <n v="43.454545454545453"/>
    <n v="46.433155080213901"/>
    <n v="51.18181818181818"/>
    <n v="88.37433155080214"/>
    <n v="115.56149732620321"/>
    <n v="79.272727272727266"/>
    <n v="60.727272727272727"/>
    <n v="35.454545454545453"/>
    <n v="21.422459893048128"/>
    <n v="10.181818181818182"/>
    <n v="9.545454545454545"/>
    <n v="9.7272727272727266"/>
    <n v="0"/>
    <n v="0"/>
    <n v="0"/>
    <n v="0"/>
    <n v="0"/>
    <n v="0"/>
    <n v="0"/>
    <n v="0"/>
    <n v="0"/>
    <n v="0"/>
    <n v="0"/>
    <n v="0"/>
    <n v="5.4529199999999998"/>
    <n v="207.69695999999999"/>
    <n v="0"/>
    <n v="15.796944"/>
    <n v="16.879752"/>
    <n v="18.606024000000001"/>
    <n v="32.126544000000003"/>
    <n v="42.009839999999997"/>
    <n v="28.817855999999999"/>
    <n v="22.076063999999999"/>
    <n v="12.888719999999999"/>
    <n v="7.7876640000000004"/>
    <n v="3.7013759999999998"/>
    <n v="3.47004"/>
    <n v="3.5361359999999999"/>
    <n v="0"/>
    <n v="0"/>
    <n v="0"/>
    <n v="0"/>
    <n v="0"/>
    <n v="0"/>
    <n v="0"/>
    <n v="0"/>
    <n v="0"/>
    <n v="0"/>
    <n v="0"/>
    <n v="0"/>
  </r>
  <r>
    <s v="NOV"/>
    <x v="7"/>
    <n v="64786666"/>
    <n v="10041000576628"/>
    <s v="GH CHOCOLATE ECLAIR BAR 8-6PK"/>
    <n v="71028"/>
    <n v="4200"/>
    <n v="4214"/>
    <n v="5418"/>
    <n v="5374"/>
    <n v="11922"/>
    <n v="10151"/>
    <n v="9324"/>
    <n v="7868"/>
    <n v="4414"/>
    <n v="3332"/>
    <n v="2814"/>
    <n v="3654"/>
    <m/>
    <m/>
    <m/>
    <m/>
    <m/>
    <m/>
    <m/>
    <m/>
    <m/>
    <m/>
    <m/>
    <m/>
    <n v="143713"/>
    <n v="154"/>
    <n v="4.2560000000000002E-3"/>
    <n v="72685"/>
    <n v="0"/>
    <n v="461.22077922077921"/>
    <n v="471.98051948051949"/>
    <n v="0"/>
    <n v="27.272727272727273"/>
    <n v="27.363636363636363"/>
    <n v="35.18181818181818"/>
    <n v="34.896103896103895"/>
    <n v="77.415584415584419"/>
    <n v="65.915584415584419"/>
    <n v="60.545454545454547"/>
    <n v="51.090909090909093"/>
    <n v="28.662337662337663"/>
    <n v="21.636363636363637"/>
    <n v="18.272727272727273"/>
    <n v="23.727272727272727"/>
    <n v="0"/>
    <n v="0"/>
    <n v="0"/>
    <n v="0"/>
    <n v="0"/>
    <n v="0"/>
    <n v="0"/>
    <n v="0"/>
    <n v="0"/>
    <n v="0"/>
    <n v="0"/>
    <n v="0"/>
    <n v="302.29516799999999"/>
    <n v="309.34736000000004"/>
    <n v="0"/>
    <n v="17.8752"/>
    <n v="17.934784000000001"/>
    <n v="23.059008000000002"/>
    <n v="22.871744"/>
    <n v="50.740031999999999"/>
    <n v="43.202656000000005"/>
    <n v="39.682943999999999"/>
    <n v="33.486208000000005"/>
    <n v="18.785984000000003"/>
    <n v="14.180992000000002"/>
    <n v="11.976384000000001"/>
    <n v="15.551424000000001"/>
    <n v="0"/>
    <n v="0"/>
    <n v="0"/>
    <n v="0"/>
    <n v="0"/>
    <n v="0"/>
    <n v="0"/>
    <n v="0"/>
    <n v="0"/>
    <n v="0"/>
    <n v="0"/>
    <n v="0"/>
  </r>
  <r>
    <s v="PIC"/>
    <x v="27"/>
    <n v="69798161"/>
    <n v="10076840004109"/>
    <s v="BJ US-IC CHOCOLATE FUDGE SWIRL-6 828ml "/>
    <n v="9488"/>
    <n v="7950"/>
    <n v="7491"/>
    <n v="14019"/>
    <n v="9939"/>
    <n v="7269"/>
    <n v="6992"/>
    <n v="7068"/>
    <n v="6094"/>
    <n v="5508"/>
    <n v="6912"/>
    <n v="4379"/>
    <n v="3713"/>
    <m/>
    <m/>
    <m/>
    <m/>
    <m/>
    <m/>
    <m/>
    <m/>
    <m/>
    <m/>
    <m/>
    <m/>
    <n v="96822"/>
    <n v="182"/>
    <n v="4.9680000000000002E-3"/>
    <n v="87334"/>
    <n v="0"/>
    <n v="52.131868131868131"/>
    <n v="479.85714285714283"/>
    <n v="0"/>
    <n v="43.681318681318679"/>
    <n v="41.159340659340657"/>
    <n v="77.027472527472526"/>
    <n v="54.609890109890109"/>
    <n v="39.939560439560438"/>
    <n v="38.417582417582416"/>
    <n v="38.835164835164832"/>
    <n v="33.483516483516482"/>
    <n v="30.263736263736263"/>
    <n v="37.978021978021978"/>
    <n v="24.060439560439562"/>
    <n v="20.401098901098901"/>
    <n v="0"/>
    <n v="0"/>
    <n v="0"/>
    <n v="0"/>
    <n v="0"/>
    <n v="0"/>
    <n v="0"/>
    <n v="0"/>
    <n v="0"/>
    <n v="0"/>
    <n v="0"/>
    <n v="0"/>
    <n v="47.136384"/>
    <n v="433.87531200000001"/>
    <n v="0"/>
    <n v="39.495600000000003"/>
    <n v="37.215288000000001"/>
    <n v="69.646392000000006"/>
    <n v="49.376952000000003"/>
    <n v="36.112392"/>
    <n v="34.736256000000004"/>
    <n v="35.113824000000001"/>
    <n v="30.274992000000001"/>
    <n v="27.363744000000001"/>
    <n v="34.338816000000001"/>
    <n v="21.754872000000002"/>
    <n v="18.446184000000002"/>
    <n v="0"/>
    <n v="0"/>
    <n v="0"/>
    <n v="0"/>
    <n v="0"/>
    <n v="0"/>
    <n v="0"/>
    <n v="0"/>
    <n v="0"/>
    <n v="0"/>
    <n v="0"/>
    <n v="0"/>
  </r>
  <r>
    <s v="PIC"/>
    <x v="2"/>
    <n v="68654238"/>
    <n v="10076840003614"/>
    <s v="BJ US-IC-DublinMudslide-8 1PT"/>
    <n v="75271"/>
    <n v="2697"/>
    <n v="5088"/>
    <n v="7098"/>
    <n v="4402"/>
    <n v="4038"/>
    <n v="6382"/>
    <n v="4659"/>
    <n v="4831"/>
    <n v="5277"/>
    <n v="2453"/>
    <n v="860"/>
    <n v="705"/>
    <m/>
    <m/>
    <m/>
    <m/>
    <m/>
    <m/>
    <m/>
    <m/>
    <m/>
    <m/>
    <m/>
    <m/>
    <n v="123761"/>
    <n v="240"/>
    <n v="3.7839999999999996E-3"/>
    <n v="48490"/>
    <n v="0"/>
    <n v="313.62916666666666"/>
    <n v="202.04166666666666"/>
    <n v="0"/>
    <n v="11.237500000000001"/>
    <n v="21.2"/>
    <n v="29.574999999999999"/>
    <n v="18.341666666666665"/>
    <n v="16.824999999999999"/>
    <n v="26.591666666666665"/>
    <n v="19.412500000000001"/>
    <n v="20.129166666666666"/>
    <n v="21.987500000000001"/>
    <n v="10.220833333333333"/>
    <n v="3.5833333333333335"/>
    <n v="2.9375"/>
    <n v="0"/>
    <n v="0"/>
    <n v="0"/>
    <n v="0"/>
    <n v="0"/>
    <n v="0"/>
    <n v="0"/>
    <n v="0"/>
    <n v="0"/>
    <n v="0"/>
    <n v="0"/>
    <n v="0"/>
    <n v="284.82546399999995"/>
    <n v="183.48615999999998"/>
    <n v="0"/>
    <n v="10.205447999999999"/>
    <n v="19.252991999999999"/>
    <n v="26.858831999999996"/>
    <n v="16.657167999999999"/>
    <n v="15.279791999999999"/>
    <n v="24.149487999999998"/>
    <n v="17.629655999999997"/>
    <n v="18.280503999999997"/>
    <n v="19.968167999999999"/>
    <n v="9.2821519999999982"/>
    <n v="3.2542399999999998"/>
    <n v="2.6677199999999996"/>
    <n v="0"/>
    <n v="0"/>
    <n v="0"/>
    <n v="0"/>
    <n v="0"/>
    <n v="0"/>
    <n v="0"/>
    <n v="0"/>
    <n v="0"/>
    <n v="0"/>
    <n v="0"/>
    <n v="0"/>
  </r>
  <r>
    <s v="PIC"/>
    <x v="5"/>
    <n v="68862483"/>
    <n v="10186852001444"/>
    <s v="Talenti LYR Strwbrry Shortcake 8 297.6g"/>
    <n v="93577"/>
    <n v="8077"/>
    <n v="4514"/>
    <n v="5386"/>
    <n v="5312"/>
    <n v="4746"/>
    <n v="4905"/>
    <n v="5040"/>
    <n v="4695"/>
    <n v="4500"/>
    <n v="4230"/>
    <n v="3930"/>
    <n v="3603"/>
    <m/>
    <m/>
    <m/>
    <m/>
    <m/>
    <m/>
    <m/>
    <m/>
    <m/>
    <m/>
    <m/>
    <m/>
    <n v="152515"/>
    <n v="255"/>
    <n v="3.552E-3"/>
    <n v="58938"/>
    <n v="0"/>
    <n v="366.96862745098036"/>
    <n v="231.12941176470588"/>
    <n v="0"/>
    <n v="31.67450980392157"/>
    <n v="17.701960784313727"/>
    <n v="21.12156862745098"/>
    <n v="20.831372549019608"/>
    <n v="18.611764705882354"/>
    <n v="19.235294117647058"/>
    <n v="19.764705882352942"/>
    <n v="18.411764705882351"/>
    <n v="17.647058823529413"/>
    <n v="16.588235294117649"/>
    <n v="15.411764705882353"/>
    <n v="14.129411764705882"/>
    <n v="0"/>
    <n v="0"/>
    <n v="0"/>
    <n v="0"/>
    <n v="0"/>
    <n v="0"/>
    <n v="0"/>
    <n v="0"/>
    <n v="0"/>
    <n v="0"/>
    <n v="0"/>
    <n v="0"/>
    <n v="332.38550400000003"/>
    <n v="209.34777600000001"/>
    <n v="0"/>
    <n v="28.689503999999999"/>
    <n v="16.033728"/>
    <n v="19.131072"/>
    <n v="18.868224000000001"/>
    <n v="16.857792"/>
    <n v="17.422560000000001"/>
    <n v="17.902080000000002"/>
    <n v="16.676639999999999"/>
    <n v="15.984"/>
    <n v="15.02496"/>
    <n v="13.95936"/>
    <n v="12.797855999999999"/>
    <n v="0"/>
    <n v="0"/>
    <n v="0"/>
    <n v="0"/>
    <n v="0"/>
    <n v="0"/>
    <n v="0"/>
    <n v="0"/>
    <n v="0"/>
    <n v="0"/>
    <n v="0"/>
    <n v="0"/>
  </r>
  <r>
    <s v="PIC"/>
    <x v="0"/>
    <n v="64403187"/>
    <n v="10077567004137"/>
    <s v="BR ND Chocolate 6 1.5QT"/>
    <n v="88"/>
    <n v="2761"/>
    <n v="3542"/>
    <n v="4323"/>
    <n v="3821"/>
    <n v="3894"/>
    <n v="5283"/>
    <n v="11946"/>
    <n v="6094"/>
    <n v="4488"/>
    <n v="3707"/>
    <n v="3960"/>
    <n v="3663"/>
    <m/>
    <m/>
    <m/>
    <m/>
    <m/>
    <m/>
    <m/>
    <m/>
    <m/>
    <m/>
    <m/>
    <m/>
    <n v="57570"/>
    <n v="176"/>
    <n v="8.513999999999999E-3"/>
    <n v="57482"/>
    <n v="0"/>
    <n v="0.5"/>
    <n v="326.60227272727275"/>
    <n v="0"/>
    <n v="15.6875"/>
    <n v="20.125"/>
    <n v="24.5625"/>
    <n v="21.710227272727273"/>
    <n v="22.125"/>
    <n v="30.017045454545453"/>
    <n v="67.875"/>
    <n v="34.625"/>
    <n v="25.5"/>
    <n v="21.0625"/>
    <n v="22.5"/>
    <n v="20.8125"/>
    <n v="0"/>
    <n v="0"/>
    <n v="0"/>
    <n v="0"/>
    <n v="0"/>
    <n v="0"/>
    <n v="0"/>
    <n v="0"/>
    <n v="0"/>
    <n v="0"/>
    <n v="0"/>
    <n v="0"/>
    <n v="0.7492319999999999"/>
    <n v="489.40174799999994"/>
    <n v="0"/>
    <n v="23.507153999999996"/>
    <n v="30.156587999999996"/>
    <n v="36.806021999999999"/>
    <n v="32.531993999999997"/>
    <n v="33.153515999999996"/>
    <n v="44.979461999999998"/>
    <n v="101.70824399999999"/>
    <n v="51.884315999999991"/>
    <n v="38.210831999999996"/>
    <n v="31.561397999999997"/>
    <n v="33.715439999999994"/>
    <n v="31.186781999999997"/>
    <n v="0"/>
    <n v="0"/>
    <n v="0"/>
    <n v="0"/>
    <n v="0"/>
    <n v="0"/>
    <n v="0"/>
    <n v="0"/>
    <n v="0"/>
    <n v="0"/>
    <n v="0"/>
    <n v="0"/>
  </r>
  <r>
    <s v="NOV"/>
    <x v="9"/>
    <n v="64393721"/>
    <n v="10077567003680"/>
    <s v="MG Mini White Chocolate Cookies 6-6PK"/>
    <n v="131486"/>
    <n v="5824"/>
    <n v="5410"/>
    <n v="9307"/>
    <n v="5408"/>
    <n v="5312"/>
    <n v="7792"/>
    <n v="6046"/>
    <n v="8286"/>
    <n v="5882"/>
    <n v="7076"/>
    <n v="4147"/>
    <n v="3632"/>
    <m/>
    <m/>
    <m/>
    <m/>
    <m/>
    <m/>
    <m/>
    <m/>
    <m/>
    <m/>
    <m/>
    <m/>
    <n v="205608"/>
    <n v="176"/>
    <n v="1.98E-3"/>
    <n v="74122"/>
    <n v="0"/>
    <n v="747.0795454545455"/>
    <n v="421.14772727272725"/>
    <n v="0"/>
    <n v="33.090909090909093"/>
    <n v="30.738636363636363"/>
    <n v="52.88068181818182"/>
    <n v="30.727272727272727"/>
    <n v="30.181818181818183"/>
    <n v="44.272727272727273"/>
    <n v="34.352272727272727"/>
    <n v="47.079545454545453"/>
    <n v="33.420454545454547"/>
    <n v="40.204545454545453"/>
    <n v="23.5625"/>
    <n v="20.636363636363637"/>
    <n v="0"/>
    <n v="0"/>
    <n v="0"/>
    <n v="0"/>
    <n v="0"/>
    <n v="0"/>
    <n v="0"/>
    <n v="0"/>
    <n v="0"/>
    <n v="0"/>
    <n v="0"/>
    <n v="0"/>
    <n v="260.34228000000002"/>
    <n v="146.76156"/>
    <n v="0"/>
    <n v="11.53152"/>
    <n v="10.7118"/>
    <n v="18.427859999999999"/>
    <n v="10.707839999999999"/>
    <n v="10.517759999999999"/>
    <n v="15.42816"/>
    <n v="11.971080000000001"/>
    <n v="16.406279999999999"/>
    <n v="11.64636"/>
    <n v="14.010479999999999"/>
    <n v="8.2110599999999998"/>
    <n v="7.1913599999999995"/>
    <n v="0"/>
    <n v="0"/>
    <n v="0"/>
    <n v="0"/>
    <n v="0"/>
    <n v="0"/>
    <n v="0"/>
    <n v="0"/>
    <n v="0"/>
    <n v="0"/>
    <n v="0"/>
    <n v="0"/>
  </r>
  <r>
    <s v="NOV"/>
    <x v="9"/>
    <n v="69586716"/>
    <n v="10077567003000"/>
    <s v="MG Almond Duet 8-3PK"/>
    <n v="89445"/>
    <n v="5348"/>
    <n v="5395"/>
    <n v="5775"/>
    <n v="5458"/>
    <n v="6885"/>
    <n v="6782"/>
    <n v="5964"/>
    <n v="6699"/>
    <n v="2268"/>
    <n v="5649"/>
    <n v="2184"/>
    <n v="2037"/>
    <m/>
    <m/>
    <m/>
    <m/>
    <m/>
    <m/>
    <m/>
    <m/>
    <m/>
    <m/>
    <m/>
    <m/>
    <n v="149889"/>
    <n v="210"/>
    <n v="2.0400000000000001E-3"/>
    <n v="60444"/>
    <n v="0"/>
    <n v="425.92857142857144"/>
    <n v="287.82857142857142"/>
    <n v="0"/>
    <n v="25.466666666666665"/>
    <n v="25.69047619047619"/>
    <n v="27.5"/>
    <n v="25.990476190476191"/>
    <n v="32.785714285714285"/>
    <n v="32.295238095238098"/>
    <n v="28.4"/>
    <n v="31.9"/>
    <n v="10.8"/>
    <n v="26.9"/>
    <n v="10.4"/>
    <n v="9.6999999999999993"/>
    <n v="0"/>
    <n v="0"/>
    <n v="0"/>
    <n v="0"/>
    <n v="0"/>
    <n v="0"/>
    <n v="0"/>
    <n v="0"/>
    <n v="0"/>
    <n v="0"/>
    <n v="0"/>
    <n v="0"/>
    <n v="182.46780000000001"/>
    <n v="123.30576000000001"/>
    <n v="0"/>
    <n v="10.909920000000001"/>
    <n v="11.005800000000001"/>
    <n v="11.781000000000001"/>
    <n v="11.134320000000001"/>
    <n v="14.045400000000001"/>
    <n v="13.835280000000001"/>
    <n v="12.16656"/>
    <n v="13.66596"/>
    <n v="4.6267200000000006"/>
    <n v="11.523960000000001"/>
    <n v="4.4553600000000007"/>
    <n v="4.1554800000000007"/>
    <n v="0"/>
    <n v="0"/>
    <n v="0"/>
    <n v="0"/>
    <n v="0"/>
    <n v="0"/>
    <n v="0"/>
    <n v="0"/>
    <n v="0"/>
    <n v="0"/>
    <n v="0"/>
    <n v="0"/>
  </r>
  <r>
    <s v="NOV"/>
    <x v="7"/>
    <n v="69983248"/>
    <n v="10041000007689"/>
    <s v="GH Creamsicle Bar 1-24PK OOH"/>
    <n v="42189"/>
    <n v="2843"/>
    <n v="3280"/>
    <n v="4452"/>
    <n v="5166"/>
    <n v="7276"/>
    <n v="7203"/>
    <n v="8642"/>
    <n v="435"/>
    <n v="6390"/>
    <n v="4350"/>
    <n v="2550"/>
    <n v="1620"/>
    <m/>
    <m/>
    <m/>
    <m/>
    <m/>
    <m/>
    <m/>
    <m/>
    <m/>
    <m/>
    <m/>
    <m/>
    <n v="96396"/>
    <n v="225"/>
    <n v="2.8319999999999999E-3"/>
    <n v="54207"/>
    <n v="0"/>
    <n v="187.50666666666666"/>
    <n v="240.92"/>
    <n v="0"/>
    <n v="12.635555555555555"/>
    <n v="14.577777777777778"/>
    <n v="19.786666666666665"/>
    <n v="22.96"/>
    <n v="32.337777777777781"/>
    <n v="32.013333333333335"/>
    <n v="38.408888888888889"/>
    <n v="1.9333333333333333"/>
    <n v="28.4"/>
    <n v="19.333333333333332"/>
    <n v="11.333333333333334"/>
    <n v="7.2"/>
    <n v="0"/>
    <n v="0"/>
    <n v="0"/>
    <n v="0"/>
    <n v="0"/>
    <n v="0"/>
    <n v="0"/>
    <n v="0"/>
    <n v="0"/>
    <n v="0"/>
    <n v="0"/>
    <n v="0"/>
    <n v="119.479248"/>
    <n v="153.51422399999998"/>
    <n v="0"/>
    <n v="8.0513759999999994"/>
    <n v="9.2889599999999994"/>
    <n v="12.608063999999999"/>
    <n v="14.630111999999999"/>
    <n v="20.605632"/>
    <n v="20.398896000000001"/>
    <n v="24.474143999999999"/>
    <n v="1.2319199999999999"/>
    <n v="18.09648"/>
    <n v="12.3192"/>
    <n v="7.2215999999999996"/>
    <n v="4.5878399999999999"/>
    <n v="0"/>
    <n v="0"/>
    <n v="0"/>
    <n v="0"/>
    <n v="0"/>
    <n v="0"/>
    <n v="0"/>
    <n v="0"/>
    <n v="0"/>
    <n v="0"/>
    <n v="0"/>
    <n v="0"/>
  </r>
  <r>
    <s v="PIC"/>
    <x v="27"/>
    <n v="69798155"/>
    <n v="10076840004086"/>
    <s v="BJ US-IC-COFFEE FUDGE CHIP-6 828ml "/>
    <n v="8306"/>
    <n v="3616"/>
    <n v="7140"/>
    <n v="9441"/>
    <n v="6580"/>
    <n v="7236"/>
    <n v="6431"/>
    <n v="4612"/>
    <n v="3621"/>
    <n v="4637"/>
    <n v="4729"/>
    <n v="3333"/>
    <n v="3172"/>
    <m/>
    <m/>
    <m/>
    <m/>
    <m/>
    <m/>
    <m/>
    <m/>
    <m/>
    <m/>
    <m/>
    <m/>
    <n v="72854"/>
    <n v="182"/>
    <n v="4.9680000000000002E-3"/>
    <n v="64548"/>
    <n v="0"/>
    <n v="45.637362637362635"/>
    <n v="354.65934065934067"/>
    <n v="0"/>
    <n v="19.868131868131869"/>
    <n v="39.230769230769234"/>
    <n v="51.873626373626372"/>
    <n v="36.153846153846153"/>
    <n v="39.758241758241759"/>
    <n v="35.335164835164832"/>
    <n v="25.340659340659339"/>
    <n v="19.895604395604394"/>
    <n v="25.478021978021978"/>
    <n v="25.983516483516482"/>
    <n v="18.313186813186814"/>
    <n v="17.428571428571427"/>
    <n v="0"/>
    <n v="0"/>
    <n v="0"/>
    <n v="0"/>
    <n v="0"/>
    <n v="0"/>
    <n v="0"/>
    <n v="0"/>
    <n v="0"/>
    <n v="0"/>
    <n v="0"/>
    <n v="0"/>
    <n v="41.264208000000004"/>
    <n v="320.674464"/>
    <n v="0"/>
    <n v="17.964288"/>
    <n v="35.471519999999998"/>
    <n v="46.902888000000004"/>
    <n v="32.689440000000005"/>
    <n v="35.948447999999999"/>
    <n v="31.949208000000002"/>
    <n v="22.912416"/>
    <n v="17.989128000000001"/>
    <n v="23.036616000000002"/>
    <n v="23.493672"/>
    <n v="16.558344000000002"/>
    <n v="15.758496000000001"/>
    <n v="0"/>
    <n v="0"/>
    <n v="0"/>
    <n v="0"/>
    <n v="0"/>
    <n v="0"/>
    <n v="0"/>
    <n v="0"/>
    <n v="0"/>
    <n v="0"/>
    <n v="0"/>
    <n v="0"/>
  </r>
  <r>
    <s v="NOV"/>
    <x v="23"/>
    <n v="69552657"/>
    <n v="10075856000716"/>
    <s v="KL Cone Reeses PB Reeses Chocolate 6-8CT"/>
    <n v="203464"/>
    <n v="7448"/>
    <n v="8302"/>
    <n v="14461"/>
    <n v="9757"/>
    <n v="12382"/>
    <n v="13988"/>
    <n v="16203"/>
    <n v="2901"/>
    <n v="3960"/>
    <n v="16343"/>
    <n v="4284"/>
    <n v="6216"/>
    <m/>
    <m/>
    <m/>
    <m/>
    <m/>
    <m/>
    <m/>
    <m/>
    <m/>
    <m/>
    <m/>
    <m/>
    <n v="319709"/>
    <n v="108"/>
    <n v="5.3220000000000003E-3"/>
    <n v="116245"/>
    <n v="0"/>
    <n v="1883.9259259259259"/>
    <n v="1076.3425925925926"/>
    <n v="0"/>
    <n v="68.962962962962962"/>
    <n v="76.870370370370367"/>
    <n v="133.89814814814815"/>
    <n v="90.342592592592595"/>
    <n v="114.64814814814815"/>
    <n v="129.5185185185185"/>
    <n v="150.02777777777777"/>
    <n v="26.861111111111111"/>
    <n v="36.666666666666664"/>
    <n v="151.32407407407408"/>
    <n v="39.666666666666664"/>
    <n v="57.555555555555557"/>
    <n v="0"/>
    <n v="0"/>
    <n v="0"/>
    <n v="0"/>
    <n v="0"/>
    <n v="0"/>
    <n v="0"/>
    <n v="0"/>
    <n v="0"/>
    <n v="0"/>
    <n v="0"/>
    <n v="0"/>
    <n v="1082.8354080000001"/>
    <n v="618.65589"/>
    <n v="0"/>
    <n v="39.638256000000005"/>
    <n v="44.183244000000002"/>
    <n v="76.961442000000005"/>
    <n v="51.926754000000003"/>
    <n v="65.89700400000001"/>
    <n v="74.444136"/>
    <n v="86.232365999999999"/>
    <n v="15.439122000000001"/>
    <n v="21.075120000000002"/>
    <n v="86.977446"/>
    <n v="22.799448000000002"/>
    <n v="33.081552000000002"/>
    <n v="0"/>
    <n v="0"/>
    <n v="0"/>
    <n v="0"/>
    <n v="0"/>
    <n v="0"/>
    <n v="0"/>
    <n v="0"/>
    <n v="0"/>
    <n v="0"/>
    <n v="0"/>
    <n v="0"/>
  </r>
  <r>
    <s v="NOV"/>
    <x v="23"/>
    <n v="69964646"/>
    <n v="10075856000938"/>
    <s v="KL Cone Vanilla Caramel OOH 1-24ct"/>
    <n v="90157"/>
    <n v="2354"/>
    <n v="4330"/>
    <n v="7290"/>
    <n v="8909"/>
    <n v="11684"/>
    <n v="10350"/>
    <n v="11784"/>
    <n v="8631"/>
    <n v="7038"/>
    <n v="7254"/>
    <n v="4176"/>
    <n v="3348"/>
    <m/>
    <m/>
    <m/>
    <m/>
    <m/>
    <m/>
    <m/>
    <m/>
    <m/>
    <m/>
    <m/>
    <m/>
    <n v="177305"/>
    <n v="180"/>
    <n v="2.8799999999999997E-3"/>
    <n v="87148"/>
    <n v="0"/>
    <n v="500.87222222222221"/>
    <n v="484.15555555555557"/>
    <n v="0"/>
    <n v="13.077777777777778"/>
    <n v="24.055555555555557"/>
    <n v="40.5"/>
    <n v="49.494444444444447"/>
    <n v="64.911111111111111"/>
    <n v="57.5"/>
    <n v="65.466666666666669"/>
    <n v="47.95"/>
    <n v="39.1"/>
    <n v="40.299999999999997"/>
    <n v="23.2"/>
    <n v="18.600000000000001"/>
    <n v="0"/>
    <n v="0"/>
    <n v="0"/>
    <n v="0"/>
    <n v="0"/>
    <n v="0"/>
    <n v="0"/>
    <n v="0"/>
    <n v="0"/>
    <n v="0"/>
    <n v="0"/>
    <n v="0"/>
    <n v="259.65215999999998"/>
    <n v="250.98623999999998"/>
    <n v="0"/>
    <n v="6.7795199999999998"/>
    <n v="12.4704"/>
    <n v="20.995199999999997"/>
    <n v="25.657919999999997"/>
    <n v="33.649919999999995"/>
    <n v="29.807999999999996"/>
    <n v="33.937919999999998"/>
    <n v="24.857279999999999"/>
    <n v="20.269439999999999"/>
    <n v="20.89152"/>
    <n v="12.026879999999998"/>
    <n v="9.6422399999999993"/>
    <n v="0"/>
    <n v="0"/>
    <n v="0"/>
    <n v="0"/>
    <n v="0"/>
    <n v="0"/>
    <n v="0"/>
    <n v="0"/>
    <n v="0"/>
    <n v="0"/>
    <n v="0"/>
    <n v="0"/>
  </r>
  <r>
    <s v="NOV"/>
    <x v="7"/>
    <n v="64399865"/>
    <n v="10041000009690"/>
    <s v="GH Hershey Smores"/>
    <n v="1834"/>
    <n v="9481"/>
    <n v="7636"/>
    <n v="10833"/>
    <n v="12656"/>
    <n v="8795"/>
    <n v="13986"/>
    <n v="9912"/>
    <n v="9338"/>
    <n v="6010"/>
    <n v="6188"/>
    <n v="3794"/>
    <n v="2072"/>
    <m/>
    <m/>
    <m/>
    <m/>
    <m/>
    <m/>
    <m/>
    <m/>
    <m/>
    <m/>
    <m/>
    <m/>
    <n v="102535"/>
    <n v="154"/>
    <n v="4.2560000000000002E-3"/>
    <n v="100701"/>
    <n v="0"/>
    <n v="11.909090909090908"/>
    <n v="653.90259740259739"/>
    <n v="0"/>
    <n v="61.564935064935064"/>
    <n v="49.584415584415588"/>
    <n v="70.34415584415585"/>
    <n v="82.181818181818187"/>
    <n v="57.11038961038961"/>
    <n v="90.818181818181813"/>
    <n v="64.36363636363636"/>
    <n v="60.636363636363633"/>
    <n v="39.025974025974023"/>
    <n v="40.18181818181818"/>
    <n v="24.636363636363637"/>
    <n v="13.454545454545455"/>
    <n v="0"/>
    <n v="0"/>
    <n v="0"/>
    <n v="0"/>
    <n v="0"/>
    <n v="0"/>
    <n v="0"/>
    <n v="0"/>
    <n v="0"/>
    <n v="0"/>
    <n v="0"/>
    <n v="0"/>
    <n v="7.805504"/>
    <n v="428.58345600000001"/>
    <n v="0"/>
    <n v="40.351136000000004"/>
    <n v="32.498816000000005"/>
    <n v="46.105248000000003"/>
    <n v="53.863936000000002"/>
    <n v="37.431519999999999"/>
    <n v="59.524416000000002"/>
    <n v="42.185472000000004"/>
    <n v="39.742528"/>
    <n v="25.578560000000003"/>
    <n v="26.336128000000002"/>
    <n v="16.147264"/>
    <n v="8.8184319999999996"/>
    <n v="0"/>
    <n v="0"/>
    <n v="0"/>
    <n v="0"/>
    <n v="0"/>
    <n v="0"/>
    <n v="0"/>
    <n v="0"/>
    <n v="0"/>
    <n v="0"/>
    <n v="0"/>
    <n v="0"/>
  </r>
  <r>
    <s v="PIC"/>
    <x v="11"/>
    <n v="68649096"/>
    <n v="10076840003553"/>
    <s v="BJ US-TOP-DevilsFoodCake-8 450ML"/>
    <n v="95970"/>
    <n v="4490"/>
    <n v="4051"/>
    <n v="4981"/>
    <n v="3705"/>
    <n v="4219"/>
    <n v="9468"/>
    <n v="3336"/>
    <n v="3418"/>
    <n v="4531"/>
    <n v="2237"/>
    <n v="2145"/>
    <n v="3061"/>
    <m/>
    <m/>
    <m/>
    <m/>
    <m/>
    <m/>
    <m/>
    <m/>
    <m/>
    <m/>
    <m/>
    <m/>
    <n v="145612"/>
    <n v="240"/>
    <n v="3.5999999999999999E-3"/>
    <n v="49642"/>
    <n v="0"/>
    <n v="399.875"/>
    <n v="206.84166666666667"/>
    <n v="0"/>
    <n v="18.708333333333332"/>
    <n v="16.879166666666666"/>
    <n v="20.754166666666666"/>
    <n v="15.4375"/>
    <n v="17.579166666666666"/>
    <n v="39.450000000000003"/>
    <n v="13.9"/>
    <n v="14.241666666666667"/>
    <n v="18.879166666666666"/>
    <n v="9.3208333333333329"/>
    <n v="8.9375"/>
    <n v="12.754166666666666"/>
    <n v="0"/>
    <n v="0"/>
    <n v="0"/>
    <n v="0"/>
    <n v="0"/>
    <n v="0"/>
    <n v="0"/>
    <n v="0"/>
    <n v="0"/>
    <n v="0"/>
    <n v="0"/>
    <n v="0"/>
    <n v="345.49200000000002"/>
    <n v="178.71119999999999"/>
    <n v="0"/>
    <n v="16.163999999999998"/>
    <n v="14.583599999999999"/>
    <n v="17.9316"/>
    <n v="13.337999999999999"/>
    <n v="15.1884"/>
    <n v="34.084800000000001"/>
    <n v="12.009599999999999"/>
    <n v="12.3048"/>
    <n v="16.311599999999999"/>
    <n v="8.0532000000000004"/>
    <n v="7.7219999999999995"/>
    <n v="11.019600000000001"/>
    <n v="0"/>
    <n v="0"/>
    <n v="0"/>
    <n v="0"/>
    <n v="0"/>
    <n v="0"/>
    <n v="0"/>
    <n v="0"/>
    <n v="0"/>
    <n v="0"/>
    <n v="0"/>
    <n v="0"/>
  </r>
  <r>
    <s v="PIC"/>
    <x v="27"/>
    <n v="69798156"/>
    <n v="10076840004093"/>
    <s v="BJ US-IC-STRAWBERRIES CREAM-6 828ml "/>
    <n v="10426"/>
    <n v="7453"/>
    <n v="7041"/>
    <n v="12762"/>
    <n v="7885"/>
    <n v="6144"/>
    <n v="7112"/>
    <n v="4892"/>
    <n v="4781"/>
    <n v="4159"/>
    <n v="3882"/>
    <n v="3329"/>
    <n v="3246"/>
    <m/>
    <m/>
    <m/>
    <m/>
    <m/>
    <m/>
    <m/>
    <m/>
    <m/>
    <m/>
    <m/>
    <m/>
    <n v="83112"/>
    <n v="182"/>
    <n v="4.9680000000000002E-3"/>
    <n v="72686"/>
    <n v="0"/>
    <n v="57.285714285714285"/>
    <n v="399.37362637362639"/>
    <n v="0"/>
    <n v="40.950549450549453"/>
    <n v="38.68681318681319"/>
    <n v="70.120879120879124"/>
    <n v="43.324175824175825"/>
    <n v="33.758241758241759"/>
    <n v="39.07692307692308"/>
    <n v="26.87912087912088"/>
    <n v="26.26923076923077"/>
    <n v="22.85164835164835"/>
    <n v="21.329670329670328"/>
    <n v="18.291208791208792"/>
    <n v="17.835164835164836"/>
    <n v="0"/>
    <n v="0"/>
    <n v="0"/>
    <n v="0"/>
    <n v="0"/>
    <n v="0"/>
    <n v="0"/>
    <n v="0"/>
    <n v="0"/>
    <n v="0"/>
    <n v="0"/>
    <n v="0"/>
    <n v="51.796368000000001"/>
    <n v="361.10404800000003"/>
    <n v="0"/>
    <n v="37.026504000000003"/>
    <n v="34.979688000000003"/>
    <n v="63.401616000000004"/>
    <n v="39.17268"/>
    <n v="30.523392000000001"/>
    <n v="35.332416000000002"/>
    <n v="24.303456000000001"/>
    <n v="23.752008"/>
    <n v="20.661912000000001"/>
    <n v="19.285776000000002"/>
    <n v="16.538472000000002"/>
    <n v="16.126128000000001"/>
    <n v="0"/>
    <n v="0"/>
    <n v="0"/>
    <n v="0"/>
    <n v="0"/>
    <n v="0"/>
    <n v="0"/>
    <n v="0"/>
    <n v="0"/>
    <n v="0"/>
    <n v="0"/>
    <n v="0"/>
  </r>
  <r>
    <s v="PIC"/>
    <x v="27"/>
    <n v="69796888"/>
    <n v="10076840004024"/>
    <s v="BJ US-IC VANILLA FUDGE BROWNIE-6 828ml "/>
    <n v="8262"/>
    <n v="8613"/>
    <n v="6875"/>
    <n v="14939"/>
    <n v="9444"/>
    <n v="6565"/>
    <n v="6131"/>
    <n v="7194"/>
    <n v="4975"/>
    <n v="3597"/>
    <n v="5610"/>
    <n v="2948"/>
    <n v="2662"/>
    <m/>
    <m/>
    <m/>
    <m/>
    <m/>
    <m/>
    <m/>
    <m/>
    <m/>
    <m/>
    <m/>
    <m/>
    <n v="87815"/>
    <n v="182"/>
    <n v="4.9680000000000002E-3"/>
    <n v="79553"/>
    <n v="0"/>
    <n v="45.395604395604394"/>
    <n v="437.10439560439562"/>
    <n v="0"/>
    <n v="47.324175824175825"/>
    <n v="37.774725274725277"/>
    <n v="82.082417582417577"/>
    <n v="51.890109890109891"/>
    <n v="36.071428571428569"/>
    <n v="33.68681318681319"/>
    <n v="39.527472527472526"/>
    <n v="27.335164835164836"/>
    <n v="19.763736263736263"/>
    <n v="30.824175824175825"/>
    <n v="16.197802197802197"/>
    <n v="14.626373626373626"/>
    <n v="0"/>
    <n v="0"/>
    <n v="0"/>
    <n v="0"/>
    <n v="0"/>
    <n v="0"/>
    <n v="0"/>
    <n v="0"/>
    <n v="0"/>
    <n v="0"/>
    <n v="0"/>
    <n v="0"/>
    <n v="41.045616000000003"/>
    <n v="395.21930400000002"/>
    <n v="0"/>
    <n v="42.789383999999998"/>
    <n v="34.155000000000001"/>
    <n v="74.216952000000006"/>
    <n v="46.917791999999999"/>
    <n v="32.614919999999998"/>
    <n v="30.458808000000001"/>
    <n v="35.739792000000001"/>
    <n v="24.715800000000002"/>
    <n v="17.869896000000001"/>
    <n v="27.870480000000001"/>
    <n v="14.645664"/>
    <n v="13.224816000000001"/>
    <n v="0"/>
    <n v="0"/>
    <n v="0"/>
    <n v="0"/>
    <n v="0"/>
    <n v="0"/>
    <n v="0"/>
    <n v="0"/>
    <n v="0"/>
    <n v="0"/>
    <n v="0"/>
    <n v="0"/>
  </r>
  <r>
    <s v="PIC"/>
    <x v="2"/>
    <n v="67995090"/>
    <n v="10076840002761"/>
    <s v="BJ US-IC-Chocolate PB Split-8 1PT"/>
    <n v="44558"/>
    <n v="2520"/>
    <n v="3945"/>
    <n v="3525"/>
    <n v="3375"/>
    <n v="3120"/>
    <n v="5160"/>
    <n v="4095"/>
    <n v="3660"/>
    <n v="5340"/>
    <n v="1740"/>
    <n v="2370"/>
    <n v="3375"/>
    <m/>
    <m/>
    <m/>
    <m/>
    <m/>
    <m/>
    <m/>
    <m/>
    <m/>
    <m/>
    <m/>
    <m/>
    <n v="86783"/>
    <n v="240"/>
    <n v="3.7853439999999999E-3"/>
    <n v="42225"/>
    <n v="0"/>
    <n v="185.65833333333333"/>
    <n v="175.9375"/>
    <n v="0"/>
    <n v="10.5"/>
    <n v="16.4375"/>
    <n v="14.6875"/>
    <n v="14.0625"/>
    <n v="13"/>
    <n v="21.5"/>
    <n v="17.0625"/>
    <n v="15.25"/>
    <n v="22.25"/>
    <n v="7.25"/>
    <n v="9.875"/>
    <n v="14.0625"/>
    <n v="0"/>
    <n v="0"/>
    <n v="0"/>
    <n v="0"/>
    <n v="0"/>
    <n v="0"/>
    <n v="0"/>
    <n v="0"/>
    <n v="0"/>
    <n v="0"/>
    <n v="0"/>
    <n v="0"/>
    <n v="168.667357952"/>
    <n v="159.83615040000001"/>
    <n v="0"/>
    <n v="9.53906688"/>
    <n v="14.93318208"/>
    <n v="13.3433376"/>
    <n v="12.775536000000001"/>
    <n v="11.810273280000001"/>
    <n v="19.532375039999998"/>
    <n v="15.500983679999999"/>
    <n v="13.85435904"/>
    <n v="20.213736959999999"/>
    <n v="6.5864985599999999"/>
    <n v="8.971265279999999"/>
    <n v="12.775536000000001"/>
    <n v="0"/>
    <n v="0"/>
    <n v="0"/>
    <n v="0"/>
    <n v="0"/>
    <n v="0"/>
    <n v="0"/>
    <n v="0"/>
    <n v="0"/>
    <n v="0"/>
    <n v="0"/>
    <n v="0"/>
  </r>
  <r>
    <s v="PIC"/>
    <x v="5"/>
    <n v="64369046"/>
    <n v="10186852001802"/>
    <s v="TAL LYR Snickerdoodle CKE 8-1pt"/>
    <n v="1305"/>
    <n v="10695"/>
    <n v="5548"/>
    <n v="15032"/>
    <n v="8595"/>
    <n v="8460"/>
    <n v="10262"/>
    <n v="8910"/>
    <n v="7854"/>
    <n v="9961"/>
    <n v="8027"/>
    <n v="6498"/>
    <n v="4680"/>
    <m/>
    <m/>
    <m/>
    <m/>
    <m/>
    <m/>
    <m/>
    <m/>
    <m/>
    <m/>
    <m/>
    <m/>
    <n v="105827"/>
    <n v="255"/>
    <n v="3.552E-3"/>
    <n v="104522"/>
    <n v="0"/>
    <n v="5.117647058823529"/>
    <n v="409.89019607843136"/>
    <n v="0"/>
    <n v="41.941176470588232"/>
    <n v="21.75686274509804"/>
    <n v="58.949019607843134"/>
    <n v="33.705882352941174"/>
    <n v="33.176470588235297"/>
    <n v="40.24313725490196"/>
    <n v="34.941176470588232"/>
    <n v="30.8"/>
    <n v="39.062745098039215"/>
    <n v="31.478431372549018"/>
    <n v="25.482352941176469"/>
    <n v="18.352941176470587"/>
    <n v="0"/>
    <n v="0"/>
    <n v="0"/>
    <n v="0"/>
    <n v="0"/>
    <n v="0"/>
    <n v="0"/>
    <n v="0"/>
    <n v="0"/>
    <n v="0"/>
    <n v="0"/>
    <n v="0"/>
    <n v="4.6353600000000004"/>
    <n v="371.26214399999998"/>
    <n v="0"/>
    <n v="37.988640000000004"/>
    <n v="19.706496000000001"/>
    <n v="53.393664000000001"/>
    <n v="30.529440000000001"/>
    <n v="30.04992"/>
    <n v="36.450623999999998"/>
    <n v="31.648320000000002"/>
    <n v="27.897407999999999"/>
    <n v="35.381472000000002"/>
    <n v="28.511904000000001"/>
    <n v="23.080895999999999"/>
    <n v="16.623360000000002"/>
    <n v="0"/>
    <n v="0"/>
    <n v="0"/>
    <n v="0"/>
    <n v="0"/>
    <n v="0"/>
    <n v="0"/>
    <n v="0"/>
    <n v="0"/>
    <n v="0"/>
    <n v="0"/>
    <n v="0"/>
  </r>
  <r>
    <s v="NOV"/>
    <x v="23"/>
    <n v="69629469"/>
    <n v="10075856000518"/>
    <s v="KL Cone Classic Vanilla Chocolate 6-8ct"/>
    <n v="191335"/>
    <n v="4708"/>
    <n v="4724"/>
    <n v="6306"/>
    <n v="6160"/>
    <n v="12864"/>
    <n v="10534"/>
    <n v="15132"/>
    <n v="9660"/>
    <n v="10668"/>
    <n v="8256"/>
    <n v="9048"/>
    <n v="5496"/>
    <m/>
    <m/>
    <m/>
    <m/>
    <m/>
    <m/>
    <m/>
    <m/>
    <m/>
    <m/>
    <m/>
    <m/>
    <n v="294891"/>
    <n v="120"/>
    <n v="5.3220000000000003E-3"/>
    <n v="103556"/>
    <n v="0"/>
    <n v="1594.4583333333333"/>
    <n v="862.9666666666667"/>
    <n v="0"/>
    <n v="39.233333333333334"/>
    <n v="39.366666666666667"/>
    <n v="52.55"/>
    <n v="51.333333333333336"/>
    <n v="107.2"/>
    <n v="87.783333333333331"/>
    <n v="126.1"/>
    <n v="80.5"/>
    <n v="88.9"/>
    <n v="68.8"/>
    <n v="75.400000000000006"/>
    <n v="45.8"/>
    <n v="0"/>
    <n v="0"/>
    <n v="0"/>
    <n v="0"/>
    <n v="0"/>
    <n v="0"/>
    <n v="0"/>
    <n v="0"/>
    <n v="0"/>
    <n v="0"/>
    <n v="0"/>
    <n v="0"/>
    <n v="1018.2848700000001"/>
    <n v="551.12503200000003"/>
    <n v="0"/>
    <n v="25.055976000000001"/>
    <n v="25.141128000000002"/>
    <n v="33.560532000000002"/>
    <n v="32.783520000000003"/>
    <n v="68.462208000000004"/>
    <n v="56.061948000000001"/>
    <n v="80.532504000000003"/>
    <n v="51.410520000000005"/>
    <n v="56.775096000000005"/>
    <n v="43.938432000000006"/>
    <n v="48.153456000000006"/>
    <n v="29.249712000000002"/>
    <n v="0"/>
    <n v="0"/>
    <n v="0"/>
    <n v="0"/>
    <n v="0"/>
    <n v="0"/>
    <n v="0"/>
    <n v="0"/>
    <n v="0"/>
    <n v="0"/>
    <n v="0"/>
    <n v="0"/>
  </r>
  <r>
    <s v="PIC"/>
    <x v="2"/>
    <n v="62678148"/>
    <n v="10076840003928"/>
    <s v="BJ US-ND-LightsCaramelAction-8 1PT"/>
    <n v="74773"/>
    <n v="4037"/>
    <n v="4011"/>
    <n v="4182"/>
    <n v="5376"/>
    <n v="4205"/>
    <n v="5673"/>
    <n v="4852"/>
    <n v="4213"/>
    <n v="5508"/>
    <n v="3260"/>
    <n v="3772"/>
    <n v="3606"/>
    <m/>
    <m/>
    <m/>
    <m/>
    <m/>
    <m/>
    <m/>
    <m/>
    <m/>
    <m/>
    <m/>
    <m/>
    <n v="127468"/>
    <n v="240"/>
    <n v="3.7839999999999996E-3"/>
    <n v="52695"/>
    <n v="0"/>
    <n v="311.55416666666667"/>
    <n v="219.5625"/>
    <n v="0"/>
    <n v="16.820833333333333"/>
    <n v="16.712499999999999"/>
    <n v="17.425000000000001"/>
    <n v="22.4"/>
    <n v="17.520833333333332"/>
    <n v="23.637499999999999"/>
    <n v="20.216666666666665"/>
    <n v="17.554166666666667"/>
    <n v="22.95"/>
    <n v="13.583333333333334"/>
    <n v="15.716666666666667"/>
    <n v="15.025"/>
    <n v="0"/>
    <n v="0"/>
    <n v="0"/>
    <n v="0"/>
    <n v="0"/>
    <n v="0"/>
    <n v="0"/>
    <n v="0"/>
    <n v="0"/>
    <n v="0"/>
    <n v="0"/>
    <n v="0"/>
    <n v="282.94103199999995"/>
    <n v="199.39787999999999"/>
    <n v="0"/>
    <n v="15.276007999999999"/>
    <n v="15.177623999999998"/>
    <n v="15.824687999999998"/>
    <n v="20.342783999999998"/>
    <n v="15.911719999999999"/>
    <n v="21.466631999999997"/>
    <n v="18.359967999999999"/>
    <n v="15.941991999999999"/>
    <n v="20.842271999999998"/>
    <n v="12.335839999999999"/>
    <n v="14.273247999999999"/>
    <n v="13.645103999999998"/>
    <n v="0"/>
    <n v="0"/>
    <n v="0"/>
    <n v="0"/>
    <n v="0"/>
    <n v="0"/>
    <n v="0"/>
    <n v="0"/>
    <n v="0"/>
    <n v="0"/>
    <n v="0"/>
    <n v="0"/>
  </r>
  <r>
    <s v="NOV"/>
    <x v="9"/>
    <n v="64782365"/>
    <n v="10077567004229"/>
    <s v="MG Classic 8-3PK"/>
    <n v="0"/>
    <n v="3948"/>
    <n v="3717"/>
    <n v="4074"/>
    <n v="4450"/>
    <n v="4074"/>
    <n v="5775"/>
    <n v="11046"/>
    <n v="6405"/>
    <n v="2104"/>
    <n v="4956"/>
    <n v="2121"/>
    <n v="1890"/>
    <m/>
    <m/>
    <m/>
    <m/>
    <m/>
    <m/>
    <m/>
    <m/>
    <m/>
    <m/>
    <m/>
    <m/>
    <n v="54560"/>
    <n v="210"/>
    <n v="1.9199999999999998E-3"/>
    <n v="54560"/>
    <n v="0"/>
    <n v="0"/>
    <n v="259.8095238095238"/>
    <n v="0"/>
    <n v="18.8"/>
    <n v="17.7"/>
    <n v="19.399999999999999"/>
    <n v="21.19047619047619"/>
    <n v="19.399999999999999"/>
    <n v="27.5"/>
    <n v="52.6"/>
    <n v="30.5"/>
    <n v="10.019047619047619"/>
    <n v="23.6"/>
    <n v="10.1"/>
    <n v="9"/>
    <n v="0"/>
    <n v="0"/>
    <n v="0"/>
    <n v="0"/>
    <n v="0"/>
    <n v="0"/>
    <n v="0"/>
    <n v="0"/>
    <n v="0"/>
    <n v="0"/>
    <n v="0"/>
    <n v="0"/>
    <n v="0"/>
    <n v="104.75519999999999"/>
    <n v="0"/>
    <n v="7.5801599999999993"/>
    <n v="7.136639999999999"/>
    <n v="7.8220799999999997"/>
    <n v="8.5439999999999987"/>
    <n v="7.8220799999999997"/>
    <n v="11.087999999999999"/>
    <n v="21.208319999999997"/>
    <n v="12.297599999999999"/>
    <n v="4.0396799999999997"/>
    <n v="9.5155199999999986"/>
    <n v="4.0723199999999995"/>
    <n v="3.6287999999999996"/>
    <n v="0"/>
    <n v="0"/>
    <n v="0"/>
    <n v="0"/>
    <n v="0"/>
    <n v="0"/>
    <n v="0"/>
    <n v="0"/>
    <n v="0"/>
    <n v="0"/>
    <n v="0"/>
    <n v="0"/>
  </r>
  <r>
    <s v="PIC"/>
    <x v="2"/>
    <n v="67794168"/>
    <n v="10076840001542"/>
    <s v="BJ US-IC-MntrWndrland-8 1PT"/>
    <n v="32286"/>
    <n v="802"/>
    <n v="965"/>
    <n v="1143"/>
    <n v="1688"/>
    <n v="1670"/>
    <n v="1591"/>
    <n v="2038"/>
    <n v="5279"/>
    <n v="6065"/>
    <n v="1932"/>
    <n v="7658"/>
    <n v="2266"/>
    <m/>
    <m/>
    <m/>
    <m/>
    <m/>
    <m/>
    <m/>
    <m/>
    <m/>
    <m/>
    <m/>
    <m/>
    <n v="65383"/>
    <n v="240"/>
    <n v="3.7853439999999999E-3"/>
    <n v="33097"/>
    <n v="0"/>
    <n v="134.52500000000001"/>
    <n v="137.90416666666667"/>
    <n v="0"/>
    <n v="3.3416666666666668"/>
    <n v="4.020833333333333"/>
    <n v="4.7625000000000002"/>
    <n v="7.0333333333333332"/>
    <n v="6.958333333333333"/>
    <n v="6.6291666666666664"/>
    <n v="8.4916666666666671"/>
    <n v="21.995833333333334"/>
    <n v="25.270833333333332"/>
    <n v="8.0500000000000007"/>
    <n v="31.908333333333335"/>
    <n v="9.4416666666666664"/>
    <n v="0"/>
    <n v="0"/>
    <n v="0"/>
    <n v="0"/>
    <n v="0"/>
    <n v="0"/>
    <n v="0"/>
    <n v="0"/>
    <n v="0"/>
    <n v="0"/>
    <n v="0"/>
    <n v="0"/>
    <n v="122.21361638400001"/>
    <n v="125.283530368"/>
    <n v="0"/>
    <n v="3.0358458879999999"/>
    <n v="3.6528569599999998"/>
    <n v="4.3266481919999995"/>
    <n v="6.3896606719999998"/>
    <n v="6.3215244799999999"/>
    <n v="6.0224823039999995"/>
    <n v="7.7145310719999998"/>
    <n v="19.982830975999999"/>
    <n v="22.95811136"/>
    <n v="7.313284608"/>
    <n v="28.988164351999998"/>
    <n v="8.5775895040000005"/>
    <n v="0"/>
    <n v="0"/>
    <n v="0"/>
    <n v="0"/>
    <n v="0"/>
    <n v="0"/>
    <n v="0"/>
    <n v="0"/>
    <n v="0"/>
    <n v="0"/>
    <n v="0"/>
    <n v="0"/>
  </r>
  <r>
    <s v="PIC"/>
    <x v="2"/>
    <n v="62697529"/>
    <n v="10076840002891"/>
    <s v="BJ US-ND-COR-KaramelSutra-8 1PT"/>
    <n v="30616"/>
    <n v="3487"/>
    <n v="2725"/>
    <n v="3709"/>
    <n v="2656"/>
    <n v="3905"/>
    <n v="4564"/>
    <n v="4827"/>
    <n v="3529"/>
    <n v="4221"/>
    <n v="2881"/>
    <n v="3977"/>
    <n v="3353"/>
    <m/>
    <m/>
    <m/>
    <m/>
    <m/>
    <m/>
    <m/>
    <m/>
    <m/>
    <m/>
    <m/>
    <m/>
    <n v="74450"/>
    <n v="240"/>
    <n v="3.7839999999999996E-3"/>
    <n v="43834"/>
    <n v="0"/>
    <n v="127.56666666666666"/>
    <n v="182.64166666666668"/>
    <n v="0"/>
    <n v="14.529166666666667"/>
    <n v="11.354166666666666"/>
    <n v="15.454166666666667"/>
    <n v="11.066666666666666"/>
    <n v="16.270833333333332"/>
    <n v="19.016666666666666"/>
    <n v="20.112500000000001"/>
    <n v="14.704166666666667"/>
    <n v="17.587499999999999"/>
    <n v="12.004166666666666"/>
    <n v="16.570833333333333"/>
    <n v="13.970833333333333"/>
    <n v="0"/>
    <n v="0"/>
    <n v="0"/>
    <n v="0"/>
    <n v="0"/>
    <n v="0"/>
    <n v="0"/>
    <n v="0"/>
    <n v="0"/>
    <n v="0"/>
    <n v="0"/>
    <n v="0"/>
    <n v="115.85094399999998"/>
    <n v="165.86785599999999"/>
    <n v="0"/>
    <n v="13.194807999999998"/>
    <n v="10.311399999999999"/>
    <n v="14.034855999999998"/>
    <n v="10.050303999999999"/>
    <n v="14.776519999999998"/>
    <n v="17.270175999999999"/>
    <n v="18.265367999999999"/>
    <n v="13.353735999999998"/>
    <n v="15.972263999999999"/>
    <n v="10.901703999999999"/>
    <n v="15.048967999999999"/>
    <n v="12.687751999999998"/>
    <n v="0"/>
    <n v="0"/>
    <n v="0"/>
    <n v="0"/>
    <n v="0"/>
    <n v="0"/>
    <n v="0"/>
    <n v="0"/>
    <n v="0"/>
    <n v="0"/>
    <n v="0"/>
    <n v="0"/>
  </r>
  <r>
    <s v="PIC"/>
    <x v="28"/>
    <n v="84135799"/>
    <n v="10076840832009"/>
    <s v="BJ US-IC-ChocChpCookDgh-FTNG-1 2.4G"/>
    <n v="34321"/>
    <n v="1567"/>
    <n v="1506"/>
    <n v="3867"/>
    <n v="3283"/>
    <n v="2911"/>
    <n v="4207"/>
    <n v="5675"/>
    <n v="3513"/>
    <n v="1936"/>
    <n v="1129"/>
    <n v="943"/>
    <n v="2432"/>
    <m/>
    <m/>
    <m/>
    <m/>
    <m/>
    <m/>
    <m/>
    <m/>
    <m/>
    <m/>
    <m/>
    <m/>
    <n v="67290"/>
    <n v="125"/>
    <n v="9.0848256361922702E-3"/>
    <n v="32969"/>
    <n v="0"/>
    <n v="274.56799999999998"/>
    <n v="263.75200000000001"/>
    <n v="0"/>
    <n v="12.536"/>
    <n v="12.048"/>
    <n v="30.936"/>
    <n v="26.263999999999999"/>
    <n v="23.288"/>
    <n v="33.655999999999999"/>
    <n v="45.4"/>
    <n v="28.103999999999999"/>
    <n v="15.488"/>
    <n v="9.032"/>
    <n v="7.5439999999999996"/>
    <n v="19.456"/>
    <n v="0"/>
    <n v="0"/>
    <n v="0"/>
    <n v="0"/>
    <n v="0"/>
    <n v="0"/>
    <n v="0"/>
    <n v="0"/>
    <n v="0"/>
    <n v="0"/>
    <n v="0"/>
    <n v="0"/>
    <n v="311.8003006597549"/>
    <n v="299.51761639962297"/>
    <n v="0"/>
    <n v="14.235921771913288"/>
    <n v="13.68174740810556"/>
    <n v="35.131020735155509"/>
    <n v="29.825482563619222"/>
    <n v="26.445927426955699"/>
    <n v="38.219861451460879"/>
    <n v="51.556385485391132"/>
    <n v="31.914992459943445"/>
    <n v="17.588222431668235"/>
    <n v="10.256768143261073"/>
    <n v="8.56699057492931"/>
    <n v="22.094295947219599"/>
    <n v="0"/>
    <n v="0"/>
    <n v="0"/>
    <n v="0"/>
    <n v="0"/>
    <n v="0"/>
    <n v="0"/>
    <n v="0"/>
    <n v="0"/>
    <n v="0"/>
    <n v="0"/>
    <n v="0"/>
  </r>
  <r>
    <s v="NOV"/>
    <x v="26"/>
    <n v="64325624"/>
    <n v="10851035003040"/>
    <s v="Yasso Sea Salt Car Poppables 10-6.84flz"/>
    <n v="131273"/>
    <n v="7080"/>
    <n v="14082"/>
    <n v="4924"/>
    <n v="18056"/>
    <n v="17183"/>
    <n v="7276"/>
    <n v="11300"/>
    <n v="8540"/>
    <n v="9045"/>
    <n v="4880"/>
    <n v="4578"/>
    <n v="3372"/>
    <m/>
    <m/>
    <m/>
    <m/>
    <m/>
    <m/>
    <m/>
    <m/>
    <m/>
    <m/>
    <m/>
    <m/>
    <n v="241589"/>
    <n v="200"/>
    <n v="2.0200000000000001E-3"/>
    <n v="110316"/>
    <n v="0"/>
    <n v="656.36500000000001"/>
    <n v="551.58000000000004"/>
    <n v="0"/>
    <n v="35.4"/>
    <n v="70.41"/>
    <n v="24.62"/>
    <n v="90.28"/>
    <n v="85.915000000000006"/>
    <n v="36.380000000000003"/>
    <n v="56.5"/>
    <n v="42.7"/>
    <n v="45.225000000000001"/>
    <n v="24.4"/>
    <n v="22.89"/>
    <n v="16.86"/>
    <n v="0"/>
    <n v="0"/>
    <n v="0"/>
    <n v="0"/>
    <n v="0"/>
    <n v="0"/>
    <n v="0"/>
    <n v="0"/>
    <n v="0"/>
    <n v="0"/>
    <n v="0"/>
    <n v="0"/>
    <n v="265.17146000000002"/>
    <n v="222.83832000000001"/>
    <n v="0"/>
    <n v="14.301600000000001"/>
    <n v="28.445640000000001"/>
    <n v="9.9464800000000011"/>
    <n v="36.473120000000002"/>
    <n v="34.70966"/>
    <n v="14.697520000000001"/>
    <n v="22.826000000000001"/>
    <n v="17.250800000000002"/>
    <n v="18.270900000000001"/>
    <n v="9.8575999999999997"/>
    <n v="9.24756"/>
    <n v="6.8114400000000002"/>
    <n v="0"/>
    <n v="0"/>
    <n v="0"/>
    <n v="0"/>
    <n v="0"/>
    <n v="0"/>
    <n v="0"/>
    <n v="0"/>
    <n v="0"/>
    <n v="0"/>
    <n v="0"/>
    <n v="0"/>
  </r>
  <r>
    <s v="NOV"/>
    <x v="23"/>
    <n v="64369052"/>
    <n v="10075856001058"/>
    <s v="KL Strawberry SS Cone"/>
    <n v="0"/>
    <n v="3792"/>
    <n v="4704"/>
    <n v="2688"/>
    <n v="7716"/>
    <n v="5952"/>
    <n v="8628"/>
    <n v="5724"/>
    <n v="4452"/>
    <n v="2760"/>
    <n v="3780"/>
    <n v="4114"/>
    <n v="3852"/>
    <m/>
    <m/>
    <m/>
    <m/>
    <m/>
    <m/>
    <m/>
    <m/>
    <m/>
    <m/>
    <m/>
    <m/>
    <n v="58162"/>
    <n v="120"/>
    <n v="5.3220000000000003E-3"/>
    <n v="58162"/>
    <n v="0"/>
    <n v="0"/>
    <n v="484.68333333333334"/>
    <n v="0"/>
    <n v="31.6"/>
    <n v="39.200000000000003"/>
    <n v="22.4"/>
    <n v="64.3"/>
    <n v="49.6"/>
    <n v="71.900000000000006"/>
    <n v="47.7"/>
    <n v="37.1"/>
    <n v="23"/>
    <n v="31.5"/>
    <n v="34.283333333333331"/>
    <n v="32.1"/>
    <n v="0"/>
    <n v="0"/>
    <n v="0"/>
    <n v="0"/>
    <n v="0"/>
    <n v="0"/>
    <n v="0"/>
    <n v="0"/>
    <n v="0"/>
    <n v="0"/>
    <n v="0"/>
    <n v="0"/>
    <n v="0"/>
    <n v="309.53816399999999"/>
    <n v="0"/>
    <n v="20.181024000000001"/>
    <n v="25.034688000000003"/>
    <n v="14.305536"/>
    <n v="41.064552000000006"/>
    <n v="31.676544000000003"/>
    <n v="45.918216000000001"/>
    <n v="30.463128000000001"/>
    <n v="23.693544000000003"/>
    <n v="14.688720000000002"/>
    <n v="20.117160000000002"/>
    <n v="21.894708000000001"/>
    <n v="20.500344000000002"/>
    <n v="0"/>
    <n v="0"/>
    <n v="0"/>
    <n v="0"/>
    <n v="0"/>
    <n v="0"/>
    <n v="0"/>
    <n v="0"/>
    <n v="0"/>
    <n v="0"/>
    <n v="0"/>
    <n v="0"/>
  </r>
  <r>
    <s v="PIC"/>
    <x v="28"/>
    <n v="84135795"/>
    <n v="10076840104144"/>
    <s v="BJ US-IC-Vanilla-FTNG-1 2.4G"/>
    <n v="33673"/>
    <n v="1342"/>
    <n v="1523"/>
    <n v="3665"/>
    <n v="2945"/>
    <n v="3194"/>
    <n v="3027"/>
    <n v="4704"/>
    <n v="3406"/>
    <n v="1553"/>
    <n v="1613"/>
    <n v="1281"/>
    <n v="2412"/>
    <m/>
    <m/>
    <m/>
    <m/>
    <m/>
    <m/>
    <m/>
    <m/>
    <m/>
    <m/>
    <m/>
    <m/>
    <n v="64338"/>
    <n v="125"/>
    <n v="9.0848256361922702E-3"/>
    <n v="30665"/>
    <n v="0"/>
    <n v="269.38400000000001"/>
    <n v="245.32"/>
    <n v="0"/>
    <n v="10.736000000000001"/>
    <n v="12.183999999999999"/>
    <n v="29.32"/>
    <n v="23.56"/>
    <n v="25.552"/>
    <n v="24.216000000000001"/>
    <n v="37.631999999999998"/>
    <n v="27.248000000000001"/>
    <n v="12.423999999999999"/>
    <n v="12.904"/>
    <n v="10.247999999999999"/>
    <n v="19.295999999999999"/>
    <n v="0"/>
    <n v="0"/>
    <n v="0"/>
    <n v="0"/>
    <n v="0"/>
    <n v="0"/>
    <n v="0"/>
    <n v="0"/>
    <n v="0"/>
    <n v="0"/>
    <n v="0"/>
    <n v="0"/>
    <n v="305.91333364750233"/>
    <n v="278.58617813383597"/>
    <n v="0"/>
    <n v="12.191836003770026"/>
    <n v="13.836189443920828"/>
    <n v="33.295885956644668"/>
    <n v="26.754811498586236"/>
    <n v="29.016933081998111"/>
    <n v="27.499767200754"/>
    <n v="42.735019792648437"/>
    <n v="30.942916116870872"/>
    <n v="14.108734213006596"/>
    <n v="14.653823751178132"/>
    <n v="11.637661639962298"/>
    <n v="21.912599434495757"/>
    <n v="0"/>
    <n v="0"/>
    <n v="0"/>
    <n v="0"/>
    <n v="0"/>
    <n v="0"/>
    <n v="0"/>
    <n v="0"/>
    <n v="0"/>
    <n v="0"/>
    <n v="0"/>
    <n v="0"/>
  </r>
  <r>
    <s v="NOV"/>
    <x v="9"/>
    <n v="65539504"/>
    <n v="10077567004847"/>
    <s v="MG Bars Dubai Chocolate 8-3pk"/>
    <m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210"/>
    <n v="1.9199999999999998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9"/>
    <n v="64360314"/>
    <n v="10850001974001"/>
    <s v="Yasso Mint Chocolate Chip 1-24pk OOH"/>
    <n v="0"/>
    <n v="0"/>
    <n v="90"/>
    <n v="8355"/>
    <n v="6117"/>
    <n v="7275"/>
    <n v="4755"/>
    <n v="3720"/>
    <n v="3330"/>
    <n v="3045"/>
    <n v="5550"/>
    <n v="1815"/>
    <n v="1275"/>
    <m/>
    <m/>
    <m/>
    <m/>
    <m/>
    <m/>
    <m/>
    <m/>
    <m/>
    <m/>
    <m/>
    <m/>
    <n v="45327"/>
    <n v="195"/>
    <n v="2.8319999999999999E-3"/>
    <n v="45327"/>
    <n v="0"/>
    <n v="0"/>
    <n v="232.44615384615383"/>
    <n v="0"/>
    <n v="0"/>
    <n v="0.46153846153846156"/>
    <n v="42.846153846153847"/>
    <n v="31.369230769230768"/>
    <n v="37.307692307692307"/>
    <n v="24.384615384615383"/>
    <n v="19.076923076923077"/>
    <n v="17.076923076923077"/>
    <n v="15.615384615384615"/>
    <n v="28.46153846153846"/>
    <n v="9.3076923076923084"/>
    <n v="6.5384615384615383"/>
    <n v="0"/>
    <n v="0"/>
    <n v="0"/>
    <n v="0"/>
    <n v="0"/>
    <n v="0"/>
    <n v="0"/>
    <n v="0"/>
    <n v="0"/>
    <n v="0"/>
    <n v="0"/>
    <n v="0"/>
    <n v="0"/>
    <n v="128.36606399999999"/>
    <n v="0"/>
    <n v="0"/>
    <n v="0.25488"/>
    <n v="23.661359999999998"/>
    <n v="17.323343999999999"/>
    <n v="20.602799999999998"/>
    <n v="13.466159999999999"/>
    <n v="10.53504"/>
    <n v="9.4305599999999998"/>
    <n v="8.6234400000000004"/>
    <n v="15.717599999999999"/>
    <n v="5.1400800000000002"/>
    <n v="3.6107999999999998"/>
    <n v="0"/>
    <n v="0"/>
    <n v="0"/>
    <n v="0"/>
    <n v="0"/>
    <n v="0"/>
    <n v="0"/>
    <n v="0"/>
    <n v="0"/>
    <n v="0"/>
    <n v="0"/>
    <n v="0"/>
  </r>
  <r>
    <s v="PIC"/>
    <x v="2"/>
    <n v="62678152"/>
    <n v="10076840003836"/>
    <s v="BJ US-ND-OatmealDreamPie-8 1PT"/>
    <n v="80885"/>
    <n v="2810"/>
    <n v="4615"/>
    <n v="3514"/>
    <n v="3239"/>
    <n v="3077"/>
    <n v="4111"/>
    <n v="4232"/>
    <n v="3106"/>
    <n v="3632"/>
    <n v="2063"/>
    <n v="2071"/>
    <n v="1907"/>
    <m/>
    <m/>
    <m/>
    <m/>
    <m/>
    <m/>
    <m/>
    <m/>
    <m/>
    <m/>
    <m/>
    <m/>
    <n v="119262"/>
    <n v="240"/>
    <n v="3.7839999999999996E-3"/>
    <n v="38377"/>
    <n v="0"/>
    <n v="337.02083333333331"/>
    <n v="159.90416666666667"/>
    <n v="0"/>
    <n v="11.708333333333334"/>
    <n v="19.229166666666668"/>
    <n v="14.641666666666667"/>
    <n v="13.495833333333334"/>
    <n v="12.820833333333333"/>
    <n v="17.129166666666666"/>
    <n v="17.633333333333333"/>
    <n v="12.941666666666666"/>
    <n v="15.133333333333333"/>
    <n v="8.5958333333333332"/>
    <n v="8.6291666666666664"/>
    <n v="7.9458333333333337"/>
    <n v="0"/>
    <n v="0"/>
    <n v="0"/>
    <n v="0"/>
    <n v="0"/>
    <n v="0"/>
    <n v="0"/>
    <n v="0"/>
    <n v="0"/>
    <n v="0"/>
    <n v="0"/>
    <n v="0"/>
    <n v="306.06883999999997"/>
    <n v="145.21856799999998"/>
    <n v="0"/>
    <n v="10.633039999999999"/>
    <n v="17.463159999999998"/>
    <n v="13.296975999999999"/>
    <n v="12.256375999999999"/>
    <n v="11.643367999999999"/>
    <n v="15.556023999999999"/>
    <n v="16.013887999999998"/>
    <n v="11.753103999999999"/>
    <n v="13.743487999999999"/>
    <n v="7.8063919999999989"/>
    <n v="7.836663999999999"/>
    <n v="7.2160879999999992"/>
    <n v="0"/>
    <n v="0"/>
    <n v="0"/>
    <n v="0"/>
    <n v="0"/>
    <n v="0"/>
    <n v="0"/>
    <n v="0"/>
    <n v="0"/>
    <n v="0"/>
    <n v="0"/>
    <n v="0"/>
  </r>
  <r>
    <s v="NOV"/>
    <x v="9"/>
    <n v="62712055"/>
    <n v="10077567132274"/>
    <s v="MG Dark RFA 8-3PK"/>
    <n v="72109"/>
    <n v="3108"/>
    <n v="3570"/>
    <n v="4719"/>
    <n v="5229"/>
    <n v="5271"/>
    <n v="7238"/>
    <n v="6244"/>
    <n v="4160"/>
    <n v="4683"/>
    <n v="4284"/>
    <n v="3402"/>
    <n v="2142"/>
    <m/>
    <m/>
    <m/>
    <m/>
    <m/>
    <m/>
    <m/>
    <m/>
    <m/>
    <m/>
    <m/>
    <m/>
    <n v="126159"/>
    <n v="210"/>
    <n v="2.16E-3"/>
    <n v="54050"/>
    <n v="0"/>
    <n v="343.37619047619046"/>
    <n v="257.38095238095241"/>
    <n v="0"/>
    <n v="14.8"/>
    <n v="17"/>
    <n v="22.471428571428572"/>
    <n v="24.9"/>
    <n v="25.1"/>
    <n v="34.466666666666669"/>
    <n v="29.733333333333334"/>
    <n v="19.80952380952381"/>
    <n v="22.3"/>
    <n v="20.399999999999999"/>
    <n v="16.2"/>
    <n v="10.199999999999999"/>
    <n v="0"/>
    <n v="0"/>
    <n v="0"/>
    <n v="0"/>
    <n v="0"/>
    <n v="0"/>
    <n v="0"/>
    <n v="0"/>
    <n v="0"/>
    <n v="0"/>
    <n v="0"/>
    <n v="0"/>
    <n v="155.75543999999999"/>
    <n v="116.748"/>
    <n v="0"/>
    <n v="6.7132800000000001"/>
    <n v="7.7111999999999998"/>
    <n v="10.19304"/>
    <n v="11.294639999999999"/>
    <n v="11.38536"/>
    <n v="15.634080000000001"/>
    <n v="13.48704"/>
    <n v="8.9855999999999998"/>
    <n v="10.11528"/>
    <n v="9.2534399999999994"/>
    <n v="7.3483200000000002"/>
    <n v="4.6267199999999997"/>
    <n v="0"/>
    <n v="0"/>
    <n v="0"/>
    <n v="0"/>
    <n v="0"/>
    <n v="0"/>
    <n v="0"/>
    <n v="0"/>
    <n v="0"/>
    <n v="0"/>
    <n v="0"/>
    <n v="0"/>
  </r>
  <r>
    <s v="NOV"/>
    <x v="7"/>
    <n v="64789261"/>
    <n v="10041000054157"/>
    <s v="GH CHOC Eclair Bar 1-24PK OOH"/>
    <n v="59592"/>
    <n v="2140"/>
    <n v="2079"/>
    <n v="4009"/>
    <n v="3471"/>
    <n v="9393"/>
    <n v="10021"/>
    <n v="8227"/>
    <n v="5025"/>
    <n v="3195"/>
    <n v="2580"/>
    <n v="2751"/>
    <n v="705"/>
    <m/>
    <m/>
    <m/>
    <m/>
    <m/>
    <m/>
    <m/>
    <m/>
    <m/>
    <m/>
    <m/>
    <m/>
    <n v="113188"/>
    <n v="225"/>
    <n v="2.8319999999999999E-3"/>
    <n v="53596"/>
    <n v="0"/>
    <n v="264.85333333333335"/>
    <n v="238.20444444444445"/>
    <n v="0"/>
    <n v="9.5111111111111111"/>
    <n v="9.24"/>
    <n v="17.817777777777778"/>
    <n v="15.426666666666666"/>
    <n v="41.74666666666667"/>
    <n v="44.537777777777777"/>
    <n v="36.564444444444447"/>
    <n v="22.333333333333332"/>
    <n v="14.2"/>
    <n v="11.466666666666667"/>
    <n v="12.226666666666667"/>
    <n v="3.1333333333333333"/>
    <n v="0"/>
    <n v="0"/>
    <n v="0"/>
    <n v="0"/>
    <n v="0"/>
    <n v="0"/>
    <n v="0"/>
    <n v="0"/>
    <n v="0"/>
    <n v="0"/>
    <n v="0"/>
    <n v="0"/>
    <n v="168.764544"/>
    <n v="151.783872"/>
    <n v="0"/>
    <n v="6.0604800000000001"/>
    <n v="5.8877280000000001"/>
    <n v="11.353487999999999"/>
    <n v="9.8298719999999999"/>
    <n v="26.600975999999999"/>
    <n v="28.379472"/>
    <n v="23.298863999999998"/>
    <n v="14.230799999999999"/>
    <n v="9.0482399999999998"/>
    <n v="7.3065599999999993"/>
    <n v="7.790832"/>
    <n v="1.9965599999999999"/>
    <n v="0"/>
    <n v="0"/>
    <n v="0"/>
    <n v="0"/>
    <n v="0"/>
    <n v="0"/>
    <n v="0"/>
    <n v="0"/>
    <n v="0"/>
    <n v="0"/>
    <n v="0"/>
    <n v="0"/>
  </r>
  <r>
    <s v="PIC"/>
    <x v="28"/>
    <n v="84164939"/>
    <n v="10076840821256"/>
    <s v="BJ US-IC-SweetCrm+Cookies-FTNG-1 2.4G"/>
    <n v="26574"/>
    <n v="1209"/>
    <n v="1177"/>
    <n v="2650"/>
    <n v="2416"/>
    <n v="2819"/>
    <n v="3035"/>
    <n v="4696"/>
    <n v="3702"/>
    <n v="1336"/>
    <n v="1449"/>
    <n v="1539"/>
    <n v="1730"/>
    <m/>
    <m/>
    <m/>
    <m/>
    <m/>
    <m/>
    <m/>
    <m/>
    <m/>
    <m/>
    <m/>
    <m/>
    <n v="54332"/>
    <n v="125"/>
    <n v="9.0848256361922702E-3"/>
    <n v="27758"/>
    <n v="0"/>
    <n v="212.59200000000001"/>
    <n v="222.06399999999999"/>
    <n v="0"/>
    <n v="9.6720000000000006"/>
    <n v="9.4160000000000004"/>
    <n v="21.2"/>
    <n v="19.327999999999999"/>
    <n v="22.552"/>
    <n v="24.28"/>
    <n v="37.567999999999998"/>
    <n v="29.616"/>
    <n v="10.688000000000001"/>
    <n v="11.592000000000001"/>
    <n v="12.311999999999999"/>
    <n v="13.84"/>
    <n v="0"/>
    <n v="0"/>
    <n v="0"/>
    <n v="0"/>
    <n v="0"/>
    <n v="0"/>
    <n v="0"/>
    <n v="0"/>
    <n v="0"/>
    <n v="0"/>
    <n v="0"/>
    <n v="0"/>
    <n v="241.4201564561734"/>
    <n v="252.17659000942504"/>
    <n v="0"/>
    <n v="10.983554194156454"/>
    <n v="10.692839773798301"/>
    <n v="24.074787935909516"/>
    <n v="21.948938737040525"/>
    <n v="25.610123468426011"/>
    <n v="27.57244580584354"/>
    <n v="42.662341187558901"/>
    <n v="33.632024505183786"/>
    <n v="12.137327049952873"/>
    <n v="13.163912346842599"/>
    <n v="13.981546654099905"/>
    <n v="15.716748350612628"/>
    <n v="0"/>
    <n v="0"/>
    <n v="0"/>
    <n v="0"/>
    <n v="0"/>
    <n v="0"/>
    <n v="0"/>
    <n v="0"/>
    <n v="0"/>
    <n v="0"/>
    <n v="0"/>
    <n v="0"/>
  </r>
  <r>
    <s v="NOV"/>
    <x v="12"/>
    <n v="64410857"/>
    <n v="10041000009768"/>
    <s v="Holanda Solero Lime 8-4pk"/>
    <n v="6138"/>
    <n v="3030"/>
    <n v="2610"/>
    <n v="2471"/>
    <n v="6029"/>
    <n v="4304"/>
    <n v="3705"/>
    <n v="5280"/>
    <n v="4965"/>
    <n v="3615"/>
    <n v="2475"/>
    <n v="1320"/>
    <n v="1815"/>
    <m/>
    <m/>
    <m/>
    <m/>
    <m/>
    <m/>
    <m/>
    <m/>
    <m/>
    <m/>
    <m/>
    <m/>
    <n v="47757"/>
    <n v="135"/>
    <n v="2.0800000000000003E-3"/>
    <n v="41619"/>
    <n v="0"/>
    <n v="45.466666666666669"/>
    <n v="308.28888888888889"/>
    <n v="0"/>
    <n v="22.444444444444443"/>
    <n v="19.333333333333332"/>
    <n v="18.303703703703704"/>
    <n v="44.659259259259258"/>
    <n v="31.881481481481483"/>
    <n v="27.444444444444443"/>
    <n v="39.111111111111114"/>
    <n v="36.777777777777779"/>
    <n v="26.777777777777779"/>
    <n v="18.333333333333332"/>
    <n v="9.7777777777777786"/>
    <n v="13.444444444444445"/>
    <n v="0"/>
    <n v="0"/>
    <n v="0"/>
    <n v="0"/>
    <n v="0"/>
    <n v="0"/>
    <n v="0"/>
    <n v="0"/>
    <n v="0"/>
    <n v="0"/>
    <n v="0"/>
    <n v="0"/>
    <n v="12.767040000000001"/>
    <n v="86.567520000000016"/>
    <n v="0"/>
    <n v="6.3024000000000004"/>
    <n v="5.4288000000000007"/>
    <n v="5.1396800000000002"/>
    <n v="12.540320000000001"/>
    <n v="8.9523200000000003"/>
    <n v="7.7064000000000012"/>
    <n v="10.982400000000002"/>
    <n v="10.327200000000001"/>
    <n v="7.5192000000000005"/>
    <n v="5.1480000000000006"/>
    <n v="2.7456000000000005"/>
    <n v="3.7752000000000003"/>
    <n v="0"/>
    <n v="0"/>
    <n v="0"/>
    <n v="0"/>
    <n v="0"/>
    <n v="0"/>
    <n v="0"/>
    <n v="0"/>
    <n v="0"/>
    <n v="0"/>
    <n v="0"/>
    <n v="0"/>
  </r>
  <r>
    <s v="PIC"/>
    <x v="28"/>
    <n v="84141037"/>
    <n v="10076840832108"/>
    <s v="BJ US-IC-ChocFudgBrownie-FTNG-1 2.4G"/>
    <n v="25713"/>
    <n v="1216"/>
    <n v="786"/>
    <n v="3020"/>
    <n v="2055"/>
    <n v="2673"/>
    <n v="3378"/>
    <n v="4009"/>
    <n v="3069"/>
    <n v="1506"/>
    <n v="2064"/>
    <n v="930"/>
    <n v="2163"/>
    <m/>
    <m/>
    <m/>
    <m/>
    <m/>
    <m/>
    <m/>
    <m/>
    <m/>
    <m/>
    <m/>
    <m/>
    <n v="52582"/>
    <n v="125"/>
    <n v="9.0848256361922702E-3"/>
    <n v="26869"/>
    <n v="0"/>
    <n v="205.70400000000001"/>
    <n v="214.952"/>
    <n v="0"/>
    <n v="9.7279999999999998"/>
    <n v="6.2880000000000003"/>
    <n v="24.16"/>
    <n v="16.440000000000001"/>
    <n v="21.384"/>
    <n v="27.024000000000001"/>
    <n v="32.072000000000003"/>
    <n v="24.552"/>
    <n v="12.048"/>
    <n v="16.512"/>
    <n v="7.44"/>
    <n v="17.303999999999998"/>
    <n v="0"/>
    <n v="0"/>
    <n v="0"/>
    <n v="0"/>
    <n v="0"/>
    <n v="0"/>
    <n v="0"/>
    <n v="0"/>
    <n v="0"/>
    <n v="0"/>
    <n v="0"/>
    <n v="0"/>
    <n v="233.59812158341185"/>
    <n v="244.1001800188501"/>
    <n v="0"/>
    <n v="11.0471479736098"/>
    <n v="7.140672950047124"/>
    <n v="27.436173421300655"/>
    <n v="18.669316682375115"/>
    <n v="24.28373892554194"/>
    <n v="30.688540999057487"/>
    <n v="36.421065975494813"/>
    <n v="27.881329877474077"/>
    <n v="13.68174740810556"/>
    <n v="18.751080113100844"/>
    <n v="8.4488878416588111"/>
    <n v="19.650477851083881"/>
    <n v="0"/>
    <n v="0"/>
    <n v="0"/>
    <n v="0"/>
    <n v="0"/>
    <n v="0"/>
    <n v="0"/>
    <n v="0"/>
    <n v="0"/>
    <n v="0"/>
    <n v="0"/>
    <n v="0"/>
  </r>
  <r>
    <s v="NOV"/>
    <x v="15"/>
    <n v="64854330"/>
    <n v="10077567002485"/>
    <s v="MG Double Caramel RFA 8(3) 3PK"/>
    <n v="27081"/>
    <n v="1899"/>
    <n v="1931"/>
    <n v="1871"/>
    <n v="1898"/>
    <n v="3583"/>
    <n v="2330"/>
    <n v="3063"/>
    <n v="3655"/>
    <n v="1380"/>
    <n v="2460"/>
    <n v="1230"/>
    <n v="2358"/>
    <m/>
    <m/>
    <m/>
    <m/>
    <m/>
    <m/>
    <m/>
    <m/>
    <m/>
    <m/>
    <m/>
    <m/>
    <n v="54739"/>
    <n v="30"/>
    <n v="6.4800000000000005E-3"/>
    <n v="27658"/>
    <n v="0"/>
    <n v="902.7"/>
    <n v="921.93333333333328"/>
    <n v="0"/>
    <n v="63.3"/>
    <n v="64.36666666666666"/>
    <n v="62.366666666666667"/>
    <n v="63.266666666666666"/>
    <n v="119.43333333333334"/>
    <n v="77.666666666666671"/>
    <n v="102.1"/>
    <n v="121.83333333333333"/>
    <n v="46"/>
    <n v="82"/>
    <n v="41"/>
    <n v="78.599999999999994"/>
    <n v="0"/>
    <n v="0"/>
    <n v="0"/>
    <n v="0"/>
    <n v="0"/>
    <n v="0"/>
    <n v="0"/>
    <n v="0"/>
    <n v="0"/>
    <n v="0"/>
    <n v="0"/>
    <n v="0"/>
    <n v="175.48488"/>
    <n v="179.22384000000002"/>
    <n v="0"/>
    <n v="12.305520000000001"/>
    <n v="12.512880000000001"/>
    <n v="12.124080000000001"/>
    <n v="12.299040000000002"/>
    <n v="23.217840000000002"/>
    <n v="15.098400000000002"/>
    <n v="19.848240000000001"/>
    <n v="23.6844"/>
    <n v="8.942400000000001"/>
    <n v="15.940800000000001"/>
    <n v="7.9704000000000006"/>
    <n v="15.279840000000002"/>
    <n v="0"/>
    <n v="0"/>
    <n v="0"/>
    <n v="0"/>
    <n v="0"/>
    <n v="0"/>
    <n v="0"/>
    <n v="0"/>
    <n v="0"/>
    <n v="0"/>
    <n v="0"/>
    <n v="0"/>
  </r>
  <r>
    <s v="NOV"/>
    <x v="22"/>
    <n v="64989107"/>
    <n v="10077567603224"/>
    <s v="BR CHOCOLATE 6 10ct 3z"/>
    <n v="66854"/>
    <n v="3790"/>
    <n v="3362"/>
    <n v="3912"/>
    <n v="4560"/>
    <n v="5220"/>
    <n v="4480"/>
    <n v="4478"/>
    <n v="3108"/>
    <n v="2527"/>
    <n v="700"/>
    <n v="2479"/>
    <n v="2150"/>
    <m/>
    <m/>
    <m/>
    <m/>
    <m/>
    <m/>
    <m/>
    <m/>
    <m/>
    <m/>
    <m/>
    <m/>
    <n v="107620"/>
    <n v="120"/>
    <n v="5.3220000000000003E-3"/>
    <n v="40766"/>
    <n v="0"/>
    <n v="557.11666666666667"/>
    <n v="339.71666666666664"/>
    <n v="0"/>
    <n v="31.583333333333332"/>
    <n v="28.016666666666666"/>
    <n v="32.6"/>
    <n v="38"/>
    <n v="43.5"/>
    <n v="37.333333333333336"/>
    <n v="37.31666666666667"/>
    <n v="25.9"/>
    <n v="21.058333333333334"/>
    <n v="5.833333333333333"/>
    <n v="20.658333333333335"/>
    <n v="17.916666666666668"/>
    <n v="0"/>
    <n v="0"/>
    <n v="0"/>
    <n v="0"/>
    <n v="0"/>
    <n v="0"/>
    <n v="0"/>
    <n v="0"/>
    <n v="0"/>
    <n v="0"/>
    <n v="0"/>
    <n v="0"/>
    <n v="355.796988"/>
    <n v="216.95665200000002"/>
    <n v="0"/>
    <n v="20.170380000000002"/>
    <n v="17.892564"/>
    <n v="20.819664000000003"/>
    <n v="24.268320000000003"/>
    <n v="27.780840000000001"/>
    <n v="23.842560000000002"/>
    <n v="23.831916000000003"/>
    <n v="16.540776000000001"/>
    <n v="13.448694000000001"/>
    <n v="3.7254"/>
    <n v="13.193238000000001"/>
    <n v="11.442300000000001"/>
    <n v="0"/>
    <n v="0"/>
    <n v="0"/>
    <n v="0"/>
    <n v="0"/>
    <n v="0"/>
    <n v="0"/>
    <n v="0"/>
    <n v="0"/>
    <n v="0"/>
    <n v="0"/>
    <n v="0"/>
  </r>
  <r>
    <s v="PIC"/>
    <x v="21"/>
    <n v="64997056"/>
    <n v="10077567274738"/>
    <s v="BR VANILLA 8 1PT"/>
    <n v="216307"/>
    <n v="11678"/>
    <n v="13995"/>
    <n v="19457"/>
    <n v="19345"/>
    <n v="18347"/>
    <n v="26160"/>
    <n v="19410"/>
    <n v="17804"/>
    <n v="13530"/>
    <n v="14684"/>
    <n v="13470"/>
    <n v="10316"/>
    <m/>
    <m/>
    <m/>
    <m/>
    <m/>
    <m/>
    <m/>
    <m/>
    <m/>
    <m/>
    <m/>
    <m/>
    <n v="414503"/>
    <n v="240"/>
    <n v="3.7839999999999996E-3"/>
    <n v="198196"/>
    <n v="0"/>
    <n v="901.2791666666667"/>
    <n v="825.81666666666672"/>
    <n v="0"/>
    <n v="48.658333333333331"/>
    <n v="58.3125"/>
    <n v="81.07083333333334"/>
    <n v="80.604166666666671"/>
    <n v="76.44583333333334"/>
    <n v="109"/>
    <n v="80.875"/>
    <n v="74.183333333333337"/>
    <n v="56.375"/>
    <n v="61.18333333333333"/>
    <n v="56.125"/>
    <n v="42.983333333333334"/>
    <n v="0"/>
    <n v="0"/>
    <n v="0"/>
    <n v="0"/>
    <n v="0"/>
    <n v="0"/>
    <n v="0"/>
    <n v="0"/>
    <n v="0"/>
    <n v="0"/>
    <n v="0"/>
    <n v="0"/>
    <n v="818.50568799999996"/>
    <n v="749.97366399999987"/>
    <n v="0"/>
    <n v="44.189551999999992"/>
    <n v="52.957079999999998"/>
    <n v="73.625287999999998"/>
    <n v="73.201479999999989"/>
    <n v="69.42504799999999"/>
    <n v="98.989439999999988"/>
    <n v="73.447439999999986"/>
    <n v="67.370335999999995"/>
    <n v="51.197519999999997"/>
    <n v="55.564255999999993"/>
    <n v="50.970479999999995"/>
    <n v="39.035743999999994"/>
    <n v="0"/>
    <n v="0"/>
    <n v="0"/>
    <n v="0"/>
    <n v="0"/>
    <n v="0"/>
    <n v="0"/>
    <n v="0"/>
    <n v="0"/>
    <n v="0"/>
    <n v="0"/>
    <n v="0"/>
  </r>
  <r>
    <s v="PIC"/>
    <x v="28"/>
    <n v="84135794"/>
    <n v="10076840104151"/>
    <s v="BJ US-IC-Chocolate-FTNG-1 2.4G"/>
    <n v="24008"/>
    <n v="1019"/>
    <n v="945"/>
    <n v="3043"/>
    <n v="2164"/>
    <n v="2357"/>
    <n v="2770"/>
    <n v="3483"/>
    <n v="2382"/>
    <n v="1102"/>
    <n v="1389"/>
    <n v="831"/>
    <n v="2013"/>
    <m/>
    <m/>
    <m/>
    <m/>
    <m/>
    <m/>
    <m/>
    <m/>
    <m/>
    <m/>
    <m/>
    <m/>
    <n v="47506"/>
    <n v="125"/>
    <n v="9.0848256361922702E-3"/>
    <n v="23498"/>
    <n v="0"/>
    <n v="192.06399999999999"/>
    <n v="187.98400000000001"/>
    <n v="0"/>
    <n v="8.1519999999999992"/>
    <n v="7.56"/>
    <n v="24.344000000000001"/>
    <n v="17.312000000000001"/>
    <n v="18.856000000000002"/>
    <n v="22.16"/>
    <n v="27.864000000000001"/>
    <n v="19.056000000000001"/>
    <n v="8.8160000000000007"/>
    <n v="11.112"/>
    <n v="6.6479999999999997"/>
    <n v="16.103999999999999"/>
    <n v="0"/>
    <n v="0"/>
    <n v="0"/>
    <n v="0"/>
    <n v="0"/>
    <n v="0"/>
    <n v="0"/>
    <n v="0"/>
    <n v="0"/>
    <n v="0"/>
    <n v="0"/>
    <n v="0"/>
    <n v="218.10849387370402"/>
    <n v="213.47523279924596"/>
    <n v="0"/>
    <n v="9.2574373232799232"/>
    <n v="8.5851602262016957"/>
    <n v="27.645124410933079"/>
    <n v="19.659562676720071"/>
    <n v="21.41293402450518"/>
    <n v="25.164967012252589"/>
    <n v="31.642447690857676"/>
    <n v="21.640054665409988"/>
    <n v="10.011477851083882"/>
    <n v="12.618822808671064"/>
    <n v="7.5494901036757769"/>
    <n v="18.287754005655039"/>
    <n v="0"/>
    <n v="0"/>
    <n v="0"/>
    <n v="0"/>
    <n v="0"/>
    <n v="0"/>
    <n v="0"/>
    <n v="0"/>
    <n v="0"/>
    <n v="0"/>
    <n v="0"/>
    <n v="0"/>
  </r>
  <r>
    <s v="PIC"/>
    <x v="5"/>
    <n v="68860397"/>
    <n v="20186852000673"/>
    <s v="Talenti Peppermint Bark 8 1PT"/>
    <n v="11304"/>
    <n v="219"/>
    <n v="131"/>
    <n v="90"/>
    <n v="1830"/>
    <n v="120"/>
    <n v="120"/>
    <n v="172"/>
    <n v="2511"/>
    <n v="5662"/>
    <n v="5823"/>
    <n v="6582"/>
    <n v="1125"/>
    <m/>
    <m/>
    <m/>
    <m/>
    <m/>
    <m/>
    <m/>
    <m/>
    <m/>
    <m/>
    <m/>
    <m/>
    <n v="35689"/>
    <n v="255"/>
    <n v="3.7839999999999996E-3"/>
    <n v="24385"/>
    <n v="0"/>
    <n v="44.329411764705881"/>
    <n v="95.627450980392155"/>
    <n v="0"/>
    <n v="0.85882352941176465"/>
    <n v="0.51372549019607838"/>
    <n v="0.35294117647058826"/>
    <n v="7.1764705882352944"/>
    <n v="0.47058823529411764"/>
    <n v="0.47058823529411764"/>
    <n v="0.67450980392156867"/>
    <n v="9.8470588235294123"/>
    <n v="22.20392156862745"/>
    <n v="22.835294117647059"/>
    <n v="25.811764705882354"/>
    <n v="4.4117647058823533"/>
    <n v="0"/>
    <n v="0"/>
    <n v="0"/>
    <n v="0"/>
    <n v="0"/>
    <n v="0"/>
    <n v="0"/>
    <n v="0"/>
    <n v="0"/>
    <n v="0"/>
    <n v="0"/>
    <n v="0"/>
    <n v="42.774335999999998"/>
    <n v="92.272839999999988"/>
    <n v="0"/>
    <n v="0.82869599999999988"/>
    <n v="0.49570399999999992"/>
    <n v="0.34055999999999997"/>
    <n v="6.9247199999999989"/>
    <n v="0.45407999999999993"/>
    <n v="0.45407999999999993"/>
    <n v="0.65084799999999998"/>
    <n v="9.5016239999999996"/>
    <n v="21.425007999999998"/>
    <n v="22.034231999999999"/>
    <n v="24.906287999999996"/>
    <n v="4.2569999999999997"/>
    <n v="0"/>
    <n v="0"/>
    <n v="0"/>
    <n v="0"/>
    <n v="0"/>
    <n v="0"/>
    <n v="0"/>
    <n v="0"/>
    <n v="0"/>
    <n v="0"/>
    <n v="0"/>
    <n v="0"/>
  </r>
  <r>
    <s v="NOV"/>
    <x v="18"/>
    <n v="68654232"/>
    <n v="10076840003591"/>
    <s v="BJ US-CD-Smores-8 8z"/>
    <n v="55905"/>
    <n v="1680"/>
    <n v="2405"/>
    <n v="2394"/>
    <n v="4059"/>
    <n v="1334"/>
    <n v="2500"/>
    <n v="2116"/>
    <n v="2738"/>
    <n v="1709"/>
    <n v="1685"/>
    <n v="2342"/>
    <n v="1714"/>
    <m/>
    <m/>
    <m/>
    <m/>
    <m/>
    <m/>
    <m/>
    <m/>
    <m/>
    <m/>
    <m/>
    <m/>
    <n v="82581"/>
    <n v="256"/>
    <n v="1.8959999999999999E-3"/>
    <n v="26676"/>
    <n v="0"/>
    <n v="218.37890625"/>
    <n v="104.203125"/>
    <n v="0"/>
    <n v="6.5625"/>
    <n v="9.39453125"/>
    <n v="9.3515625"/>
    <n v="15.85546875"/>
    <n v="5.2109375"/>
    <n v="9.765625"/>
    <n v="8.265625"/>
    <n v="10.6953125"/>
    <n v="6.67578125"/>
    <n v="6.58203125"/>
    <n v="9.1484375"/>
    <n v="6.6953125"/>
    <n v="0"/>
    <n v="0"/>
    <n v="0"/>
    <n v="0"/>
    <n v="0"/>
    <n v="0"/>
    <n v="0"/>
    <n v="0"/>
    <n v="0"/>
    <n v="0"/>
    <n v="0"/>
    <n v="0"/>
    <n v="105.99588"/>
    <n v="50.577695999999996"/>
    <n v="0"/>
    <n v="3.1852799999999997"/>
    <n v="4.5598799999999997"/>
    <n v="4.5390239999999995"/>
    <n v="7.6958639999999994"/>
    <n v="2.529264"/>
    <n v="4.7399999999999993"/>
    <n v="4.0119359999999995"/>
    <n v="5.1912479999999999"/>
    <n v="3.2402639999999998"/>
    <n v="3.19476"/>
    <n v="4.4404319999999995"/>
    <n v="3.2497439999999997"/>
    <n v="0"/>
    <n v="0"/>
    <n v="0"/>
    <n v="0"/>
    <n v="0"/>
    <n v="0"/>
    <n v="0"/>
    <n v="0"/>
    <n v="0"/>
    <n v="0"/>
    <n v="0"/>
    <n v="0"/>
  </r>
  <r>
    <s v="NOV"/>
    <x v="24"/>
    <n v="64960652"/>
    <n v="10850001974032"/>
    <s v="Yasso Cookies n Cream Sandwich 8-3pk"/>
    <n v="0"/>
    <n v="0"/>
    <n v="0"/>
    <n v="0"/>
    <n v="0"/>
    <n v="0"/>
    <n v="0"/>
    <n v="0"/>
    <n v="0"/>
    <n v="0"/>
    <n v="0"/>
    <n v="740"/>
    <n v="1580"/>
    <m/>
    <m/>
    <m/>
    <m/>
    <m/>
    <m/>
    <m/>
    <m/>
    <m/>
    <m/>
    <m/>
    <m/>
    <n v="2320"/>
    <n v="180"/>
    <n v="2.4880000000000002E-3"/>
    <n v="2320"/>
    <n v="0"/>
    <n v="0"/>
    <n v="12.888888888888889"/>
    <n v="0"/>
    <n v="0"/>
    <n v="0"/>
    <n v="0"/>
    <n v="0"/>
    <n v="0"/>
    <n v="0"/>
    <n v="0"/>
    <n v="0"/>
    <n v="0"/>
    <n v="0"/>
    <n v="4.1111111111111107"/>
    <n v="8.7777777777777786"/>
    <n v="0"/>
    <n v="0"/>
    <n v="0"/>
    <n v="0"/>
    <n v="0"/>
    <n v="0"/>
    <n v="0"/>
    <n v="0"/>
    <n v="0"/>
    <n v="0"/>
    <n v="0"/>
    <n v="0"/>
    <n v="0"/>
    <n v="5.7721600000000004"/>
    <n v="0"/>
    <n v="0"/>
    <n v="0"/>
    <n v="0"/>
    <n v="0"/>
    <n v="0"/>
    <n v="0"/>
    <n v="0"/>
    <n v="0"/>
    <n v="0"/>
    <n v="0"/>
    <n v="1.8411200000000001"/>
    <n v="3.9310400000000003"/>
    <n v="0"/>
    <n v="0"/>
    <n v="0"/>
    <n v="0"/>
    <n v="0"/>
    <n v="0"/>
    <n v="0"/>
    <n v="0"/>
    <n v="0"/>
    <n v="0"/>
    <n v="0"/>
    <n v="0"/>
  </r>
  <r>
    <s v="NOV"/>
    <x v="18"/>
    <n v="68654218"/>
    <n v="10076840003584"/>
    <s v="BJ US-CD-PBMix-8 8z"/>
    <n v="34599"/>
    <n v="1688"/>
    <n v="2524"/>
    <n v="1764"/>
    <n v="4157"/>
    <n v="439"/>
    <n v="1722"/>
    <n v="3180"/>
    <n v="2122"/>
    <n v="1570"/>
    <n v="2440"/>
    <n v="25"/>
    <n v="4344"/>
    <m/>
    <m/>
    <m/>
    <m/>
    <m/>
    <m/>
    <m/>
    <m/>
    <m/>
    <m/>
    <m/>
    <m/>
    <n v="60574"/>
    <n v="256"/>
    <n v="1.892672E-3"/>
    <n v="25975"/>
    <n v="0"/>
    <n v="135.15234375"/>
    <n v="101.46484375"/>
    <n v="0"/>
    <n v="6.59375"/>
    <n v="9.859375"/>
    <n v="6.890625"/>
    <n v="16.23828125"/>
    <n v="1.71484375"/>
    <n v="6.7265625"/>
    <n v="12.421875"/>
    <n v="8.2890625"/>
    <n v="6.1328125"/>
    <n v="9.53125"/>
    <n v="9.765625E-2"/>
    <n v="16.96875"/>
    <n v="0"/>
    <n v="0"/>
    <n v="0"/>
    <n v="0"/>
    <n v="0"/>
    <n v="0"/>
    <n v="0"/>
    <n v="0"/>
    <n v="0"/>
    <n v="0"/>
    <n v="0"/>
    <n v="0"/>
    <n v="65.484558527999994"/>
    <n v="49.162155200000001"/>
    <n v="0"/>
    <n v="3.1948303359999999"/>
    <n v="4.7771041279999995"/>
    <n v="3.338673408"/>
    <n v="7.8678375039999997"/>
    <n v="0.83088300800000003"/>
    <n v="3.259181184"/>
    <n v="6.0186969599999998"/>
    <n v="4.0162499839999999"/>
    <n v="2.9714950399999998"/>
    <n v="4.6181196799999995"/>
    <n v="4.7316799999999999E-2"/>
    <n v="8.2217671679999995"/>
    <n v="0"/>
    <n v="0"/>
    <n v="0"/>
    <n v="0"/>
    <n v="0"/>
    <n v="0"/>
    <n v="0"/>
    <n v="0"/>
    <n v="0"/>
    <n v="0"/>
    <n v="0"/>
    <n v="0"/>
  </r>
  <r>
    <s v="PIC"/>
    <x v="2"/>
    <n v="62697531"/>
    <n v="10076840002273"/>
    <s v="BJ US-NDS-MintChocCookie-8 1PT"/>
    <n v="38636"/>
    <n v="1435"/>
    <n v="1998"/>
    <n v="3316"/>
    <n v="2576"/>
    <n v="1916"/>
    <n v="2996"/>
    <n v="3202"/>
    <n v="2442"/>
    <n v="4375"/>
    <n v="1909"/>
    <n v="1398"/>
    <n v="1372"/>
    <m/>
    <m/>
    <m/>
    <m/>
    <m/>
    <m/>
    <m/>
    <m/>
    <m/>
    <m/>
    <m/>
    <m/>
    <n v="67571"/>
    <n v="240"/>
    <n v="3.7839999999999996E-3"/>
    <n v="28935"/>
    <n v="0"/>
    <n v="160.98333333333332"/>
    <n v="120.5625"/>
    <n v="0"/>
    <n v="5.979166666666667"/>
    <n v="8.3249999999999993"/>
    <n v="13.816666666666666"/>
    <n v="10.733333333333333"/>
    <n v="7.9833333333333334"/>
    <n v="12.483333333333333"/>
    <n v="13.341666666666667"/>
    <n v="10.175000000000001"/>
    <n v="18.229166666666668"/>
    <n v="7.9541666666666666"/>
    <n v="5.8250000000000002"/>
    <n v="5.7166666666666668"/>
    <n v="0"/>
    <n v="0"/>
    <n v="0"/>
    <n v="0"/>
    <n v="0"/>
    <n v="0"/>
    <n v="0"/>
    <n v="0"/>
    <n v="0"/>
    <n v="0"/>
    <n v="0"/>
    <n v="0"/>
    <n v="146.198624"/>
    <n v="109.49003999999999"/>
    <n v="0"/>
    <n v="5.4300399999999991"/>
    <n v="7.5604319999999996"/>
    <n v="12.547743999999998"/>
    <n v="9.7475839999999998"/>
    <n v="7.2501439999999988"/>
    <n v="11.336863999999998"/>
    <n v="12.116368"/>
    <n v="9.2405279999999994"/>
    <n v="16.555"/>
    <n v="7.2236559999999992"/>
    <n v="5.2900319999999992"/>
    <n v="5.1916479999999998"/>
    <n v="0"/>
    <n v="0"/>
    <n v="0"/>
    <n v="0"/>
    <n v="0"/>
    <n v="0"/>
    <n v="0"/>
    <n v="0"/>
    <n v="0"/>
    <n v="0"/>
    <n v="0"/>
    <n v="0"/>
  </r>
  <r>
    <s v="PIC"/>
    <x v="2"/>
    <n v="84163503"/>
    <n v="10076840635037"/>
    <s v="BJ US-IC-Salted Caramel Almond-8 1PT"/>
    <n v="38685"/>
    <n v="1815"/>
    <n v="2784"/>
    <n v="3684"/>
    <n v="1980"/>
    <n v="2760"/>
    <n v="4635"/>
    <n v="3180"/>
    <n v="1370"/>
    <n v="3645"/>
    <n v="2370"/>
    <n v="1770"/>
    <n v="4950"/>
    <m/>
    <m/>
    <m/>
    <m/>
    <m/>
    <m/>
    <m/>
    <m/>
    <m/>
    <m/>
    <m/>
    <m/>
    <n v="73628"/>
    <n v="240"/>
    <n v="3.7853439999999999E-3"/>
    <n v="34943"/>
    <n v="0"/>
    <n v="161.1875"/>
    <n v="145.59583333333333"/>
    <n v="0"/>
    <n v="7.5625"/>
    <n v="11.6"/>
    <n v="15.35"/>
    <n v="8.25"/>
    <n v="11.5"/>
    <n v="19.3125"/>
    <n v="13.25"/>
    <n v="5.708333333333333"/>
    <n v="15.1875"/>
    <n v="9.875"/>
    <n v="7.375"/>
    <n v="20.625"/>
    <n v="0"/>
    <n v="0"/>
    <n v="0"/>
    <n v="0"/>
    <n v="0"/>
    <n v="0"/>
    <n v="0"/>
    <n v="0"/>
    <n v="0"/>
    <n v="0"/>
    <n v="0"/>
    <n v="0"/>
    <n v="146.43603264000001"/>
    <n v="132.27127539200001"/>
    <n v="0"/>
    <n v="6.8703993599999995"/>
    <n v="10.538397696000001"/>
    <n v="13.945207296"/>
    <n v="7.4949811200000003"/>
    <n v="10.44754944"/>
    <n v="17.545069439999999"/>
    <n v="12.03739392"/>
    <n v="5.1859212799999996"/>
    <n v="13.79757888"/>
    <n v="8.971265279999999"/>
    <n v="6.7000588800000003"/>
    <n v="18.7374528"/>
    <n v="0"/>
    <n v="0"/>
    <n v="0"/>
    <n v="0"/>
    <n v="0"/>
    <n v="0"/>
    <n v="0"/>
    <n v="0"/>
    <n v="0"/>
    <n v="0"/>
    <n v="0"/>
    <n v="0"/>
  </r>
  <r>
    <s v="NOV"/>
    <x v="26"/>
    <n v="64388736"/>
    <n v="10850001974803"/>
    <s v="Yasso Fudge Poppables 10p 6.84flz"/>
    <n v="3209"/>
    <n v="4550"/>
    <n v="5960"/>
    <n v="1472"/>
    <n v="960"/>
    <n v="13452"/>
    <n v="10934"/>
    <n v="4754"/>
    <n v="4480"/>
    <n v="3220"/>
    <n v="2340"/>
    <n v="1513"/>
    <n v="1740"/>
    <m/>
    <m/>
    <m/>
    <m/>
    <m/>
    <m/>
    <m/>
    <m/>
    <m/>
    <m/>
    <m/>
    <m/>
    <n v="58584"/>
    <n v="200"/>
    <n v="2.0200000000000001E-3"/>
    <n v="55375"/>
    <n v="0"/>
    <n v="16.045000000000002"/>
    <n v="276.875"/>
    <n v="0"/>
    <n v="22.75"/>
    <n v="29.8"/>
    <n v="7.36"/>
    <n v="4.8"/>
    <n v="67.260000000000005"/>
    <n v="54.67"/>
    <n v="23.77"/>
    <n v="22.4"/>
    <n v="16.100000000000001"/>
    <n v="11.7"/>
    <n v="7.5650000000000004"/>
    <n v="8.6999999999999993"/>
    <n v="0"/>
    <n v="0"/>
    <n v="0"/>
    <n v="0"/>
    <n v="0"/>
    <n v="0"/>
    <n v="0"/>
    <n v="0"/>
    <n v="0"/>
    <n v="0"/>
    <n v="0"/>
    <n v="0"/>
    <n v="6.4821800000000005"/>
    <n v="111.8575"/>
    <n v="0"/>
    <n v="9.1910000000000007"/>
    <n v="12.039200000000001"/>
    <n v="2.9734400000000001"/>
    <n v="1.9392"/>
    <n v="27.17304"/>
    <n v="22.086680000000001"/>
    <n v="9.6030800000000003"/>
    <n v="9.0495999999999999"/>
    <n v="6.5044000000000004"/>
    <n v="4.7267999999999999"/>
    <n v="3.05626"/>
    <n v="3.5148000000000001"/>
    <n v="0"/>
    <n v="0"/>
    <n v="0"/>
    <n v="0"/>
    <n v="0"/>
    <n v="0"/>
    <n v="0"/>
    <n v="0"/>
    <n v="0"/>
    <n v="0"/>
    <n v="0"/>
    <n v="0"/>
  </r>
  <r>
    <s v="PIC"/>
    <x v="28"/>
    <n v="68354578"/>
    <n v="10076840002983"/>
    <s v="BJ US-IC-HalfBaked-1 2.4G"/>
    <n v="18789"/>
    <n v="1128"/>
    <n v="689"/>
    <n v="2624"/>
    <n v="2014"/>
    <n v="1798"/>
    <n v="3086"/>
    <n v="3365"/>
    <n v="2690"/>
    <n v="1431"/>
    <n v="1424"/>
    <n v="574"/>
    <n v="905"/>
    <m/>
    <m/>
    <m/>
    <m/>
    <m/>
    <m/>
    <m/>
    <m/>
    <m/>
    <m/>
    <m/>
    <m/>
    <n v="40517"/>
    <n v="125"/>
    <n v="9.0848256361922702E-3"/>
    <n v="21728"/>
    <n v="0"/>
    <n v="150.31200000000001"/>
    <n v="173.82400000000001"/>
    <n v="0"/>
    <n v="9.0239999999999991"/>
    <n v="5.5119999999999996"/>
    <n v="20.992000000000001"/>
    <n v="16.111999999999998"/>
    <n v="14.384"/>
    <n v="24.687999999999999"/>
    <n v="26.92"/>
    <n v="21.52"/>
    <n v="11.448"/>
    <n v="11.391999999999999"/>
    <n v="4.5919999999999996"/>
    <n v="7.24"/>
    <n v="0"/>
    <n v="0"/>
    <n v="0"/>
    <n v="0"/>
    <n v="0"/>
    <n v="0"/>
    <n v="0"/>
    <n v="0"/>
    <n v="0"/>
    <n v="0"/>
    <n v="0"/>
    <n v="0"/>
    <n v="170.69478887841657"/>
    <n v="197.39509142318565"/>
    <n v="0"/>
    <n v="10.247683317624881"/>
    <n v="6.2594448633364745"/>
    <n v="23.838582469368518"/>
    <n v="18.296838831291232"/>
    <n v="16.334516493873704"/>
    <n v="28.035771913289345"/>
    <n v="30.57043826578699"/>
    <n v="24.438180961357208"/>
    <n v="13.000385485391138"/>
    <n v="12.936791705937793"/>
    <n v="5.2146899151743629"/>
    <n v="8.2217672007540052"/>
    <n v="0"/>
    <n v="0"/>
    <n v="0"/>
    <n v="0"/>
    <n v="0"/>
    <n v="0"/>
    <n v="0"/>
    <n v="0"/>
    <n v="0"/>
    <n v="0"/>
    <n v="0"/>
    <n v="0"/>
  </r>
  <r>
    <s v="PIC"/>
    <x v="28"/>
    <n v="84139971"/>
    <n v="10076840820600"/>
    <s v="BJ US-IC-MintChocChunk-FTNG-1 2.4G"/>
    <n v="19139"/>
    <n v="1075"/>
    <n v="523"/>
    <n v="2498"/>
    <n v="1721"/>
    <n v="1298"/>
    <n v="2623"/>
    <n v="3246"/>
    <n v="2101"/>
    <n v="1326"/>
    <n v="813"/>
    <n v="884"/>
    <n v="386"/>
    <m/>
    <m/>
    <m/>
    <m/>
    <m/>
    <m/>
    <m/>
    <m/>
    <m/>
    <m/>
    <m/>
    <m/>
    <n v="37633"/>
    <n v="125"/>
    <n v="9.0848256361922702E-3"/>
    <n v="18494"/>
    <n v="0"/>
    <n v="153.11199999999999"/>
    <n v="147.952"/>
    <n v="0"/>
    <n v="8.6"/>
    <n v="4.1840000000000002"/>
    <n v="19.984000000000002"/>
    <n v="13.768000000000001"/>
    <n v="10.384"/>
    <n v="20.984000000000002"/>
    <n v="25.968"/>
    <n v="16.808"/>
    <n v="10.608000000000001"/>
    <n v="6.5039999999999996"/>
    <n v="7.0720000000000001"/>
    <n v="3.0880000000000001"/>
    <n v="0"/>
    <n v="0"/>
    <n v="0"/>
    <n v="0"/>
    <n v="0"/>
    <n v="0"/>
    <n v="0"/>
    <n v="0"/>
    <n v="0"/>
    <n v="0"/>
    <n v="0"/>
    <n v="0"/>
    <n v="173.87447785108387"/>
    <n v="168.01476531573985"/>
    <n v="0"/>
    <n v="9.7661875589066902"/>
    <n v="4.7513638077285574"/>
    <n v="22.69389443920829"/>
    <n v="15.634984919886897"/>
    <n v="11.792103675777566"/>
    <n v="23.829497643732324"/>
    <n v="29.48934401508011"/>
    <n v="19.087218661639959"/>
    <n v="12.04647879359095"/>
    <n v="7.3859632422243156"/>
    <n v="8.0309858623939672"/>
    <n v="3.5067426955702161"/>
    <n v="0"/>
    <n v="0"/>
    <n v="0"/>
    <n v="0"/>
    <n v="0"/>
    <n v="0"/>
    <n v="0"/>
    <n v="0"/>
    <n v="0"/>
    <n v="0"/>
    <n v="0"/>
    <n v="0"/>
  </r>
  <r>
    <s v="PIC"/>
    <x v="28"/>
    <n v="84139000"/>
    <n v="10076840390004"/>
    <s v="BJ US-IC-SaltCaramelBlondie-FTNG-1 2.4G"/>
    <n v="16732"/>
    <n v="815"/>
    <n v="770"/>
    <n v="1947"/>
    <n v="1617"/>
    <n v="1796"/>
    <n v="2047"/>
    <n v="3121"/>
    <n v="2308"/>
    <n v="1498"/>
    <n v="1295"/>
    <n v="673"/>
    <n v="955"/>
    <m/>
    <m/>
    <m/>
    <m/>
    <m/>
    <m/>
    <m/>
    <m/>
    <m/>
    <m/>
    <m/>
    <m/>
    <n v="35574"/>
    <n v="125"/>
    <n v="9.0848256361922702E-3"/>
    <n v="18842"/>
    <n v="0"/>
    <n v="133.85599999999999"/>
    <n v="150.73599999999999"/>
    <n v="0"/>
    <n v="6.52"/>
    <n v="6.16"/>
    <n v="15.576000000000001"/>
    <n v="12.936"/>
    <n v="14.368"/>
    <n v="16.376000000000001"/>
    <n v="24.968"/>
    <n v="18.463999999999999"/>
    <n v="11.984"/>
    <n v="10.36"/>
    <n v="5.3840000000000003"/>
    <n v="7.64"/>
    <n v="0"/>
    <n v="0"/>
    <n v="0"/>
    <n v="0"/>
    <n v="0"/>
    <n v="0"/>
    <n v="0"/>
    <n v="0"/>
    <n v="0"/>
    <n v="0"/>
    <n v="0"/>
    <n v="0"/>
    <n v="152.00730254476906"/>
    <n v="171.17628463713476"/>
    <n v="0"/>
    <n v="7.4041328934967003"/>
    <n v="6.9953157398680483"/>
    <n v="17.688155513666349"/>
    <n v="14.690163053722902"/>
    <n v="16.316346842601316"/>
    <n v="18.596638077285576"/>
    <n v="28.353740810556076"/>
    <n v="20.967777568331758"/>
    <n v="13.609068803016021"/>
    <n v="11.76484919886899"/>
    <n v="6.114087653157398"/>
    <n v="8.6760084825636188"/>
    <n v="0"/>
    <n v="0"/>
    <n v="0"/>
    <n v="0"/>
    <n v="0"/>
    <n v="0"/>
    <n v="0"/>
    <n v="0"/>
    <n v="0"/>
    <n v="0"/>
    <n v="0"/>
    <n v="0"/>
  </r>
  <r>
    <s v="NOV"/>
    <x v="23"/>
    <n v="69557443"/>
    <n v="10075856000723"/>
    <s v="KL Cone Cookies n Cream Vanilla 6-8CT"/>
    <n v="117599"/>
    <n v="4188"/>
    <n v="2016"/>
    <n v="4320"/>
    <n v="3096"/>
    <n v="10428"/>
    <n v="6912"/>
    <n v="10956"/>
    <n v="10488"/>
    <n v="8940"/>
    <n v="7836"/>
    <n v="4776"/>
    <n v="4032"/>
    <m/>
    <m/>
    <m/>
    <m/>
    <m/>
    <m/>
    <m/>
    <m/>
    <m/>
    <m/>
    <m/>
    <m/>
    <n v="195587"/>
    <n v="120"/>
    <n v="5.3220000000000003E-3"/>
    <n v="77988"/>
    <n v="0"/>
    <n v="979.99166666666667"/>
    <n v="649.9"/>
    <n v="0"/>
    <n v="34.9"/>
    <n v="16.8"/>
    <n v="36"/>
    <n v="25.8"/>
    <n v="86.9"/>
    <n v="57.6"/>
    <n v="91.3"/>
    <n v="87.4"/>
    <n v="74.5"/>
    <n v="65.3"/>
    <n v="39.799999999999997"/>
    <n v="33.6"/>
    <n v="0"/>
    <n v="0"/>
    <n v="0"/>
    <n v="0"/>
    <n v="0"/>
    <n v="0"/>
    <n v="0"/>
    <n v="0"/>
    <n v="0"/>
    <n v="0"/>
    <n v="0"/>
    <n v="0"/>
    <n v="625.86187800000005"/>
    <n v="415.05213600000002"/>
    <n v="0"/>
    <n v="22.288536000000001"/>
    <n v="10.729152000000001"/>
    <n v="22.991040000000002"/>
    <n v="16.476912000000002"/>
    <n v="55.497816"/>
    <n v="36.785664000000004"/>
    <n v="58.307832000000005"/>
    <n v="55.817136000000005"/>
    <n v="47.578680000000006"/>
    <n v="41.703192000000001"/>
    <n v="25.417872000000003"/>
    <n v="21.458304000000002"/>
    <n v="0"/>
    <n v="0"/>
    <n v="0"/>
    <n v="0"/>
    <n v="0"/>
    <n v="0"/>
    <n v="0"/>
    <n v="0"/>
    <n v="0"/>
    <n v="0"/>
    <n v="0"/>
    <n v="0"/>
  </r>
  <r>
    <s v="PIC"/>
    <x v="28"/>
    <n v="68499787"/>
    <n v="10076840003300"/>
    <s v="BJ US-IC-MarshmallowSky-1 2.4gal"/>
    <n v="16746"/>
    <n v="1279"/>
    <n v="766"/>
    <n v="2359"/>
    <n v="2047"/>
    <n v="1972"/>
    <n v="2669"/>
    <n v="3147"/>
    <n v="2684"/>
    <n v="863"/>
    <n v="1006"/>
    <n v="766"/>
    <n v="942"/>
    <m/>
    <m/>
    <m/>
    <m/>
    <m/>
    <m/>
    <m/>
    <m/>
    <m/>
    <m/>
    <m/>
    <m/>
    <n v="37246"/>
    <n v="125"/>
    <n v="9.0850000000000011E-3"/>
    <n v="20500"/>
    <n v="0"/>
    <n v="133.96799999999999"/>
    <n v="164"/>
    <n v="0"/>
    <n v="10.231999999999999"/>
    <n v="6.1280000000000001"/>
    <n v="18.872"/>
    <n v="16.376000000000001"/>
    <n v="15.776"/>
    <n v="21.352"/>
    <n v="25.175999999999998"/>
    <n v="21.472000000000001"/>
    <n v="6.9039999999999999"/>
    <n v="8.048"/>
    <n v="6.1280000000000001"/>
    <n v="7.5359999999999996"/>
    <n v="0"/>
    <n v="0"/>
    <n v="0"/>
    <n v="0"/>
    <n v="0"/>
    <n v="0"/>
    <n v="0"/>
    <n v="0"/>
    <n v="0"/>
    <n v="0"/>
    <n v="0"/>
    <n v="0"/>
    <n v="152.13741000000002"/>
    <n v="186.24250000000004"/>
    <n v="0"/>
    <n v="11.619715000000001"/>
    <n v="6.9591100000000008"/>
    <n v="21.431515000000001"/>
    <n v="18.596995000000003"/>
    <n v="17.915620000000001"/>
    <n v="24.247865000000004"/>
    <n v="28.590495000000004"/>
    <n v="24.384140000000002"/>
    <n v="7.8403550000000006"/>
    <n v="9.1395100000000014"/>
    <n v="6.9591100000000008"/>
    <n v="8.5580700000000007"/>
    <n v="0"/>
    <n v="0"/>
    <n v="0"/>
    <n v="0"/>
    <n v="0"/>
    <n v="0"/>
    <n v="0"/>
    <n v="0"/>
    <n v="0"/>
    <n v="0"/>
    <n v="0"/>
    <n v="0"/>
  </r>
  <r>
    <s v="PIC"/>
    <x v="28"/>
    <n v="84138347"/>
    <n v="10076840810878"/>
    <s v="BJ US-IC-CoffeeBuzzBuzz-FTNG-1 2.4G"/>
    <n v="17038"/>
    <n v="716"/>
    <n v="702"/>
    <n v="2250"/>
    <n v="1478"/>
    <n v="1512"/>
    <n v="2083"/>
    <n v="2744"/>
    <n v="1748"/>
    <n v="1590"/>
    <n v="1023"/>
    <n v="645"/>
    <n v="623"/>
    <m/>
    <m/>
    <m/>
    <m/>
    <m/>
    <m/>
    <m/>
    <m/>
    <m/>
    <m/>
    <m/>
    <m/>
    <n v="34152"/>
    <n v="125"/>
    <n v="9.0848256361922702E-3"/>
    <n v="17114"/>
    <n v="0"/>
    <n v="136.304"/>
    <n v="136.91200000000001"/>
    <n v="0"/>
    <n v="5.7279999999999998"/>
    <n v="5.6159999999999997"/>
    <n v="18"/>
    <n v="11.824"/>
    <n v="12.096"/>
    <n v="16.664000000000001"/>
    <n v="21.952000000000002"/>
    <n v="13.984"/>
    <n v="12.72"/>
    <n v="8.1839999999999993"/>
    <n v="5.16"/>
    <n v="4.984"/>
    <n v="0"/>
    <n v="0"/>
    <n v="0"/>
    <n v="0"/>
    <n v="0"/>
    <n v="0"/>
    <n v="0"/>
    <n v="0"/>
    <n v="0"/>
    <n v="0"/>
    <n v="0"/>
    <n v="0"/>
    <n v="154.78725918944389"/>
    <n v="155.47770593779452"/>
    <n v="0"/>
    <n v="6.5047351555136652"/>
    <n v="6.3775475966069735"/>
    <n v="20.440857681432608"/>
    <n v="13.427372290292176"/>
    <n v="13.736256361922713"/>
    <n v="18.9236918001885"/>
    <n v="24.928761545711591"/>
    <n v="15.880275212064088"/>
    <n v="14.44487276154571"/>
    <n v="9.2937766258246928"/>
    <n v="5.8597125353440145"/>
    <n v="5.6598463713477845"/>
    <n v="0"/>
    <n v="0"/>
    <n v="0"/>
    <n v="0"/>
    <n v="0"/>
    <n v="0"/>
    <n v="0"/>
    <n v="0"/>
    <n v="0"/>
    <n v="0"/>
    <n v="0"/>
    <n v="0"/>
  </r>
  <r>
    <s v="PIC"/>
    <x v="28"/>
    <n v="67825198"/>
    <n v="10076840085764"/>
    <s v="BJ US-IC-Milk+Cookies-FTNG-1 2.4G"/>
    <n v="16731"/>
    <n v="949"/>
    <n v="696"/>
    <n v="2125"/>
    <n v="1269"/>
    <n v="1603"/>
    <n v="2003"/>
    <n v="2684"/>
    <n v="2100"/>
    <n v="706"/>
    <n v="1036"/>
    <n v="484"/>
    <n v="1038"/>
    <m/>
    <m/>
    <m/>
    <m/>
    <m/>
    <m/>
    <m/>
    <m/>
    <m/>
    <m/>
    <m/>
    <m/>
    <n v="33424"/>
    <n v="125"/>
    <n v="9.0848256361922702E-3"/>
    <n v="16693"/>
    <n v="0"/>
    <n v="133.84800000000001"/>
    <n v="133.54400000000001"/>
    <n v="0"/>
    <n v="7.5919999999999996"/>
    <n v="5.5679999999999996"/>
    <n v="17"/>
    <n v="10.151999999999999"/>
    <n v="12.824"/>
    <n v="16.024000000000001"/>
    <n v="21.472000000000001"/>
    <n v="16.8"/>
    <n v="5.6479999999999997"/>
    <n v="8.2880000000000003"/>
    <n v="3.8719999999999999"/>
    <n v="8.3040000000000003"/>
    <n v="0"/>
    <n v="0"/>
    <n v="0"/>
    <n v="0"/>
    <n v="0"/>
    <n v="0"/>
    <n v="0"/>
    <n v="0"/>
    <n v="0"/>
    <n v="0"/>
    <n v="0"/>
    <n v="0"/>
    <n v="151.99821771913287"/>
    <n v="151.65299434495756"/>
    <n v="0"/>
    <n v="8.6214995287464653"/>
    <n v="6.32303864278982"/>
    <n v="19.305254476908573"/>
    <n v="11.528643732327991"/>
    <n v="14.562975494816209"/>
    <n v="18.196905749293116"/>
    <n v="24.383672007540053"/>
    <n v="19.078133836003769"/>
    <n v="6.413886899151743"/>
    <n v="9.4118793590951917"/>
    <n v="4.3970556079170589"/>
    <n v="9.4300490103675774"/>
    <n v="0"/>
    <n v="0"/>
    <n v="0"/>
    <n v="0"/>
    <n v="0"/>
    <n v="0"/>
    <n v="0"/>
    <n v="0"/>
    <n v="0"/>
    <n v="0"/>
    <n v="0"/>
    <n v="0"/>
  </r>
  <r>
    <s v="PIC"/>
    <x v="28"/>
    <n v="84137721"/>
    <n v="10076840831903"/>
    <s v="BJ US-IC-CherryGarcia-FTNG-1 2.4G"/>
    <n v="16356"/>
    <n v="682"/>
    <n v="1088"/>
    <n v="1987"/>
    <n v="1555"/>
    <n v="1339"/>
    <n v="2133"/>
    <n v="2870"/>
    <n v="1730"/>
    <n v="995"/>
    <n v="536"/>
    <n v="682"/>
    <n v="606"/>
    <m/>
    <m/>
    <m/>
    <m/>
    <m/>
    <m/>
    <m/>
    <m/>
    <m/>
    <m/>
    <m/>
    <m/>
    <n v="32559"/>
    <n v="125"/>
    <n v="9.0848256361922702E-3"/>
    <n v="16203"/>
    <n v="0"/>
    <n v="130.84800000000001"/>
    <n v="129.624"/>
    <n v="0"/>
    <n v="5.4560000000000004"/>
    <n v="8.7040000000000006"/>
    <n v="15.896000000000001"/>
    <n v="12.44"/>
    <n v="10.712"/>
    <n v="17.064"/>
    <n v="22.96"/>
    <n v="13.84"/>
    <n v="7.96"/>
    <n v="4.2880000000000003"/>
    <n v="5.4560000000000004"/>
    <n v="4.8479999999999999"/>
    <n v="0"/>
    <n v="0"/>
    <n v="0"/>
    <n v="0"/>
    <n v="0"/>
    <n v="0"/>
    <n v="0"/>
    <n v="0"/>
    <n v="0"/>
    <n v="0"/>
    <n v="0"/>
    <n v="0"/>
    <n v="148.59140810556076"/>
    <n v="147.20142978322335"/>
    <n v="0"/>
    <n v="6.1958510838831282"/>
    <n v="9.8842902921771909"/>
    <n v="18.051548539114041"/>
    <n v="14.126903864278979"/>
    <n v="12.164581526861451"/>
    <n v="19.377933081998112"/>
    <n v="26.073449575871816"/>
    <n v="15.716748350612628"/>
    <n v="9.0394015080113093"/>
    <n v="4.8694665409990572"/>
    <n v="6.1958510838831282"/>
    <n v="5.505404335532516"/>
    <n v="0"/>
    <n v="0"/>
    <n v="0"/>
    <n v="0"/>
    <n v="0"/>
    <n v="0"/>
    <n v="0"/>
    <n v="0"/>
    <n v="0"/>
    <n v="0"/>
    <n v="0"/>
    <n v="0"/>
  </r>
  <r>
    <s v="PIC"/>
    <x v="5"/>
    <n v="64369045"/>
    <n v="10186852001598"/>
    <s v="TAL ND LYR Blueberry Crumble 8 320.3g"/>
    <n v="54817"/>
    <n v="3451"/>
    <n v="2569"/>
    <n v="2439"/>
    <n v="655"/>
    <n v="6001"/>
    <n v="4410"/>
    <n v="2713"/>
    <n v="4350"/>
    <n v="2250"/>
    <n v="2737"/>
    <n v="3030"/>
    <n v="1545"/>
    <m/>
    <m/>
    <m/>
    <m/>
    <m/>
    <m/>
    <m/>
    <m/>
    <m/>
    <m/>
    <m/>
    <m/>
    <n v="90967"/>
    <n v="255"/>
    <n v="3.552E-3"/>
    <n v="36150"/>
    <n v="0"/>
    <n v="214.96862745098039"/>
    <n v="141.76470588235293"/>
    <n v="0"/>
    <n v="13.533333333333333"/>
    <n v="10.074509803921568"/>
    <n v="9.5647058823529409"/>
    <n v="2.5686274509803924"/>
    <n v="23.533333333333335"/>
    <n v="17.294117647058822"/>
    <n v="10.639215686274509"/>
    <n v="17.058823529411764"/>
    <n v="8.8235294117647065"/>
    <n v="10.733333333333333"/>
    <n v="11.882352941176471"/>
    <n v="6.0588235294117645"/>
    <n v="0"/>
    <n v="0"/>
    <n v="0"/>
    <n v="0"/>
    <n v="0"/>
    <n v="0"/>
    <n v="0"/>
    <n v="0"/>
    <n v="0"/>
    <n v="0"/>
    <n v="0"/>
    <n v="0"/>
    <n v="194.70998399999999"/>
    <n v="128.40479999999999"/>
    <n v="0"/>
    <n v="12.257952"/>
    <n v="9.1250879999999999"/>
    <n v="8.6633279999999999"/>
    <n v="2.3265600000000002"/>
    <n v="21.315552"/>
    <n v="15.66432"/>
    <n v="9.6365759999999998"/>
    <n v="15.4512"/>
    <n v="7.992"/>
    <n v="9.7218239999999998"/>
    <n v="10.762560000000001"/>
    <n v="5.4878400000000003"/>
    <n v="0"/>
    <n v="0"/>
    <n v="0"/>
    <n v="0"/>
    <n v="0"/>
    <n v="0"/>
    <n v="0"/>
    <n v="0"/>
    <n v="0"/>
    <n v="0"/>
    <n v="0"/>
    <n v="0"/>
  </r>
  <r>
    <s v="PIC"/>
    <x v="5"/>
    <n v="68860067"/>
    <n v="10186852001277"/>
    <s v="Talenti LYR Lemon Berry Pie 8 289.1g"/>
    <n v="24431"/>
    <n v="1074"/>
    <n v="1301"/>
    <n v="1485"/>
    <n v="360"/>
    <n v="3285"/>
    <n v="630"/>
    <n v="1305"/>
    <n v="8745"/>
    <n v="4856"/>
    <n v="4051"/>
    <n v="4170"/>
    <n v="630"/>
    <m/>
    <m/>
    <m/>
    <m/>
    <m/>
    <m/>
    <m/>
    <m/>
    <m/>
    <m/>
    <m/>
    <m/>
    <n v="56323"/>
    <n v="255"/>
    <n v="3.552E-3"/>
    <n v="31892"/>
    <n v="0"/>
    <n v="95.807843137254906"/>
    <n v="125.06666666666666"/>
    <n v="0"/>
    <n v="4.2117647058823531"/>
    <n v="5.1019607843137251"/>
    <n v="5.8235294117647056"/>
    <n v="1.411764705882353"/>
    <n v="12.882352941176471"/>
    <n v="2.4705882352941178"/>
    <n v="5.117647058823529"/>
    <n v="34.294117647058826"/>
    <n v="19.043137254901961"/>
    <n v="15.886274509803922"/>
    <n v="16.352941176470587"/>
    <n v="2.4705882352941178"/>
    <n v="0"/>
    <n v="0"/>
    <n v="0"/>
    <n v="0"/>
    <n v="0"/>
    <n v="0"/>
    <n v="0"/>
    <n v="0"/>
    <n v="0"/>
    <n v="0"/>
    <n v="0"/>
    <n v="0"/>
    <n v="86.778912000000005"/>
    <n v="113.280384"/>
    <n v="0"/>
    <n v="3.814848"/>
    <n v="4.6211520000000004"/>
    <n v="5.2747200000000003"/>
    <n v="1.2787200000000001"/>
    <n v="11.66832"/>
    <n v="2.2377600000000002"/>
    <n v="4.6353600000000004"/>
    <n v="31.062239999999999"/>
    <n v="17.248512000000002"/>
    <n v="14.389151999999999"/>
    <n v="14.81184"/>
    <n v="2.2377600000000002"/>
    <n v="0"/>
    <n v="0"/>
    <n v="0"/>
    <n v="0"/>
    <n v="0"/>
    <n v="0"/>
    <n v="0"/>
    <n v="0"/>
    <n v="0"/>
    <n v="0"/>
    <n v="0"/>
    <n v="0"/>
  </r>
  <r>
    <s v="PIC"/>
    <x v="28"/>
    <n v="69997338"/>
    <n v="10076840104090"/>
    <s v="BJ US-IC-StrawberryChscke-FTNG-1 2.4G"/>
    <n v="15158"/>
    <n v="783"/>
    <n v="683"/>
    <n v="1853"/>
    <n v="1261"/>
    <n v="1491"/>
    <n v="1604"/>
    <n v="2454"/>
    <n v="1691"/>
    <n v="702"/>
    <n v="683"/>
    <n v="722"/>
    <n v="450"/>
    <m/>
    <m/>
    <m/>
    <m/>
    <m/>
    <m/>
    <m/>
    <m/>
    <m/>
    <m/>
    <m/>
    <m/>
    <n v="29535"/>
    <n v="125"/>
    <n v="9.0850000000000011E-3"/>
    <n v="14377"/>
    <n v="0"/>
    <n v="121.264"/>
    <n v="115.01600000000001"/>
    <n v="0"/>
    <n v="6.2640000000000002"/>
    <n v="5.4640000000000004"/>
    <n v="14.824"/>
    <n v="10.087999999999999"/>
    <n v="11.928000000000001"/>
    <n v="12.832000000000001"/>
    <n v="19.632000000000001"/>
    <n v="13.528"/>
    <n v="5.6159999999999997"/>
    <n v="5.4640000000000004"/>
    <n v="5.7759999999999998"/>
    <n v="3.6"/>
    <n v="0"/>
    <n v="0"/>
    <n v="0"/>
    <n v="0"/>
    <n v="0"/>
    <n v="0"/>
    <n v="0"/>
    <n v="0"/>
    <n v="0"/>
    <n v="0"/>
    <n v="0"/>
    <n v="0"/>
    <n v="137.71043"/>
    <n v="130.61504500000001"/>
    <n v="0"/>
    <n v="7.1135550000000007"/>
    <n v="6.2050550000000007"/>
    <n v="16.834505000000004"/>
    <n v="11.456185000000001"/>
    <n v="13.545735000000002"/>
    <n v="14.572340000000002"/>
    <n v="22.294590000000003"/>
    <n v="15.362735000000002"/>
    <n v="6.3776700000000011"/>
    <n v="6.2050550000000007"/>
    <n v="6.5593700000000004"/>
    <n v="4.0882500000000004"/>
    <n v="0"/>
    <n v="0"/>
    <n v="0"/>
    <n v="0"/>
    <n v="0"/>
    <n v="0"/>
    <n v="0"/>
    <n v="0"/>
    <n v="0"/>
    <n v="0"/>
    <n v="0"/>
    <n v="0"/>
  </r>
  <r>
    <s v="PIC"/>
    <x v="28"/>
    <n v="84141418"/>
    <n v="10076840810403"/>
    <s v="BJ US-IC-Strawberry-FTNG-1 2.4G"/>
    <n v="14904"/>
    <n v="612"/>
    <n v="675"/>
    <n v="2024"/>
    <n v="1606"/>
    <n v="1266"/>
    <n v="1385"/>
    <n v="2334"/>
    <n v="1284"/>
    <n v="769"/>
    <n v="491"/>
    <n v="512"/>
    <n v="838"/>
    <m/>
    <m/>
    <m/>
    <m/>
    <m/>
    <m/>
    <m/>
    <m/>
    <m/>
    <m/>
    <m/>
    <m/>
    <n v="28700"/>
    <n v="125"/>
    <n v="9.0848256361922702E-3"/>
    <n v="13796"/>
    <n v="0"/>
    <n v="119.232"/>
    <n v="110.36799999999999"/>
    <n v="0"/>
    <n v="4.8959999999999999"/>
    <n v="5.4"/>
    <n v="16.192"/>
    <n v="12.848000000000001"/>
    <n v="10.128"/>
    <n v="11.08"/>
    <n v="18.672000000000001"/>
    <n v="10.272"/>
    <n v="6.1520000000000001"/>
    <n v="3.9279999999999999"/>
    <n v="4.0960000000000001"/>
    <n v="6.7039999999999997"/>
    <n v="0"/>
    <n v="0"/>
    <n v="0"/>
    <n v="0"/>
    <n v="0"/>
    <n v="0"/>
    <n v="0"/>
    <n v="0"/>
    <n v="0"/>
    <n v="0"/>
    <n v="0"/>
    <n v="0"/>
    <n v="135.4002412818096"/>
    <n v="125.33425447690855"/>
    <n v="0"/>
    <n v="5.5599132893496694"/>
    <n v="6.1322573044297828"/>
    <n v="18.387687087653156"/>
    <n v="14.590229971724787"/>
    <n v="11.501389255419413"/>
    <n v="12.582483506126295"/>
    <n v="21.20398303487276"/>
    <n v="11.664916116870875"/>
    <n v="6.9862309142318555"/>
    <n v="4.4606493873704043"/>
    <n v="4.6514307257304424"/>
    <n v="7.6130838831291223"/>
    <n v="0"/>
    <n v="0"/>
    <n v="0"/>
    <n v="0"/>
    <n v="0"/>
    <n v="0"/>
    <n v="0"/>
    <n v="0"/>
    <n v="0"/>
    <n v="0"/>
    <n v="0"/>
    <n v="0"/>
  </r>
  <r>
    <s v="PIC"/>
    <x v="28"/>
    <n v="67825196"/>
    <n v="10076840485120"/>
    <s v="BJ US-IC-TonightDough-FTNG-1 2.4G"/>
    <n v="11606"/>
    <n v="672"/>
    <n v="661"/>
    <n v="1715"/>
    <n v="1261"/>
    <n v="1088"/>
    <n v="1627"/>
    <n v="2301"/>
    <n v="1574"/>
    <n v="525"/>
    <n v="832"/>
    <n v="434"/>
    <n v="529"/>
    <m/>
    <m/>
    <m/>
    <m/>
    <m/>
    <m/>
    <m/>
    <m/>
    <m/>
    <m/>
    <m/>
    <m/>
    <n v="24825"/>
    <n v="125"/>
    <n v="9.0848256361922702E-3"/>
    <n v="13219"/>
    <n v="0"/>
    <n v="92.847999999999999"/>
    <n v="105.752"/>
    <n v="0"/>
    <n v="5.3760000000000003"/>
    <n v="5.2880000000000003"/>
    <n v="13.72"/>
    <n v="10.087999999999999"/>
    <n v="8.7040000000000006"/>
    <n v="13.016"/>
    <n v="18.408000000000001"/>
    <n v="12.592000000000001"/>
    <n v="4.2"/>
    <n v="6.6559999999999997"/>
    <n v="3.472"/>
    <n v="4.2320000000000002"/>
    <n v="0"/>
    <n v="0"/>
    <n v="0"/>
    <n v="0"/>
    <n v="0"/>
    <n v="0"/>
    <n v="0"/>
    <n v="0"/>
    <n v="0"/>
    <n v="0"/>
    <n v="0"/>
    <n v="0"/>
    <n v="105.43848633364749"/>
    <n v="120.09231008482563"/>
    <n v="0"/>
    <n v="6.105002827521206"/>
    <n v="6.005069745523091"/>
    <n v="15.580475966069743"/>
    <n v="11.455965127238454"/>
    <n v="9.8842902921771909"/>
    <n v="14.781011310084823"/>
    <n v="20.904183788878413"/>
    <n v="14.299515551366634"/>
    <n v="4.7695334590009422"/>
    <n v="7.5585749293119688"/>
    <n v="3.9428143261074453"/>
    <n v="4.8058727615457109"/>
    <n v="0"/>
    <n v="0"/>
    <n v="0"/>
    <n v="0"/>
    <n v="0"/>
    <n v="0"/>
    <n v="0"/>
    <n v="0"/>
    <n v="0"/>
    <n v="0"/>
    <n v="0"/>
    <n v="0"/>
  </r>
  <r>
    <s v="PIC"/>
    <x v="28"/>
    <n v="84138346"/>
    <n v="10076840810939"/>
    <s v="BJ US-IC-PhishFood-FTNG-1 2.4G"/>
    <n v="10960"/>
    <n v="552"/>
    <n v="699"/>
    <n v="1475"/>
    <n v="1125"/>
    <n v="849"/>
    <n v="1552"/>
    <n v="1894"/>
    <n v="1678"/>
    <n v="808"/>
    <n v="571"/>
    <n v="264"/>
    <n v="524"/>
    <m/>
    <m/>
    <m/>
    <m/>
    <m/>
    <m/>
    <m/>
    <m/>
    <m/>
    <m/>
    <m/>
    <m/>
    <n v="22951"/>
    <n v="125"/>
    <n v="9.0848256361922702E-3"/>
    <n v="11991"/>
    <n v="0"/>
    <n v="87.68"/>
    <n v="95.927999999999997"/>
    <n v="0"/>
    <n v="4.4160000000000004"/>
    <n v="5.5919999999999996"/>
    <n v="11.8"/>
    <n v="9"/>
    <n v="6.7919999999999998"/>
    <n v="12.416"/>
    <n v="15.151999999999999"/>
    <n v="13.423999999999999"/>
    <n v="6.4640000000000004"/>
    <n v="4.5679999999999996"/>
    <n v="2.1120000000000001"/>
    <n v="4.1920000000000002"/>
    <n v="0"/>
    <n v="0"/>
    <n v="0"/>
    <n v="0"/>
    <n v="0"/>
    <n v="0"/>
    <n v="0"/>
    <n v="0"/>
    <n v="0"/>
    <n v="0"/>
    <n v="0"/>
    <n v="0"/>
    <n v="99.569688972667279"/>
    <n v="108.93614420358151"/>
    <n v="0"/>
    <n v="5.0148237511781328"/>
    <n v="6.3502931196983967"/>
    <n v="13.400117813383599"/>
    <n v="10.220428840716304"/>
    <n v="7.7130169651272373"/>
    <n v="14.099649387370404"/>
    <n v="17.206659754948159"/>
    <n v="15.24433741753063"/>
    <n v="7.340539114043354"/>
    <n v="5.1874354382657861"/>
    <n v="2.3983939679547595"/>
    <n v="4.7604486333647493"/>
    <n v="0"/>
    <n v="0"/>
    <n v="0"/>
    <n v="0"/>
    <n v="0"/>
    <n v="0"/>
    <n v="0"/>
    <n v="0"/>
    <n v="0"/>
    <n v="0"/>
    <n v="0"/>
    <n v="0"/>
  </r>
  <r>
    <s v="NOV"/>
    <x v="26"/>
    <n v="64326407"/>
    <n v="10851035003026"/>
    <s v="Yasso Coffee Poppables 10-6.84flz"/>
    <n v="37960"/>
    <n v="1000"/>
    <n v="1540"/>
    <n v="2337"/>
    <n v="2780"/>
    <n v="1661"/>
    <n v="676"/>
    <n v="820"/>
    <n v="694"/>
    <n v="1029"/>
    <n v="3040"/>
    <n v="1800"/>
    <n v="448"/>
    <m/>
    <m/>
    <m/>
    <m/>
    <m/>
    <m/>
    <m/>
    <m/>
    <m/>
    <m/>
    <m/>
    <m/>
    <n v="55785"/>
    <n v="200"/>
    <n v="2.0200000000000001E-3"/>
    <n v="17825"/>
    <n v="0"/>
    <n v="189.8"/>
    <n v="89.125"/>
    <n v="0"/>
    <n v="5"/>
    <n v="7.7"/>
    <n v="11.685"/>
    <n v="13.9"/>
    <n v="8.3049999999999997"/>
    <n v="3.38"/>
    <n v="4.0999999999999996"/>
    <n v="3.47"/>
    <n v="5.1449999999999996"/>
    <n v="15.2"/>
    <n v="9"/>
    <n v="2.2400000000000002"/>
    <n v="0"/>
    <n v="0"/>
    <n v="0"/>
    <n v="0"/>
    <n v="0"/>
    <n v="0"/>
    <n v="0"/>
    <n v="0"/>
    <n v="0"/>
    <n v="0"/>
    <n v="0"/>
    <n v="0"/>
    <n v="76.679200000000009"/>
    <n v="36.006500000000003"/>
    <n v="0"/>
    <n v="2.02"/>
    <n v="3.1108000000000002"/>
    <n v="4.7207400000000002"/>
    <n v="5.6156000000000006"/>
    <n v="3.3552200000000001"/>
    <n v="1.3655200000000001"/>
    <n v="1.6564000000000001"/>
    <n v="1.40188"/>
    <n v="2.0785800000000001"/>
    <n v="6.1408000000000005"/>
    <n v="3.6360000000000001"/>
    <n v="0.90495999999999999"/>
    <n v="0"/>
    <n v="0"/>
    <n v="0"/>
    <n v="0"/>
    <n v="0"/>
    <n v="0"/>
    <n v="0"/>
    <n v="0"/>
    <n v="0"/>
    <n v="0"/>
    <n v="0"/>
    <n v="0"/>
  </r>
  <r>
    <s v="NOV"/>
    <x v="24"/>
    <n v="64325622"/>
    <n v="10850001974704"/>
    <s v="Yasso Peanut Butter Sandwich 7-3pk"/>
    <n v="21965"/>
    <n v="1177"/>
    <n v="1050"/>
    <n v="882"/>
    <n v="987"/>
    <n v="672"/>
    <n v="1281"/>
    <n v="1978"/>
    <n v="1176"/>
    <n v="1470"/>
    <n v="777"/>
    <n v="252"/>
    <n v="3045"/>
    <m/>
    <m/>
    <m/>
    <m/>
    <m/>
    <m/>
    <m/>
    <m/>
    <m/>
    <m/>
    <m/>
    <m/>
    <n v="36712"/>
    <n v="189"/>
    <n v="2.1700000000000001E-3"/>
    <n v="14747"/>
    <n v="0"/>
    <n v="116.21693121693121"/>
    <n v="78.026455026455025"/>
    <n v="0"/>
    <n v="6.2275132275132279"/>
    <n v="5.5555555555555554"/>
    <n v="4.666666666666667"/>
    <n v="5.2222222222222223"/>
    <n v="3.5555555555555554"/>
    <n v="6.7777777777777777"/>
    <n v="10.465608465608465"/>
    <n v="6.2222222222222223"/>
    <n v="7.7777777777777777"/>
    <n v="4.1111111111111107"/>
    <n v="1.3333333333333333"/>
    <n v="16.111111111111111"/>
    <n v="0"/>
    <n v="0"/>
    <n v="0"/>
    <n v="0"/>
    <n v="0"/>
    <n v="0"/>
    <n v="0"/>
    <n v="0"/>
    <n v="0"/>
    <n v="0"/>
    <n v="0"/>
    <n v="0"/>
    <n v="47.664050000000003"/>
    <n v="32.000990000000002"/>
    <n v="0"/>
    <n v="2.55409"/>
    <n v="2.2785000000000002"/>
    <n v="1.91394"/>
    <n v="2.1417899999999999"/>
    <n v="1.45824"/>
    <n v="2.7797700000000001"/>
    <n v="4.2922599999999997"/>
    <n v="2.55192"/>
    <n v="3.1899000000000002"/>
    <n v="1.6860900000000001"/>
    <n v="0.54683999999999999"/>
    <n v="6.6076500000000005"/>
    <n v="0"/>
    <n v="0"/>
    <n v="0"/>
    <n v="0"/>
    <n v="0"/>
    <n v="0"/>
    <n v="0"/>
    <n v="0"/>
    <n v="0"/>
    <n v="0"/>
    <n v="0"/>
    <n v="0"/>
  </r>
  <r>
    <s v="PIC"/>
    <x v="2"/>
    <n v="62697527"/>
    <n v="10076840002976"/>
    <s v="BJ US-NDS-ChangetheWhirled-8 1PT"/>
    <n v="35764"/>
    <n v="1695"/>
    <n v="753"/>
    <n v="2843"/>
    <n v="732"/>
    <n v="1813"/>
    <n v="1648"/>
    <n v="1242"/>
    <n v="1360"/>
    <n v="3888"/>
    <n v="915"/>
    <n v="1225"/>
    <n v="1251"/>
    <m/>
    <m/>
    <m/>
    <m/>
    <m/>
    <m/>
    <m/>
    <m/>
    <m/>
    <m/>
    <m/>
    <m/>
    <n v="55129"/>
    <n v="240"/>
    <n v="3.7839999999999996E-3"/>
    <n v="19365"/>
    <n v="0"/>
    <n v="149.01666666666668"/>
    <n v="80.6875"/>
    <n v="0"/>
    <n v="7.0625"/>
    <n v="3.1375000000000002"/>
    <n v="11.845833333333333"/>
    <n v="3.05"/>
    <n v="7.5541666666666663"/>
    <n v="6.8666666666666663"/>
    <n v="5.1749999999999998"/>
    <n v="5.666666666666667"/>
    <n v="16.2"/>
    <n v="3.8125"/>
    <n v="5.104166666666667"/>
    <n v="5.2125000000000004"/>
    <n v="0"/>
    <n v="0"/>
    <n v="0"/>
    <n v="0"/>
    <n v="0"/>
    <n v="0"/>
    <n v="0"/>
    <n v="0"/>
    <n v="0"/>
    <n v="0"/>
    <n v="0"/>
    <n v="0"/>
    <n v="135.33097599999999"/>
    <n v="73.277159999999995"/>
    <n v="0"/>
    <n v="6.4138799999999989"/>
    <n v="2.8493519999999997"/>
    <n v="10.757911999999999"/>
    <n v="2.7698879999999999"/>
    <n v="6.8603919999999992"/>
    <n v="6.2360319999999989"/>
    <n v="4.6997279999999995"/>
    <n v="5.1462399999999997"/>
    <n v="14.712191999999998"/>
    <n v="3.4623599999999994"/>
    <n v="4.6353999999999997"/>
    <n v="4.7337839999999991"/>
    <n v="0"/>
    <n v="0"/>
    <n v="0"/>
    <n v="0"/>
    <n v="0"/>
    <n v="0"/>
    <n v="0"/>
    <n v="0"/>
    <n v="0"/>
    <n v="0"/>
    <n v="0"/>
    <n v="0"/>
  </r>
  <r>
    <s v="PIC"/>
    <x v="28"/>
    <n v="84139972"/>
    <n v="10076840831804"/>
    <s v="BJ US-IC-ButterPecan-FTNG-1 2.4G"/>
    <n v="10348"/>
    <n v="566"/>
    <n v="619"/>
    <n v="1270"/>
    <n v="901"/>
    <n v="1271"/>
    <n v="946"/>
    <n v="1683"/>
    <n v="1209"/>
    <n v="796"/>
    <n v="840"/>
    <n v="458"/>
    <n v="323"/>
    <m/>
    <m/>
    <m/>
    <m/>
    <m/>
    <m/>
    <m/>
    <m/>
    <m/>
    <m/>
    <m/>
    <m/>
    <n v="21230"/>
    <n v="125"/>
    <n v="9.0848256361922702E-3"/>
    <n v="10882"/>
    <n v="0"/>
    <n v="82.784000000000006"/>
    <n v="87.055999999999997"/>
    <n v="0"/>
    <n v="4.5279999999999996"/>
    <n v="4.952"/>
    <n v="10.16"/>
    <n v="7.2080000000000002"/>
    <n v="10.167999999999999"/>
    <n v="7.5679999999999996"/>
    <n v="13.464"/>
    <n v="9.6720000000000006"/>
    <n v="6.3680000000000003"/>
    <n v="6.72"/>
    <n v="3.6640000000000001"/>
    <n v="2.5840000000000001"/>
    <n v="0"/>
    <n v="0"/>
    <n v="0"/>
    <n v="0"/>
    <n v="0"/>
    <n v="0"/>
    <n v="0"/>
    <n v="0"/>
    <n v="0"/>
    <n v="0"/>
    <n v="0"/>
    <n v="0"/>
    <n v="94.009775683317613"/>
    <n v="98.861072573044282"/>
    <n v="0"/>
    <n v="5.1420113100848246"/>
    <n v="5.6235070688030149"/>
    <n v="11.537728557964183"/>
    <n v="8.1854278982092357"/>
    <n v="11.546813383600375"/>
    <n v="8.5942450518378877"/>
    <n v="15.28976154571159"/>
    <n v="10.983554194156454"/>
    <n v="7.2315212064090471"/>
    <n v="7.6312535344015071"/>
    <n v="4.1608501413760601"/>
    <n v="2.9343986804901032"/>
    <n v="0"/>
    <n v="0"/>
    <n v="0"/>
    <n v="0"/>
    <n v="0"/>
    <n v="0"/>
    <n v="0"/>
    <n v="0"/>
    <n v="0"/>
    <n v="0"/>
    <n v="0"/>
    <n v="0"/>
  </r>
  <r>
    <s v="PIC"/>
    <x v="28"/>
    <n v="62689431"/>
    <n v="10076840004123"/>
    <s v="BJ US-IC-Mango-1 2.4GAL"/>
    <n v="10345"/>
    <n v="372"/>
    <n v="402"/>
    <n v="1526"/>
    <n v="1101"/>
    <n v="1001"/>
    <n v="1394"/>
    <n v="2124"/>
    <n v="1239"/>
    <n v="560"/>
    <n v="497"/>
    <n v="273"/>
    <n v="335"/>
    <m/>
    <m/>
    <m/>
    <m/>
    <m/>
    <m/>
    <m/>
    <m/>
    <m/>
    <m/>
    <m/>
    <m/>
    <n v="21169"/>
    <n v="125"/>
    <n v="9.0850000000000011E-3"/>
    <n v="10824"/>
    <n v="0"/>
    <n v="82.76"/>
    <n v="86.591999999999999"/>
    <n v="0"/>
    <n v="2.976"/>
    <n v="3.2160000000000002"/>
    <n v="12.208"/>
    <n v="8.8079999999999998"/>
    <n v="8.0079999999999991"/>
    <n v="11.151999999999999"/>
    <n v="16.992000000000001"/>
    <n v="9.9120000000000008"/>
    <n v="4.4800000000000004"/>
    <n v="3.976"/>
    <n v="2.1840000000000002"/>
    <n v="2.68"/>
    <n v="0"/>
    <n v="0"/>
    <n v="0"/>
    <n v="0"/>
    <n v="0"/>
    <n v="0"/>
    <n v="0"/>
    <n v="0"/>
    <n v="0"/>
    <n v="0"/>
    <n v="0"/>
    <n v="0"/>
    <n v="93.984325000000013"/>
    <n v="98.336040000000011"/>
    <n v="0"/>
    <n v="3.3796200000000005"/>
    <n v="3.6521700000000004"/>
    <n v="13.863710000000001"/>
    <n v="10.002585000000002"/>
    <n v="9.0940850000000015"/>
    <n v="12.664490000000001"/>
    <n v="19.296540000000004"/>
    <n v="11.256315000000001"/>
    <n v="5.087600000000001"/>
    <n v="4.5152450000000002"/>
    <n v="2.4802050000000002"/>
    <n v="3.0434750000000004"/>
    <n v="0"/>
    <n v="0"/>
    <n v="0"/>
    <n v="0"/>
    <n v="0"/>
    <n v="0"/>
    <n v="0"/>
    <n v="0"/>
    <n v="0"/>
    <n v="0"/>
    <n v="0"/>
    <n v="0"/>
  </r>
  <r>
    <s v="PIC"/>
    <x v="28"/>
    <n v="67825197"/>
    <n v="10076840832450"/>
    <s v="BJ US-IC-ChunkyMonkey-FTNG-1 2.4G"/>
    <n v="9576"/>
    <n v="647"/>
    <n v="607"/>
    <n v="1276"/>
    <n v="880"/>
    <n v="1012"/>
    <n v="1479"/>
    <n v="1501"/>
    <n v="1074"/>
    <n v="713"/>
    <n v="477"/>
    <n v="506"/>
    <n v="415"/>
    <m/>
    <m/>
    <m/>
    <m/>
    <m/>
    <m/>
    <m/>
    <m/>
    <m/>
    <m/>
    <m/>
    <m/>
    <n v="20163"/>
    <n v="125"/>
    <n v="9.0848256361922702E-3"/>
    <n v="10587"/>
    <n v="0"/>
    <n v="76.608000000000004"/>
    <n v="84.695999999999998"/>
    <n v="0"/>
    <n v="5.1760000000000002"/>
    <n v="4.8559999999999999"/>
    <n v="10.208"/>
    <n v="7.04"/>
    <n v="8.0960000000000001"/>
    <n v="11.832000000000001"/>
    <n v="12.007999999999999"/>
    <n v="8.5920000000000005"/>
    <n v="5.7039999999999997"/>
    <n v="3.8159999999999998"/>
    <n v="4.048"/>
    <n v="3.32"/>
    <n v="0"/>
    <n v="0"/>
    <n v="0"/>
    <n v="0"/>
    <n v="0"/>
    <n v="0"/>
    <n v="0"/>
    <n v="0"/>
    <n v="0"/>
    <n v="0"/>
    <n v="0"/>
    <n v="0"/>
    <n v="86.996290292177179"/>
    <n v="96.181049010367559"/>
    <n v="0"/>
    <n v="5.8778821866163993"/>
    <n v="5.5144891611687079"/>
    <n v="11.592237511781336"/>
    <n v="7.9946465598491976"/>
    <n v="9.1938435438265778"/>
    <n v="13.436457115928368"/>
    <n v="13.636323279924598"/>
    <n v="9.7571027332704983"/>
    <n v="6.4774806786050885"/>
    <n v="4.3334618284637125"/>
    <n v="4.5969217719132889"/>
    <n v="3.770202639019792"/>
    <n v="0"/>
    <n v="0"/>
    <n v="0"/>
    <n v="0"/>
    <n v="0"/>
    <n v="0"/>
    <n v="0"/>
    <n v="0"/>
    <n v="0"/>
    <n v="0"/>
    <n v="0"/>
    <n v="0"/>
  </r>
  <r>
    <s v="PIC"/>
    <x v="28"/>
    <n v="64924302"/>
    <n v="10076840830005"/>
    <s v="BJ US-SRB-BerryExtra-1 2.4 G"/>
    <n v="10295"/>
    <n v="482"/>
    <n v="379"/>
    <n v="1108"/>
    <n v="1051"/>
    <n v="1170"/>
    <n v="1456.11"/>
    <n v="1525"/>
    <n v="1302"/>
    <n v="359"/>
    <n v="416"/>
    <n v="102"/>
    <n v="225"/>
    <m/>
    <m/>
    <m/>
    <m/>
    <m/>
    <m/>
    <m/>
    <m/>
    <m/>
    <m/>
    <m/>
    <m/>
    <n v="19870.11"/>
    <n v="125"/>
    <n v="9.0850000000000011E-3"/>
    <n v="9575.11"/>
    <n v="0"/>
    <n v="82.36"/>
    <n v="76.600880000000004"/>
    <n v="0"/>
    <n v="3.8559999999999999"/>
    <n v="3.032"/>
    <n v="8.8640000000000008"/>
    <n v="8.4079999999999995"/>
    <n v="9.36"/>
    <n v="11.648879999999998"/>
    <n v="12.2"/>
    <n v="10.416"/>
    <n v="2.8719999999999999"/>
    <n v="3.3279999999999998"/>
    <n v="0.81599999999999995"/>
    <n v="1.8"/>
    <n v="0"/>
    <n v="0"/>
    <n v="0"/>
    <n v="0"/>
    <n v="0"/>
    <n v="0"/>
    <n v="0"/>
    <n v="0"/>
    <n v="0"/>
    <n v="0"/>
    <n v="0"/>
    <n v="0"/>
    <n v="93.530075000000011"/>
    <n v="86.989874350000022"/>
    <n v="0"/>
    <n v="4.3789700000000007"/>
    <n v="3.4432150000000004"/>
    <n v="10.066180000000001"/>
    <n v="9.5483350000000016"/>
    <n v="10.629450000000002"/>
    <n v="13.228759350000001"/>
    <n v="13.854625000000002"/>
    <n v="11.828670000000001"/>
    <n v="3.2615150000000002"/>
    <n v="3.7793600000000005"/>
    <n v="0.9266700000000001"/>
    <n v="2.0441250000000002"/>
    <n v="0"/>
    <n v="0"/>
    <n v="0"/>
    <n v="0"/>
    <n v="0"/>
    <n v="0"/>
    <n v="0"/>
    <n v="0"/>
    <n v="0"/>
    <n v="0"/>
    <n v="0"/>
    <n v="0"/>
  </r>
  <r>
    <s v="PIC"/>
    <x v="28"/>
    <n v="84141035"/>
    <n v="10076840145086"/>
    <s v="BJ US-IC AmericoneDream-FTNG-1 2.4G"/>
    <n v="7440"/>
    <n v="332"/>
    <n v="218"/>
    <n v="1315"/>
    <n v="766"/>
    <n v="639"/>
    <n v="1077"/>
    <n v="1620"/>
    <n v="1162"/>
    <n v="616"/>
    <n v="708"/>
    <n v="341"/>
    <n v="316"/>
    <m/>
    <m/>
    <m/>
    <m/>
    <m/>
    <m/>
    <m/>
    <m/>
    <m/>
    <m/>
    <m/>
    <m/>
    <n v="16550"/>
    <n v="125"/>
    <n v="9.0848256361922702E-3"/>
    <n v="9110"/>
    <n v="0"/>
    <n v="59.52"/>
    <n v="72.88"/>
    <n v="0"/>
    <n v="2.6560000000000001"/>
    <n v="1.744"/>
    <n v="10.52"/>
    <n v="6.1280000000000001"/>
    <n v="5.1120000000000001"/>
    <n v="8.6159999999999997"/>
    <n v="12.96"/>
    <n v="9.2959999999999994"/>
    <n v="4.9279999999999999"/>
    <n v="5.6639999999999997"/>
    <n v="2.7280000000000002"/>
    <n v="2.528"/>
    <n v="0"/>
    <n v="0"/>
    <n v="0"/>
    <n v="0"/>
    <n v="0"/>
    <n v="0"/>
    <n v="0"/>
    <n v="0"/>
    <n v="0"/>
    <n v="0"/>
    <n v="0"/>
    <n v="0"/>
    <n v="67.591102733270489"/>
    <n v="82.762761545711584"/>
    <n v="0"/>
    <n v="3.0161621112158339"/>
    <n v="1.9804919886899148"/>
    <n v="11.946545711592835"/>
    <n v="6.9589764373232788"/>
    <n v="5.805203581526861"/>
    <n v="9.7843572101790759"/>
    <n v="14.717417530631478"/>
    <n v="10.556567389255418"/>
    <n v="5.5962525918944381"/>
    <n v="6.4320565504241269"/>
    <n v="3.0979255419415641"/>
    <n v="2.8708049010367573"/>
    <n v="0"/>
    <n v="0"/>
    <n v="0"/>
    <n v="0"/>
    <n v="0"/>
    <n v="0"/>
    <n v="0"/>
    <n v="0"/>
    <n v="0"/>
    <n v="0"/>
    <n v="0"/>
    <n v="0"/>
  </r>
  <r>
    <s v="PIC"/>
    <x v="28"/>
    <n v="64799253"/>
    <n v="10076840004437"/>
    <s v="BJ US-NDOStrawbSwirl-1 2.4Gal"/>
    <n v="0"/>
    <n v="0"/>
    <n v="8"/>
    <n v="640"/>
    <n v="731"/>
    <n v="1046"/>
    <n v="1363"/>
    <n v="1109"/>
    <n v="1158"/>
    <n v="511"/>
    <n v="285"/>
    <n v="128"/>
    <n v="140"/>
    <m/>
    <m/>
    <m/>
    <m/>
    <m/>
    <m/>
    <m/>
    <m/>
    <m/>
    <m/>
    <m/>
    <m/>
    <n v="7119"/>
    <n v="125"/>
    <n v="9.0840000000000001E-3"/>
    <n v="7119"/>
    <n v="0"/>
    <n v="0"/>
    <n v="56.951999999999998"/>
    <n v="0"/>
    <n v="0"/>
    <n v="6.4000000000000001E-2"/>
    <n v="5.12"/>
    <n v="5.8479999999999999"/>
    <n v="8.3680000000000003"/>
    <n v="10.904"/>
    <n v="8.8719999999999999"/>
    <n v="9.2639999999999993"/>
    <n v="4.0880000000000001"/>
    <n v="2.2799999999999998"/>
    <n v="1.024"/>
    <n v="1.1200000000000001"/>
    <n v="0"/>
    <n v="0"/>
    <n v="0"/>
    <n v="0"/>
    <n v="0"/>
    <n v="0"/>
    <n v="0"/>
    <n v="0"/>
    <n v="0"/>
    <n v="0"/>
    <n v="0"/>
    <n v="0"/>
    <n v="0"/>
    <n v="64.668996000000007"/>
    <n v="0"/>
    <n v="0"/>
    <n v="7.2672E-2"/>
    <n v="5.8137600000000003"/>
    <n v="6.6404040000000002"/>
    <n v="9.5018639999999994"/>
    <n v="12.381492"/>
    <n v="10.074156"/>
    <n v="10.519272000000001"/>
    <n v="4.6419240000000004"/>
    <n v="2.58894"/>
    <n v="1.162752"/>
    <n v="1.27176"/>
    <n v="0"/>
    <n v="0"/>
    <n v="0"/>
    <n v="0"/>
    <n v="0"/>
    <n v="0"/>
    <n v="0"/>
    <n v="0"/>
    <n v="0"/>
    <n v="0"/>
    <n v="0"/>
    <n v="0"/>
  </r>
  <r>
    <s v="PIC"/>
    <x v="28"/>
    <n v="65451950"/>
    <n v="10076840004635"/>
    <s v="BJ US-IC Honey Graham Latte-1 2.4G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125"/>
    <n v="9.085000000000001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10"/>
    <n v="64403162"/>
    <n v="10077567004113"/>
    <s v="PS Baby Yoda"/>
    <n v="0"/>
    <n v="0"/>
    <n v="0"/>
    <n v="0"/>
    <n v="19890"/>
    <n v="11543"/>
    <n v="4050"/>
    <n v="615"/>
    <n v="525"/>
    <n v="6150"/>
    <n v="1200"/>
    <n v="600"/>
    <n v="1058"/>
    <m/>
    <m/>
    <m/>
    <m/>
    <m/>
    <m/>
    <m/>
    <m/>
    <m/>
    <m/>
    <m/>
    <m/>
    <n v="45631"/>
    <n v="195"/>
    <n v="2.16E-3"/>
    <n v="45631"/>
    <n v="0"/>
    <n v="0"/>
    <n v="234.00512820512822"/>
    <n v="0"/>
    <n v="0"/>
    <n v="0"/>
    <n v="0"/>
    <n v="102"/>
    <n v="59.194871794871794"/>
    <n v="20.76923076923077"/>
    <n v="3.1538461538461537"/>
    <n v="2.6923076923076925"/>
    <n v="31.53846153846154"/>
    <n v="6.1538461538461542"/>
    <n v="3.0769230769230771"/>
    <n v="5.4256410256410259"/>
    <n v="0"/>
    <n v="0"/>
    <n v="0"/>
    <n v="0"/>
    <n v="0"/>
    <n v="0"/>
    <n v="0"/>
    <n v="0"/>
    <n v="0"/>
    <n v="0"/>
    <n v="0"/>
    <n v="0"/>
    <n v="0"/>
    <n v="98.562960000000004"/>
    <n v="0"/>
    <n v="0"/>
    <n v="0"/>
    <n v="0"/>
    <n v="42.962400000000002"/>
    <n v="24.932880000000001"/>
    <n v="8.7479999999999993"/>
    <n v="1.3284"/>
    <n v="1.1340000000000001"/>
    <n v="13.284000000000001"/>
    <n v="2.5920000000000001"/>
    <n v="1.296"/>
    <n v="2.2852800000000002"/>
    <n v="0"/>
    <n v="0"/>
    <n v="0"/>
    <n v="0"/>
    <n v="0"/>
    <n v="0"/>
    <n v="0"/>
    <n v="0"/>
    <n v="0"/>
    <n v="0"/>
    <n v="0"/>
    <n v="0"/>
  </r>
  <r>
    <s v="PIC"/>
    <x v="28"/>
    <n v="62735647"/>
    <n v="10076840001917"/>
    <s v="BJ US-ND-ChocChpCookDgh-1 2.4g"/>
    <n v="6908"/>
    <n v="335"/>
    <n v="213"/>
    <n v="1054"/>
    <n v="586"/>
    <n v="727"/>
    <n v="1183"/>
    <n v="321"/>
    <n v="1505"/>
    <n v="339"/>
    <n v="271"/>
    <n v="216"/>
    <n v="273"/>
    <m/>
    <m/>
    <m/>
    <m/>
    <m/>
    <m/>
    <m/>
    <m/>
    <m/>
    <m/>
    <m/>
    <m/>
    <n v="13931"/>
    <n v="125"/>
    <n v="9.0850000000000011E-3"/>
    <n v="7023"/>
    <n v="0"/>
    <n v="55.264000000000003"/>
    <n v="56.183999999999997"/>
    <n v="0"/>
    <n v="2.68"/>
    <n v="1.704"/>
    <n v="8.4320000000000004"/>
    <n v="4.6879999999999997"/>
    <n v="5.8159999999999998"/>
    <n v="9.4640000000000004"/>
    <n v="2.5680000000000001"/>
    <n v="12.04"/>
    <n v="2.7120000000000002"/>
    <n v="2.1680000000000001"/>
    <n v="1.728"/>
    <n v="2.1840000000000002"/>
    <n v="0"/>
    <n v="0"/>
    <n v="0"/>
    <n v="0"/>
    <n v="0"/>
    <n v="0"/>
    <n v="0"/>
    <n v="0"/>
    <n v="0"/>
    <n v="0"/>
    <n v="0"/>
    <n v="0"/>
    <n v="62.759180000000008"/>
    <n v="63.803955000000009"/>
    <n v="0"/>
    <n v="3.0434750000000004"/>
    <n v="1.9351050000000003"/>
    <n v="9.5755900000000018"/>
    <n v="5.3238100000000008"/>
    <n v="6.6047950000000011"/>
    <n v="10.747555000000002"/>
    <n v="2.9162850000000002"/>
    <n v="13.672925000000001"/>
    <n v="3.0798150000000004"/>
    <n v="2.4620350000000002"/>
    <n v="1.9623600000000003"/>
    <n v="2.4802050000000002"/>
    <n v="0"/>
    <n v="0"/>
    <n v="0"/>
    <n v="0"/>
    <n v="0"/>
    <n v="0"/>
    <n v="0"/>
    <n v="0"/>
    <n v="0"/>
    <n v="0"/>
    <n v="0"/>
    <n v="0"/>
  </r>
  <r>
    <s v="PIC"/>
    <x v="28"/>
    <n v="69600859"/>
    <n v="10076840003966"/>
    <s v="BJ US-IC-ChocolatePBChunk-1 2.4G"/>
    <n v="6170"/>
    <n v="264"/>
    <n v="244"/>
    <n v="952"/>
    <n v="885"/>
    <n v="441"/>
    <n v="1074"/>
    <n v="1126"/>
    <n v="1069"/>
    <n v="526"/>
    <n v="442"/>
    <n v="175"/>
    <n v="273"/>
    <m/>
    <m/>
    <m/>
    <m/>
    <m/>
    <m/>
    <m/>
    <m/>
    <m/>
    <m/>
    <m/>
    <m/>
    <n v="13641"/>
    <n v="125"/>
    <n v="9.0850000000000011E-3"/>
    <n v="7471"/>
    <n v="0"/>
    <n v="49.36"/>
    <n v="59.768000000000001"/>
    <n v="0"/>
    <n v="2.1120000000000001"/>
    <n v="1.952"/>
    <n v="7.6159999999999997"/>
    <n v="7.08"/>
    <n v="3.528"/>
    <n v="8.5920000000000005"/>
    <n v="9.0079999999999991"/>
    <n v="8.5519999999999996"/>
    <n v="4.2080000000000002"/>
    <n v="3.536"/>
    <n v="1.4"/>
    <n v="2.1840000000000002"/>
    <n v="0"/>
    <n v="0"/>
    <n v="0"/>
    <n v="0"/>
    <n v="0"/>
    <n v="0"/>
    <n v="0"/>
    <n v="0"/>
    <n v="0"/>
    <n v="0"/>
    <n v="0"/>
    <n v="0"/>
    <n v="56.05445000000001"/>
    <n v="67.874035000000006"/>
    <n v="0"/>
    <n v="2.3984400000000003"/>
    <n v="2.2167400000000002"/>
    <n v="8.6489200000000004"/>
    <n v="8.0402250000000013"/>
    <n v="4.0064850000000005"/>
    <n v="9.7572900000000011"/>
    <n v="10.229710000000001"/>
    <n v="9.7118650000000013"/>
    <n v="4.7787100000000002"/>
    <n v="4.0155700000000003"/>
    <n v="1.5898750000000001"/>
    <n v="2.4802050000000002"/>
    <n v="0"/>
    <n v="0"/>
    <n v="0"/>
    <n v="0"/>
    <n v="0"/>
    <n v="0"/>
    <n v="0"/>
    <n v="0"/>
    <n v="0"/>
    <n v="0"/>
    <n v="0"/>
    <n v="0"/>
  </r>
  <r>
    <s v="PIC"/>
    <x v="28"/>
    <n v="65640070"/>
    <n v="10076840004628"/>
    <s v="BJ US-NDO Key Lime Pie-1 2.4G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125"/>
    <n v="9.0848256361922702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8"/>
    <n v="65498063"/>
    <n v="10076840004666"/>
    <s v="BJ US-IC Black RASP Fudge Chunk-1 2.4gal"/>
    <m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125"/>
    <n v="9.085000000000001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8"/>
    <n v="67278370"/>
    <n v="10076840104021"/>
    <s v="BJ SORV-SRB-Lemonade-1 8.95L"/>
    <n v="6906"/>
    <n v="215"/>
    <n v="109"/>
    <n v="734"/>
    <n v="776"/>
    <n v="651"/>
    <n v="963"/>
    <n v="1479"/>
    <n v="1049"/>
    <n v="228"/>
    <n v="308"/>
    <n v="130"/>
    <n v="242"/>
    <m/>
    <m/>
    <m/>
    <m/>
    <m/>
    <m/>
    <m/>
    <m/>
    <m/>
    <m/>
    <m/>
    <m/>
    <n v="13790"/>
    <n v="125"/>
    <n v="9.0848256361922702E-3"/>
    <n v="6884"/>
    <n v="0"/>
    <n v="55.247999999999998"/>
    <n v="55.072000000000003"/>
    <n v="0"/>
    <n v="1.72"/>
    <n v="0.872"/>
    <n v="5.8719999999999999"/>
    <n v="6.2080000000000002"/>
    <n v="5.2080000000000002"/>
    <n v="7.7039999999999997"/>
    <n v="11.832000000000001"/>
    <n v="8.3919999999999995"/>
    <n v="1.8240000000000001"/>
    <n v="2.464"/>
    <n v="1.04"/>
    <n v="1.9359999999999999"/>
    <n v="0"/>
    <n v="0"/>
    <n v="0"/>
    <n v="0"/>
    <n v="0"/>
    <n v="0"/>
    <n v="0"/>
    <n v="0"/>
    <n v="0"/>
    <n v="0"/>
    <n v="0"/>
    <n v="0"/>
    <n v="62.73980584354382"/>
    <n v="62.539939679547587"/>
    <n v="0"/>
    <n v="1.9532375117813381"/>
    <n v="0.99024599434495741"/>
    <n v="6.6682620169651265"/>
    <n v="7.0498246936852018"/>
    <n v="5.914221489161168"/>
    <n v="8.7486870876531562"/>
    <n v="13.436457115928368"/>
    <n v="9.5299820923656906"/>
    <n v="2.0713402450518377"/>
    <n v="2.7981262959472191"/>
    <n v="1.1810273327049952"/>
    <n v="2.1985278039585294"/>
    <n v="0"/>
    <n v="0"/>
    <n v="0"/>
    <n v="0"/>
    <n v="0"/>
    <n v="0"/>
    <n v="0"/>
    <n v="0"/>
    <n v="0"/>
    <n v="0"/>
    <n v="0"/>
    <n v="0"/>
  </r>
  <r>
    <s v="NOV"/>
    <x v="29"/>
    <n v="69706147"/>
    <n v="10186852001642"/>
    <s v="TAL NV Roman RASPBRRY Sorbetto Bar 6-6PK"/>
    <n v="161530"/>
    <n v="6282"/>
    <n v="6194"/>
    <n v="4501"/>
    <n v="3792"/>
    <n v="5232"/>
    <n v="6548"/>
    <n v="6106"/>
    <n v="2416"/>
    <n v="2298"/>
    <n v="1840"/>
    <n v="1760"/>
    <n v="2717"/>
    <m/>
    <m/>
    <m/>
    <m/>
    <m/>
    <m/>
    <m/>
    <m/>
    <m/>
    <m/>
    <m/>
    <m/>
    <n v="211216"/>
    <n v="176"/>
    <n v="1.98E-3"/>
    <n v="49686"/>
    <n v="0"/>
    <n v="917.78409090909088"/>
    <n v="282.30681818181819"/>
    <n v="0"/>
    <n v="35.69318181818182"/>
    <n v="35.19318181818182"/>
    <n v="25.573863636363637"/>
    <n v="21.545454545454547"/>
    <n v="29.727272727272727"/>
    <n v="37.204545454545453"/>
    <n v="34.69318181818182"/>
    <n v="13.727272727272727"/>
    <n v="13.056818181818182"/>
    <n v="10.454545454545455"/>
    <n v="10"/>
    <n v="15.4375"/>
    <n v="0"/>
    <n v="0"/>
    <n v="0"/>
    <n v="0"/>
    <n v="0"/>
    <n v="0"/>
    <n v="0"/>
    <n v="0"/>
    <n v="0"/>
    <n v="0"/>
    <n v="0"/>
    <n v="0"/>
    <n v="319.82940000000002"/>
    <n v="98.378280000000004"/>
    <n v="0"/>
    <n v="12.438359999999999"/>
    <n v="12.26412"/>
    <n v="8.9119799999999998"/>
    <n v="7.5081600000000002"/>
    <n v="10.359360000000001"/>
    <n v="12.96504"/>
    <n v="12.089879999999999"/>
    <n v="4.7836800000000004"/>
    <n v="4.5500400000000001"/>
    <n v="3.6431999999999998"/>
    <n v="3.4847999999999999"/>
    <n v="5.3796600000000003"/>
    <n v="0"/>
    <n v="0"/>
    <n v="0"/>
    <n v="0"/>
    <n v="0"/>
    <n v="0"/>
    <n v="0"/>
    <n v="0"/>
    <n v="0"/>
    <n v="0"/>
    <n v="0"/>
    <n v="0"/>
  </r>
  <r>
    <s v="NOV"/>
    <x v="29"/>
    <n v="69981590"/>
    <n v="10186852001734"/>
    <s v="TAL NV Summer STRWBRY Sorbetto Bar 6-6Pk"/>
    <n v="130415"/>
    <n v="4391"/>
    <n v="5296"/>
    <n v="2623"/>
    <n v="2864"/>
    <n v="3600"/>
    <n v="4393"/>
    <n v="2752"/>
    <n v="1808"/>
    <n v="1632"/>
    <n v="1440"/>
    <n v="1536"/>
    <n v="3040"/>
    <m/>
    <m/>
    <m/>
    <m/>
    <m/>
    <m/>
    <m/>
    <m/>
    <m/>
    <m/>
    <m/>
    <m/>
    <n v="165790"/>
    <n v="176"/>
    <n v="1.98E-3"/>
    <n v="35375"/>
    <n v="0"/>
    <n v="740.99431818181813"/>
    <n v="200.99431818181819"/>
    <n v="0"/>
    <n v="24.948863636363637"/>
    <n v="30.09090909090909"/>
    <n v="14.903409090909092"/>
    <n v="16.272727272727273"/>
    <n v="20.454545454545453"/>
    <n v="24.960227272727273"/>
    <n v="15.636363636363637"/>
    <n v="10.272727272727273"/>
    <n v="9.2727272727272734"/>
    <n v="8.1818181818181817"/>
    <n v="8.7272727272727266"/>
    <n v="17.272727272727273"/>
    <n v="0"/>
    <n v="0"/>
    <n v="0"/>
    <n v="0"/>
    <n v="0"/>
    <n v="0"/>
    <n v="0"/>
    <n v="0"/>
    <n v="0"/>
    <n v="0"/>
    <n v="0"/>
    <n v="0"/>
    <n v="258.2217"/>
    <n v="70.042500000000004"/>
    <n v="0"/>
    <n v="8.6941799999999994"/>
    <n v="10.486079999999999"/>
    <n v="5.1935399999999996"/>
    <n v="5.6707200000000002"/>
    <n v="7.1280000000000001"/>
    <n v="8.6981400000000004"/>
    <n v="5.4489599999999996"/>
    <n v="3.5798399999999999"/>
    <n v="3.23136"/>
    <n v="2.8512"/>
    <n v="3.04128"/>
    <n v="6.0191999999999997"/>
    <n v="0"/>
    <n v="0"/>
    <n v="0"/>
    <n v="0"/>
    <n v="0"/>
    <n v="0"/>
    <n v="0"/>
    <n v="0"/>
    <n v="0"/>
    <n v="0"/>
    <n v="0"/>
    <n v="0"/>
  </r>
  <r>
    <s v="NOV"/>
    <x v="19"/>
    <n v="64343267"/>
    <n v="10076840004260"/>
    <s v="BJ US-PUP-PumpkinCookie 108p 4FOZ"/>
    <n v="1590"/>
    <n v="17"/>
    <n v="251"/>
    <n v="472"/>
    <n v="344"/>
    <n v="408.00009999999997"/>
    <n v="161"/>
    <n v="27"/>
    <n v="475"/>
    <n v="438"/>
    <n v="391"/>
    <n v="161"/>
    <n v="21"/>
    <m/>
    <m/>
    <m/>
    <m/>
    <m/>
    <m/>
    <m/>
    <m/>
    <m/>
    <m/>
    <m/>
    <m/>
    <n v="4756.0001000000002"/>
    <n v="50"/>
    <n v="1.2960000000000001E-2"/>
    <n v="3166.0001000000002"/>
    <n v="0"/>
    <n v="31.8"/>
    <n v="63.320002000000002"/>
    <n v="0"/>
    <n v="0.34"/>
    <n v="5.0199999999999996"/>
    <n v="9.44"/>
    <n v="6.88"/>
    <n v="8.1600019999999986"/>
    <n v="3.22"/>
    <n v="0.54"/>
    <n v="9.5"/>
    <n v="8.76"/>
    <n v="7.82"/>
    <n v="3.22"/>
    <n v="0.42"/>
    <n v="0"/>
    <n v="0"/>
    <n v="0"/>
    <n v="0"/>
    <n v="0"/>
    <n v="0"/>
    <n v="0"/>
    <n v="0"/>
    <n v="0"/>
    <n v="0"/>
    <n v="0"/>
    <n v="0"/>
    <n v="20.606400000000001"/>
    <n v="41.031361296000007"/>
    <n v="0"/>
    <n v="0.22032000000000002"/>
    <n v="3.2529600000000003"/>
    <n v="6.1171200000000008"/>
    <n v="4.45824"/>
    <n v="5.2876812959999997"/>
    <n v="2.08656"/>
    <n v="0.34992000000000001"/>
    <n v="6.1560000000000006"/>
    <n v="5.6764800000000006"/>
    <n v="5.0673600000000008"/>
    <n v="2.08656"/>
    <n v="0.27216000000000001"/>
    <n v="0"/>
    <n v="0"/>
    <n v="0"/>
    <n v="0"/>
    <n v="0"/>
    <n v="0"/>
    <n v="0"/>
    <n v="0"/>
    <n v="0"/>
    <n v="0"/>
    <n v="0"/>
    <n v="0"/>
  </r>
  <r>
    <s v="NOV"/>
    <x v="29"/>
    <n v="69555093"/>
    <n v="10186852001666"/>
    <s v="TAL NV Dark Chocolate Gelato Bar 6-6PK"/>
    <n v="59159"/>
    <n v="1457"/>
    <n v="1705"/>
    <n v="1638"/>
    <n v="1723"/>
    <n v="566"/>
    <n v="2192"/>
    <n v="1434"/>
    <n v="224"/>
    <n v="288"/>
    <n v="192"/>
    <n v="112"/>
    <n v="64"/>
    <m/>
    <m/>
    <m/>
    <m/>
    <m/>
    <m/>
    <m/>
    <m/>
    <m/>
    <m/>
    <m/>
    <m/>
    <n v="70754"/>
    <n v="176"/>
    <n v="1.98E-3"/>
    <n v="11595"/>
    <n v="0"/>
    <n v="336.13068181818181"/>
    <n v="65.880681818181813"/>
    <n v="0"/>
    <n v="8.2784090909090917"/>
    <n v="9.6875"/>
    <n v="9.3068181818181817"/>
    <n v="9.7897727272727266"/>
    <n v="3.2159090909090908"/>
    <n v="12.454545454545455"/>
    <n v="8.1477272727272734"/>
    <n v="1.2727272727272727"/>
    <n v="1.6363636363636365"/>
    <n v="1.0909090909090908"/>
    <n v="0.63636363636363635"/>
    <n v="0.36363636363636365"/>
    <n v="0"/>
    <n v="0"/>
    <n v="0"/>
    <n v="0"/>
    <n v="0"/>
    <n v="0"/>
    <n v="0"/>
    <n v="0"/>
    <n v="0"/>
    <n v="0"/>
    <n v="0"/>
    <n v="0"/>
    <n v="117.13482"/>
    <n v="22.958099999999998"/>
    <n v="0"/>
    <n v="2.8848600000000002"/>
    <n v="3.3759000000000001"/>
    <n v="3.2432400000000001"/>
    <n v="3.41154"/>
    <n v="1.1206799999999999"/>
    <n v="4.34016"/>
    <n v="2.8393199999999998"/>
    <n v="0.44352000000000003"/>
    <n v="0.57023999999999997"/>
    <n v="0.38016"/>
    <n v="0.22176000000000001"/>
    <n v="0.12672"/>
    <n v="0"/>
    <n v="0"/>
    <n v="0"/>
    <n v="0"/>
    <n v="0"/>
    <n v="0"/>
    <n v="0"/>
    <n v="0"/>
    <n v="0"/>
    <n v="0"/>
    <n v="0"/>
    <n v="0"/>
  </r>
  <r>
    <s v="PIC"/>
    <x v="28"/>
    <n v="64799252"/>
    <n v="10076840004420"/>
    <s v="BJ US-NDO MochaccinoChip-1 2.4Gal"/>
    <n v="0"/>
    <n v="0"/>
    <n v="100"/>
    <n v="646"/>
    <n v="1038"/>
    <n v="325"/>
    <n v="806"/>
    <n v="536"/>
    <n v="485"/>
    <n v="194"/>
    <n v="266"/>
    <n v="75"/>
    <n v="67"/>
    <m/>
    <m/>
    <m/>
    <m/>
    <m/>
    <m/>
    <m/>
    <m/>
    <m/>
    <m/>
    <m/>
    <m/>
    <n v="4538"/>
    <n v="125"/>
    <n v="9.0850000000000011E-3"/>
    <n v="4538"/>
    <n v="0"/>
    <n v="0"/>
    <n v="36.304000000000002"/>
    <n v="0"/>
    <n v="0"/>
    <n v="0.8"/>
    <n v="5.1680000000000001"/>
    <n v="8.3040000000000003"/>
    <n v="2.6"/>
    <n v="6.4480000000000004"/>
    <n v="4.2880000000000003"/>
    <n v="3.88"/>
    <n v="1.552"/>
    <n v="2.1280000000000001"/>
    <n v="0.6"/>
    <n v="0.53600000000000003"/>
    <n v="0"/>
    <n v="0"/>
    <n v="0"/>
    <n v="0"/>
    <n v="0"/>
    <n v="0"/>
    <n v="0"/>
    <n v="0"/>
    <n v="0"/>
    <n v="0"/>
    <n v="0"/>
    <n v="0"/>
    <n v="0"/>
    <n v="41.227730000000008"/>
    <n v="0"/>
    <n v="0"/>
    <n v="0.90850000000000009"/>
    <n v="5.8689100000000005"/>
    <n v="9.4302300000000017"/>
    <n v="2.9526250000000003"/>
    <n v="7.3225100000000012"/>
    <n v="4.8695600000000008"/>
    <n v="4.4062250000000009"/>
    <n v="1.7624900000000001"/>
    <n v="2.4166100000000004"/>
    <n v="0.68137500000000006"/>
    <n v="0.6086950000000001"/>
    <n v="0"/>
    <n v="0"/>
    <n v="0"/>
    <n v="0"/>
    <n v="0"/>
    <n v="0"/>
    <n v="0"/>
    <n v="0"/>
    <n v="0"/>
    <n v="0"/>
    <n v="0"/>
    <n v="0"/>
  </r>
  <r>
    <s v="NOV"/>
    <x v="8"/>
    <n v="64392287"/>
    <n v="10075856000907"/>
    <s v="KL Reeses SW 1-24 BK"/>
    <n v="2970"/>
    <n v="1452"/>
    <n v="2196"/>
    <n v="1089"/>
    <n v="3421"/>
    <n v="2651"/>
    <n v="3608"/>
    <n v="4845"/>
    <n v="4532"/>
    <n v="2156"/>
    <n v="1408"/>
    <n v="891"/>
    <n v="561"/>
    <m/>
    <m/>
    <m/>
    <m/>
    <m/>
    <m/>
    <m/>
    <m/>
    <m/>
    <m/>
    <m/>
    <m/>
    <n v="31780"/>
    <n v="132"/>
    <n v="2.8319999999999999E-3"/>
    <n v="28810"/>
    <n v="0"/>
    <n v="22.5"/>
    <n v="218.25757575757575"/>
    <n v="0"/>
    <n v="11"/>
    <n v="16.636363636363637"/>
    <n v="8.25"/>
    <n v="25.916666666666668"/>
    <n v="20.083333333333332"/>
    <n v="27.333333333333332"/>
    <n v="36.704545454545453"/>
    <n v="34.333333333333336"/>
    <n v="16.333333333333332"/>
    <n v="10.666666666666666"/>
    <n v="6.75"/>
    <n v="4.25"/>
    <n v="0"/>
    <n v="0"/>
    <n v="0"/>
    <n v="0"/>
    <n v="0"/>
    <n v="0"/>
    <n v="0"/>
    <n v="0"/>
    <n v="0"/>
    <n v="0"/>
    <n v="0"/>
    <n v="0"/>
    <n v="8.4110399999999998"/>
    <n v="81.589919999999992"/>
    <n v="0"/>
    <n v="4.1120640000000002"/>
    <n v="6.2190719999999997"/>
    <n v="3.0840479999999997"/>
    <n v="9.6882719999999996"/>
    <n v="7.5076320000000001"/>
    <n v="10.217855999999999"/>
    <n v="13.721039999999999"/>
    <n v="12.834624"/>
    <n v="6.1057920000000001"/>
    <n v="3.9874559999999999"/>
    <n v="2.5233119999999998"/>
    <n v="1.5887519999999999"/>
    <n v="0"/>
    <n v="0"/>
    <n v="0"/>
    <n v="0"/>
    <n v="0"/>
    <n v="0"/>
    <n v="0"/>
    <n v="0"/>
    <n v="0"/>
    <n v="0"/>
    <n v="0"/>
    <n v="0"/>
  </r>
  <r>
    <s v="NOV"/>
    <x v="19"/>
    <n v="64343704"/>
    <n v="10076840004253"/>
    <s v="BJ US-PUP-PB Pretzel 108p 4FOZ"/>
    <n v="2470"/>
    <n v="758"/>
    <n v="443"/>
    <n v="395"/>
    <n v="577"/>
    <n v="312.00009999999997"/>
    <n v="192"/>
    <n v="170"/>
    <n v="540"/>
    <n v="600"/>
    <n v="292"/>
    <n v="230"/>
    <n v="32"/>
    <m/>
    <m/>
    <m/>
    <m/>
    <m/>
    <m/>
    <m/>
    <m/>
    <m/>
    <m/>
    <m/>
    <m/>
    <n v="7011.0001000000002"/>
    <n v="50"/>
    <n v="1.2960000000000001E-2"/>
    <n v="4541.0001000000002"/>
    <n v="0"/>
    <n v="49.4"/>
    <n v="90.820002000000002"/>
    <n v="0"/>
    <n v="15.16"/>
    <n v="8.86"/>
    <n v="7.9"/>
    <n v="11.54"/>
    <n v="6.2400019999999996"/>
    <n v="3.84"/>
    <n v="3.4"/>
    <n v="10.8"/>
    <n v="12"/>
    <n v="5.84"/>
    <n v="4.5999999999999996"/>
    <n v="0.64"/>
    <n v="0"/>
    <n v="0"/>
    <n v="0"/>
    <n v="0"/>
    <n v="0"/>
    <n v="0"/>
    <n v="0"/>
    <n v="0"/>
    <n v="0"/>
    <n v="0"/>
    <n v="0"/>
    <n v="0"/>
    <n v="32.011200000000002"/>
    <n v="58.851361296000007"/>
    <n v="0"/>
    <n v="9.8236800000000013"/>
    <n v="5.7412800000000006"/>
    <n v="5.1192000000000002"/>
    <n v="7.477920000000001"/>
    <n v="4.0435212959999998"/>
    <n v="2.4883200000000003"/>
    <n v="2.2032000000000003"/>
    <n v="6.9984000000000002"/>
    <n v="7.7760000000000007"/>
    <n v="3.7843200000000001"/>
    <n v="2.9808000000000003"/>
    <n v="0.41472000000000003"/>
    <n v="0"/>
    <n v="0"/>
    <n v="0"/>
    <n v="0"/>
    <n v="0"/>
    <n v="0"/>
    <n v="0"/>
    <n v="0"/>
    <n v="0"/>
    <n v="0"/>
    <n v="0"/>
    <n v="0"/>
  </r>
  <r>
    <s v="NOV"/>
    <x v="10"/>
    <n v="64779835"/>
    <n v="10077567003505"/>
    <s v="PS Minions Facepiece 1-20PK"/>
    <n v="110919"/>
    <n v="3015"/>
    <n v="4210"/>
    <n v="12989"/>
    <n v="8371"/>
    <n v="8154"/>
    <n v="12621"/>
    <n v="11205"/>
    <n v="4713"/>
    <n v="4599"/>
    <n v="3654"/>
    <n v="1449"/>
    <n v="984"/>
    <m/>
    <m/>
    <m/>
    <m/>
    <m/>
    <m/>
    <m/>
    <m/>
    <m/>
    <m/>
    <m/>
    <m/>
    <n v="186883"/>
    <n v="210"/>
    <n v="2E-3"/>
    <n v="75964"/>
    <n v="0"/>
    <n v="528.18571428571431"/>
    <n v="361.73333333333335"/>
    <n v="0"/>
    <n v="14.357142857142858"/>
    <n v="20.047619047619047"/>
    <n v="61.852380952380955"/>
    <n v="39.861904761904761"/>
    <n v="38.828571428571429"/>
    <n v="60.1"/>
    <n v="53.357142857142854"/>
    <n v="22.442857142857143"/>
    <n v="21.9"/>
    <n v="17.399999999999999"/>
    <n v="6.9"/>
    <n v="4.6857142857142859"/>
    <n v="0"/>
    <n v="0"/>
    <n v="0"/>
    <n v="0"/>
    <n v="0"/>
    <n v="0"/>
    <n v="0"/>
    <n v="0"/>
    <n v="0"/>
    <n v="0"/>
    <n v="0"/>
    <n v="0"/>
    <n v="221.83799999999999"/>
    <n v="151.928"/>
    <n v="0"/>
    <n v="6.03"/>
    <n v="8.42"/>
    <n v="25.978000000000002"/>
    <n v="16.742000000000001"/>
    <n v="16.308"/>
    <n v="25.242000000000001"/>
    <n v="22.41"/>
    <n v="9.4260000000000002"/>
    <n v="9.1980000000000004"/>
    <n v="7.3079999999999998"/>
    <n v="2.8980000000000001"/>
    <n v="1.968"/>
    <n v="0"/>
    <n v="0"/>
    <n v="0"/>
    <n v="0"/>
    <n v="0"/>
    <n v="0"/>
    <n v="0"/>
    <n v="0"/>
    <n v="0"/>
    <n v="0"/>
    <n v="0"/>
    <n v="0"/>
  </r>
  <r>
    <s v="PIC"/>
    <x v="28"/>
    <n v="17093"/>
    <n v="10076840870933"/>
    <s v="BJ Nat Fdg Brwni Btr 6 6 LB"/>
    <n v="1862"/>
    <n v="150"/>
    <n v="114"/>
    <n v="211"/>
    <n v="116"/>
    <n v="230"/>
    <n v="234"/>
    <n v="192"/>
    <n v="169"/>
    <n v="89"/>
    <n v="106"/>
    <n v="86"/>
    <n v="116"/>
    <m/>
    <m/>
    <m/>
    <m/>
    <m/>
    <m/>
    <m/>
    <m/>
    <m/>
    <m/>
    <m/>
    <m/>
    <n v="3675"/>
    <n v="50"/>
    <n v="1.35E-2"/>
    <n v="1813"/>
    <n v="0"/>
    <n v="37.24"/>
    <n v="36.26"/>
    <n v="0"/>
    <n v="3"/>
    <n v="2.2799999999999998"/>
    <n v="4.22"/>
    <n v="2.3199999999999998"/>
    <n v="4.5999999999999996"/>
    <n v="4.68"/>
    <n v="3.84"/>
    <n v="3.38"/>
    <n v="1.78"/>
    <n v="2.12"/>
    <n v="1.72"/>
    <n v="2.3199999999999998"/>
    <n v="0"/>
    <n v="0"/>
    <n v="0"/>
    <n v="0"/>
    <n v="0"/>
    <n v="0"/>
    <n v="0"/>
    <n v="0"/>
    <n v="0"/>
    <n v="0"/>
    <n v="0"/>
    <n v="0"/>
    <n v="25.137"/>
    <n v="24.4755"/>
    <n v="0"/>
    <n v="2.0249999999999999"/>
    <n v="1.5389999999999999"/>
    <n v="2.8485"/>
    <n v="1.5660000000000001"/>
    <n v="3.105"/>
    <n v="3.1589999999999998"/>
    <n v="2.5920000000000001"/>
    <n v="2.2814999999999999"/>
    <n v="1.2015"/>
    <n v="1.431"/>
    <n v="1.161"/>
    <n v="1.5660000000000001"/>
    <n v="0"/>
    <n v="0"/>
    <n v="0"/>
    <n v="0"/>
    <n v="0"/>
    <n v="0"/>
    <n v="0"/>
    <n v="0"/>
    <n v="0"/>
    <n v="0"/>
    <n v="0"/>
    <n v="0"/>
  </r>
  <r>
    <s v="PIC"/>
    <x v="5"/>
    <n v="68729649"/>
    <n v="10186852001086"/>
    <s v="Talenti LY CH Cherry Cheesecake 8 306.1g"/>
    <n v="74441"/>
    <n v="6033"/>
    <n v="1785"/>
    <n v="2175"/>
    <n v="2251"/>
    <n v="1995"/>
    <n v="2025"/>
    <n v="1875"/>
    <n v="3900"/>
    <n v="1275"/>
    <n v="1545"/>
    <n v="1365"/>
    <n v="570"/>
    <m/>
    <m/>
    <m/>
    <m/>
    <m/>
    <m/>
    <m/>
    <m/>
    <m/>
    <m/>
    <m/>
    <m/>
    <n v="101235"/>
    <n v="255"/>
    <n v="3.552E-3"/>
    <n v="26794"/>
    <n v="0"/>
    <n v="291.92549019607844"/>
    <n v="105.07450980392157"/>
    <n v="0"/>
    <n v="23.658823529411766"/>
    <n v="7"/>
    <n v="8.5294117647058822"/>
    <n v="8.8274509803921575"/>
    <n v="7.8235294117647056"/>
    <n v="7.9411764705882355"/>
    <n v="7.3529411764705879"/>
    <n v="15.294117647058824"/>
    <n v="5"/>
    <n v="6.0588235294117645"/>
    <n v="5.3529411764705879"/>
    <n v="2.2352941176470589"/>
    <n v="0"/>
    <n v="0"/>
    <n v="0"/>
    <n v="0"/>
    <n v="0"/>
    <n v="0"/>
    <n v="0"/>
    <n v="0"/>
    <n v="0"/>
    <n v="0"/>
    <n v="0"/>
    <n v="0"/>
    <n v="264.41443199999998"/>
    <n v="95.172287999999995"/>
    <n v="0"/>
    <n v="21.429216"/>
    <n v="6.3403200000000002"/>
    <n v="7.7256"/>
    <n v="7.995552"/>
    <n v="7.0862400000000001"/>
    <n v="7.1928000000000001"/>
    <n v="6.66"/>
    <n v="13.8528"/>
    <n v="4.5288000000000004"/>
    <n v="5.4878400000000003"/>
    <n v="4.8484800000000003"/>
    <n v="2.0246400000000002"/>
    <n v="0"/>
    <n v="0"/>
    <n v="0"/>
    <n v="0"/>
    <n v="0"/>
    <n v="0"/>
    <n v="0"/>
    <n v="0"/>
    <n v="0"/>
    <n v="0"/>
    <n v="0"/>
    <n v="0"/>
  </r>
  <r>
    <s v="PIC"/>
    <x v="5"/>
    <n v="68862421"/>
    <n v="10186852001284"/>
    <s v="Talenti LYR Coffee Cookie CRMBL 8 300.5g"/>
    <n v="84761"/>
    <n v="6135"/>
    <n v="2595"/>
    <n v="4440"/>
    <n v="3630"/>
    <n v="4455"/>
    <n v="4125"/>
    <n v="4095"/>
    <n v="3420"/>
    <n v="4485"/>
    <n v="3090"/>
    <n v="3075"/>
    <n v="135"/>
    <m/>
    <m/>
    <m/>
    <m/>
    <m/>
    <m/>
    <m/>
    <m/>
    <m/>
    <m/>
    <m/>
    <m/>
    <n v="128441"/>
    <n v="255"/>
    <n v="3.552E-3"/>
    <n v="43680"/>
    <n v="0"/>
    <n v="332.39607843137253"/>
    <n v="171.29411764705881"/>
    <n v="0"/>
    <n v="24.058823529411764"/>
    <n v="10.176470588235293"/>
    <n v="17.411764705882351"/>
    <n v="14.235294117647058"/>
    <n v="17.470588235294116"/>
    <n v="16.176470588235293"/>
    <n v="16.058823529411764"/>
    <n v="13.411764705882353"/>
    <n v="17.588235294117649"/>
    <n v="12.117647058823529"/>
    <n v="12.058823529411764"/>
    <n v="0.52941176470588236"/>
    <n v="0"/>
    <n v="0"/>
    <n v="0"/>
    <n v="0"/>
    <n v="0"/>
    <n v="0"/>
    <n v="0"/>
    <n v="0"/>
    <n v="0"/>
    <n v="0"/>
    <n v="0"/>
    <n v="0"/>
    <n v="301.07107200000002"/>
    <n v="155.15136000000001"/>
    <n v="0"/>
    <n v="21.791519999999998"/>
    <n v="9.2174399999999999"/>
    <n v="15.77088"/>
    <n v="12.89376"/>
    <n v="15.824160000000001"/>
    <n v="14.652000000000001"/>
    <n v="14.545439999999999"/>
    <n v="12.14784"/>
    <n v="15.930720000000001"/>
    <n v="10.975680000000001"/>
    <n v="10.9224"/>
    <n v="0.47952"/>
    <n v="0"/>
    <n v="0"/>
    <n v="0"/>
    <n v="0"/>
    <n v="0"/>
    <n v="0"/>
    <n v="0"/>
    <n v="0"/>
    <n v="0"/>
    <n v="0"/>
    <n v="0"/>
    <n v="0"/>
  </r>
  <r>
    <s v="PIC"/>
    <x v="28"/>
    <n v="17090"/>
    <n v="10076840870902"/>
    <s v="BJ Choc Chk Ckie Btr 6 6 LB"/>
    <n v="1162"/>
    <n v="87"/>
    <n v="70"/>
    <n v="139"/>
    <n v="121"/>
    <n v="112"/>
    <n v="170"/>
    <n v="95"/>
    <n v="113"/>
    <n v="69"/>
    <n v="41"/>
    <n v="63"/>
    <n v="36"/>
    <m/>
    <m/>
    <m/>
    <m/>
    <m/>
    <m/>
    <m/>
    <m/>
    <m/>
    <m/>
    <m/>
    <m/>
    <n v="2278"/>
    <n v="50"/>
    <n v="1.35E-2"/>
    <n v="1116"/>
    <n v="0"/>
    <n v="23.24"/>
    <n v="22.32"/>
    <n v="0"/>
    <n v="1.74"/>
    <n v="1.4"/>
    <n v="2.78"/>
    <n v="2.42"/>
    <n v="2.2400000000000002"/>
    <n v="3.4"/>
    <n v="1.9"/>
    <n v="2.2599999999999998"/>
    <n v="1.38"/>
    <n v="0.82"/>
    <n v="1.26"/>
    <n v="0.72"/>
    <n v="0"/>
    <n v="0"/>
    <n v="0"/>
    <n v="0"/>
    <n v="0"/>
    <n v="0"/>
    <n v="0"/>
    <n v="0"/>
    <n v="0"/>
    <n v="0"/>
    <n v="0"/>
    <n v="0"/>
    <n v="15.686999999999999"/>
    <n v="15.065999999999999"/>
    <n v="0"/>
    <n v="1.1744999999999999"/>
    <n v="0.94499999999999995"/>
    <n v="1.8765000000000001"/>
    <n v="1.6335"/>
    <n v="1.512"/>
    <n v="2.2949999999999999"/>
    <n v="1.2825"/>
    <n v="1.5255000000000001"/>
    <n v="0.93149999999999999"/>
    <n v="0.55349999999999999"/>
    <n v="0.85050000000000003"/>
    <n v="0.48599999999999999"/>
    <n v="0"/>
    <n v="0"/>
    <n v="0"/>
    <n v="0"/>
    <n v="0"/>
    <n v="0"/>
    <n v="0"/>
    <n v="0"/>
    <n v="0"/>
    <n v="0"/>
    <n v="0"/>
    <n v="0"/>
  </r>
  <r>
    <s v="NOV"/>
    <x v="18"/>
    <n v="69665114"/>
    <n v="10076840003140"/>
    <s v="BJ US-CD-SugarCookieDough-8 8z"/>
    <n v="28855"/>
    <n v="1731"/>
    <n v="1247"/>
    <n v="2521"/>
    <n v="3372"/>
    <n v="596"/>
    <n v="2261"/>
    <n v="2227"/>
    <n v="2654"/>
    <n v="790"/>
    <n v="2018"/>
    <n v="2178"/>
    <n v="861"/>
    <m/>
    <m/>
    <m/>
    <m/>
    <m/>
    <m/>
    <m/>
    <m/>
    <m/>
    <m/>
    <m/>
    <m/>
    <n v="51311"/>
    <n v="256"/>
    <n v="1.8160000000000001E-3"/>
    <n v="22456"/>
    <n v="0"/>
    <n v="112.71484375"/>
    <n v="87.71875"/>
    <n v="0"/>
    <n v="6.76171875"/>
    <n v="4.87109375"/>
    <n v="9.84765625"/>
    <n v="13.171875"/>
    <n v="2.328125"/>
    <n v="8.83203125"/>
    <n v="8.69921875"/>
    <n v="10.3671875"/>
    <n v="3.0859375"/>
    <n v="7.8828125"/>
    <n v="8.5078125"/>
    <n v="3.36328125"/>
    <n v="0"/>
    <n v="0"/>
    <n v="0"/>
    <n v="0"/>
    <n v="0"/>
    <n v="0"/>
    <n v="0"/>
    <n v="0"/>
    <n v="0"/>
    <n v="0"/>
    <n v="0"/>
    <n v="0"/>
    <n v="52.400680000000001"/>
    <n v="40.780096"/>
    <n v="0"/>
    <n v="3.1434960000000003"/>
    <n v="2.2645520000000001"/>
    <n v="4.5781360000000006"/>
    <n v="6.1235520000000001"/>
    <n v="1.082336"/>
    <n v="4.1059760000000001"/>
    <n v="4.044232"/>
    <n v="4.8196640000000004"/>
    <n v="1.4346400000000001"/>
    <n v="3.6646880000000004"/>
    <n v="3.9552480000000001"/>
    <n v="1.5635760000000001"/>
    <n v="0"/>
    <n v="0"/>
    <n v="0"/>
    <n v="0"/>
    <n v="0"/>
    <n v="0"/>
    <n v="0"/>
    <n v="0"/>
    <n v="0"/>
    <n v="0"/>
    <n v="0"/>
    <n v="0"/>
  </r>
  <r>
    <s v="PIC"/>
    <x v="28"/>
    <n v="64799254"/>
    <n v="10076840004444"/>
    <s v="BJ US-IC Ultraviolet-1 2.4Gal"/>
    <n v="0"/>
    <n v="0"/>
    <n v="0"/>
    <n v="695"/>
    <n v="1613"/>
    <n v="618"/>
    <n v="733"/>
    <n v="1154"/>
    <n v="806"/>
    <n v="268"/>
    <n v="249"/>
    <n v="73"/>
    <n v="140"/>
    <m/>
    <m/>
    <m/>
    <m/>
    <m/>
    <m/>
    <m/>
    <m/>
    <m/>
    <m/>
    <m/>
    <m/>
    <n v="6349"/>
    <n v="125"/>
    <n v="9.0850000000000011E-3"/>
    <n v="6349"/>
    <n v="0"/>
    <n v="0"/>
    <n v="50.792000000000002"/>
    <n v="0"/>
    <n v="0"/>
    <n v="0"/>
    <n v="5.56"/>
    <n v="12.904"/>
    <n v="4.944"/>
    <n v="5.8639999999999999"/>
    <n v="9.2319999999999993"/>
    <n v="6.4480000000000004"/>
    <n v="2.1440000000000001"/>
    <n v="1.992"/>
    <n v="0.58399999999999996"/>
    <n v="1.1200000000000001"/>
    <n v="0"/>
    <n v="0"/>
    <n v="0"/>
    <n v="0"/>
    <n v="0"/>
    <n v="0"/>
    <n v="0"/>
    <n v="0"/>
    <n v="0"/>
    <n v="0"/>
    <n v="0"/>
    <n v="0"/>
    <n v="0"/>
    <n v="57.680665000000005"/>
    <n v="0"/>
    <n v="0"/>
    <n v="0"/>
    <n v="6.3140750000000008"/>
    <n v="14.654105000000001"/>
    <n v="5.6145300000000002"/>
    <n v="6.6593050000000007"/>
    <n v="10.484090000000002"/>
    <n v="7.3225100000000012"/>
    <n v="2.4347800000000004"/>
    <n v="2.2621650000000004"/>
    <n v="0.66320500000000004"/>
    <n v="1.2719000000000003"/>
    <n v="0"/>
    <n v="0"/>
    <n v="0"/>
    <n v="0"/>
    <n v="0"/>
    <n v="0"/>
    <n v="0"/>
    <n v="0"/>
    <n v="0"/>
    <n v="0"/>
    <n v="0"/>
    <n v="0"/>
  </r>
  <r>
    <s v="PIC"/>
    <x v="5"/>
    <n v="69740694"/>
    <n v="10186852001420"/>
    <s v="Talenti LYR Confetti Cookie 8 292g"/>
    <n v="79643"/>
    <n v="4551"/>
    <n v="2595"/>
    <n v="2786"/>
    <n v="1864"/>
    <n v="1761"/>
    <n v="1698"/>
    <n v="2189"/>
    <n v="1050"/>
    <n v="1250"/>
    <n v="264"/>
    <n v="165"/>
    <n v="15"/>
    <m/>
    <m/>
    <m/>
    <m/>
    <m/>
    <m/>
    <m/>
    <m/>
    <m/>
    <m/>
    <m/>
    <m/>
    <n v="99831"/>
    <n v="255"/>
    <n v="3.552E-3"/>
    <n v="20188"/>
    <n v="0"/>
    <n v="312.32549019607842"/>
    <n v="79.168627450980395"/>
    <n v="0"/>
    <n v="17.847058823529412"/>
    <n v="10.176470588235293"/>
    <n v="10.925490196078432"/>
    <n v="7.3098039215686272"/>
    <n v="6.9058823529411768"/>
    <n v="6.658823529411765"/>
    <n v="8.5843137254901958"/>
    <n v="4.117647058823529"/>
    <n v="4.9019607843137258"/>
    <n v="1.0352941176470589"/>
    <n v="0.6470588235294118"/>
    <n v="5.8823529411764705E-2"/>
    <n v="0"/>
    <n v="0"/>
    <n v="0"/>
    <n v="0"/>
    <n v="0"/>
    <n v="0"/>
    <n v="0"/>
    <n v="0"/>
    <n v="0"/>
    <n v="0"/>
    <n v="0"/>
    <n v="0"/>
    <n v="282.89193599999999"/>
    <n v="71.707775999999996"/>
    <n v="0"/>
    <n v="16.165151999999999"/>
    <n v="9.2174399999999999"/>
    <n v="9.8958720000000007"/>
    <n v="6.6209280000000001"/>
    <n v="6.2550720000000002"/>
    <n v="6.0312960000000002"/>
    <n v="7.775328"/>
    <n v="3.7296"/>
    <n v="4.4400000000000004"/>
    <n v="0.93772800000000001"/>
    <n v="0.58608000000000005"/>
    <n v="5.3280000000000001E-2"/>
    <n v="0"/>
    <n v="0"/>
    <n v="0"/>
    <n v="0"/>
    <n v="0"/>
    <n v="0"/>
    <n v="0"/>
    <n v="0"/>
    <n v="0"/>
    <n v="0"/>
    <n v="0"/>
    <n v="0"/>
  </r>
  <r>
    <s v="PIC"/>
    <x v="28"/>
    <n v="64775322"/>
    <n v="10076840004352"/>
    <s v="BJ US-IC-TurtleSundae-1 2.4Gal"/>
    <n v="406"/>
    <n v="734"/>
    <n v="430"/>
    <n v="533"/>
    <n v="315"/>
    <n v="378"/>
    <n v="231"/>
    <n v="724"/>
    <n v="316"/>
    <n v="90"/>
    <n v="174"/>
    <n v="55"/>
    <n v="30"/>
    <m/>
    <m/>
    <m/>
    <m/>
    <m/>
    <m/>
    <m/>
    <m/>
    <m/>
    <m/>
    <m/>
    <m/>
    <n v="18.672946193053658"/>
    <n v="125"/>
    <n v="9.0850000000000011E-3"/>
    <n v="4010"/>
    <n v="0"/>
    <n v="3.2480000000000002"/>
    <n v="32.08"/>
    <n v="0"/>
    <n v="5.8719999999999999"/>
    <n v="3.44"/>
    <n v="4.2640000000000002"/>
    <n v="2.52"/>
    <n v="3.024"/>
    <n v="1.8480000000000001"/>
    <n v="5.7919999999999998"/>
    <n v="2.528"/>
    <n v="0.72"/>
    <n v="1.3919999999999999"/>
    <n v="0.44"/>
    <n v="0.24"/>
    <n v="0"/>
    <n v="0"/>
    <n v="0"/>
    <n v="0"/>
    <n v="0"/>
    <n v="0"/>
    <n v="0"/>
    <n v="0"/>
    <n v="0"/>
    <n v="0"/>
    <n v="0"/>
    <n v="0"/>
    <n v="3.6885100000000004"/>
    <n v="36.430850000000007"/>
    <n v="0"/>
    <n v="6.6683900000000005"/>
    <n v="3.9065500000000006"/>
    <n v="4.8423050000000005"/>
    <n v="2.8617750000000002"/>
    <n v="3.4341300000000006"/>
    <n v="2.0986350000000003"/>
    <n v="6.5775400000000008"/>
    <n v="2.8708600000000004"/>
    <n v="0.8176500000000001"/>
    <n v="1.5807900000000001"/>
    <n v="0.49967500000000004"/>
    <n v="0.27255000000000001"/>
    <n v="0"/>
    <n v="0"/>
    <n v="0"/>
    <n v="0"/>
    <n v="0"/>
    <n v="0"/>
    <n v="0"/>
    <n v="0"/>
    <n v="0"/>
    <n v="0"/>
    <n v="0"/>
    <n v="0"/>
  </r>
  <r>
    <s v="NOV"/>
    <x v="24"/>
    <n v="64325600"/>
    <n v="10850001974650"/>
    <s v="Yasso Cookies N Cream Sandwich 7-3pk"/>
    <n v="45629"/>
    <n v="2709"/>
    <n v="2625"/>
    <n v="2058"/>
    <n v="1995"/>
    <n v="3192"/>
    <n v="3300"/>
    <n v="2772"/>
    <n v="3712"/>
    <n v="3276"/>
    <n v="2114"/>
    <n v="602"/>
    <n v="42"/>
    <m/>
    <m/>
    <m/>
    <m/>
    <m/>
    <m/>
    <m/>
    <m/>
    <m/>
    <m/>
    <m/>
    <m/>
    <n v="74026"/>
    <n v="189"/>
    <n v="2.1700000000000001E-3"/>
    <n v="28397"/>
    <n v="0"/>
    <n v="241.42328042328043"/>
    <n v="150.24867724867724"/>
    <n v="0"/>
    <n v="14.333333333333334"/>
    <n v="13.888888888888889"/>
    <n v="10.888888888888889"/>
    <n v="10.555555555555555"/>
    <n v="16.888888888888889"/>
    <n v="17.460317460317459"/>
    <n v="14.666666666666666"/>
    <n v="19.640211640211639"/>
    <n v="17.333333333333332"/>
    <n v="11.185185185185185"/>
    <n v="3.1851851851851851"/>
    <n v="0.22222222222222221"/>
    <n v="0"/>
    <n v="0"/>
    <n v="0"/>
    <n v="0"/>
    <n v="0"/>
    <n v="0"/>
    <n v="0"/>
    <n v="0"/>
    <n v="0"/>
    <n v="0"/>
    <n v="0"/>
    <n v="0"/>
    <n v="99.014930000000007"/>
    <n v="61.621490000000001"/>
    <n v="0"/>
    <n v="5.8785300000000005"/>
    <n v="5.69625"/>
    <n v="4.4658600000000002"/>
    <n v="4.3291500000000003"/>
    <n v="6.9266399999999999"/>
    <n v="7.1610000000000005"/>
    <n v="6.0152400000000004"/>
    <n v="8.05504"/>
    <n v="7.1089200000000003"/>
    <n v="4.5873800000000005"/>
    <n v="1.3063400000000001"/>
    <n v="9.1139999999999999E-2"/>
    <n v="0"/>
    <n v="0"/>
    <n v="0"/>
    <n v="0"/>
    <n v="0"/>
    <n v="0"/>
    <n v="0"/>
    <n v="0"/>
    <n v="0"/>
    <n v="0"/>
    <n v="0"/>
    <n v="0"/>
  </r>
  <r>
    <s v="PIC"/>
    <x v="5"/>
    <n v="68728326"/>
    <n v="10186852001413"/>
    <s v="Talenti LYR Chocolate Pretzel 8 309g"/>
    <n v="49812"/>
    <n v="2313"/>
    <n v="289"/>
    <n v="93"/>
    <n v="32"/>
    <n v="90"/>
    <n v="32"/>
    <n v="45"/>
    <n v="30"/>
    <n v="45"/>
    <n v="15"/>
    <n v="0"/>
    <n v="0"/>
    <m/>
    <m/>
    <m/>
    <m/>
    <m/>
    <m/>
    <m/>
    <m/>
    <m/>
    <m/>
    <m/>
    <m/>
    <n v="52796"/>
    <n v="255"/>
    <n v="3.552E-3"/>
    <n v="2984"/>
    <n v="0"/>
    <n v="195.34117647058824"/>
    <n v="11.701960784313725"/>
    <n v="0"/>
    <n v="9.0705882352941174"/>
    <n v="1.1333333333333333"/>
    <n v="0.36470588235294116"/>
    <n v="0.12549019607843137"/>
    <n v="0.35294117647058826"/>
    <n v="0.12549019607843137"/>
    <n v="0.17647058823529413"/>
    <n v="0.11764705882352941"/>
    <n v="0.17647058823529413"/>
    <n v="5.8823529411764705E-2"/>
    <n v="0"/>
    <n v="0"/>
    <n v="0"/>
    <n v="0"/>
    <n v="0"/>
    <n v="0"/>
    <n v="0"/>
    <n v="0"/>
    <n v="0"/>
    <n v="0"/>
    <n v="0"/>
    <n v="0"/>
    <n v="0"/>
    <n v="0"/>
    <n v="176.93222399999999"/>
    <n v="10.599168000000001"/>
    <n v="0"/>
    <n v="8.215776"/>
    <n v="1.0265280000000001"/>
    <n v="0.33033600000000002"/>
    <n v="0.113664"/>
    <n v="0.31968000000000002"/>
    <n v="0.113664"/>
    <n v="0.15984000000000001"/>
    <n v="0.10656"/>
    <n v="0.15984000000000001"/>
    <n v="5.3280000000000001E-2"/>
    <n v="0"/>
    <n v="0"/>
    <n v="0"/>
    <n v="0"/>
    <n v="0"/>
    <n v="0"/>
    <n v="0"/>
    <n v="0"/>
    <n v="0"/>
    <n v="0"/>
    <n v="0"/>
    <n v="0"/>
    <n v="0"/>
    <n v="0"/>
  </r>
  <r>
    <s v="NOV"/>
    <x v="20"/>
    <n v="69779478"/>
    <n v="10041000009461"/>
    <s v="GH Reeses Club IC Cup 1-24PK"/>
    <n v="710132"/>
    <n v="4784"/>
    <n v="0"/>
    <n v="0"/>
    <n v="451"/>
    <n v="304"/>
    <n v="14536"/>
    <n v="45908"/>
    <n v="38824"/>
    <n v="7728"/>
    <n v="184"/>
    <n v="92"/>
    <n v="15237"/>
    <m/>
    <m/>
    <m/>
    <m/>
    <m/>
    <m/>
    <m/>
    <m/>
    <m/>
    <m/>
    <m/>
    <m/>
    <n v="838180"/>
    <n v="184"/>
    <n v="2.3419999999999999E-3"/>
    <n v="128048"/>
    <n v="0"/>
    <n v="3859.413043478261"/>
    <n v="695.91304347826087"/>
    <n v="0"/>
    <n v="26"/>
    <n v="0"/>
    <n v="0"/>
    <n v="2.4510869565217392"/>
    <n v="1.6521739130434783"/>
    <n v="79"/>
    <n v="249.5"/>
    <n v="211"/>
    <n v="42"/>
    <n v="1"/>
    <n v="0.5"/>
    <n v="82.809782608695656"/>
    <n v="0"/>
    <n v="0"/>
    <n v="0"/>
    <n v="0"/>
    <n v="0"/>
    <n v="0"/>
    <n v="0"/>
    <n v="0"/>
    <n v="0"/>
    <n v="0"/>
    <n v="0"/>
    <n v="0"/>
    <n v="1663.129144"/>
    <n v="299.88841600000001"/>
    <n v="0"/>
    <n v="11.204127999999999"/>
    <n v="0"/>
    <n v="0"/>
    <n v="1.0562419999999999"/>
    <n v="0.71196799999999993"/>
    <n v="34.043312"/>
    <n v="107.516536"/>
    <n v="90.925807999999989"/>
    <n v="18.098976"/>
    <n v="0.43092799999999998"/>
    <n v="0.21546399999999999"/>
    <n v="35.685054000000001"/>
    <n v="0"/>
    <n v="0"/>
    <n v="0"/>
    <n v="0"/>
    <n v="0"/>
    <n v="0"/>
    <n v="0"/>
    <n v="0"/>
    <n v="0"/>
    <n v="0"/>
    <n v="0"/>
    <n v="0"/>
  </r>
  <r>
    <s v="NOV"/>
    <x v="8"/>
    <n v="64406941"/>
    <n v="10077567417760"/>
    <s v="KL Mrs Fields Sandwich 1-12BK"/>
    <n v="366154"/>
    <n v="8700"/>
    <n v="19468"/>
    <n v="21018"/>
    <n v="23286"/>
    <n v="6008"/>
    <n v="0"/>
    <n v="0"/>
    <n v="0"/>
    <n v="0"/>
    <n v="0"/>
    <n v="0"/>
    <n v="0"/>
    <m/>
    <m/>
    <m/>
    <m/>
    <m/>
    <m/>
    <m/>
    <m/>
    <m/>
    <m/>
    <m/>
    <m/>
    <n v="444634"/>
    <n v="224"/>
    <n v="2.124E-3"/>
    <n v="78480"/>
    <n v="0"/>
    <n v="1634.6160714285713"/>
    <n v="350.35714285714283"/>
    <n v="0"/>
    <n v="38.839285714285715"/>
    <n v="86.910714285714292"/>
    <n v="93.830357142857139"/>
    <n v="103.95535714285714"/>
    <n v="26.8214285714285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7.711096"/>
    <n v="166.69152"/>
    <n v="0"/>
    <n v="18.4788"/>
    <n v="41.350031999999999"/>
    <n v="44.642232"/>
    <n v="49.459463999999997"/>
    <n v="12.760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1"/>
    <n v="64327184"/>
    <n v="851035003012"/>
    <s v="YSO Mint Chocolate Chip Club 1-12pk"/>
    <n v="263509"/>
    <n v="21600"/>
    <n v="26400"/>
    <n v="24000"/>
    <n v="39840"/>
    <n v="21840"/>
    <n v="36480"/>
    <n v="43200"/>
    <n v="48164"/>
    <n v="0"/>
    <n v="17174"/>
    <n v="0"/>
    <n v="0"/>
    <m/>
    <m/>
    <m/>
    <m/>
    <m/>
    <m/>
    <m/>
    <m/>
    <m/>
    <m/>
    <m/>
    <m/>
    <n v="542207"/>
    <n v="240"/>
    <n v="1.248E-3"/>
    <n v="278698"/>
    <n v="0"/>
    <n v="1097.9541666666667"/>
    <n v="1161.2416666666666"/>
    <n v="0"/>
    <n v="90"/>
    <n v="110"/>
    <n v="100"/>
    <n v="166"/>
    <n v="91"/>
    <n v="152"/>
    <n v="180"/>
    <n v="200.68333333333334"/>
    <n v="0"/>
    <n v="71.558333333333337"/>
    <n v="0"/>
    <n v="0"/>
    <n v="0"/>
    <n v="0"/>
    <n v="0"/>
    <n v="0"/>
    <n v="0"/>
    <n v="0"/>
    <n v="0"/>
    <n v="0"/>
    <n v="0"/>
    <n v="0"/>
    <n v="0"/>
    <n v="0"/>
    <n v="328.85923200000002"/>
    <n v="347.81510400000002"/>
    <n v="0"/>
    <n v="26.956800000000001"/>
    <n v="32.947200000000002"/>
    <n v="29.951999999999998"/>
    <n v="49.720320000000001"/>
    <n v="27.256319999999999"/>
    <n v="45.52704"/>
    <n v="53.913600000000002"/>
    <n v="60.108671999999999"/>
    <n v="0"/>
    <n v="21.433152"/>
    <n v="0"/>
    <n v="0"/>
    <n v="0"/>
    <n v="0"/>
    <n v="0"/>
    <n v="0"/>
    <n v="0"/>
    <n v="0"/>
    <n v="0"/>
    <n v="0"/>
    <n v="0"/>
    <n v="0"/>
    <n v="0"/>
    <n v="0"/>
  </r>
  <r>
    <s v="NOV"/>
    <x v="29"/>
    <n v="69706138"/>
    <n v="10186852001659"/>
    <s v="TAL NV Alphonso Mango Sorbetto Bar 6-6PK"/>
    <n v="134963"/>
    <n v="6842"/>
    <n v="8794"/>
    <n v="4987"/>
    <n v="5555"/>
    <n v="5952"/>
    <n v="8650"/>
    <n v="7168"/>
    <n v="2417"/>
    <n v="717"/>
    <n v="0"/>
    <n v="0"/>
    <n v="0"/>
    <m/>
    <m/>
    <m/>
    <m/>
    <m/>
    <m/>
    <m/>
    <m/>
    <m/>
    <m/>
    <m/>
    <m/>
    <n v="186045"/>
    <n v="176"/>
    <n v="1.98E-3"/>
    <n v="51082"/>
    <n v="0"/>
    <n v="766.83522727272725"/>
    <n v="290.23863636363637"/>
    <n v="0"/>
    <n v="38.875"/>
    <n v="49.965909090909093"/>
    <n v="28.335227272727273"/>
    <n v="31.5625"/>
    <n v="33.81818181818182"/>
    <n v="49.147727272727273"/>
    <n v="40.727272727272727"/>
    <n v="13.732954545454545"/>
    <n v="4.0738636363636367"/>
    <n v="0"/>
    <n v="0"/>
    <n v="0"/>
    <n v="0"/>
    <n v="0"/>
    <n v="0"/>
    <n v="0"/>
    <n v="0"/>
    <n v="0"/>
    <n v="0"/>
    <n v="0"/>
    <n v="0"/>
    <n v="0"/>
    <n v="0"/>
    <n v="0"/>
    <n v="267.22674000000001"/>
    <n v="101.14236"/>
    <n v="0"/>
    <n v="13.54716"/>
    <n v="17.412120000000002"/>
    <n v="9.8742599999999996"/>
    <n v="10.998900000000001"/>
    <n v="11.78496"/>
    <n v="17.126999999999999"/>
    <n v="14.192640000000001"/>
    <n v="4.78566"/>
    <n v="1.4196599999999999"/>
    <n v="0"/>
    <n v="0"/>
    <n v="0"/>
    <n v="0"/>
    <n v="0"/>
    <n v="0"/>
    <n v="0"/>
    <n v="0"/>
    <n v="0"/>
    <n v="0"/>
    <n v="0"/>
    <n v="0"/>
    <n v="0"/>
    <n v="0"/>
    <n v="0"/>
  </r>
  <r>
    <s v="NOV"/>
    <x v="24"/>
    <n v="64325608"/>
    <n v="10850001974698"/>
    <s v="Yasso Vanilla Bean Sandwich 7-3pk"/>
    <n v="92735"/>
    <n v="7224"/>
    <n v="8946"/>
    <n v="12700"/>
    <n v="11686"/>
    <n v="12847"/>
    <n v="12116"/>
    <n v="5157"/>
    <n v="1323"/>
    <n v="0"/>
    <n v="0"/>
    <n v="0"/>
    <n v="0"/>
    <m/>
    <m/>
    <m/>
    <m/>
    <m/>
    <m/>
    <m/>
    <m/>
    <m/>
    <m/>
    <m/>
    <m/>
    <n v="164734"/>
    <n v="189"/>
    <n v="2.1700000000000001E-3"/>
    <n v="71999"/>
    <n v="0"/>
    <n v="490.66137566137564"/>
    <n v="380.94708994708992"/>
    <n v="0"/>
    <n v="38.222222222222221"/>
    <n v="47.333333333333336"/>
    <n v="67.195767195767189"/>
    <n v="61.830687830687829"/>
    <n v="67.973544973544975"/>
    <n v="64.105820105820101"/>
    <n v="27.285714285714285"/>
    <n v="7"/>
    <n v="0"/>
    <n v="0"/>
    <n v="0"/>
    <n v="0"/>
    <n v="0"/>
    <n v="0"/>
    <n v="0"/>
    <n v="0"/>
    <n v="0"/>
    <n v="0"/>
    <n v="0"/>
    <n v="0"/>
    <n v="0"/>
    <n v="0"/>
    <n v="0"/>
    <n v="0"/>
    <n v="201.23495"/>
    <n v="156.23783"/>
    <n v="0"/>
    <n v="15.676080000000001"/>
    <n v="19.41282"/>
    <n v="27.559000000000001"/>
    <n v="25.358620000000002"/>
    <n v="27.87799"/>
    <n v="26.291720000000002"/>
    <n v="11.19069"/>
    <n v="2.8709099999999999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29"/>
    <n v="69991277"/>
    <n v="10186852001758"/>
    <s v="TAL NV Zesty Lemon Sorbetto Bar 6-6Pk"/>
    <n v="112202"/>
    <n v="3055"/>
    <n v="4485"/>
    <n v="2864"/>
    <n v="3024"/>
    <n v="3168"/>
    <n v="5056"/>
    <n v="3616"/>
    <n v="2592"/>
    <n v="2659"/>
    <n v="1506"/>
    <n v="170"/>
    <n v="0"/>
    <m/>
    <m/>
    <m/>
    <m/>
    <m/>
    <m/>
    <m/>
    <m/>
    <m/>
    <m/>
    <m/>
    <m/>
    <n v="144397"/>
    <n v="176"/>
    <n v="1.98E-3"/>
    <n v="32195"/>
    <n v="0"/>
    <n v="637.51136363636363"/>
    <n v="182.92613636363637"/>
    <n v="0"/>
    <n v="17.357954545454547"/>
    <n v="25.482954545454547"/>
    <n v="16.272727272727273"/>
    <n v="17.181818181818183"/>
    <n v="18"/>
    <n v="28.727272727272727"/>
    <n v="20.545454545454547"/>
    <n v="14.727272727272727"/>
    <n v="15.107954545454545"/>
    <n v="8.5568181818181817"/>
    <n v="0.96590909090909094"/>
    <n v="0"/>
    <n v="0"/>
    <n v="0"/>
    <n v="0"/>
    <n v="0"/>
    <n v="0"/>
    <n v="0"/>
    <n v="0"/>
    <n v="0"/>
    <n v="0"/>
    <n v="0"/>
    <n v="0"/>
    <n v="0"/>
    <n v="222.15996000000001"/>
    <n v="63.746099999999998"/>
    <n v="0"/>
    <n v="6.0488999999999997"/>
    <n v="8.8803000000000001"/>
    <n v="5.6707200000000002"/>
    <n v="5.98752"/>
    <n v="6.27264"/>
    <n v="10.01088"/>
    <n v="7.1596799999999998"/>
    <n v="5.1321599999999998"/>
    <n v="5.2648200000000003"/>
    <n v="2.9818799999999999"/>
    <n v="0.33660000000000001"/>
    <n v="0"/>
    <n v="0"/>
    <n v="0"/>
    <n v="0"/>
    <n v="0"/>
    <n v="0"/>
    <n v="0"/>
    <n v="0"/>
    <n v="0"/>
    <n v="0"/>
    <n v="0"/>
    <n v="0"/>
    <n v="0"/>
  </r>
  <r>
    <s v="NOV"/>
    <x v="7"/>
    <n v="62698497"/>
    <n v="10041000009577"/>
    <s v="GH Reeses Bar Club 1-24PK"/>
    <n v="33164"/>
    <n v="1560"/>
    <n v="3360"/>
    <n v="9960"/>
    <n v="8040"/>
    <n v="4200"/>
    <n v="0"/>
    <n v="0"/>
    <n v="840"/>
    <n v="1200"/>
    <n v="0"/>
    <n v="0"/>
    <n v="5038"/>
    <m/>
    <m/>
    <m/>
    <m/>
    <m/>
    <m/>
    <m/>
    <m/>
    <m/>
    <m/>
    <m/>
    <m/>
    <n v="67362"/>
    <n v="120"/>
    <n v="2.7320000000000001E-3"/>
    <n v="34198"/>
    <n v="0"/>
    <n v="276.36666666666667"/>
    <n v="284.98333333333335"/>
    <n v="0"/>
    <n v="13"/>
    <n v="28"/>
    <n v="83"/>
    <n v="67"/>
    <n v="35"/>
    <n v="0"/>
    <n v="0"/>
    <n v="7"/>
    <n v="10"/>
    <n v="0"/>
    <n v="0"/>
    <n v="41.983333333333334"/>
    <n v="0"/>
    <n v="0"/>
    <n v="0"/>
    <n v="0"/>
    <n v="0"/>
    <n v="0"/>
    <n v="0"/>
    <n v="0"/>
    <n v="0"/>
    <n v="0"/>
    <n v="0"/>
    <n v="0"/>
    <n v="90.604048000000006"/>
    <n v="93.428936000000007"/>
    <n v="0"/>
    <n v="4.2619199999999999"/>
    <n v="9.1795200000000001"/>
    <n v="27.210720000000002"/>
    <n v="21.96528"/>
    <n v="11.474400000000001"/>
    <n v="0"/>
    <n v="0"/>
    <n v="2.29488"/>
    <n v="3.2784"/>
    <n v="0"/>
    <n v="0"/>
    <n v="13.763816"/>
    <n v="0"/>
    <n v="0"/>
    <n v="0"/>
    <n v="0"/>
    <n v="0"/>
    <n v="0"/>
    <n v="0"/>
    <n v="0"/>
    <n v="0"/>
    <n v="0"/>
    <n v="0"/>
    <n v="0"/>
  </r>
  <r>
    <s v="PIC"/>
    <x v="2"/>
    <n v="67296703"/>
    <n v="10076840001191"/>
    <s v="BJ US-IC-GlampfireTrailMix-8 1PT"/>
    <n v="15750"/>
    <n v="1603"/>
    <n v="828"/>
    <n v="712"/>
    <n v="75"/>
    <n v="0"/>
    <n v="15"/>
    <n v="0"/>
    <n v="0"/>
    <n v="15"/>
    <n v="0"/>
    <n v="0"/>
    <n v="0"/>
    <m/>
    <m/>
    <m/>
    <m/>
    <m/>
    <m/>
    <m/>
    <m/>
    <m/>
    <m/>
    <m/>
    <m/>
    <n v="18998"/>
    <n v="240"/>
    <n v="3.7853439999999999E-3"/>
    <n v="3248"/>
    <n v="0"/>
    <n v="65.625"/>
    <n v="13.533333333333333"/>
    <n v="0"/>
    <n v="6.6791666666666663"/>
    <n v="3.45"/>
    <n v="2.9666666666666668"/>
    <n v="0.3125"/>
    <n v="0"/>
    <n v="6.25E-2"/>
    <n v="0"/>
    <n v="0"/>
    <n v="6.25E-2"/>
    <n v="0"/>
    <n v="0"/>
    <n v="0"/>
    <n v="0"/>
    <n v="0"/>
    <n v="0"/>
    <n v="0"/>
    <n v="0"/>
    <n v="0"/>
    <n v="0"/>
    <n v="0"/>
    <n v="0"/>
    <n v="0"/>
    <n v="0"/>
    <n v="0"/>
    <n v="59.619168000000002"/>
    <n v="12.294797312"/>
    <n v="0"/>
    <n v="6.067906432"/>
    <n v="3.1342648319999999"/>
    <n v="2.6951649280000001"/>
    <n v="0.28390080000000001"/>
    <n v="0"/>
    <n v="5.6780159999999996E-2"/>
    <n v="0"/>
    <n v="0"/>
    <n v="5.6780159999999996E-2"/>
    <n v="0"/>
    <n v="0"/>
    <n v="0"/>
    <n v="0"/>
    <n v="0"/>
    <n v="0"/>
    <n v="0"/>
    <n v="0"/>
    <n v="0"/>
    <n v="0"/>
    <n v="0"/>
    <n v="0"/>
    <n v="0"/>
    <n v="0"/>
    <n v="0"/>
  </r>
  <r>
    <s v="NOV"/>
    <x v="30"/>
    <n v="64407917"/>
    <n v="10076840004338"/>
    <s v="BJ US-IC CCCD 3p 1PT"/>
    <n v="51531"/>
    <n v="1500"/>
    <n v="1303"/>
    <n v="2460"/>
    <n v="408"/>
    <n v="0"/>
    <n v="0"/>
    <n v="0"/>
    <n v="0"/>
    <n v="0"/>
    <n v="0"/>
    <n v="0"/>
    <n v="0"/>
    <m/>
    <m/>
    <m/>
    <m/>
    <m/>
    <m/>
    <m/>
    <m/>
    <m/>
    <m/>
    <m/>
    <m/>
    <n v="57202"/>
    <n v="60"/>
    <n v="8.513999999999999E-3"/>
    <n v="5671"/>
    <n v="0"/>
    <n v="858.85"/>
    <n v="94.516666666666666"/>
    <n v="0"/>
    <n v="25"/>
    <n v="21.716666666666665"/>
    <n v="41"/>
    <n v="6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8.73493399999995"/>
    <n v="48.282893999999992"/>
    <n v="0"/>
    <n v="12.770999999999999"/>
    <n v="11.093741999999999"/>
    <n v="20.944439999999997"/>
    <n v="3.473711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"/>
    <n v="69986510"/>
    <n v="10076840002563"/>
    <s v="BJ US-ND-Netflix+Chillld-8 1PT"/>
    <n v="116681"/>
    <n v="2091"/>
    <n v="657"/>
    <n v="0"/>
    <n v="0"/>
    <n v="0"/>
    <n v="0"/>
    <n v="0"/>
    <n v="0"/>
    <n v="0"/>
    <n v="0"/>
    <n v="0"/>
    <n v="0"/>
    <m/>
    <m/>
    <m/>
    <m/>
    <m/>
    <m/>
    <m/>
    <m/>
    <m/>
    <m/>
    <m/>
    <m/>
    <n v="119429"/>
    <n v="240"/>
    <n v="3.7839999999999996E-3"/>
    <n v="2748"/>
    <n v="0"/>
    <n v="486.17083333333335"/>
    <n v="11.45"/>
    <n v="0"/>
    <n v="8.7125000000000004"/>
    <n v="2.737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1.52090399999997"/>
    <n v="10.398432"/>
    <n v="0"/>
    <n v="7.9123439999999992"/>
    <n v="2.486087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"/>
    <n v="68575292"/>
    <n v="10076840003393"/>
    <s v="BJ US-ND-COR-BoomChoc-8 1PT"/>
    <n v="21226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21226"/>
    <n v="240"/>
    <n v="3.7839999999999996E-3"/>
    <n v="0"/>
    <n v="0"/>
    <n v="88.4416666666666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.319183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29"/>
    <n v="69555090"/>
    <n v="10186852001635"/>
    <s v="TAL NV Vanilla Caramel Gelato Bar 6-6PK"/>
    <n v="48816"/>
    <n v="96"/>
    <n v="192"/>
    <n v="0"/>
    <n v="0"/>
    <n v="0"/>
    <n v="0"/>
    <n v="0"/>
    <n v="0"/>
    <n v="0"/>
    <n v="0"/>
    <n v="0"/>
    <n v="0"/>
    <m/>
    <m/>
    <m/>
    <m/>
    <m/>
    <m/>
    <m/>
    <m/>
    <m/>
    <m/>
    <m/>
    <m/>
    <n v="49104"/>
    <n v="176"/>
    <n v="1.98E-3"/>
    <n v="288"/>
    <n v="0"/>
    <n v="277.36363636363637"/>
    <n v="1.6363636363636365"/>
    <n v="0"/>
    <n v="0.54545454545454541"/>
    <n v="1.09090909090909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.655680000000004"/>
    <n v="0.57023999999999997"/>
    <n v="0"/>
    <n v="0.19008"/>
    <n v="0.380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12"/>
    <n v="69617285"/>
    <n v="10077567003406"/>
    <s v="Popsicle Calippo Orange 1-24BK"/>
    <n v="37829"/>
    <n v="1185"/>
    <n v="860"/>
    <n v="780"/>
    <n v="1200"/>
    <n v="400"/>
    <n v="0"/>
    <n v="0"/>
    <n v="0"/>
    <n v="0"/>
    <n v="0"/>
    <n v="0"/>
    <n v="0"/>
    <m/>
    <m/>
    <m/>
    <m/>
    <m/>
    <m/>
    <m/>
    <m/>
    <m/>
    <m/>
    <m/>
    <m/>
    <n v="42254"/>
    <n v="180"/>
    <n v="2.5200000000000001E-3"/>
    <n v="4425"/>
    <n v="0"/>
    <n v="210.1611111111111"/>
    <n v="24.583333333333332"/>
    <n v="0"/>
    <n v="6.583333333333333"/>
    <n v="4.7777777777777777"/>
    <n v="4.333333333333333"/>
    <n v="6.666666666666667"/>
    <n v="2.22222222222222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.329080000000005"/>
    <n v="11.151"/>
    <n v="0"/>
    <n v="2.9862000000000002"/>
    <n v="2.1672000000000002"/>
    <n v="1.9656"/>
    <n v="3.024"/>
    <n v="1.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0"/>
    <n v="68764901"/>
    <n v="10077567225068"/>
    <s v="BR CO-B HA Heath 6 1.5QT"/>
    <n v="12331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123310"/>
    <n v="154"/>
    <n v="8.5199999999999998E-3"/>
    <n v="0"/>
    <n v="0"/>
    <n v="800.714285714285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0.6012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"/>
    <n v="62697530"/>
    <n v="10076840003386"/>
    <s v="BJ US-NDS-COR-BananasFoster-8 1PT"/>
    <n v="19200"/>
    <n v="23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19223"/>
    <n v="240"/>
    <n v="3.7839999999999996E-3"/>
    <n v="23"/>
    <n v="0"/>
    <n v="80"/>
    <n v="9.583333333333334E-2"/>
    <n v="0"/>
    <n v="9.583333333333334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.652799999999999"/>
    <n v="8.7031999999999984E-2"/>
    <n v="0"/>
    <n v="8.7031999999999984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31"/>
    <n v="62694440"/>
    <n v="10077567001792"/>
    <s v="MG Non-Dairy Almond 10-3PK"/>
    <n v="47064"/>
    <n v="1503"/>
    <n v="1926"/>
    <n v="714"/>
    <n v="544"/>
    <n v="423"/>
    <n v="1894"/>
    <n v="204"/>
    <n v="238"/>
    <n v="204"/>
    <n v="576"/>
    <n v="0"/>
    <n v="34"/>
    <m/>
    <m/>
    <m/>
    <m/>
    <m/>
    <m/>
    <m/>
    <m/>
    <m/>
    <m/>
    <m/>
    <m/>
    <n v="55324"/>
    <n v="170"/>
    <n v="2.7000000000000001E-3"/>
    <n v="8260"/>
    <n v="0"/>
    <n v="276.84705882352944"/>
    <n v="48.588235294117645"/>
    <n v="0"/>
    <n v="8.8411764705882359"/>
    <n v="11.329411764705883"/>
    <n v="4.2"/>
    <n v="3.2"/>
    <n v="2.4882352941176471"/>
    <n v="11.141176470588235"/>
    <n v="1.2"/>
    <n v="1.4"/>
    <n v="1.2"/>
    <n v="3.388235294117647"/>
    <n v="0"/>
    <n v="0.2"/>
    <n v="0"/>
    <n v="0"/>
    <n v="0"/>
    <n v="0"/>
    <n v="0"/>
    <n v="0"/>
    <n v="0"/>
    <n v="0"/>
    <n v="0"/>
    <n v="0"/>
    <n v="0"/>
    <n v="0"/>
    <n v="127.0728"/>
    <n v="22.302"/>
    <n v="0"/>
    <n v="4.0581000000000005"/>
    <n v="5.2002000000000006"/>
    <n v="1.9278000000000002"/>
    <n v="1.4688000000000001"/>
    <n v="1.1421000000000001"/>
    <n v="5.1138000000000003"/>
    <n v="0.55080000000000007"/>
    <n v="0.64260000000000006"/>
    <n v="0.55080000000000007"/>
    <n v="1.5552000000000001"/>
    <n v="0"/>
    <n v="9.1800000000000007E-2"/>
    <n v="0"/>
    <n v="0"/>
    <n v="0"/>
    <n v="0"/>
    <n v="0"/>
    <n v="0"/>
    <n v="0"/>
    <n v="0"/>
    <n v="0"/>
    <n v="0"/>
    <n v="0"/>
    <n v="0"/>
  </r>
  <r>
    <s v="PIC"/>
    <x v="28"/>
    <n v="68783556"/>
    <n v="10076840003645"/>
    <s v="BJ US-TOP-DirtCake-1 2.4gal"/>
    <n v="10969"/>
    <n v="752"/>
    <n v="512"/>
    <n v="1637"/>
    <n v="817"/>
    <n v="136"/>
    <n v="0"/>
    <n v="0"/>
    <n v="0"/>
    <n v="0"/>
    <n v="0"/>
    <n v="0"/>
    <n v="0"/>
    <m/>
    <m/>
    <m/>
    <m/>
    <m/>
    <m/>
    <m/>
    <m/>
    <m/>
    <m/>
    <m/>
    <m/>
    <n v="14823"/>
    <n v="125"/>
    <n v="8.9499999999999996E-3"/>
    <n v="3854"/>
    <n v="0"/>
    <n v="87.751999999999995"/>
    <n v="30.832000000000001"/>
    <n v="0"/>
    <n v="6.016"/>
    <n v="4.0960000000000001"/>
    <n v="13.096"/>
    <n v="6.5359999999999996"/>
    <n v="1.088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.172550000000001"/>
    <n v="34.493299999999998"/>
    <n v="0"/>
    <n v="6.7303999999999995"/>
    <n v="4.5823999999999998"/>
    <n v="14.651149999999999"/>
    <n v="7.3121499999999999"/>
    <n v="1.2172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8"/>
    <n v="84135867"/>
    <n v="10076840810076"/>
    <s v="BJ US-IC-TripleCaramlChnk-FTNG-1 2.4G"/>
    <n v="8983"/>
    <n v="401"/>
    <n v="463"/>
    <n v="1145"/>
    <n v="745"/>
    <n v="822"/>
    <n v="536"/>
    <n v="0"/>
    <n v="0"/>
    <n v="0"/>
    <n v="0"/>
    <n v="0"/>
    <n v="0"/>
    <m/>
    <m/>
    <m/>
    <m/>
    <m/>
    <m/>
    <m/>
    <m/>
    <m/>
    <m/>
    <m/>
    <m/>
    <n v="13095"/>
    <n v="125"/>
    <n v="9.0799999999999995E-3"/>
    <n v="4112"/>
    <n v="0"/>
    <n v="71.864000000000004"/>
    <n v="32.896000000000001"/>
    <n v="0"/>
    <n v="3.2080000000000002"/>
    <n v="3.7040000000000002"/>
    <n v="9.16"/>
    <n v="5.96"/>
    <n v="6.5759999999999996"/>
    <n v="4.288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.565640000000002"/>
    <n v="37.336959999999998"/>
    <n v="0"/>
    <n v="3.6410799999999997"/>
    <n v="4.20404"/>
    <n v="10.396599999999999"/>
    <n v="6.7645999999999997"/>
    <n v="7.4637599999999997"/>
    <n v="4.8668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8"/>
    <n v="84163646"/>
    <n v="10076840810243"/>
    <s v="BJ US-IC-ChocTherapy-FTNG-1 2.4G"/>
    <n v="7132"/>
    <n v="727"/>
    <n v="282"/>
    <n v="1159"/>
    <n v="483"/>
    <n v="720"/>
    <n v="362"/>
    <n v="174"/>
    <n v="25"/>
    <n v="0"/>
    <n v="0"/>
    <n v="0"/>
    <n v="0"/>
    <m/>
    <m/>
    <m/>
    <m/>
    <m/>
    <m/>
    <m/>
    <m/>
    <m/>
    <m/>
    <m/>
    <m/>
    <n v="11064"/>
    <n v="125"/>
    <n v="9.0848256361922702E-3"/>
    <n v="3932"/>
    <n v="0"/>
    <n v="57.055999999999997"/>
    <n v="31.456"/>
    <n v="0"/>
    <n v="5.8159999999999998"/>
    <n v="2.2559999999999998"/>
    <n v="9.2720000000000002"/>
    <n v="3.8639999999999999"/>
    <n v="5.76"/>
    <n v="2.8959999999999999"/>
    <n v="1.3919999999999999"/>
    <n v="0.2"/>
    <n v="0"/>
    <n v="0"/>
    <n v="0"/>
    <n v="0"/>
    <n v="0"/>
    <n v="0"/>
    <n v="0"/>
    <n v="0"/>
    <n v="0"/>
    <n v="0"/>
    <n v="0"/>
    <n v="0"/>
    <n v="0"/>
    <n v="0"/>
    <n v="0"/>
    <n v="0"/>
    <n v="64.792976437323276"/>
    <n v="35.721534401508009"/>
    <n v="0"/>
    <n v="6.6046682375117802"/>
    <n v="2.5619208294062203"/>
    <n v="10.529312912346841"/>
    <n v="4.3879707822808669"/>
    <n v="6.5410744580584348"/>
    <n v="3.2887068803016017"/>
    <n v="1.580759660697455"/>
    <n v="0.22712064090480677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8"/>
    <n v="64823949"/>
    <n v="10076840004369"/>
    <s v="BJ US-IC-DulceDelish-1 2.4Gal"/>
    <n v="656"/>
    <n v="577"/>
    <n v="389"/>
    <n v="694"/>
    <n v="123"/>
    <n v="222"/>
    <n v="0"/>
    <n v="0"/>
    <n v="0"/>
    <n v="0"/>
    <n v="0"/>
    <n v="0"/>
    <n v="0"/>
    <m/>
    <m/>
    <m/>
    <m/>
    <m/>
    <m/>
    <m/>
    <m/>
    <m/>
    <m/>
    <m/>
    <m/>
    <n v="2661"/>
    <n v="125"/>
    <n v="9.0850000000000011E-3"/>
    <n v="2005"/>
    <n v="0"/>
    <n v="5.2480000000000002"/>
    <n v="16.04"/>
    <n v="0"/>
    <n v="4.6159999999999997"/>
    <n v="3.1120000000000001"/>
    <n v="5.5519999999999996"/>
    <n v="0.98399999999999999"/>
    <n v="1.7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9597600000000011"/>
    <n v="18.215425000000003"/>
    <n v="0"/>
    <n v="5.242045000000001"/>
    <n v="3.5340650000000005"/>
    <n v="6.304990000000001"/>
    <n v="1.1174550000000001"/>
    <n v="2.01687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5"/>
    <n v="69979085"/>
    <n v="10077567003741"/>
    <s v="BR Reeses Pieces 8 1PT"/>
    <n v="52795"/>
    <n v="3540"/>
    <n v="1035"/>
    <n v="1335"/>
    <n v="12405"/>
    <n v="35901"/>
    <n v="1848"/>
    <n v="0"/>
    <n v="0"/>
    <n v="0"/>
    <n v="0"/>
    <n v="0"/>
    <n v="0"/>
    <m/>
    <m/>
    <m/>
    <m/>
    <m/>
    <m/>
    <m/>
    <m/>
    <m/>
    <m/>
    <m/>
    <m/>
    <n v="108859"/>
    <n v="240"/>
    <n v="3.7839999999999996E-3"/>
    <n v="56064"/>
    <n v="0"/>
    <n v="219.97916666666666"/>
    <n v="233.6"/>
    <n v="0"/>
    <n v="14.75"/>
    <n v="4.3125"/>
    <n v="5.5625"/>
    <n v="51.6875"/>
    <n v="149.58750000000001"/>
    <n v="7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9.77627999999999"/>
    <n v="212.14617599999997"/>
    <n v="0"/>
    <n v="13.395359999999998"/>
    <n v="3.9164399999999997"/>
    <n v="5.0516399999999999"/>
    <n v="46.940519999999992"/>
    <n v="135.84938399999999"/>
    <n v="6.992831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31"/>
    <n v="67896936"/>
    <n v="10077567002430"/>
    <s v="MG ND MINI Variety Pack 6-6PK"/>
    <n v="27398"/>
    <n v="162"/>
    <n v="607"/>
    <n v="0"/>
    <n v="0"/>
    <n v="1620"/>
    <n v="0"/>
    <n v="0"/>
    <n v="0"/>
    <n v="0"/>
    <n v="0"/>
    <n v="0"/>
    <n v="0"/>
    <m/>
    <m/>
    <m/>
    <m/>
    <m/>
    <m/>
    <m/>
    <m/>
    <m/>
    <m/>
    <m/>
    <m/>
    <n v="29787"/>
    <n v="162"/>
    <n v="1.98E-3"/>
    <n v="2389"/>
    <n v="0"/>
    <n v="169.12345679012347"/>
    <n v="14.746913580246913"/>
    <n v="0"/>
    <n v="1"/>
    <n v="3.7469135802469138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.248040000000003"/>
    <n v="4.7302200000000001"/>
    <n v="0"/>
    <n v="0.32075999999999999"/>
    <n v="1.2018599999999999"/>
    <n v="0"/>
    <n v="0"/>
    <n v="3.2075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31"/>
    <n v="62694394"/>
    <n v="10077567002447"/>
    <s v="MG ND Sea Salt Caramel 10-3PK"/>
    <n v="16329"/>
    <n v="673"/>
    <n v="935"/>
    <n v="289"/>
    <n v="105"/>
    <n v="898"/>
    <n v="0"/>
    <n v="0"/>
    <n v="0"/>
    <n v="0"/>
    <n v="0"/>
    <n v="0"/>
    <n v="0"/>
    <m/>
    <m/>
    <m/>
    <m/>
    <m/>
    <m/>
    <m/>
    <m/>
    <m/>
    <m/>
    <m/>
    <m/>
    <n v="19229"/>
    <n v="170"/>
    <n v="2.7000000000000001E-3"/>
    <n v="2900"/>
    <n v="0"/>
    <n v="96.052941176470583"/>
    <n v="17.058823529411764"/>
    <n v="0"/>
    <n v="3.9588235294117649"/>
    <n v="5.5"/>
    <n v="1.7"/>
    <n v="0.61764705882352944"/>
    <n v="5.2823529411764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088300000000004"/>
    <n v="7.83"/>
    <n v="0"/>
    <n v="1.8171000000000002"/>
    <n v="2.5245000000000002"/>
    <n v="0.78029999999999999"/>
    <n v="0.28350000000000003"/>
    <n v="2.4246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8"/>
    <n v="84135858"/>
    <n v="10076840833303"/>
    <s v="BJ US-IC-NewYrkSprFdgChnk-FTNG-1 2.4G"/>
    <n v="4023"/>
    <n v="259"/>
    <n v="93"/>
    <n v="474"/>
    <n v="277"/>
    <n v="11"/>
    <n v="0"/>
    <n v="0"/>
    <n v="0"/>
    <n v="0"/>
    <n v="0"/>
    <n v="0"/>
    <n v="0"/>
    <m/>
    <m/>
    <m/>
    <m/>
    <m/>
    <m/>
    <m/>
    <m/>
    <m/>
    <m/>
    <m/>
    <m/>
    <n v="5137"/>
    <n v="125"/>
    <n v="9.0799999999999995E-3"/>
    <n v="1114"/>
    <n v="0"/>
    <n v="32.183999999999997"/>
    <n v="8.9120000000000008"/>
    <n v="0"/>
    <n v="2.0720000000000001"/>
    <n v="0.74399999999999999"/>
    <n v="3.7919999999999998"/>
    <n v="2.2160000000000002"/>
    <n v="8.7999999999999995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.528839999999995"/>
    <n v="10.115119999999999"/>
    <n v="0"/>
    <n v="2.3517199999999998"/>
    <n v="0.84443999999999997"/>
    <n v="4.3039199999999997"/>
    <n v="2.5151599999999998"/>
    <n v="9.987999999999999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6"/>
    <n v="64325559"/>
    <n v="10850001974322"/>
    <s v="Yasso Birthday Cake 8-4pk"/>
    <n v="79836"/>
    <n v="2992"/>
    <n v="200"/>
    <n v="370"/>
    <n v="470"/>
    <n v="1224"/>
    <n v="119"/>
    <n v="0"/>
    <n v="254"/>
    <n v="0"/>
    <n v="0"/>
    <n v="0"/>
    <n v="0"/>
    <m/>
    <m/>
    <m/>
    <m/>
    <m/>
    <m/>
    <m/>
    <m/>
    <m/>
    <m/>
    <m/>
    <m/>
    <n v="85465"/>
    <n v="187"/>
    <n v="3.3119999999999998E-3"/>
    <n v="5629"/>
    <n v="0"/>
    <n v="426.93048128342247"/>
    <n v="30.101604278074866"/>
    <n v="0"/>
    <n v="16"/>
    <n v="1.0695187165775402"/>
    <n v="1.9786096256684491"/>
    <n v="2.5133689839572191"/>
    <n v="6.5454545454545459"/>
    <n v="0.63636363636363635"/>
    <n v="0"/>
    <n v="1.358288770053476"/>
    <n v="0"/>
    <n v="0"/>
    <n v="0"/>
    <n v="0"/>
    <n v="0"/>
    <n v="0"/>
    <n v="0"/>
    <n v="0"/>
    <n v="0"/>
    <n v="0"/>
    <n v="0"/>
    <n v="0"/>
    <n v="0"/>
    <n v="0"/>
    <n v="0"/>
    <n v="0"/>
    <n v="264.416832"/>
    <n v="18.643248"/>
    <n v="0"/>
    <n v="9.9095040000000001"/>
    <n v="0.66239999999999999"/>
    <n v="1.2254399999999999"/>
    <n v="1.55664"/>
    <n v="4.0538879999999997"/>
    <n v="0.39412799999999998"/>
    <n v="0"/>
    <n v="0.841248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12"/>
    <n v="69977789"/>
    <n v="10077567003727"/>
    <s v="PS Jolly Rancher Pop OOH 1-24PK"/>
    <n v="136002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136002"/>
    <n v="299"/>
    <n v="1.9199999999999998E-3"/>
    <n v="0"/>
    <n v="0"/>
    <n v="454.85618729096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.12383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0"/>
    <n v="69587862"/>
    <n v="10077567002560"/>
    <s v="BR ND MINT CHOC CHIP 6 1.5QT"/>
    <n v="63262"/>
    <n v="1149"/>
    <n v="0"/>
    <n v="0"/>
    <n v="11"/>
    <n v="0"/>
    <n v="0"/>
    <n v="0"/>
    <n v="0"/>
    <n v="0"/>
    <n v="0"/>
    <n v="0"/>
    <n v="0"/>
    <m/>
    <m/>
    <m/>
    <m/>
    <m/>
    <m/>
    <m/>
    <m/>
    <m/>
    <m/>
    <m/>
    <m/>
    <n v="64422"/>
    <n v="176"/>
    <n v="8.5199999999999998E-3"/>
    <n v="1160"/>
    <n v="0"/>
    <n v="359.44318181818181"/>
    <n v="6.5909090909090908"/>
    <n v="0"/>
    <n v="6.5284090909090908"/>
    <n v="0"/>
    <n v="0"/>
    <n v="6.25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8.99224000000004"/>
    <n v="9.8832000000000004"/>
    <n v="0"/>
    <n v="9.7894799999999993"/>
    <n v="0"/>
    <n v="0"/>
    <n v="9.371999999999999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19"/>
    <n v="69997339"/>
    <n v="10076840253309"/>
    <s v="BJ US-IC-StrawberryChscke-FTNG-12 4FOZ"/>
    <n v="150417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150417"/>
    <n v="510"/>
    <n v="1.4759999999999999E-3"/>
    <n v="0"/>
    <n v="0"/>
    <n v="294.935294117647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2.015491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9"/>
    <n v="68649098"/>
    <n v="10077567002973"/>
    <s v="MG Chocolate Duet 8-3PK"/>
    <n v="24852"/>
    <n v="339"/>
    <n v="184"/>
    <n v="0"/>
    <n v="0"/>
    <n v="0"/>
    <n v="0"/>
    <n v="0"/>
    <n v="0"/>
    <n v="0"/>
    <n v="0"/>
    <n v="0"/>
    <n v="0"/>
    <m/>
    <m/>
    <m/>
    <m/>
    <m/>
    <m/>
    <m/>
    <m/>
    <m/>
    <m/>
    <m/>
    <m/>
    <n v="25375"/>
    <n v="210"/>
    <n v="2.0400000000000001E-3"/>
    <n v="523"/>
    <n v="0"/>
    <n v="118.34285714285714"/>
    <n v="2.4904761904761905"/>
    <n v="0"/>
    <n v="1.6142857142857143"/>
    <n v="0.876190476190476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.698080000000004"/>
    <n v="1.0669200000000001"/>
    <n v="0"/>
    <n v="0.69156000000000006"/>
    <n v="0.37536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5"/>
    <n v="68659726"/>
    <n v="10186852001550"/>
    <s v="TAL PRG Chocolate Churro 8 1PT"/>
    <n v="26952"/>
    <n v="195"/>
    <n v="90"/>
    <n v="0"/>
    <n v="0"/>
    <n v="0"/>
    <n v="0"/>
    <n v="0"/>
    <n v="0"/>
    <n v="0"/>
    <n v="0"/>
    <n v="0"/>
    <n v="0"/>
    <m/>
    <m/>
    <m/>
    <m/>
    <m/>
    <m/>
    <m/>
    <m/>
    <m/>
    <m/>
    <m/>
    <m/>
    <n v="27237"/>
    <n v="255"/>
    <n v="3.7853439999999999E-3"/>
    <n v="285"/>
    <n v="0"/>
    <n v="105.69411764705882"/>
    <n v="1.1176470588235294"/>
    <n v="0"/>
    <n v="0.76470588235294112"/>
    <n v="0.352941176470588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.022591488"/>
    <n v="1.0788230400000001"/>
    <n v="0"/>
    <n v="0.73814208000000003"/>
    <n v="0.34068095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8"/>
    <n v="64414212"/>
    <n v="10076840004345"/>
    <s v="BJ US-IC-ChurnOutTheVote -1 2.4G"/>
    <n v="1280"/>
    <n v="8"/>
    <n v="0"/>
    <n v="0"/>
    <n v="0"/>
    <n v="0"/>
    <n v="0"/>
    <n v="114"/>
    <n v="0"/>
    <n v="29"/>
    <n v="0"/>
    <n v="0"/>
    <n v="0"/>
    <m/>
    <m/>
    <m/>
    <m/>
    <m/>
    <m/>
    <m/>
    <m/>
    <m/>
    <m/>
    <m/>
    <m/>
    <n v="1431"/>
    <n v="125"/>
    <n v="9.0850000000000011E-3"/>
    <n v="151"/>
    <n v="0"/>
    <n v="10.24"/>
    <n v="1.208"/>
    <n v="0"/>
    <n v="6.4000000000000001E-2"/>
    <n v="0"/>
    <n v="0"/>
    <n v="0"/>
    <n v="0"/>
    <n v="0"/>
    <n v="0.91200000000000003"/>
    <n v="0"/>
    <n v="0.23200000000000001"/>
    <n v="0"/>
    <n v="0"/>
    <n v="0"/>
    <n v="0"/>
    <n v="0"/>
    <n v="0"/>
    <n v="0"/>
    <n v="0"/>
    <n v="0"/>
    <n v="0"/>
    <n v="0"/>
    <n v="0"/>
    <n v="0"/>
    <n v="0"/>
    <n v="0"/>
    <n v="11.628800000000002"/>
    <n v="1.3718350000000001"/>
    <n v="0"/>
    <n v="7.2680000000000008E-2"/>
    <n v="0"/>
    <n v="0"/>
    <n v="0"/>
    <n v="0"/>
    <n v="0"/>
    <n v="1.0356900000000002"/>
    <n v="0"/>
    <n v="0.263465"/>
    <n v="0"/>
    <n v="0"/>
    <n v="0"/>
    <n v="0"/>
    <n v="0"/>
    <n v="0"/>
    <n v="0"/>
    <n v="0"/>
    <n v="0"/>
    <n v="0"/>
    <n v="0"/>
    <n v="0"/>
    <n v="0"/>
    <n v="0"/>
    <n v="0"/>
  </r>
  <r>
    <s v="PIC"/>
    <x v="28"/>
    <n v="69572661"/>
    <n v="10076840003904"/>
    <s v="BJ US-IC-Churrayforchurros-1 2.4G"/>
    <n v="5489"/>
    <n v="2"/>
    <n v="5"/>
    <n v="8"/>
    <n v="9"/>
    <n v="3"/>
    <n v="0"/>
    <n v="0"/>
    <n v="0"/>
    <n v="0"/>
    <n v="0"/>
    <n v="0"/>
    <n v="0"/>
    <m/>
    <m/>
    <m/>
    <m/>
    <m/>
    <m/>
    <m/>
    <m/>
    <m/>
    <m/>
    <m/>
    <m/>
    <n v="5516"/>
    <n v="125"/>
    <n v="9.0850000000000011E-3"/>
    <n v="27"/>
    <n v="0"/>
    <n v="43.911999999999999"/>
    <n v="0.216"/>
    <n v="0"/>
    <n v="1.6E-2"/>
    <n v="0.04"/>
    <n v="6.4000000000000001E-2"/>
    <n v="7.1999999999999995E-2"/>
    <n v="2.4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.867565000000006"/>
    <n v="0.24529500000000004"/>
    <n v="0"/>
    <n v="1.8170000000000002E-2"/>
    <n v="4.5425000000000007E-2"/>
    <n v="7.2680000000000008E-2"/>
    <n v="8.1765000000000004E-2"/>
    <n v="2.72550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8"/>
    <n v="64414376"/>
    <n v="10041000487306"/>
    <s v="GH CHOC CHIP COOKIE SANDWICH 6-4PK"/>
    <n v="48526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48526"/>
    <n v="264"/>
    <n v="2.8380000000000002E-3"/>
    <n v="0"/>
    <n v="0"/>
    <n v="183.810606060606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.716788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8"/>
    <n v="69970148"/>
    <n v="10076840004116"/>
    <s v="BJ US-NDO-Strawberry CHSCAKE-1 2.4 GAL"/>
    <n v="7561"/>
    <n v="30"/>
    <n v="35"/>
    <n v="133"/>
    <n v="0"/>
    <n v="10"/>
    <n v="0"/>
    <n v="0"/>
    <n v="0"/>
    <n v="0"/>
    <n v="0"/>
    <n v="0"/>
    <n v="0"/>
    <m/>
    <m/>
    <m/>
    <m/>
    <m/>
    <m/>
    <m/>
    <m/>
    <m/>
    <m/>
    <m/>
    <m/>
    <n v="7769"/>
    <n v="125"/>
    <n v="9.0850000000000011E-3"/>
    <n v="208"/>
    <n v="0"/>
    <n v="60.488"/>
    <n v="1.6639999999999999"/>
    <n v="0"/>
    <n v="0.24"/>
    <n v="0.28000000000000003"/>
    <n v="1.0640000000000001"/>
    <n v="0"/>
    <n v="0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.691685000000007"/>
    <n v="1.8896800000000002"/>
    <n v="0"/>
    <n v="0.27255000000000001"/>
    <n v="0.31797500000000006"/>
    <n v="1.2083050000000002"/>
    <n v="0"/>
    <n v="9.0850000000000014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8"/>
    <n v="62735648"/>
    <n v="10076840003294"/>
    <s v="BJ US-NDS-ChangetheWhirled-1 2.4gal"/>
    <n v="4463"/>
    <n v="172"/>
    <n v="89"/>
    <n v="0"/>
    <n v="0"/>
    <n v="0"/>
    <n v="0"/>
    <n v="0"/>
    <n v="0"/>
    <n v="0"/>
    <n v="0"/>
    <n v="0"/>
    <n v="0"/>
    <m/>
    <m/>
    <m/>
    <m/>
    <m/>
    <m/>
    <m/>
    <m/>
    <m/>
    <m/>
    <m/>
    <m/>
    <n v="4724"/>
    <n v="125"/>
    <n v="9.0850000000000011E-3"/>
    <n v="261"/>
    <n v="0"/>
    <n v="35.704000000000001"/>
    <n v="2.0880000000000001"/>
    <n v="0"/>
    <n v="1.3759999999999999"/>
    <n v="0.7119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.546355000000005"/>
    <n v="2.3711850000000001"/>
    <n v="0"/>
    <n v="1.5626200000000001"/>
    <n v="0.808565000000000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8"/>
    <n v="69797331"/>
    <n v="10076840004062"/>
    <s v="BJ SORV-US-IC-PB Smore-1 8.95L"/>
    <n v="7379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7379"/>
    <n v="125"/>
    <n v="9.0850000000000011E-3"/>
    <n v="0"/>
    <n v="0"/>
    <n v="59.031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.038215000000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8"/>
    <n v="69797358"/>
    <n v="10076840004079"/>
    <s v="BJ US-IC-Impretzively Fudged-1 2.4G"/>
    <n v="2917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2917"/>
    <n v="125"/>
    <n v="9.0850000000000011E-3"/>
    <n v="0"/>
    <n v="0"/>
    <n v="23.33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500945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11"/>
    <n v="68354591"/>
    <n v="10076840003089"/>
    <s v="BJ US-TOP-WHISKEYBIZ-8 450ML"/>
    <n v="55212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55212"/>
    <n v="240"/>
    <n v="3.5999999999999999E-3"/>
    <n v="0"/>
    <n v="0"/>
    <n v="23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8.7631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8"/>
    <n v="69568970"/>
    <n v="10076840003942"/>
    <s v="BJ US-IC-Lightscaramelaction-1 2.4G"/>
    <n v="2587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2587"/>
    <n v="125"/>
    <n v="9.0850000000000011E-3"/>
    <n v="0"/>
    <n v="0"/>
    <n v="20.696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02895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5"/>
    <n v="68659723"/>
    <n v="10186852001529"/>
    <s v="TAL PRG Bourbon Fudge Brownie 8 1PT"/>
    <n v="11476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11476"/>
    <n v="255"/>
    <n v="3.7853439999999999E-3"/>
    <n v="0"/>
    <n v="0"/>
    <n v="45.0039215686274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440607743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5"/>
    <n v="68659722"/>
    <n v="10186852001512"/>
    <s v="TAL PRG Strawberry Margarita 8 1PT"/>
    <n v="35143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35143"/>
    <n v="255"/>
    <n v="3.7853439999999999E-3"/>
    <n v="0"/>
    <n v="0"/>
    <n v="137.81568627450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3.028344191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8"/>
    <n v="69610113"/>
    <n v="10076840003959"/>
    <s v="BJ US-IC-Butterscotchd-1 2.4G"/>
    <n v="422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422"/>
    <n v="125"/>
    <n v="9.0850000000000011E-3"/>
    <n v="0"/>
    <n v="0"/>
    <n v="3.375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83387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8"/>
    <n v="84139317"/>
    <n v="10076840104243"/>
    <s v="BJ US-IC-Cocont7LyrBr-FTNG-1 2.4G"/>
    <n v="2642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2642"/>
    <n v="125"/>
    <n v="8.9499999999999996E-3"/>
    <n v="0"/>
    <n v="0"/>
    <n v="21.135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6458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4"/>
    <n v="67821477"/>
    <n v="10077567001976"/>
    <s v="PS SCRIBBLER 2PK 6-9CT OOH"/>
    <n v="234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234"/>
    <n v="130"/>
    <n v="3.7799999999999999E-3"/>
    <n v="0"/>
    <n v="0"/>
    <n v="1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8451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0"/>
    <n v="68821730"/>
    <n v="10077567305494"/>
    <s v="BR Lactose Free Chocolate 6 1.5QT"/>
    <n v="22719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22719"/>
    <n v="154"/>
    <n v="8.5199999999999998E-3"/>
    <n v="0"/>
    <n v="0"/>
    <n v="147.525974025974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3.56587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0"/>
    <n v="67733229"/>
    <n v="10077567141696"/>
    <s v="BR HA WFFLE CONE w/ CH CHPS 6 1.5QT"/>
    <n v="504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504"/>
    <n v="154"/>
    <n v="8.5199999999999998E-3"/>
    <n v="0"/>
    <n v="0"/>
    <n v="3.27272727272727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9408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8"/>
    <n v="68823975"/>
    <n v="10076840001047"/>
    <s v="BJ SORV-IC-GimmeSmore -1 8.95L"/>
    <n v="151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151"/>
    <n v="125"/>
    <n v="9.0848256361922702E-3"/>
    <n v="0"/>
    <n v="0"/>
    <n v="1.2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7180867106503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4"/>
    <n v="67476456"/>
    <n v="10077567478846"/>
    <s v="PS SF OCG 1-32PK"/>
    <n v="25309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25309"/>
    <n v="400"/>
    <n v="1.5E-3"/>
    <n v="0"/>
    <n v="0"/>
    <n v="63.272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9635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9"/>
    <n v="69549219"/>
    <n v="10077567003345"/>
    <s v="MG Double Gold Caramel 1-12PK"/>
    <n v="1533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15330"/>
    <n v="493"/>
    <n v="1.0200000000000001E-3"/>
    <n v="0"/>
    <n v="0"/>
    <n v="31.0953346855983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6366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9"/>
    <n v="69549220"/>
    <n v="10077567003383"/>
    <s v="MG Double Gold Caramel 8-3PK"/>
    <n v="10394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10394"/>
    <n v="189"/>
    <n v="2.0400000000000001E-3"/>
    <n v="0"/>
    <n v="0"/>
    <n v="54.994708994708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20376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32"/>
    <n v="68463620"/>
    <n v="10077567002829"/>
    <s v="BR CS CHOC CHOC Chip 8-1 PT"/>
    <n v="1185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1185"/>
    <n v="240"/>
    <n v="3.7839999999999996E-3"/>
    <n v="0"/>
    <n v="0"/>
    <n v="4.9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48403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32"/>
    <n v="68463623"/>
    <n v="10077567002898"/>
    <s v="BR CS Mint Chip 8-1 PT"/>
    <n v="405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405"/>
    <n v="240"/>
    <n v="3.7839999999999996E-3"/>
    <n v="0"/>
    <n v="0"/>
    <n v="1.6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3251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"/>
    <n v="67826411"/>
    <n v="10076840551948"/>
    <s v="BJ US-COR-Cookies+CreamChscke-8 1PT"/>
    <n v="31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31"/>
    <n v="240"/>
    <n v="3.7839999999999996E-3"/>
    <n v="0"/>
    <n v="0"/>
    <n v="0.129166666666666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17303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9"/>
    <n v="68649101"/>
    <n v="10077567003017"/>
    <s v="MG Caramel Duet 8-3PK"/>
    <n v="21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21"/>
    <n v="210"/>
    <n v="2.0400000000000001E-3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840000000000003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5"/>
    <n v="68729627"/>
    <n v="10186852001109"/>
    <s v="Talenti LY PB Vanilla Fudge 8 328.8g"/>
    <n v="741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741"/>
    <n v="255"/>
    <n v="3.552E-3"/>
    <n v="0"/>
    <n v="0"/>
    <n v="2.90588235294117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32032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5"/>
    <n v="68729659"/>
    <n v="10186852001116"/>
    <s v="Talenti LY Blk Rasp V Parfait 8 303.3g"/>
    <n v="1829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18290"/>
    <n v="255"/>
    <n v="3.552E-3"/>
    <n v="0"/>
    <n v="0"/>
    <n v="71.7254901960784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.96608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"/>
    <n v="68654217"/>
    <n v="10076840003577"/>
    <s v="BJ US-NDS-MintChocolateChance-8 1PT"/>
    <n v="376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376"/>
    <n v="240"/>
    <n v="3.7853439999999999E-3"/>
    <n v="0"/>
    <n v="0"/>
    <n v="1.566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23289344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33"/>
    <n v="68738613"/>
    <n v="10077567001846"/>
    <s v="MG Tub Double Choc n Ganache 6-14.8z"/>
    <n v="18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180"/>
    <n v="340"/>
    <n v="2.64E-3"/>
    <n v="0"/>
    <n v="0"/>
    <n v="0.529411764705882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752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34"/>
    <n v="67596354"/>
    <n v="10076840100771"/>
    <s v="BJ US-IC-TripleCrmlCk-FTNG-8 1PT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240"/>
    <n v="3.6640000000000002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8"/>
    <n v="69565375"/>
    <n v="10076840003911"/>
    <s v="BJ US-IC-Oatmealdreampie-1 2.4G"/>
    <n v="483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483"/>
    <n v="125"/>
    <n v="9.0850000000000011E-3"/>
    <n v="0"/>
    <n v="0"/>
    <n v="3.863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88055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34"/>
    <n v="84150062"/>
    <n v="10076840055309"/>
    <s v="BJ AMET-IC-ChocFudgeBrwn-FTNG-8 458M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240"/>
    <n v="3.7839999999999996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35"/>
    <n v="68445811"/>
    <n v="10041000008617"/>
    <s v="GH Vanilla Viennetta 6-1pk"/>
    <n v="62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62"/>
    <n v="220"/>
    <n v="3.8999999999999998E-3"/>
    <n v="0"/>
    <n v="0"/>
    <n v="0.28181818181818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417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"/>
    <n v="67278446"/>
    <n v="10076840674463"/>
    <s v="BJ US-ND-Coconut7Layer-8 1PT"/>
    <n v="4591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4591"/>
    <n v="240"/>
    <n v="3.7853439999999999E-3"/>
    <n v="0"/>
    <n v="0"/>
    <n v="19.129166666666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378514303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34"/>
    <n v="67803006"/>
    <n v="10076840551962"/>
    <s v="BJ R01-IC-TonightDough-8 458M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0"/>
    <n v="240"/>
    <n v="3.7839999999999996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"/>
    <n v="67278344"/>
    <n v="10076840100559"/>
    <s v="BJ US-FY-CherryGarcia-8 1PT"/>
    <n v="1913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1913"/>
    <n v="240"/>
    <n v="3.7853439999999999E-3"/>
    <n v="0"/>
    <n v="0"/>
    <n v="7.97083333333333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41363071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"/>
    <n v="67278345"/>
    <n v="10076840101532"/>
    <s v="BJ US-FY-HalfBaked-8 1PT"/>
    <n v="1384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1384"/>
    <n v="240"/>
    <n v="3.7853439999999999E-3"/>
    <n v="0"/>
    <n v="0"/>
    <n v="5.7666666666666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238916095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0"/>
    <n v="68896057"/>
    <n v="10077567264791"/>
    <s v="BR BLK RASP CHOC 6 1.5QT"/>
    <n v="851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851"/>
    <n v="176"/>
    <n v="8.513999999999999E-3"/>
    <n v="0"/>
    <n v="0"/>
    <n v="4.83522727272727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45413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5"/>
    <n v="68942622"/>
    <n v="10186852001581"/>
    <s v="Talenti LY Mixed 6-4PK"/>
    <n v="5038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5038"/>
    <n v="54"/>
    <n v="1.0224E-2"/>
    <n v="0"/>
    <n v="0"/>
    <n v="93.2962962962962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508512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36"/>
    <n v="67382713"/>
    <n v="10041000054737"/>
    <s v="GH King Cone Vanilla 1-24PK"/>
    <n v="8843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8843"/>
    <n v="207"/>
    <n v="3.0000000000000001E-3"/>
    <n v="0"/>
    <n v="0"/>
    <n v="42.7198067632850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5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18"/>
    <n v="68788589"/>
    <n v="10076840003409"/>
    <s v="BJ US-CD-CCCD-24 3z"/>
    <n v="12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12"/>
    <n v="240"/>
    <n v="2.1292560036643622E-3"/>
    <n v="0"/>
    <n v="0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55107204397234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"/>
    <n v="84136394"/>
    <n v="10076840363947"/>
    <s v="BJ US-COR-PeanutButterFudge-FTNG-8 1PT"/>
    <n v="1225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1225"/>
    <n v="240"/>
    <n v="3.7839999999999996E-3"/>
    <n v="0"/>
    <n v="0"/>
    <n v="5.1041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6353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19"/>
    <n v="68409142"/>
    <n v="10076840003225"/>
    <s v="BJ US-PUP-PB Pretzel-12 4FOZ"/>
    <n v="1074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10740"/>
    <n v="510"/>
    <n v="1.419504E-3"/>
    <n v="0"/>
    <n v="0"/>
    <n v="21.0588235294117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24547296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19"/>
    <n v="68409143"/>
    <n v="10076840003232"/>
    <s v="BJ US-PUP-PumpkinCookie-12 4FOZ"/>
    <n v="16592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16592"/>
    <n v="510"/>
    <n v="1.419504E-3"/>
    <n v="0"/>
    <n v="0"/>
    <n v="32.53333333333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524103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"/>
    <n v="68933337"/>
    <n v="10076840003812"/>
    <s v="BJ US-IC-ChocLoveAfair-8 1PT LTD"/>
    <n v="1428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1428"/>
    <n v="240"/>
    <n v="3.7200000000000002E-3"/>
    <n v="0"/>
    <n v="0"/>
    <n v="5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31216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33"/>
    <n v="68738612"/>
    <n v="10077567001839"/>
    <s v="MG Tub Double Sea Salt Caramel 6-14.8z"/>
    <n v="5142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5142"/>
    <n v="340"/>
    <n v="2.64E-3"/>
    <n v="0"/>
    <n v="0"/>
    <n v="15.123529411764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574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8"/>
    <n v="68692903"/>
    <n v="10076840003690"/>
    <s v="BJ US-NDS-StrawberryMarshmallow-1 2.4GAL"/>
    <n v="195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195"/>
    <n v="125"/>
    <n v="9.0848256361922702E-3"/>
    <n v="0"/>
    <n v="0"/>
    <n v="1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7154099905749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"/>
    <n v="68654239"/>
    <n v="10076840003621"/>
    <s v="BJ US-IC-ChewyGooeyCookie-8 1PT"/>
    <n v="19768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19768"/>
    <n v="240"/>
    <n v="3.7853439999999999E-3"/>
    <n v="0"/>
    <n v="0"/>
    <n v="82.366666666666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.828680191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"/>
    <n v="68654233"/>
    <n v="10076840003607"/>
    <s v="BJ US-IC-MintChocolateChance-8 1PT"/>
    <n v="53093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53093"/>
    <n v="240"/>
    <n v="3.7853439999999999E-3"/>
    <n v="0"/>
    <n v="0"/>
    <n v="221.22083333333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.975268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37"/>
    <n v="64326637"/>
    <n v="10850001974407"/>
    <s v="Yasso Vanilla Bean Mochi 8-6pk"/>
    <n v="1368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1368"/>
    <n v="252"/>
    <n v="2.2719999999999997E-3"/>
    <n v="0"/>
    <n v="0"/>
    <n v="5.42857142857142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08095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26"/>
    <n v="64326391"/>
    <n v="10850001974643"/>
    <s v="Yasso Club Vanilla Ppbles 18-17.1 FOZ"/>
    <n v="10306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10306"/>
    <n v="30"/>
    <n v="9.1079999999999998E-3"/>
    <n v="0"/>
    <n v="0"/>
    <n v="343.533333333333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.867047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24"/>
    <n v="64325511"/>
    <n v="10850001974117"/>
    <s v="Yasso Mint Chocolate Chip Sandwich 7-4pk"/>
    <n v="186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186"/>
    <n v="189"/>
    <n v="2.0720000000000001E-3"/>
    <n v="0"/>
    <n v="0"/>
    <n v="0.984126984126984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85392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24"/>
    <n v="64325573"/>
    <n v="10850001974124"/>
    <s v="Yasso Vanilla Bean Sandwich 7-4pk"/>
    <n v="6692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6692"/>
    <n v="189"/>
    <n v="2.0720000000000001E-3"/>
    <n v="0"/>
    <n v="0"/>
    <n v="35.4074074074074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8658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37"/>
    <n v="64326582"/>
    <n v="10850001974421"/>
    <s v="Yasso Strawberry Mochi 8-6pk"/>
    <n v="108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1080"/>
    <n v="252"/>
    <n v="2.2719999999999997E-3"/>
    <n v="0"/>
    <n v="0"/>
    <n v="4.28571428571428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5375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37"/>
    <n v="64326470"/>
    <n v="10850001974438"/>
    <s v="Yasso Mango Mochi 8-6pk"/>
    <n v="2738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2738"/>
    <n v="252"/>
    <n v="2.2719999999999997E-3"/>
    <n v="0"/>
    <n v="0"/>
    <n v="10.8650793650793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220735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37"/>
    <n v="64326578"/>
    <n v="10850001974476"/>
    <s v="Yasso Chocolate Fudge Mochi 8-6pk"/>
    <n v="665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665"/>
    <n v="252"/>
    <n v="2.2719999999999997E-3"/>
    <n v="0"/>
    <n v="0"/>
    <n v="2.63888888888888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1087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24"/>
    <n v="64325517"/>
    <n v="10851035003668"/>
    <s v="Yasso Peanut Butter Sandwich 7-4pk"/>
    <n v="1407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1407"/>
    <n v="189"/>
    <n v="2.0720000000000001E-3"/>
    <n v="0"/>
    <n v="0"/>
    <n v="7.44444444444444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15303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5"/>
    <n v="69554198"/>
    <n v="10077567091021"/>
    <s v="BR Heath English Toffee 8 1PT"/>
    <n v="4442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4442"/>
    <n v="240"/>
    <n v="3.7839999999999996E-3"/>
    <n v="0"/>
    <n v="0"/>
    <n v="18.508333333333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808527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4"/>
    <n v="67465064"/>
    <n v="10077567001228"/>
    <s v="PS DISNEY FROZEN MINIS 6-18PK"/>
    <n v="72858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72858"/>
    <n v="130"/>
    <n v="1.596E-3"/>
    <n v="0"/>
    <n v="0"/>
    <n v="560.446153846153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.2813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23"/>
    <n v="69628686"/>
    <n v="10075856000525"/>
    <s v="KL Cone Chocolate Double Chocolate 6-8ct"/>
    <n v="17012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17012"/>
    <n v="120"/>
    <n v="5.3220000000000003E-3"/>
    <n v="0"/>
    <n v="0"/>
    <n v="141.766666666666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.537863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0"/>
    <n v="68737749"/>
    <n v="10077567000948"/>
    <s v="BR 2IN1 REESE PB CUPS RS PCS 6 1.5QT"/>
    <n v="87244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87244"/>
    <n v="176"/>
    <n v="8.5199999999999998E-3"/>
    <n v="0"/>
    <n v="0"/>
    <n v="495.704545454545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3.31888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11"/>
    <n v="68354592"/>
    <n v="10076840003096"/>
    <s v="BJ US-TOP-STRWBRRYTART-8 450ml"/>
    <n v="28751"/>
    <n v="511"/>
    <n v="395"/>
    <n v="936"/>
    <n v="1013"/>
    <n v="0"/>
    <n v="0"/>
    <n v="0"/>
    <n v="0"/>
    <n v="0"/>
    <n v="0"/>
    <n v="0"/>
    <n v="0"/>
    <m/>
    <m/>
    <m/>
    <m/>
    <m/>
    <m/>
    <m/>
    <m/>
    <m/>
    <m/>
    <m/>
    <m/>
    <n v="31606"/>
    <n v="240"/>
    <n v="3.5999999999999999E-3"/>
    <n v="2855"/>
    <n v="0"/>
    <n v="119.79583333333333"/>
    <n v="11.895833333333334"/>
    <n v="0"/>
    <n v="2.1291666666666669"/>
    <n v="1.6458333333333333"/>
    <n v="3.9"/>
    <n v="4.22083333333333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.50359999999999"/>
    <n v="10.278"/>
    <n v="0"/>
    <n v="1.8395999999999999"/>
    <n v="1.4219999999999999"/>
    <n v="3.3695999999999997"/>
    <n v="3.6467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0"/>
    <n v="69568965"/>
    <n v="10077567281965"/>
    <s v="BR NSA BUTTER PECAN 6 1.5QT"/>
    <n v="148709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148709"/>
    <n v="176"/>
    <n v="8.5199999999999998E-3"/>
    <n v="0"/>
    <n v="0"/>
    <n v="844.9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7.00067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23"/>
    <n v="69629470"/>
    <n v="10075856000549"/>
    <s v="KL Cone Vanilla Unicorn 6-8ct"/>
    <n v="53847"/>
    <n v="576"/>
    <n v="144"/>
    <n v="0"/>
    <n v="0"/>
    <n v="0"/>
    <n v="0"/>
    <n v="0"/>
    <n v="0"/>
    <n v="0"/>
    <n v="0"/>
    <n v="0"/>
    <n v="0"/>
    <m/>
    <m/>
    <m/>
    <m/>
    <m/>
    <m/>
    <m/>
    <m/>
    <m/>
    <m/>
    <m/>
    <m/>
    <n v="54567"/>
    <n v="120"/>
    <n v="5.3220000000000003E-3"/>
    <n v="720"/>
    <n v="0"/>
    <n v="448.72500000000002"/>
    <n v="6"/>
    <n v="0"/>
    <n v="4.8"/>
    <n v="1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6.573734"/>
    <n v="3.8318400000000001"/>
    <n v="0"/>
    <n v="3.0654720000000002"/>
    <n v="0.766368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12"/>
    <n v="64865906"/>
    <n v="10810125610841"/>
    <s v="Sweet Summits IC Vanilla 1 3GAL"/>
    <n v="0"/>
    <n v="0"/>
    <n v="0"/>
    <n v="0"/>
    <n v="0"/>
    <n v="5"/>
    <n v="2"/>
    <n v="0"/>
    <n v="0"/>
    <n v="0"/>
    <n v="0"/>
    <n v="0"/>
    <n v="0"/>
    <m/>
    <m/>
    <m/>
    <m/>
    <m/>
    <m/>
    <m/>
    <m/>
    <m/>
    <m/>
    <m/>
    <m/>
    <n v="7"/>
    <n v="120"/>
    <n v="1.1300000000000001E-2"/>
    <n v="7"/>
    <n v="0"/>
    <n v="0"/>
    <n v="5.8333333333333334E-2"/>
    <n v="0"/>
    <n v="0"/>
    <n v="0"/>
    <n v="0"/>
    <n v="0"/>
    <n v="4.1666666666666664E-2"/>
    <n v="1.6666666666666666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9100000000000004E-2"/>
    <n v="0"/>
    <n v="0"/>
    <n v="0"/>
    <n v="0"/>
    <n v="0"/>
    <n v="5.6500000000000009E-2"/>
    <n v="2.2600000000000002E-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12"/>
    <n v="64865961"/>
    <n v="10810125610872"/>
    <s v="Sweet Summits IC Strawberry 1 3GAL"/>
    <n v="0"/>
    <n v="0"/>
    <n v="0"/>
    <n v="0"/>
    <n v="0"/>
    <n v="5"/>
    <n v="2"/>
    <n v="0"/>
    <n v="0"/>
    <n v="0"/>
    <n v="0"/>
    <n v="0"/>
    <n v="0"/>
    <m/>
    <m/>
    <m/>
    <m/>
    <m/>
    <m/>
    <m/>
    <m/>
    <m/>
    <m/>
    <m/>
    <m/>
    <n v="7"/>
    <n v="120"/>
    <n v="1.1300000000000001E-2"/>
    <n v="7"/>
    <n v="0"/>
    <n v="0"/>
    <n v="5.8333333333333334E-2"/>
    <n v="0"/>
    <n v="0"/>
    <n v="0"/>
    <n v="0"/>
    <n v="0"/>
    <n v="4.1666666666666664E-2"/>
    <n v="1.6666666666666666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9100000000000004E-2"/>
    <n v="0"/>
    <n v="0"/>
    <n v="0"/>
    <n v="0"/>
    <n v="0"/>
    <n v="5.6500000000000009E-2"/>
    <n v="2.2600000000000002E-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12"/>
    <n v="64865948"/>
    <n v="10810125611121"/>
    <s v="Sweet Summits IC Chocolate 1 3GAL"/>
    <n v="0"/>
    <n v="0"/>
    <n v="0"/>
    <n v="0"/>
    <n v="0"/>
    <n v="5"/>
    <n v="2"/>
    <n v="0"/>
    <n v="0"/>
    <n v="0"/>
    <n v="0"/>
    <n v="0"/>
    <n v="0"/>
    <m/>
    <m/>
    <m/>
    <m/>
    <m/>
    <m/>
    <m/>
    <m/>
    <m/>
    <m/>
    <m/>
    <m/>
    <n v="7"/>
    <n v="120"/>
    <n v="1.1300000000000001E-2"/>
    <n v="7"/>
    <n v="0"/>
    <n v="0"/>
    <n v="5.8333333333333334E-2"/>
    <n v="0"/>
    <n v="0"/>
    <n v="0"/>
    <n v="0"/>
    <n v="0"/>
    <n v="4.1666666666666664E-2"/>
    <n v="1.6666666666666666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9100000000000004E-2"/>
    <n v="0"/>
    <n v="0"/>
    <n v="0"/>
    <n v="0"/>
    <n v="0"/>
    <n v="5.6500000000000009E-2"/>
    <n v="2.2600000000000002E-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12"/>
    <n v="64865964"/>
    <n v="10810125611381"/>
    <s v="Sweet Summits IC Choco Taco 1 3GAL"/>
    <n v="0"/>
    <n v="0"/>
    <n v="0"/>
    <n v="0"/>
    <n v="0"/>
    <n v="5"/>
    <n v="2"/>
    <n v="0"/>
    <n v="0"/>
    <n v="0"/>
    <n v="0"/>
    <n v="0"/>
    <n v="0"/>
    <m/>
    <m/>
    <m/>
    <m/>
    <m/>
    <m/>
    <m/>
    <m/>
    <m/>
    <m/>
    <m/>
    <m/>
    <n v="7"/>
    <n v="120"/>
    <n v="1.1300000000000001E-2"/>
    <n v="7"/>
    <n v="0"/>
    <n v="0"/>
    <n v="5.8333333333333334E-2"/>
    <n v="0"/>
    <n v="0"/>
    <n v="0"/>
    <n v="0"/>
    <n v="0"/>
    <n v="4.1666666666666664E-2"/>
    <n v="1.6666666666666666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9100000000000004E-2"/>
    <n v="0"/>
    <n v="0"/>
    <n v="0"/>
    <n v="0"/>
    <n v="0"/>
    <n v="5.6500000000000009E-2"/>
    <n v="2.2600000000000002E-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9"/>
    <n v="68650199"/>
    <n v="10077567003031"/>
    <s v="MG Cookie Duet OOH 1-12BK"/>
    <n v="92028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n v="92028"/>
    <n v="493"/>
    <n v="1.0200000000000001E-3"/>
    <n v="0"/>
    <n v="0"/>
    <n v="186.669371196754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.86856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0"/>
    <n v="68890246"/>
    <n v="10077567003253"/>
    <s v="BR Mango 6 1.5QT"/>
    <n v="106934"/>
    <n v="2607"/>
    <n v="770"/>
    <n v="704"/>
    <n v="990"/>
    <n v="2448"/>
    <n v="163"/>
    <n v="154"/>
    <n v="11"/>
    <n v="132"/>
    <n v="0"/>
    <n v="11"/>
    <n v="0"/>
    <m/>
    <m/>
    <m/>
    <m/>
    <m/>
    <m/>
    <m/>
    <m/>
    <m/>
    <m/>
    <m/>
    <m/>
    <n v="114924"/>
    <n v="176"/>
    <n v="8.5199999999999998E-3"/>
    <n v="7990"/>
    <n v="0"/>
    <n v="607.5795454545455"/>
    <n v="45.397727272727273"/>
    <n v="0"/>
    <n v="14.8125"/>
    <n v="4.375"/>
    <n v="4"/>
    <n v="5.625"/>
    <n v="13.909090909090908"/>
    <n v="0.92613636363636365"/>
    <n v="0.875"/>
    <n v="6.25E-2"/>
    <n v="0.75"/>
    <n v="0"/>
    <n v="6.25E-2"/>
    <n v="0"/>
    <n v="0"/>
    <n v="0"/>
    <n v="0"/>
    <n v="0"/>
    <n v="0"/>
    <n v="0"/>
    <n v="0"/>
    <n v="0"/>
    <n v="0"/>
    <n v="0"/>
    <n v="0"/>
    <n v="0"/>
    <n v="911.07767999999999"/>
    <n v="68.074799999999996"/>
    <n v="0"/>
    <n v="22.211639999999999"/>
    <n v="6.5603999999999996"/>
    <n v="5.9980799999999999"/>
    <n v="8.4347999999999992"/>
    <n v="20.856960000000001"/>
    <n v="1.38876"/>
    <n v="1.3120799999999999"/>
    <n v="9.3719999999999998E-2"/>
    <n v="1.1246399999999999"/>
    <n v="0"/>
    <n v="9.3719999999999998E-2"/>
    <n v="0"/>
    <n v="0"/>
    <n v="0"/>
    <n v="0"/>
    <n v="0"/>
    <n v="0"/>
    <n v="0"/>
    <n v="0"/>
    <n v="0"/>
    <n v="0"/>
    <n v="0"/>
    <n v="0"/>
    <n v="0"/>
  </r>
  <r>
    <s v="PIC"/>
    <x v="0"/>
    <n v="68896056"/>
    <n v="10077567254327"/>
    <s v="BR VAN FDG TWRL 6 1.5QT"/>
    <n v="142291"/>
    <n v="2188"/>
    <n v="1236"/>
    <n v="232"/>
    <n v="23"/>
    <n v="2"/>
    <n v="2310"/>
    <n v="55"/>
    <n v="22"/>
    <n v="297"/>
    <n v="22"/>
    <n v="22"/>
    <n v="66"/>
    <m/>
    <m/>
    <m/>
    <m/>
    <m/>
    <m/>
    <m/>
    <m/>
    <m/>
    <m/>
    <m/>
    <m/>
    <n v="148766"/>
    <n v="176"/>
    <n v="8.5199999999999998E-3"/>
    <n v="6475"/>
    <n v="0"/>
    <n v="808.47159090909088"/>
    <n v="36.789772727272727"/>
    <n v="0"/>
    <n v="12.431818181818182"/>
    <n v="7.0227272727272725"/>
    <n v="1.3181818181818181"/>
    <n v="0.13068181818181818"/>
    <n v="1.1363636363636364E-2"/>
    <n v="13.125"/>
    <n v="0.3125"/>
    <n v="0.125"/>
    <n v="1.6875"/>
    <n v="0.125"/>
    <n v="0.125"/>
    <n v="0.375"/>
    <n v="0"/>
    <n v="0"/>
    <n v="0"/>
    <n v="0"/>
    <n v="0"/>
    <n v="0"/>
    <n v="0"/>
    <n v="0"/>
    <n v="0"/>
    <n v="0"/>
    <n v="0"/>
    <n v="0"/>
    <n v="1212.3193200000001"/>
    <n v="55.167000000000002"/>
    <n v="0"/>
    <n v="18.641759999999998"/>
    <n v="10.530720000000001"/>
    <n v="1.97664"/>
    <n v="0.19596"/>
    <n v="1.704E-2"/>
    <n v="19.6812"/>
    <n v="0.46860000000000002"/>
    <n v="0.18744"/>
    <n v="2.53044"/>
    <n v="0.18744"/>
    <n v="0.18744"/>
    <n v="0.56231999999999993"/>
    <n v="0"/>
    <n v="0"/>
    <n v="0"/>
    <n v="0"/>
    <n v="0"/>
    <n v="0"/>
    <n v="0"/>
    <n v="0"/>
    <n v="0"/>
    <n v="0"/>
    <n v="0"/>
    <n v="0"/>
  </r>
  <r>
    <s v="PIC"/>
    <x v="0"/>
    <n v="68881272"/>
    <n v="10077567003185"/>
    <s v="BR M+M 6 1.5QT"/>
    <n v="142134"/>
    <n v="5554"/>
    <n v="5303"/>
    <n v="3294"/>
    <n v="2690"/>
    <n v="3630"/>
    <n v="1542"/>
    <n v="330"/>
    <n v="187"/>
    <n v="88"/>
    <n v="33"/>
    <n v="55"/>
    <n v="66"/>
    <m/>
    <m/>
    <m/>
    <m/>
    <m/>
    <m/>
    <m/>
    <m/>
    <m/>
    <m/>
    <m/>
    <m/>
    <n v="164906"/>
    <n v="154"/>
    <n v="8.5199999999999998E-3"/>
    <n v="22772"/>
    <n v="0"/>
    <n v="922.9480519480519"/>
    <n v="147.87012987012986"/>
    <n v="0"/>
    <n v="36.064935064935064"/>
    <n v="34.435064935064936"/>
    <n v="21.38961038961039"/>
    <n v="17.467532467532468"/>
    <n v="23.571428571428573"/>
    <n v="10.012987012987013"/>
    <n v="2.1428571428571428"/>
    <n v="1.2142857142857142"/>
    <n v="0.5714285714285714"/>
    <n v="0.21428571428571427"/>
    <n v="0.35714285714285715"/>
    <n v="0.42857142857142855"/>
    <n v="0"/>
    <n v="0"/>
    <n v="0"/>
    <n v="0"/>
    <n v="0"/>
    <n v="0"/>
    <n v="0"/>
    <n v="0"/>
    <n v="0"/>
    <n v="0"/>
    <n v="0"/>
    <n v="0"/>
    <n v="1210.9816799999999"/>
    <n v="194.01743999999999"/>
    <n v="0"/>
    <n v="47.320079999999997"/>
    <n v="45.181559999999998"/>
    <n v="28.064879999999999"/>
    <n v="22.918800000000001"/>
    <n v="30.927599999999998"/>
    <n v="13.137839999999999"/>
    <n v="2.8115999999999999"/>
    <n v="1.59324"/>
    <n v="0.74975999999999998"/>
    <n v="0.28115999999999997"/>
    <n v="0.46860000000000002"/>
    <n v="0.56231999999999993"/>
    <n v="0"/>
    <n v="0"/>
    <n v="0"/>
    <n v="0"/>
    <n v="0"/>
    <n v="0"/>
    <n v="0"/>
    <n v="0"/>
    <n v="0"/>
    <n v="0"/>
    <n v="0"/>
    <n v="0"/>
  </r>
  <r>
    <s v="PIC"/>
    <x v="0"/>
    <n v="69792956"/>
    <n v="10077567003536"/>
    <s v="BR Americana 6 1.5QT"/>
    <n v="182381"/>
    <n v="2563"/>
    <n v="3993"/>
    <n v="4532"/>
    <n v="4140"/>
    <n v="3716"/>
    <n v="9297"/>
    <n v="6620"/>
    <n v="985"/>
    <n v="682"/>
    <n v="437"/>
    <n v="0"/>
    <n v="0"/>
    <m/>
    <m/>
    <m/>
    <m/>
    <m/>
    <m/>
    <m/>
    <m/>
    <m/>
    <m/>
    <m/>
    <m/>
    <n v="219346"/>
    <n v="176"/>
    <n v="8.5199999999999998E-3"/>
    <n v="36965"/>
    <n v="0"/>
    <n v="1036.2556818181818"/>
    <n v="210.02840909090909"/>
    <n v="0"/>
    <n v="14.5625"/>
    <n v="22.6875"/>
    <n v="25.75"/>
    <n v="23.522727272727273"/>
    <n v="21.113636363636363"/>
    <n v="52.823863636363633"/>
    <n v="37.613636363636367"/>
    <n v="5.5965909090909092"/>
    <n v="3.875"/>
    <n v="2.4829545454545454"/>
    <n v="0"/>
    <n v="0"/>
    <n v="0"/>
    <n v="0"/>
    <n v="0"/>
    <n v="0"/>
    <n v="0"/>
    <n v="0"/>
    <n v="0"/>
    <n v="0"/>
    <n v="0"/>
    <n v="0"/>
    <n v="0"/>
    <n v="0"/>
    <n v="1553.8861199999999"/>
    <n v="314.9418"/>
    <n v="0"/>
    <n v="21.836759999999998"/>
    <n v="34.020359999999997"/>
    <n v="38.612639999999999"/>
    <n v="35.272799999999997"/>
    <n v="31.660319999999999"/>
    <n v="79.210439999999991"/>
    <n v="56.4024"/>
    <n v="8.392199999999999"/>
    <n v="5.8106400000000002"/>
    <n v="3.7232400000000001"/>
    <n v="0"/>
    <n v="0"/>
    <n v="0"/>
    <n v="0"/>
    <n v="0"/>
    <n v="0"/>
    <n v="0"/>
    <n v="0"/>
    <n v="0"/>
    <n v="0"/>
    <n v="0"/>
    <n v="0"/>
    <n v="0"/>
    <n v="0"/>
  </r>
  <r>
    <s v="PIC"/>
    <x v="2"/>
    <n v="69999270"/>
    <n v="10076840674425"/>
    <s v="BJ US-IC- OatOfThisSwirled -8 1PT"/>
    <n v="53955"/>
    <n v="2194"/>
    <n v="4787"/>
    <n v="5127"/>
    <n v="5870"/>
    <n v="3686"/>
    <n v="4615"/>
    <n v="4687"/>
    <n v="4133"/>
    <n v="3543"/>
    <n v="3570"/>
    <n v="2535"/>
    <n v="2175"/>
    <m/>
    <m/>
    <m/>
    <m/>
    <m/>
    <m/>
    <m/>
    <m/>
    <m/>
    <m/>
    <m/>
    <m/>
    <n v="100877"/>
    <n v="240"/>
    <n v="3.7839999999999996E-3"/>
    <n v="46922"/>
    <n v="0"/>
    <n v="224.8125"/>
    <n v="195.50833333333333"/>
    <n v="0"/>
    <n v="9.1416666666666675"/>
    <n v="19.945833333333333"/>
    <n v="21.362500000000001"/>
    <n v="24.458333333333332"/>
    <n v="15.358333333333333"/>
    <n v="19.229166666666668"/>
    <n v="19.529166666666665"/>
    <n v="17.220833333333335"/>
    <n v="14.762499999999999"/>
    <n v="14.875"/>
    <n v="10.5625"/>
    <n v="9.0625"/>
    <n v="0"/>
    <n v="0"/>
    <n v="0"/>
    <n v="0"/>
    <n v="0"/>
    <n v="0"/>
    <n v="0"/>
    <n v="0"/>
    <n v="0"/>
    <n v="0"/>
    <n v="0"/>
    <n v="0"/>
    <n v="204.16571999999996"/>
    <n v="177.55284799999998"/>
    <n v="0"/>
    <n v="8.3020959999999988"/>
    <n v="18.114007999999998"/>
    <n v="19.400567999999996"/>
    <n v="22.212079999999997"/>
    <n v="13.947823999999999"/>
    <n v="17.463159999999998"/>
    <n v="17.735607999999999"/>
    <n v="15.639271999999998"/>
    <n v="13.406711999999999"/>
    <n v="13.508879999999998"/>
    <n v="9.5924399999999999"/>
    <n v="8.2302"/>
    <n v="0"/>
    <n v="0"/>
    <n v="0"/>
    <n v="0"/>
    <n v="0"/>
    <n v="0"/>
    <n v="0"/>
    <n v="0"/>
    <n v="0"/>
    <n v="0"/>
    <n v="0"/>
    <n v="0"/>
  </r>
  <r>
    <s v="PIC"/>
    <x v="2"/>
    <n v="84146285"/>
    <n v="10076840462855"/>
    <s v="BJ US-COR-BoomChoc-FTNG-8 1PT"/>
    <n v="93846"/>
    <n v="6859"/>
    <n v="4872"/>
    <n v="4295"/>
    <n v="7774"/>
    <n v="4157"/>
    <n v="2855"/>
    <n v="4750"/>
    <n v="7954"/>
    <n v="5521"/>
    <n v="2775"/>
    <n v="958"/>
    <n v="379"/>
    <m/>
    <m/>
    <m/>
    <m/>
    <m/>
    <m/>
    <m/>
    <m/>
    <m/>
    <m/>
    <m/>
    <m/>
    <n v="146995"/>
    <n v="240"/>
    <n v="3.7853439999999999E-3"/>
    <n v="53149"/>
    <n v="0"/>
    <n v="391.02499999999998"/>
    <n v="221.45416666666668"/>
    <n v="0"/>
    <n v="28.579166666666666"/>
    <n v="20.3"/>
    <n v="17.895833333333332"/>
    <n v="32.391666666666666"/>
    <n v="17.320833333333333"/>
    <n v="11.895833333333334"/>
    <n v="19.791666666666668"/>
    <n v="33.141666666666666"/>
    <n v="23.004166666666666"/>
    <n v="11.5625"/>
    <n v="3.9916666666666667"/>
    <n v="1.5791666666666666"/>
    <n v="0"/>
    <n v="0"/>
    <n v="0"/>
    <n v="0"/>
    <n v="0"/>
    <n v="0"/>
    <n v="0"/>
    <n v="0"/>
    <n v="0"/>
    <n v="0"/>
    <n v="0"/>
    <n v="0"/>
    <n v="355.23939302399998"/>
    <n v="201.187248256"/>
    <n v="0"/>
    <n v="25.963674495999999"/>
    <n v="18.442195968"/>
    <n v="16.25805248"/>
    <n v="29.427264256000001"/>
    <n v="15.735675007999999"/>
    <n v="10.807157119999999"/>
    <n v="17.980384000000001"/>
    <n v="30.108626176000001"/>
    <n v="20.898884224"/>
    <n v="10.5043296"/>
    <n v="3.6263595519999998"/>
    <n v="1.434645376"/>
    <n v="0"/>
    <n v="0"/>
    <n v="0"/>
    <n v="0"/>
    <n v="0"/>
    <n v="0"/>
    <n v="0"/>
    <n v="0"/>
    <n v="0"/>
    <n v="0"/>
    <n v="0"/>
    <n v="0"/>
  </r>
  <r>
    <s v="PIC"/>
    <x v="0"/>
    <n v="68890247"/>
    <n v="10077567003260"/>
    <s v="BR Dulce de Leche 6 1.5QT"/>
    <n v="121428"/>
    <n v="4543"/>
    <n v="5071"/>
    <n v="4873"/>
    <n v="6578"/>
    <n v="5158"/>
    <n v="8998"/>
    <n v="4631"/>
    <n v="6424"/>
    <n v="2805"/>
    <n v="5339"/>
    <n v="1342"/>
    <n v="424"/>
    <m/>
    <m/>
    <m/>
    <m/>
    <m/>
    <m/>
    <m/>
    <m/>
    <m/>
    <m/>
    <m/>
    <m/>
    <n v="177614"/>
    <n v="176"/>
    <n v="8.5170239596469108E-3"/>
    <n v="56186"/>
    <n v="0"/>
    <n v="689.93181818181813"/>
    <n v="319.23863636363637"/>
    <n v="0"/>
    <n v="25.8125"/>
    <n v="28.8125"/>
    <n v="27.6875"/>
    <n v="37.375"/>
    <n v="29.306818181818183"/>
    <n v="51.125"/>
    <n v="26.3125"/>
    <n v="36.5"/>
    <n v="15.9375"/>
    <n v="30.335227272727273"/>
    <n v="7.625"/>
    <n v="2.4090909090909092"/>
    <n v="0"/>
    <n v="0"/>
    <n v="0"/>
    <n v="0"/>
    <n v="0"/>
    <n v="0"/>
    <n v="0"/>
    <n v="0"/>
    <n v="0"/>
    <n v="0"/>
    <n v="0"/>
    <n v="0"/>
    <n v="1034.2051853720052"/>
    <n v="478.53750819672132"/>
    <n v="0"/>
    <n v="38.692839848675916"/>
    <n v="43.189828499369483"/>
    <n v="41.503457755359399"/>
    <n v="56.024983606557377"/>
    <n v="43.930809583858768"/>
    <n v="76.6361815889029"/>
    <n v="39.442337957124842"/>
    <n v="54.713361916771753"/>
    <n v="23.890252206809585"/>
    <n v="45.472390920554858"/>
    <n v="11.429846153846155"/>
    <n v="3.6112181588902903"/>
    <n v="0"/>
    <n v="0"/>
    <n v="0"/>
    <n v="0"/>
    <n v="0"/>
    <n v="0"/>
    <n v="0"/>
    <n v="0"/>
    <n v="0"/>
    <n v="0"/>
    <n v="0"/>
    <n v="0"/>
  </r>
  <r>
    <s v="PIC"/>
    <x v="2"/>
    <n v="67867261"/>
    <n v="10076840002495"/>
    <s v="BJ US-IC-Cannoli-8 1PT"/>
    <n v="66484"/>
    <n v="2792"/>
    <n v="4669"/>
    <n v="6313"/>
    <n v="3899"/>
    <n v="3950"/>
    <n v="5091"/>
    <n v="3774"/>
    <n v="4431"/>
    <n v="4293"/>
    <n v="2640"/>
    <n v="1470"/>
    <n v="1025"/>
    <m/>
    <m/>
    <m/>
    <m/>
    <m/>
    <m/>
    <m/>
    <m/>
    <m/>
    <m/>
    <m/>
    <m/>
    <n v="110831"/>
    <n v="240"/>
    <n v="3.7853439999999999E-3"/>
    <n v="44347"/>
    <n v="0"/>
    <n v="277.01666666666665"/>
    <n v="184.77916666666667"/>
    <n v="0"/>
    <n v="11.633333333333333"/>
    <n v="19.454166666666666"/>
    <n v="26.304166666666667"/>
    <n v="16.245833333333334"/>
    <n v="16.458333333333332"/>
    <n v="21.212499999999999"/>
    <n v="15.725"/>
    <n v="18.462499999999999"/>
    <n v="17.887499999999999"/>
    <n v="11"/>
    <n v="6.125"/>
    <n v="4.270833333333333"/>
    <n v="0"/>
    <n v="0"/>
    <n v="0"/>
    <n v="0"/>
    <n v="0"/>
    <n v="0"/>
    <n v="0"/>
    <n v="0"/>
    <n v="0"/>
    <n v="0"/>
    <n v="0"/>
    <n v="0"/>
    <n v="251.664810496"/>
    <n v="167.868650368"/>
    <n v="0"/>
    <n v="10.568680448"/>
    <n v="17.673771135999999"/>
    <n v="23.896876672000001"/>
    <n v="14.759056255999999"/>
    <n v="14.9521088"/>
    <n v="19.271186304"/>
    <n v="14.285888256"/>
    <n v="16.772859264000001"/>
    <n v="16.250481791999999"/>
    <n v="9.9933081599999998"/>
    <n v="5.56445568"/>
    <n v="3.8799776000000001"/>
    <n v="0"/>
    <n v="0"/>
    <n v="0"/>
    <n v="0"/>
    <n v="0"/>
    <n v="0"/>
    <n v="0"/>
    <n v="0"/>
    <n v="0"/>
    <n v="0"/>
    <n v="0"/>
    <n v="0"/>
  </r>
  <r>
    <s v="NOV"/>
    <x v="7"/>
    <n v="68741745"/>
    <n v="10077567028652"/>
    <s v="GH Original 4z 1-24BK"/>
    <n v="39788"/>
    <n v="689"/>
    <n v="1185"/>
    <n v="2745"/>
    <n v="6507"/>
    <n v="5220"/>
    <n v="3672"/>
    <n v="4174"/>
    <n v="3573"/>
    <n v="2535"/>
    <n v="1646"/>
    <n v="840"/>
    <n v="315"/>
    <m/>
    <m/>
    <m/>
    <m/>
    <m/>
    <m/>
    <m/>
    <m/>
    <m/>
    <m/>
    <m/>
    <m/>
    <n v="72889"/>
    <n v="225"/>
    <n v="2.8319999999999999E-3"/>
    <n v="33101"/>
    <n v="0"/>
    <n v="176.83555555555554"/>
    <n v="147.11555555555555"/>
    <n v="0"/>
    <n v="3.0622222222222222"/>
    <n v="5.2666666666666666"/>
    <n v="12.2"/>
    <n v="28.92"/>
    <n v="23.2"/>
    <n v="16.32"/>
    <n v="18.551111111111112"/>
    <n v="15.88"/>
    <n v="11.266666666666667"/>
    <n v="7.3155555555555551"/>
    <n v="3.7333333333333334"/>
    <n v="1.4"/>
    <n v="0"/>
    <n v="0"/>
    <n v="0"/>
    <n v="0"/>
    <n v="0"/>
    <n v="0"/>
    <n v="0"/>
    <n v="0"/>
    <n v="0"/>
    <n v="0"/>
    <n v="0"/>
    <n v="0"/>
    <n v="112.679616"/>
    <n v="93.742031999999995"/>
    <n v="0"/>
    <n v="1.9512479999999999"/>
    <n v="3.3559199999999998"/>
    <n v="7.7738399999999999"/>
    <n v="18.427823999999998"/>
    <n v="14.78304"/>
    <n v="10.399103999999999"/>
    <n v="11.820767999999999"/>
    <n v="10.118736"/>
    <n v="7.1791199999999993"/>
    <n v="4.6614719999999998"/>
    <n v="2.3788800000000001"/>
    <n v="0.89207999999999998"/>
    <n v="0"/>
    <n v="0"/>
    <n v="0"/>
    <n v="0"/>
    <n v="0"/>
    <n v="0"/>
    <n v="0"/>
    <n v="0"/>
    <n v="0"/>
    <n v="0"/>
    <n v="0"/>
    <n v="0"/>
  </r>
  <r>
    <s v="NOV"/>
    <x v="12"/>
    <n v="64378129"/>
    <n v="10041000009683"/>
    <s v="GH Candy center 8-6pk"/>
    <n v="4111"/>
    <n v="1023"/>
    <n v="1422"/>
    <n v="1416"/>
    <n v="5807"/>
    <n v="2244"/>
    <n v="3597"/>
    <n v="7427"/>
    <n v="3875"/>
    <n v="3490"/>
    <n v="3630"/>
    <n v="1441"/>
    <n v="1892"/>
    <m/>
    <m/>
    <m/>
    <m/>
    <m/>
    <m/>
    <m/>
    <m/>
    <m/>
    <m/>
    <m/>
    <m/>
    <n v="41375"/>
    <n v="110"/>
    <n v="3.8399999999999997E-3"/>
    <n v="37264"/>
    <n v="0"/>
    <n v="37.372727272727275"/>
    <n v="338.76363636363635"/>
    <n v="0"/>
    <n v="9.3000000000000007"/>
    <n v="12.927272727272728"/>
    <n v="12.872727272727273"/>
    <n v="52.790909090909089"/>
    <n v="20.399999999999999"/>
    <n v="32.700000000000003"/>
    <n v="67.518181818181816"/>
    <n v="35.227272727272727"/>
    <n v="31.727272727272727"/>
    <n v="33"/>
    <n v="13.1"/>
    <n v="17.2"/>
    <n v="0"/>
    <n v="0"/>
    <n v="0"/>
    <n v="0"/>
    <n v="0"/>
    <n v="0"/>
    <n v="0"/>
    <n v="0"/>
    <n v="0"/>
    <n v="0"/>
    <n v="0"/>
    <n v="0"/>
    <n v="15.786239999999999"/>
    <n v="143.09375999999997"/>
    <n v="0"/>
    <n v="3.9283199999999998"/>
    <n v="5.4604799999999996"/>
    <n v="5.4374399999999996"/>
    <n v="22.298879999999997"/>
    <n v="8.6169599999999988"/>
    <n v="13.812479999999999"/>
    <n v="28.519679999999997"/>
    <n v="14.879999999999999"/>
    <n v="13.401599999999998"/>
    <n v="13.9392"/>
    <n v="5.5334399999999997"/>
    <n v="7.2652799999999997"/>
    <n v="0"/>
    <n v="0"/>
    <n v="0"/>
    <n v="0"/>
    <n v="0"/>
    <n v="0"/>
    <n v="0"/>
    <n v="0"/>
    <n v="0"/>
    <n v="0"/>
    <n v="0"/>
    <n v="0"/>
  </r>
  <r>
    <s v="NOV"/>
    <x v="23"/>
    <n v="69964648"/>
    <n v="10075856000952"/>
    <s v="KL Cone BDay/ChocCrumble Cake 6-8CT"/>
    <n v="110360"/>
    <n v="4296"/>
    <n v="2928"/>
    <n v="4596"/>
    <n v="2280"/>
    <n v="7056"/>
    <n v="7104"/>
    <n v="7092"/>
    <n v="4272"/>
    <n v="5316"/>
    <n v="6576"/>
    <n v="2660"/>
    <n v="1728"/>
    <m/>
    <m/>
    <m/>
    <m/>
    <m/>
    <m/>
    <m/>
    <m/>
    <m/>
    <m/>
    <m/>
    <m/>
    <n v="166264"/>
    <n v="120"/>
    <n v="5.3400000000000001E-3"/>
    <n v="55904"/>
    <n v="0"/>
    <n v="919.66666666666663"/>
    <n v="465.86666666666667"/>
    <n v="0"/>
    <n v="35.799999999999997"/>
    <n v="24.4"/>
    <n v="38.299999999999997"/>
    <n v="19"/>
    <n v="58.8"/>
    <n v="59.2"/>
    <n v="59.1"/>
    <n v="35.6"/>
    <n v="44.3"/>
    <n v="54.8"/>
    <n v="22.166666666666668"/>
    <n v="14.4"/>
    <n v="0"/>
    <n v="0"/>
    <n v="0"/>
    <n v="0"/>
    <n v="0"/>
    <n v="0"/>
    <n v="0"/>
    <n v="0"/>
    <n v="0"/>
    <n v="0"/>
    <n v="0"/>
    <n v="0"/>
    <n v="589.32240000000002"/>
    <n v="298.52735999999999"/>
    <n v="0"/>
    <n v="22.940640000000002"/>
    <n v="15.63552"/>
    <n v="24.542640000000002"/>
    <n v="12.1752"/>
    <n v="37.679040000000001"/>
    <n v="37.935360000000003"/>
    <n v="37.871279999999999"/>
    <n v="22.812480000000001"/>
    <n v="28.387440000000002"/>
    <n v="35.115839999999999"/>
    <n v="14.2044"/>
    <n v="9.2275200000000002"/>
    <n v="0"/>
    <n v="0"/>
    <n v="0"/>
    <n v="0"/>
    <n v="0"/>
    <n v="0"/>
    <n v="0"/>
    <n v="0"/>
    <n v="0"/>
    <n v="0"/>
    <n v="0"/>
    <n v="0"/>
  </r>
  <r>
    <s v="PIC"/>
    <x v="2"/>
    <n v="67904289"/>
    <n v="10076840002549"/>
    <s v="BJ US-IC-Netflix+Chillld-8 1PT"/>
    <n v="375756"/>
    <n v="16205"/>
    <n v="20810"/>
    <n v="23345"/>
    <n v="21139"/>
    <n v="19730"/>
    <n v="22206"/>
    <n v="20032"/>
    <n v="23585"/>
    <n v="20892"/>
    <n v="17006"/>
    <n v="12292"/>
    <n v="12287"/>
    <m/>
    <m/>
    <m/>
    <m/>
    <m/>
    <m/>
    <m/>
    <m/>
    <m/>
    <m/>
    <m/>
    <m/>
    <n v="605285"/>
    <n v="240"/>
    <n v="3.7839999999999996E-3"/>
    <n v="229529"/>
    <n v="0"/>
    <n v="1565.65"/>
    <n v="956.37083333333328"/>
    <n v="0"/>
    <n v="67.520833333333329"/>
    <n v="86.708333333333329"/>
    <n v="97.270833333333329"/>
    <n v="88.079166666666666"/>
    <n v="82.208333333333329"/>
    <n v="92.525000000000006"/>
    <n v="83.466666666666669"/>
    <n v="98.270833333333329"/>
    <n v="87.05"/>
    <n v="70.858333333333334"/>
    <n v="51.216666666666669"/>
    <n v="51.195833333333333"/>
    <n v="0"/>
    <n v="0"/>
    <n v="0"/>
    <n v="0"/>
    <n v="0"/>
    <n v="0"/>
    <n v="0"/>
    <n v="0"/>
    <n v="0"/>
    <n v="0"/>
    <n v="0"/>
    <n v="0"/>
    <n v="1421.8607039999999"/>
    <n v="868.53773599999988"/>
    <n v="0"/>
    <n v="61.319719999999997"/>
    <n v="78.745039999999989"/>
    <n v="88.337479999999985"/>
    <n v="79.989975999999999"/>
    <n v="74.658319999999989"/>
    <n v="84.027503999999993"/>
    <n v="75.801087999999993"/>
    <n v="89.245639999999995"/>
    <n v="79.055327999999989"/>
    <n v="64.350703999999993"/>
    <n v="46.512927999999995"/>
    <n v="46.494007999999994"/>
    <n v="0"/>
    <n v="0"/>
    <n v="0"/>
    <n v="0"/>
    <n v="0"/>
    <n v="0"/>
    <n v="0"/>
    <n v="0"/>
    <n v="0"/>
    <n v="0"/>
    <n v="0"/>
    <n v="0"/>
  </r>
  <r>
    <s v="NOV"/>
    <x v="23"/>
    <n v="69556602"/>
    <n v="10075856000709"/>
    <s v="KL Cone Caramel Vanilla Caramel 6-8CT"/>
    <n v="64327"/>
    <n v="2022"/>
    <n v="3180"/>
    <n v="2220"/>
    <n v="2304"/>
    <n v="2448"/>
    <n v="2604"/>
    <n v="3900"/>
    <n v="2460"/>
    <n v="2320"/>
    <n v="4200"/>
    <n v="708"/>
    <n v="2632"/>
    <m/>
    <m/>
    <m/>
    <m/>
    <m/>
    <m/>
    <m/>
    <m/>
    <m/>
    <m/>
    <m/>
    <m/>
    <n v="95325"/>
    <n v="120"/>
    <n v="5.3220000000000003E-3"/>
    <n v="30998"/>
    <n v="0"/>
    <n v="536.05833333333328"/>
    <n v="258.31666666666666"/>
    <n v="0"/>
    <n v="16.850000000000001"/>
    <n v="26.5"/>
    <n v="18.5"/>
    <n v="19.2"/>
    <n v="20.399999999999999"/>
    <n v="21.7"/>
    <n v="32.5"/>
    <n v="20.5"/>
    <n v="19.333333333333332"/>
    <n v="35"/>
    <n v="5.9"/>
    <n v="21.933333333333334"/>
    <n v="0"/>
    <n v="0"/>
    <n v="0"/>
    <n v="0"/>
    <n v="0"/>
    <n v="0"/>
    <n v="0"/>
    <n v="0"/>
    <n v="0"/>
    <n v="0"/>
    <n v="0"/>
    <n v="0"/>
    <n v="342.34829400000001"/>
    <n v="164.97135600000001"/>
    <n v="0"/>
    <n v="10.761084"/>
    <n v="16.923960000000001"/>
    <n v="11.81484"/>
    <n v="12.261888000000001"/>
    <n v="13.028256000000001"/>
    <n v="13.858488000000001"/>
    <n v="20.755800000000001"/>
    <n v="13.092120000000001"/>
    <n v="12.347040000000002"/>
    <n v="22.352400000000003"/>
    <n v="3.7679760000000004"/>
    <n v="14.007504000000001"/>
    <n v="0"/>
    <n v="0"/>
    <n v="0"/>
    <n v="0"/>
    <n v="0"/>
    <n v="0"/>
    <n v="0"/>
    <n v="0"/>
    <n v="0"/>
    <n v="0"/>
    <n v="0"/>
    <n v="0"/>
  </r>
  <r>
    <s v="PIC"/>
    <x v="0"/>
    <n v="68851106"/>
    <n v="10077567254235"/>
    <s v="BR HA NAT Vanilla 6 1.5 QT"/>
    <m/>
    <m/>
    <m/>
    <m/>
    <m/>
    <m/>
    <m/>
    <m/>
    <m/>
    <m/>
    <m/>
    <m/>
    <m/>
    <n v="222026"/>
    <n v="222222"/>
    <n v="318769.57809414668"/>
    <n v="226834.89703129735"/>
    <n v="277827.23446327867"/>
    <n v="276904.46874905727"/>
    <n v="273077.08147413534"/>
    <n v="267793.5482125096"/>
    <n v="210224.06231847018"/>
    <n v="247074.43391651285"/>
    <n v="266200.43442691583"/>
    <n v="202598.54873193256"/>
    <n v="3011552.2874182565"/>
    <n v="154"/>
    <n v="8.5199999999999998E-3"/>
    <n v="0"/>
    <n v="3011552.2874182565"/>
    <n v="0"/>
    <n v="0"/>
    <n v="19555.534333884782"/>
    <n v="0"/>
    <n v="0"/>
    <n v="0"/>
    <n v="0"/>
    <n v="0"/>
    <n v="0"/>
    <n v="0"/>
    <n v="0"/>
    <n v="0"/>
    <n v="0"/>
    <n v="0"/>
    <n v="0"/>
    <n v="1441.7272727272727"/>
    <n v="1443"/>
    <n v="2069.9323252866666"/>
    <n v="1472.9538768266061"/>
    <n v="1804.0729510602512"/>
    <n v="1798.0809659029692"/>
    <n v="1773.2278017800995"/>
    <n v="1738.9191442370754"/>
    <n v="1365.0913137563"/>
    <n v="1604.3794410163173"/>
    <n v="1728.5742495254274"/>
    <n v="1315.5749917657959"/>
    <n v="0"/>
    <n v="0"/>
    <n v="25658.425488803547"/>
    <n v="0"/>
    <n v="0"/>
    <n v="0"/>
    <n v="0"/>
    <n v="0"/>
    <n v="0"/>
    <n v="0"/>
    <n v="0"/>
    <n v="0"/>
    <n v="0"/>
    <n v="0"/>
    <n v="0"/>
    <n v="1891.6615199999999"/>
    <n v="1893.3314399999999"/>
    <n v="2715.9168053621297"/>
    <n v="1932.6333227066534"/>
    <n v="2367.0880376271343"/>
    <n v="2359.2260737419679"/>
    <n v="2326.6167341596329"/>
    <n v="2281.6010307705819"/>
    <n v="1791.1090109533659"/>
    <n v="2105.0741769686892"/>
    <n v="2268.0277013173227"/>
    <n v="1726.1396351960655"/>
  </r>
  <r>
    <s v="PIC"/>
    <x v="2"/>
    <n v="84141103"/>
    <n v="10076840101327"/>
    <s v="BJ US-IC-HalfBaked-FH-8 1PT"/>
    <m/>
    <m/>
    <m/>
    <m/>
    <m/>
    <m/>
    <m/>
    <m/>
    <m/>
    <m/>
    <m/>
    <m/>
    <m/>
    <n v="143320"/>
    <n v="203206"/>
    <n v="222715.63406909024"/>
    <n v="186046.16414637273"/>
    <n v="196838.60699607281"/>
    <n v="227713.75853310866"/>
    <n v="180243.48869662912"/>
    <n v="187878.29859082159"/>
    <n v="171646.80230078343"/>
    <n v="167526.71563127698"/>
    <n v="162519.69462949462"/>
    <n v="151895.12950425869"/>
    <n v="2201550.2930979091"/>
    <n v="240"/>
    <n v="3.7853439999999999E-3"/>
    <n v="0"/>
    <n v="2201550.2930979091"/>
    <n v="0"/>
    <n v="0"/>
    <n v="9173.1262212412876"/>
    <n v="0"/>
    <n v="0"/>
    <n v="0"/>
    <n v="0"/>
    <n v="0"/>
    <n v="0"/>
    <n v="0"/>
    <n v="0"/>
    <n v="0"/>
    <n v="0"/>
    <n v="0"/>
    <n v="0"/>
    <n v="597.16666666666663"/>
    <n v="846.69166666666672"/>
    <n v="927.98180862120932"/>
    <n v="775.19235060988638"/>
    <n v="820.16086248363672"/>
    <n v="948.80732722128607"/>
    <n v="751.01453623595467"/>
    <n v="782.82624412842335"/>
    <n v="715.19500958659762"/>
    <n v="698.02798179698743"/>
    <n v="677.16539428956094"/>
    <n v="632.89637293441115"/>
    <n v="0"/>
    <n v="0"/>
    <n v="8333.6251926764107"/>
    <n v="0"/>
    <n v="0"/>
    <n v="0"/>
    <n v="0"/>
    <n v="0"/>
    <n v="0"/>
    <n v="0"/>
    <n v="0"/>
    <n v="0"/>
    <n v="0"/>
    <n v="0"/>
    <n v="0"/>
    <n v="542.51550208000003"/>
    <n v="769.20461286399996"/>
    <n v="843.05528912962632"/>
    <n v="704.24873117448715"/>
    <n v="745.10183996094224"/>
    <n v="861.97490958075161"/>
    <n v="682.28360847685292"/>
    <n v="711.18399030097498"/>
    <n v="649.74219320845668"/>
    <n v="634.14624785456056"/>
    <n v="615.19295094758968"/>
    <n v="574.9753170981686"/>
  </r>
  <r>
    <s v="PIC"/>
    <x v="2"/>
    <n v="84137725"/>
    <n v="10076840100153"/>
    <s v="BJ US-IC-CherryGarcia-FH-8 1PT"/>
    <m/>
    <m/>
    <m/>
    <m/>
    <m/>
    <m/>
    <m/>
    <m/>
    <m/>
    <m/>
    <m/>
    <m/>
    <m/>
    <n v="116028"/>
    <n v="152955"/>
    <n v="178111.80871097301"/>
    <n v="152373.48508138894"/>
    <n v="180528.2244521582"/>
    <n v="187947.65177280683"/>
    <n v="146117.35804572192"/>
    <n v="158986.03149814031"/>
    <n v="131572.04575694416"/>
    <n v="133322.59706519285"/>
    <n v="129054.31080241904"/>
    <n v="108997.87347714748"/>
    <n v="1775994.3866628928"/>
    <n v="240"/>
    <n v="3.7853439999999999E-3"/>
    <n v="0"/>
    <n v="1775994.3866628928"/>
    <n v="0"/>
    <n v="0"/>
    <n v="7399.9766110953869"/>
    <n v="0"/>
    <n v="0"/>
    <n v="0"/>
    <n v="0"/>
    <n v="0"/>
    <n v="0"/>
    <n v="0"/>
    <n v="0"/>
    <n v="0"/>
    <n v="0"/>
    <n v="0"/>
    <n v="0"/>
    <n v="483.45"/>
    <n v="637.3125"/>
    <n v="742.13253629572091"/>
    <n v="634.8895211724539"/>
    <n v="752.20093521732588"/>
    <n v="783.11521572002846"/>
    <n v="608.82232519050797"/>
    <n v="662.44179790891792"/>
    <n v="548.21685732060064"/>
    <n v="555.5108211049702"/>
    <n v="537.7262950100793"/>
    <n v="454.15780615478121"/>
    <n v="0"/>
    <n v="0"/>
    <n v="6722.7496955880606"/>
    <n v="0"/>
    <n v="0"/>
    <n v="0"/>
    <n v="0"/>
    <n v="0"/>
    <n v="0"/>
    <n v="0"/>
    <n v="0"/>
    <n v="0"/>
    <n v="0"/>
    <n v="0"/>
    <n v="0"/>
    <n v="439.20589363199997"/>
    <n v="578.98729151999999"/>
    <n v="674.2144664332294"/>
    <n v="576.78605751192515"/>
    <n v="683.3614312606303"/>
    <n v="711.44651595228368"/>
    <n v="553.10446457422518"/>
    <n v="601.81682041529643"/>
    <n v="498.04545397377404"/>
    <n v="504.67189286514537"/>
    <n v="488.5149610700721"/>
    <n v="412.59444637947934"/>
  </r>
  <r>
    <s v="NOV"/>
    <x v="4"/>
    <n v="62714126"/>
    <n v="10077567001563"/>
    <s v="PS OCG SF 6-18PK"/>
    <m/>
    <m/>
    <m/>
    <m/>
    <m/>
    <m/>
    <m/>
    <m/>
    <m/>
    <m/>
    <m/>
    <m/>
    <m/>
    <n v="110123"/>
    <n v="111761"/>
    <n v="125906.95051471585"/>
    <n v="145580.47862353129"/>
    <n v="192078.47434843663"/>
    <n v="194183.55200608174"/>
    <n v="170426.78781647913"/>
    <n v="135446.02643943569"/>
    <n v="111197.00660404284"/>
    <n v="91873.204773148638"/>
    <n v="98762.333604933563"/>
    <n v="93881.702509680559"/>
    <n v="1581220.5172404856"/>
    <n v="130"/>
    <n v="5.2680000000000001E-3"/>
    <n v="0"/>
    <n v="1581220.5172404856"/>
    <n v="0"/>
    <n v="0"/>
    <n v="12163.234748003735"/>
    <n v="0"/>
    <n v="0"/>
    <n v="0"/>
    <n v="0"/>
    <n v="0"/>
    <n v="0"/>
    <n v="0"/>
    <n v="0"/>
    <n v="0"/>
    <n v="0"/>
    <n v="0"/>
    <n v="0"/>
    <n v="847.1"/>
    <n v="859.7"/>
    <n v="968.51500395935273"/>
    <n v="1119.8498355656254"/>
    <n v="1477.526725757205"/>
    <n v="1493.7196308160133"/>
    <n v="1310.9752908959933"/>
    <n v="1041.8925110725822"/>
    <n v="855.36158926186795"/>
    <n v="706.71695979345111"/>
    <n v="759.71025849948899"/>
    <n v="722.16694238215814"/>
    <n v="0"/>
    <n v="0"/>
    <n v="8329.8696848228792"/>
    <n v="0"/>
    <n v="0"/>
    <n v="0"/>
    <n v="0"/>
    <n v="0"/>
    <n v="0"/>
    <n v="0"/>
    <n v="0"/>
    <n v="0"/>
    <n v="0"/>
    <n v="0"/>
    <n v="0"/>
    <n v="580.12796400000002"/>
    <n v="588.75694799999997"/>
    <n v="663.27781531152311"/>
    <n v="766.91796138876282"/>
    <n v="1011.8694028675642"/>
    <n v="1022.9589519680386"/>
    <n v="897.8083182172121"/>
    <n v="713.52966728294723"/>
    <n v="585.78583079009763"/>
    <n v="483.98804274494705"/>
    <n v="520.27997343079005"/>
    <n v="494.56880882099722"/>
  </r>
  <r>
    <s v="NOV"/>
    <x v="4"/>
    <n v="69629468"/>
    <n v="10077567001587"/>
    <s v="PS Fudgesicle NSA 6-18PK"/>
    <m/>
    <m/>
    <m/>
    <m/>
    <m/>
    <m/>
    <m/>
    <m/>
    <m/>
    <m/>
    <m/>
    <m/>
    <m/>
    <n v="87568"/>
    <n v="89817"/>
    <n v="102246.02932823182"/>
    <n v="136402.3018208126"/>
    <n v="184942.89204902994"/>
    <n v="181115.91611193476"/>
    <n v="161374.07262790331"/>
    <n v="130445.73961031224"/>
    <n v="102179.78885133471"/>
    <n v="79610.531950341596"/>
    <n v="83053.528049522443"/>
    <n v="85530.879214803805"/>
    <n v="1424286.6796142273"/>
    <n v="130"/>
    <n v="5.2680000000000001E-3"/>
    <n v="0"/>
    <n v="1424286.6796142273"/>
    <n v="0"/>
    <n v="0"/>
    <n v="10956.051381647902"/>
    <n v="0"/>
    <n v="0"/>
    <n v="0"/>
    <n v="0"/>
    <n v="0"/>
    <n v="0"/>
    <n v="0"/>
    <n v="0"/>
    <n v="0"/>
    <n v="0"/>
    <n v="0"/>
    <n v="0"/>
    <n v="673.6"/>
    <n v="690.9"/>
    <n v="786.50791790947551"/>
    <n v="1049.2484755447124"/>
    <n v="1422.6376311463841"/>
    <n v="1393.1993547071904"/>
    <n v="1241.3390202146409"/>
    <n v="1003.4287662331711"/>
    <n v="785.99837577949779"/>
    <n v="612.38870731032"/>
    <n v="638.87329268863414"/>
    <n v="657.92984011387546"/>
    <n v="0"/>
    <n v="0"/>
    <n v="7503.1422282077492"/>
    <n v="0"/>
    <n v="0"/>
    <n v="0"/>
    <n v="0"/>
    <n v="0"/>
    <n v="0"/>
    <n v="0"/>
    <n v="0"/>
    <n v="0"/>
    <n v="0"/>
    <n v="0"/>
    <n v="0"/>
    <n v="461.308224"/>
    <n v="473.155956"/>
    <n v="538.63208250112518"/>
    <n v="718.56732599204076"/>
    <n v="974.27915531428971"/>
    <n v="954.11864607767234"/>
    <n v="850.11861460379464"/>
    <n v="687.1881562671249"/>
    <n v="538.2831276688313"/>
    <n v="419.38828231439953"/>
    <n v="437.52598576488424"/>
    <n v="450.57667170358644"/>
  </r>
  <r>
    <s v="NOV"/>
    <x v="3"/>
    <n v="68689251"/>
    <n v="10075856001102"/>
    <s v="KL ORIGINAL VANILLA BAR 12-6PK"/>
    <m/>
    <m/>
    <m/>
    <m/>
    <m/>
    <m/>
    <m/>
    <m/>
    <m/>
    <m/>
    <m/>
    <m/>
    <m/>
    <n v="93960"/>
    <n v="109948"/>
    <n v="165150.51492429859"/>
    <n v="147577.74953597513"/>
    <n v="175493.57141616329"/>
    <n v="196831.24644857823"/>
    <n v="164828.23630187401"/>
    <n v="146860.82358081688"/>
    <n v="108582.72596999968"/>
    <n v="107708.64785078408"/>
    <n v="80564.411919197388"/>
    <n v="83134.907352179274"/>
    <n v="1580640.8352998665"/>
    <n v="132"/>
    <n v="9.5760000000000012E-3"/>
    <n v="0"/>
    <n v="1580640.8352998665"/>
    <n v="0"/>
    <n v="0"/>
    <n v="11974.551782574747"/>
    <n v="0"/>
    <n v="0"/>
    <n v="0"/>
    <n v="0"/>
    <n v="0"/>
    <n v="0"/>
    <n v="0"/>
    <n v="0"/>
    <n v="0"/>
    <n v="0"/>
    <n v="0"/>
    <n v="0"/>
    <n v="711.81818181818187"/>
    <n v="832.93939393939399"/>
    <n v="1251.1402645780197"/>
    <n v="1118.0132540604177"/>
    <n v="1329.4967531527523"/>
    <n v="1491.145806428623"/>
    <n v="1248.698759862682"/>
    <n v="1112.5819968243704"/>
    <n v="822.59640886363388"/>
    <n v="815.97460493018241"/>
    <n v="610.33645393331358"/>
    <n v="629.80990418317629"/>
    <n v="0"/>
    <n v="0"/>
    <n v="15136.216638831524"/>
    <n v="0"/>
    <n v="0"/>
    <n v="0"/>
    <n v="0"/>
    <n v="0"/>
    <n v="0"/>
    <n v="0"/>
    <n v="0"/>
    <n v="0"/>
    <n v="0"/>
    <n v="0"/>
    <n v="0"/>
    <n v="899.76096000000007"/>
    <n v="1052.8620480000002"/>
    <n v="1581.4813309150836"/>
    <n v="1413.2045295564981"/>
    <n v="1680.5264398811798"/>
    <n v="1884.8560159915853"/>
    <n v="1578.3951908267456"/>
    <n v="1406.3392466099026"/>
    <n v="1039.788183888717"/>
    <n v="1031.4180118191084"/>
    <n v="771.48480853823423"/>
    <n v="796.09987280446887"/>
  </r>
  <r>
    <s v="PIC"/>
    <x v="2"/>
    <n v="69999269"/>
    <n v="10076840400215"/>
    <s v="BJ US IC-STRWBRY CHSCK 8 1 PT w/REC CUP"/>
    <m/>
    <m/>
    <m/>
    <m/>
    <m/>
    <m/>
    <m/>
    <m/>
    <m/>
    <m/>
    <m/>
    <m/>
    <m/>
    <n v="104547"/>
    <n v="131610"/>
    <n v="152341.05041242664"/>
    <n v="129138.56155679205"/>
    <n v="141264.03785747828"/>
    <n v="158600.7136740564"/>
    <n v="128746.44596342258"/>
    <n v="131515.38345884645"/>
    <n v="117368.6820373771"/>
    <n v="111891.713960358"/>
    <n v="113177.09239747732"/>
    <n v="96598.282105086473"/>
    <n v="1516798.963423321"/>
    <n v="240"/>
    <n v="3.7839999999999996E-3"/>
    <n v="0"/>
    <n v="1516798.963423321"/>
    <n v="0"/>
    <n v="0"/>
    <n v="6319.995680930504"/>
    <n v="0"/>
    <n v="0"/>
    <n v="0"/>
    <n v="0"/>
    <n v="0"/>
    <n v="0"/>
    <n v="0"/>
    <n v="0"/>
    <n v="0"/>
    <n v="0"/>
    <n v="0"/>
    <n v="0"/>
    <n v="435.61250000000001"/>
    <n v="548.375"/>
    <n v="634.75437671844441"/>
    <n v="538.07733981996682"/>
    <n v="588.60015773949283"/>
    <n v="660.83630697523506"/>
    <n v="536.44352484759406"/>
    <n v="547.98076441186026"/>
    <n v="489.03617515573791"/>
    <n v="466.21547483482499"/>
    <n v="471.57121832282218"/>
    <n v="402.49284210452697"/>
    <n v="0"/>
    <n v="0"/>
    <n v="5739.5672775938465"/>
    <n v="0"/>
    <n v="0"/>
    <n v="0"/>
    <n v="0"/>
    <n v="0"/>
    <n v="0"/>
    <n v="0"/>
    <n v="0"/>
    <n v="0"/>
    <n v="0"/>
    <n v="0"/>
    <n v="0"/>
    <n v="395.60584799999998"/>
    <n v="498.01223999999996"/>
    <n v="576.45853476062234"/>
    <n v="488.66031693090105"/>
    <n v="534.54311925269781"/>
    <n v="600.14510054262939"/>
    <n v="487.17655152559098"/>
    <n v="497.6542110082749"/>
    <n v="444.12309282943494"/>
    <n v="423.3982456259946"/>
    <n v="428.26211763205413"/>
    <n v="365.5278994856472"/>
  </r>
  <r>
    <s v="PIC"/>
    <x v="2"/>
    <n v="69716748"/>
    <n v="10076840100474"/>
    <s v="BJ US-IC-ChocFudgBrownie-FH-8 1PT"/>
    <m/>
    <m/>
    <m/>
    <m/>
    <m/>
    <m/>
    <m/>
    <m/>
    <m/>
    <m/>
    <m/>
    <m/>
    <m/>
    <n v="107325"/>
    <n v="135921"/>
    <n v="155123.07201391796"/>
    <n v="136925.57432874586"/>
    <n v="144445.88417584662"/>
    <n v="162707.99703063344"/>
    <n v="135795.61422257885"/>
    <n v="137427.71084199334"/>
    <n v="121513.75843543337"/>
    <n v="118263.35763752321"/>
    <n v="117326.20382646676"/>
    <n v="102839.67406026904"/>
    <n v="1575614.8465734082"/>
    <n v="240"/>
    <n v="3.7839999999999996E-3"/>
    <n v="0"/>
    <n v="1575614.8465734082"/>
    <n v="0"/>
    <n v="0"/>
    <n v="6565.0618607225342"/>
    <n v="0"/>
    <n v="0"/>
    <n v="0"/>
    <n v="0"/>
    <n v="0"/>
    <n v="0"/>
    <n v="0"/>
    <n v="0"/>
    <n v="0"/>
    <n v="0"/>
    <n v="0"/>
    <n v="0"/>
    <n v="447.1875"/>
    <n v="566.33749999999998"/>
    <n v="646.34613339132488"/>
    <n v="570.52322636977442"/>
    <n v="601.85785073269426"/>
    <n v="677.9499876276393"/>
    <n v="565.81505926074522"/>
    <n v="572.61546184163888"/>
    <n v="506.30732681430567"/>
    <n v="492.76399015634672"/>
    <n v="488.8591826102782"/>
    <n v="428.49864191778767"/>
    <n v="0"/>
    <n v="0"/>
    <n v="5962.126579433776"/>
    <n v="0"/>
    <n v="0"/>
    <n v="0"/>
    <n v="0"/>
    <n v="0"/>
    <n v="0"/>
    <n v="0"/>
    <n v="0"/>
    <n v="0"/>
    <n v="0"/>
    <n v="0"/>
    <n v="0"/>
    <n v="406.11779999999993"/>
    <n v="514.325064"/>
    <n v="586.98570450066552"/>
    <n v="518.12637325997423"/>
    <n v="546.58322572140355"/>
    <n v="615.68706076391686"/>
    <n v="513.85060421823835"/>
    <n v="520.02645782610273"/>
    <n v="459.8080619196798"/>
    <n v="447.50854530038777"/>
    <n v="443.96235527935016"/>
    <n v="389.145326644058"/>
  </r>
  <r>
    <s v="PIC"/>
    <x v="2"/>
    <n v="84135718"/>
    <n v="10076840100580"/>
    <s v="BJ US-IC-ChocChpCookDgh-FH-8 1PT"/>
    <m/>
    <m/>
    <m/>
    <m/>
    <m/>
    <m/>
    <m/>
    <m/>
    <m/>
    <m/>
    <m/>
    <m/>
    <m/>
    <n v="97471"/>
    <n v="121234"/>
    <n v="151172.33853315501"/>
    <n v="133361.88576048691"/>
    <n v="135808.11044509927"/>
    <n v="161375.76957668594"/>
    <n v="126445.9769210441"/>
    <n v="129523.97714643029"/>
    <n v="118821.68888940275"/>
    <n v="116144.40856263439"/>
    <n v="106983.6709712562"/>
    <n v="99328.392181551826"/>
    <n v="1497671.2189877466"/>
    <n v="240"/>
    <n v="3.7853439999999999E-3"/>
    <n v="0"/>
    <n v="1497671.2189877466"/>
    <n v="0"/>
    <n v="0"/>
    <n v="6240.2967457822779"/>
    <n v="0"/>
    <n v="0"/>
    <n v="0"/>
    <n v="0"/>
    <n v="0"/>
    <n v="0"/>
    <n v="0"/>
    <n v="0"/>
    <n v="0"/>
    <n v="0"/>
    <n v="0"/>
    <n v="0"/>
    <n v="406.12916666666666"/>
    <n v="505.14166666666665"/>
    <n v="629.88474388814586"/>
    <n v="555.67452400202876"/>
    <n v="565.86712685458031"/>
    <n v="672.39903990285814"/>
    <n v="526.85823717101709"/>
    <n v="539.68323811012624"/>
    <n v="495.09037037251147"/>
    <n v="483.93503567764327"/>
    <n v="445.76529571356753"/>
    <n v="413.86830075646594"/>
    <n v="0"/>
    <n v="0"/>
    <n v="5669.2007627679523"/>
    <n v="0"/>
    <n v="0"/>
    <n v="0"/>
    <n v="0"/>
    <n v="0"/>
    <n v="0"/>
    <n v="0"/>
    <n v="0"/>
    <n v="0"/>
    <n v="0"/>
    <n v="0"/>
    <n v="0"/>
    <n v="368.961265024"/>
    <n v="458.91239449599999"/>
    <n v="572.2393046324471"/>
    <n v="504.82061409214458"/>
    <n v="514.08041602469382"/>
    <n v="610.86280111249062"/>
    <n v="478.64152006221275"/>
    <n v="490.29280974737702"/>
    <n v="449.78096710736736"/>
    <n v="439.64654008611672"/>
    <n v="404.96999700901881"/>
    <n v="375.99213337408412"/>
  </r>
  <r>
    <s v="PIC"/>
    <x v="0"/>
    <n v="68851105"/>
    <n v="10077567254266"/>
    <s v="BR HA VAN CHOC STRAW 6 1.5QT"/>
    <m/>
    <m/>
    <m/>
    <m/>
    <m/>
    <m/>
    <m/>
    <m/>
    <m/>
    <m/>
    <m/>
    <m/>
    <m/>
    <n v="95552"/>
    <n v="118349"/>
    <n v="170811.45104880622"/>
    <n v="117418.81209586909"/>
    <n v="150208.86648599873"/>
    <n v="158963.79831254453"/>
    <n v="138419.56725557495"/>
    <n v="133249.97344389249"/>
    <n v="119574.63613868874"/>
    <n v="113069.08075823906"/>
    <n v="115077.28790086943"/>
    <n v="103949.02170214627"/>
    <n v="1534643.4951426298"/>
    <n v="154"/>
    <n v="8.5199999999999998E-3"/>
    <n v="0"/>
    <n v="1534643.4951426298"/>
    <n v="0"/>
    <n v="0"/>
    <n v="9965.2175009261682"/>
    <n v="0"/>
    <n v="0"/>
    <n v="0"/>
    <n v="0"/>
    <n v="0"/>
    <n v="0"/>
    <n v="0"/>
    <n v="0"/>
    <n v="0"/>
    <n v="0"/>
    <n v="0"/>
    <n v="0"/>
    <n v="620.46753246753246"/>
    <n v="768.5"/>
    <n v="1109.1652665506897"/>
    <n v="762.45981880434476"/>
    <n v="975.3822499090827"/>
    <n v="1032.2324565749645"/>
    <n v="898.82835880243476"/>
    <n v="865.25956781748368"/>
    <n v="776.45867622525157"/>
    <n v="734.21481011843548"/>
    <n v="747.2551162394119"/>
    <n v="674.99364741653426"/>
    <n v="0"/>
    <n v="0"/>
    <n v="13075.162578615205"/>
    <n v="0"/>
    <n v="0"/>
    <n v="0"/>
    <n v="0"/>
    <n v="0"/>
    <n v="0"/>
    <n v="0"/>
    <n v="0"/>
    <n v="0"/>
    <n v="0"/>
    <n v="0"/>
    <n v="0"/>
    <n v="814.10303999999996"/>
    <n v="1008.33348"/>
    <n v="1455.3135629358289"/>
    <n v="1000.4082790568045"/>
    <n v="1279.7795424607091"/>
    <n v="1354.3715616228794"/>
    <n v="1179.3347130174984"/>
    <n v="1135.2897737419639"/>
    <n v="1018.7758999016281"/>
    <n v="963.34856806019673"/>
    <n v="980.45849291540753"/>
    <n v="885.64566490228628"/>
  </r>
  <r>
    <s v="NOV"/>
    <x v="10"/>
    <n v="64771676"/>
    <n v="10077567003635"/>
    <s v="PS SpongeBob Facepiece IH 6-6PK"/>
    <m/>
    <m/>
    <m/>
    <m/>
    <m/>
    <m/>
    <m/>
    <m/>
    <m/>
    <m/>
    <m/>
    <m/>
    <m/>
    <n v="77620"/>
    <n v="74900"/>
    <n v="73315.997694087608"/>
    <n v="111044.58952058144"/>
    <n v="115870.04007203967"/>
    <n v="99781.086262656318"/>
    <n v="88132.180000000022"/>
    <n v="72763.39"/>
    <n v="57092.44999999999"/>
    <n v="38887.740000000005"/>
    <n v="40367.802140591877"/>
    <n v="37337.922135098277"/>
    <n v="887113.19782505522"/>
    <n v="195"/>
    <n v="2.16E-3"/>
    <n v="0"/>
    <n v="887113.19782505522"/>
    <n v="0"/>
    <n v="0"/>
    <n v="4549.2984503848984"/>
    <n v="0"/>
    <n v="0"/>
    <n v="0"/>
    <n v="0"/>
    <n v="0"/>
    <n v="0"/>
    <n v="0"/>
    <n v="0"/>
    <n v="0"/>
    <n v="0"/>
    <n v="0"/>
    <n v="0"/>
    <n v="398.05128205128204"/>
    <n v="384.10256410256409"/>
    <n v="375.9794753542954"/>
    <n v="569.45943343887916"/>
    <n v="594.20533370276758"/>
    <n v="511.69787827003239"/>
    <n v="451.95989743589757"/>
    <n v="373.14558974358977"/>
    <n v="292.78179487179483"/>
    <n v="199.42430769230771"/>
    <n v="207.01436995175322"/>
    <n v="191.47652376973474"/>
    <n v="0"/>
    <n v="0"/>
    <n v="1916.1645073021193"/>
    <n v="0"/>
    <n v="0"/>
    <n v="0"/>
    <n v="0"/>
    <n v="0"/>
    <n v="0"/>
    <n v="0"/>
    <n v="0"/>
    <n v="0"/>
    <n v="0"/>
    <n v="0"/>
    <n v="0"/>
    <n v="167.6592"/>
    <n v="161.78399999999999"/>
    <n v="158.36255501922923"/>
    <n v="239.85631336445593"/>
    <n v="250.27928655560569"/>
    <n v="215.52714632733765"/>
    <n v="190.36550880000004"/>
    <n v="157.16892240000001"/>
    <n v="123.31969199999997"/>
    <n v="83.997518400000018"/>
    <n v="87.194452623678458"/>
    <n v="80.649911811812274"/>
  </r>
  <r>
    <s v="PIC"/>
    <x v="0"/>
    <n v="68851104"/>
    <n v="10077567254204"/>
    <s v="BR CHOCOLATE 6-1.5 QT"/>
    <m/>
    <m/>
    <m/>
    <m/>
    <m/>
    <m/>
    <m/>
    <m/>
    <m/>
    <m/>
    <m/>
    <m/>
    <m/>
    <n v="103730"/>
    <n v="102806"/>
    <n v="150887.82676329435"/>
    <n v="96625.617062033911"/>
    <n v="124232.41474602539"/>
    <n v="131799.7662318158"/>
    <n v="121561.05650096256"/>
    <n v="112182.04401344388"/>
    <n v="93246.998832363926"/>
    <n v="98404.672454412619"/>
    <n v="109232.55783928896"/>
    <n v="91645.355481104983"/>
    <n v="1336354.3099247464"/>
    <n v="176"/>
    <n v="8.5199999999999998E-3"/>
    <n v="0"/>
    <n v="1336354.3099247464"/>
    <n v="0"/>
    <n v="0"/>
    <n v="7592.9222154815134"/>
    <n v="0"/>
    <n v="0"/>
    <n v="0"/>
    <n v="0"/>
    <n v="0"/>
    <n v="0"/>
    <n v="0"/>
    <n v="0"/>
    <n v="0"/>
    <n v="0"/>
    <n v="0"/>
    <n v="0"/>
    <n v="589.375"/>
    <n v="584.125"/>
    <n v="857.31719751871788"/>
    <n v="549.0091878524654"/>
    <n v="705.86599287514423"/>
    <n v="748.86230813531699"/>
    <n v="690.68782102819637"/>
    <n v="637.39797734911292"/>
    <n v="529.81249336570409"/>
    <n v="559.11745712734444"/>
    <n v="620.63953317777816"/>
    <n v="520.7122470517329"/>
    <n v="0"/>
    <n v="0"/>
    <n v="11385.738720558838"/>
    <n v="0"/>
    <n v="0"/>
    <n v="0"/>
    <n v="0"/>
    <n v="0"/>
    <n v="0"/>
    <n v="0"/>
    <n v="0"/>
    <n v="0"/>
    <n v="0"/>
    <n v="0"/>
    <n v="0"/>
    <n v="883.77959999999996"/>
    <n v="875.90711999999996"/>
    <n v="1285.5642840232679"/>
    <n v="823.25025736852888"/>
    <n v="1058.4601736361362"/>
    <n v="1122.9340082950705"/>
    <n v="1035.7002013882009"/>
    <n v="955.79101499454191"/>
    <n v="794.46443005174058"/>
    <n v="838.40780931159554"/>
    <n v="930.66139279074196"/>
    <n v="780.81842869901448"/>
  </r>
  <r>
    <s v="PIC"/>
    <x v="0"/>
    <n v="68850683"/>
    <n v="10077567226003"/>
    <s v="BR HOMEMADE VAN 6-1.5 QT"/>
    <m/>
    <m/>
    <m/>
    <m/>
    <m/>
    <m/>
    <m/>
    <m/>
    <m/>
    <m/>
    <m/>
    <m/>
    <m/>
    <n v="98637"/>
    <n v="82841"/>
    <n v="156252.2692241403"/>
    <n v="86908.466428603162"/>
    <n v="117570.83664759443"/>
    <n v="127706.79975894016"/>
    <n v="118151.99081986946"/>
    <n v="106983.41268926482"/>
    <n v="87425.429478121368"/>
    <n v="107595.56600146439"/>
    <n v="122898.20672424327"/>
    <n v="94036.856749982137"/>
    <n v="1307007.8345222236"/>
    <n v="176"/>
    <n v="8.5199999999999998E-3"/>
    <n v="0"/>
    <n v="1307007.8345222236"/>
    <n v="0"/>
    <n v="0"/>
    <n v="7426.1808779671792"/>
    <n v="0"/>
    <n v="0"/>
    <n v="0"/>
    <n v="0"/>
    <n v="0"/>
    <n v="0"/>
    <n v="0"/>
    <n v="0"/>
    <n v="0"/>
    <n v="0"/>
    <n v="0"/>
    <n v="0"/>
    <n v="560.4375"/>
    <n v="470.6875"/>
    <n v="887.79698422806985"/>
    <n v="493.79810470797253"/>
    <n v="668.01611731587752"/>
    <n v="725.60681681215999"/>
    <n v="671.31812965834922"/>
    <n v="607.86029937082287"/>
    <n v="496.7353947620532"/>
    <n v="611.33844319013861"/>
    <n v="698.28526547865488"/>
    <n v="534.30032244308029"/>
    <n v="0"/>
    <n v="0"/>
    <n v="11135.706750129344"/>
    <n v="0"/>
    <n v="0"/>
    <n v="0"/>
    <n v="0"/>
    <n v="0"/>
    <n v="0"/>
    <n v="0"/>
    <n v="0"/>
    <n v="0"/>
    <n v="0"/>
    <n v="0"/>
    <n v="0"/>
    <n v="840.38724000000002"/>
    <n v="705.80531999999994"/>
    <n v="1331.2693337896753"/>
    <n v="740.46013397169895"/>
    <n v="1001.7035282375045"/>
    <n v="1088.0619339461703"/>
    <n v="1006.6549617852878"/>
    <n v="911.49867611253626"/>
    <n v="744.86465915359406"/>
    <n v="916.71422233247665"/>
    <n v="1047.0927212905526"/>
    <n v="801.19401950984775"/>
  </r>
  <r>
    <s v="PIC"/>
    <x v="2"/>
    <n v="67794169"/>
    <n v="10076840485113"/>
    <s v="BJ US-IC-TonightDough-FH-8 1PT"/>
    <m/>
    <m/>
    <m/>
    <m/>
    <m/>
    <m/>
    <m/>
    <m/>
    <m/>
    <m/>
    <m/>
    <m/>
    <m/>
    <n v="81917"/>
    <n v="119343"/>
    <n v="137814.58044949319"/>
    <n v="119310.8560215724"/>
    <n v="122060.65746509815"/>
    <n v="136495.13890381646"/>
    <n v="109953.87768187458"/>
    <n v="121461.24599226002"/>
    <n v="110202.00461542256"/>
    <n v="103384.77405007953"/>
    <n v="97838.78954994808"/>
    <n v="86650.750500877155"/>
    <n v="1346432.6752304423"/>
    <n v="240"/>
    <n v="3.7853439999999999E-3"/>
    <n v="0"/>
    <n v="1346432.6752304423"/>
    <n v="0"/>
    <n v="0"/>
    <n v="5610.1361467935094"/>
    <n v="0"/>
    <n v="0"/>
    <n v="0"/>
    <n v="0"/>
    <n v="0"/>
    <n v="0"/>
    <n v="0"/>
    <n v="0"/>
    <n v="0"/>
    <n v="0"/>
    <n v="0"/>
    <n v="0"/>
    <n v="341.32083333333333"/>
    <n v="497.26249999999999"/>
    <n v="574.22741853955495"/>
    <n v="497.12856675655166"/>
    <n v="508.5860727712423"/>
    <n v="568.72974543256862"/>
    <n v="458.14115700781076"/>
    <n v="506.08852496775012"/>
    <n v="459.17501923092732"/>
    <n v="430.76989187533138"/>
    <n v="407.66162312478366"/>
    <n v="361.0447937536548"/>
    <n v="0"/>
    <n v="0"/>
    <n v="5096.7108485875033"/>
    <n v="0"/>
    <n v="0"/>
    <n v="0"/>
    <n v="0"/>
    <n v="0"/>
    <n v="0"/>
    <n v="0"/>
    <n v="0"/>
    <n v="0"/>
    <n v="0"/>
    <n v="0"/>
    <n v="0"/>
    <n v="310.08402444799998"/>
    <n v="451.75430899200001"/>
    <n v="521.67559521700639"/>
    <n v="451.63263297612292"/>
    <n v="462.04157737156447"/>
    <n v="516.68105507872826"/>
    <n v="416.21325115981784"/>
    <n v="459.77259874932554"/>
    <n v="417.1524969589621"/>
    <n v="391.34693414182425"/>
    <n v="370.35347499015865"/>
    <n v="328.00289850399236"/>
  </r>
  <r>
    <s v="NOV"/>
    <x v="1"/>
    <n v="64376316"/>
    <n v="10851035003057"/>
    <s v="Yasso Cookies n Cream Club 1-15pk"/>
    <m/>
    <m/>
    <m/>
    <m/>
    <m/>
    <m/>
    <m/>
    <m/>
    <m/>
    <m/>
    <m/>
    <m/>
    <m/>
    <n v="96480"/>
    <n v="12960"/>
    <n v="172841"/>
    <n v="128894"/>
    <n v="144025"/>
    <n v="197410"/>
    <n v="79239"/>
    <n v="340729"/>
    <n v="1212361"/>
    <n v="0"/>
    <n v="0"/>
    <n v="0"/>
    <n v="2384939"/>
    <n v="240"/>
    <n v="1.5449999999999999E-3"/>
    <n v="0"/>
    <n v="2384939"/>
    <n v="0"/>
    <n v="0"/>
    <n v="9937.2458333333325"/>
    <n v="0"/>
    <n v="0"/>
    <n v="0"/>
    <n v="0"/>
    <n v="0"/>
    <n v="0"/>
    <n v="0"/>
    <n v="0"/>
    <n v="0"/>
    <n v="0"/>
    <n v="0"/>
    <n v="0"/>
    <n v="402"/>
    <n v="54"/>
    <n v="720.17083333333335"/>
    <n v="537.05833333333328"/>
    <n v="600.10416666666663"/>
    <n v="822.54166666666663"/>
    <n v="330.16250000000002"/>
    <n v="1419.7041666666667"/>
    <n v="5051.5041666666666"/>
    <n v="0"/>
    <n v="0"/>
    <n v="0"/>
    <n v="0"/>
    <n v="0"/>
    <n v="3684.730755"/>
    <n v="0"/>
    <n v="0"/>
    <n v="0"/>
    <n v="0"/>
    <n v="0"/>
    <n v="0"/>
    <n v="0"/>
    <n v="0"/>
    <n v="0"/>
    <n v="0"/>
    <n v="0"/>
    <n v="0"/>
    <n v="149.0616"/>
    <n v="20.023199999999999"/>
    <n v="267.03934499999997"/>
    <n v="199.14122999999998"/>
    <n v="222.51862499999999"/>
    <n v="304.99844999999999"/>
    <n v="122.42425499999999"/>
    <n v="526.42630499999996"/>
    <n v="1873.097745"/>
    <n v="0"/>
    <n v="0"/>
    <n v="0"/>
  </r>
  <r>
    <s v="PIC"/>
    <x v="2"/>
    <n v="67473912"/>
    <n v="10076840100986"/>
    <s v="BJ US IC-Phish Food 8 1PT w/REC CUP"/>
    <m/>
    <m/>
    <m/>
    <m/>
    <m/>
    <m/>
    <m/>
    <m/>
    <m/>
    <m/>
    <m/>
    <m/>
    <m/>
    <n v="74003"/>
    <n v="91893"/>
    <n v="114993.77111608276"/>
    <n v="102241.77080101908"/>
    <n v="107067.21821297391"/>
    <n v="117218.01475979964"/>
    <n v="87673.618677554754"/>
    <n v="100458.9252519718"/>
    <n v="89257.491359677617"/>
    <n v="89256.437035352559"/>
    <n v="81391.77495517637"/>
    <n v="69578.532589165217"/>
    <n v="1125033.5547587739"/>
    <n v="240"/>
    <n v="3.6640000000000002E-3"/>
    <n v="0"/>
    <n v="1125033.5547587739"/>
    <n v="0"/>
    <n v="0"/>
    <n v="4687.6398114948915"/>
    <n v="0"/>
    <n v="0"/>
    <n v="0"/>
    <n v="0"/>
    <n v="0"/>
    <n v="0"/>
    <n v="0"/>
    <n v="0"/>
    <n v="0"/>
    <n v="0"/>
    <n v="0"/>
    <n v="0"/>
    <n v="308.34583333333336"/>
    <n v="382.88749999999999"/>
    <n v="479.14071298367816"/>
    <n v="426.0073783375795"/>
    <n v="446.11340922072463"/>
    <n v="488.40839483249852"/>
    <n v="365.30674448981148"/>
    <n v="418.57885521654919"/>
    <n v="371.90621399865671"/>
    <n v="371.90182098063565"/>
    <n v="339.13239564656823"/>
    <n v="289.91055245485506"/>
    <n v="0"/>
    <n v="0"/>
    <n v="4122.1229446361476"/>
    <n v="0"/>
    <n v="0"/>
    <n v="0"/>
    <n v="0"/>
    <n v="0"/>
    <n v="0"/>
    <n v="0"/>
    <n v="0"/>
    <n v="0"/>
    <n v="0"/>
    <n v="0"/>
    <n v="0"/>
    <n v="271.14699200000001"/>
    <n v="336.69595200000003"/>
    <n v="421.33717736932726"/>
    <n v="374.61384821493397"/>
    <n v="392.2942875323364"/>
    <n v="429.48680607990588"/>
    <n v="321.23613883456062"/>
    <n v="368.08150212322471"/>
    <n v="327.03944834185882"/>
    <n v="327.03558529753178"/>
    <n v="298.21946343576622"/>
    <n v="254.93574340670136"/>
  </r>
  <r>
    <s v="PIC"/>
    <x v="0"/>
    <n v="68881268"/>
    <n v="10077567224825"/>
    <s v="BR CO-B HA Oreo 6 1.5QT"/>
    <m/>
    <m/>
    <m/>
    <m/>
    <m/>
    <m/>
    <m/>
    <m/>
    <m/>
    <m/>
    <m/>
    <m/>
    <m/>
    <n v="69645"/>
    <n v="75064"/>
    <n v="109563.19442080645"/>
    <n v="109973.70447901181"/>
    <n v="111745.53218930068"/>
    <n v="113102.56194170793"/>
    <n v="105261.8383073296"/>
    <n v="101723.75458099705"/>
    <n v="77057.605734715762"/>
    <n v="77231.269097572818"/>
    <n v="84535.45710053631"/>
    <n v="72447.687891066147"/>
    <n v="1107351.6057430445"/>
    <n v="154"/>
    <n v="8.5199999999999998E-3"/>
    <n v="0"/>
    <n v="1107351.6057430445"/>
    <n v="0"/>
    <n v="0"/>
    <n v="7190.5948424873022"/>
    <n v="0"/>
    <n v="0"/>
    <n v="0"/>
    <n v="0"/>
    <n v="0"/>
    <n v="0"/>
    <n v="0"/>
    <n v="0"/>
    <n v="0"/>
    <n v="0"/>
    <n v="0"/>
    <n v="0"/>
    <n v="452.24025974025972"/>
    <n v="487.42857142857144"/>
    <n v="711.44931442082111"/>
    <n v="714.11496414942735"/>
    <n v="725.62033889156282"/>
    <n v="734.43222040070088"/>
    <n v="683.51843056707537"/>
    <n v="660.54386091556523"/>
    <n v="500.37406321244003"/>
    <n v="501.50174738683648"/>
    <n v="548.93153961387213"/>
    <n v="470.43953176016981"/>
    <n v="0"/>
    <n v="0"/>
    <n v="9434.6356809307399"/>
    <n v="0"/>
    <n v="0"/>
    <n v="0"/>
    <n v="0"/>
    <n v="0"/>
    <n v="0"/>
    <n v="0"/>
    <n v="0"/>
    <n v="0"/>
    <n v="0"/>
    <n v="0"/>
    <n v="0"/>
    <n v="593.37540000000001"/>
    <n v="639.54527999999993"/>
    <n v="933.47841646527093"/>
    <n v="936.97596216118063"/>
    <n v="952.07193425284174"/>
    <n v="963.6338277433515"/>
    <n v="896.83086237844816"/>
    <n v="866.6863890300948"/>
    <n v="656.53080085977831"/>
    <n v="658.01041271132044"/>
    <n v="720.24209449656939"/>
    <n v="617.2543008318836"/>
  </r>
  <r>
    <s v="NOV"/>
    <x v="4"/>
    <n v="62714129"/>
    <n v="10077567001549"/>
    <s v="PS OCG 6-18PK"/>
    <m/>
    <m/>
    <m/>
    <m/>
    <m/>
    <m/>
    <m/>
    <m/>
    <m/>
    <m/>
    <m/>
    <m/>
    <m/>
    <n v="56448"/>
    <n v="64049"/>
    <n v="87522.674495514497"/>
    <n v="96642.808480886757"/>
    <n v="128288.42702424384"/>
    <n v="147825.0925010175"/>
    <n v="121442.47181543021"/>
    <n v="92400.59202430486"/>
    <n v="66148.805381622049"/>
    <n v="48687.765026332774"/>
    <n v="53295.479578367769"/>
    <n v="59355.233583650261"/>
    <n v="1022106.3499113705"/>
    <n v="130"/>
    <n v="5.2680000000000001E-3"/>
    <n v="0"/>
    <n v="1022106.3499113705"/>
    <n v="0"/>
    <n v="0"/>
    <n v="7862.3565377797731"/>
    <n v="0"/>
    <n v="0"/>
    <n v="0"/>
    <n v="0"/>
    <n v="0"/>
    <n v="0"/>
    <n v="0"/>
    <n v="0"/>
    <n v="0"/>
    <n v="0"/>
    <n v="0"/>
    <n v="0"/>
    <n v="434.21538461538461"/>
    <n v="492.68461538461537"/>
    <n v="673.25134227318847"/>
    <n v="743.4062190837443"/>
    <n v="986.83405403264487"/>
    <n v="1137.1160961616731"/>
    <n v="934.17286011869396"/>
    <n v="710.77378480234506"/>
    <n v="508.83696447401576"/>
    <n v="374.52126943332905"/>
    <n v="409.9652275259059"/>
    <n v="456.57871987423277"/>
    <n v="0"/>
    <n v="0"/>
    <n v="5384.4562513331002"/>
    <n v="0"/>
    <n v="0"/>
    <n v="0"/>
    <n v="0"/>
    <n v="0"/>
    <n v="0"/>
    <n v="0"/>
    <n v="0"/>
    <n v="0"/>
    <n v="0"/>
    <n v="0"/>
    <n v="0"/>
    <n v="297.368064"/>
    <n v="337.41013200000003"/>
    <n v="461.06944924237035"/>
    <n v="509.11431507731146"/>
    <n v="675.82343356371655"/>
    <n v="778.74258729536018"/>
    <n v="639.7589415236863"/>
    <n v="486.76631878403799"/>
    <n v="348.47190675038496"/>
    <n v="256.48714615872103"/>
    <n v="280.7605864188414"/>
    <n v="312.68337051866956"/>
  </r>
  <r>
    <s v="PIC"/>
    <x v="5"/>
    <n v="68922108"/>
    <n v="20186852000031"/>
    <s v="Talenti Caramel Cookie Crunch 8p 1PT"/>
    <m/>
    <m/>
    <m/>
    <m/>
    <m/>
    <m/>
    <m/>
    <m/>
    <m/>
    <m/>
    <m/>
    <m/>
    <m/>
    <n v="76434"/>
    <n v="113264"/>
    <n v="103024.20063268593"/>
    <n v="103023.59970636478"/>
    <n v="115226.42265162477"/>
    <n v="118526.6677192816"/>
    <n v="104594.17615090769"/>
    <n v="93603.946070809267"/>
    <n v="89479.114066727154"/>
    <n v="88645.233831594"/>
    <n v="74280.888878137368"/>
    <n v="72983.524683174197"/>
    <n v="1153085.7743913068"/>
    <n v="255"/>
    <n v="3.7839999999999996E-3"/>
    <n v="0"/>
    <n v="1153085.7743913068"/>
    <n v="0"/>
    <n v="0"/>
    <n v="4521.9049976129681"/>
    <n v="0"/>
    <n v="0"/>
    <n v="0"/>
    <n v="0"/>
    <n v="0"/>
    <n v="0"/>
    <n v="0"/>
    <n v="0"/>
    <n v="0"/>
    <n v="0"/>
    <n v="0"/>
    <n v="0"/>
    <n v="299.74117647058824"/>
    <n v="444.17254901960786"/>
    <n v="404.01647306935655"/>
    <n v="404.01411649554814"/>
    <n v="451.86832412401873"/>
    <n v="464.81046164424157"/>
    <n v="410.17323980748114"/>
    <n v="367.0742983168991"/>
    <n v="350.89848653618492"/>
    <n v="347.62836796703527"/>
    <n v="291.29760344367594"/>
    <n v="286.20990071833018"/>
    <n v="0"/>
    <n v="0"/>
    <n v="4363.2765702967044"/>
    <n v="0"/>
    <n v="0"/>
    <n v="0"/>
    <n v="0"/>
    <n v="0"/>
    <n v="0"/>
    <n v="0"/>
    <n v="0"/>
    <n v="0"/>
    <n v="0"/>
    <n v="0"/>
    <n v="0"/>
    <n v="289.22625599999998"/>
    <n v="428.59097599999996"/>
    <n v="389.84357519408348"/>
    <n v="389.84130128888427"/>
    <n v="436.01678331374808"/>
    <n v="448.50491064976154"/>
    <n v="395.78436255503465"/>
    <n v="354.19733193194224"/>
    <n v="338.58896762849554"/>
    <n v="335.43356481875168"/>
    <n v="281.07888351487179"/>
    <n v="276.16965740113113"/>
  </r>
  <r>
    <s v="NOV"/>
    <x v="10"/>
    <n v="64341108"/>
    <n v="10077567003499"/>
    <s v="PS SpongeBob Facepiece 1-20PK"/>
    <m/>
    <m/>
    <m/>
    <m/>
    <m/>
    <m/>
    <m/>
    <m/>
    <m/>
    <m/>
    <m/>
    <m/>
    <m/>
    <n v="24437"/>
    <n v="42045"/>
    <n v="96204.799152139225"/>
    <n v="116719.31606216215"/>
    <n v="112269.1373987574"/>
    <n v="140423.93306389535"/>
    <n v="112832.6937305515"/>
    <n v="76428.119440545954"/>
    <n v="60058.416626456863"/>
    <n v="53243.608389819659"/>
    <n v="42828.465903597047"/>
    <n v="41236.619931640686"/>
    <n v="918727.1096995658"/>
    <n v="210"/>
    <n v="2.3599999999999997E-3"/>
    <n v="0"/>
    <n v="918727.1096995658"/>
    <n v="0"/>
    <n v="0"/>
    <n v="4374.8909985693608"/>
    <n v="0"/>
    <n v="0"/>
    <n v="0"/>
    <n v="0"/>
    <n v="0"/>
    <n v="0"/>
    <n v="0"/>
    <n v="0"/>
    <n v="0"/>
    <n v="0"/>
    <n v="0"/>
    <n v="0"/>
    <n v="116.36666666666666"/>
    <n v="200.21428571428572"/>
    <n v="458.118091200663"/>
    <n v="555.80626696267689"/>
    <n v="534.61493999408287"/>
    <n v="668.68539554235883"/>
    <n v="537.29854157405475"/>
    <n v="363.9434259073617"/>
    <n v="285.99246012598508"/>
    <n v="253.54099233247456"/>
    <n v="203.94507573141451"/>
    <n v="196.3648568173366"/>
    <n v="0"/>
    <n v="0"/>
    <n v="2168.1959788909749"/>
    <n v="0"/>
    <n v="0"/>
    <n v="0"/>
    <n v="0"/>
    <n v="0"/>
    <n v="0"/>
    <n v="0"/>
    <n v="0"/>
    <n v="0"/>
    <n v="0"/>
    <n v="0"/>
    <n v="0"/>
    <n v="57.671319999999994"/>
    <n v="99.226199999999992"/>
    <n v="227.04332599904853"/>
    <n v="275.45758590670266"/>
    <n v="264.95516426106747"/>
    <n v="331.400482030793"/>
    <n v="266.28515720410149"/>
    <n v="180.37036187968843"/>
    <n v="141.73786323843817"/>
    <n v="125.65491579997438"/>
    <n v="101.07517953248902"/>
    <n v="97.318423038672009"/>
  </r>
  <r>
    <s v="NOV"/>
    <x v="4"/>
    <n v="64833353"/>
    <n v="10077567001211"/>
    <s v="PS SF TROPICAL 6-18PK"/>
    <m/>
    <m/>
    <m/>
    <m/>
    <m/>
    <m/>
    <m/>
    <m/>
    <m/>
    <m/>
    <m/>
    <m/>
    <m/>
    <n v="74992"/>
    <n v="75450"/>
    <n v="87482.897258157944"/>
    <n v="96587.350597608645"/>
    <n v="134615.64775025105"/>
    <n v="143922.04475172411"/>
    <n v="117232.30706503449"/>
    <n v="91428.723126360273"/>
    <n v="76343.840126216295"/>
    <n v="60560.93536286008"/>
    <n v="67399.115167054551"/>
    <n v="70826.5074521754"/>
    <n v="1096841.368657443"/>
    <n v="130"/>
    <n v="5.28E-3"/>
    <n v="0"/>
    <n v="1096841.368657443"/>
    <n v="0"/>
    <n v="0"/>
    <n v="8437.2412973649461"/>
    <n v="0"/>
    <n v="0"/>
    <n v="0"/>
    <n v="0"/>
    <n v="0"/>
    <n v="0"/>
    <n v="0"/>
    <n v="0"/>
    <n v="0"/>
    <n v="0"/>
    <n v="0"/>
    <n v="0"/>
    <n v="576.86153846153843"/>
    <n v="580.38461538461536"/>
    <n v="672.94536352429191"/>
    <n v="742.97961998160497"/>
    <n v="1035.5049826942388"/>
    <n v="1107.0926519363393"/>
    <n v="901.78697742334225"/>
    <n v="703.29787020277138"/>
    <n v="587.2603086632023"/>
    <n v="465.85334894507753"/>
    <n v="518.45473205426583"/>
    <n v="544.81928809365695"/>
    <n v="0"/>
    <n v="0"/>
    <n v="5791.3224265112985"/>
    <n v="0"/>
    <n v="0"/>
    <n v="0"/>
    <n v="0"/>
    <n v="0"/>
    <n v="0"/>
    <n v="0"/>
    <n v="0"/>
    <n v="0"/>
    <n v="0"/>
    <n v="0"/>
    <n v="0"/>
    <n v="395.95776000000001"/>
    <n v="398.37599999999998"/>
    <n v="461.90969752307393"/>
    <n v="509.98121115537367"/>
    <n v="710.77062012132558"/>
    <n v="759.90839628910328"/>
    <n v="618.98658130338208"/>
    <n v="482.74365810718223"/>
    <n v="403.09547586642202"/>
    <n v="319.76173871590123"/>
    <n v="355.867328082048"/>
    <n v="373.96395934748608"/>
  </r>
  <r>
    <s v="NOV"/>
    <x v="9"/>
    <n v="64330611"/>
    <n v="10077567132281"/>
    <s v="MG Double Caramel RFA 8-3PK"/>
    <m/>
    <m/>
    <m/>
    <m/>
    <m/>
    <m/>
    <m/>
    <m/>
    <m/>
    <m/>
    <m/>
    <m/>
    <m/>
    <n v="62349"/>
    <n v="83601"/>
    <n v="83364.758347258918"/>
    <n v="89543.98370881888"/>
    <n v="125070.23349734748"/>
    <n v="111169.94887299513"/>
    <n v="99552.219713396567"/>
    <n v="98924.626603376382"/>
    <n v="67393.781293120977"/>
    <n v="66369.571117436892"/>
    <n v="61953.401672989668"/>
    <n v="57627.330294152503"/>
    <n v="1006919.8551208933"/>
    <n v="210"/>
    <n v="2.16E-3"/>
    <n v="0"/>
    <n v="1006919.8551208933"/>
    <n v="0"/>
    <n v="0"/>
    <n v="4794.8564529566347"/>
    <n v="0"/>
    <n v="0"/>
    <n v="0"/>
    <n v="0"/>
    <n v="0"/>
    <n v="0"/>
    <n v="0"/>
    <n v="0"/>
    <n v="0"/>
    <n v="0"/>
    <n v="0"/>
    <n v="0"/>
    <n v="296.89999999999998"/>
    <n v="398.1"/>
    <n v="396.975039748852"/>
    <n v="426.39992242294704"/>
    <n v="595.57254046355945"/>
    <n v="529.38070891902441"/>
    <n v="474.05818911141222"/>
    <n v="471.06965049226847"/>
    <n v="320.92276806248083"/>
    <n v="316.04557674969948"/>
    <n v="295.01619844280793"/>
    <n v="274.41585854358334"/>
    <n v="0"/>
    <n v="0"/>
    <n v="2174.9468870611295"/>
    <n v="0"/>
    <n v="0"/>
    <n v="0"/>
    <n v="0"/>
    <n v="0"/>
    <n v="0"/>
    <n v="0"/>
    <n v="0"/>
    <n v="0"/>
    <n v="0"/>
    <n v="0"/>
    <n v="0"/>
    <n v="134.67384000000001"/>
    <n v="180.57816"/>
    <n v="180.06787803007927"/>
    <n v="193.41500481104879"/>
    <n v="270.15170435427058"/>
    <n v="240.12708956566948"/>
    <n v="215.03279458093658"/>
    <n v="213.67719346329298"/>
    <n v="145.57056759314131"/>
    <n v="143.3582736136637"/>
    <n v="133.8193476136577"/>
    <n v="124.47503343536941"/>
  </r>
  <r>
    <s v="PIC"/>
    <x v="0"/>
    <n v="68817797"/>
    <n v="10077567254389"/>
    <s v="BR French Vanilla 6 1.5QT"/>
    <m/>
    <m/>
    <m/>
    <m/>
    <m/>
    <m/>
    <m/>
    <m/>
    <m/>
    <m/>
    <m/>
    <m/>
    <m/>
    <n v="59807"/>
    <n v="48950"/>
    <n v="85493.390193091473"/>
    <n v="76678.10870570851"/>
    <n v="84251.440502679499"/>
    <n v="104877.41559336473"/>
    <n v="82556.961502302045"/>
    <n v="74883.950523001869"/>
    <n v="55564.166427980796"/>
    <n v="69083.974984826491"/>
    <n v="98159.821487823749"/>
    <n v="67402.820353424206"/>
    <n v="907709.0502742033"/>
    <n v="154"/>
    <n v="8.5199999999999998E-3"/>
    <n v="0"/>
    <n v="907709.0502742033"/>
    <n v="0"/>
    <n v="0"/>
    <n v="5894.2146121701517"/>
    <n v="0"/>
    <n v="0"/>
    <n v="0"/>
    <n v="0"/>
    <n v="0"/>
    <n v="0"/>
    <n v="0"/>
    <n v="0"/>
    <n v="0"/>
    <n v="0"/>
    <n v="0"/>
    <n v="0"/>
    <n v="388.35714285714283"/>
    <n v="317.85714285714283"/>
    <n v="555.15188437072379"/>
    <n v="497.909796790315"/>
    <n v="547.08727599142537"/>
    <n v="681.02217917769303"/>
    <n v="536.08416559936393"/>
    <n v="486.25941898053162"/>
    <n v="360.80627550636882"/>
    <n v="448.597240161211"/>
    <n v="637.40143823262179"/>
    <n v="437.6806516456117"/>
    <n v="0"/>
    <n v="0"/>
    <n v="7733.6811083362118"/>
    <n v="0"/>
    <n v="0"/>
    <n v="0"/>
    <n v="0"/>
    <n v="0"/>
    <n v="0"/>
    <n v="0"/>
    <n v="0"/>
    <n v="0"/>
    <n v="0"/>
    <n v="0"/>
    <n v="0"/>
    <n v="509.55563999999998"/>
    <n v="417.05399999999997"/>
    <n v="728.40368444513933"/>
    <n v="653.29748617263647"/>
    <n v="717.82227308282927"/>
    <n v="893.5555808554675"/>
    <n v="703.38531199961346"/>
    <n v="638.01125845597596"/>
    <n v="473.40669796639639"/>
    <n v="588.59546687072168"/>
    <n v="836.32167907625831"/>
    <n v="574.27202941117423"/>
  </r>
  <r>
    <s v="NOV"/>
    <x v="6"/>
    <n v="64324874"/>
    <n v="10851035003231"/>
    <s v="Yasso Mint Chocolate Chip 8-4pk"/>
    <m/>
    <m/>
    <m/>
    <m/>
    <m/>
    <m/>
    <m/>
    <m/>
    <m/>
    <m/>
    <m/>
    <m/>
    <m/>
    <n v="78816"/>
    <n v="75623"/>
    <n v="101611.08757033692"/>
    <n v="66791.085532182493"/>
    <n v="101228.6774475358"/>
    <n v="112675.82744316573"/>
    <n v="119467.93291198171"/>
    <n v="116245.33849558889"/>
    <n v="88702.193811573292"/>
    <n v="73442.662718057065"/>
    <n v="73469.378359708848"/>
    <n v="63591.619339083889"/>
    <n v="1071664.8036292146"/>
    <n v="187"/>
    <n v="3.3119999999999998E-3"/>
    <n v="0"/>
    <n v="1071664.8036292146"/>
    <n v="0"/>
    <n v="0"/>
    <n v="5730.8278268941958"/>
    <n v="0"/>
    <n v="0"/>
    <n v="0"/>
    <n v="0"/>
    <n v="0"/>
    <n v="0"/>
    <n v="0"/>
    <n v="0"/>
    <n v="0"/>
    <n v="0"/>
    <n v="0"/>
    <n v="0"/>
    <n v="421.47593582887703"/>
    <n v="404.40106951871655"/>
    <n v="543.37479984137394"/>
    <n v="357.17158038600263"/>
    <n v="541.32982592265137"/>
    <n v="602.54453178163499"/>
    <n v="638.86595140097177"/>
    <n v="621.63282617961977"/>
    <n v="474.34328241483041"/>
    <n v="392.74151186126772"/>
    <n v="392.88437625512751"/>
    <n v="340.06213550312242"/>
    <n v="0"/>
    <n v="0"/>
    <n v="3549.3538296199586"/>
    <n v="0"/>
    <n v="0"/>
    <n v="0"/>
    <n v="0"/>
    <n v="0"/>
    <n v="0"/>
    <n v="0"/>
    <n v="0"/>
    <n v="0"/>
    <n v="0"/>
    <n v="0"/>
    <n v="0"/>
    <n v="261.03859199999999"/>
    <n v="250.46337599999998"/>
    <n v="336.53592203295585"/>
    <n v="221.21207528258842"/>
    <n v="335.26937970623857"/>
    <n v="373.18234049176488"/>
    <n v="395.67779380448343"/>
    <n v="385.00456109739036"/>
    <n v="293.78166590393073"/>
    <n v="243.24209892220497"/>
    <n v="243.33058112735569"/>
    <n v="210.61544325104583"/>
  </r>
  <r>
    <s v="NOV"/>
    <x v="7"/>
    <n v="68741742"/>
    <n v="10041000576505"/>
    <s v="GH STRAW SHORTCAKE BAR 8-6PK"/>
    <m/>
    <m/>
    <m/>
    <m/>
    <m/>
    <m/>
    <m/>
    <m/>
    <m/>
    <m/>
    <m/>
    <m/>
    <m/>
    <n v="65322"/>
    <n v="79324"/>
    <n v="85395.640003097316"/>
    <n v="124982.64171390534"/>
    <n v="134510.34411904064"/>
    <n v="129013.98856847188"/>
    <n v="119482.69558911938"/>
    <n v="106118.33682695839"/>
    <n v="81939.018780857587"/>
    <n v="69852.191012598792"/>
    <n v="62246.852949192515"/>
    <n v="60317.86473978898"/>
    <n v="1118505.5743030307"/>
    <n v="154"/>
    <n v="4.2560000000000002E-3"/>
    <n v="0"/>
    <n v="1118505.5743030307"/>
    <n v="0"/>
    <n v="0"/>
    <n v="7263.0232097599401"/>
    <n v="0"/>
    <n v="0"/>
    <n v="0"/>
    <n v="0"/>
    <n v="0"/>
    <n v="0"/>
    <n v="0"/>
    <n v="0"/>
    <n v="0"/>
    <n v="0"/>
    <n v="0"/>
    <n v="0"/>
    <n v="424.16883116883116"/>
    <n v="515.09090909090912"/>
    <n v="554.51714287725531"/>
    <n v="811.57559554483987"/>
    <n v="873.44379298078343"/>
    <n v="837.75317252254467"/>
    <n v="775.86165966960641"/>
    <n v="689.08010926596353"/>
    <n v="532.07155052504925"/>
    <n v="453.58565592596619"/>
    <n v="404.20034382592542"/>
    <n v="391.67444636226611"/>
    <n v="0"/>
    <n v="0"/>
    <n v="4760.3597242336991"/>
    <n v="0"/>
    <n v="0"/>
    <n v="0"/>
    <n v="0"/>
    <n v="0"/>
    <n v="0"/>
    <n v="0"/>
    <n v="0"/>
    <n v="0"/>
    <n v="0"/>
    <n v="0"/>
    <n v="0"/>
    <n v="278.01043200000004"/>
    <n v="337.60294400000004"/>
    <n v="363.44384385318222"/>
    <n v="531.9261231343811"/>
    <n v="572.47602457063704"/>
    <n v="549.08353534741639"/>
    <n v="508.51835242729209"/>
    <n v="451.63964153553491"/>
    <n v="348.7324639313299"/>
    <n v="297.29092494962049"/>
    <n v="264.92260615176338"/>
    <n v="256.71283233254189"/>
  </r>
  <r>
    <s v="PIC"/>
    <x v="5"/>
    <n v="68726916"/>
    <n v="20186852000161"/>
    <s v="TAL Roman Raspberry SORB 8 1PT"/>
    <m/>
    <m/>
    <m/>
    <m/>
    <m/>
    <m/>
    <m/>
    <m/>
    <m/>
    <m/>
    <m/>
    <m/>
    <m/>
    <n v="65801"/>
    <n v="78983"/>
    <n v="85254.984391228048"/>
    <n v="83974.448612118562"/>
    <n v="96412.500086088752"/>
    <n v="101695.24050512695"/>
    <n v="87651.84262277167"/>
    <n v="76664.028103008473"/>
    <n v="72755.961975864673"/>
    <n v="69364.059229830746"/>
    <n v="58388.152575905217"/>
    <n v="52322.932606805873"/>
    <n v="929268.15070874896"/>
    <n v="255"/>
    <n v="3.7853439999999999E-3"/>
    <n v="0"/>
    <n v="929268.15070874896"/>
    <n v="0"/>
    <n v="0"/>
    <n v="3644.1888263088194"/>
    <n v="0"/>
    <n v="0"/>
    <n v="0"/>
    <n v="0"/>
    <n v="0"/>
    <n v="0"/>
    <n v="0"/>
    <n v="0"/>
    <n v="0"/>
    <n v="0"/>
    <n v="0"/>
    <n v="0"/>
    <n v="258.04313725490198"/>
    <n v="309.7372549019608"/>
    <n v="334.33327212246292"/>
    <n v="329.31156318477866"/>
    <n v="378.08823563172058"/>
    <n v="398.80486472598801"/>
    <n v="343.73271616773206"/>
    <n v="300.64324746277833"/>
    <n v="285.31749794456732"/>
    <n v="272.01591854835584"/>
    <n v="228.97314735649104"/>
    <n v="205.18797100708184"/>
    <n v="0"/>
    <n v="0"/>
    <n v="3517.5996186764587"/>
    <n v="0"/>
    <n v="0"/>
    <n v="0"/>
    <n v="0"/>
    <n v="0"/>
    <n v="0"/>
    <n v="0"/>
    <n v="0"/>
    <n v="0"/>
    <n v="0"/>
    <n v="0"/>
    <n v="0"/>
    <n v="249.07942054399999"/>
    <n v="298.97782515199998"/>
    <n v="322.71944363542872"/>
    <n v="317.87217520719133"/>
    <n v="364.95447872587556"/>
    <n v="384.95146847463923"/>
    <n v="331.792376561053"/>
    <n v="290.19971879555447"/>
    <n v="275.40634412956746"/>
    <n v="262.56682542128442"/>
    <n v="221.01924302428736"/>
    <n v="198.06029900557698"/>
  </r>
  <r>
    <s v="PIC"/>
    <x v="0"/>
    <n v="68817793"/>
    <n v="10077567254242"/>
    <s v="BR HA MINT CHOC CHIP 6 1.5QT"/>
    <m/>
    <m/>
    <m/>
    <m/>
    <m/>
    <m/>
    <m/>
    <m/>
    <m/>
    <m/>
    <m/>
    <m/>
    <m/>
    <n v="63700"/>
    <n v="64852"/>
    <n v="92077.201845053118"/>
    <n v="82223.930290382428"/>
    <n v="89904.569601365307"/>
    <n v="103363.00864720371"/>
    <n v="86246.604881760446"/>
    <n v="79875.159392609392"/>
    <n v="61983.068022974534"/>
    <n v="67298.714131426648"/>
    <n v="77378.402810059473"/>
    <n v="62214.136775539271"/>
    <n v="931116.79639837425"/>
    <n v="176"/>
    <n v="8.5199999999999998E-3"/>
    <n v="0"/>
    <n v="931116.79639837425"/>
    <n v="0"/>
    <n v="0"/>
    <n v="5290.4363431725806"/>
    <n v="0"/>
    <n v="0"/>
    <n v="0"/>
    <n v="0"/>
    <n v="0"/>
    <n v="0"/>
    <n v="0"/>
    <n v="0"/>
    <n v="0"/>
    <n v="0"/>
    <n v="0"/>
    <n v="0"/>
    <n v="361.93181818181819"/>
    <n v="368.47727272727275"/>
    <n v="523.1659195741654"/>
    <n v="467.18142210444563"/>
    <n v="510.82141818957558"/>
    <n v="587.28982185911195"/>
    <n v="490.03752773727524"/>
    <n v="453.83613291255335"/>
    <n v="352.17652285780986"/>
    <n v="382.37905756492415"/>
    <n v="439.650015966247"/>
    <n v="353.4894134973822"/>
    <n v="0"/>
    <n v="0"/>
    <n v="7933.1151053141484"/>
    <n v="0"/>
    <n v="0"/>
    <n v="0"/>
    <n v="0"/>
    <n v="0"/>
    <n v="0"/>
    <n v="0"/>
    <n v="0"/>
    <n v="0"/>
    <n v="0"/>
    <n v="0"/>
    <n v="0"/>
    <n v="542.72399999999993"/>
    <n v="552.53904"/>
    <n v="784.49775971985252"/>
    <n v="700.54788607405828"/>
    <n v="765.98693300363243"/>
    <n v="880.65283367417555"/>
    <n v="734.82107359259896"/>
    <n v="680.53635802503197"/>
    <n v="528.09573955574297"/>
    <n v="573.38504439975497"/>
    <n v="659.26399194170665"/>
    <n v="530.06444532759463"/>
  </r>
  <r>
    <s v="PIC"/>
    <x v="2"/>
    <n v="84141094"/>
    <n v="10076840102072"/>
    <s v="BJ US-IC AmericoneDream-FH-8 1PT"/>
    <m/>
    <m/>
    <m/>
    <m/>
    <m/>
    <m/>
    <m/>
    <m/>
    <m/>
    <m/>
    <m/>
    <m/>
    <m/>
    <n v="55862"/>
    <n v="80552"/>
    <n v="90422.325940935596"/>
    <n v="77717.967513778814"/>
    <n v="84385.265496937252"/>
    <n v="95670.799642112441"/>
    <n v="79965.828248822188"/>
    <n v="82389.115556962468"/>
    <n v="69788.629295851337"/>
    <n v="71028.979596679812"/>
    <n v="63934.524547749206"/>
    <n v="56720.89555300268"/>
    <n v="908438.33139283187"/>
    <n v="240"/>
    <n v="3.7839999999999996E-3"/>
    <n v="0"/>
    <n v="908438.33139283187"/>
    <n v="0"/>
    <n v="0"/>
    <n v="3785.1597141367993"/>
    <n v="0"/>
    <n v="0"/>
    <n v="0"/>
    <n v="0"/>
    <n v="0"/>
    <n v="0"/>
    <n v="0"/>
    <n v="0"/>
    <n v="0"/>
    <n v="0"/>
    <n v="0"/>
    <n v="0"/>
    <n v="232.75833333333333"/>
    <n v="335.63333333333333"/>
    <n v="376.75969142056499"/>
    <n v="323.82486464074503"/>
    <n v="351.60527290390525"/>
    <n v="398.6283318421352"/>
    <n v="333.19095103675915"/>
    <n v="343.28798148734364"/>
    <n v="290.78595539938055"/>
    <n v="295.95408165283254"/>
    <n v="266.39385228228838"/>
    <n v="236.33706480417783"/>
    <n v="0"/>
    <n v="0"/>
    <n v="3437.5306459904755"/>
    <n v="0"/>
    <n v="0"/>
    <n v="0"/>
    <n v="0"/>
    <n v="0"/>
    <n v="0"/>
    <n v="0"/>
    <n v="0"/>
    <n v="0"/>
    <n v="0"/>
    <n v="0"/>
    <n v="0"/>
    <n v="211.38180799999998"/>
    <n v="304.80876799999999"/>
    <n v="342.15808136050026"/>
    <n v="294.08478907213902"/>
    <n v="319.31384464041054"/>
    <n v="362.01830584575345"/>
    <n v="302.59069409354311"/>
    <n v="311.76041326754597"/>
    <n v="264.08017325550145"/>
    <n v="268.77365879383638"/>
    <n v="241.92824088868298"/>
    <n v="214.63186877256211"/>
  </r>
  <r>
    <s v="PIC"/>
    <x v="2"/>
    <n v="67826412"/>
    <n v="10076840100351"/>
    <s v="BJ US-IC-ChunkyMonkey-FH-8 1PT"/>
    <m/>
    <m/>
    <m/>
    <m/>
    <m/>
    <m/>
    <m/>
    <m/>
    <m/>
    <m/>
    <m/>
    <m/>
    <m/>
    <n v="57549"/>
    <n v="71177"/>
    <n v="86595.786933257492"/>
    <n v="79084.660043140626"/>
    <n v="75717.154510900553"/>
    <n v="85329.055887572904"/>
    <n v="74425.716091948663"/>
    <n v="74114.449989766988"/>
    <n v="63784.593749984124"/>
    <n v="60316.26513827392"/>
    <n v="63022.465058916685"/>
    <n v="50782.922706361474"/>
    <n v="841899.0701101236"/>
    <n v="240"/>
    <n v="3.7853439999999999E-3"/>
    <n v="0"/>
    <n v="841899.0701101236"/>
    <n v="0"/>
    <n v="0"/>
    <n v="3507.9127921255149"/>
    <n v="0"/>
    <n v="0"/>
    <n v="0"/>
    <n v="0"/>
    <n v="0"/>
    <n v="0"/>
    <n v="0"/>
    <n v="0"/>
    <n v="0"/>
    <n v="0"/>
    <n v="0"/>
    <n v="0"/>
    <n v="239.78749999999999"/>
    <n v="296.57083333333333"/>
    <n v="360.81577888857288"/>
    <n v="329.51941684641929"/>
    <n v="315.48814379541898"/>
    <n v="355.53773286488712"/>
    <n v="310.1071503831194"/>
    <n v="308.81020829069581"/>
    <n v="265.76914062493387"/>
    <n v="251.31777140947466"/>
    <n v="262.59360441215284"/>
    <n v="211.59551127650613"/>
    <n v="0"/>
    <n v="0"/>
    <n v="3186.8775936469356"/>
    <n v="0"/>
    <n v="0"/>
    <n v="0"/>
    <n v="0"/>
    <n v="0"/>
    <n v="0"/>
    <n v="0"/>
    <n v="0"/>
    <n v="0"/>
    <n v="0"/>
    <n v="0"/>
    <n v="0"/>
    <n v="217.84276185600001"/>
    <n v="269.42942988800002"/>
    <n v="327.79484249308462"/>
    <n v="299.36264338634209"/>
    <n v="286.61547652491032"/>
    <n v="322.99982972968877"/>
    <n v="281.72693785436132"/>
    <n v="280.54868858206453"/>
    <n v="241.4466292439399"/>
    <n v="228.31781234357436"/>
    <n v="238.56170997597991"/>
    <n v="192.23083176898916"/>
  </r>
  <r>
    <s v="PIC"/>
    <x v="2"/>
    <n v="67794167"/>
    <n v="10076840076571"/>
    <s v="BJ US-IC-Milk+Cookies-8 1PT"/>
    <m/>
    <m/>
    <m/>
    <m/>
    <m/>
    <m/>
    <m/>
    <m/>
    <m/>
    <m/>
    <m/>
    <m/>
    <m/>
    <n v="64369"/>
    <n v="84153"/>
    <n v="103072.35852752844"/>
    <n v="94036.297535923193"/>
    <n v="94435.735995352254"/>
    <n v="106210.77265804831"/>
    <n v="84088.347248467151"/>
    <n v="91961.261397277704"/>
    <n v="74722.788591214063"/>
    <n v="76921.859702352318"/>
    <n v="75150.875470622515"/>
    <n v="66476.491178348617"/>
    <n v="1015598.7883051347"/>
    <n v="240"/>
    <n v="3.7853439999999999E-3"/>
    <n v="0"/>
    <n v="1015598.7883051347"/>
    <n v="0"/>
    <n v="0"/>
    <n v="4231.6616179380617"/>
    <n v="0"/>
    <n v="0"/>
    <n v="0"/>
    <n v="0"/>
    <n v="0"/>
    <n v="0"/>
    <n v="0"/>
    <n v="0"/>
    <n v="0"/>
    <n v="0"/>
    <n v="0"/>
    <n v="0"/>
    <n v="268.20416666666665"/>
    <n v="350.63749999999999"/>
    <n v="429.46816053136848"/>
    <n v="391.81790639968"/>
    <n v="393.4822333139677"/>
    <n v="442.5448860752013"/>
    <n v="350.3681135352798"/>
    <n v="383.17192248865712"/>
    <n v="311.34495246339191"/>
    <n v="320.5077487598013"/>
    <n v="313.12864779426047"/>
    <n v="276.98537990978588"/>
    <n v="0"/>
    <n v="0"/>
    <n v="3844.3907797181118"/>
    <n v="0"/>
    <n v="0"/>
    <n v="0"/>
    <n v="0"/>
    <n v="0"/>
    <n v="0"/>
    <n v="0"/>
    <n v="0"/>
    <n v="0"/>
    <n v="0"/>
    <n v="0"/>
    <n v="0"/>
    <n v="243.65880793599999"/>
    <n v="318.54805363200001"/>
    <n v="390.1643339180286"/>
    <n v="355.95973465982166"/>
    <n v="357.47174663559065"/>
    <n v="402.04431101650721"/>
    <n v="318.30332072690163"/>
    <n v="348.10500906261677"/>
    <n v="282.85145945702061"/>
    <n v="291.17570009314113"/>
    <n v="284.47191555746809"/>
    <n v="251.63638702301486"/>
  </r>
  <r>
    <s v="NOV"/>
    <x v="6"/>
    <n v="64325510"/>
    <n v="10851035003316"/>
    <s v="Yasso Chocolate Chip Cookie Dough 8-4pk"/>
    <m/>
    <m/>
    <m/>
    <m/>
    <m/>
    <m/>
    <m/>
    <m/>
    <m/>
    <m/>
    <m/>
    <m/>
    <m/>
    <n v="77125"/>
    <n v="72798"/>
    <n v="93365.823492477895"/>
    <n v="86186.307982008671"/>
    <n v="97679.967749763469"/>
    <n v="113311.37121303576"/>
    <n v="107703.31964720399"/>
    <n v="110400.24192425083"/>
    <n v="87754.217157409454"/>
    <n v="79281.123305755202"/>
    <n v="75592.081445957592"/>
    <n v="63356.35956838564"/>
    <n v="1064553.8134862485"/>
    <n v="187"/>
    <n v="3.3119999999999998E-3"/>
    <n v="0"/>
    <n v="1064553.8134862485"/>
    <n v="0"/>
    <n v="0"/>
    <n v="5692.8011416376921"/>
    <n v="0"/>
    <n v="0"/>
    <n v="0"/>
    <n v="0"/>
    <n v="0"/>
    <n v="0"/>
    <n v="0"/>
    <n v="0"/>
    <n v="0"/>
    <n v="0"/>
    <n v="0"/>
    <n v="0"/>
    <n v="412.43315508021391"/>
    <n v="389.29411764705884"/>
    <n v="499.2824785694005"/>
    <n v="460.88934749737257"/>
    <n v="522.35276871531266"/>
    <n v="605.9431615670361"/>
    <n v="575.95358100109081"/>
    <n v="590.37562526337342"/>
    <n v="469.27388854229656"/>
    <n v="423.96322623398504"/>
    <n v="404.23572965752726"/>
    <n v="338.8040618630248"/>
    <n v="0"/>
    <n v="0"/>
    <n v="3525.8022302664549"/>
    <n v="0"/>
    <n v="0"/>
    <n v="0"/>
    <n v="0"/>
    <n v="0"/>
    <n v="0"/>
    <n v="0"/>
    <n v="0"/>
    <n v="0"/>
    <n v="0"/>
    <n v="0"/>
    <n v="0"/>
    <n v="255.43799999999999"/>
    <n v="241.10697599999997"/>
    <n v="309.22760740708679"/>
    <n v="285.4490520364127"/>
    <n v="323.51605318721658"/>
    <n v="375.2872614575744"/>
    <n v="356.71339467153956"/>
    <n v="365.64560125311874"/>
    <n v="290.64196722534012"/>
    <n v="262.57908038866123"/>
    <n v="250.36097374901152"/>
    <n v="209.83626289049323"/>
  </r>
  <r>
    <s v="PIC"/>
    <x v="0"/>
    <n v="64341968"/>
    <n v="10077567265309"/>
    <s v="BR CO-B Snickers 6 1.5QT"/>
    <m/>
    <m/>
    <m/>
    <m/>
    <m/>
    <m/>
    <m/>
    <m/>
    <m/>
    <m/>
    <m/>
    <m/>
    <m/>
    <n v="41525"/>
    <n v="45023"/>
    <n v="63434.031232302848"/>
    <n v="64502.112634725847"/>
    <n v="69331.491619929569"/>
    <n v="78852.152852012616"/>
    <n v="65700.814418275608"/>
    <n v="59034.098063914018"/>
    <n v="42811.483741575248"/>
    <n v="44692.388093631213"/>
    <n v="48952.1874693551"/>
    <n v="42441.156608366276"/>
    <n v="666299.91673408833"/>
    <n v="176"/>
    <n v="8.5199999999999998E-3"/>
    <n v="0"/>
    <n v="666299.91673408833"/>
    <n v="0"/>
    <n v="0"/>
    <n v="3785.7949814436838"/>
    <n v="0"/>
    <n v="0"/>
    <n v="0"/>
    <n v="0"/>
    <n v="0"/>
    <n v="0"/>
    <n v="0"/>
    <n v="0"/>
    <n v="0"/>
    <n v="0"/>
    <n v="0"/>
    <n v="0"/>
    <n v="235.9375"/>
    <n v="255.8125"/>
    <n v="360.42063200172072"/>
    <n v="366.48927633366958"/>
    <n v="393.92892965869072"/>
    <n v="448.02359575007171"/>
    <n v="373.30008192202052"/>
    <n v="335.42101172678417"/>
    <n v="243.24706671349574"/>
    <n v="253.93402325926826"/>
    <n v="278.13742880315397"/>
    <n v="241.14293527480839"/>
    <n v="0"/>
    <n v="0"/>
    <n v="5676.8752905744323"/>
    <n v="0"/>
    <n v="0"/>
    <n v="0"/>
    <n v="0"/>
    <n v="0"/>
    <n v="0"/>
    <n v="0"/>
    <n v="0"/>
    <n v="0"/>
    <n v="0"/>
    <n v="0"/>
    <n v="0"/>
    <n v="353.79300000000001"/>
    <n v="383.59595999999999"/>
    <n v="540.45794609922029"/>
    <n v="549.55799964786422"/>
    <n v="590.70430860179988"/>
    <n v="671.82034229914746"/>
    <n v="559.77093884370811"/>
    <n v="502.97051550454739"/>
    <n v="364.75384147822109"/>
    <n v="380.77914655773793"/>
    <n v="417.07263723890543"/>
    <n v="361.59865430328068"/>
  </r>
  <r>
    <s v="PIC"/>
    <x v="0"/>
    <n v="68817792"/>
    <n v="10077567254341"/>
    <s v="BR HA STRAWBERRY 6-1.5 QT"/>
    <m/>
    <m/>
    <m/>
    <m/>
    <m/>
    <m/>
    <m/>
    <m/>
    <m/>
    <m/>
    <m/>
    <m/>
    <m/>
    <n v="48884"/>
    <n v="52229"/>
    <n v="74775.470325448172"/>
    <n v="71936.183871411704"/>
    <n v="76131.995702646149"/>
    <n v="95273.345800637922"/>
    <n v="70437.410286967497"/>
    <n v="65497.998910255803"/>
    <n v="48998.393122179812"/>
    <n v="50953.908863286204"/>
    <n v="54161.76561399499"/>
    <n v="48613.303544267124"/>
    <n v="757892.77604109538"/>
    <n v="154"/>
    <n v="8.5199999999999998E-3"/>
    <n v="0"/>
    <n v="757892.77604109538"/>
    <n v="0"/>
    <n v="0"/>
    <n v="4921.3816626045154"/>
    <n v="0"/>
    <n v="0"/>
    <n v="0"/>
    <n v="0"/>
    <n v="0"/>
    <n v="0"/>
    <n v="0"/>
    <n v="0"/>
    <n v="0"/>
    <n v="0"/>
    <n v="0"/>
    <n v="0"/>
    <n v="317.42857142857144"/>
    <n v="339.14935064935065"/>
    <n v="485.55500211329979"/>
    <n v="467.11807708708898"/>
    <n v="494.36360845874123"/>
    <n v="618.65808961453195"/>
    <n v="457.38578108420455"/>
    <n v="425.31168123542727"/>
    <n v="318.1713839102585"/>
    <n v="330.86953807328706"/>
    <n v="351.69977671425318"/>
    <n v="315.67080223550079"/>
    <n v="0"/>
    <n v="0"/>
    <n v="6457.2464518701327"/>
    <n v="0"/>
    <n v="0"/>
    <n v="0"/>
    <n v="0"/>
    <n v="0"/>
    <n v="0"/>
    <n v="0"/>
    <n v="0"/>
    <n v="0"/>
    <n v="0"/>
    <n v="0"/>
    <n v="0"/>
    <n v="416.49167999999997"/>
    <n v="444.99108000000001"/>
    <n v="637.0870071728184"/>
    <n v="612.89628658442768"/>
    <n v="648.64460338654521"/>
    <n v="811.72890622143507"/>
    <n v="600.12673564496311"/>
    <n v="558.04295071537945"/>
    <n v="417.46630940097197"/>
    <n v="434.12730351519843"/>
    <n v="461.45824303123732"/>
    <n v="414.18534619715587"/>
  </r>
  <r>
    <s v="PIC"/>
    <x v="0"/>
    <n v="64988056"/>
    <n v="10077567254402"/>
    <s v="BR Butter Pecan 6 1.5QT"/>
    <m/>
    <m/>
    <m/>
    <m/>
    <m/>
    <m/>
    <m/>
    <m/>
    <m/>
    <m/>
    <m/>
    <m/>
    <m/>
    <n v="55549"/>
    <n v="55364"/>
    <n v="79868.995591205705"/>
    <n v="73607.027128685761"/>
    <n v="76737.414038431481"/>
    <n v="91510.939751329672"/>
    <n v="74891.062029724068"/>
    <n v="70388.660527186861"/>
    <n v="50717.845752276437"/>
    <n v="56703.640914712982"/>
    <n v="70635.124486112691"/>
    <n v="53512.190709711773"/>
    <n v="809485.90092937753"/>
    <n v="176"/>
    <n v="8.513999999999999E-3"/>
    <n v="0"/>
    <n v="809485.90092937753"/>
    <n v="0"/>
    <n v="0"/>
    <n v="4599.351709826009"/>
    <n v="0"/>
    <n v="0"/>
    <n v="0"/>
    <n v="0"/>
    <n v="0"/>
    <n v="0"/>
    <n v="0"/>
    <n v="0"/>
    <n v="0"/>
    <n v="0"/>
    <n v="0"/>
    <n v="0"/>
    <n v="315.61931818181819"/>
    <n v="314.56818181818181"/>
    <n v="453.8011113136688"/>
    <n v="418.22174504935089"/>
    <n v="436.00803430926976"/>
    <n v="519.94852131437312"/>
    <n v="425.51739789615948"/>
    <n v="399.93557117719809"/>
    <n v="288.16957813793431"/>
    <n v="322.17977792450557"/>
    <n v="401.33593458018572"/>
    <n v="304.04653812336232"/>
    <n v="0"/>
    <n v="0"/>
    <n v="6891.9629605127193"/>
    <n v="0"/>
    <n v="0"/>
    <n v="0"/>
    <n v="0"/>
    <n v="0"/>
    <n v="0"/>
    <n v="0"/>
    <n v="0"/>
    <n v="0"/>
    <n v="0"/>
    <n v="0"/>
    <n v="0"/>
    <n v="472.94418599999995"/>
    <n v="471.36909599999996"/>
    <n v="680.00462846352525"/>
    <n v="626.6902289736305"/>
    <n v="653.34234312320552"/>
    <n v="779.12414104282072"/>
    <n v="637.62250212107062"/>
    <n v="599.28905572846884"/>
    <n v="431.81173873488154"/>
    <n v="482.77479874786627"/>
    <n v="601.38744987476343"/>
    <n v="455.602791702486"/>
  </r>
  <r>
    <s v="PIC"/>
    <x v="0"/>
    <n v="69568828"/>
    <n v="10077567283235"/>
    <s v="BR CS VANILLA 6 1.5QT"/>
    <m/>
    <m/>
    <m/>
    <m/>
    <m/>
    <m/>
    <m/>
    <m/>
    <m/>
    <m/>
    <m/>
    <m/>
    <m/>
    <n v="64028"/>
    <n v="56478"/>
    <n v="117558.30054729877"/>
    <n v="62020.415415179385"/>
    <n v="72225.803235809857"/>
    <n v="86583.855254623268"/>
    <n v="83393.877277066611"/>
    <n v="75860.512638259737"/>
    <n v="68576.025773328889"/>
    <n v="64853.679317818001"/>
    <n v="62765.363218833336"/>
    <n v="52663.019754900146"/>
    <n v="867006.85243311804"/>
    <n v="176"/>
    <n v="8.5199999999999998E-3"/>
    <n v="0"/>
    <n v="867006.85243311804"/>
    <n v="0"/>
    <n v="0"/>
    <n v="4926.1752979154435"/>
    <n v="0"/>
    <n v="0"/>
    <n v="0"/>
    <n v="0"/>
    <n v="0"/>
    <n v="0"/>
    <n v="0"/>
    <n v="0"/>
    <n v="0"/>
    <n v="0"/>
    <n v="0"/>
    <n v="0"/>
    <n v="363.79545454545456"/>
    <n v="320.89772727272725"/>
    <n v="667.94488947328853"/>
    <n v="352.38872394988289"/>
    <n v="410.37388202164692"/>
    <n v="491.95372303763219"/>
    <n v="473.82884816515121"/>
    <n v="431.02563999011215"/>
    <n v="389.6365100757323"/>
    <n v="368.48681430578409"/>
    <n v="356.62138192518938"/>
    <n v="299.22170315284171"/>
    <n v="0"/>
    <n v="0"/>
    <n v="7386.8983827301654"/>
    <n v="0"/>
    <n v="0"/>
    <n v="0"/>
    <n v="0"/>
    <n v="0"/>
    <n v="0"/>
    <n v="0"/>
    <n v="0"/>
    <n v="0"/>
    <n v="0"/>
    <n v="0"/>
    <n v="0"/>
    <n v="545.51855999999998"/>
    <n v="481.19256000000001"/>
    <n v="1001.5967206629855"/>
    <n v="528.41393933732832"/>
    <n v="615.36384356909991"/>
    <n v="737.6944467693902"/>
    <n v="710.51583440060756"/>
    <n v="646.331567677973"/>
    <n v="584.26773958876208"/>
    <n v="552.55334778780934"/>
    <n v="534.76089462445998"/>
    <n v="448.68892831174924"/>
  </r>
  <r>
    <s v="NOV"/>
    <x v="8"/>
    <n v="64875812"/>
    <n v="10075856728719"/>
    <s v="KL Vanilla Sandwich 8-6pk"/>
    <m/>
    <m/>
    <m/>
    <m/>
    <m/>
    <m/>
    <m/>
    <m/>
    <m/>
    <m/>
    <m/>
    <m/>
    <m/>
    <n v="62604"/>
    <n v="79608"/>
    <n v="91197.830000000016"/>
    <n v="80108.959999999992"/>
    <n v="105870.28"/>
    <n v="123060.01999999997"/>
    <n v="103807.82"/>
    <n v="88925.500000000015"/>
    <n v="77343.180000000008"/>
    <n v="73211.53"/>
    <n v="61747.62"/>
    <n v="58788.79"/>
    <n v="1006273.5300000003"/>
    <n v="108"/>
    <n v="6.0000000000000001E-3"/>
    <n v="0"/>
    <n v="1006273.5300000003"/>
    <n v="0"/>
    <n v="0"/>
    <n v="9317.3475000000017"/>
    <n v="0"/>
    <n v="0"/>
    <n v="0"/>
    <n v="0"/>
    <n v="0"/>
    <n v="0"/>
    <n v="0"/>
    <n v="0"/>
    <n v="0"/>
    <n v="0"/>
    <n v="0"/>
    <n v="0"/>
    <n v="579.66666666666663"/>
    <n v="737.11111111111109"/>
    <n v="844.42435185185195"/>
    <n v="741.74962962962957"/>
    <n v="980.28037037037041"/>
    <n v="1139.4446296296294"/>
    <n v="961.18351851851855"/>
    <n v="823.38425925925935"/>
    <n v="716.14055555555558"/>
    <n v="677.88453703703703"/>
    <n v="571.73722222222227"/>
    <n v="544.34064814814815"/>
    <n v="0"/>
    <n v="0"/>
    <n v="6037.6411800000014"/>
    <n v="0"/>
    <n v="0"/>
    <n v="0"/>
    <n v="0"/>
    <n v="0"/>
    <n v="0"/>
    <n v="0"/>
    <n v="0"/>
    <n v="0"/>
    <n v="0"/>
    <n v="0"/>
    <n v="0"/>
    <n v="375.62400000000002"/>
    <n v="477.64800000000002"/>
    <n v="547.18698000000006"/>
    <n v="480.65375999999998"/>
    <n v="635.22167999999999"/>
    <n v="738.36011999999982"/>
    <n v="622.84692000000007"/>
    <n v="533.55300000000011"/>
    <n v="464.05908000000005"/>
    <n v="439.26918000000001"/>
    <n v="370.48572000000001"/>
    <n v="352.73274000000004"/>
  </r>
  <r>
    <s v="NOV"/>
    <x v="13"/>
    <n v="64825255"/>
    <n v="10077567002942"/>
    <s v="GH Giant Vanilla Sandwich 1-24BK"/>
    <m/>
    <m/>
    <m/>
    <m/>
    <m/>
    <m/>
    <m/>
    <m/>
    <m/>
    <m/>
    <m/>
    <m/>
    <m/>
    <n v="7798"/>
    <n v="21708"/>
    <n v="35634.880000000005"/>
    <n v="41218.870000000003"/>
    <n v="53400.160000000003"/>
    <n v="77553.11"/>
    <n v="66012.13"/>
    <n v="63296.25"/>
    <n v="48915.920000000006"/>
    <n v="29031.800000000003"/>
    <n v="26442.79"/>
    <n v="25090.260000000002"/>
    <n v="496102.17"/>
    <n v="324"/>
    <n v="4.248E-3"/>
    <n v="0"/>
    <n v="496102.17"/>
    <n v="0"/>
    <n v="0"/>
    <n v="1531.1795370370369"/>
    <n v="0"/>
    <n v="0"/>
    <n v="0"/>
    <n v="0"/>
    <n v="0"/>
    <n v="0"/>
    <n v="0"/>
    <n v="0"/>
    <n v="0"/>
    <n v="0"/>
    <n v="0"/>
    <n v="0"/>
    <n v="24.067901234567902"/>
    <n v="67"/>
    <n v="109.98419753086421"/>
    <n v="127.21873456790124"/>
    <n v="164.81530864197532"/>
    <n v="239.36145061728396"/>
    <n v="203.74114197530866"/>
    <n v="195.3587962962963"/>
    <n v="150.97506172839508"/>
    <n v="89.604320987654333"/>
    <n v="81.613549382716059"/>
    <n v="77.439074074074085"/>
    <n v="0"/>
    <n v="0"/>
    <n v="2107.4420181599999"/>
    <n v="0"/>
    <n v="0"/>
    <n v="0"/>
    <n v="0"/>
    <n v="0"/>
    <n v="0"/>
    <n v="0"/>
    <n v="0"/>
    <n v="0"/>
    <n v="0"/>
    <n v="0"/>
    <n v="0"/>
    <n v="33.125903999999998"/>
    <n v="92.215584000000007"/>
    <n v="151.37697024000002"/>
    <n v="175.09775976"/>
    <n v="226.84387968000001"/>
    <n v="329.44561127999998"/>
    <n v="280.41952824000003"/>
    <n v="268.88247000000001"/>
    <n v="207.79482816000004"/>
    <n v="123.32708640000001"/>
    <n v="112.32897192"/>
    <n v="106.58342448000001"/>
  </r>
  <r>
    <s v="NOV"/>
    <x v="3"/>
    <n v="68852591"/>
    <n v="10075856011132"/>
    <s v="KL HEATH BAR 12-6PK"/>
    <m/>
    <m/>
    <m/>
    <m/>
    <m/>
    <m/>
    <m/>
    <m/>
    <m/>
    <m/>
    <m/>
    <m/>
    <m/>
    <n v="50760"/>
    <n v="56652"/>
    <n v="83471.916748352232"/>
    <n v="80053.277262460542"/>
    <n v="93478.162002304918"/>
    <n v="92561.56635969186"/>
    <n v="89654.516549494423"/>
    <n v="78064.428772673622"/>
    <n v="59933.30897371086"/>
    <n v="54724.875187961668"/>
    <n v="42541.898193808418"/>
    <n v="40280.482421588618"/>
    <n v="822176.43247204705"/>
    <n v="132"/>
    <n v="8.5199999999999998E-3"/>
    <n v="0"/>
    <n v="822176.43247204705"/>
    <n v="0"/>
    <n v="0"/>
    <n v="6228.6093369094469"/>
    <n v="0"/>
    <n v="0"/>
    <n v="0"/>
    <n v="0"/>
    <n v="0"/>
    <n v="0"/>
    <n v="0"/>
    <n v="0"/>
    <n v="0"/>
    <n v="0"/>
    <n v="0"/>
    <n v="0"/>
    <n v="384.54545454545456"/>
    <n v="429.18181818181819"/>
    <n v="632.36300566933505"/>
    <n v="606.46422168530717"/>
    <n v="708.16789395685544"/>
    <n v="701.22398757342319"/>
    <n v="679.20088295071537"/>
    <n v="591.39718767176987"/>
    <n v="454.04021949780957"/>
    <n v="414.5823877875884"/>
    <n v="322.28710752885166"/>
    <n v="305.15516986051983"/>
    <n v="0"/>
    <n v="0"/>
    <n v="7004.9432046618404"/>
    <n v="0"/>
    <n v="0"/>
    <n v="0"/>
    <n v="0"/>
    <n v="0"/>
    <n v="0"/>
    <n v="0"/>
    <n v="0"/>
    <n v="0"/>
    <n v="0"/>
    <n v="0"/>
    <n v="0"/>
    <n v="432.47519999999997"/>
    <n v="482.67503999999997"/>
    <n v="711.18073069596096"/>
    <n v="682.0539222761638"/>
    <n v="796.43394025963789"/>
    <n v="788.62454538457462"/>
    <n v="763.85648100169249"/>
    <n v="665.10893314317923"/>
    <n v="510.63179245601651"/>
    <n v="466.2559366014334"/>
    <n v="362.45697261124769"/>
    <n v="343.18971023193501"/>
  </r>
  <r>
    <s v="PIC"/>
    <x v="0"/>
    <n v="68817796"/>
    <n v="10077567250046"/>
    <s v="BR XCRMY VANILLA 6 1.5QT"/>
    <m/>
    <m/>
    <m/>
    <m/>
    <m/>
    <m/>
    <m/>
    <m/>
    <m/>
    <m/>
    <m/>
    <m/>
    <m/>
    <n v="48444"/>
    <n v="35266"/>
    <n v="68662.483616835714"/>
    <n v="53411.137276483991"/>
    <n v="66173.390806523428"/>
    <n v="72742.954373809145"/>
    <n v="61305.700459609507"/>
    <n v="56788.418291353344"/>
    <n v="44400.878373721942"/>
    <n v="53166.306351986779"/>
    <n v="73771.834680544911"/>
    <n v="52059.553586599905"/>
    <n v="686192.65781746875"/>
    <n v="176"/>
    <n v="8.513999999999999E-3"/>
    <n v="0"/>
    <n v="686192.65781746875"/>
    <n v="0"/>
    <n v="0"/>
    <n v="3898.8219194174362"/>
    <n v="0"/>
    <n v="0"/>
    <n v="0"/>
    <n v="0"/>
    <n v="0"/>
    <n v="0"/>
    <n v="0"/>
    <n v="0"/>
    <n v="0"/>
    <n v="0"/>
    <n v="0"/>
    <n v="0"/>
    <n v="275.25"/>
    <n v="200.375"/>
    <n v="390.12774782293019"/>
    <n v="303.47237088911356"/>
    <n v="375.98517503706495"/>
    <n v="413.31224076027922"/>
    <n v="348.32784352050857"/>
    <n v="322.66146756450763"/>
    <n v="252.27771803251105"/>
    <n v="302.081286090834"/>
    <n v="419.15815159400518"/>
    <n v="295.79291810568128"/>
    <n v="0"/>
    <n v="0"/>
    <n v="5842.2442886579283"/>
    <n v="0"/>
    <n v="0"/>
    <n v="0"/>
    <n v="0"/>
    <n v="0"/>
    <n v="0"/>
    <n v="0"/>
    <n v="0"/>
    <n v="0"/>
    <n v="0"/>
    <n v="0"/>
    <n v="0"/>
    <n v="412.45221599999996"/>
    <n v="300.25472399999995"/>
    <n v="584.59238551373915"/>
    <n v="454.74242277198465"/>
    <n v="563.40024932674044"/>
    <n v="619.33351353861099"/>
    <n v="521.95673371311523"/>
    <n v="483.49659333258234"/>
    <n v="378.02907847386859"/>
    <n v="452.65793228081537"/>
    <n v="628.09340047015928"/>
    <n v="443.23503923631154"/>
  </r>
  <r>
    <s v="PIC"/>
    <x v="0"/>
    <n v="68737750"/>
    <n v="10077567224801"/>
    <s v="BR CO-B Reeses 6 1.5QT"/>
    <m/>
    <m/>
    <m/>
    <m/>
    <m/>
    <m/>
    <m/>
    <m/>
    <m/>
    <m/>
    <m/>
    <m/>
    <m/>
    <n v="34820"/>
    <n v="36553"/>
    <n v="51875.039121031827"/>
    <n v="49190.109798562422"/>
    <n v="53913.933743781934"/>
    <n v="57141.242267636786"/>
    <n v="50009.180215433691"/>
    <n v="43942.795853511961"/>
    <n v="38655.106766947851"/>
    <n v="38574.475652011221"/>
    <n v="37792.526411658218"/>
    <n v="33034.09239675272"/>
    <n v="525501.5022273286"/>
    <n v="176"/>
    <n v="8.5199999999999998E-3"/>
    <n v="0"/>
    <n v="525501.5022273286"/>
    <n v="0"/>
    <n v="0"/>
    <n v="2985.8039899280034"/>
    <n v="0"/>
    <n v="0"/>
    <n v="0"/>
    <n v="0"/>
    <n v="0"/>
    <n v="0"/>
    <n v="0"/>
    <n v="0"/>
    <n v="0"/>
    <n v="0"/>
    <n v="0"/>
    <n v="0"/>
    <n v="197.84090909090909"/>
    <n v="207.6875"/>
    <n v="294.74454046040813"/>
    <n v="279.48926021910466"/>
    <n v="306.32916899876096"/>
    <n v="324.66614924793629"/>
    <n v="284.14306940587323"/>
    <n v="249.67497644040887"/>
    <n v="219.63128844856735"/>
    <n v="219.17315711370011"/>
    <n v="214.73026370260351"/>
    <n v="187.69370679973136"/>
    <n v="0"/>
    <n v="0"/>
    <n v="4477.27279897684"/>
    <n v="0"/>
    <n v="0"/>
    <n v="0"/>
    <n v="0"/>
    <n v="0"/>
    <n v="0"/>
    <n v="0"/>
    <n v="0"/>
    <n v="0"/>
    <n v="0"/>
    <n v="0"/>
    <n v="0"/>
    <n v="296.66640000000001"/>
    <n v="311.43155999999999"/>
    <n v="441.97533331119115"/>
    <n v="419.09973548375183"/>
    <n v="459.34671549702205"/>
    <n v="486.8433841202654"/>
    <n v="426.07821543549505"/>
    <n v="374.39262067192192"/>
    <n v="329.34150965439568"/>
    <n v="328.65453255513557"/>
    <n v="321.99232502732804"/>
    <n v="281.45046722033317"/>
  </r>
  <r>
    <s v="NOV"/>
    <x v="6"/>
    <n v="64325572"/>
    <n v="10850001974056"/>
    <s v="Yasso Vanilla Chocolate Crunch 8-4pk"/>
    <m/>
    <m/>
    <m/>
    <m/>
    <m/>
    <m/>
    <m/>
    <m/>
    <m/>
    <m/>
    <m/>
    <m/>
    <m/>
    <n v="65210"/>
    <n v="70248"/>
    <n v="91008.281239922886"/>
    <n v="87604.82107242418"/>
    <n v="98876.915159707394"/>
    <n v="106131.73637331327"/>
    <n v="114293.02990248283"/>
    <n v="105616.76488143859"/>
    <n v="88761.737626061658"/>
    <n v="76681.699983436745"/>
    <n v="70976.303946866203"/>
    <n v="57608.949501975221"/>
    <n v="1033018.2396876289"/>
    <n v="187"/>
    <n v="2.5119999999999999E-3"/>
    <n v="0"/>
    <n v="1033018.2396876289"/>
    <n v="0"/>
    <n v="0"/>
    <n v="5524.1617095595129"/>
    <n v="0"/>
    <n v="0"/>
    <n v="0"/>
    <n v="0"/>
    <n v="0"/>
    <n v="0"/>
    <n v="0"/>
    <n v="0"/>
    <n v="0"/>
    <n v="0"/>
    <n v="0"/>
    <n v="0"/>
    <n v="348.71657754010693"/>
    <n v="375.65775401069521"/>
    <n v="486.67530074825072"/>
    <n v="468.47497899692075"/>
    <n v="528.75355700378282"/>
    <n v="567.54939237065912"/>
    <n v="611.19267327530929"/>
    <n v="564.79553412534005"/>
    <n v="474.6616985350891"/>
    <n v="410.06256675634626"/>
    <n v="379.55242752334868"/>
    <n v="308.06924867366428"/>
    <n v="0"/>
    <n v="0"/>
    <n v="2594.9418180953239"/>
    <n v="0"/>
    <n v="0"/>
    <n v="0"/>
    <n v="0"/>
    <n v="0"/>
    <n v="0"/>
    <n v="0"/>
    <n v="0"/>
    <n v="0"/>
    <n v="0"/>
    <n v="0"/>
    <n v="0"/>
    <n v="163.80751999999998"/>
    <n v="176.462976"/>
    <n v="228.61280247468628"/>
    <n v="220.06331053392952"/>
    <n v="248.37881088118496"/>
    <n v="266.60292176976293"/>
    <n v="287.10409111503685"/>
    <n v="265.30931338217374"/>
    <n v="222.96948491666689"/>
    <n v="192.62443035839308"/>
    <n v="178.29247551452789"/>
    <n v="144.71368114896174"/>
  </r>
  <r>
    <s v="NOV"/>
    <x v="10"/>
    <n v="64365613"/>
    <n v="10077567003840"/>
    <s v="PS Spiderman FP"/>
    <m/>
    <m/>
    <m/>
    <m/>
    <m/>
    <m/>
    <m/>
    <m/>
    <m/>
    <m/>
    <m/>
    <m/>
    <m/>
    <n v="45330"/>
    <n v="41460"/>
    <n v="35762.815954309117"/>
    <n v="50429.212349509471"/>
    <n v="59027.636304886997"/>
    <n v="62557.150892104553"/>
    <n v="58229.84"/>
    <n v="35169.120000000003"/>
    <n v="26363.84"/>
    <n v="18220.27"/>
    <n v="24743.39621677703"/>
    <n v="19305.687179920365"/>
    <n v="476598.96889750758"/>
    <n v="195"/>
    <n v="2.1540000000000001E-3"/>
    <n v="0"/>
    <n v="476598.96889750758"/>
    <n v="0"/>
    <n v="0"/>
    <n v="2444.0972763974746"/>
    <n v="0"/>
    <n v="0"/>
    <n v="0"/>
    <n v="0"/>
    <n v="0"/>
    <n v="0"/>
    <n v="0"/>
    <n v="0"/>
    <n v="0"/>
    <n v="0"/>
    <n v="0"/>
    <n v="0"/>
    <n v="232.46153846153845"/>
    <n v="212.61538461538461"/>
    <n v="183.3990561759442"/>
    <n v="258.61134538209984"/>
    <n v="302.70582720454871"/>
    <n v="320.80590201079258"/>
    <n v="298.61456410256409"/>
    <n v="180.35446153846155"/>
    <n v="135.19917948717949"/>
    <n v="93.437282051282054"/>
    <n v="126.88921136808733"/>
    <n v="99.003523999591621"/>
    <n v="0"/>
    <n v="0"/>
    <n v="1026.5941790052314"/>
    <n v="0"/>
    <n v="0"/>
    <n v="0"/>
    <n v="0"/>
    <n v="0"/>
    <n v="0"/>
    <n v="0"/>
    <n v="0"/>
    <n v="0"/>
    <n v="0"/>
    <n v="0"/>
    <n v="0"/>
    <n v="97.640820000000005"/>
    <n v="89.304839999999999"/>
    <n v="77.033105565581835"/>
    <n v="108.6245234008434"/>
    <n v="127.14552860072659"/>
    <n v="134.74810302159321"/>
    <n v="125.42707536"/>
    <n v="75.75428448000001"/>
    <n v="56.787711360000003"/>
    <n v="39.246461580000002"/>
    <n v="53.297275450937725"/>
    <n v="41.584450185548469"/>
  </r>
  <r>
    <s v="PIC"/>
    <x v="0"/>
    <n v="68821735"/>
    <n v="10077567227000"/>
    <s v="BR LACTOSE FR VAN 6 1.5QT"/>
    <m/>
    <m/>
    <m/>
    <m/>
    <m/>
    <m/>
    <m/>
    <m/>
    <m/>
    <m/>
    <m/>
    <m/>
    <m/>
    <n v="52558"/>
    <n v="42086"/>
    <n v="61354.070888377231"/>
    <n v="54219.190519791329"/>
    <n v="59864.310048594947"/>
    <n v="66501.193100384146"/>
    <n v="59218.905734861561"/>
    <n v="56453.919665278823"/>
    <n v="46100.901715373475"/>
    <n v="48809.813372476216"/>
    <n v="58643.570787631812"/>
    <n v="45942.523170695342"/>
    <n v="651752.39900346485"/>
    <n v="176"/>
    <n v="8.5199999999999998E-3"/>
    <n v="0"/>
    <n v="651752.39900346485"/>
    <n v="0"/>
    <n v="0"/>
    <n v="3703.138630701505"/>
    <n v="0"/>
    <n v="0"/>
    <n v="0"/>
    <n v="0"/>
    <n v="0"/>
    <n v="0"/>
    <n v="0"/>
    <n v="0"/>
    <n v="0"/>
    <n v="0"/>
    <n v="0"/>
    <n v="0"/>
    <n v="298.625"/>
    <n v="239.125"/>
    <n v="348.60267550214337"/>
    <n v="308.06358249881436"/>
    <n v="340.13812527610764"/>
    <n v="377.84768807036448"/>
    <n v="336.47105531171343"/>
    <n v="320.76090718908421"/>
    <n v="261.93694156462203"/>
    <n v="277.32848507088761"/>
    <n v="333.20210674790803"/>
    <n v="261.0370634698599"/>
    <n v="0"/>
    <n v="0"/>
    <n v="5552.9304395095205"/>
    <n v="0"/>
    <n v="0"/>
    <n v="0"/>
    <n v="0"/>
    <n v="0"/>
    <n v="0"/>
    <n v="0"/>
    <n v="0"/>
    <n v="0"/>
    <n v="0"/>
    <n v="0"/>
    <n v="0"/>
    <n v="447.79415999999998"/>
    <n v="358.57272"/>
    <n v="522.73668396897403"/>
    <n v="461.94750322862211"/>
    <n v="510.04392161402893"/>
    <n v="566.59016521527292"/>
    <n v="504.5450768610205"/>
    <n v="480.98739554817558"/>
    <n v="392.77968261498199"/>
    <n v="415.85960993349732"/>
    <n v="499.64322311062301"/>
    <n v="391.43029741432429"/>
  </r>
  <r>
    <s v="PIC"/>
    <x v="2"/>
    <n v="67881629"/>
    <n v="10076840529879"/>
    <s v="BJ US-COR-BrownieBatter-8 1PT"/>
    <m/>
    <m/>
    <m/>
    <m/>
    <m/>
    <m/>
    <m/>
    <m/>
    <m/>
    <m/>
    <m/>
    <m/>
    <m/>
    <n v="41200"/>
    <n v="56616"/>
    <n v="67973.980196088363"/>
    <n v="60034.386375242051"/>
    <n v="56932.233697449352"/>
    <n v="66922.896906493464"/>
    <n v="55887.415199905452"/>
    <n v="56829.498665695886"/>
    <n v="50494.764900557348"/>
    <n v="47019.387910048703"/>
    <n v="48773.269411880516"/>
    <n v="43538.573154225189"/>
    <n v="652222.40641758638"/>
    <n v="240"/>
    <n v="3.7853439999999999E-3"/>
    <n v="0"/>
    <n v="652222.40641758638"/>
    <n v="0"/>
    <n v="0"/>
    <n v="2717.5933600732765"/>
    <n v="0"/>
    <n v="0"/>
    <n v="0"/>
    <n v="0"/>
    <n v="0"/>
    <n v="0"/>
    <n v="0"/>
    <n v="0"/>
    <n v="0"/>
    <n v="0"/>
    <n v="0"/>
    <n v="0"/>
    <n v="171.66666666666666"/>
    <n v="235.9"/>
    <n v="283.22491748370152"/>
    <n v="250.14327656350855"/>
    <n v="237.21764040603895"/>
    <n v="278.84540377705611"/>
    <n v="232.86422999960604"/>
    <n v="236.78957777373287"/>
    <n v="210.39485375232229"/>
    <n v="195.91411629186959"/>
    <n v="203.22195588283549"/>
    <n v="181.41072147593829"/>
    <n v="0"/>
    <n v="0"/>
    <n v="2468.8861727983722"/>
    <n v="0"/>
    <n v="0"/>
    <n v="0"/>
    <n v="0"/>
    <n v="0"/>
    <n v="0"/>
    <n v="0"/>
    <n v="0"/>
    <n v="0"/>
    <n v="0"/>
    <n v="0"/>
    <n v="0"/>
    <n v="155.95617279999999"/>
    <n v="214.31103590399999"/>
    <n v="257.30489809138192"/>
    <n v="227.25080425920424"/>
    <n v="215.50808923323771"/>
    <n v="253.32618626761359"/>
    <n v="211.5530918024709"/>
    <n v="215.11920179719993"/>
    <n v="191.14005534773534"/>
    <n v="177.9845579089754"/>
    <n v="184.62360272864544"/>
    <n v="164.80847665790739"/>
  </r>
  <r>
    <s v="NOV"/>
    <x v="7"/>
    <n v="68741714"/>
    <n v="10041000054140"/>
    <s v="GH STRAW Shortcake Bar 1-24PK OOH"/>
    <m/>
    <m/>
    <m/>
    <m/>
    <m/>
    <m/>
    <m/>
    <m/>
    <m/>
    <m/>
    <m/>
    <m/>
    <m/>
    <n v="21963"/>
    <n v="24030"/>
    <n v="39489.20032935479"/>
    <n v="56304.247368494456"/>
    <n v="78007.61074643959"/>
    <n v="75153.830176105039"/>
    <n v="74978.908594760214"/>
    <n v="57691.689360450386"/>
    <n v="50178.355292787266"/>
    <n v="38162.324946382956"/>
    <n v="35738.060608411237"/>
    <n v="28767.029353624657"/>
    <n v="580464.25677681062"/>
    <n v="225"/>
    <n v="2.8319999999999999E-3"/>
    <n v="0"/>
    <n v="580464.25677681062"/>
    <n v="0"/>
    <n v="0"/>
    <n v="2579.8411412302694"/>
    <n v="0"/>
    <n v="0"/>
    <n v="0"/>
    <n v="0"/>
    <n v="0"/>
    <n v="0"/>
    <n v="0"/>
    <n v="0"/>
    <n v="0"/>
    <n v="0"/>
    <n v="0"/>
    <n v="0"/>
    <n v="97.61333333333333"/>
    <n v="106.8"/>
    <n v="175.50755701935461"/>
    <n v="250.24109941553093"/>
    <n v="346.70049220639817"/>
    <n v="334.01702300491127"/>
    <n v="333.23959375448982"/>
    <n v="256.40750826866838"/>
    <n v="223.01491241238784"/>
    <n v="169.61033309503537"/>
    <n v="158.83582492627215"/>
    <n v="127.85346379388737"/>
    <n v="0"/>
    <n v="0"/>
    <n v="1643.8747751919277"/>
    <n v="0"/>
    <n v="0"/>
    <n v="0"/>
    <n v="0"/>
    <n v="0"/>
    <n v="0"/>
    <n v="0"/>
    <n v="0"/>
    <n v="0"/>
    <n v="0"/>
    <n v="0"/>
    <n v="0"/>
    <n v="62.199216"/>
    <n v="68.052959999999999"/>
    <n v="111.83341533273276"/>
    <n v="159.4536285475763"/>
    <n v="220.9175536339169"/>
    <n v="212.83564705872945"/>
    <n v="212.34026914036093"/>
    <n v="163.38286426879549"/>
    <n v="142.10510218917352"/>
    <n v="108.07570424815653"/>
    <n v="101.21018764302062"/>
    <n v="81.468227129465021"/>
  </r>
  <r>
    <s v="NOV"/>
    <x v="1"/>
    <n v="64327161"/>
    <n v="851035003074"/>
    <s v="YSO Mint Chocolate Chip Club 1-15pk"/>
    <m/>
    <m/>
    <m/>
    <m/>
    <m/>
    <m/>
    <m/>
    <m/>
    <m/>
    <m/>
    <m/>
    <m/>
    <m/>
    <n v="4800"/>
    <n v="11040"/>
    <n v="129185"/>
    <n v="67345"/>
    <n v="114395"/>
    <n v="97742"/>
    <n v="115290"/>
    <n v="48108"/>
    <n v="26804"/>
    <n v="22711"/>
    <n v="21430"/>
    <n v="19285"/>
    <n v="678135"/>
    <n v="240"/>
    <n v="1.56E-3"/>
    <n v="0"/>
    <n v="678135"/>
    <n v="0"/>
    <n v="0"/>
    <n v="2825.5625"/>
    <n v="0"/>
    <n v="0"/>
    <n v="0"/>
    <n v="0"/>
    <n v="0"/>
    <n v="0"/>
    <n v="0"/>
    <n v="0"/>
    <n v="0"/>
    <n v="0"/>
    <n v="0"/>
    <n v="0"/>
    <n v="20"/>
    <n v="46"/>
    <n v="538.27083333333337"/>
    <n v="280.60416666666669"/>
    <n v="476.64583333333331"/>
    <n v="407.25833333333333"/>
    <n v="480.375"/>
    <n v="200.45"/>
    <n v="111.68333333333334"/>
    <n v="94.629166666666663"/>
    <n v="89.291666666666671"/>
    <n v="80.354166666666671"/>
    <n v="0"/>
    <n v="0"/>
    <n v="1057.8905999999999"/>
    <n v="0"/>
    <n v="0"/>
    <n v="0"/>
    <n v="0"/>
    <n v="0"/>
    <n v="0"/>
    <n v="0"/>
    <n v="0"/>
    <n v="0"/>
    <n v="0"/>
    <n v="0"/>
    <n v="0"/>
    <n v="7.4879999999999995"/>
    <n v="17.2224"/>
    <n v="201.52859999999998"/>
    <n v="105.0582"/>
    <n v="178.4562"/>
    <n v="152.47752"/>
    <n v="179.85239999999999"/>
    <n v="75.048479999999998"/>
    <n v="41.814239999999998"/>
    <n v="35.429159999999996"/>
    <n v="33.430799999999998"/>
    <n v="30.084599999999998"/>
  </r>
  <r>
    <s v="NOV"/>
    <x v="6"/>
    <n v="64325523"/>
    <n v="10851035003637"/>
    <s v="Yasso Chocolate Fudge Brownie 8-4pk"/>
    <m/>
    <m/>
    <m/>
    <m/>
    <m/>
    <m/>
    <m/>
    <m/>
    <m/>
    <m/>
    <m/>
    <m/>
    <m/>
    <n v="56324"/>
    <n v="52276"/>
    <n v="69149.712536115054"/>
    <n v="64294.300545775674"/>
    <n v="67057.932729276843"/>
    <n v="80746.965995538572"/>
    <n v="83327.784749223792"/>
    <n v="74294.915719680823"/>
    <n v="60141.142509594451"/>
    <n v="52652.645210710914"/>
    <n v="49203.990197773674"/>
    <n v="43331.596641100565"/>
    <n v="752800.98683479044"/>
    <n v="187"/>
    <n v="3.3119999999999998E-3"/>
    <n v="0"/>
    <n v="752800.98683479044"/>
    <n v="0"/>
    <n v="0"/>
    <n v="4025.6737263892537"/>
    <n v="0"/>
    <n v="0"/>
    <n v="0"/>
    <n v="0"/>
    <n v="0"/>
    <n v="0"/>
    <n v="0"/>
    <n v="0"/>
    <n v="0"/>
    <n v="0"/>
    <n v="0"/>
    <n v="0"/>
    <n v="301.19786096256684"/>
    <n v="279.55080213903744"/>
    <n v="369.78455901665802"/>
    <n v="343.8197890148432"/>
    <n v="358.59857074479595"/>
    <n v="431.80195719539341"/>
    <n v="445.60312700119675"/>
    <n v="397.29901454374772"/>
    <n v="321.61038775184198"/>
    <n v="281.56494765086052"/>
    <n v="263.12294223408384"/>
    <n v="231.71976813422762"/>
    <n v="0"/>
    <n v="0"/>
    <n v="2493.2768683968256"/>
    <n v="0"/>
    <n v="0"/>
    <n v="0"/>
    <n v="0"/>
    <n v="0"/>
    <n v="0"/>
    <n v="0"/>
    <n v="0"/>
    <n v="0"/>
    <n v="0"/>
    <n v="0"/>
    <n v="0"/>
    <n v="186.54508799999999"/>
    <n v="173.13811199999998"/>
    <n v="229.02384791961305"/>
    <n v="212.94272340760901"/>
    <n v="222.09587319936489"/>
    <n v="267.43395137722376"/>
    <n v="275.98162308942921"/>
    <n v="246.06476086358288"/>
    <n v="199.18746399177681"/>
    <n v="174.38556093787454"/>
    <n v="162.96361553502641"/>
    <n v="143.51424807532507"/>
  </r>
  <r>
    <s v="PIC"/>
    <x v="5"/>
    <n v="68860059"/>
    <n v="20186852000093"/>
    <s v="Talenti Pacific Coast Pistachio 8-1PT"/>
    <m/>
    <m/>
    <m/>
    <m/>
    <m/>
    <m/>
    <m/>
    <m/>
    <m/>
    <m/>
    <m/>
    <m/>
    <m/>
    <n v="40080"/>
    <n v="46800"/>
    <n v="55215.254310602904"/>
    <n v="56505.022631364402"/>
    <n v="58513.696044262288"/>
    <n v="68243.876307436774"/>
    <n v="53879.350989145969"/>
    <n v="49349.491973055432"/>
    <n v="48429.693559677689"/>
    <n v="42579.916281200902"/>
    <n v="34191.369741209521"/>
    <n v="27192.475141628882"/>
    <n v="580980.14697958471"/>
    <n v="255"/>
    <n v="3.7839999999999996E-3"/>
    <n v="0"/>
    <n v="580980.14697958471"/>
    <n v="0"/>
    <n v="0"/>
    <n v="2278.353517566999"/>
    <n v="0"/>
    <n v="0"/>
    <n v="0"/>
    <n v="0"/>
    <n v="0"/>
    <n v="0"/>
    <n v="0"/>
    <n v="0"/>
    <n v="0"/>
    <n v="0"/>
    <n v="0"/>
    <n v="0"/>
    <n v="157.1764705882353"/>
    <n v="183.52941176470588"/>
    <n v="216.53040906118787"/>
    <n v="221.58832404456629"/>
    <n v="229.46547468338153"/>
    <n v="267.62304434288933"/>
    <n v="211.29157250645477"/>
    <n v="193.52741950217816"/>
    <n v="189.92036690069682"/>
    <n v="166.98006384784668"/>
    <n v="134.08380290670399"/>
    <n v="106.63715741815248"/>
    <n v="0"/>
    <n v="0"/>
    <n v="2198.4288761707485"/>
    <n v="0"/>
    <n v="0"/>
    <n v="0"/>
    <n v="0"/>
    <n v="0"/>
    <n v="0"/>
    <n v="0"/>
    <n v="0"/>
    <n v="0"/>
    <n v="0"/>
    <n v="0"/>
    <n v="0"/>
    <n v="151.66271999999998"/>
    <n v="177.09119999999999"/>
    <n v="208.93452231132136"/>
    <n v="213.81500563708286"/>
    <n v="221.41582583148846"/>
    <n v="258.2348279473407"/>
    <n v="203.87946414292833"/>
    <n v="186.73847762604174"/>
    <n v="183.25796042982034"/>
    <n v="161.12240320806418"/>
    <n v="129.3801431007368"/>
    <n v="102.89632593592368"/>
  </r>
  <r>
    <s v="PIC"/>
    <x v="5"/>
    <n v="68867755"/>
    <n v="10186852001093"/>
    <s v="Talenti LY Salted CAR Truffle 8 323.1g"/>
    <m/>
    <m/>
    <m/>
    <m/>
    <m/>
    <m/>
    <m/>
    <m/>
    <m/>
    <m/>
    <m/>
    <m/>
    <m/>
    <n v="46755"/>
    <n v="59355"/>
    <n v="73860.500958664546"/>
    <n v="71361.039290407352"/>
    <n v="79112.926475018408"/>
    <n v="84027.694551619192"/>
    <n v="71951.522223776221"/>
    <n v="69111.925043527881"/>
    <n v="67632.107268331412"/>
    <n v="65304.988019528908"/>
    <n v="61571.327292059737"/>
    <n v="49714.218354958692"/>
    <n v="799758.24947789242"/>
    <n v="255"/>
    <n v="3.552E-3"/>
    <n v="0"/>
    <n v="799758.24947789242"/>
    <n v="0"/>
    <n v="0"/>
    <n v="3136.3068606976171"/>
    <n v="0"/>
    <n v="0"/>
    <n v="0"/>
    <n v="0"/>
    <n v="0"/>
    <n v="0"/>
    <n v="0"/>
    <n v="0"/>
    <n v="0"/>
    <n v="0"/>
    <n v="0"/>
    <n v="0"/>
    <n v="183.35294117647058"/>
    <n v="232.76470588235293"/>
    <n v="289.64902336731194"/>
    <n v="279.84721290355827"/>
    <n v="310.24677049026826"/>
    <n v="329.52037079066349"/>
    <n v="282.16283225010284"/>
    <n v="271.02715703344268"/>
    <n v="265.22395007188788"/>
    <n v="256.09799223344669"/>
    <n v="241.45618545905779"/>
    <n v="194.9577190390537"/>
    <n v="0"/>
    <n v="0"/>
    <n v="2840.741302145474"/>
    <n v="0"/>
    <n v="0"/>
    <n v="0"/>
    <n v="0"/>
    <n v="0"/>
    <n v="0"/>
    <n v="0"/>
    <n v="0"/>
    <n v="0"/>
    <n v="0"/>
    <n v="0"/>
    <n v="0"/>
    <n v="166.07375999999999"/>
    <n v="210.82896"/>
    <n v="262.35249940517645"/>
    <n v="253.47441155952691"/>
    <n v="281.00911483926541"/>
    <n v="298.46637104735134"/>
    <n v="255.57180693885314"/>
    <n v="245.48555775461102"/>
    <n v="240.22924501711319"/>
    <n v="231.96331744536667"/>
    <n v="218.7013545413962"/>
    <n v="176.58490359681326"/>
  </r>
  <r>
    <s v="PIC"/>
    <x v="5"/>
    <n v="68862496"/>
    <n v="20186852000185"/>
    <s v="TAL Alphonso Mango Sorbetto (Df) 8p 1PT"/>
    <m/>
    <m/>
    <m/>
    <m/>
    <m/>
    <m/>
    <m/>
    <m/>
    <m/>
    <m/>
    <m/>
    <m/>
    <m/>
    <n v="38595"/>
    <n v="46804"/>
    <n v="54782.643311457759"/>
    <n v="56716.678566267234"/>
    <n v="60859.763854740195"/>
    <n v="66990.620552673645"/>
    <n v="57016.039423250833"/>
    <n v="48853.408237430813"/>
    <n v="47154.201430763736"/>
    <n v="44775.546294637876"/>
    <n v="39828.119175049353"/>
    <n v="34374.433890712084"/>
    <n v="596750.45473698352"/>
    <n v="255"/>
    <n v="3.7839999999999996E-3"/>
    <n v="0"/>
    <n v="596750.45473698352"/>
    <n v="0"/>
    <n v="0"/>
    <n v="2340.197861713661"/>
    <n v="0"/>
    <n v="0"/>
    <n v="0"/>
    <n v="0"/>
    <n v="0"/>
    <n v="0"/>
    <n v="0"/>
    <n v="0"/>
    <n v="0"/>
    <n v="0"/>
    <n v="0"/>
    <n v="0"/>
    <n v="151.35294117647058"/>
    <n v="183.54509803921567"/>
    <n v="214.83389533905003"/>
    <n v="222.41834731869503"/>
    <n v="238.6657406068243"/>
    <n v="262.70831589283785"/>
    <n v="223.59231146372875"/>
    <n v="191.58199308796398"/>
    <n v="184.91843698338721"/>
    <n v="175.59037762603089"/>
    <n v="156.18870264725237"/>
    <n v="134.80170153220425"/>
    <n v="0"/>
    <n v="0"/>
    <n v="2258.1037207247455"/>
    <n v="0"/>
    <n v="0"/>
    <n v="0"/>
    <n v="0"/>
    <n v="0"/>
    <n v="0"/>
    <n v="0"/>
    <n v="0"/>
    <n v="0"/>
    <n v="0"/>
    <n v="0"/>
    <n v="0"/>
    <n v="146.04347999999999"/>
    <n v="177.10633599999997"/>
    <n v="207.29752229055615"/>
    <n v="214.6159116947552"/>
    <n v="230.29334642633688"/>
    <n v="253.49250817131704"/>
    <n v="215.74869317758112"/>
    <n v="184.86129677043817"/>
    <n v="178.43149821400996"/>
    <n v="169.43066717890972"/>
    <n v="150.70960295838674"/>
    <n v="130.07285784245451"/>
  </r>
  <r>
    <s v="NOV"/>
    <x v="3"/>
    <n v="68300738"/>
    <n v="10075856024156"/>
    <s v="KL REESES BAR 12-6 PK"/>
    <m/>
    <m/>
    <m/>
    <m/>
    <m/>
    <m/>
    <m/>
    <m/>
    <m/>
    <m/>
    <m/>
    <m/>
    <m/>
    <n v="34632"/>
    <n v="46692"/>
    <n v="60215.38911969238"/>
    <n v="58205.697888346236"/>
    <n v="68127.960993798464"/>
    <n v="78900.231467300982"/>
    <n v="67714.939878272286"/>
    <n v="57276.684462689664"/>
    <n v="49667.643877435126"/>
    <n v="44281.531558241928"/>
    <n v="30890.368831573451"/>
    <n v="30408.450598473806"/>
    <n v="627012.89867582428"/>
    <n v="132"/>
    <n v="8.4960000000000001E-3"/>
    <n v="0"/>
    <n v="627012.89867582428"/>
    <n v="0"/>
    <n v="0"/>
    <n v="4750.0977172410931"/>
    <n v="0"/>
    <n v="0"/>
    <n v="0"/>
    <n v="0"/>
    <n v="0"/>
    <n v="0"/>
    <n v="0"/>
    <n v="0"/>
    <n v="0"/>
    <n v="0"/>
    <n v="0"/>
    <n v="0"/>
    <n v="262.36363636363637"/>
    <n v="353.72727272727275"/>
    <n v="456.17719030069986"/>
    <n v="440.95225672989574"/>
    <n v="516.12091661968532"/>
    <n v="597.72902626743166"/>
    <n v="512.99196877479005"/>
    <n v="433.91427623249746"/>
    <n v="376.27002937450851"/>
    <n v="335.46614816849944"/>
    <n v="234.01794569373826"/>
    <n v="230.36704998843791"/>
    <n v="0"/>
    <n v="0"/>
    <n v="5327.101587149803"/>
    <n v="0"/>
    <n v="0"/>
    <n v="0"/>
    <n v="0"/>
    <n v="0"/>
    <n v="0"/>
    <n v="0"/>
    <n v="0"/>
    <n v="0"/>
    <n v="0"/>
    <n v="0"/>
    <n v="0"/>
    <n v="294.23347200000001"/>
    <n v="396.69523199999998"/>
    <n v="511.58994596090645"/>
    <n v="494.51560925938963"/>
    <n v="578.81515660331172"/>
    <n v="670.3363665461892"/>
    <n v="575.30612920580131"/>
    <n v="486.62271119501139"/>
    <n v="421.97630238268886"/>
    <n v="376.21589211882343"/>
    <n v="262.44457359304806"/>
    <n v="258.35019628463345"/>
  </r>
  <r>
    <s v="PIC"/>
    <x v="0"/>
    <n v="69568964"/>
    <n v="10077567281903"/>
    <s v="BR NSA VANILLA 6 1.5QT"/>
    <m/>
    <m/>
    <m/>
    <m/>
    <m/>
    <m/>
    <m/>
    <m/>
    <m/>
    <m/>
    <m/>
    <m/>
    <m/>
    <n v="37069"/>
    <n v="29624"/>
    <n v="48695.438856727582"/>
    <n v="50461.537478177735"/>
    <n v="49163.001362828923"/>
    <n v="60250.881506649777"/>
    <n v="49135.144991140529"/>
    <n v="52258.063761081023"/>
    <n v="38944.808952259627"/>
    <n v="38420.518777165496"/>
    <n v="41909.501154390928"/>
    <n v="33766.6968091655"/>
    <n v="529698.59364958713"/>
    <n v="176"/>
    <n v="8.5199999999999998E-3"/>
    <n v="0"/>
    <n v="529698.59364958713"/>
    <n v="0"/>
    <n v="0"/>
    <n v="3009.6511002817451"/>
    <n v="0"/>
    <n v="0"/>
    <n v="0"/>
    <n v="0"/>
    <n v="0"/>
    <n v="0"/>
    <n v="0"/>
    <n v="0"/>
    <n v="0"/>
    <n v="0"/>
    <n v="0"/>
    <n v="0"/>
    <n v="210.61931818181819"/>
    <n v="168.31818181818181"/>
    <n v="276.67862986777033"/>
    <n v="286.71328112600986"/>
    <n v="279.33523501607345"/>
    <n v="342.33455401505557"/>
    <n v="279.17696017693481"/>
    <n v="296.92081682432399"/>
    <n v="221.27732359238425"/>
    <n v="218.29840214298576"/>
    <n v="238.12216564994844"/>
    <n v="191.85623187025851"/>
    <n v="0"/>
    <n v="0"/>
    <n v="4513.0320178944821"/>
    <n v="0"/>
    <n v="0"/>
    <n v="0"/>
    <n v="0"/>
    <n v="0"/>
    <n v="0"/>
    <n v="0"/>
    <n v="0"/>
    <n v="0"/>
    <n v="0"/>
    <n v="0"/>
    <n v="0"/>
    <n v="315.82787999999999"/>
    <n v="252.39648"/>
    <n v="414.88513905931899"/>
    <n v="429.93229931407427"/>
    <n v="418.86877161130241"/>
    <n v="513.33751043665609"/>
    <n v="418.63143532451727"/>
    <n v="445.23870324441032"/>
    <n v="331.80977227325201"/>
    <n v="327.34281998145002"/>
    <n v="357.06894983541071"/>
    <n v="287.69225681409006"/>
  </r>
  <r>
    <s v="NOV"/>
    <x v="6"/>
    <n v="64325512"/>
    <n v="10851035003323"/>
    <s v="Yasso Coffee Chocolate Chip 8-4pk"/>
    <m/>
    <m/>
    <m/>
    <m/>
    <m/>
    <m/>
    <m/>
    <m/>
    <m/>
    <m/>
    <m/>
    <m/>
    <m/>
    <n v="37618"/>
    <n v="42136"/>
    <n v="51195.898759259508"/>
    <n v="42113.873929884496"/>
    <n v="51283.102097603536"/>
    <n v="54540.589730160762"/>
    <n v="56268.461602293239"/>
    <n v="58675.698332809428"/>
    <n v="47060.285450983836"/>
    <n v="34715.512176492048"/>
    <n v="36646.133346112249"/>
    <n v="30316.342791937455"/>
    <n v="542569.89821753663"/>
    <n v="187"/>
    <n v="3.3119999999999998E-3"/>
    <n v="0"/>
    <n v="542569.89821753663"/>
    <n v="0"/>
    <n v="0"/>
    <n v="2901.4433059761318"/>
    <n v="0"/>
    <n v="0"/>
    <n v="0"/>
    <n v="0"/>
    <n v="0"/>
    <n v="0"/>
    <n v="0"/>
    <n v="0"/>
    <n v="0"/>
    <n v="0"/>
    <n v="0"/>
    <n v="0"/>
    <n v="201.16577540106951"/>
    <n v="225.32620320855614"/>
    <n v="273.77485967518453"/>
    <n v="225.20788197799195"/>
    <n v="274.24118768771945"/>
    <n v="291.66090764791852"/>
    <n v="300.90086418338632"/>
    <n v="313.77378787598627"/>
    <n v="251.65928048654459"/>
    <n v="185.6444501416687"/>
    <n v="195.96862751931684"/>
    <n v="162.11948017078853"/>
    <n v="0"/>
    <n v="0"/>
    <n v="1796.9915028964813"/>
    <n v="0"/>
    <n v="0"/>
    <n v="0"/>
    <n v="0"/>
    <n v="0"/>
    <n v="0"/>
    <n v="0"/>
    <n v="0"/>
    <n v="0"/>
    <n v="0"/>
    <n v="0"/>
    <n v="0"/>
    <n v="124.59081599999999"/>
    <n v="139.55443199999999"/>
    <n v="169.56081669066748"/>
    <n v="139.48115045577745"/>
    <n v="169.84963414726289"/>
    <n v="180.63843318629245"/>
    <n v="186.3611448267952"/>
    <n v="194.33391287826481"/>
    <n v="155.86366541365845"/>
    <n v="114.97777632854165"/>
    <n v="121.37199364232376"/>
    <n v="100.40772732689685"/>
  </r>
  <r>
    <s v="NOV"/>
    <x v="4"/>
    <n v="64776954"/>
    <n v="10077567001570"/>
    <s v="PS Scribblers Natural 6-18PK"/>
    <m/>
    <m/>
    <m/>
    <m/>
    <m/>
    <m/>
    <m/>
    <m/>
    <m/>
    <m/>
    <m/>
    <m/>
    <m/>
    <n v="25831"/>
    <n v="27378"/>
    <n v="37698.462713689973"/>
    <n v="45320.005092953557"/>
    <n v="56567.027597722896"/>
    <n v="66096.820736397916"/>
    <n v="54307.451532609433"/>
    <n v="43721.264152828779"/>
    <n v="29924.020449238662"/>
    <n v="22566.666023178539"/>
    <n v="17015.043632061497"/>
    <n v="22940.705863668569"/>
    <n v="449366.46779434982"/>
    <n v="130"/>
    <n v="3.8340000000000002E-3"/>
    <n v="0"/>
    <n v="449366.46779434982"/>
    <n v="0"/>
    <n v="0"/>
    <n v="3456.6651368796142"/>
    <n v="0"/>
    <n v="0"/>
    <n v="0"/>
    <n v="0"/>
    <n v="0"/>
    <n v="0"/>
    <n v="0"/>
    <n v="0"/>
    <n v="0"/>
    <n v="0"/>
    <n v="0"/>
    <n v="0"/>
    <n v="198.7"/>
    <n v="210.6"/>
    <n v="289.98817472069209"/>
    <n v="348.61542379195043"/>
    <n v="435.13098152094534"/>
    <n v="508.43708258767629"/>
    <n v="417.74962717391873"/>
    <n v="336.31741656022137"/>
    <n v="230.18477268645125"/>
    <n v="173.58973863983491"/>
    <n v="130.88495101585767"/>
    <n v="176.46696818206593"/>
    <n v="0"/>
    <n v="0"/>
    <n v="1722.8710375235373"/>
    <n v="0"/>
    <n v="0"/>
    <n v="0"/>
    <n v="0"/>
    <n v="0"/>
    <n v="0"/>
    <n v="0"/>
    <n v="0"/>
    <n v="0"/>
    <n v="0"/>
    <n v="0"/>
    <n v="0"/>
    <n v="99.036054000000007"/>
    <n v="104.967252"/>
    <n v="144.53590604428737"/>
    <n v="173.75689952638393"/>
    <n v="216.87798380966959"/>
    <n v="253.41521070334963"/>
    <n v="208.21476917602459"/>
    <n v="167.62732676194554"/>
    <n v="114.72869440238104"/>
    <n v="86.520597532866518"/>
    <n v="65.235677285323789"/>
    <n v="87.954666281305293"/>
  </r>
  <r>
    <s v="PIC"/>
    <x v="0"/>
    <n v="68821734"/>
    <n v="10077567254259"/>
    <s v="BR Vanilla Chocolate 6 1.5QT"/>
    <m/>
    <m/>
    <m/>
    <m/>
    <m/>
    <m/>
    <m/>
    <m/>
    <m/>
    <m/>
    <m/>
    <m/>
    <m/>
    <n v="47462"/>
    <n v="39611"/>
    <n v="57611.398039406296"/>
    <n v="49589.462073260751"/>
    <n v="57084.81236076435"/>
    <n v="65884.281049815341"/>
    <n v="52322.76738356486"/>
    <n v="50898.652530172178"/>
    <n v="41931.752121785459"/>
    <n v="43839.057711696012"/>
    <n v="51472.453724019935"/>
    <n v="42190.571290641885"/>
    <n v="599898.20828512718"/>
    <n v="176"/>
    <n v="8.5199999999999998E-3"/>
    <n v="0"/>
    <n v="599898.20828512718"/>
    <n v="0"/>
    <n v="0"/>
    <n v="3408.5125470745861"/>
    <n v="0"/>
    <n v="0"/>
    <n v="0"/>
    <n v="0"/>
    <n v="0"/>
    <n v="0"/>
    <n v="0"/>
    <n v="0"/>
    <n v="0"/>
    <n v="0"/>
    <n v="0"/>
    <n v="0"/>
    <n v="269.67045454545456"/>
    <n v="225.0625"/>
    <n v="327.33748886026302"/>
    <n v="281.75830723443607"/>
    <n v="324.34552477707018"/>
    <n v="374.34250596485987"/>
    <n v="297.28845104298216"/>
    <n v="289.19688937597829"/>
    <n v="238.24859160105373"/>
    <n v="249.08555518009098"/>
    <n v="292.45712343193145"/>
    <n v="239.71915506046525"/>
    <n v="0"/>
    <n v="0"/>
    <n v="5111.1327345892832"/>
    <n v="0"/>
    <n v="0"/>
    <n v="0"/>
    <n v="0"/>
    <n v="0"/>
    <n v="0"/>
    <n v="0"/>
    <n v="0"/>
    <n v="0"/>
    <n v="0"/>
    <n v="0"/>
    <n v="0"/>
    <n v="404.37624"/>
    <n v="337.48572000000001"/>
    <n v="490.84911129574164"/>
    <n v="422.50221686418161"/>
    <n v="486.36260131371228"/>
    <n v="561.3340745444267"/>
    <n v="445.78997810797262"/>
    <n v="433.65651955706693"/>
    <n v="357.25852807761208"/>
    <n v="373.50877170365004"/>
    <n v="438.54530572864985"/>
    <n v="359.46366739626887"/>
  </r>
  <r>
    <s v="PIC"/>
    <x v="11"/>
    <n v="68649095"/>
    <n v="10076840003546"/>
    <s v="BJ US-TOP-DirtCake-8 450ML"/>
    <m/>
    <m/>
    <m/>
    <m/>
    <m/>
    <m/>
    <m/>
    <m/>
    <m/>
    <m/>
    <m/>
    <m/>
    <m/>
    <n v="44278"/>
    <n v="72271"/>
    <n v="79282.066007654983"/>
    <n v="67283.513345753861"/>
    <n v="66886.133198651063"/>
    <n v="74627.970739339522"/>
    <n v="65003.281846062833"/>
    <n v="66983.261418738985"/>
    <n v="58546.222869024525"/>
    <n v="66662.51398634394"/>
    <n v="57664.860846100368"/>
    <n v="48829.632339931217"/>
    <n v="768318.45659760141"/>
    <n v="240"/>
    <n v="3.5999999999999999E-3"/>
    <n v="0"/>
    <n v="768318.45659760141"/>
    <n v="0"/>
    <n v="0"/>
    <n v="3201.326902490006"/>
    <n v="0"/>
    <n v="0"/>
    <n v="0"/>
    <n v="0"/>
    <n v="0"/>
    <n v="0"/>
    <n v="0"/>
    <n v="0"/>
    <n v="0"/>
    <n v="0"/>
    <n v="0"/>
    <n v="0"/>
    <n v="184.49166666666667"/>
    <n v="301.12916666666666"/>
    <n v="330.34194169856244"/>
    <n v="280.34797227397445"/>
    <n v="278.69222166104612"/>
    <n v="310.94987808058136"/>
    <n v="270.84700769192847"/>
    <n v="279.0969225780791"/>
    <n v="243.94259528760219"/>
    <n v="277.76047494309972"/>
    <n v="240.27025352541821"/>
    <n v="203.45680141638007"/>
    <n v="0"/>
    <n v="0"/>
    <n v="2765.9464437513652"/>
    <n v="0"/>
    <n v="0"/>
    <n v="0"/>
    <n v="0"/>
    <n v="0"/>
    <n v="0"/>
    <n v="0"/>
    <n v="0"/>
    <n v="0"/>
    <n v="0"/>
    <n v="0"/>
    <n v="0"/>
    <n v="159.4008"/>
    <n v="260.17559999999997"/>
    <n v="285.41543762755794"/>
    <n v="242.2206480447139"/>
    <n v="240.79007951514382"/>
    <n v="268.66069466162224"/>
    <n v="234.01181464582621"/>
    <n v="241.13974110746034"/>
    <n v="210.76640232848828"/>
    <n v="239.98505035083818"/>
    <n v="207.59349904596132"/>
    <n v="175.78667642375237"/>
  </r>
  <r>
    <s v="PIC"/>
    <x v="0"/>
    <n v="69568829"/>
    <n v="10077567283204"/>
    <s v="BR CS CHOC 6 1.5QT"/>
    <m/>
    <m/>
    <m/>
    <m/>
    <m/>
    <m/>
    <m/>
    <m/>
    <m/>
    <m/>
    <m/>
    <m/>
    <m/>
    <n v="34576"/>
    <n v="29419"/>
    <n v="43657.832979259721"/>
    <n v="43962.730674359853"/>
    <n v="41893.058080874347"/>
    <n v="47899.826475748072"/>
    <n v="44756.214475982539"/>
    <n v="43837.858090024805"/>
    <n v="36409.419099623105"/>
    <n v="34582.987950729512"/>
    <n v="38240.790020893422"/>
    <n v="28806.401983166747"/>
    <n v="468042.11983066215"/>
    <n v="176"/>
    <n v="8.5199999999999998E-3"/>
    <n v="0"/>
    <n v="468042.11983066215"/>
    <n v="0"/>
    <n v="0"/>
    <n v="2659.3302263105802"/>
    <n v="0"/>
    <n v="0"/>
    <n v="0"/>
    <n v="0"/>
    <n v="0"/>
    <n v="0"/>
    <n v="0"/>
    <n v="0"/>
    <n v="0"/>
    <n v="0"/>
    <n v="0"/>
    <n v="0"/>
    <n v="196.45454545454547"/>
    <n v="167.15340909090909"/>
    <n v="248.05586920033932"/>
    <n v="249.78824246795372"/>
    <n v="238.02873909587697"/>
    <n v="272.1581049758413"/>
    <n v="254.29667315899169"/>
    <n v="249.07873914786822"/>
    <n v="206.87169942967674"/>
    <n v="196.49424972005406"/>
    <n v="217.27721602780355"/>
    <n v="163.67273854072016"/>
    <n v="0"/>
    <n v="0"/>
    <n v="3987.7188609572413"/>
    <n v="0"/>
    <n v="0"/>
    <n v="0"/>
    <n v="0"/>
    <n v="0"/>
    <n v="0"/>
    <n v="0"/>
    <n v="0"/>
    <n v="0"/>
    <n v="0"/>
    <n v="0"/>
    <n v="0"/>
    <n v="294.58751999999998"/>
    <n v="250.64988"/>
    <n v="371.96473698329282"/>
    <n v="374.56246534554595"/>
    <n v="356.9288548490494"/>
    <n v="408.10652157337358"/>
    <n v="381.32294733537123"/>
    <n v="373.49855092701131"/>
    <n v="310.20825072878887"/>
    <n v="294.64705734021544"/>
    <n v="325.81153097801194"/>
    <n v="245.43054489658067"/>
  </r>
  <r>
    <s v="NOV"/>
    <x v="6"/>
    <n v="64325372"/>
    <n v="10851035003248"/>
    <s v="Yasso Sea Salt Caramel 8-4pk"/>
    <m/>
    <m/>
    <m/>
    <m/>
    <m/>
    <m/>
    <m/>
    <m/>
    <m/>
    <m/>
    <m/>
    <m/>
    <m/>
    <n v="36967"/>
    <n v="41631"/>
    <n v="51460.933947345147"/>
    <n v="42544.543181988171"/>
    <n v="50230.727643327256"/>
    <n v="60484.153446789656"/>
    <n v="57262.609975830084"/>
    <n v="56170.727257088831"/>
    <n v="44927.851640354791"/>
    <n v="38922.991429512222"/>
    <n v="36686.236995163308"/>
    <n v="31809.372950418205"/>
    <n v="549098.14846781758"/>
    <n v="187"/>
    <n v="3.3119999999999998E-3"/>
    <n v="0"/>
    <n v="549098.14846781758"/>
    <n v="0"/>
    <n v="0"/>
    <n v="2936.3537351220193"/>
    <n v="0"/>
    <n v="0"/>
    <n v="0"/>
    <n v="0"/>
    <n v="0"/>
    <n v="0"/>
    <n v="0"/>
    <n v="0"/>
    <n v="0"/>
    <n v="0"/>
    <n v="0"/>
    <n v="0"/>
    <n v="197.68449197860963"/>
    <n v="222.62566844919786"/>
    <n v="275.19216014623072"/>
    <n v="227.5109261068886"/>
    <n v="268.61351680923667"/>
    <n v="323.44467083844734"/>
    <n v="306.21716564615019"/>
    <n v="300.3782206261435"/>
    <n v="240.25589112489192"/>
    <n v="208.14433919525251"/>
    <n v="196.18308553563267"/>
    <n v="170.10359866533798"/>
    <n v="0"/>
    <n v="0"/>
    <n v="1818.6130677254118"/>
    <n v="0"/>
    <n v="0"/>
    <n v="0"/>
    <n v="0"/>
    <n v="0"/>
    <n v="0"/>
    <n v="0"/>
    <n v="0"/>
    <n v="0"/>
    <n v="0"/>
    <n v="0"/>
    <n v="0"/>
    <n v="122.434704"/>
    <n v="137.88187199999999"/>
    <n v="170.43861323360713"/>
    <n v="140.90752701874482"/>
    <n v="166.36416995469986"/>
    <n v="200.32351621576734"/>
    <n v="189.65376423994923"/>
    <n v="186.0374486754782"/>
    <n v="148.80104463285505"/>
    <n v="128.91294761454446"/>
    <n v="121.50481692798087"/>
    <n v="105.35264321178509"/>
  </r>
  <r>
    <s v="NOV"/>
    <x v="4"/>
    <n v="64341106"/>
    <n v="10077567085167"/>
    <s v="PS Jolly Rancher Pop 6-18PK"/>
    <m/>
    <m/>
    <m/>
    <m/>
    <m/>
    <m/>
    <m/>
    <m/>
    <m/>
    <m/>
    <m/>
    <m/>
    <m/>
    <n v="36139"/>
    <n v="36075"/>
    <n v="50166.583668545616"/>
    <n v="52911.268611762396"/>
    <n v="78405.379452949885"/>
    <n v="85816.907527293195"/>
    <n v="67084.743991109528"/>
    <n v="45433.574983862913"/>
    <n v="35229.936493964196"/>
    <n v="28749.123323892483"/>
    <n v="29326.911558858956"/>
    <n v="29177.054348067122"/>
    <n v="574515.48396030627"/>
    <n v="130"/>
    <n v="5.2680000000000001E-3"/>
    <n v="0"/>
    <n v="574515.48396030627"/>
    <n v="0"/>
    <n v="0"/>
    <n v="4419.3498766177408"/>
    <n v="0"/>
    <n v="0"/>
    <n v="0"/>
    <n v="0"/>
    <n v="0"/>
    <n v="0"/>
    <n v="0"/>
    <n v="0"/>
    <n v="0"/>
    <n v="0"/>
    <n v="0"/>
    <n v="0"/>
    <n v="277.99230769230769"/>
    <n v="277.5"/>
    <n v="385.8967974503509"/>
    <n v="407.00975855201841"/>
    <n v="603.11830348422984"/>
    <n v="660.13005790225532"/>
    <n v="516.03649223930404"/>
    <n v="349.48903833740701"/>
    <n v="270.9995114920323"/>
    <n v="221.14710249148064"/>
    <n v="225.59162737583813"/>
    <n v="224.43887960051632"/>
    <n v="0"/>
    <n v="0"/>
    <n v="3026.5475695028936"/>
    <n v="0"/>
    <n v="0"/>
    <n v="0"/>
    <n v="0"/>
    <n v="0"/>
    <n v="0"/>
    <n v="0"/>
    <n v="0"/>
    <n v="0"/>
    <n v="0"/>
    <n v="0"/>
    <n v="0"/>
    <n v="190.38025200000001"/>
    <n v="190.04310000000001"/>
    <n v="264.27756276589832"/>
    <n v="278.73656304676433"/>
    <n v="413.03953895813999"/>
    <n v="452.08346885378057"/>
    <n v="353.40243134516498"/>
    <n v="239.34407301498982"/>
    <n v="185.59130545020338"/>
    <n v="151.45038167026561"/>
    <n v="154.49417009206897"/>
    <n v="153.70472230561759"/>
  </r>
  <r>
    <s v="PIC"/>
    <x v="2"/>
    <n v="84164936"/>
    <n v="10076840100047"/>
    <s v="BJ US-IC-MintChocCookie-8 1PT"/>
    <m/>
    <m/>
    <m/>
    <m/>
    <m/>
    <m/>
    <m/>
    <m/>
    <m/>
    <m/>
    <m/>
    <m/>
    <m/>
    <n v="32956"/>
    <n v="40214"/>
    <n v="50802.842657329282"/>
    <n v="43137.573668231307"/>
    <n v="45102.008315940628"/>
    <n v="48954.724210633198"/>
    <n v="41232.431252282244"/>
    <n v="42114.635630636352"/>
    <n v="34860.366156014417"/>
    <n v="33963.475984613026"/>
    <n v="31528.457457307082"/>
    <n v="28922.921168838358"/>
    <n v="473789.43650182587"/>
    <n v="240"/>
    <n v="3.7853439999999999E-3"/>
    <n v="0"/>
    <n v="473789.43650182587"/>
    <n v="0"/>
    <n v="0"/>
    <n v="1974.1226520909411"/>
    <n v="0"/>
    <n v="0"/>
    <n v="0"/>
    <n v="0"/>
    <n v="0"/>
    <n v="0"/>
    <n v="0"/>
    <n v="0"/>
    <n v="0"/>
    <n v="0"/>
    <n v="0"/>
    <n v="0"/>
    <n v="137.31666666666666"/>
    <n v="167.55833333333334"/>
    <n v="211.67851107220534"/>
    <n v="179.7398902842971"/>
    <n v="187.9250346497526"/>
    <n v="203.978017544305"/>
    <n v="171.80179688450934"/>
    <n v="175.4776484609848"/>
    <n v="145.25152565006007"/>
    <n v="141.51448326922093"/>
    <n v="131.36857273877951"/>
    <n v="120.5121715368265"/>
    <n v="0"/>
    <n v="0"/>
    <n v="1793.4560007255675"/>
    <n v="0"/>
    <n v="0"/>
    <n v="0"/>
    <n v="0"/>
    <n v="0"/>
    <n v="0"/>
    <n v="0"/>
    <n v="0"/>
    <n v="0"/>
    <n v="0"/>
    <n v="0"/>
    <n v="0"/>
    <n v="124.749796864"/>
    <n v="152.223823616"/>
    <n v="192.30623563586545"/>
    <n v="163.29055565959737"/>
    <n v="170.72661656669595"/>
    <n v="185.31047156237511"/>
    <n v="156.07893624623907"/>
    <n v="159.41838329661553"/>
    <n v="131.95847786647224"/>
    <n v="128.56344003749902"/>
    <n v="119.34605726527262"/>
    <n v="109.48320610893526"/>
  </r>
  <r>
    <s v="PIC"/>
    <x v="5"/>
    <n v="68730257"/>
    <n v="20186852000079"/>
    <s v="Talenti Mediterranean Mint 8 1PT"/>
    <m/>
    <m/>
    <m/>
    <m/>
    <m/>
    <m/>
    <m/>
    <m/>
    <m/>
    <m/>
    <m/>
    <m/>
    <m/>
    <n v="30105"/>
    <n v="33690"/>
    <n v="42628.006307259719"/>
    <n v="39147.350348198306"/>
    <n v="45476.48324698014"/>
    <n v="51153.121154628527"/>
    <n v="39992.199470664498"/>
    <n v="34526.547939430689"/>
    <n v="35100.234552828886"/>
    <n v="33246.187219577288"/>
    <n v="23517.658623085503"/>
    <n v="25555.181129294684"/>
    <n v="434137.96999194822"/>
    <n v="255"/>
    <n v="3.7853439999999999E-3"/>
    <n v="0"/>
    <n v="434137.96999194822"/>
    <n v="0"/>
    <n v="0"/>
    <n v="1702.5018431056792"/>
    <n v="0"/>
    <n v="0"/>
    <n v="0"/>
    <n v="0"/>
    <n v="0"/>
    <n v="0"/>
    <n v="0"/>
    <n v="0"/>
    <n v="0"/>
    <n v="0"/>
    <n v="0"/>
    <n v="0"/>
    <n v="118.05882352941177"/>
    <n v="132.11764705882354"/>
    <n v="167.16865218533223"/>
    <n v="153.51902097332669"/>
    <n v="178.3391499881574"/>
    <n v="200.6004751161903"/>
    <n v="156.8321547869196"/>
    <n v="135.39822721345368"/>
    <n v="137.64797863854466"/>
    <n v="130.37720478265604"/>
    <n v="92.226112247394127"/>
    <n v="100.21639658546935"/>
    <n v="0"/>
    <n v="0"/>
    <n v="1643.3615598812012"/>
    <n v="0"/>
    <n v="0"/>
    <n v="0"/>
    <n v="0"/>
    <n v="0"/>
    <n v="0"/>
    <n v="0"/>
    <n v="0"/>
    <n v="0"/>
    <n v="0"/>
    <n v="0"/>
    <n v="0"/>
    <n v="113.95778111999999"/>
    <n v="127.52823936"/>
    <n v="161.36166790714773"/>
    <n v="148.18618775645038"/>
    <n v="172.1441330000568"/>
    <n v="193.63216024394617"/>
    <n v="151.38423231308303"/>
    <n v="130.69486108323633"/>
    <n v="132.86646226314352"/>
    <n v="125.84825531450358"/>
    <n v="89.022427962944974"/>
    <n v="96.735151556688862"/>
  </r>
  <r>
    <s v="PIC"/>
    <x v="5"/>
    <n v="68862392"/>
    <n v="20186852000062"/>
    <s v="Talenti Coffee Choc Chip 8 1PT"/>
    <m/>
    <m/>
    <m/>
    <m/>
    <m/>
    <m/>
    <m/>
    <m/>
    <m/>
    <m/>
    <m/>
    <m/>
    <m/>
    <n v="33090"/>
    <n v="39030"/>
    <n v="44166.44935333926"/>
    <n v="43142.07898309968"/>
    <n v="46610.617898284181"/>
    <n v="53499.363785429552"/>
    <n v="42527.849513441543"/>
    <n v="38884.832858890535"/>
    <n v="38375.81113157294"/>
    <n v="35352.090696116597"/>
    <n v="28719.024343393594"/>
    <n v="23412.486377468747"/>
    <n v="466810.60494103661"/>
    <n v="255"/>
    <n v="3.7839999999999996E-3"/>
    <n v="0"/>
    <n v="466810.60494103661"/>
    <n v="0"/>
    <n v="0"/>
    <n v="1830.6298232981828"/>
    <n v="0"/>
    <n v="0"/>
    <n v="0"/>
    <n v="0"/>
    <n v="0"/>
    <n v="0"/>
    <n v="0"/>
    <n v="0"/>
    <n v="0"/>
    <n v="0"/>
    <n v="0"/>
    <n v="0"/>
    <n v="129.76470588235293"/>
    <n v="153.05882352941177"/>
    <n v="173.20176216995787"/>
    <n v="169.18462346313601"/>
    <n v="182.7867368560164"/>
    <n v="209.80142660952765"/>
    <n v="166.77588044486879"/>
    <n v="152.48954062310014"/>
    <n v="150.49337698656055"/>
    <n v="138.63564978869255"/>
    <n v="112.62362487605331"/>
    <n v="91.813672068504886"/>
    <n v="0"/>
    <n v="0"/>
    <n v="1766.4113290968824"/>
    <n v="0"/>
    <n v="0"/>
    <n v="0"/>
    <n v="0"/>
    <n v="0"/>
    <n v="0"/>
    <n v="0"/>
    <n v="0"/>
    <n v="0"/>
    <n v="0"/>
    <n v="0"/>
    <n v="0"/>
    <n v="125.21255999999998"/>
    <n v="147.68951999999999"/>
    <n v="167.12584435303575"/>
    <n v="163.24962687204916"/>
    <n v="176.37457812710733"/>
    <n v="202.44159256406542"/>
    <n v="160.92538255886279"/>
    <n v="147.14020753804178"/>
    <n v="145.21406932187199"/>
    <n v="133.77231119410519"/>
    <n v="108.67278811540135"/>
    <n v="88.592848452341727"/>
  </r>
  <r>
    <s v="NOV"/>
    <x v="9"/>
    <n v="69591667"/>
    <n v="10077567721836"/>
    <s v="BR Carbsmart Fudge Bar 8-6PK"/>
    <m/>
    <m/>
    <m/>
    <m/>
    <m/>
    <m/>
    <m/>
    <m/>
    <m/>
    <m/>
    <m/>
    <m/>
    <m/>
    <n v="40326"/>
    <n v="34866"/>
    <n v="39162.98066721276"/>
    <n v="42880.406380006098"/>
    <n v="47228.608458455914"/>
    <n v="46354.697394132862"/>
    <n v="51665.951273554783"/>
    <n v="44035.427007746643"/>
    <n v="47425.564859260543"/>
    <n v="35516.04223515917"/>
    <n v="26939.488436502088"/>
    <n v="26376.773094007527"/>
    <n v="482777.93980603846"/>
    <n v="143"/>
    <n v="4.2560000000000002E-3"/>
    <n v="0"/>
    <n v="482777.93980603846"/>
    <n v="0"/>
    <n v="0"/>
    <n v="3376.0695091331359"/>
    <n v="0"/>
    <n v="0"/>
    <n v="0"/>
    <n v="0"/>
    <n v="0"/>
    <n v="0"/>
    <n v="0"/>
    <n v="0"/>
    <n v="0"/>
    <n v="0"/>
    <n v="0"/>
    <n v="0"/>
    <n v="282"/>
    <n v="243.81818181818181"/>
    <n v="273.86699767281652"/>
    <n v="299.86298167836429"/>
    <n v="330.26998921997142"/>
    <n v="324.15872303589413"/>
    <n v="361.30035855632718"/>
    <n v="307.94004900522128"/>
    <n v="331.64730670811571"/>
    <n v="248.3639317143998"/>
    <n v="188.38803102449012"/>
    <n v="184.45295869935333"/>
    <n v="0"/>
    <n v="0"/>
    <n v="2054.7029118144997"/>
    <n v="0"/>
    <n v="0"/>
    <n v="0"/>
    <n v="0"/>
    <n v="0"/>
    <n v="0"/>
    <n v="0"/>
    <n v="0"/>
    <n v="0"/>
    <n v="0"/>
    <n v="0"/>
    <n v="0"/>
    <n v="171.62745600000002"/>
    <n v="148.38969600000001"/>
    <n v="166.67764571965751"/>
    <n v="182.49900955330597"/>
    <n v="201.00495759918837"/>
    <n v="197.28559210942947"/>
    <n v="219.89028862024918"/>
    <n v="187.41477734496974"/>
    <n v="201.84320404101288"/>
    <n v="151.15627575283744"/>
    <n v="114.6544627857529"/>
    <n v="112.25954628809605"/>
  </r>
  <r>
    <s v="NOV"/>
    <x v="9"/>
    <n v="64330596"/>
    <n v="10077567193428"/>
    <s v="MG Mini Double Caramel RFA 6-6PK"/>
    <m/>
    <m/>
    <m/>
    <m/>
    <m/>
    <m/>
    <m/>
    <m/>
    <m/>
    <m/>
    <m/>
    <m/>
    <m/>
    <n v="28165"/>
    <n v="41319"/>
    <n v="38936.963643172166"/>
    <n v="35746.724791563596"/>
    <n v="42567.212711403787"/>
    <n v="46976.026184155933"/>
    <n v="34878.622898933572"/>
    <n v="43418.284489298923"/>
    <n v="33205.508060894143"/>
    <n v="29901.301392704583"/>
    <n v="29141.60503650083"/>
    <n v="25135.042760879485"/>
    <n v="429391.29196950706"/>
    <n v="176"/>
    <n v="1.98E-3"/>
    <n v="0"/>
    <n v="429391.29196950706"/>
    <n v="0"/>
    <n v="0"/>
    <n v="2439.7232498267444"/>
    <n v="0"/>
    <n v="0"/>
    <n v="0"/>
    <n v="0"/>
    <n v="0"/>
    <n v="0"/>
    <n v="0"/>
    <n v="0"/>
    <n v="0"/>
    <n v="0"/>
    <n v="0"/>
    <n v="0"/>
    <n v="160.02840909090909"/>
    <n v="234.76704545454547"/>
    <n v="221.23274797256911"/>
    <n v="203.1063908611568"/>
    <n v="241.85916313297605"/>
    <n v="266.90923968270414"/>
    <n v="198.17399374394074"/>
    <n v="246.69479823465298"/>
    <n v="188.66765943689853"/>
    <n v="169.89375791309422"/>
    <n v="165.57730134375473"/>
    <n v="142.81274295954253"/>
    <n v="0"/>
    <n v="0"/>
    <n v="850.19475809962398"/>
    <n v="0"/>
    <n v="0"/>
    <n v="0"/>
    <n v="0"/>
    <n v="0"/>
    <n v="0"/>
    <n v="0"/>
    <n v="0"/>
    <n v="0"/>
    <n v="0"/>
    <n v="0"/>
    <n v="0"/>
    <n v="55.7667"/>
    <n v="81.811620000000005"/>
    <n v="77.095188013480893"/>
    <n v="70.778515087295915"/>
    <n v="84.2830811685795"/>
    <n v="93.012531844628754"/>
    <n v="69.059673339888477"/>
    <n v="85.968203288811864"/>
    <n v="65.746905960570402"/>
    <n v="59.204576757555074"/>
    <n v="57.700377972271646"/>
    <n v="49.767384666541382"/>
  </r>
  <r>
    <s v="PIC"/>
    <x v="5"/>
    <n v="68730234"/>
    <n v="20186852000116"/>
    <s v="Talenti Vanilla Bean 8 1PT"/>
    <m/>
    <m/>
    <m/>
    <m/>
    <m/>
    <m/>
    <m/>
    <m/>
    <m/>
    <m/>
    <m/>
    <m/>
    <m/>
    <n v="30253"/>
    <n v="39516"/>
    <n v="42893.471364394863"/>
    <n v="41607.877518751142"/>
    <n v="45783.628468851712"/>
    <n v="51376.441431901672"/>
    <n v="42121.037817598772"/>
    <n v="37081.283416748134"/>
    <n v="36987.990787513918"/>
    <n v="35612.567029577418"/>
    <n v="30148.30852281925"/>
    <n v="25997.362646997721"/>
    <n v="459378.96900515468"/>
    <n v="255"/>
    <n v="3.7853439999999999E-3"/>
    <n v="0"/>
    <n v="459378.96900515468"/>
    <n v="0"/>
    <n v="0"/>
    <n v="1801.4861529613909"/>
    <n v="0"/>
    <n v="0"/>
    <n v="0"/>
    <n v="0"/>
    <n v="0"/>
    <n v="0"/>
    <n v="0"/>
    <n v="0"/>
    <n v="0"/>
    <n v="0"/>
    <n v="0"/>
    <n v="0"/>
    <n v="118.63921568627451"/>
    <n v="154.96470588235294"/>
    <n v="168.20969162507791"/>
    <n v="163.16814713235743"/>
    <n v="179.54364105432043"/>
    <n v="201.47624090941832"/>
    <n v="165.18054046117166"/>
    <n v="145.41679771273778"/>
    <n v="145.05094426476046"/>
    <n v="139.65712560618596"/>
    <n v="118.22866087380098"/>
    <n v="101.95044175293224"/>
    <n v="0"/>
    <n v="0"/>
    <n v="1738.9074240498483"/>
    <n v="0"/>
    <n v="0"/>
    <n v="0"/>
    <n v="0"/>
    <n v="0"/>
    <n v="0"/>
    <n v="0"/>
    <n v="0"/>
    <n v="0"/>
    <n v="0"/>
    <n v="0"/>
    <n v="0"/>
    <n v="114.518012032"/>
    <n v="149.581653504"/>
    <n v="162.36654446838392"/>
    <n v="157.50012951833952"/>
    <n v="173.306783322797"/>
    <n v="194.47750431560041"/>
    <n v="159.44261777662061"/>
    <n v="140.36541369388704"/>
    <n v="140.01226899957109"/>
    <n v="134.80581693000869"/>
    <n v="114.12171877700271"/>
    <n v="98.408960711636936"/>
  </r>
  <r>
    <s v="PIC"/>
    <x v="2"/>
    <n v="69999267"/>
    <n v="10076840002358"/>
    <s v="BJ US-IC-GimmeSmore-8 1PT"/>
    <m/>
    <m/>
    <m/>
    <m/>
    <m/>
    <m/>
    <m/>
    <m/>
    <m/>
    <m/>
    <m/>
    <m/>
    <m/>
    <n v="36867"/>
    <n v="49342"/>
    <n v="58549.063454779876"/>
    <n v="50449.285132565783"/>
    <n v="56133.371202248149"/>
    <n v="55673.366447846594"/>
    <n v="48146.839756676127"/>
    <n v="48684.839192762149"/>
    <n v="40782.249110086384"/>
    <n v="39645.399003323611"/>
    <n v="39319.930172811932"/>
    <n v="34670.750252355516"/>
    <n v="558264.09372545616"/>
    <n v="240"/>
    <n v="3.7839999999999996E-3"/>
    <n v="0"/>
    <n v="558264.09372545616"/>
    <n v="0"/>
    <n v="0"/>
    <n v="2326.100390522734"/>
    <n v="0"/>
    <n v="0"/>
    <n v="0"/>
    <n v="0"/>
    <n v="0"/>
    <n v="0"/>
    <n v="0"/>
    <n v="0"/>
    <n v="0"/>
    <n v="0"/>
    <n v="0"/>
    <n v="0"/>
    <n v="153.61250000000001"/>
    <n v="205.59166666666667"/>
    <n v="243.95443106158282"/>
    <n v="210.20535471902409"/>
    <n v="233.88904667603396"/>
    <n v="231.97236019936082"/>
    <n v="200.61183231948385"/>
    <n v="202.85349663650896"/>
    <n v="169.92603795869326"/>
    <n v="165.18916251384837"/>
    <n v="163.83304238671639"/>
    <n v="144.46145938481465"/>
    <n v="0"/>
    <n v="0"/>
    <n v="2112.4713306571257"/>
    <n v="0"/>
    <n v="0"/>
    <n v="0"/>
    <n v="0"/>
    <n v="0"/>
    <n v="0"/>
    <n v="0"/>
    <n v="0"/>
    <n v="0"/>
    <n v="0"/>
    <n v="0"/>
    <n v="0"/>
    <n v="139.50472799999997"/>
    <n v="186.71012799999997"/>
    <n v="221.54965611288702"/>
    <n v="190.90009494162891"/>
    <n v="212.40867662930697"/>
    <n v="210.66801863865149"/>
    <n v="182.18764163926244"/>
    <n v="184.22343150541195"/>
    <n v="154.32003063256687"/>
    <n v="150.01818982857654"/>
    <n v="148.78661577392035"/>
    <n v="131.19411895491325"/>
  </r>
  <r>
    <s v="NOV"/>
    <x v="12"/>
    <n v="64967300"/>
    <n v="10077567008227"/>
    <s v="GH GIANT KING CONE 1-12PK"/>
    <m/>
    <m/>
    <m/>
    <m/>
    <m/>
    <m/>
    <m/>
    <m/>
    <m/>
    <m/>
    <m/>
    <m/>
    <m/>
    <n v="11700"/>
    <n v="18980"/>
    <n v="39200.282435904934"/>
    <n v="43543.758543384603"/>
    <n v="55923.878221008577"/>
    <n v="62449.461319540358"/>
    <n v="61556.61008968886"/>
    <n v="41528.038967243549"/>
    <n v="37168.398901510212"/>
    <n v="33565.488764225229"/>
    <n v="30497.91"/>
    <n v="30205.35"/>
    <n v="466319.1772425063"/>
    <n v="240"/>
    <n v="2.8319999999999999E-3"/>
    <n v="0"/>
    <n v="466319.1772425063"/>
    <n v="0"/>
    <n v="0"/>
    <n v="1942.9965718437763"/>
    <n v="0"/>
    <n v="0"/>
    <n v="0"/>
    <n v="0"/>
    <n v="0"/>
    <n v="0"/>
    <n v="0"/>
    <n v="0"/>
    <n v="0"/>
    <n v="0"/>
    <n v="0"/>
    <n v="0"/>
    <n v="48.75"/>
    <n v="79.083333333333329"/>
    <n v="163.33451014960389"/>
    <n v="181.43232726410253"/>
    <n v="233.01615925420239"/>
    <n v="260.20608883141819"/>
    <n v="256.48587537370361"/>
    <n v="173.03349569684812"/>
    <n v="154.86832875629256"/>
    <n v="139.85620318427178"/>
    <n v="127.074625"/>
    <n v="125.85562499999999"/>
    <n v="0"/>
    <n v="0"/>
    <n v="1320.6159099507777"/>
    <n v="0"/>
    <n v="0"/>
    <n v="0"/>
    <n v="0"/>
    <n v="0"/>
    <n v="0"/>
    <n v="0"/>
    <n v="0"/>
    <n v="0"/>
    <n v="0"/>
    <n v="0"/>
    <n v="0"/>
    <n v="33.134399999999999"/>
    <n v="53.751359999999998"/>
    <n v="111.01519985848277"/>
    <n v="123.31592419486519"/>
    <n v="158.37642312189629"/>
    <n v="176.8568744569383"/>
    <n v="174.32831977399886"/>
    <n v="117.60740635523372"/>
    <n v="105.26090568907692"/>
    <n v="95.057464180285848"/>
    <n v="86.370081119999995"/>
    <n v="85.541551199999986"/>
  </r>
  <r>
    <s v="NOV"/>
    <x v="6"/>
    <n v="64325486"/>
    <n v="10850001974063"/>
    <s v="Yasso Caramel Chocolate Crunch 8-4pk"/>
    <m/>
    <m/>
    <m/>
    <m/>
    <m/>
    <m/>
    <m/>
    <m/>
    <m/>
    <m/>
    <m/>
    <m/>
    <m/>
    <n v="45313"/>
    <n v="47068"/>
    <n v="68670.405980688331"/>
    <n v="64929.215133123616"/>
    <n v="71913.820096950163"/>
    <n v="79602.964388590612"/>
    <n v="78472.721163041773"/>
    <n v="72698.938043942981"/>
    <n v="61191.24017216004"/>
    <n v="55083.755977035464"/>
    <n v="47041.986738543819"/>
    <n v="36114.208601955295"/>
    <n v="728100.25629603222"/>
    <n v="187"/>
    <n v="2.5119999999999999E-3"/>
    <n v="0"/>
    <n v="728100.25629603222"/>
    <n v="0"/>
    <n v="0"/>
    <n v="3893.5842582675518"/>
    <n v="0"/>
    <n v="0"/>
    <n v="0"/>
    <n v="0"/>
    <n v="0"/>
    <n v="0"/>
    <n v="0"/>
    <n v="0"/>
    <n v="0"/>
    <n v="0"/>
    <n v="0"/>
    <n v="0"/>
    <n v="242.31550802139037"/>
    <n v="251.70053475935828"/>
    <n v="367.2214223566221"/>
    <n v="347.21505418782681"/>
    <n v="384.56588287139124"/>
    <n v="425.68430154326529"/>
    <n v="419.64022012321806"/>
    <n v="388.76437456654003"/>
    <n v="327.22588327358312"/>
    <n v="294.56553998414688"/>
    <n v="251.56142640932524"/>
    <n v="193.12411017088394"/>
    <n v="0"/>
    <n v="0"/>
    <n v="1828.9878438156329"/>
    <n v="0"/>
    <n v="0"/>
    <n v="0"/>
    <n v="0"/>
    <n v="0"/>
    <n v="0"/>
    <n v="0"/>
    <n v="0"/>
    <n v="0"/>
    <n v="0"/>
    <n v="0"/>
    <n v="0"/>
    <n v="113.826256"/>
    <n v="118.234816"/>
    <n v="172.50005982348907"/>
    <n v="163.10218841440653"/>
    <n v="180.64751608353879"/>
    <n v="199.9626465441396"/>
    <n v="197.12347556156092"/>
    <n v="182.61973236638477"/>
    <n v="153.71239531246601"/>
    <n v="138.37039501431309"/>
    <n v="118.16947068722207"/>
    <n v="90.718892008111695"/>
  </r>
  <r>
    <s v="NOV"/>
    <x v="15"/>
    <n v="64356482"/>
    <n v="10077567003826"/>
    <s v="MG Mini Double Caramel RFA 1(3) 6PK"/>
    <m/>
    <m/>
    <m/>
    <m/>
    <m/>
    <m/>
    <m/>
    <m/>
    <m/>
    <m/>
    <m/>
    <m/>
    <m/>
    <n v="0"/>
    <n v="0"/>
    <n v="0"/>
    <n v="38924"/>
    <n v="172556"/>
    <n v="151172"/>
    <n v="80738"/>
    <n v="0"/>
    <n v="0"/>
    <n v="0"/>
    <n v="0"/>
    <n v="0"/>
    <n v="443390"/>
    <n v="296"/>
    <n v="9.8999999999999999E-4"/>
    <n v="0"/>
    <n v="443390"/>
    <n v="0"/>
    <n v="0"/>
    <n v="1497.9391891891892"/>
    <n v="0"/>
    <n v="0"/>
    <n v="0"/>
    <n v="0"/>
    <n v="0"/>
    <n v="0"/>
    <n v="0"/>
    <n v="0"/>
    <n v="0"/>
    <n v="0"/>
    <n v="0"/>
    <n v="0"/>
    <n v="0"/>
    <n v="0"/>
    <n v="0"/>
    <n v="131.5"/>
    <n v="582.95945945945948"/>
    <n v="510.7162162162162"/>
    <n v="272.76351351351349"/>
    <n v="0"/>
    <n v="0"/>
    <n v="0"/>
    <n v="0"/>
    <n v="0"/>
    <n v="0"/>
    <n v="0"/>
    <n v="438.95609999999999"/>
    <n v="0"/>
    <n v="0"/>
    <n v="0"/>
    <n v="0"/>
    <n v="0"/>
    <n v="0"/>
    <n v="0"/>
    <n v="0"/>
    <n v="0"/>
    <n v="0"/>
    <n v="0"/>
    <n v="0"/>
    <n v="0"/>
    <n v="0"/>
    <n v="0"/>
    <n v="38.534759999999999"/>
    <n v="170.83044000000001"/>
    <n v="149.66028"/>
    <n v="79.930620000000005"/>
    <n v="0"/>
    <n v="0"/>
    <n v="0"/>
    <n v="0"/>
    <n v="0"/>
  </r>
  <r>
    <s v="NOV"/>
    <x v="10"/>
    <n v="64341109"/>
    <n v="10077567003482"/>
    <s v="PS Spiderman Facepiece 1-20PK"/>
    <m/>
    <m/>
    <m/>
    <m/>
    <m/>
    <m/>
    <m/>
    <m/>
    <m/>
    <m/>
    <m/>
    <m/>
    <m/>
    <n v="13170"/>
    <n v="21450"/>
    <n v="47393.274689940597"/>
    <n v="57431.768539713958"/>
    <n v="71436.830203903824"/>
    <n v="73009.797012861192"/>
    <n v="55269.036616763959"/>
    <n v="36822.325782414504"/>
    <n v="33691.399516117701"/>
    <n v="27523.492511718043"/>
    <n v="19724.393167291499"/>
    <n v="20054.03307395101"/>
    <n v="476976.35111467633"/>
    <n v="210"/>
    <n v="2E-3"/>
    <n v="0"/>
    <n v="476976.35111467633"/>
    <n v="0"/>
    <n v="0"/>
    <n v="2271.3159576889348"/>
    <n v="0"/>
    <n v="0"/>
    <n v="0"/>
    <n v="0"/>
    <n v="0"/>
    <n v="0"/>
    <n v="0"/>
    <n v="0"/>
    <n v="0"/>
    <n v="0"/>
    <n v="0"/>
    <n v="0"/>
    <n v="62.714285714285715"/>
    <n v="102.14285714285714"/>
    <n v="225.68226042828857"/>
    <n v="273.48461209387597"/>
    <n v="340.17538192335155"/>
    <n v="347.6657000612438"/>
    <n v="263.18588865125696"/>
    <n v="175.34440848768813"/>
    <n v="160.43523579103666"/>
    <n v="131.06425005580022"/>
    <n v="93.92568174900714"/>
    <n v="95.495395590242907"/>
    <n v="0"/>
    <n v="0"/>
    <n v="953.95270222935267"/>
    <n v="0"/>
    <n v="0"/>
    <n v="0"/>
    <n v="0"/>
    <n v="0"/>
    <n v="0"/>
    <n v="0"/>
    <n v="0"/>
    <n v="0"/>
    <n v="0"/>
    <n v="0"/>
    <n v="0"/>
    <n v="26.34"/>
    <n v="42.9"/>
    <n v="94.786549379881194"/>
    <n v="114.86353707942791"/>
    <n v="142.87366040780765"/>
    <n v="146.0195940257224"/>
    <n v="110.53807323352792"/>
    <n v="73.644651564829005"/>
    <n v="67.382799032235397"/>
    <n v="55.046985023436086"/>
    <n v="39.448786334582998"/>
    <n v="40.108066147902022"/>
  </r>
  <r>
    <s v="PIC"/>
    <x v="5"/>
    <n v="68867744"/>
    <n v="10186852001079"/>
    <s v="Talenti LY Vanilla Fudge Cookie 8 303.3g"/>
    <m/>
    <m/>
    <m/>
    <m/>
    <m/>
    <m/>
    <m/>
    <m/>
    <m/>
    <m/>
    <m/>
    <m/>
    <m/>
    <n v="22845"/>
    <n v="33480"/>
    <n v="46901.933742902263"/>
    <n v="42298.451212615255"/>
    <n v="51549.705112925054"/>
    <n v="50437.734121533613"/>
    <n v="41971.253031966407"/>
    <n v="40021.526880495614"/>
    <n v="38741.997381499779"/>
    <n v="39474.414096088876"/>
    <n v="37844.923351171092"/>
    <n v="30183.855558222509"/>
    <n v="475750.79448942048"/>
    <n v="255"/>
    <n v="3.552E-3"/>
    <n v="0"/>
    <n v="475750.79448942048"/>
    <n v="0"/>
    <n v="0"/>
    <n v="1865.6893901545902"/>
    <n v="0"/>
    <n v="0"/>
    <n v="0"/>
    <n v="0"/>
    <n v="0"/>
    <n v="0"/>
    <n v="0"/>
    <n v="0"/>
    <n v="0"/>
    <n v="0"/>
    <n v="0"/>
    <n v="0"/>
    <n v="89.588235294117652"/>
    <n v="131.29411764705881"/>
    <n v="183.92915193295005"/>
    <n v="165.87627926515788"/>
    <n v="202.15570632519629"/>
    <n v="197.79503577072006"/>
    <n v="164.5931491449663"/>
    <n v="156.9471642372377"/>
    <n v="151.92940149607756"/>
    <n v="154.8016239062309"/>
    <n v="148.41146412223958"/>
    <n v="118.36806101263728"/>
    <n v="0"/>
    <n v="0"/>
    <n v="1689.8668220264217"/>
    <n v="0"/>
    <n v="0"/>
    <n v="0"/>
    <n v="0"/>
    <n v="0"/>
    <n v="0"/>
    <n v="0"/>
    <n v="0"/>
    <n v="0"/>
    <n v="0"/>
    <n v="0"/>
    <n v="0"/>
    <n v="81.145440000000008"/>
    <n v="118.92096000000001"/>
    <n v="166.59566865478885"/>
    <n v="150.24409870720939"/>
    <n v="183.10455256110978"/>
    <n v="179.15483159968738"/>
    <n v="149.08189076954469"/>
    <n v="142.15646347952043"/>
    <n v="137.61157469908721"/>
    <n v="140.21311886930769"/>
    <n v="134.42516774335971"/>
    <n v="107.21305494280635"/>
  </r>
  <r>
    <s v="PIC"/>
    <x v="2"/>
    <n v="67430513"/>
    <n v="10076840100818"/>
    <s v="BJ US-IC-PeanutButterCup-8 1PT"/>
    <m/>
    <m/>
    <m/>
    <m/>
    <m/>
    <m/>
    <m/>
    <m/>
    <m/>
    <m/>
    <m/>
    <m/>
    <m/>
    <n v="28853"/>
    <n v="32955"/>
    <n v="43146.108703431397"/>
    <n v="36415.293445584713"/>
    <n v="40227.710784744493"/>
    <n v="42120.844851469868"/>
    <n v="33995.508880389454"/>
    <n v="36109.499336854984"/>
    <n v="30441.149477012063"/>
    <n v="29824.958198559631"/>
    <n v="27947.740334665483"/>
    <n v="26145.734289302556"/>
    <n v="408182.54830201459"/>
    <n v="240"/>
    <n v="3.7839999999999996E-3"/>
    <n v="0"/>
    <n v="408182.54830201459"/>
    <n v="0"/>
    <n v="0"/>
    <n v="1700.7606179250608"/>
    <n v="0"/>
    <n v="0"/>
    <n v="0"/>
    <n v="0"/>
    <n v="0"/>
    <n v="0"/>
    <n v="0"/>
    <n v="0"/>
    <n v="0"/>
    <n v="0"/>
    <n v="0"/>
    <n v="0"/>
    <n v="120.22083333333333"/>
    <n v="137.3125"/>
    <n v="179.77545293096415"/>
    <n v="151.73038935660298"/>
    <n v="167.61546160310206"/>
    <n v="175.50352021445778"/>
    <n v="141.6479536682894"/>
    <n v="150.45624723689576"/>
    <n v="126.8381228208836"/>
    <n v="124.27065916066513"/>
    <n v="116.44891806110618"/>
    <n v="108.94055953876065"/>
    <n v="0"/>
    <n v="0"/>
    <n v="1544.5627627748231"/>
    <n v="0"/>
    <n v="0"/>
    <n v="0"/>
    <n v="0"/>
    <n v="0"/>
    <n v="0"/>
    <n v="0"/>
    <n v="0"/>
    <n v="0"/>
    <n v="0"/>
    <n v="0"/>
    <n v="0"/>
    <n v="109.17975199999999"/>
    <n v="124.70171999999998"/>
    <n v="163.2648753337844"/>
    <n v="137.79547039809253"/>
    <n v="152.22165760947314"/>
    <n v="159.38527691796196"/>
    <n v="128.63900560339368"/>
    <n v="136.63834549065925"/>
    <n v="115.18930962101363"/>
    <n v="112.85764182334962"/>
    <n v="105.75424942637417"/>
    <n v="98.935458550720867"/>
  </r>
  <r>
    <s v="PIC"/>
    <x v="5"/>
    <n v="68860659"/>
    <n v="20186852000604"/>
    <s v="Talenti Southern Butter Pecan 8 1PT"/>
    <m/>
    <m/>
    <m/>
    <m/>
    <m/>
    <m/>
    <m/>
    <m/>
    <m/>
    <m/>
    <m/>
    <m/>
    <m/>
    <n v="31865"/>
    <n v="38326"/>
    <n v="41437.449726139545"/>
    <n v="41700.460857874452"/>
    <n v="42604.195417524723"/>
    <n v="48695.227239841435"/>
    <n v="38983.344348037135"/>
    <n v="33082.168249314491"/>
    <n v="35379.918983984797"/>
    <n v="33057.028785275725"/>
    <n v="27970.88973156568"/>
    <n v="22908.925044337557"/>
    <n v="436010.60838389554"/>
    <n v="255"/>
    <n v="3.7839999999999996E-3"/>
    <n v="0"/>
    <n v="436010.60838389554"/>
    <n v="0"/>
    <n v="0"/>
    <n v="1709.8455230741001"/>
    <n v="0"/>
    <n v="0"/>
    <n v="0"/>
    <n v="0"/>
    <n v="0"/>
    <n v="0"/>
    <n v="0"/>
    <n v="0"/>
    <n v="0"/>
    <n v="0"/>
    <n v="0"/>
    <n v="0"/>
    <n v="124.96078431372548"/>
    <n v="150.29803921568629"/>
    <n v="162.49980284760605"/>
    <n v="163.53121905048803"/>
    <n v="167.07527614715576"/>
    <n v="190.96167545035857"/>
    <n v="152.87586018838093"/>
    <n v="129.73399313456662"/>
    <n v="138.74478032935215"/>
    <n v="129.63540700108126"/>
    <n v="109.68976365319874"/>
    <n v="89.838921742500219"/>
    <n v="0"/>
    <n v="0"/>
    <n v="1649.8641421246605"/>
    <n v="0"/>
    <n v="0"/>
    <n v="0"/>
    <n v="0"/>
    <n v="0"/>
    <n v="0"/>
    <n v="0"/>
    <n v="0"/>
    <n v="0"/>
    <n v="0"/>
    <n v="0"/>
    <n v="0"/>
    <n v="120.57715999999999"/>
    <n v="145.02558399999998"/>
    <n v="156.79930976371202"/>
    <n v="157.79454388619692"/>
    <n v="161.21427545991352"/>
    <n v="184.26273987555996"/>
    <n v="147.5129750129725"/>
    <n v="125.18292465540603"/>
    <n v="133.87761343539844"/>
    <n v="125.08779692348332"/>
    <n v="105.84184674424452"/>
    <n v="86.687372367773307"/>
  </r>
  <r>
    <s v="NOV"/>
    <x v="3"/>
    <n v="68709233"/>
    <n v="10075856011200"/>
    <s v="KL SAB RF NSA VANILLA BAR 12-6PK"/>
    <m/>
    <m/>
    <m/>
    <m/>
    <m/>
    <m/>
    <m/>
    <m/>
    <m/>
    <m/>
    <m/>
    <m/>
    <m/>
    <n v="26016"/>
    <n v="30288"/>
    <n v="44929.471919147756"/>
    <n v="36119.006624150119"/>
    <n v="41135.221658701135"/>
    <n v="51422.268718684536"/>
    <n v="46943.914814680502"/>
    <n v="40393.079515914222"/>
    <n v="33414.05365890656"/>
    <n v="30132.914201511208"/>
    <n v="22817.995573060209"/>
    <n v="23615.48966354497"/>
    <n v="427227.41634830117"/>
    <n v="132"/>
    <n v="8.4960000000000001E-3"/>
    <n v="0"/>
    <n v="427227.41634830117"/>
    <n v="0"/>
    <n v="0"/>
    <n v="3236.5713359719784"/>
    <n v="0"/>
    <n v="0"/>
    <n v="0"/>
    <n v="0"/>
    <n v="0"/>
    <n v="0"/>
    <n v="0"/>
    <n v="0"/>
    <n v="0"/>
    <n v="0"/>
    <n v="0"/>
    <n v="0"/>
    <n v="197.09090909090909"/>
    <n v="229.45454545454547"/>
    <n v="340.37478726627086"/>
    <n v="273.62883806174335"/>
    <n v="311.63046711137224"/>
    <n v="389.5626418082162"/>
    <n v="355.63571829303413"/>
    <n v="306.00817815086532"/>
    <n v="253.1367701432315"/>
    <n v="228.27965304175157"/>
    <n v="172.86360282621371"/>
    <n v="178.90522472382554"/>
    <n v="0"/>
    <n v="0"/>
    <n v="3629.7241292951667"/>
    <n v="0"/>
    <n v="0"/>
    <n v="0"/>
    <n v="0"/>
    <n v="0"/>
    <n v="0"/>
    <n v="0"/>
    <n v="0"/>
    <n v="0"/>
    <n v="0"/>
    <n v="0"/>
    <n v="0"/>
    <n v="221.031936"/>
    <n v="257.32684799999998"/>
    <n v="381.72079342507936"/>
    <n v="306.86708027877944"/>
    <n v="349.48484321232485"/>
    <n v="436.88359503394383"/>
    <n v="398.83550026552552"/>
    <n v="343.17960356720721"/>
    <n v="283.88579988607012"/>
    <n v="256.00923905603923"/>
    <n v="193.86169038871952"/>
    <n v="200.63720018147805"/>
  </r>
  <r>
    <s v="NOV"/>
    <x v="9"/>
    <n v="69591665"/>
    <n v="10077567721102"/>
    <s v="BR Carbsmart IC Bars 8-6PK"/>
    <m/>
    <m/>
    <m/>
    <m/>
    <m/>
    <m/>
    <m/>
    <m/>
    <m/>
    <m/>
    <m/>
    <m/>
    <m/>
    <n v="28678"/>
    <n v="28707"/>
    <n v="32543.56461722745"/>
    <n v="39272.293557194753"/>
    <n v="44411.513099923272"/>
    <n v="44285.277265383826"/>
    <n v="41601.435632331297"/>
    <n v="42025.290249510741"/>
    <n v="38977.405507908647"/>
    <n v="28813.3367396051"/>
    <n v="20289.286344691493"/>
    <n v="20831.197872379755"/>
    <n v="410435.60088615632"/>
    <n v="143"/>
    <n v="4.2560000000000002E-3"/>
    <n v="0"/>
    <n v="410435.60088615632"/>
    <n v="0"/>
    <n v="0"/>
    <n v="2870.1790271759182"/>
    <n v="0"/>
    <n v="0"/>
    <n v="0"/>
    <n v="0"/>
    <n v="0"/>
    <n v="0"/>
    <n v="0"/>
    <n v="0"/>
    <n v="0"/>
    <n v="0"/>
    <n v="0"/>
    <n v="0"/>
    <n v="200.54545454545453"/>
    <n v="200.74825174825176"/>
    <n v="227.57737494564651"/>
    <n v="274.63142347688637"/>
    <n v="310.57002167778512"/>
    <n v="309.68725360408268"/>
    <n v="290.91913029602307"/>
    <n v="293.8831485979772"/>
    <n v="272.56926928607447"/>
    <n v="201.49186531192379"/>
    <n v="141.88312129154889"/>
    <n v="145.67271239426401"/>
    <n v="0"/>
    <n v="0"/>
    <n v="1746.8139173714815"/>
    <n v="0"/>
    <n v="0"/>
    <n v="0"/>
    <n v="0"/>
    <n v="0"/>
    <n v="0"/>
    <n v="0"/>
    <n v="0"/>
    <n v="0"/>
    <n v="0"/>
    <n v="0"/>
    <n v="0"/>
    <n v="122.05356800000001"/>
    <n v="122.17699200000001"/>
    <n v="138.50541101092003"/>
    <n v="167.14288137942088"/>
    <n v="189.01539975327344"/>
    <n v="188.47814004147358"/>
    <n v="177.055710051202"/>
    <n v="178.85963530191773"/>
    <n v="165.88783784165921"/>
    <n v="122.62956116375931"/>
    <n v="86.351202683007003"/>
    <n v="88.657578144848245"/>
  </r>
  <r>
    <s v="NOV"/>
    <x v="7"/>
    <n v="69983234"/>
    <n v="10041000007672"/>
    <s v="GH Creamsicle Bar 100 CAL 8-6PK"/>
    <m/>
    <m/>
    <m/>
    <m/>
    <m/>
    <m/>
    <m/>
    <m/>
    <m/>
    <m/>
    <m/>
    <m/>
    <m/>
    <n v="22470"/>
    <n v="30888"/>
    <n v="32264.748849318901"/>
    <n v="53164.018606198646"/>
    <n v="56267.818519292108"/>
    <n v="55227.041395914166"/>
    <n v="59403.382213760517"/>
    <n v="49525.578999150792"/>
    <n v="34040.832638918182"/>
    <n v="19535.606132152177"/>
    <n v="25003.10494580886"/>
    <n v="21764.792262688632"/>
    <n v="459554.92456320301"/>
    <n v="154"/>
    <n v="3.9039999999999999E-3"/>
    <n v="0"/>
    <n v="459554.92456320301"/>
    <n v="0"/>
    <n v="0"/>
    <n v="2984.1228867740456"/>
    <n v="0"/>
    <n v="0"/>
    <n v="0"/>
    <n v="0"/>
    <n v="0"/>
    <n v="0"/>
    <n v="0"/>
    <n v="0"/>
    <n v="0"/>
    <n v="0"/>
    <n v="0"/>
    <n v="0"/>
    <n v="145.90909090909091"/>
    <n v="200.57142857142858"/>
    <n v="209.51135616440845"/>
    <n v="345.22090004025097"/>
    <n v="365.37544493046823"/>
    <n v="358.61715192152053"/>
    <n v="385.73624814130204"/>
    <n v="321.59466882565448"/>
    <n v="221.044367785183"/>
    <n v="126.85458527371544"/>
    <n v="162.35782432343416"/>
    <n v="141.32981988758851"/>
    <n v="0"/>
    <n v="0"/>
    <n v="1794.1024254947445"/>
    <n v="0"/>
    <n v="0"/>
    <n v="0"/>
    <n v="0"/>
    <n v="0"/>
    <n v="0"/>
    <n v="0"/>
    <n v="0"/>
    <n v="0"/>
    <n v="0"/>
    <n v="0"/>
    <n v="0"/>
    <n v="87.722880000000004"/>
    <n v="120.586752"/>
    <n v="125.96157950774099"/>
    <n v="207.5523286385995"/>
    <n v="219.66956349931638"/>
    <n v="215.60636960964891"/>
    <n v="231.91080416252106"/>
    <n v="193.3478604126847"/>
    <n v="132.89541062233658"/>
    <n v="76.267006339922105"/>
    <n v="97.612121708437783"/>
    <n v="84.969748993536413"/>
  </r>
  <r>
    <s v="NOV"/>
    <x v="9"/>
    <n v="64331550"/>
    <n v="10077567158939"/>
    <s v="MG Double Caramel RFA 1-12BK"/>
    <m/>
    <m/>
    <m/>
    <m/>
    <m/>
    <m/>
    <m/>
    <m/>
    <m/>
    <m/>
    <m/>
    <m/>
    <m/>
    <n v="14906"/>
    <n v="28478"/>
    <n v="55067.87"/>
    <n v="67952.688145386317"/>
    <n v="75731.322691104127"/>
    <n v="96568.82565385256"/>
    <n v="65226.737035079619"/>
    <n v="61619.181513791315"/>
    <n v="60803.026327533567"/>
    <n v="53869.830234159395"/>
    <n v="45292.23905612262"/>
    <n v="38820.267844220791"/>
    <n v="664335.98850125016"/>
    <n v="493"/>
    <n v="1.08E-3"/>
    <n v="0"/>
    <n v="664335.98850125016"/>
    <n v="0"/>
    <n v="0"/>
    <n v="1347.5375020309334"/>
    <n v="0"/>
    <n v="0"/>
    <n v="0"/>
    <n v="0"/>
    <n v="0"/>
    <n v="0"/>
    <n v="0"/>
    <n v="0"/>
    <n v="0"/>
    <n v="0"/>
    <n v="0"/>
    <n v="0"/>
    <n v="30.235294117647058"/>
    <n v="57.764705882352942"/>
    <n v="111.69953346855985"/>
    <n v="137.83506723202092"/>
    <n v="153.61323061075888"/>
    <n v="195.87997090030944"/>
    <n v="132.30575463504994"/>
    <n v="124.98819779673694"/>
    <n v="123.33271060351636"/>
    <n v="109.26943252364988"/>
    <n v="91.870667456638174"/>
    <n v="78.742936803693283"/>
    <n v="0"/>
    <n v="0"/>
    <n v="717.48286758135021"/>
    <n v="0"/>
    <n v="0"/>
    <n v="0"/>
    <n v="0"/>
    <n v="0"/>
    <n v="0"/>
    <n v="0"/>
    <n v="0"/>
    <n v="0"/>
    <n v="0"/>
    <n v="0"/>
    <n v="0"/>
    <n v="16.098479999999999"/>
    <n v="30.756240000000002"/>
    <n v="59.473299600000004"/>
    <n v="73.388903197017228"/>
    <n v="81.789828506392453"/>
    <n v="104.29433170616076"/>
    <n v="70.444875997885987"/>
    <n v="66.548716034894625"/>
    <n v="65.667268433736254"/>
    <n v="58.179416652892151"/>
    <n v="48.915618180612434"/>
    <n v="41.925889271758457"/>
  </r>
  <r>
    <s v="PIC"/>
    <x v="0"/>
    <n v="68896054"/>
    <n v="10077567254440"/>
    <s v="BR CHC CHP CKE DGH 6 1.5QT"/>
    <m/>
    <m/>
    <m/>
    <m/>
    <m/>
    <m/>
    <m/>
    <m/>
    <m/>
    <m/>
    <m/>
    <m/>
    <m/>
    <n v="30646"/>
    <n v="25476"/>
    <n v="39969.224413194323"/>
    <n v="35785.820234784682"/>
    <n v="37895.063093506884"/>
    <n v="43925.042576580978"/>
    <n v="35360.305338491882"/>
    <n v="35308.886908822911"/>
    <n v="23153.277281738261"/>
    <n v="23088.215534164043"/>
    <n v="32431.160795900469"/>
    <n v="24438.48306010076"/>
    <n v="387477.47923728515"/>
    <n v="176"/>
    <n v="8.5199999999999998E-3"/>
    <n v="0"/>
    <n v="387477.47923728515"/>
    <n v="0"/>
    <n v="0"/>
    <n v="2201.5765865754838"/>
    <n v="0"/>
    <n v="0"/>
    <n v="0"/>
    <n v="0"/>
    <n v="0"/>
    <n v="0"/>
    <n v="0"/>
    <n v="0"/>
    <n v="0"/>
    <n v="0"/>
    <n v="0"/>
    <n v="0"/>
    <n v="174.125"/>
    <n v="144.75"/>
    <n v="227.09786598405864"/>
    <n v="203.3285240612766"/>
    <n v="215.31285848583457"/>
    <n v="249.57410554875557"/>
    <n v="200.91082578688568"/>
    <n v="200.61867561831198"/>
    <n v="131.55271182805831"/>
    <n v="131.18304280775024"/>
    <n v="184.26795906761629"/>
    <n v="138.85501738693614"/>
    <n v="0"/>
    <n v="0"/>
    <n v="3301.3081231016695"/>
    <n v="0"/>
    <n v="0"/>
    <n v="0"/>
    <n v="0"/>
    <n v="0"/>
    <n v="0"/>
    <n v="0"/>
    <n v="0"/>
    <n v="0"/>
    <n v="0"/>
    <n v="0"/>
    <n v="0"/>
    <n v="261.10392000000002"/>
    <n v="217.05552"/>
    <n v="340.53779200041561"/>
    <n v="304.8951884003655"/>
    <n v="322.86593755667866"/>
    <n v="374.24136275246991"/>
    <n v="301.2698014839508"/>
    <n v="300.83171646317118"/>
    <n v="197.26592244040998"/>
    <n v="196.71159635107765"/>
    <n v="276.313489981072"/>
    <n v="208.21587567205847"/>
  </r>
  <r>
    <s v="NOV"/>
    <x v="9"/>
    <n v="64393722"/>
    <n v="10077567271058"/>
    <s v="MG Double Raspberry 8-3PK"/>
    <m/>
    <m/>
    <m/>
    <m/>
    <m/>
    <m/>
    <m/>
    <m/>
    <m/>
    <m/>
    <m/>
    <m/>
    <m/>
    <n v="29232"/>
    <n v="41349"/>
    <n v="45507.42436704936"/>
    <n v="38277.179715927356"/>
    <n v="45764.205703790773"/>
    <n v="52893.905936767776"/>
    <n v="41863.657856412538"/>
    <n v="46843.592211387171"/>
    <n v="29731.498186607048"/>
    <n v="28633.377866213181"/>
    <n v="28774.635023368781"/>
    <n v="24712.440369627897"/>
    <n v="453582.91723715188"/>
    <n v="210"/>
    <n v="2.16E-3"/>
    <n v="0"/>
    <n v="453582.91723715188"/>
    <n v="0"/>
    <n v="0"/>
    <n v="2159.9186535102472"/>
    <n v="0"/>
    <n v="0"/>
    <n v="0"/>
    <n v="0"/>
    <n v="0"/>
    <n v="0"/>
    <n v="0"/>
    <n v="0"/>
    <n v="0"/>
    <n v="0"/>
    <n v="0"/>
    <n v="0"/>
    <n v="139.19999999999999"/>
    <n v="196.9"/>
    <n v="216.70202079547315"/>
    <n v="182.27228436155883"/>
    <n v="217.92478906567035"/>
    <n v="251.87574255603704"/>
    <n v="199.35075169720255"/>
    <n v="223.0647248161294"/>
    <n v="141.5785627933669"/>
    <n v="136.34941841053896"/>
    <n v="137.02207153985134"/>
    <n v="117.67828747441855"/>
    <n v="0"/>
    <n v="0"/>
    <n v="979.73910123224812"/>
    <n v="0"/>
    <n v="0"/>
    <n v="0"/>
    <n v="0"/>
    <n v="0"/>
    <n v="0"/>
    <n v="0"/>
    <n v="0"/>
    <n v="0"/>
    <n v="0"/>
    <n v="0"/>
    <n v="0"/>
    <n v="63.141120000000001"/>
    <n v="89.313839999999999"/>
    <n v="98.296036632826613"/>
    <n v="82.678708186403085"/>
    <n v="98.850684320188066"/>
    <n v="114.2508368234184"/>
    <n v="90.425500969851086"/>
    <n v="101.18215917659629"/>
    <n v="64.220036083071221"/>
    <n v="61.848096191020474"/>
    <n v="62.153211650476564"/>
    <n v="53.378871198396261"/>
  </r>
  <r>
    <s v="NOV"/>
    <x v="6"/>
    <n v="64324876"/>
    <n v="10851035003224"/>
    <s v="Yasso Chocolate Fudge 8-4pk"/>
    <m/>
    <m/>
    <m/>
    <m/>
    <m/>
    <m/>
    <m/>
    <m/>
    <m/>
    <m/>
    <m/>
    <m/>
    <m/>
    <n v="32037"/>
    <n v="31667"/>
    <n v="43906.443600610655"/>
    <n v="34353.489571455997"/>
    <n v="42258.263692118067"/>
    <n v="48604.052060656388"/>
    <n v="48453.336677296211"/>
    <n v="54100.635593530445"/>
    <n v="41034.903025430714"/>
    <n v="30254.487873894075"/>
    <n v="29724.362345509486"/>
    <n v="24262.681049747422"/>
    <n v="460656.6554902494"/>
    <n v="187"/>
    <n v="3.3119999999999998E-3"/>
    <n v="0"/>
    <n v="460656.6554902494"/>
    <n v="0"/>
    <n v="0"/>
    <n v="2463.404574814168"/>
    <n v="0"/>
    <n v="0"/>
    <n v="0"/>
    <n v="0"/>
    <n v="0"/>
    <n v="0"/>
    <n v="0"/>
    <n v="0"/>
    <n v="0"/>
    <n v="0"/>
    <n v="0"/>
    <n v="0"/>
    <n v="171.32085561497325"/>
    <n v="169.34224598930481"/>
    <n v="234.79381604604629"/>
    <n v="183.70850038211762"/>
    <n v="225.98001974394688"/>
    <n v="259.91471690190582"/>
    <n v="259.10875228500646"/>
    <n v="289.30821173010935"/>
    <n v="219.43798409321238"/>
    <n v="161.78870520798969"/>
    <n v="158.95380933427532"/>
    <n v="129.74695748528032"/>
    <n v="0"/>
    <n v="0"/>
    <n v="1525.6948429837059"/>
    <n v="0"/>
    <n v="0"/>
    <n v="0"/>
    <n v="0"/>
    <n v="0"/>
    <n v="0"/>
    <n v="0"/>
    <n v="0"/>
    <n v="0"/>
    <n v="0"/>
    <n v="0"/>
    <n v="0"/>
    <n v="106.106544"/>
    <n v="104.88110399999999"/>
    <n v="145.4181412052225"/>
    <n v="113.77875746066226"/>
    <n v="139.95936934829504"/>
    <n v="160.97662042489395"/>
    <n v="160.47745107520504"/>
    <n v="179.18130508577283"/>
    <n v="135.90759882022653"/>
    <n v="100.20286383833717"/>
    <n v="98.447088088327419"/>
    <n v="80.357999636763452"/>
  </r>
  <r>
    <s v="NOV"/>
    <x v="19"/>
    <n v="64413478"/>
    <n v="10076840200273"/>
    <s v="BJ US-IC-ChocChpCookDgh-FTNG-12 4FOZ"/>
    <m/>
    <m/>
    <m/>
    <m/>
    <m/>
    <m/>
    <m/>
    <m/>
    <m/>
    <m/>
    <m/>
    <m/>
    <m/>
    <n v="14917"/>
    <n v="18652"/>
    <n v="20615.184328509313"/>
    <n v="21922.671624505918"/>
    <n v="27051.871457199966"/>
    <n v="26014.980305098961"/>
    <n v="30239.671532810891"/>
    <n v="25987.271489644056"/>
    <n v="23366.403184149072"/>
    <n v="17504.32945757058"/>
    <n v="16365.756329966349"/>
    <n v="19065.146329966348"/>
    <n v="261702.28603942142"/>
    <n v="468"/>
    <n v="1.4159999999999999E-3"/>
    <n v="0"/>
    <n v="261702.28603942142"/>
    <n v="0"/>
    <n v="0"/>
    <n v="559.19291888765258"/>
    <n v="0"/>
    <n v="0"/>
    <n v="0"/>
    <n v="0"/>
    <n v="0"/>
    <n v="0"/>
    <n v="0"/>
    <n v="0"/>
    <n v="0"/>
    <n v="0"/>
    <n v="0"/>
    <n v="0"/>
    <n v="31.873931623931625"/>
    <n v="39.854700854700852"/>
    <n v="44.049539163481441"/>
    <n v="46.843315436978457"/>
    <n v="57.803144139316167"/>
    <n v="55.587564754484958"/>
    <n v="64.614682762416436"/>
    <n v="55.528357883854817"/>
    <n v="49.928211931942464"/>
    <n v="37.402413370877312"/>
    <n v="34.969564807620401"/>
    <n v="40.73749215804775"/>
    <n v="0"/>
    <n v="0"/>
    <n v="370.57043703182075"/>
    <n v="0"/>
    <n v="0"/>
    <n v="0"/>
    <n v="0"/>
    <n v="0"/>
    <n v="0"/>
    <n v="0"/>
    <n v="0"/>
    <n v="0"/>
    <n v="0"/>
    <n v="0"/>
    <n v="0"/>
    <n v="21.122471999999998"/>
    <n v="26.411231999999998"/>
    <n v="29.191101009169184"/>
    <n v="31.04250302030038"/>
    <n v="38.30544998339515"/>
    <n v="36.837212112020126"/>
    <n v="42.819374890460217"/>
    <n v="36.797976429335982"/>
    <n v="33.086826908755086"/>
    <n v="24.786130511919939"/>
    <n v="23.173910963232348"/>
    <n v="26.996247203232347"/>
  </r>
  <r>
    <s v="PIC"/>
    <x v="5"/>
    <n v="64369026"/>
    <n v="10186852001703"/>
    <s v="TAL Summer Strawberry Sorbetto 8 1PT"/>
    <m/>
    <m/>
    <m/>
    <m/>
    <m/>
    <m/>
    <m/>
    <m/>
    <m/>
    <m/>
    <m/>
    <m/>
    <m/>
    <n v="22154"/>
    <n v="24825"/>
    <n v="28275.94787581309"/>
    <n v="27927.261756971173"/>
    <n v="32869.659677912459"/>
    <n v="37278.118587521691"/>
    <n v="29020.474637756855"/>
    <n v="26744.676069202083"/>
    <n v="24529.747900161245"/>
    <n v="21060.382160060435"/>
    <n v="15459.424399599298"/>
    <n v="15015.096520850082"/>
    <n v="305159.78958584846"/>
    <n v="255"/>
    <n v="3.7839999999999996E-3"/>
    <n v="0"/>
    <n v="305159.78958584846"/>
    <n v="0"/>
    <n v="0"/>
    <n v="1196.7050571994057"/>
    <n v="0"/>
    <n v="0"/>
    <n v="0"/>
    <n v="0"/>
    <n v="0"/>
    <n v="0"/>
    <n v="0"/>
    <n v="0"/>
    <n v="0"/>
    <n v="0"/>
    <n v="0"/>
    <n v="0"/>
    <n v="86.878431372549016"/>
    <n v="97.352941176470594"/>
    <n v="110.8860701012278"/>
    <n v="109.5186735567497"/>
    <n v="128.90062618789199"/>
    <n v="146.18870034322231"/>
    <n v="113.80578289316414"/>
    <n v="104.88108262432189"/>
    <n v="96.195089804553902"/>
    <n v="82.589733961021309"/>
    <n v="60.625193723918819"/>
    <n v="58.882731454314047"/>
    <n v="0"/>
    <n v="0"/>
    <n v="1154.7246437928504"/>
    <n v="0"/>
    <n v="0"/>
    <n v="0"/>
    <n v="0"/>
    <n v="0"/>
    <n v="0"/>
    <n v="0"/>
    <n v="0"/>
    <n v="0"/>
    <n v="0"/>
    <n v="0"/>
    <n v="0"/>
    <n v="83.830735999999987"/>
    <n v="93.937799999999996"/>
    <n v="106.99618676207672"/>
    <n v="105.67675848837891"/>
    <n v="124.37879222122073"/>
    <n v="141.06040073518207"/>
    <n v="109.81347602927192"/>
    <n v="101.20185424586067"/>
    <n v="92.820566054210147"/>
    <n v="79.692486093668677"/>
    <n v="58.498461928083742"/>
    <n v="56.817125234896707"/>
  </r>
  <r>
    <s v="NOV"/>
    <x v="10"/>
    <n v="64771677"/>
    <n v="10077567003659"/>
    <s v="PS Minions Facepiece IH 6-6PK"/>
    <m/>
    <m/>
    <m/>
    <m/>
    <m/>
    <m/>
    <m/>
    <m/>
    <m/>
    <m/>
    <m/>
    <m/>
    <m/>
    <n v="11265"/>
    <n v="9330"/>
    <n v="8941.5696191224652"/>
    <n v="15317.897696001999"/>
    <n v="15528.768843158501"/>
    <n v="15230.174001292566"/>
    <n v="12979.75"/>
    <n v="9536.9399999999987"/>
    <n v="8451.44"/>
    <n v="4802.7600000000011"/>
    <n v="4538.0146803057542"/>
    <n v="2886.1174691124374"/>
    <n v="118808.43230899371"/>
    <n v="195"/>
    <n v="2.16E-3"/>
    <n v="0"/>
    <n v="118808.43230899371"/>
    <n v="0"/>
    <n v="0"/>
    <n v="609.27401184099335"/>
    <n v="0"/>
    <n v="0"/>
    <n v="0"/>
    <n v="0"/>
    <n v="0"/>
    <n v="0"/>
    <n v="0"/>
    <n v="0"/>
    <n v="0"/>
    <n v="0"/>
    <n v="0"/>
    <n v="0"/>
    <n v="57.769230769230766"/>
    <n v="47.846153846153847"/>
    <n v="45.854203174986999"/>
    <n v="78.553321517958963"/>
    <n v="79.63471201619744"/>
    <n v="78.103456416884953"/>
    <n v="66.562820512820508"/>
    <n v="48.907384615384608"/>
    <n v="43.340717948717952"/>
    <n v="24.629538461538466"/>
    <n v="23.271870155414124"/>
    <n v="14.800602405704808"/>
    <n v="0"/>
    <n v="0"/>
    <n v="256.62621378742642"/>
    <n v="0"/>
    <n v="0"/>
    <n v="0"/>
    <n v="0"/>
    <n v="0"/>
    <n v="0"/>
    <n v="0"/>
    <n v="0"/>
    <n v="0"/>
    <n v="0"/>
    <n v="0"/>
    <n v="0"/>
    <n v="24.3324"/>
    <n v="20.152799999999999"/>
    <n v="19.313790377304525"/>
    <n v="33.086659023364319"/>
    <n v="33.542140701222365"/>
    <n v="32.897175842791945"/>
    <n v="28.036259999999999"/>
    <n v="20.599790399999996"/>
    <n v="18.255110400000003"/>
    <n v="10.373961600000003"/>
    <n v="9.80211170946043"/>
    <n v="6.2340137332828647"/>
  </r>
  <r>
    <s v="NOV"/>
    <x v="9"/>
    <n v="69591655"/>
    <n v="10077567721621"/>
    <s v="BR Carbsmart Almond Bar 8-6PK"/>
    <m/>
    <m/>
    <m/>
    <m/>
    <m/>
    <m/>
    <m/>
    <m/>
    <m/>
    <m/>
    <m/>
    <m/>
    <m/>
    <n v="32571"/>
    <n v="28535"/>
    <n v="34581.726369304786"/>
    <n v="38731.708509629701"/>
    <n v="44959.372591582141"/>
    <n v="46324.334658633634"/>
    <n v="49567.501800591053"/>
    <n v="40132.87246354745"/>
    <n v="42530.155297503879"/>
    <n v="32231.828273863764"/>
    <n v="27147.05345374794"/>
    <n v="24346.962852770219"/>
    <n v="441659.51627117459"/>
    <n v="143"/>
    <n v="4.2560000000000002E-3"/>
    <n v="0"/>
    <n v="441659.51627117459"/>
    <n v="0"/>
    <n v="0"/>
    <n v="3088.5280858124097"/>
    <n v="0"/>
    <n v="0"/>
    <n v="0"/>
    <n v="0"/>
    <n v="0"/>
    <n v="0"/>
    <n v="0"/>
    <n v="0"/>
    <n v="0"/>
    <n v="0"/>
    <n v="0"/>
    <n v="0"/>
    <n v="227.76923076923077"/>
    <n v="199.54545454545453"/>
    <n v="241.83025433080269"/>
    <n v="270.85110845894894"/>
    <n v="314.40120693414087"/>
    <n v="323.94639621422124"/>
    <n v="346.62588671741997"/>
    <n v="280.64945778704509"/>
    <n v="297.41367340911802"/>
    <n v="225.39740051652981"/>
    <n v="189.83953464159399"/>
    <n v="170.25848148790362"/>
    <n v="0"/>
    <n v="0"/>
    <n v="1879.7029012501191"/>
    <n v="0"/>
    <n v="0"/>
    <n v="0"/>
    <n v="0"/>
    <n v="0"/>
    <n v="0"/>
    <n v="0"/>
    <n v="0"/>
    <n v="0"/>
    <n v="0"/>
    <n v="0"/>
    <n v="0"/>
    <n v="138.622176"/>
    <n v="121.44496000000001"/>
    <n v="147.17982742776118"/>
    <n v="164.84215141698402"/>
    <n v="191.3470897497736"/>
    <n v="197.15636830714476"/>
    <n v="210.95928766331554"/>
    <n v="170.80550520485795"/>
    <n v="181.00834094617653"/>
    <n v="137.17866113356419"/>
    <n v="115.53785949915124"/>
    <n v="103.62067390139006"/>
  </r>
  <r>
    <s v="PIC"/>
    <x v="0"/>
    <n v="68930545"/>
    <n v="10077567003277"/>
    <s v="BR CS VAN CHOC Straw 6 1.5QT"/>
    <m/>
    <m/>
    <m/>
    <m/>
    <m/>
    <m/>
    <m/>
    <m/>
    <m/>
    <m/>
    <m/>
    <m/>
    <m/>
    <n v="22000"/>
    <n v="24266"/>
    <n v="34260.887604566553"/>
    <n v="30303.589716606715"/>
    <n v="35074.864178112839"/>
    <n v="40769.776806843256"/>
    <n v="37733.932295378661"/>
    <n v="31316.238426770189"/>
    <n v="26704.478596684588"/>
    <n v="27336.119428699778"/>
    <n v="27628.358077800047"/>
    <n v="22029.17657186115"/>
    <n v="359423.42170332384"/>
    <n v="176"/>
    <n v="8.5199999999999998E-3"/>
    <n v="0"/>
    <n v="359423.42170332384"/>
    <n v="0"/>
    <n v="0"/>
    <n v="2042.1785324052491"/>
    <n v="0"/>
    <n v="0"/>
    <n v="0"/>
    <n v="0"/>
    <n v="0"/>
    <n v="0"/>
    <n v="0"/>
    <n v="0"/>
    <n v="0"/>
    <n v="0"/>
    <n v="0"/>
    <n v="0"/>
    <n v="125"/>
    <n v="137.875"/>
    <n v="194.66413411685542"/>
    <n v="172.17948702617451"/>
    <n v="199.28900101200477"/>
    <n v="231.64645912979122"/>
    <n v="214.39734258737874"/>
    <n v="177.93317287937609"/>
    <n v="151.72999202661697"/>
    <n v="155.31886039033964"/>
    <n v="156.97930726022753"/>
    <n v="125.1657759764838"/>
    <n v="0"/>
    <n v="0"/>
    <n v="3062.2875529123189"/>
    <n v="0"/>
    <n v="0"/>
    <n v="0"/>
    <n v="0"/>
    <n v="0"/>
    <n v="0"/>
    <n v="0"/>
    <n v="0"/>
    <n v="0"/>
    <n v="0"/>
    <n v="0"/>
    <n v="0"/>
    <n v="187.44"/>
    <n v="206.74632"/>
    <n v="291.90276239090701"/>
    <n v="258.1865843854892"/>
    <n v="298.83784279752138"/>
    <n v="347.35849839430455"/>
    <n v="321.4931031566262"/>
    <n v="266.81435139608203"/>
    <n v="227.52215764375268"/>
    <n v="232.90373753252211"/>
    <n v="235.3936108228564"/>
    <n v="187.68858439225698"/>
  </r>
  <r>
    <s v="NOV"/>
    <x v="10"/>
    <n v="64366224"/>
    <n v="10077567003888"/>
    <s v="PS Buzz"/>
    <m/>
    <m/>
    <m/>
    <m/>
    <m/>
    <m/>
    <m/>
    <m/>
    <m/>
    <m/>
    <m/>
    <m/>
    <m/>
    <n v="3522"/>
    <n v="1700"/>
    <n v="2765.0345670404095"/>
    <n v="4529.2642437554632"/>
    <n v="4802.3941308563508"/>
    <n v="13259.164130856352"/>
    <n v="9439.61"/>
    <n v="13853.47"/>
    <n v="18566.670000000002"/>
    <n v="14702.59"/>
    <n v="12102.827009288683"/>
    <n v="12849.315587984685"/>
    <n v="112092.33966978194"/>
    <n v="187"/>
    <n v="1.944E-3"/>
    <n v="0"/>
    <n v="112092.33966978194"/>
    <n v="0"/>
    <n v="0"/>
    <n v="599.42427630899431"/>
    <n v="0"/>
    <n v="0"/>
    <n v="0"/>
    <n v="0"/>
    <n v="0"/>
    <n v="0"/>
    <n v="0"/>
    <n v="0"/>
    <n v="0"/>
    <n v="0"/>
    <n v="0"/>
    <n v="0"/>
    <n v="18.834224598930483"/>
    <n v="9.0909090909090917"/>
    <n v="14.786281107167966"/>
    <n v="24.220664405109428"/>
    <n v="25.681252036664976"/>
    <n v="70.904621020622201"/>
    <n v="50.479197860962572"/>
    <n v="74.082727272727269"/>
    <n v="99.287005347593592"/>
    <n v="78.623475935828878"/>
    <n v="64.721000049672099"/>
    <n v="68.712917582805801"/>
    <n v="0"/>
    <n v="0"/>
    <n v="217.9075083180561"/>
    <n v="0"/>
    <n v="0"/>
    <n v="0"/>
    <n v="0"/>
    <n v="0"/>
    <n v="0"/>
    <n v="0"/>
    <n v="0"/>
    <n v="0"/>
    <n v="0"/>
    <n v="0"/>
    <n v="0"/>
    <n v="6.846768"/>
    <n v="3.3048000000000002"/>
    <n v="5.3752271983265558"/>
    <n v="8.8048896898606213"/>
    <n v="9.3358541903847456"/>
    <n v="25.775815070384748"/>
    <n v="18.350601839999999"/>
    <n v="26.93114568"/>
    <n v="36.093606480000005"/>
    <n v="28.581834959999998"/>
    <n v="23.527895706057201"/>
    <n v="24.979069503042229"/>
  </r>
  <r>
    <s v="PIC"/>
    <x v="2"/>
    <n v="84161610"/>
    <n v="10076840363954"/>
    <s v="BJ US-COR-SaltedCaramelCore-FTNG-8 1PT"/>
    <m/>
    <m/>
    <m/>
    <m/>
    <m/>
    <m/>
    <m/>
    <m/>
    <m/>
    <m/>
    <m/>
    <m/>
    <m/>
    <n v="27396"/>
    <n v="33258"/>
    <n v="38448.545355310744"/>
    <n v="31391.345055814465"/>
    <n v="31703.760968559105"/>
    <n v="36606.854393286012"/>
    <n v="27798.198166726121"/>
    <n v="32354.32980762158"/>
    <n v="26351.124118094052"/>
    <n v="24371.063853701435"/>
    <n v="23262.116477792359"/>
    <n v="20531.202169335196"/>
    <n v="353472.54036624118"/>
    <n v="240"/>
    <n v="3.7853439999999999E-3"/>
    <n v="0"/>
    <n v="353472.54036624118"/>
    <n v="0"/>
    <n v="0"/>
    <n v="1472.802251526005"/>
    <n v="0"/>
    <n v="0"/>
    <n v="0"/>
    <n v="0"/>
    <n v="0"/>
    <n v="0"/>
    <n v="0"/>
    <n v="0"/>
    <n v="0"/>
    <n v="0"/>
    <n v="0"/>
    <n v="0"/>
    <n v="114.15"/>
    <n v="138.57499999999999"/>
    <n v="160.20227231379477"/>
    <n v="130.7972710658936"/>
    <n v="132.09900403566294"/>
    <n v="152.52855997202505"/>
    <n v="115.82582569469217"/>
    <n v="134.80970753175657"/>
    <n v="109.79635049205855"/>
    <n v="101.54609939042264"/>
    <n v="96.925485324134826"/>
    <n v="85.546675705563317"/>
    <n v="0"/>
    <n v="0"/>
    <n v="1338.0151598401089"/>
    <n v="0"/>
    <n v="0"/>
    <n v="0"/>
    <n v="0"/>
    <n v="0"/>
    <n v="0"/>
    <n v="0"/>
    <n v="0"/>
    <n v="0"/>
    <n v="0"/>
    <n v="0"/>
    <n v="0"/>
    <n v="103.703284224"/>
    <n v="125.892970752"/>
    <n v="145.54097046945338"/>
    <n v="118.82703965895695"/>
    <n v="120.00964135976939"/>
    <n v="138.56953663649884"/>
    <n v="105.22574264122773"/>
    <n v="122.4722682113015"/>
    <n v="99.748069573682614"/>
    <n v="92.252860332225609"/>
    <n v="88.055113036512438"/>
    <n v="77.717662944479969"/>
  </r>
  <r>
    <s v="PIC"/>
    <x v="2"/>
    <n v="67904289"/>
    <n v="10076840002549"/>
    <s v="BJ US-IC-Netflix+Chillld-8 1PT"/>
    <m/>
    <m/>
    <m/>
    <m/>
    <m/>
    <m/>
    <m/>
    <m/>
    <m/>
    <m/>
    <m/>
    <m/>
    <m/>
    <n v="5004"/>
    <n v="1832"/>
    <n v="753.27556242485753"/>
    <n v="0"/>
    <n v="0"/>
    <n v="0"/>
    <n v="0"/>
    <n v="0"/>
    <n v="0"/>
    <n v="0"/>
    <n v="0"/>
    <n v="0"/>
    <n v="7589.2755624248575"/>
    <n v="240"/>
    <n v="3.7839999999999996E-3"/>
    <n v="0"/>
    <n v="7589.2755624248575"/>
    <n v="0"/>
    <n v="0"/>
    <n v="31.621981510103573"/>
    <n v="0"/>
    <n v="0"/>
    <n v="0"/>
    <n v="0"/>
    <n v="0"/>
    <n v="0"/>
    <n v="0"/>
    <n v="0"/>
    <n v="0"/>
    <n v="0"/>
    <n v="0"/>
    <n v="0"/>
    <n v="20.85"/>
    <n v="7.6333333333333337"/>
    <n v="3.1386481767702397"/>
    <n v="0"/>
    <n v="0"/>
    <n v="0"/>
    <n v="0"/>
    <n v="0"/>
    <n v="0"/>
    <n v="0"/>
    <n v="0"/>
    <n v="0"/>
    <n v="0"/>
    <n v="0"/>
    <n v="28.717818728215658"/>
    <n v="0"/>
    <n v="0"/>
    <n v="0"/>
    <n v="0"/>
    <n v="0"/>
    <n v="0"/>
    <n v="0"/>
    <n v="0"/>
    <n v="0"/>
    <n v="0"/>
    <n v="0"/>
    <n v="0"/>
    <n v="18.935135999999996"/>
    <n v="6.9322879999999989"/>
    <n v="2.8503947282156608"/>
    <n v="0"/>
    <n v="0"/>
    <n v="0"/>
    <n v="0"/>
    <n v="0"/>
    <n v="0"/>
    <n v="0"/>
    <n v="0"/>
    <n v="0"/>
  </r>
  <r>
    <s v="NOV"/>
    <x v="8"/>
    <n v="64406941"/>
    <n v="10077567417760"/>
    <s v="KL Mrs Fields Sandwich 1-12BK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224"/>
    <n v="2.124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11"/>
    <n v="68354588"/>
    <n v="10076840003058"/>
    <s v="BJ US-TOP-SLTDCRMLBRWNIE-8 450ml"/>
    <m/>
    <m/>
    <m/>
    <m/>
    <m/>
    <m/>
    <m/>
    <m/>
    <m/>
    <m/>
    <m/>
    <m/>
    <m/>
    <n v="23910"/>
    <n v="30636"/>
    <n v="35286.942409535572"/>
    <n v="29944.911554215221"/>
    <n v="30100.723113412132"/>
    <n v="33065.182119608617"/>
    <n v="27819.774737251541"/>
    <n v="28678.6578762233"/>
    <n v="23112.180746638227"/>
    <n v="22539.610455978294"/>
    <n v="22222.099151280345"/>
    <n v="18207.667740065499"/>
    <n v="325523.74990420876"/>
    <n v="240"/>
    <n v="3.5999999999999999E-3"/>
    <n v="0"/>
    <n v="325523.74990420876"/>
    <n v="0"/>
    <n v="0"/>
    <n v="1356.3489579342031"/>
    <n v="0"/>
    <n v="0"/>
    <n v="0"/>
    <n v="0"/>
    <n v="0"/>
    <n v="0"/>
    <n v="0"/>
    <n v="0"/>
    <n v="0"/>
    <n v="0"/>
    <n v="0"/>
    <n v="0"/>
    <n v="99.625"/>
    <n v="127.65"/>
    <n v="147.02892670639821"/>
    <n v="124.77046480923009"/>
    <n v="125.41967963921722"/>
    <n v="137.77159216503591"/>
    <n v="115.91572807188142"/>
    <n v="119.49440781759708"/>
    <n v="96.300753110992616"/>
    <n v="93.91504356657623"/>
    <n v="92.592079797001432"/>
    <n v="75.865282250272912"/>
    <n v="0"/>
    <n v="0"/>
    <n v="1171.8854996551515"/>
    <n v="0"/>
    <n v="0"/>
    <n v="0"/>
    <n v="0"/>
    <n v="0"/>
    <n v="0"/>
    <n v="0"/>
    <n v="0"/>
    <n v="0"/>
    <n v="0"/>
    <n v="0"/>
    <n v="0"/>
    <n v="86.075999999999993"/>
    <n v="110.28959999999999"/>
    <n v="127.03299267432806"/>
    <n v="107.8016815951748"/>
    <n v="108.36260320828367"/>
    <n v="119.03465563059102"/>
    <n v="100.15118905410554"/>
    <n v="103.24316835440388"/>
    <n v="83.203850687897614"/>
    <n v="81.14259764152186"/>
    <n v="79.999556944609239"/>
    <n v="65.547603864235796"/>
  </r>
  <r>
    <s v="PIC"/>
    <x v="0"/>
    <n v="64389651"/>
    <n v="10077567003901"/>
    <s v="BR Strawberry Shortcake 6 1.5QT"/>
    <m/>
    <m/>
    <m/>
    <m/>
    <m/>
    <m/>
    <m/>
    <m/>
    <m/>
    <m/>
    <m/>
    <m/>
    <m/>
    <n v="40645"/>
    <n v="44594"/>
    <n v="47148.984012210858"/>
    <n v="42539.218811085848"/>
    <n v="54063.521333535042"/>
    <n v="53874.419943110479"/>
    <n v="52594.5356656269"/>
    <n v="51503.009882620296"/>
    <n v="35512.639729019407"/>
    <n v="35883.957574556211"/>
    <n v="42550.1939556859"/>
    <n v="31761.111102998446"/>
    <n v="532670.5920104495"/>
    <n v="176"/>
    <n v="8.5199999999999998E-3"/>
    <n v="0"/>
    <n v="532670.5920104495"/>
    <n v="0"/>
    <n v="0"/>
    <n v="3026.5374546048265"/>
    <n v="0"/>
    <n v="0"/>
    <n v="0"/>
    <n v="0"/>
    <n v="0"/>
    <n v="0"/>
    <n v="0"/>
    <n v="0"/>
    <n v="0"/>
    <n v="0"/>
    <n v="0"/>
    <n v="0"/>
    <n v="230.9375"/>
    <n v="253.375"/>
    <n v="267.89195461483445"/>
    <n v="241.7001068811696"/>
    <n v="307.17909848599453"/>
    <n v="306.10465876767319"/>
    <n v="298.83258900924375"/>
    <n v="292.63073796943348"/>
    <n v="201.77636209670118"/>
    <n v="203.88612258270575"/>
    <n v="241.76246565730625"/>
    <n v="180.4608585397639"/>
    <n v="0"/>
    <n v="0"/>
    <n v="4538.3534439290297"/>
    <n v="0"/>
    <n v="0"/>
    <n v="0"/>
    <n v="0"/>
    <n v="0"/>
    <n v="0"/>
    <n v="0"/>
    <n v="0"/>
    <n v="0"/>
    <n v="0"/>
    <n v="0"/>
    <n v="0"/>
    <n v="346.29539999999997"/>
    <n v="379.94087999999999"/>
    <n v="401.70934378403649"/>
    <n v="362.43414427045144"/>
    <n v="460.62120176171857"/>
    <n v="459.01005791530127"/>
    <n v="448.10544387114118"/>
    <n v="438.80564419992493"/>
    <n v="302.56769049124534"/>
    <n v="305.73131853521892"/>
    <n v="362.52765250244386"/>
    <n v="270.60466659754672"/>
  </r>
  <r>
    <s v="PIC"/>
    <x v="2"/>
    <n v="67789314"/>
    <n v="10076840002365"/>
    <s v="BJ US-IC-PBHalfBaked-8 1 PT"/>
    <m/>
    <m/>
    <m/>
    <m/>
    <m/>
    <m/>
    <m/>
    <m/>
    <m/>
    <m/>
    <m/>
    <m/>
    <m/>
    <n v="23204"/>
    <n v="30687"/>
    <n v="33281.747367483636"/>
    <n v="26226.37468621377"/>
    <n v="24821.118057786171"/>
    <n v="29350.455956224414"/>
    <n v="25387.298890753656"/>
    <n v="25771.328416089622"/>
    <n v="22326.41968366292"/>
    <n v="18004.070310077954"/>
    <n v="18001.243609288624"/>
    <n v="15193.052744607741"/>
    <n v="292254.1097221885"/>
    <n v="240"/>
    <n v="3.7853439999999999E-3"/>
    <n v="0"/>
    <n v="292254.1097221885"/>
    <n v="0"/>
    <n v="0"/>
    <n v="1217.7254571757853"/>
    <n v="0"/>
    <n v="0"/>
    <n v="0"/>
    <n v="0"/>
    <n v="0"/>
    <n v="0"/>
    <n v="0"/>
    <n v="0"/>
    <n v="0"/>
    <n v="0"/>
    <n v="0"/>
    <n v="0"/>
    <n v="96.683333333333337"/>
    <n v="127.8625"/>
    <n v="138.67394736451516"/>
    <n v="109.27656119255738"/>
    <n v="103.42132524077572"/>
    <n v="122.2935664842684"/>
    <n v="105.78041204480691"/>
    <n v="107.38053506704009"/>
    <n v="93.026748681928837"/>
    <n v="75.016959625324802"/>
    <n v="75.005181705369267"/>
    <n v="63.304386435865588"/>
    <n v="0"/>
    <n v="0"/>
    <n v="1106.2823407122278"/>
    <n v="0"/>
    <n v="0"/>
    <n v="0"/>
    <n v="0"/>
    <n v="0"/>
    <n v="0"/>
    <n v="0"/>
    <n v="0"/>
    <n v="0"/>
    <n v="0"/>
    <n v="0"/>
    <n v="0"/>
    <n v="87.835122175999999"/>
    <n v="116.16085132799999"/>
    <n v="125.98286270701998"/>
    <n v="99.275850060211184"/>
    <n v="93.956470313332531"/>
    <n v="111.10157235115835"/>
    <n v="96.099659532321013"/>
    <n v="97.55334339187435"/>
    <n v="84.51317879103533"/>
    <n v="68.15159952383172"/>
    <n v="68.140899488959036"/>
    <n v="57.510931048484444"/>
  </r>
  <r>
    <s v="PIC"/>
    <x v="0"/>
    <n v="68817801"/>
    <n v="10077567250053"/>
    <s v="BR XCRMY CHOCOLATE 6 1.5 QT"/>
    <m/>
    <m/>
    <m/>
    <m/>
    <m/>
    <m/>
    <m/>
    <m/>
    <m/>
    <m/>
    <m/>
    <m/>
    <m/>
    <n v="29700"/>
    <n v="21384"/>
    <n v="34756.156390954442"/>
    <n v="29934.121812826175"/>
    <n v="33764.189469364122"/>
    <n v="35422.929440102227"/>
    <n v="31236.599816783237"/>
    <n v="31174.803302256591"/>
    <n v="21876.382411107563"/>
    <n v="21780.14747264453"/>
    <n v="28010.957991262036"/>
    <n v="23345.572084010968"/>
    <n v="342385.86019131186"/>
    <n v="176"/>
    <n v="8.5199999999999998E-3"/>
    <n v="0"/>
    <n v="342385.86019131186"/>
    <n v="0"/>
    <n v="0"/>
    <n v="1945.3742056324538"/>
    <n v="0"/>
    <n v="0"/>
    <n v="0"/>
    <n v="0"/>
    <n v="0"/>
    <n v="0"/>
    <n v="0"/>
    <n v="0"/>
    <n v="0"/>
    <n v="0"/>
    <n v="0"/>
    <n v="0"/>
    <n v="168.75"/>
    <n v="121.5"/>
    <n v="197.47816131224116"/>
    <n v="170.080237572876"/>
    <n v="191.84198562138707"/>
    <n v="201.26664454603539"/>
    <n v="177.48068077717747"/>
    <n v="177.129564217367"/>
    <n v="124.29762733583843"/>
    <n v="123.75083791275301"/>
    <n v="159.15317040489793"/>
    <n v="132.6452959318805"/>
    <n v="0"/>
    <n v="0"/>
    <n v="2917.1275288299771"/>
    <n v="0"/>
    <n v="0"/>
    <n v="0"/>
    <n v="0"/>
    <n v="0"/>
    <n v="0"/>
    <n v="0"/>
    <n v="0"/>
    <n v="0"/>
    <n v="0"/>
    <n v="0"/>
    <n v="0"/>
    <n v="253.04399999999998"/>
    <n v="182.19167999999999"/>
    <n v="296.12245245093186"/>
    <n v="255.038717845279"/>
    <n v="287.6708942789823"/>
    <n v="301.80335882967097"/>
    <n v="266.1358304389932"/>
    <n v="265.60932413522613"/>
    <n v="186.38677814263644"/>
    <n v="185.5668564669314"/>
    <n v="238.65336208555254"/>
    <n v="198.90427415577344"/>
  </r>
  <r>
    <s v="NOV"/>
    <x v="9"/>
    <n v="64396550"/>
    <n v="10077567003987"/>
    <s v="MG Double Raspberry Bar OOH 1-12PK"/>
    <m/>
    <m/>
    <m/>
    <m/>
    <m/>
    <m/>
    <m/>
    <m/>
    <m/>
    <m/>
    <m/>
    <m/>
    <m/>
    <n v="4669"/>
    <n v="7163"/>
    <n v="12159.15"/>
    <n v="17003.013438842245"/>
    <n v="18890.072440258875"/>
    <n v="19645.502513178657"/>
    <n v="18552.338165393045"/>
    <n v="14914.841826014099"/>
    <n v="13738.942190613026"/>
    <n v="12341.255065836654"/>
    <n v="11881.837197696157"/>
    <n v="9949.6030322100141"/>
    <n v="160908.55587004279"/>
    <n v="493"/>
    <n v="1.08E-3"/>
    <n v="0"/>
    <n v="160908.55587004279"/>
    <n v="0"/>
    <n v="0"/>
    <n v="326.38652306296711"/>
    <n v="0"/>
    <n v="0"/>
    <n v="0"/>
    <n v="0"/>
    <n v="0"/>
    <n v="0"/>
    <n v="0"/>
    <n v="0"/>
    <n v="0"/>
    <n v="0"/>
    <n v="0"/>
    <n v="0"/>
    <n v="9.4705882352941178"/>
    <n v="14.529411764705882"/>
    <n v="24.663590263691681"/>
    <n v="34.488871072702324"/>
    <n v="38.316576957928753"/>
    <n v="39.848889479064212"/>
    <n v="37.631517576862159"/>
    <n v="30.25322885601237"/>
    <n v="27.868036897795186"/>
    <n v="25.032971735976986"/>
    <n v="24.101089650499304"/>
    <n v="20.181750572434105"/>
    <n v="0"/>
    <n v="0"/>
    <n v="173.78124033964622"/>
    <n v="0"/>
    <n v="0"/>
    <n v="0"/>
    <n v="0"/>
    <n v="0"/>
    <n v="0"/>
    <n v="0"/>
    <n v="0"/>
    <n v="0"/>
    <n v="0"/>
    <n v="0"/>
    <n v="0"/>
    <n v="5.0425199999999997"/>
    <n v="7.73604"/>
    <n v="13.131881999999999"/>
    <n v="18.363254513949624"/>
    <n v="20.401278235479584"/>
    <n v="21.217142714232949"/>
    <n v="20.03652521862449"/>
    <n v="16.108029172095225"/>
    <n v="14.838057565862069"/>
    <n v="13.328555471103588"/>
    <n v="12.83238417351185"/>
    <n v="10.745571274786816"/>
  </r>
  <r>
    <s v="PIC"/>
    <x v="5"/>
    <n v="68862402"/>
    <n v="20186852000055"/>
    <s v="Talenti Double Dark Chocolate 8 1PT"/>
    <m/>
    <m/>
    <m/>
    <m/>
    <m/>
    <m/>
    <m/>
    <m/>
    <m/>
    <m/>
    <m/>
    <m/>
    <m/>
    <n v="24570"/>
    <n v="28815"/>
    <n v="33817.339005905342"/>
    <n v="31898.584415976955"/>
    <n v="35783.639875942419"/>
    <n v="40500.001688926917"/>
    <n v="31711.093872875492"/>
    <n v="28081.6103725391"/>
    <n v="28637.334492843984"/>
    <n v="27315.824972135873"/>
    <n v="22692.509712370091"/>
    <n v="18361.114527192149"/>
    <n v="352184.05293670838"/>
    <n v="255"/>
    <n v="3.7839999999999996E-3"/>
    <n v="0"/>
    <n v="352184.05293670838"/>
    <n v="0"/>
    <n v="0"/>
    <n v="1381.1139330851308"/>
    <n v="0"/>
    <n v="0"/>
    <n v="0"/>
    <n v="0"/>
    <n v="0"/>
    <n v="0"/>
    <n v="0"/>
    <n v="0"/>
    <n v="0"/>
    <n v="0"/>
    <n v="0"/>
    <n v="0"/>
    <n v="96.352941176470594"/>
    <n v="113"/>
    <n v="132.61701570943271"/>
    <n v="125.09248790579198"/>
    <n v="140.32799951349969"/>
    <n v="158.82353603500752"/>
    <n v="124.35723087402154"/>
    <n v="110.12396224525138"/>
    <n v="112.3032725209568"/>
    <n v="107.1208822436701"/>
    <n v="88.990234166157222"/>
    <n v="72.00437069487117"/>
    <n v="0"/>
    <n v="0"/>
    <n v="1332.6644563125044"/>
    <n v="0"/>
    <n v="0"/>
    <n v="0"/>
    <n v="0"/>
    <n v="0"/>
    <n v="0"/>
    <n v="0"/>
    <n v="0"/>
    <n v="0"/>
    <n v="0"/>
    <n v="0"/>
    <n v="0"/>
    <n v="92.972879999999989"/>
    <n v="109.03595999999999"/>
    <n v="127.96481079834579"/>
    <n v="120.70424343005678"/>
    <n v="135.40529329056611"/>
    <n v="153.25200639089945"/>
    <n v="119.99477921496084"/>
    <n v="106.26081364968795"/>
    <n v="108.36367372092162"/>
    <n v="103.36308169456214"/>
    <n v="85.86845675160842"/>
    <n v="69.478457370895086"/>
  </r>
  <r>
    <s v="PIC"/>
    <x v="0"/>
    <n v="64373718"/>
    <n v="10075856001065"/>
    <s v="BR Hershey Smores 6 1.5QT"/>
    <m/>
    <m/>
    <m/>
    <m/>
    <m/>
    <m/>
    <m/>
    <m/>
    <m/>
    <m/>
    <m/>
    <m/>
    <m/>
    <n v="24805"/>
    <n v="26235"/>
    <n v="34077.735666598201"/>
    <n v="30322.035833589071"/>
    <n v="31258.904791161596"/>
    <n v="35484.986627452025"/>
    <n v="39603.732685333911"/>
    <n v="40749.559168554042"/>
    <n v="24184.092865006885"/>
    <n v="25750.180379503854"/>
    <n v="31111.248778564372"/>
    <n v="23047.42500218104"/>
    <n v="366629.90179794497"/>
    <n v="176"/>
    <n v="8.5199999999999998E-3"/>
    <n v="0"/>
    <n v="366629.90179794497"/>
    <n v="0"/>
    <n v="0"/>
    <n v="2083.1244420337785"/>
    <n v="0"/>
    <n v="0"/>
    <n v="0"/>
    <n v="0"/>
    <n v="0"/>
    <n v="0"/>
    <n v="0"/>
    <n v="0"/>
    <n v="0"/>
    <n v="0"/>
    <n v="0"/>
    <n v="0"/>
    <n v="140.9375"/>
    <n v="149.0625"/>
    <n v="193.62349810567159"/>
    <n v="172.2842945090288"/>
    <n v="177.60741358614544"/>
    <n v="201.61924220143194"/>
    <n v="225.02120843939721"/>
    <n v="231.53158618496616"/>
    <n v="137.4096185511755"/>
    <n v="146.30784306536282"/>
    <n v="176.76845896911576"/>
    <n v="130.95127842148318"/>
    <n v="0"/>
    <n v="0"/>
    <n v="3123.6867633184911"/>
    <n v="0"/>
    <n v="0"/>
    <n v="0"/>
    <n v="0"/>
    <n v="0"/>
    <n v="0"/>
    <n v="0"/>
    <n v="0"/>
    <n v="0"/>
    <n v="0"/>
    <n v="0"/>
    <n v="0"/>
    <n v="211.33859999999999"/>
    <n v="223.5222"/>
    <n v="290.34230787941664"/>
    <n v="258.34374530217889"/>
    <n v="266.32586882069677"/>
    <n v="302.33208606589125"/>
    <n v="337.42380247904492"/>
    <n v="347.18624411608045"/>
    <n v="206.04847120985866"/>
    <n v="219.39153683337284"/>
    <n v="265.06783959336843"/>
    <n v="196.36406101858245"/>
  </r>
  <r>
    <s v="PIC"/>
    <x v="0"/>
    <n v="68899821"/>
    <n v="10077567254501"/>
    <s v="BR COOKIES AND CREAM 6 1.5QT"/>
    <m/>
    <m/>
    <m/>
    <m/>
    <m/>
    <m/>
    <m/>
    <m/>
    <m/>
    <m/>
    <m/>
    <m/>
    <m/>
    <n v="32384"/>
    <n v="23006"/>
    <n v="41228.011161285001"/>
    <n v="32839.777480124816"/>
    <n v="33578.743289811522"/>
    <n v="39909.203904701528"/>
    <n v="30828.557955469991"/>
    <n v="32550.418837006004"/>
    <n v="20238.315745020704"/>
    <n v="21624.156323484556"/>
    <n v="29617.083600147911"/>
    <n v="22141.218899303982"/>
    <n v="359945.48719635606"/>
    <n v="176"/>
    <n v="8.5199999999999998E-3"/>
    <n v="0"/>
    <n v="359945.48719635606"/>
    <n v="0"/>
    <n v="0"/>
    <n v="2045.1448136156594"/>
    <n v="0"/>
    <n v="0"/>
    <n v="0"/>
    <n v="0"/>
    <n v="0"/>
    <n v="0"/>
    <n v="0"/>
    <n v="0"/>
    <n v="0"/>
    <n v="0"/>
    <n v="0"/>
    <n v="0"/>
    <n v="184"/>
    <n v="130.71590909090909"/>
    <n v="234.25006341639207"/>
    <n v="186.58964477343645"/>
    <n v="190.78831414665638"/>
    <n v="226.75684036762232"/>
    <n v="175.16226111062494"/>
    <n v="184.94556157389775"/>
    <n v="114.99043036943581"/>
    <n v="122.86452456525316"/>
    <n v="168.27888409174949"/>
    <n v="125.80238010968172"/>
    <n v="0"/>
    <n v="0"/>
    <n v="3066.7355509129534"/>
    <n v="0"/>
    <n v="0"/>
    <n v="0"/>
    <n v="0"/>
    <n v="0"/>
    <n v="0"/>
    <n v="0"/>
    <n v="0"/>
    <n v="0"/>
    <n v="0"/>
    <n v="0"/>
    <n v="0"/>
    <n v="275.91167999999999"/>
    <n v="196.01112000000001"/>
    <n v="351.26265509414822"/>
    <n v="279.79490413066344"/>
    <n v="286.09089282919416"/>
    <n v="340.026417268057"/>
    <n v="262.65931378060429"/>
    <n v="277.32956849129113"/>
    <n v="172.43045014757638"/>
    <n v="184.23781187608841"/>
    <n v="252.3375522732602"/>
    <n v="188.64318502206993"/>
  </r>
  <r>
    <s v="PIC"/>
    <x v="0"/>
    <n v="69568962"/>
    <n v="10077567281927"/>
    <s v="BR NSA VCS 6 1.5QT"/>
    <m/>
    <m/>
    <m/>
    <m/>
    <m/>
    <m/>
    <m/>
    <m/>
    <m/>
    <m/>
    <m/>
    <m/>
    <m/>
    <n v="26631"/>
    <n v="18496"/>
    <n v="29012.660198306989"/>
    <n v="31858.427549228916"/>
    <n v="35133.769828211327"/>
    <n v="34056.451554812898"/>
    <n v="28535.726361537709"/>
    <n v="31198.972746301784"/>
    <n v="23896.235712335329"/>
    <n v="23740.147578587115"/>
    <n v="22593.025301913138"/>
    <n v="19986.355674290484"/>
    <n v="325138.77250552573"/>
    <n v="176"/>
    <n v="8.5199999999999998E-3"/>
    <n v="0"/>
    <n v="325138.77250552573"/>
    <n v="0"/>
    <n v="0"/>
    <n v="1847.3793892359417"/>
    <n v="0"/>
    <n v="0"/>
    <n v="0"/>
    <n v="0"/>
    <n v="0"/>
    <n v="0"/>
    <n v="0"/>
    <n v="0"/>
    <n v="0"/>
    <n v="0"/>
    <n v="0"/>
    <n v="0"/>
    <n v="151.3125"/>
    <n v="105.09090909090909"/>
    <n v="164.84466021765334"/>
    <n v="181.01379289334611"/>
    <n v="199.62369220574618"/>
    <n v="193.50256565234602"/>
    <n v="162.13480887237336"/>
    <n v="177.26689060398741"/>
    <n v="135.77406654735981"/>
    <n v="134.88720215106315"/>
    <n v="128.36946194268828"/>
    <n v="113.55883905846866"/>
    <n v="0"/>
    <n v="0"/>
    <n v="2770.1823417470791"/>
    <n v="0"/>
    <n v="0"/>
    <n v="0"/>
    <n v="0"/>
    <n v="0"/>
    <n v="0"/>
    <n v="0"/>
    <n v="0"/>
    <n v="0"/>
    <n v="0"/>
    <n v="0"/>
    <n v="0"/>
    <n v="226.89612"/>
    <n v="157.58591999999999"/>
    <n v="247.18786488957554"/>
    <n v="271.43380271943033"/>
    <n v="299.3397189363605"/>
    <n v="290.16096724700589"/>
    <n v="243.12438860030127"/>
    <n v="265.81524779849121"/>
    <n v="203.59592826909699"/>
    <n v="202.26605736956222"/>
    <n v="192.49257557229993"/>
    <n v="170.28375034495491"/>
  </r>
  <r>
    <s v="PIC"/>
    <x v="2"/>
    <n v="84135770"/>
    <n v="10076840101181"/>
    <s v="BJ US-IC-PistachioPistachio-FTNG-8 1PT"/>
    <m/>
    <m/>
    <m/>
    <m/>
    <m/>
    <m/>
    <m/>
    <m/>
    <m/>
    <m/>
    <m/>
    <m/>
    <m/>
    <n v="26523"/>
    <n v="33966"/>
    <n v="40663.814016819277"/>
    <n v="32292.639615203898"/>
    <n v="34834.943008854272"/>
    <n v="40820.017073120493"/>
    <n v="30884.908347788045"/>
    <n v="35933.574793354339"/>
    <n v="25413.02038291689"/>
    <n v="23265.304807177323"/>
    <n v="23919.228407467639"/>
    <n v="23897.078528773065"/>
    <n v="372413.52898147528"/>
    <n v="240"/>
    <n v="3.7853439999999999E-3"/>
    <n v="0"/>
    <n v="372413.52898147528"/>
    <n v="0"/>
    <n v="0"/>
    <n v="1551.7230374228136"/>
    <n v="0"/>
    <n v="0"/>
    <n v="0"/>
    <n v="0"/>
    <n v="0"/>
    <n v="0"/>
    <n v="0"/>
    <n v="0"/>
    <n v="0"/>
    <n v="0"/>
    <n v="0"/>
    <n v="0"/>
    <n v="110.5125"/>
    <n v="141.52500000000001"/>
    <n v="169.43255840341365"/>
    <n v="134.55266506334956"/>
    <n v="145.14559587022615"/>
    <n v="170.0834044713354"/>
    <n v="128.68711811578353"/>
    <n v="149.72322830564309"/>
    <n v="105.88758492882037"/>
    <n v="96.938770029905513"/>
    <n v="99.663451697781824"/>
    <n v="99.571160536554444"/>
    <n v="0"/>
    <n v="0"/>
    <n v="1409.7133174488536"/>
    <n v="0"/>
    <n v="0"/>
    <n v="0"/>
    <n v="0"/>
    <n v="0"/>
    <n v="0"/>
    <n v="0"/>
    <n v="0"/>
    <n v="0"/>
    <n v="0"/>
    <n v="0"/>
    <n v="0"/>
    <n v="100.39867891199999"/>
    <n v="128.57299430399999"/>
    <n v="153.92652440568276"/>
    <n v="122.23874961157438"/>
    <n v="131.86224250890845"/>
    <n v="154.51780670763421"/>
    <n v="116.91000250484939"/>
    <n v="136.02094174257508"/>
    <n v="96.197024228352149"/>
    <n v="88.067181960019838"/>
    <n v="90.54250773683718"/>
    <n v="90.458662826419953"/>
  </r>
  <r>
    <s v="NOV"/>
    <x v="4"/>
    <n v="64341107"/>
    <n v="10077567003819"/>
    <s v="PS JR Sour"/>
    <m/>
    <m/>
    <m/>
    <m/>
    <m/>
    <m/>
    <m/>
    <m/>
    <m/>
    <m/>
    <m/>
    <m/>
    <m/>
    <n v="11219"/>
    <n v="11804"/>
    <n v="12390.294248480597"/>
    <n v="17427.07485547453"/>
    <n v="20882.854588824634"/>
    <n v="24199.15510062781"/>
    <n v="23696.404508694737"/>
    <n v="20730.161612643627"/>
    <n v="11603.842902812872"/>
    <n v="8699.5801085175844"/>
    <n v="9668.8070691299145"/>
    <n v="9503.7403293352691"/>
    <n v="181824.91532454159"/>
    <n v="130"/>
    <n v="5.2680000000000001E-3"/>
    <n v="0"/>
    <n v="181824.91532454159"/>
    <n v="0"/>
    <n v="0"/>
    <n v="1398.6531948041661"/>
    <n v="0"/>
    <n v="0"/>
    <n v="0"/>
    <n v="0"/>
    <n v="0"/>
    <n v="0"/>
    <n v="0"/>
    <n v="0"/>
    <n v="0"/>
    <n v="0"/>
    <n v="0"/>
    <n v="0"/>
    <n v="86.3"/>
    <n v="90.8"/>
    <n v="95.309955757543051"/>
    <n v="134.05442196518868"/>
    <n v="160.63734299095873"/>
    <n v="186.14734692790623"/>
    <n v="182.2800346822672"/>
    <n v="159.46278163572021"/>
    <n v="89.260330021637472"/>
    <n v="66.919846988596802"/>
    <n v="74.375438993307029"/>
    <n v="73.105694841040531"/>
    <n v="0"/>
    <n v="0"/>
    <n v="957.85365392968515"/>
    <n v="0"/>
    <n v="0"/>
    <n v="0"/>
    <n v="0"/>
    <n v="0"/>
    <n v="0"/>
    <n v="0"/>
    <n v="0"/>
    <n v="0"/>
    <n v="0"/>
    <n v="0"/>
    <n v="0"/>
    <n v="59.101692"/>
    <n v="62.183472000000002"/>
    <n v="65.272070100995791"/>
    <n v="91.805830338639822"/>
    <n v="110.01087797392817"/>
    <n v="127.48114907010731"/>
    <n v="124.83265895180388"/>
    <n v="109.20649137540663"/>
    <n v="61.12904441201821"/>
    <n v="45.829388011670638"/>
    <n v="50.935275640176393"/>
    <n v="50.065704054938202"/>
  </r>
  <r>
    <s v="PIC"/>
    <x v="0"/>
    <n v="68821728"/>
    <n v="10077567254433"/>
    <s v="BR ROCKY ROAD 6 1.5QT"/>
    <m/>
    <m/>
    <m/>
    <m/>
    <m/>
    <m/>
    <m/>
    <m/>
    <m/>
    <m/>
    <m/>
    <m/>
    <m/>
    <n v="25762"/>
    <n v="21989"/>
    <n v="36793.191520187836"/>
    <n v="31718.270027032253"/>
    <n v="32421.606365736388"/>
    <n v="36872.683825722052"/>
    <n v="31248.252076036701"/>
    <n v="29921.866410861392"/>
    <n v="20888.436366725371"/>
    <n v="20010.552119915857"/>
    <n v="28492.157255848379"/>
    <n v="22578.785487560501"/>
    <n v="338696.80145562673"/>
    <n v="176"/>
    <n v="8.5199999999999998E-3"/>
    <n v="0"/>
    <n v="338696.80145562673"/>
    <n v="0"/>
    <n v="0"/>
    <n v="1924.4136446342427"/>
    <n v="0"/>
    <n v="0"/>
    <n v="0"/>
    <n v="0"/>
    <n v="0"/>
    <n v="0"/>
    <n v="0"/>
    <n v="0"/>
    <n v="0"/>
    <n v="0"/>
    <n v="0"/>
    <n v="0"/>
    <n v="146.375"/>
    <n v="124.9375"/>
    <n v="209.05222454652178"/>
    <n v="180.21744333541054"/>
    <n v="184.21367253259311"/>
    <n v="209.50388537342076"/>
    <n v="177.54688679566308"/>
    <n v="170.01060460716701"/>
    <n v="118.68429753821233"/>
    <n v="113.69631886315828"/>
    <n v="161.88725713550215"/>
    <n v="128.28855390659376"/>
    <n v="0"/>
    <n v="0"/>
    <n v="2885.6967484019397"/>
    <n v="0"/>
    <n v="0"/>
    <n v="0"/>
    <n v="0"/>
    <n v="0"/>
    <n v="0"/>
    <n v="0"/>
    <n v="0"/>
    <n v="0"/>
    <n v="0"/>
    <n v="0"/>
    <n v="0"/>
    <n v="219.49223999999998"/>
    <n v="187.34628000000001"/>
    <n v="313.47799175200038"/>
    <n v="270.2396606303148"/>
    <n v="276.232086236074"/>
    <n v="314.15526619515185"/>
    <n v="266.23510768783268"/>
    <n v="254.93430182053905"/>
    <n v="177.96947784450015"/>
    <n v="170.48990406168309"/>
    <n v="242.75317981982818"/>
    <n v="192.37125235401547"/>
  </r>
  <r>
    <s v="PIC"/>
    <x v="0"/>
    <n v="64341967"/>
    <n v="10077567603323"/>
    <s v="BR CHOC PEANUT BUTTER 6 1.5QT"/>
    <m/>
    <m/>
    <m/>
    <m/>
    <m/>
    <m/>
    <m/>
    <m/>
    <m/>
    <m/>
    <m/>
    <m/>
    <m/>
    <n v="20405"/>
    <n v="13530"/>
    <n v="22568.378359333994"/>
    <n v="20070.246585920351"/>
    <n v="22190.72485694319"/>
    <n v="28182.040020895114"/>
    <n v="19336.636129074697"/>
    <n v="20507.462473004896"/>
    <n v="14010.869806361214"/>
    <n v="13553.680898913992"/>
    <n v="19307.058919404542"/>
    <n v="13916.491975028659"/>
    <n v="227578.59002488063"/>
    <n v="176"/>
    <n v="8.513999999999999E-3"/>
    <n v="0"/>
    <n v="227578.59002488063"/>
    <n v="0"/>
    <n v="0"/>
    <n v="1293.0601705959127"/>
    <n v="0"/>
    <n v="0"/>
    <n v="0"/>
    <n v="0"/>
    <n v="0"/>
    <n v="0"/>
    <n v="0"/>
    <n v="0"/>
    <n v="0"/>
    <n v="0"/>
    <n v="0"/>
    <n v="0"/>
    <n v="115.9375"/>
    <n v="76.875"/>
    <n v="128.22942249621588"/>
    <n v="114.03549196545654"/>
    <n v="126.08366395990448"/>
    <n v="160.1252273914495"/>
    <n v="109.86725073337897"/>
    <n v="116.51967314207327"/>
    <n v="79.607214808870538"/>
    <n v="77.009550562011313"/>
    <n v="109.69919840570763"/>
    <n v="79.070977130844653"/>
    <n v="0"/>
    <n v="0"/>
    <n v="1937.6041154718334"/>
    <n v="0"/>
    <n v="0"/>
    <n v="0"/>
    <n v="0"/>
    <n v="0"/>
    <n v="0"/>
    <n v="0"/>
    <n v="0"/>
    <n v="0"/>
    <n v="0"/>
    <n v="0"/>
    <n v="0"/>
    <n v="173.72816999999998"/>
    <n v="115.19441999999998"/>
    <n v="192.14717335136962"/>
    <n v="170.87807943252585"/>
    <n v="188.93183143201429"/>
    <n v="239.94188873790097"/>
    <n v="164.63212000294195"/>
    <n v="174.60053549516365"/>
    <n v="119.28854553135936"/>
    <n v="115.39603917335371"/>
    <n v="164.38029963981026"/>
    <n v="118.48501267539399"/>
  </r>
  <r>
    <s v="NOV"/>
    <x v="9"/>
    <n v="64903296"/>
    <n v="10077567369878"/>
    <s v="MG Mini Classic/Almond/WhiteVP RFA 6-6PK"/>
    <m/>
    <m/>
    <m/>
    <m/>
    <m/>
    <m/>
    <m/>
    <m/>
    <m/>
    <m/>
    <m/>
    <m/>
    <m/>
    <n v="12502"/>
    <n v="22746"/>
    <n v="20309.729986509104"/>
    <n v="18854.579722472972"/>
    <n v="16940.284849914726"/>
    <n v="22672.322913840308"/>
    <n v="18007.107498877369"/>
    <n v="12436.005486215081"/>
    <n v="13076.468231729201"/>
    <n v="11757.071995128745"/>
    <n v="12874.495945614457"/>
    <n v="7656.0945251793364"/>
    <n v="189832.16115548127"/>
    <n v="162"/>
    <n v="1.98E-3"/>
    <n v="0"/>
    <n v="189832.16115548127"/>
    <n v="0"/>
    <n v="0"/>
    <n v="1171.8034639227239"/>
    <n v="0"/>
    <n v="0"/>
    <n v="0"/>
    <n v="0"/>
    <n v="0"/>
    <n v="0"/>
    <n v="0"/>
    <n v="0"/>
    <n v="0"/>
    <n v="0"/>
    <n v="0"/>
    <n v="0"/>
    <n v="77.172839506172835"/>
    <n v="140.40740740740742"/>
    <n v="125.36870362042657"/>
    <n v="116.38629458316649"/>
    <n v="104.56965956737486"/>
    <n v="139.95261057926115"/>
    <n v="111.15498456097141"/>
    <n v="76.765465964290627"/>
    <n v="80.718939702032102"/>
    <n v="72.574518488449044"/>
    <n v="79.472197195150969"/>
    <n v="47.259842748020596"/>
    <n v="0"/>
    <n v="0"/>
    <n v="375.86767908785293"/>
    <n v="0"/>
    <n v="0"/>
    <n v="0"/>
    <n v="0"/>
    <n v="0"/>
    <n v="0"/>
    <n v="0"/>
    <n v="0"/>
    <n v="0"/>
    <n v="0"/>
    <n v="0"/>
    <n v="0"/>
    <n v="24.753959999999999"/>
    <n v="45.037080000000003"/>
    <n v="40.213265373288024"/>
    <n v="37.332067850496486"/>
    <n v="33.541764002831158"/>
    <n v="44.891199369403807"/>
    <n v="35.654072847777194"/>
    <n v="24.623290862705861"/>
    <n v="25.891407098823816"/>
    <n v="23.279002550354914"/>
    <n v="25.491501972316623"/>
    <n v="15.159067159855086"/>
  </r>
  <r>
    <s v="NOV"/>
    <x v="9"/>
    <n v="69797468"/>
    <n v="10077567003604"/>
    <s v="BR Carbsmart Caramel Bar 8-6PK"/>
    <m/>
    <m/>
    <m/>
    <m/>
    <m/>
    <m/>
    <m/>
    <m/>
    <m/>
    <m/>
    <m/>
    <m/>
    <m/>
    <n v="14573"/>
    <n v="15106"/>
    <n v="19230.669980345607"/>
    <n v="21272.763502117821"/>
    <n v="22244.824674050087"/>
    <n v="22732.053315098365"/>
    <n v="22458.259244011584"/>
    <n v="24940.052321805466"/>
    <n v="20226.796365866496"/>
    <n v="15752.179009660584"/>
    <n v="12569.199673315214"/>
    <n v="12760.489369015866"/>
    <n v="223866.28745528712"/>
    <n v="143"/>
    <n v="4.2560000000000002E-3"/>
    <n v="0"/>
    <n v="223866.28745528712"/>
    <n v="0"/>
    <n v="0"/>
    <n v="1565.4985136733364"/>
    <n v="0"/>
    <n v="0"/>
    <n v="0"/>
    <n v="0"/>
    <n v="0"/>
    <n v="0"/>
    <n v="0"/>
    <n v="0"/>
    <n v="0"/>
    <n v="0"/>
    <n v="0"/>
    <n v="0"/>
    <n v="101.90909090909091"/>
    <n v="105.63636363636364"/>
    <n v="134.48020965276649"/>
    <n v="148.76058393089386"/>
    <n v="155.55821450384676"/>
    <n v="158.96540779789066"/>
    <n v="157.05076394413695"/>
    <n v="174.40596029234592"/>
    <n v="141.44612843263283"/>
    <n v="110.15509796965443"/>
    <n v="87.896501211994504"/>
    <n v="89.234191391719349"/>
    <n v="0"/>
    <n v="0"/>
    <n v="952.77491940970208"/>
    <n v="0"/>
    <n v="0"/>
    <n v="0"/>
    <n v="0"/>
    <n v="0"/>
    <n v="0"/>
    <n v="0"/>
    <n v="0"/>
    <n v="0"/>
    <n v="0"/>
    <n v="0"/>
    <n v="0"/>
    <n v="62.022688000000002"/>
    <n v="64.291136000000009"/>
    <n v="81.845731436350903"/>
    <n v="90.536881465013451"/>
    <n v="94.673973812757183"/>
    <n v="96.747618909058644"/>
    <n v="95.582351342513306"/>
    <n v="106.14486268160407"/>
    <n v="86.085245333127816"/>
    <n v="67.041273865115443"/>
    <n v="53.494513809629552"/>
    <n v="54.308642754531526"/>
  </r>
  <r>
    <s v="PIC"/>
    <x v="27"/>
    <n v="69798156"/>
    <n v="10076840004093"/>
    <s v="BJ US-IC-STRAWBERRIES CREAM-6 828ml "/>
    <m/>
    <m/>
    <m/>
    <m/>
    <m/>
    <m/>
    <m/>
    <m/>
    <m/>
    <m/>
    <m/>
    <m/>
    <m/>
    <n v="1347"/>
    <n v="1837"/>
    <n v="3301.0762127746402"/>
    <n v="4100.9991088014804"/>
    <n v="2607.6446535455811"/>
    <n v="5647.6277720036987"/>
    <n v="3469.43"/>
    <n v="2832.47"/>
    <n v="2529.6099999999992"/>
    <n v="2357.7008911985204"/>
    <n v="2545.9100000000003"/>
    <n v="2503.0500000000002"/>
    <n v="35079.518638323927"/>
    <n v="182"/>
    <n v="4.9680000000000002E-3"/>
    <n v="0"/>
    <n v="35079.518638323927"/>
    <n v="0"/>
    <n v="0"/>
    <n v="192.74460790287873"/>
    <n v="0"/>
    <n v="0"/>
    <n v="0"/>
    <n v="0"/>
    <n v="0"/>
    <n v="0"/>
    <n v="0"/>
    <n v="0"/>
    <n v="0"/>
    <n v="0"/>
    <n v="0"/>
    <n v="0"/>
    <n v="7.4010989010989015"/>
    <n v="10.093406593406593"/>
    <n v="18.137781388871648"/>
    <n v="22.53296213627187"/>
    <n v="14.327717876624073"/>
    <n v="31.030921824196145"/>
    <n v="19.062802197802196"/>
    <n v="15.563021978021977"/>
    <n v="13.898956043956039"/>
    <n v="12.954400501090772"/>
    <n v="13.988516483516484"/>
    <n v="13.753021978021978"/>
    <n v="0"/>
    <n v="0"/>
    <n v="174.27504859519328"/>
    <n v="0"/>
    <n v="0"/>
    <n v="0"/>
    <n v="0"/>
    <n v="0"/>
    <n v="0"/>
    <n v="0"/>
    <n v="0"/>
    <n v="0"/>
    <n v="0"/>
    <n v="0"/>
    <n v="0"/>
    <n v="6.6918959999999998"/>
    <n v="9.1262160000000012"/>
    <n v="16.399746625064413"/>
    <n v="20.373763572525757"/>
    <n v="12.954778638814448"/>
    <n v="28.057414771314377"/>
    <n v="17.236128239999999"/>
    <n v="14.071710959999999"/>
    <n v="12.567102479999997"/>
    <n v="11.713058027474249"/>
    <n v="12.648080880000002"/>
    <n v="12.435152400000002"/>
  </r>
  <r>
    <s v="PIC"/>
    <x v="5"/>
    <n v="68860136"/>
    <n v="20186852000611"/>
    <s v="Talenti Black Raspberry CHOC Chip 8 1PT"/>
    <m/>
    <m/>
    <m/>
    <m/>
    <m/>
    <m/>
    <m/>
    <m/>
    <m/>
    <m/>
    <m/>
    <m/>
    <m/>
    <n v="18480"/>
    <n v="21872"/>
    <n v="26148.569705973161"/>
    <n v="23626.990591198068"/>
    <n v="27293.720072404412"/>
    <n v="31890.66248365584"/>
    <n v="25557.038768136259"/>
    <n v="22482.665411945567"/>
    <n v="21667.923214866532"/>
    <n v="21525.809581354384"/>
    <n v="15789.452478050065"/>
    <n v="15496.815944336024"/>
    <n v="271831.6482519203"/>
    <n v="255"/>
    <n v="3.7839999999999996E-3"/>
    <n v="0"/>
    <n v="271831.6482519203"/>
    <n v="0"/>
    <n v="0"/>
    <n v="1066.0064637330208"/>
    <n v="0"/>
    <n v="0"/>
    <n v="0"/>
    <n v="0"/>
    <n v="0"/>
    <n v="0"/>
    <n v="0"/>
    <n v="0"/>
    <n v="0"/>
    <n v="0"/>
    <n v="0"/>
    <n v="0"/>
    <n v="72.470588235294116"/>
    <n v="85.772549019607837"/>
    <n v="102.54341061165945"/>
    <n v="92.654865063521839"/>
    <n v="107.03419636237024"/>
    <n v="125.0614215045327"/>
    <n v="100.22368144367161"/>
    <n v="88.167315340963015"/>
    <n v="84.972247901437385"/>
    <n v="84.414939534723075"/>
    <n v="61.919421482549275"/>
    <n v="60.771827232690292"/>
    <n v="0"/>
    <n v="0"/>
    <n v="1028.6109569852663"/>
    <n v="0"/>
    <n v="0"/>
    <n v="0"/>
    <n v="0"/>
    <n v="0"/>
    <n v="0"/>
    <n v="0"/>
    <n v="0"/>
    <n v="0"/>
    <n v="0"/>
    <n v="0"/>
    <n v="0"/>
    <n v="69.928319999999999"/>
    <n v="82.763647999999989"/>
    <n v="98.946187767402435"/>
    <n v="89.404532397093476"/>
    <n v="103.27943675397829"/>
    <n v="120.67426683815368"/>
    <n v="96.707834698627593"/>
    <n v="85.074405918802015"/>
    <n v="81.991421445054954"/>
    <n v="81.453663455844975"/>
    <n v="59.747288176941439"/>
    <n v="58.639951533367508"/>
  </r>
  <r>
    <s v="NOV"/>
    <x v="3"/>
    <n v="68746232"/>
    <n v="10075856139010"/>
    <s v="KL MINT CHOC CHIP 12-6PK"/>
    <m/>
    <m/>
    <m/>
    <m/>
    <m/>
    <m/>
    <m/>
    <m/>
    <m/>
    <m/>
    <m/>
    <m/>
    <m/>
    <n v="19479"/>
    <n v="19721"/>
    <n v="32227.521856195199"/>
    <n v="29704.290164906804"/>
    <n v="37048.467008464773"/>
    <n v="44189.127831866841"/>
    <n v="36664.324482017779"/>
    <n v="30175.985101595947"/>
    <n v="22378.51450959975"/>
    <n v="23737.986253274394"/>
    <n v="18185.364619536424"/>
    <n v="18023.496561495318"/>
    <n v="331535.07838895323"/>
    <n v="132"/>
    <n v="8.5199999999999998E-3"/>
    <n v="0"/>
    <n v="331535.07838895323"/>
    <n v="0"/>
    <n v="0"/>
    <n v="2511.629381734494"/>
    <n v="0"/>
    <n v="0"/>
    <n v="0"/>
    <n v="0"/>
    <n v="0"/>
    <n v="0"/>
    <n v="0"/>
    <n v="0"/>
    <n v="0"/>
    <n v="0"/>
    <n v="0"/>
    <n v="0"/>
    <n v="147.56818181818181"/>
    <n v="149.40151515151516"/>
    <n v="244.14789284996363"/>
    <n v="225.03250124929397"/>
    <n v="280.67020460958162"/>
    <n v="334.76611993838515"/>
    <n v="277.76003395468013"/>
    <n v="228.60594773936324"/>
    <n v="169.53420083030113"/>
    <n v="179.83322919147267"/>
    <n v="137.76791378436684"/>
    <n v="136.54164061738877"/>
    <n v="0"/>
    <n v="0"/>
    <n v="2824.6788678738812"/>
    <n v="0"/>
    <n v="0"/>
    <n v="0"/>
    <n v="0"/>
    <n v="0"/>
    <n v="0"/>
    <n v="0"/>
    <n v="0"/>
    <n v="0"/>
    <n v="0"/>
    <n v="0"/>
    <n v="0"/>
    <n v="165.96108000000001"/>
    <n v="168.02292"/>
    <n v="274.57848621478308"/>
    <n v="253.08055220500597"/>
    <n v="315.65293891211985"/>
    <n v="376.49136912750549"/>
    <n v="312.38004458679148"/>
    <n v="257.09939306559744"/>
    <n v="190.66494362178986"/>
    <n v="202.24764287789782"/>
    <n v="154.93930655845031"/>
    <n v="153.56019070394009"/>
  </r>
  <r>
    <s v="PIC"/>
    <x v="0"/>
    <n v="64775327"/>
    <n v="10077567003192"/>
    <s v="BR CS Brownie A La Mode 6 1.5QT"/>
    <m/>
    <m/>
    <m/>
    <m/>
    <m/>
    <m/>
    <m/>
    <m/>
    <m/>
    <m/>
    <m/>
    <m/>
    <m/>
    <n v="25685"/>
    <n v="16615"/>
    <n v="28035.284164363868"/>
    <n v="24933.951758379135"/>
    <n v="27557.320527510026"/>
    <n v="32082.321223358256"/>
    <n v="27155.741009572528"/>
    <n v="29865.748122577967"/>
    <n v="22820.935232342355"/>
    <n v="21340.883078503542"/>
    <n v="23274.163214223474"/>
    <n v="17617.044676410005"/>
    <n v="296983.39300724119"/>
    <n v="176"/>
    <n v="8.5199999999999998E-3"/>
    <n v="0"/>
    <n v="296983.39300724119"/>
    <n v="0"/>
    <n v="0"/>
    <n v="1687.4056420865977"/>
    <n v="0"/>
    <n v="0"/>
    <n v="0"/>
    <n v="0"/>
    <n v="0"/>
    <n v="0"/>
    <n v="0"/>
    <n v="0"/>
    <n v="0"/>
    <n v="0"/>
    <n v="0"/>
    <n v="0"/>
    <n v="145.9375"/>
    <n v="94.403409090909093"/>
    <n v="159.29138729752196"/>
    <n v="141.670180445336"/>
    <n v="156.57568481539786"/>
    <n v="182.28591604180826"/>
    <n v="154.29398300893482"/>
    <n v="169.69175069646573"/>
    <n v="129.66440472921792"/>
    <n v="121.2550174914974"/>
    <n v="132.23956371717884"/>
    <n v="100.09684475232957"/>
    <n v="0"/>
    <n v="0"/>
    <n v="2530.2985084216948"/>
    <n v="0"/>
    <n v="0"/>
    <n v="0"/>
    <n v="0"/>
    <n v="0"/>
    <n v="0"/>
    <n v="0"/>
    <n v="0"/>
    <n v="0"/>
    <n v="0"/>
    <n v="0"/>
    <n v="0"/>
    <n v="218.83619999999999"/>
    <n v="141.5598"/>
    <n v="238.86062108038016"/>
    <n v="212.43726898139022"/>
    <n v="234.78837089438542"/>
    <n v="273.34137682301235"/>
    <n v="231.36691340155792"/>
    <n v="254.45617400436427"/>
    <n v="194.43436817955686"/>
    <n v="181.82432382885017"/>
    <n v="198.29587058518399"/>
    <n v="150.09722064301323"/>
  </r>
  <r>
    <s v="PIC"/>
    <x v="5"/>
    <n v="68860061"/>
    <n v="10186852001451"/>
    <s v="Talenti LYR Cookies and Cream 8 303.3g"/>
    <m/>
    <m/>
    <m/>
    <m/>
    <m/>
    <m/>
    <m/>
    <m/>
    <m/>
    <m/>
    <m/>
    <m/>
    <m/>
    <n v="27045"/>
    <n v="35648"/>
    <n v="37507.304232807357"/>
    <n v="37653.124275721144"/>
    <n v="43885.564777614447"/>
    <n v="45683.910418373918"/>
    <n v="37739.572924317916"/>
    <n v="35383.886113485511"/>
    <n v="36442.032302292173"/>
    <n v="33517.036750139632"/>
    <n v="32174.505719263685"/>
    <n v="26047.772986364325"/>
    <n v="428727.71050038008"/>
    <n v="255"/>
    <n v="3.552E-3"/>
    <n v="0"/>
    <n v="428727.71050038008"/>
    <n v="0"/>
    <n v="0"/>
    <n v="1681.2851392171767"/>
    <n v="0"/>
    <n v="0"/>
    <n v="0"/>
    <n v="0"/>
    <n v="0"/>
    <n v="0"/>
    <n v="0"/>
    <n v="0"/>
    <n v="0"/>
    <n v="0"/>
    <n v="0"/>
    <n v="0"/>
    <n v="106.05882352941177"/>
    <n v="139.79607843137254"/>
    <n v="147.08746757963669"/>
    <n v="147.65931088518096"/>
    <n v="172.10025402986057"/>
    <n v="179.15258987597616"/>
    <n v="147.99832519340359"/>
    <n v="138.76033769994316"/>
    <n v="142.90993059722422"/>
    <n v="131.43935980446915"/>
    <n v="126.17453223240661"/>
    <n v="102.14812935829147"/>
    <n v="0"/>
    <n v="0"/>
    <n v="1522.8408276973501"/>
    <n v="0"/>
    <n v="0"/>
    <n v="0"/>
    <n v="0"/>
    <n v="0"/>
    <n v="0"/>
    <n v="0"/>
    <n v="0"/>
    <n v="0"/>
    <n v="0"/>
    <n v="0"/>
    <n v="0"/>
    <n v="96.063839999999999"/>
    <n v="126.621696"/>
    <n v="133.22594463493172"/>
    <n v="133.7438974273615"/>
    <n v="155.88152609008651"/>
    <n v="162.26924980606415"/>
    <n v="134.05096302717723"/>
    <n v="125.68356347510054"/>
    <n v="129.44209873774179"/>
    <n v="119.05251453649598"/>
    <n v="114.28384431482461"/>
    <n v="92.521689647566077"/>
  </r>
  <r>
    <s v="PIC"/>
    <x v="2"/>
    <n v="84144598"/>
    <n v="10076840400079"/>
    <s v="BJ US-IC-VanillaCaramelFdg-FTNG-8 1PT"/>
    <m/>
    <m/>
    <m/>
    <m/>
    <m/>
    <m/>
    <m/>
    <m/>
    <m/>
    <m/>
    <m/>
    <m/>
    <m/>
    <n v="21443"/>
    <n v="30423"/>
    <n v="37790.092720846005"/>
    <n v="30968.06358956773"/>
    <n v="31328.951477033137"/>
    <n v="35700.612121381069"/>
    <n v="27945.6932278686"/>
    <n v="33625.036397140371"/>
    <n v="22839.165477346422"/>
    <n v="24233.289430930276"/>
    <n v="23751.4368529731"/>
    <n v="23429.156218553297"/>
    <n v="343477.49751363997"/>
    <n v="240"/>
    <n v="3.7853439999999999E-3"/>
    <n v="0"/>
    <n v="343477.49751363997"/>
    <n v="0"/>
    <n v="0"/>
    <n v="1431.1562396401666"/>
    <n v="0"/>
    <n v="0"/>
    <n v="0"/>
    <n v="0"/>
    <n v="0"/>
    <n v="0"/>
    <n v="0"/>
    <n v="0"/>
    <n v="0"/>
    <n v="0"/>
    <n v="0"/>
    <n v="0"/>
    <n v="89.345833333333331"/>
    <n v="126.7625"/>
    <n v="157.4587196701917"/>
    <n v="129.03359828986555"/>
    <n v="130.53729782097142"/>
    <n v="148.75255050575444"/>
    <n v="116.4403884494525"/>
    <n v="140.10431832141822"/>
    <n v="95.163189488943416"/>
    <n v="100.97203929554281"/>
    <n v="98.964320220721248"/>
    <n v="97.621484243972063"/>
    <n v="0"/>
    <n v="0"/>
    <n v="1300.1804843482719"/>
    <n v="0"/>
    <n v="0"/>
    <n v="0"/>
    <n v="0"/>
    <n v="0"/>
    <n v="0"/>
    <n v="0"/>
    <n v="0"/>
    <n v="0"/>
    <n v="0"/>
    <n v="0"/>
    <n v="0"/>
    <n v="81.169131391999997"/>
    <n v="115.161520512"/>
    <n v="143.0485007402981"/>
    <n v="117.22477370038867"/>
    <n v="118.59085849987852"/>
    <n v="135.13909788999709"/>
    <n v="105.78406218595303"/>
    <n v="127.28232977569692"/>
    <n v="86.454098004680418"/>
    <n v="91.731336747635325"/>
    <n v="89.907358982780607"/>
    <n v="88.687415916963403"/>
  </r>
  <r>
    <s v="PIC"/>
    <x v="17"/>
    <n v="64394583"/>
    <n v="10076840004291"/>
    <s v="BJ US-SUN-CookieVermontster-8 427ML"/>
    <m/>
    <m/>
    <m/>
    <m/>
    <m/>
    <m/>
    <m/>
    <m/>
    <m/>
    <m/>
    <m/>
    <m/>
    <m/>
    <n v="19785"/>
    <n v="26900"/>
    <n v="38431.742567774498"/>
    <n v="29540.092702713264"/>
    <n v="34683.939273619915"/>
    <n v="34520.783556323855"/>
    <n v="27683.460395141563"/>
    <n v="29254.713500892587"/>
    <n v="27442.618645297767"/>
    <n v="22011.993185504536"/>
    <n v="19878.773733728842"/>
    <n v="18977.366031311616"/>
    <n v="329110.48359230842"/>
    <n v="240"/>
    <n v="3.4159999999999998E-3"/>
    <n v="0"/>
    <n v="329110.48359230842"/>
    <n v="0"/>
    <n v="0"/>
    <n v="1371.2936816346185"/>
    <n v="0"/>
    <n v="0"/>
    <n v="0"/>
    <n v="0"/>
    <n v="0"/>
    <n v="0"/>
    <n v="0"/>
    <n v="0"/>
    <n v="0"/>
    <n v="0"/>
    <n v="0"/>
    <n v="0"/>
    <n v="82.4375"/>
    <n v="112.08333333333333"/>
    <n v="160.1322606990604"/>
    <n v="123.08371959463859"/>
    <n v="144.51641364008299"/>
    <n v="143.83659815134939"/>
    <n v="115.34775164642318"/>
    <n v="121.89463958705245"/>
    <n v="114.34424435540737"/>
    <n v="91.716638272935569"/>
    <n v="82.828223890536847"/>
    <n v="79.072358463798395"/>
    <n v="0"/>
    <n v="0"/>
    <n v="1124.2414119513255"/>
    <n v="0"/>
    <n v="0"/>
    <n v="0"/>
    <n v="0"/>
    <n v="0"/>
    <n v="0"/>
    <n v="0"/>
    <n v="0"/>
    <n v="0"/>
    <n v="0"/>
    <n v="0"/>
    <n v="0"/>
    <n v="67.585560000000001"/>
    <n v="91.8904"/>
    <n v="131.28283261151768"/>
    <n v="100.90895667246851"/>
    <n v="118.48033655868562"/>
    <n v="117.92299662840227"/>
    <n v="94.56670070980357"/>
    <n v="99.934101319049077"/>
    <n v="93.743985292337172"/>
    <n v="75.192968721683485"/>
    <n v="67.905891074417724"/>
    <n v="64.826682362960483"/>
  </r>
  <r>
    <s v="NOV"/>
    <x v="6"/>
    <n v="64325509"/>
    <n v="10850001974575"/>
    <s v="Yasso Fudge Chocolate Crunch 8-4pk"/>
    <m/>
    <m/>
    <m/>
    <m/>
    <m/>
    <m/>
    <m/>
    <m/>
    <m/>
    <m/>
    <m/>
    <m/>
    <m/>
    <n v="18863"/>
    <n v="37069"/>
    <n v="43215.250020516891"/>
    <n v="41617.883396043515"/>
    <n v="45314.198646016026"/>
    <n v="50557.861092903171"/>
    <n v="51722.523630114854"/>
    <n v="48750.382276068223"/>
    <n v="42593.348477664185"/>
    <n v="35317.305964171726"/>
    <n v="31110.069037880112"/>
    <n v="21837.614920667489"/>
    <n v="467968.43746204616"/>
    <n v="187"/>
    <n v="2.5119999999999999E-3"/>
    <n v="0"/>
    <n v="467968.43746204616"/>
    <n v="0"/>
    <n v="0"/>
    <n v="2502.5050131660223"/>
    <n v="0"/>
    <n v="0"/>
    <n v="0"/>
    <n v="0"/>
    <n v="0"/>
    <n v="0"/>
    <n v="0"/>
    <n v="0"/>
    <n v="0"/>
    <n v="0"/>
    <n v="0"/>
    <n v="0"/>
    <n v="100.8716577540107"/>
    <n v="198.22994652406416"/>
    <n v="231.09759369260368"/>
    <n v="222.55552618205087"/>
    <n v="242.32191789313381"/>
    <n v="270.36289354493675"/>
    <n v="276.59103545515967"/>
    <n v="260.6972314228247"/>
    <n v="227.7719169928566"/>
    <n v="188.86259873888625"/>
    <n v="166.36400555016104"/>
    <n v="116.77868941533417"/>
    <n v="0"/>
    <n v="0"/>
    <n v="1175.5367149046599"/>
    <n v="0"/>
    <n v="0"/>
    <n v="0"/>
    <n v="0"/>
    <n v="0"/>
    <n v="0"/>
    <n v="0"/>
    <n v="0"/>
    <n v="0"/>
    <n v="0"/>
    <n v="0"/>
    <n v="0"/>
    <n v="47.383856000000002"/>
    <n v="93.117328000000001"/>
    <n v="108.55670805153842"/>
    <n v="104.54412309086131"/>
    <n v="113.82926699879225"/>
    <n v="127.00134706537276"/>
    <n v="129.92697935884851"/>
    <n v="122.46096027748337"/>
    <n v="106.99449137589242"/>
    <n v="88.717072581999375"/>
    <n v="78.148493423154832"/>
    <n v="54.856088680716731"/>
  </r>
  <r>
    <s v="PIC"/>
    <x v="2"/>
    <n v="84136704"/>
    <n v="10076840100146"/>
    <s v="BJ US-IC-NewYrkSprFdgChnk-FTNG-8 1PT"/>
    <m/>
    <m/>
    <m/>
    <m/>
    <m/>
    <m/>
    <m/>
    <m/>
    <m/>
    <m/>
    <m/>
    <m/>
    <m/>
    <n v="17935"/>
    <n v="26034"/>
    <n v="33030.721950208965"/>
    <n v="26101.321442344266"/>
    <n v="25864.957318587083"/>
    <n v="31216.505504865992"/>
    <n v="23254.591689330955"/>
    <n v="26179.426228514301"/>
    <n v="21558.498020256011"/>
    <n v="18906.984546359654"/>
    <n v="20029.44753795159"/>
    <n v="17980.75692060015"/>
    <n v="288092.21115901897"/>
    <n v="240"/>
    <n v="3.7853439999999999E-3"/>
    <n v="0"/>
    <n v="288092.21115901897"/>
    <n v="0"/>
    <n v="0"/>
    <n v="1200.384213162579"/>
    <n v="0"/>
    <n v="0"/>
    <n v="0"/>
    <n v="0"/>
    <n v="0"/>
    <n v="0"/>
    <n v="0"/>
    <n v="0"/>
    <n v="0"/>
    <n v="0"/>
    <n v="0"/>
    <n v="0"/>
    <n v="74.729166666666671"/>
    <n v="108.47499999999999"/>
    <n v="137.62800812587068"/>
    <n v="108.75550600976777"/>
    <n v="107.77065549411284"/>
    <n v="130.06877293694163"/>
    <n v="96.894132038878979"/>
    <n v="109.08094261880959"/>
    <n v="89.82707508440005"/>
    <n v="78.779102276498563"/>
    <n v="83.456031408131622"/>
    <n v="74.919820502500627"/>
    <n v="0"/>
    <n v="0"/>
    <n v="1090.5281229575255"/>
    <n v="0"/>
    <n v="0"/>
    <n v="0"/>
    <n v="0"/>
    <n v="0"/>
    <n v="0"/>
    <n v="0"/>
    <n v="0"/>
    <n v="0"/>
    <n v="0"/>
    <n v="0"/>
    <n v="0"/>
    <n v="67.890144640000003"/>
    <n v="98.547645696000004"/>
    <n v="125.03264514989181"/>
    <n v="98.802480513849218"/>
    <n v="97.907760996169699"/>
    <n v="118.16521181381145"/>
    <n v="88.026629123658793"/>
    <n v="99.09813399754924"/>
    <n v="81.606331129987964"/>
    <n v="71.569440510655241"/>
    <n v="75.818349061099823"/>
    <n v="68.063350324852252"/>
  </r>
  <r>
    <s v="NOV"/>
    <x v="6"/>
    <n v="64325518"/>
    <n v="10851035003569"/>
    <s v="Yasso Black Raspberry Chip 8-4pk"/>
    <m/>
    <m/>
    <m/>
    <m/>
    <m/>
    <m/>
    <m/>
    <m/>
    <m/>
    <m/>
    <m/>
    <m/>
    <m/>
    <n v="16627"/>
    <n v="21718"/>
    <n v="31024.726409944102"/>
    <n v="26616.7226135815"/>
    <n v="30045.434816918052"/>
    <n v="35880.382808540955"/>
    <n v="29530.942130295865"/>
    <n v="32727.97523824235"/>
    <n v="24484.351569355716"/>
    <n v="21752.257827579473"/>
    <n v="22175.659471423431"/>
    <n v="21043.277816910537"/>
    <n v="313626.730702792"/>
    <n v="187"/>
    <n v="3.3119999999999998E-3"/>
    <n v="0"/>
    <n v="313626.730702792"/>
    <n v="0"/>
    <n v="0"/>
    <n v="1677.1482925282994"/>
    <n v="0"/>
    <n v="0"/>
    <n v="0"/>
    <n v="0"/>
    <n v="0"/>
    <n v="0"/>
    <n v="0"/>
    <n v="0"/>
    <n v="0"/>
    <n v="0"/>
    <n v="0"/>
    <n v="0"/>
    <n v="88.914438502673804"/>
    <n v="116.13903743315508"/>
    <n v="165.90762786066364"/>
    <n v="142.33541504589039"/>
    <n v="160.67077442202168"/>
    <n v="191.87370485850778"/>
    <n v="157.91947663259822"/>
    <n v="175.01591036493235"/>
    <n v="130.93236133345303"/>
    <n v="116.32223437208275"/>
    <n v="118.5864142856868"/>
    <n v="112.53089741663389"/>
    <n v="0"/>
    <n v="0"/>
    <n v="1038.7317320876471"/>
    <n v="0"/>
    <n v="0"/>
    <n v="0"/>
    <n v="0"/>
    <n v="0"/>
    <n v="0"/>
    <n v="0"/>
    <n v="0"/>
    <n v="0"/>
    <n v="0"/>
    <n v="0"/>
    <n v="0"/>
    <n v="55.068624"/>
    <n v="71.930015999999995"/>
    <n v="102.75389386973487"/>
    <n v="88.154585296181921"/>
    <n v="99.510480113632582"/>
    <n v="118.83582786188764"/>
    <n v="97.806480335539902"/>
    <n v="108.39505398905865"/>
    <n v="81.092172397706136"/>
    <n v="72.043477924943218"/>
    <n v="73.445784169354397"/>
    <n v="69.695336129607696"/>
  </r>
  <r>
    <s v="PIC"/>
    <x v="5"/>
    <n v="68860657"/>
    <n v="20186852000277"/>
    <s v="Talenti Sea Salt Caramel 8 1PT"/>
    <m/>
    <m/>
    <m/>
    <m/>
    <m/>
    <m/>
    <m/>
    <m/>
    <m/>
    <m/>
    <m/>
    <m/>
    <m/>
    <n v="14730"/>
    <n v="17970"/>
    <n v="20181.18334579009"/>
    <n v="17636.43993554221"/>
    <n v="19866.479635497504"/>
    <n v="21375.506892544101"/>
    <n v="18242.809782575354"/>
    <n v="15941.332118601669"/>
    <n v="16188.35249446801"/>
    <n v="17162.930166317747"/>
    <n v="14810.016256524505"/>
    <n v="11549.956976443518"/>
    <n v="205655.00760430473"/>
    <n v="255"/>
    <n v="3.7839999999999996E-3"/>
    <n v="0"/>
    <n v="205655.00760430473"/>
    <n v="0"/>
    <n v="0"/>
    <n v="806.49022589923425"/>
    <n v="0"/>
    <n v="0"/>
    <n v="0"/>
    <n v="0"/>
    <n v="0"/>
    <n v="0"/>
    <n v="0"/>
    <n v="0"/>
    <n v="0"/>
    <n v="0"/>
    <n v="0"/>
    <n v="0"/>
    <n v="57.764705882352942"/>
    <n v="70.470588235294116"/>
    <n v="79.141895473686631"/>
    <n v="69.162509551145916"/>
    <n v="77.907763276460798"/>
    <n v="83.825517225663148"/>
    <n v="71.540430519903353"/>
    <n v="62.515027916084975"/>
    <n v="63.483735272423573"/>
    <n v="67.305608495363714"/>
    <n v="58.078495123625508"/>
    <n v="45.293948927229486"/>
    <n v="0"/>
    <n v="0"/>
    <n v="778.19854877468902"/>
    <n v="0"/>
    <n v="0"/>
    <n v="0"/>
    <n v="0"/>
    <n v="0"/>
    <n v="0"/>
    <n v="0"/>
    <n v="0"/>
    <n v="0"/>
    <n v="0"/>
    <n v="0"/>
    <n v="0"/>
    <n v="55.738319999999995"/>
    <n v="67.998479999999986"/>
    <n v="76.365597780469699"/>
    <n v="66.736288716091721"/>
    <n v="75.174758940722555"/>
    <n v="80.884918081386871"/>
    <n v="69.03079221726513"/>
    <n v="60.322000736788709"/>
    <n v="61.256725839066945"/>
    <n v="64.944527749346349"/>
    <n v="56.041101514688719"/>
    <n v="43.705037198862271"/>
  </r>
  <r>
    <s v="PIC"/>
    <x v="2"/>
    <n v="69986506"/>
    <n v="10076840674449"/>
    <s v="BJ US-ND-CherryGarcia-8 1PT"/>
    <m/>
    <m/>
    <m/>
    <m/>
    <m/>
    <m/>
    <m/>
    <m/>
    <m/>
    <m/>
    <m/>
    <m/>
    <m/>
    <n v="24451"/>
    <n v="24327"/>
    <n v="27318.378419518987"/>
    <n v="23633.062090432912"/>
    <n v="27530.910477187797"/>
    <n v="24995.120320629401"/>
    <n v="24127.48970916625"/>
    <n v="32369.209435025921"/>
    <n v="20765.938177708995"/>
    <n v="16760.095400789967"/>
    <n v="19848.188768594184"/>
    <n v="17274.621126878297"/>
    <n v="283401.01392593276"/>
    <n v="240"/>
    <n v="3.7839999999999996E-3"/>
    <n v="0"/>
    <n v="283401.01392593276"/>
    <n v="0"/>
    <n v="0"/>
    <n v="1180.8375580247198"/>
    <n v="0"/>
    <n v="0"/>
    <n v="0"/>
    <n v="0"/>
    <n v="0"/>
    <n v="0"/>
    <n v="0"/>
    <n v="0"/>
    <n v="0"/>
    <n v="0"/>
    <n v="0"/>
    <n v="0"/>
    <n v="101.87916666666666"/>
    <n v="101.3625"/>
    <n v="113.82657674799579"/>
    <n v="98.471092043470463"/>
    <n v="114.71212698828249"/>
    <n v="104.14633466928917"/>
    <n v="100.53120712152604"/>
    <n v="134.87170597927468"/>
    <n v="86.524742407120812"/>
    <n v="69.833730836624866"/>
    <n v="82.700786535809101"/>
    <n v="71.977588028659568"/>
    <n v="0"/>
    <n v="0"/>
    <n v="1072.3894366957295"/>
    <n v="0"/>
    <n v="0"/>
    <n v="0"/>
    <n v="0"/>
    <n v="0"/>
    <n v="0"/>
    <n v="0"/>
    <n v="0"/>
    <n v="0"/>
    <n v="0"/>
    <n v="0"/>
    <n v="0"/>
    <n v="92.522583999999995"/>
    <n v="92.053367999999992"/>
    <n v="103.37274393945984"/>
    <n v="89.427506950198122"/>
    <n v="104.17696524567862"/>
    <n v="94.581535293261638"/>
    <n v="91.298421059485079"/>
    <n v="122.48508850213807"/>
    <n v="78.578310064450832"/>
    <n v="63.42020099658923"/>
    <n v="75.105546300360388"/>
    <n v="65.367166344107474"/>
  </r>
  <r>
    <s v="NOV"/>
    <x v="6"/>
    <n v="64325563"/>
    <n v="10850001974674"/>
    <s v="Yasso Real Fruit Strawberry 8-4pk"/>
    <m/>
    <m/>
    <m/>
    <m/>
    <m/>
    <m/>
    <m/>
    <m/>
    <m/>
    <m/>
    <m/>
    <m/>
    <m/>
    <n v="20154"/>
    <n v="20637"/>
    <n v="29520.437219929165"/>
    <n v="23578.677011652955"/>
    <n v="28909.833250368793"/>
    <n v="33235.125801452006"/>
    <n v="30048.964871116717"/>
    <n v="25085.930663741521"/>
    <n v="24621.674575438636"/>
    <n v="18169.513099224743"/>
    <n v="16184.466608546423"/>
    <n v="10769.153308346597"/>
    <n v="280914.77640981751"/>
    <n v="187"/>
    <n v="3.3119999999999998E-3"/>
    <n v="0"/>
    <n v="280914.77640981751"/>
    <n v="0"/>
    <n v="0"/>
    <n v="1502.2180556674732"/>
    <n v="0"/>
    <n v="0"/>
    <n v="0"/>
    <n v="0"/>
    <n v="0"/>
    <n v="0"/>
    <n v="0"/>
    <n v="0"/>
    <n v="0"/>
    <n v="0"/>
    <n v="0"/>
    <n v="0"/>
    <n v="107.77540106951872"/>
    <n v="110.35828877005348"/>
    <n v="157.86330064133244"/>
    <n v="126.08918188049708"/>
    <n v="154.59803877202563"/>
    <n v="177.7279454623102"/>
    <n v="160.68965171720168"/>
    <n v="134.14936183818995"/>
    <n v="131.66670895956489"/>
    <n v="97.163171653608259"/>
    <n v="86.547949778323115"/>
    <n v="57.589055124848109"/>
    <n v="0"/>
    <n v="0"/>
    <n v="930.3897394693156"/>
    <n v="0"/>
    <n v="0"/>
    <n v="0"/>
    <n v="0"/>
    <n v="0"/>
    <n v="0"/>
    <n v="0"/>
    <n v="0"/>
    <n v="0"/>
    <n v="0"/>
    <n v="0"/>
    <n v="0"/>
    <n v="66.750047999999992"/>
    <n v="68.349744000000001"/>
    <n v="97.771688072405382"/>
    <n v="78.092578262594586"/>
    <n v="95.749367725221433"/>
    <n v="110.07473665440904"/>
    <n v="99.522171653138557"/>
    <n v="83.084602358311912"/>
    <n v="81.54698619385276"/>
    <n v="60.177427384632345"/>
    <n v="53.602953407505751"/>
    <n v="35.667435757243929"/>
  </r>
  <r>
    <s v="PIC"/>
    <x v="5"/>
    <n v="64369025"/>
    <n v="10186852001697"/>
    <s v="TAL Zesty Lemon Sorbetto 8 1PT"/>
    <m/>
    <m/>
    <m/>
    <m/>
    <m/>
    <m/>
    <m/>
    <m/>
    <m/>
    <m/>
    <m/>
    <m/>
    <m/>
    <n v="16545"/>
    <n v="17122"/>
    <n v="19734.625986514136"/>
    <n v="18899.187317242049"/>
    <n v="21895.295094836296"/>
    <n v="25325.233385494255"/>
    <n v="21298.386599482663"/>
    <n v="19286.193347811099"/>
    <n v="17015.090549087625"/>
    <n v="16481.267398052438"/>
    <n v="12679.805761844158"/>
    <n v="11097.179306058724"/>
    <n v="217379.26474642343"/>
    <n v="255"/>
    <n v="3.7839999999999996E-3"/>
    <n v="0"/>
    <n v="217379.26474642343"/>
    <n v="0"/>
    <n v="0"/>
    <n v="852.46770488793504"/>
    <n v="0"/>
    <n v="0"/>
    <n v="0"/>
    <n v="0"/>
    <n v="0"/>
    <n v="0"/>
    <n v="0"/>
    <n v="0"/>
    <n v="0"/>
    <n v="0"/>
    <n v="0"/>
    <n v="0"/>
    <n v="64.882352941176464"/>
    <n v="67.145098039215682"/>
    <n v="77.390690143192685"/>
    <n v="74.11446006761588"/>
    <n v="85.863902332691353"/>
    <n v="99.314640727428454"/>
    <n v="83.523084703853584"/>
    <n v="75.632130775729792"/>
    <n v="66.725845290539709"/>
    <n v="64.632421168833091"/>
    <n v="49.724728477820229"/>
    <n v="43.518350219838133"/>
    <n v="0"/>
    <n v="0"/>
    <n v="822.56313780046617"/>
    <n v="0"/>
    <n v="0"/>
    <n v="0"/>
    <n v="0"/>
    <n v="0"/>
    <n v="0"/>
    <n v="0"/>
    <n v="0"/>
    <n v="0"/>
    <n v="0"/>
    <n v="0"/>
    <n v="0"/>
    <n v="62.606279999999991"/>
    <n v="64.789648"/>
    <n v="74.675824732969488"/>
    <n v="71.514524808443909"/>
    <n v="82.851796638860534"/>
    <n v="95.830683130710256"/>
    <n v="80.593094892442394"/>
    <n v="72.978955628117191"/>
    <n v="64.385102637747565"/>
    <n v="62.365115834230416"/>
    <n v="47.980385002818288"/>
    <n v="41.991726494126205"/>
  </r>
  <r>
    <s v="NOV"/>
    <x v="3"/>
    <n v="68921994"/>
    <n v="10075856001706"/>
    <s v="KL DARK CHOCOLATE BAR 12-6PK"/>
    <m/>
    <m/>
    <m/>
    <m/>
    <m/>
    <m/>
    <m/>
    <m/>
    <m/>
    <m/>
    <m/>
    <m/>
    <m/>
    <n v="17196"/>
    <n v="18852"/>
    <n v="29399.250883342967"/>
    <n v="25518.812561337814"/>
    <n v="32877.243250752734"/>
    <n v="41245.922662592093"/>
    <n v="34583.844605654063"/>
    <n v="27536.073204092791"/>
    <n v="21733.560538982565"/>
    <n v="25418.815657371808"/>
    <n v="15854.022896629092"/>
    <n v="16965.067352659771"/>
    <n v="307180.61361341574"/>
    <n v="132"/>
    <n v="9.5760000000000012E-3"/>
    <n v="0"/>
    <n v="307180.61361341574"/>
    <n v="0"/>
    <n v="0"/>
    <n v="2327.1258607076952"/>
    <n v="0"/>
    <n v="0"/>
    <n v="0"/>
    <n v="0"/>
    <n v="0"/>
    <n v="0"/>
    <n v="0"/>
    <n v="0"/>
    <n v="0"/>
    <n v="0"/>
    <n v="0"/>
    <n v="0"/>
    <n v="130.27272727272728"/>
    <n v="142.81818181818181"/>
    <n v="222.72159760108309"/>
    <n v="193.32433758589252"/>
    <n v="249.07002462691466"/>
    <n v="312.46911108024312"/>
    <n v="261.99882277010653"/>
    <n v="208.60661518252115"/>
    <n v="164.64818590138307"/>
    <n v="192.56678528311977"/>
    <n v="120.10623406537191"/>
    <n v="128.52323752014979"/>
    <n v="0"/>
    <n v="0"/>
    <n v="2941.5615559620696"/>
    <n v="0"/>
    <n v="0"/>
    <n v="0"/>
    <n v="0"/>
    <n v="0"/>
    <n v="0"/>
    <n v="0"/>
    <n v="0"/>
    <n v="0"/>
    <n v="0"/>
    <n v="0"/>
    <n v="0"/>
    <n v="164.66889600000002"/>
    <n v="180.52675200000002"/>
    <n v="281.5272264588923"/>
    <n v="244.36814908737094"/>
    <n v="314.83248136920821"/>
    <n v="394.97095541698195"/>
    <n v="331.17489594374337"/>
    <n v="263.68543700239258"/>
    <n v="208.12057572129706"/>
    <n v="243.41057873499247"/>
    <n v="151.81812325812021"/>
    <n v="162.45748496906998"/>
  </r>
  <r>
    <s v="NOV"/>
    <x v="4"/>
    <n v="64776952"/>
    <n v="10077567274424"/>
    <s v="PS FIrecracker 6-18PK"/>
    <m/>
    <m/>
    <m/>
    <m/>
    <m/>
    <m/>
    <m/>
    <m/>
    <m/>
    <m/>
    <m/>
    <m/>
    <m/>
    <n v="8606"/>
    <n v="10798"/>
    <n v="17525.507772663739"/>
    <n v="20994.971916970218"/>
    <n v="34453.967188541079"/>
    <n v="51397.871264922942"/>
    <n v="38458.170642739162"/>
    <n v="19805.378050251591"/>
    <n v="13081.459190768339"/>
    <n v="7621.4834317282848"/>
    <n v="5900.3613400713093"/>
    <n v="6149.7466986190229"/>
    <n v="234792.91749727569"/>
    <n v="130"/>
    <n v="5.0940000000000004E-3"/>
    <n v="0"/>
    <n v="234792.91749727569"/>
    <n v="0"/>
    <n v="0"/>
    <n v="1806.0993653636592"/>
    <n v="0"/>
    <n v="0"/>
    <n v="0"/>
    <n v="0"/>
    <n v="0"/>
    <n v="0"/>
    <n v="0"/>
    <n v="0"/>
    <n v="0"/>
    <n v="0"/>
    <n v="0"/>
    <n v="0"/>
    <n v="66.2"/>
    <n v="83.061538461538461"/>
    <n v="134.81159825125954"/>
    <n v="161.49978397669398"/>
    <n v="265.0305168349314"/>
    <n v="395.36824049940725"/>
    <n v="295.8320818672243"/>
    <n v="152.34906192501225"/>
    <n v="100.62660915975646"/>
    <n v="58.626795628679112"/>
    <n v="45.387394923625457"/>
    <n v="47.305743835530947"/>
    <n v="0"/>
    <n v="0"/>
    <n v="1196.0351217311224"/>
    <n v="0"/>
    <n v="0"/>
    <n v="0"/>
    <n v="0"/>
    <n v="0"/>
    <n v="0"/>
    <n v="0"/>
    <n v="0"/>
    <n v="0"/>
    <n v="0"/>
    <n v="0"/>
    <n v="0"/>
    <n v="43.838964000000004"/>
    <n v="55.005012000000008"/>
    <n v="89.274936593949093"/>
    <n v="106.94838694504631"/>
    <n v="175.50850885842826"/>
    <n v="261.82075622351749"/>
    <n v="195.90592125411331"/>
    <n v="100.88859578798161"/>
    <n v="66.636953117773928"/>
    <n v="38.823836601223888"/>
    <n v="30.056440666323251"/>
    <n v="31.326809682765305"/>
  </r>
  <r>
    <s v="NOV"/>
    <x v="18"/>
    <n v="69665113"/>
    <n v="10076840002303"/>
    <s v="BJ US-CD-CCCD-FTNG-8 8z"/>
    <m/>
    <m/>
    <m/>
    <m/>
    <m/>
    <m/>
    <m/>
    <m/>
    <m/>
    <m/>
    <m/>
    <m/>
    <m/>
    <n v="17560"/>
    <n v="19071"/>
    <n v="25689.215048603583"/>
    <n v="26067.3183191057"/>
    <n v="49191.093160011485"/>
    <n v="24951.66285360033"/>
    <n v="22543.948360710638"/>
    <n v="17844.565573058368"/>
    <n v="20754.91857859509"/>
    <n v="17387.915397535704"/>
    <n v="14706.720175218699"/>
    <n v="15262.850682524824"/>
    <n v="271031.20814896451"/>
    <n v="256"/>
    <n v="1.8160000000000001E-3"/>
    <n v="0"/>
    <n v="271031.20814896451"/>
    <n v="0"/>
    <n v="0"/>
    <n v="1058.7156568318926"/>
    <n v="0"/>
    <n v="0"/>
    <n v="0"/>
    <n v="0"/>
    <n v="0"/>
    <n v="0"/>
    <n v="0"/>
    <n v="0"/>
    <n v="0"/>
    <n v="0"/>
    <n v="0"/>
    <n v="0"/>
    <n v="68.59375"/>
    <n v="74.49609375"/>
    <n v="100.34849628360774"/>
    <n v="101.82546218400664"/>
    <n v="192.15270765629487"/>
    <n v="97.467433021876289"/>
    <n v="88.062298284025928"/>
    <n v="69.705334269759248"/>
    <n v="81.073900697637072"/>
    <n v="67.921544521623844"/>
    <n v="57.448125684448044"/>
    <n v="59.620510478612594"/>
    <n v="0"/>
    <n v="0"/>
    <n v="492.19267399851958"/>
    <n v="0"/>
    <n v="0"/>
    <n v="0"/>
    <n v="0"/>
    <n v="0"/>
    <n v="0"/>
    <n v="0"/>
    <n v="0"/>
    <n v="0"/>
    <n v="0"/>
    <n v="0"/>
    <n v="0"/>
    <n v="31.888960000000001"/>
    <n v="34.632936000000001"/>
    <n v="46.651614528264112"/>
    <n v="47.338250067495956"/>
    <n v="89.331025178580859"/>
    <n v="45.312219742138204"/>
    <n v="40.939810223050522"/>
    <n v="32.405731080673995"/>
    <n v="37.690932138728684"/>
    <n v="31.576454361924842"/>
    <n v="26.707403838197159"/>
    <n v="27.717336839465084"/>
  </r>
  <r>
    <s v="NOV"/>
    <x v="8"/>
    <n v="64874636"/>
    <n v="10075856000891"/>
    <s v="BR Smores SW"/>
    <m/>
    <m/>
    <m/>
    <m/>
    <m/>
    <m/>
    <m/>
    <m/>
    <m/>
    <m/>
    <m/>
    <m/>
    <m/>
    <n v="9822"/>
    <n v="8304"/>
    <n v="11007.480000000001"/>
    <n v="12136.74"/>
    <n v="11350.59"/>
    <n v="9816.1800000000021"/>
    <n v="8423.119999999999"/>
    <n v="11530.960000000003"/>
    <n v="8218.7800000000007"/>
    <n v="7291.9099999999989"/>
    <n v="6334.79"/>
    <n v="4572.8100000000004"/>
    <n v="108809.36"/>
    <n v="189"/>
    <n v="2.8380000000000002E-3"/>
    <n v="0"/>
    <n v="108809.36"/>
    <n v="0"/>
    <n v="0"/>
    <n v="575.71089947089945"/>
    <n v="0"/>
    <n v="0"/>
    <n v="0"/>
    <n v="0"/>
    <n v="0"/>
    <n v="0"/>
    <n v="0"/>
    <n v="0"/>
    <n v="0"/>
    <n v="0"/>
    <n v="0"/>
    <n v="0"/>
    <n v="51.968253968253968"/>
    <n v="43.936507936507937"/>
    <n v="58.240634920634925"/>
    <n v="64.215555555555554"/>
    <n v="60.056031746031749"/>
    <n v="51.937460317460328"/>
    <n v="44.566772486772479"/>
    <n v="61.010370370370381"/>
    <n v="43.485608465608472"/>
    <n v="38.581534391534383"/>
    <n v="33.517407407407404"/>
    <n v="24.194761904761908"/>
    <n v="0"/>
    <n v="0"/>
    <n v="308.80096368000005"/>
    <n v="0"/>
    <n v="0"/>
    <n v="0"/>
    <n v="0"/>
    <n v="0"/>
    <n v="0"/>
    <n v="0"/>
    <n v="0"/>
    <n v="0"/>
    <n v="0"/>
    <n v="0"/>
    <n v="0"/>
    <n v="27.874836000000002"/>
    <n v="23.566752000000001"/>
    <n v="31.239228240000006"/>
    <n v="34.444068120000004"/>
    <n v="32.212974420000002"/>
    <n v="27.85831884000001"/>
    <n v="23.904814559999998"/>
    <n v="32.724864480000008"/>
    <n v="23.324897640000003"/>
    <n v="20.694440579999998"/>
    <n v="17.978134020000002"/>
    <n v="12.977634780000002"/>
  </r>
  <r>
    <s v="PIC"/>
    <x v="0"/>
    <n v="64341962"/>
    <n v="10077567457285"/>
    <s v="BR Chocolate Truffle 6 1.5QT"/>
    <m/>
    <m/>
    <m/>
    <m/>
    <m/>
    <m/>
    <m/>
    <m/>
    <m/>
    <m/>
    <m/>
    <m/>
    <m/>
    <n v="22440"/>
    <n v="18953"/>
    <n v="30464.765503146697"/>
    <n v="23222.774908495234"/>
    <n v="28906.67601979633"/>
    <n v="29228.343766366863"/>
    <n v="26599.906739521248"/>
    <n v="25955.078546327015"/>
    <n v="15320.898878046948"/>
    <n v="16481.89924179592"/>
    <n v="24491.31569035802"/>
    <n v="17619.328083898199"/>
    <n v="279683.98737775249"/>
    <n v="176"/>
    <n v="8.513999999999999E-3"/>
    <n v="0"/>
    <n v="279683.98737775249"/>
    <n v="0"/>
    <n v="0"/>
    <n v="1589.113564646321"/>
    <n v="0"/>
    <n v="0"/>
    <n v="0"/>
    <n v="0"/>
    <n v="0"/>
    <n v="0"/>
    <n v="0"/>
    <n v="0"/>
    <n v="0"/>
    <n v="0"/>
    <n v="0"/>
    <n v="0"/>
    <n v="127.5"/>
    <n v="107.6875"/>
    <n v="173.09525854060624"/>
    <n v="131.94758470735928"/>
    <n v="164.24247738520643"/>
    <n v="166.07013503617534"/>
    <n v="151.1358337472798"/>
    <n v="147.47203719503986"/>
    <n v="87.050561807084932"/>
    <n v="93.647154782931366"/>
    <n v="139.1552027861251"/>
    <n v="100.10981865851249"/>
    <n v="0"/>
    <n v="0"/>
    <n v="2381.2294685341844"/>
    <n v="0"/>
    <n v="0"/>
    <n v="0"/>
    <n v="0"/>
    <n v="0"/>
    <n v="0"/>
    <n v="0"/>
    <n v="0"/>
    <n v="0"/>
    <n v="0"/>
    <n v="0"/>
    <n v="0"/>
    <n v="191.05415999999997"/>
    <n v="161.36584199999999"/>
    <n v="259.37701349379097"/>
    <n v="197.71870557092839"/>
    <n v="246.11143963254594"/>
    <n v="248.85011882684745"/>
    <n v="226.47160598028387"/>
    <n v="220.98153874342819"/>
    <n v="130.4421330476917"/>
    <n v="140.32689014465043"/>
    <n v="208.51906178770815"/>
    <n v="150.01095930630925"/>
  </r>
  <r>
    <s v="PIC"/>
    <x v="2"/>
    <n v="69986507"/>
    <n v="10076840001740"/>
    <s v="BJ US-ND-ChocChpCookDgh-8 1PT"/>
    <m/>
    <m/>
    <m/>
    <m/>
    <m/>
    <m/>
    <m/>
    <m/>
    <m/>
    <m/>
    <m/>
    <m/>
    <m/>
    <n v="18858"/>
    <n v="20665"/>
    <n v="25199.374889952338"/>
    <n v="21501.789271535821"/>
    <n v="23218.354408365904"/>
    <n v="22314.494187803932"/>
    <n v="24771.569092827183"/>
    <n v="20850.433548050751"/>
    <n v="18615.731631182778"/>
    <n v="15145.747111461502"/>
    <n v="17640.260334769762"/>
    <n v="15856.286533348426"/>
    <n v="244637.04100929841"/>
    <n v="240"/>
    <n v="3.7839999999999996E-3"/>
    <n v="0"/>
    <n v="244637.04100929841"/>
    <n v="0"/>
    <n v="0"/>
    <n v="1019.3210042054101"/>
    <n v="0"/>
    <n v="0"/>
    <n v="0"/>
    <n v="0"/>
    <n v="0"/>
    <n v="0"/>
    <n v="0"/>
    <n v="0"/>
    <n v="0"/>
    <n v="0"/>
    <n v="0"/>
    <n v="0"/>
    <n v="78.575000000000003"/>
    <n v="86.104166666666671"/>
    <n v="104.99739537480141"/>
    <n v="89.590788631399249"/>
    <n v="96.743143368191269"/>
    <n v="92.977059115849713"/>
    <n v="103.21487122011327"/>
    <n v="86.876806450211461"/>
    <n v="77.565548463261578"/>
    <n v="63.10727963108959"/>
    <n v="73.501084728207346"/>
    <n v="66.067860555618438"/>
    <n v="0"/>
    <n v="0"/>
    <n v="925.70656317918508"/>
    <n v="0"/>
    <n v="0"/>
    <n v="0"/>
    <n v="0"/>
    <n v="0"/>
    <n v="0"/>
    <n v="0"/>
    <n v="0"/>
    <n v="0"/>
    <n v="0"/>
    <n v="0"/>
    <n v="0"/>
    <n v="71.358671999999999"/>
    <n v="78.196359999999999"/>
    <n v="95.354434583579632"/>
    <n v="81.362770603491541"/>
    <n v="87.858253081256564"/>
    <n v="84.438046006650069"/>
    <n v="93.735617447258051"/>
    <n v="78.898040545824031"/>
    <n v="70.441928492395618"/>
    <n v="57.311507069770315"/>
    <n v="66.750745106768775"/>
    <n v="60.00018824219044"/>
  </r>
  <r>
    <s v="NOV"/>
    <x v="19"/>
    <n v="64413476"/>
    <n v="10076840200167"/>
    <s v="BJ US-IC-ChocFudgBrownie-FTNG-12 4FOZ"/>
    <m/>
    <m/>
    <m/>
    <m/>
    <m/>
    <m/>
    <m/>
    <m/>
    <m/>
    <m/>
    <m/>
    <m/>
    <m/>
    <n v="15231"/>
    <n v="21503"/>
    <n v="20193.974240386473"/>
    <n v="20816.75278558705"/>
    <n v="23706.217483985412"/>
    <n v="23631.071621839739"/>
    <n v="26296.161284315192"/>
    <n v="22647.128483836274"/>
    <n v="22445.915101108767"/>
    <n v="17824.0977152368"/>
    <n v="16083.643635755641"/>
    <n v="16520.933635755642"/>
    <n v="246899.89598780702"/>
    <n v="468"/>
    <n v="1.4399999999999999E-3"/>
    <n v="0"/>
    <n v="246899.89598780702"/>
    <n v="0"/>
    <n v="0"/>
    <n v="527.56388031582696"/>
    <n v="0"/>
    <n v="0"/>
    <n v="0"/>
    <n v="0"/>
    <n v="0"/>
    <n v="0"/>
    <n v="0"/>
    <n v="0"/>
    <n v="0"/>
    <n v="0"/>
    <n v="0"/>
    <n v="0"/>
    <n v="32.544871794871796"/>
    <n v="45.946581196581199"/>
    <n v="43.149517607663405"/>
    <n v="44.480240994844124"/>
    <n v="50.654310863216693"/>
    <n v="50.493742781708846"/>
    <n v="56.1883788126393"/>
    <n v="48.391300179137339"/>
    <n v="47.961357053651213"/>
    <n v="38.085678878711107"/>
    <n v="34.366759905460775"/>
    <n v="35.301140247341117"/>
    <n v="0"/>
    <n v="0"/>
    <n v="355.53585022244209"/>
    <n v="0"/>
    <n v="0"/>
    <n v="0"/>
    <n v="0"/>
    <n v="0"/>
    <n v="0"/>
    <n v="0"/>
    <n v="0"/>
    <n v="0"/>
    <n v="0"/>
    <n v="0"/>
    <n v="0"/>
    <n v="21.932639999999999"/>
    <n v="30.964319999999997"/>
    <n v="29.07932290615652"/>
    <n v="29.97612401124535"/>
    <n v="34.136953176938988"/>
    <n v="34.028743135449218"/>
    <n v="37.866472249413874"/>
    <n v="32.611865016724231"/>
    <n v="32.322117745596621"/>
    <n v="25.66670070994099"/>
    <n v="23.16044683548812"/>
    <n v="23.790144435488124"/>
  </r>
  <r>
    <s v="PIC"/>
    <x v="11"/>
    <n v="68354586"/>
    <n v="10076840003034"/>
    <s v="BJ US-TOP-CHOCCARAMELCD-8 450ml"/>
    <m/>
    <m/>
    <m/>
    <m/>
    <m/>
    <m/>
    <m/>
    <m/>
    <m/>
    <m/>
    <m/>
    <m/>
    <m/>
    <n v="13333"/>
    <n v="18183"/>
    <n v="19715.995138435901"/>
    <n v="17967.402647618939"/>
    <n v="16858.283989131054"/>
    <n v="19373.763996070033"/>
    <n v="15948.102810913084"/>
    <n v="17367.40675888316"/>
    <n v="15552.404173439487"/>
    <n v="14269.889831405906"/>
    <n v="13251.961757336283"/>
    <n v="12259.184961964957"/>
    <n v="194080.39606519882"/>
    <n v="240"/>
    <n v="3.5999999999999999E-3"/>
    <n v="0"/>
    <n v="194080.39606519882"/>
    <n v="0"/>
    <n v="0"/>
    <n v="808.66831693832842"/>
    <n v="0"/>
    <n v="0"/>
    <n v="0"/>
    <n v="0"/>
    <n v="0"/>
    <n v="0"/>
    <n v="0"/>
    <n v="0"/>
    <n v="0"/>
    <n v="0"/>
    <n v="0"/>
    <n v="0"/>
    <n v="55.554166666666667"/>
    <n v="75.762500000000003"/>
    <n v="82.149979743482916"/>
    <n v="74.864177698412249"/>
    <n v="70.242849954712725"/>
    <n v="80.724016650291802"/>
    <n v="66.450428378804517"/>
    <n v="72.364194828679828"/>
    <n v="64.801684055997868"/>
    <n v="59.457874297524612"/>
    <n v="55.216507322234513"/>
    <n v="51.079937341520655"/>
    <n v="0"/>
    <n v="0"/>
    <n v="698.68942583471573"/>
    <n v="0"/>
    <n v="0"/>
    <n v="0"/>
    <n v="0"/>
    <n v="0"/>
    <n v="0"/>
    <n v="0"/>
    <n v="0"/>
    <n v="0"/>
    <n v="0"/>
    <n v="0"/>
    <n v="0"/>
    <n v="47.998799999999996"/>
    <n v="65.458799999999997"/>
    <n v="70.977582498369244"/>
    <n v="64.682649531428183"/>
    <n v="60.689822360871794"/>
    <n v="69.745550385852113"/>
    <n v="57.413170119287102"/>
    <n v="62.522664331979378"/>
    <n v="55.988655024382155"/>
    <n v="51.371603393061264"/>
    <n v="47.707062326410615"/>
    <n v="44.133065863073845"/>
  </r>
  <r>
    <s v="NOV"/>
    <x v="20"/>
    <n v="69548143"/>
    <n v="10075856011392"/>
    <s v="KL ORIG CLUB PACK 1-24PK"/>
    <m/>
    <m/>
    <m/>
    <m/>
    <m/>
    <m/>
    <m/>
    <m/>
    <m/>
    <m/>
    <m/>
    <m/>
    <m/>
    <n v="9714"/>
    <n v="15983"/>
    <n v="18908.2"/>
    <n v="12351.86"/>
    <n v="16505.169999999998"/>
    <n v="26565.21"/>
    <n v="22038.59"/>
    <n v="26068.799999999999"/>
    <n v="20335.11"/>
    <n v="12466.47"/>
    <n v="16700.91"/>
    <n v="12818.67"/>
    <n v="210455.99000000002"/>
    <n v="345"/>
    <n v="3.192E-3"/>
    <n v="0"/>
    <n v="210455.99000000002"/>
    <n v="0"/>
    <n v="0"/>
    <n v="610.01736231884058"/>
    <n v="0"/>
    <n v="0"/>
    <n v="0"/>
    <n v="0"/>
    <n v="0"/>
    <n v="0"/>
    <n v="0"/>
    <n v="0"/>
    <n v="0"/>
    <n v="0"/>
    <n v="0"/>
    <n v="0"/>
    <n v="28.156521739130437"/>
    <n v="46.327536231884061"/>
    <n v="54.806376811594205"/>
    <n v="35.802492753623191"/>
    <n v="47.841072463768114"/>
    <n v="77.000608695652176"/>
    <n v="63.879971014492753"/>
    <n v="75.561739130434773"/>
    <n v="58.942347826086959"/>
    <n v="36.13469565217391"/>
    <n v="48.408434782608694"/>
    <n v="37.155565217391306"/>
    <n v="0"/>
    <n v="0"/>
    <n v="671.77552008000009"/>
    <n v="0"/>
    <n v="0"/>
    <n v="0"/>
    <n v="0"/>
    <n v="0"/>
    <n v="0"/>
    <n v="0"/>
    <n v="0"/>
    <n v="0"/>
    <n v="0"/>
    <n v="0"/>
    <n v="0"/>
    <n v="31.007088"/>
    <n v="51.017735999999999"/>
    <n v="60.354974400000003"/>
    <n v="39.427137120000005"/>
    <n v="52.684502639999991"/>
    <n v="84.796150319999995"/>
    <n v="70.347179280000006"/>
    <n v="83.211609600000003"/>
    <n v="64.909671119999999"/>
    <n v="39.792972239999997"/>
    <n v="53.30930472"/>
    <n v="40.917194639999998"/>
  </r>
  <r>
    <s v="PIC"/>
    <x v="0"/>
    <n v="64988055"/>
    <n v="10077567349801"/>
    <s v="BR CO-B NY STYLE CHEESECAKE 6 1.5QT"/>
    <m/>
    <m/>
    <m/>
    <m/>
    <m/>
    <m/>
    <m/>
    <m/>
    <m/>
    <m/>
    <m/>
    <m/>
    <m/>
    <n v="21300"/>
    <n v="16665"/>
    <n v="22939.030911663969"/>
    <n v="25444.50694290406"/>
    <n v="24622.797772755555"/>
    <n v="26157.697633431319"/>
    <n v="23729.198271467081"/>
    <n v="22542.4832405095"/>
    <n v="16471.768019771062"/>
    <n v="14851.498784079371"/>
    <n v="19191.98132477692"/>
    <n v="14856.260222287254"/>
    <n v="248772.22312364608"/>
    <n v="176"/>
    <n v="8.513999999999999E-3"/>
    <n v="0"/>
    <n v="248772.22312364608"/>
    <n v="0"/>
    <n v="0"/>
    <n v="1413.4785404752618"/>
    <n v="0"/>
    <n v="0"/>
    <n v="0"/>
    <n v="0"/>
    <n v="0"/>
    <n v="0"/>
    <n v="0"/>
    <n v="0"/>
    <n v="0"/>
    <n v="0"/>
    <n v="0"/>
    <n v="0"/>
    <n v="121.02272727272727"/>
    <n v="94.6875"/>
    <n v="130.33540290718165"/>
    <n v="144.57106217559124"/>
    <n v="139.90226007247475"/>
    <n v="148.62328200813249"/>
    <n v="134.82499017879024"/>
    <n v="128.08229113925853"/>
    <n v="93.589591021426486"/>
    <n v="84.383515818632787"/>
    <n v="109.0453484362325"/>
    <n v="84.410569444813945"/>
    <n v="0"/>
    <n v="0"/>
    <n v="2118.0467076747223"/>
    <n v="0"/>
    <n v="0"/>
    <n v="0"/>
    <n v="0"/>
    <n v="0"/>
    <n v="0"/>
    <n v="0"/>
    <n v="0"/>
    <n v="0"/>
    <n v="0"/>
    <n v="0"/>
    <n v="0"/>
    <n v="181.34819999999999"/>
    <n v="141.88580999999999"/>
    <n v="195.30290918190701"/>
    <n v="216.63453211188514"/>
    <n v="209.63850023724078"/>
    <n v="222.70663765103421"/>
    <n v="202.03039408327069"/>
    <n v="191.92670230969787"/>
    <n v="140.2406329203308"/>
    <n v="126.44566064765175"/>
    <n v="163.40052899915068"/>
    <n v="126.48619953255367"/>
  </r>
  <r>
    <s v="NOV"/>
    <x v="6"/>
    <n v="64325513"/>
    <n v="10851035003446"/>
    <s v="Yasso Cookies N Cream 8-4pk"/>
    <m/>
    <m/>
    <m/>
    <m/>
    <m/>
    <m/>
    <m/>
    <m/>
    <m/>
    <m/>
    <m/>
    <m/>
    <m/>
    <n v="30749"/>
    <n v="27364"/>
    <n v="35860.627204541772"/>
    <n v="33712.447247718839"/>
    <n v="40120.638386252482"/>
    <n v="46719.985780979747"/>
    <n v="44062.835285271547"/>
    <n v="45840.889554450652"/>
    <n v="36409.717327772021"/>
    <n v="27497.018952304192"/>
    <n v="33202.915317002204"/>
    <n v="30625.575543987863"/>
    <n v="432165.65060028131"/>
    <n v="187"/>
    <n v="3.3119999999999998E-3"/>
    <n v="0"/>
    <n v="432165.65060028131"/>
    <n v="0"/>
    <n v="0"/>
    <n v="2311.0462598945523"/>
    <n v="0"/>
    <n v="0"/>
    <n v="0"/>
    <n v="0"/>
    <n v="0"/>
    <n v="0"/>
    <n v="0"/>
    <n v="0"/>
    <n v="0"/>
    <n v="0"/>
    <n v="0"/>
    <n v="0"/>
    <n v="164.43315508021391"/>
    <n v="146.33155080213905"/>
    <n v="191.76805991733568"/>
    <n v="180.28046656534138"/>
    <n v="214.54886837568171"/>
    <n v="249.8394961549719"/>
    <n v="235.63013521535586"/>
    <n v="245.13844681524412"/>
    <n v="194.70437073674879"/>
    <n v="147.04288209788339"/>
    <n v="177.55569688236471"/>
    <n v="163.77313125127199"/>
    <n v="0"/>
    <n v="0"/>
    <n v="1431.3326347881316"/>
    <n v="0"/>
    <n v="0"/>
    <n v="0"/>
    <n v="0"/>
    <n v="0"/>
    <n v="0"/>
    <n v="0"/>
    <n v="0"/>
    <n v="0"/>
    <n v="0"/>
    <n v="0"/>
    <n v="0"/>
    <n v="101.840688"/>
    <n v="90.629567999999992"/>
    <n v="118.77039730144234"/>
    <n v="111.6556252844448"/>
    <n v="132.87955433526821"/>
    <n v="154.73659290660493"/>
    <n v="145.93611046481936"/>
    <n v="151.82502620434056"/>
    <n v="120.58898378958092"/>
    <n v="91.070126770031479"/>
    <n v="109.9680555299113"/>
    <n v="101.4319062016878"/>
  </r>
  <r>
    <s v="NOV"/>
    <x v="7"/>
    <n v="64795394"/>
    <n v="10077567004236"/>
    <s v="BR Smores Bar OOH 1-24PK"/>
    <m/>
    <m/>
    <m/>
    <m/>
    <m/>
    <m/>
    <m/>
    <m/>
    <m/>
    <m/>
    <m/>
    <m/>
    <m/>
    <n v="1185"/>
    <n v="3270"/>
    <n v="2712.6699999999996"/>
    <n v="2998.880000000001"/>
    <n v="5959.7400000000016"/>
    <n v="7579.5299999999988"/>
    <n v="7593.3399999999992"/>
    <n v="5861.7400000000007"/>
    <n v="4885.75"/>
    <n v="2908.6299999999992"/>
    <n v="2309.3599999999997"/>
    <n v="1192.9299999999996"/>
    <n v="48457.57"/>
    <n v="225"/>
    <n v="2.8319999999999999E-3"/>
    <n v="0"/>
    <n v="48457.57"/>
    <n v="0"/>
    <n v="0"/>
    <n v="215.36697777777778"/>
    <n v="0"/>
    <n v="0"/>
    <n v="0"/>
    <n v="0"/>
    <n v="0"/>
    <n v="0"/>
    <n v="0"/>
    <n v="0"/>
    <n v="0"/>
    <n v="0"/>
    <n v="0"/>
    <n v="0"/>
    <n v="5.2666666666666666"/>
    <n v="14.533333333333333"/>
    <n v="12.056311111111109"/>
    <n v="13.328355555555561"/>
    <n v="26.487733333333342"/>
    <n v="33.686799999999998"/>
    <n v="33.748177777777776"/>
    <n v="26.052177777777782"/>
    <n v="21.714444444444446"/>
    <n v="12.92724444444444"/>
    <n v="10.26382222222222"/>
    <n v="5.3019111111111092"/>
    <n v="0"/>
    <n v="0"/>
    <n v="137.23183824"/>
    <n v="0"/>
    <n v="0"/>
    <n v="0"/>
    <n v="0"/>
    <n v="0"/>
    <n v="0"/>
    <n v="0"/>
    <n v="0"/>
    <n v="0"/>
    <n v="0"/>
    <n v="0"/>
    <n v="0"/>
    <n v="3.3559199999999998"/>
    <n v="9.2606400000000004"/>
    <n v="7.6822814399999988"/>
    <n v="8.492828160000002"/>
    <n v="16.877983680000003"/>
    <n v="21.465228959999997"/>
    <n v="21.504338879999995"/>
    <n v="16.600447680000002"/>
    <n v="13.836444"/>
    <n v="8.2372401599999971"/>
    <n v="6.5401075199999985"/>
    <n v="3.3783777599999989"/>
  </r>
  <r>
    <s v="PIC"/>
    <x v="0"/>
    <n v="68817800"/>
    <n v="10077567254211"/>
    <s v="BR COFFEE 6 1.5QT"/>
    <m/>
    <m/>
    <m/>
    <m/>
    <m/>
    <m/>
    <m/>
    <m/>
    <m/>
    <m/>
    <m/>
    <m/>
    <m/>
    <n v="14399"/>
    <n v="12113"/>
    <n v="23073.989366238406"/>
    <n v="17300.895365190889"/>
    <n v="21533.923591343118"/>
    <n v="23792.213571717984"/>
    <n v="19438.689859079273"/>
    <n v="19618.107817432847"/>
    <n v="13114.00201928539"/>
    <n v="13840.041713661603"/>
    <n v="18235.142312346132"/>
    <n v="13365.112502233116"/>
    <n v="209824.1181185288"/>
    <n v="176"/>
    <n v="8.513999999999999E-3"/>
    <n v="0"/>
    <n v="209824.1181185288"/>
    <n v="0"/>
    <n v="0"/>
    <n v="1192.1824893098228"/>
    <n v="0"/>
    <n v="0"/>
    <n v="0"/>
    <n v="0"/>
    <n v="0"/>
    <n v="0"/>
    <n v="0"/>
    <n v="0"/>
    <n v="0"/>
    <n v="0"/>
    <n v="0"/>
    <n v="0"/>
    <n v="81.8125"/>
    <n v="68.82386363636364"/>
    <n v="131.10221230817277"/>
    <n v="98.300541847675504"/>
    <n v="122.35183858717681"/>
    <n v="135.18303165748856"/>
    <n v="110.44710147204133"/>
    <n v="111.46652168995935"/>
    <n v="74.511375109576079"/>
    <n v="78.636600645804563"/>
    <n v="103.60876313833029"/>
    <n v="75.938139217233612"/>
    <n v="0"/>
    <n v="0"/>
    <n v="1786.4425416611541"/>
    <n v="0"/>
    <n v="0"/>
    <n v="0"/>
    <n v="0"/>
    <n v="0"/>
    <n v="0"/>
    <n v="0"/>
    <n v="0"/>
    <n v="0"/>
    <n v="0"/>
    <n v="0"/>
    <n v="0"/>
    <n v="122.59308599999999"/>
    <n v="103.13008199999999"/>
    <n v="196.45194546415377"/>
    <n v="147.2998231392352"/>
    <n v="183.33982545669528"/>
    <n v="202.56690634960691"/>
    <n v="165.5010054602009"/>
    <n v="167.02856995762323"/>
    <n v="111.6526131921958"/>
    <n v="117.83411515011488"/>
    <n v="155.25400164731494"/>
    <n v="113.79056784401274"/>
  </r>
  <r>
    <s v="PIC"/>
    <x v="2"/>
    <n v="84135781"/>
    <n v="10076840400055"/>
    <s v="BJ US-IC-Vanilla-FTNG-8 1PT"/>
    <m/>
    <m/>
    <m/>
    <m/>
    <m/>
    <m/>
    <m/>
    <m/>
    <m/>
    <m/>
    <m/>
    <m/>
    <m/>
    <n v="18837"/>
    <n v="22782"/>
    <n v="32031.694100785786"/>
    <n v="24315.397012723897"/>
    <n v="23473.712452125801"/>
    <n v="33252.170448749559"/>
    <n v="21807.341999071916"/>
    <n v="26586.73422115812"/>
    <n v="19433.259722505569"/>
    <n v="17213.75771333513"/>
    <n v="19860.319462268184"/>
    <n v="20974.139174365926"/>
    <n v="280567.52630708989"/>
    <n v="240"/>
    <n v="3.7853439999999999E-3"/>
    <n v="0"/>
    <n v="280567.52630708989"/>
    <n v="0"/>
    <n v="0"/>
    <n v="1169.0313596128747"/>
    <n v="0"/>
    <n v="0"/>
    <n v="0"/>
    <n v="0"/>
    <n v="0"/>
    <n v="0"/>
    <n v="0"/>
    <n v="0"/>
    <n v="0"/>
    <n v="0"/>
    <n v="0"/>
    <n v="0"/>
    <n v="78.487499999999997"/>
    <n v="94.924999999999997"/>
    <n v="133.46539208660744"/>
    <n v="101.31415421968291"/>
    <n v="97.807135217190833"/>
    <n v="138.55071020312317"/>
    <n v="90.86392499613298"/>
    <n v="110.77805925482549"/>
    <n v="80.971915510439871"/>
    <n v="71.723990472229701"/>
    <n v="82.751331092784099"/>
    <n v="87.392246559858023"/>
    <n v="0"/>
    <n v="0"/>
    <n v="1062.0446023013849"/>
    <n v="0"/>
    <n v="0"/>
    <n v="0"/>
    <n v="0"/>
    <n v="0"/>
    <n v="0"/>
    <n v="0"/>
    <n v="0"/>
    <n v="0"/>
    <n v="0"/>
    <n v="0"/>
    <n v="0"/>
    <n v="71.304524927999992"/>
    <n v="86.237707008000001"/>
    <n v="121.25098107424486"/>
    <n v="92.042142189732331"/>
    <n v="88.856076588379693"/>
    <n v="125.87090389515144"/>
    <n v="82.548291192134883"/>
    <n v="100.63993486365555"/>
    <n v="73.561573091028123"/>
    <n v="65.159994477626853"/>
    <n v="75.1781411145801"/>
    <n v="79.394331878851006"/>
  </r>
  <r>
    <s v="PIC"/>
    <x v="0"/>
    <n v="64315721"/>
    <n v="10077567003529"/>
    <s v="BR CS Chocolate Peanut Butter 6 1.5QT"/>
    <m/>
    <m/>
    <m/>
    <m/>
    <m/>
    <m/>
    <m/>
    <m/>
    <m/>
    <m/>
    <m/>
    <m/>
    <m/>
    <n v="17182"/>
    <n v="19965"/>
    <n v="25834.321767044643"/>
    <n v="23590.464809353911"/>
    <n v="27438.449824725911"/>
    <n v="32490.022523670712"/>
    <n v="28945.673782944403"/>
    <n v="27874.93804896218"/>
    <n v="21505.884588295008"/>
    <n v="23782.611910708292"/>
    <n v="22344.158185124055"/>
    <n v="16796.225290612947"/>
    <n v="287749.75073144207"/>
    <n v="176"/>
    <n v="8.5199999999999998E-3"/>
    <n v="0"/>
    <n v="287749.75073144207"/>
    <n v="0"/>
    <n v="0"/>
    <n v="1634.9417655195573"/>
    <n v="0"/>
    <n v="0"/>
    <n v="0"/>
    <n v="0"/>
    <n v="0"/>
    <n v="0"/>
    <n v="0"/>
    <n v="0"/>
    <n v="0"/>
    <n v="0"/>
    <n v="0"/>
    <n v="0"/>
    <n v="97.625"/>
    <n v="113.4375"/>
    <n v="146.78591913093547"/>
    <n v="134.03673187132904"/>
    <n v="155.90028309503359"/>
    <n v="184.60240070267449"/>
    <n v="164.46405558491139"/>
    <n v="158.38032982364874"/>
    <n v="122.192526069858"/>
    <n v="135.12847676538803"/>
    <n v="126.95544423365941"/>
    <n v="95.433098242119016"/>
    <n v="0"/>
    <n v="0"/>
    <n v="2451.6278762318861"/>
    <n v="0"/>
    <n v="0"/>
    <n v="0"/>
    <n v="0"/>
    <n v="0"/>
    <n v="0"/>
    <n v="0"/>
    <n v="0"/>
    <n v="0"/>
    <n v="0"/>
    <n v="0"/>
    <n v="0"/>
    <n v="146.39063999999999"/>
    <n v="170.1018"/>
    <n v="220.10842145522037"/>
    <n v="200.99076017569533"/>
    <n v="233.77559250666476"/>
    <n v="276.81499190167443"/>
    <n v="246.61714063068629"/>
    <n v="237.49447217715777"/>
    <n v="183.23013669227348"/>
    <n v="202.62785347923466"/>
    <n v="190.37222773725694"/>
    <n v="143.1038394760223"/>
  </r>
  <r>
    <s v="NOV"/>
    <x v="8"/>
    <n v="64328806"/>
    <n v="10075856000846"/>
    <s v="KL Reeses SW 6-4PK"/>
    <m/>
    <m/>
    <m/>
    <m/>
    <m/>
    <m/>
    <m/>
    <m/>
    <m/>
    <m/>
    <m/>
    <m/>
    <m/>
    <n v="26550"/>
    <n v="32169"/>
    <n v="30745.18"/>
    <n v="30558.77"/>
    <n v="37609.753224589433"/>
    <n v="39123.048869405357"/>
    <n v="35776.997370419987"/>
    <n v="35716.579627234794"/>
    <n v="31482.379999999997"/>
    <n v="24526.010000000002"/>
    <n v="22507.25"/>
    <n v="22085.16"/>
    <n v="368850.12909164955"/>
    <n v="189"/>
    <n v="2.8380000000000002E-3"/>
    <n v="0"/>
    <n v="368850.12909164955"/>
    <n v="0"/>
    <n v="0"/>
    <n v="1951.5879846119024"/>
    <n v="0"/>
    <n v="0"/>
    <n v="0"/>
    <n v="0"/>
    <n v="0"/>
    <n v="0"/>
    <n v="0"/>
    <n v="0"/>
    <n v="0"/>
    <n v="0"/>
    <n v="0"/>
    <n v="0"/>
    <n v="140.47619047619048"/>
    <n v="170.20634920634922"/>
    <n v="162.67291005291005"/>
    <n v="161.68661375661375"/>
    <n v="198.99340330470599"/>
    <n v="207.00025856828231"/>
    <n v="189.29628238317454"/>
    <n v="188.97661178431107"/>
    <n v="166.57343915343915"/>
    <n v="129.76724867724869"/>
    <n v="119.08597883597884"/>
    <n v="116.85269841269842"/>
    <n v="0"/>
    <n v="0"/>
    <n v="1046.7966663621014"/>
    <n v="0"/>
    <n v="0"/>
    <n v="0"/>
    <n v="0"/>
    <n v="0"/>
    <n v="0"/>
    <n v="0"/>
    <n v="0"/>
    <n v="0"/>
    <n v="0"/>
    <n v="0"/>
    <n v="0"/>
    <n v="75.3489"/>
    <n v="91.295622000000009"/>
    <n v="87.254820840000008"/>
    <n v="86.725789260000013"/>
    <n v="106.73647965138481"/>
    <n v="111.03121269137242"/>
    <n v="101.53511853725193"/>
    <n v="101.36365298209236"/>
    <n v="89.346994440000003"/>
    <n v="69.604816380000017"/>
    <n v="63.875575500000004"/>
    <n v="62.677684080000006"/>
  </r>
  <r>
    <s v="PIC"/>
    <x v="27"/>
    <n v="69796888"/>
    <n v="10076840004024"/>
    <s v="BJ US-IC VANILLA FUDGE BROWNIE-6 828ml "/>
    <m/>
    <m/>
    <m/>
    <m/>
    <m/>
    <m/>
    <m/>
    <m/>
    <m/>
    <m/>
    <m/>
    <m/>
    <m/>
    <n v="1875"/>
    <n v="1301"/>
    <n v="3056.9824880784045"/>
    <n v="2703.5884770698917"/>
    <n v="1660.5437834820789"/>
    <n v="5413.0711926747308"/>
    <n v="3306.2499999999995"/>
    <n v="3218.5099999999998"/>
    <n v="2797.75"/>
    <n v="2964.2815229301077"/>
    <n v="2027.56"/>
    <n v="1906.6299999999999"/>
    <n v="32231.167464235215"/>
    <n v="182"/>
    <n v="4.9680000000000002E-3"/>
    <n v="0"/>
    <n v="32231.167464235215"/>
    <n v="0"/>
    <n v="0"/>
    <n v="177.09432672656712"/>
    <n v="0"/>
    <n v="0"/>
    <n v="0"/>
    <n v="0"/>
    <n v="0"/>
    <n v="0"/>
    <n v="0"/>
    <n v="0"/>
    <n v="0"/>
    <n v="0"/>
    <n v="0"/>
    <n v="0"/>
    <n v="10.302197802197803"/>
    <n v="7.1483516483516487"/>
    <n v="16.796607077353869"/>
    <n v="14.854881742142263"/>
    <n v="9.123866942209224"/>
    <n v="29.742149410300719"/>
    <n v="18.166208791208788"/>
    <n v="17.684120879120879"/>
    <n v="15.372252747252746"/>
    <n v="16.287261115000593"/>
    <n v="11.14043956043956"/>
    <n v="10.475989010989011"/>
    <n v="0"/>
    <n v="0"/>
    <n v="160.12443996232057"/>
    <n v="0"/>
    <n v="0"/>
    <n v="0"/>
    <n v="0"/>
    <n v="0"/>
    <n v="0"/>
    <n v="0"/>
    <n v="0"/>
    <n v="0"/>
    <n v="0"/>
    <n v="0"/>
    <n v="0"/>
    <n v="9.3149999999999995"/>
    <n v="6.463368"/>
    <n v="15.187089000773513"/>
    <n v="13.431427554083223"/>
    <n v="8.249581516338969"/>
    <n v="26.892137685208063"/>
    <n v="16.425449999999998"/>
    <n v="15.989557679999999"/>
    <n v="13.899222"/>
    <n v="14.726550605916776"/>
    <n v="10.072918080000001"/>
    <n v="9.4721378400000003"/>
  </r>
  <r>
    <s v="PIC"/>
    <x v="2"/>
    <n v="69986508"/>
    <n v="10076840580740"/>
    <s v="BJ US-ND-ChcFgBrwn-8 1PT"/>
    <m/>
    <m/>
    <m/>
    <m/>
    <m/>
    <m/>
    <m/>
    <m/>
    <m/>
    <m/>
    <m/>
    <m/>
    <m/>
    <n v="15555"/>
    <n v="16399"/>
    <n v="18710.931572689788"/>
    <n v="14022.386847073616"/>
    <n v="16615.151680669449"/>
    <n v="16690.906498500277"/>
    <n v="15444.695101217792"/>
    <n v="15899.325094077383"/>
    <n v="13503.27209837653"/>
    <n v="8773.3949434667593"/>
    <n v="10289.514213108527"/>
    <n v="9228.348971518164"/>
    <n v="171131.92702069829"/>
    <n v="240"/>
    <n v="3.7839999999999996E-3"/>
    <n v="0"/>
    <n v="171131.92702069829"/>
    <n v="0"/>
    <n v="0"/>
    <n v="713.04969591957627"/>
    <n v="0"/>
    <n v="0"/>
    <n v="0"/>
    <n v="0"/>
    <n v="0"/>
    <n v="0"/>
    <n v="0"/>
    <n v="0"/>
    <n v="0"/>
    <n v="0"/>
    <n v="0"/>
    <n v="0"/>
    <n v="64.8125"/>
    <n v="68.329166666666666"/>
    <n v="77.962214886207448"/>
    <n v="58.42661186280673"/>
    <n v="69.229798669456031"/>
    <n v="69.54544374375115"/>
    <n v="64.352896255074128"/>
    <n v="66.2471878919891"/>
    <n v="56.263633743235545"/>
    <n v="36.555812264444832"/>
    <n v="42.872975887952194"/>
    <n v="38.45145404799235"/>
    <n v="0"/>
    <n v="0"/>
    <n v="647.56321184632225"/>
    <n v="0"/>
    <n v="0"/>
    <n v="0"/>
    <n v="0"/>
    <n v="0"/>
    <n v="0"/>
    <n v="0"/>
    <n v="0"/>
    <n v="0"/>
    <n v="0"/>
    <n v="0"/>
    <n v="0"/>
    <n v="58.860119999999995"/>
    <n v="62.053815999999991"/>
    <n v="70.802165071058155"/>
    <n v="53.060711829326557"/>
    <n v="62.871733959653191"/>
    <n v="63.158390190325044"/>
    <n v="58.442726263008119"/>
    <n v="60.163046155988809"/>
    <n v="51.096381620256786"/>
    <n v="33.198526466078214"/>
    <n v="38.93552178240266"/>
    <n v="34.920072508224727"/>
  </r>
  <r>
    <s v="PIC"/>
    <x v="2"/>
    <n v="84137694"/>
    <n v="10076840101341"/>
    <s v="BJ US-IC-EverythingButThe-FTNG-8 1PT"/>
    <m/>
    <m/>
    <m/>
    <m/>
    <m/>
    <m/>
    <m/>
    <m/>
    <m/>
    <m/>
    <m/>
    <m/>
    <m/>
    <n v="19592"/>
    <n v="22392"/>
    <n v="27405.815063844122"/>
    <n v="23602.719437914886"/>
    <n v="23530.931438995147"/>
    <n v="27269.267045030338"/>
    <n v="21561.323484992579"/>
    <n v="26222.332391119853"/>
    <n v="19285.240587502834"/>
    <n v="18087.646192302611"/>
    <n v="17398.844969210157"/>
    <n v="14348.937252991804"/>
    <n v="260697.05786390431"/>
    <n v="240"/>
    <n v="3.7853439999999999E-3"/>
    <n v="0"/>
    <n v="260697.05786390431"/>
    <n v="0"/>
    <n v="0"/>
    <n v="1086.2377410996012"/>
    <n v="0"/>
    <n v="0"/>
    <n v="0"/>
    <n v="0"/>
    <n v="0"/>
    <n v="0"/>
    <n v="0"/>
    <n v="0"/>
    <n v="0"/>
    <n v="0"/>
    <n v="0"/>
    <n v="0"/>
    <n v="81.63333333333334"/>
    <n v="93.3"/>
    <n v="114.19089609935051"/>
    <n v="98.344664324645365"/>
    <n v="98.045547662479777"/>
    <n v="113.62194602095974"/>
    <n v="89.83884785413575"/>
    <n v="109.25971829633272"/>
    <n v="80.355169114595142"/>
    <n v="75.365192467927542"/>
    <n v="72.49518737170898"/>
    <n v="59.787238554132514"/>
    <n v="0"/>
    <n v="0"/>
    <n v="986.82804380278299"/>
    <n v="0"/>
    <n v="0"/>
    <n v="0"/>
    <n v="0"/>
    <n v="0"/>
    <n v="0"/>
    <n v="0"/>
    <n v="0"/>
    <n v="0"/>
    <n v="0"/>
    <n v="0"/>
    <n v="0"/>
    <n v="74.162459647999995"/>
    <n v="84.761422847999995"/>
    <n v="103.74043761703196"/>
    <n v="89.344412407994483"/>
    <n v="89.072670137011642"/>
    <n v="103.22355639330331"/>
    <n v="81.617026485975742"/>
    <n v="99.26054858273119"/>
    <n v="73.001269746460324"/>
    <n v="68.467962988155534"/>
    <n v="65.860613411129847"/>
    <n v="54.315663536989007"/>
  </r>
  <r>
    <s v="PIC"/>
    <x v="5"/>
    <n v="64367657"/>
    <n v="10186852001796"/>
    <s v="TAL LYR Choc Chip CKE Batter 8-1pt "/>
    <m/>
    <m/>
    <m/>
    <m/>
    <m/>
    <m/>
    <m/>
    <m/>
    <m/>
    <m/>
    <m/>
    <m/>
    <m/>
    <n v="15795"/>
    <n v="20325"/>
    <n v="20696.038187157901"/>
    <n v="21273.56737676993"/>
    <n v="22554.128130740541"/>
    <n v="24244.629465360082"/>
    <n v="21085.715751093638"/>
    <n v="17615.495456574587"/>
    <n v="19643.685122542476"/>
    <n v="17920.032061464928"/>
    <n v="16331.107709322572"/>
    <n v="12865.552844105563"/>
    <n v="230349.95210513225"/>
    <n v="255"/>
    <n v="3.552E-3"/>
    <n v="0"/>
    <n v="230349.95210513225"/>
    <n v="0"/>
    <n v="0"/>
    <n v="903.33314551032254"/>
    <n v="0"/>
    <n v="0"/>
    <n v="0"/>
    <n v="0"/>
    <n v="0"/>
    <n v="0"/>
    <n v="0"/>
    <n v="0"/>
    <n v="0"/>
    <n v="0"/>
    <n v="0"/>
    <n v="0"/>
    <n v="61.941176470588232"/>
    <n v="79.705882352941174"/>
    <n v="81.160934067285893"/>
    <n v="83.425754418705608"/>
    <n v="88.447561297021721"/>
    <n v="95.076978295529727"/>
    <n v="82.689081376837791"/>
    <n v="69.080374339508182"/>
    <n v="77.034059304088146"/>
    <n v="70.274635535156577"/>
    <n v="64.043559644402251"/>
    <n v="50.453148408257107"/>
    <n v="0"/>
    <n v="0"/>
    <n v="818.2030298774298"/>
    <n v="0"/>
    <n v="0"/>
    <n v="0"/>
    <n v="0"/>
    <n v="0"/>
    <n v="0"/>
    <n v="0"/>
    <n v="0"/>
    <n v="0"/>
    <n v="0"/>
    <n v="0"/>
    <n v="0"/>
    <n v="56.103839999999998"/>
    <n v="72.194400000000002"/>
    <n v="73.512327640784861"/>
    <n v="75.563711322286792"/>
    <n v="80.112263120390395"/>
    <n v="86.116923860959005"/>
    <n v="74.896462347884608"/>
    <n v="62.570239861752931"/>
    <n v="69.77436955527088"/>
    <n v="63.651953882323426"/>
    <n v="58.008094583513774"/>
    <n v="45.698443702262963"/>
  </r>
  <r>
    <s v="PIC"/>
    <x v="0"/>
    <n v="64315722"/>
    <n v="10077567003512"/>
    <s v="BR Pistachio Almond 6 1.5QT"/>
    <m/>
    <m/>
    <m/>
    <m/>
    <m/>
    <m/>
    <m/>
    <m/>
    <m/>
    <m/>
    <m/>
    <m/>
    <m/>
    <n v="11979"/>
    <n v="11077"/>
    <n v="17319.720366422815"/>
    <n v="19154.350724979748"/>
    <n v="20616.606607756636"/>
    <n v="20536.348685200861"/>
    <n v="21628.877982891645"/>
    <n v="22698.943686624698"/>
    <n v="15217.359664949163"/>
    <n v="13965.096470029455"/>
    <n v="12592.833148840484"/>
    <n v="10857.330715902459"/>
    <n v="197643.46805359796"/>
    <n v="176"/>
    <n v="8.5199999999999998E-3"/>
    <n v="0"/>
    <n v="197643.46805359796"/>
    <n v="0"/>
    <n v="0"/>
    <n v="1122.9742503045338"/>
    <n v="0"/>
    <n v="0"/>
    <n v="0"/>
    <n v="0"/>
    <n v="0"/>
    <n v="0"/>
    <n v="0"/>
    <n v="0"/>
    <n v="0"/>
    <n v="0"/>
    <n v="0"/>
    <n v="0"/>
    <n v="68.0625"/>
    <n v="62.9375"/>
    <n v="98.407502081947811"/>
    <n v="108.8315382101122"/>
    <n v="117.13981027134452"/>
    <n v="116.68379934773216"/>
    <n v="122.89135217552071"/>
    <n v="128.97127094673124"/>
    <n v="86.462270823574784"/>
    <n v="79.347139034258262"/>
    <n v="71.55018834568456"/>
    <n v="61.689379067627605"/>
    <n v="0"/>
    <n v="0"/>
    <n v="1683.9223478166546"/>
    <n v="0"/>
    <n v="0"/>
    <n v="0"/>
    <n v="0"/>
    <n v="0"/>
    <n v="0"/>
    <n v="0"/>
    <n v="0"/>
    <n v="0"/>
    <n v="0"/>
    <n v="0"/>
    <n v="0"/>
    <n v="102.06108"/>
    <n v="94.376040000000003"/>
    <n v="147.56401752192238"/>
    <n v="163.19506817682745"/>
    <n v="175.65348829808653"/>
    <n v="174.96969079791134"/>
    <n v="184.27804041423681"/>
    <n v="193.39500021004241"/>
    <n v="129.65190434536686"/>
    <n v="118.98262192465096"/>
    <n v="107.29093842812092"/>
    <n v="92.504457699488952"/>
  </r>
  <r>
    <s v="PIC"/>
    <x v="0"/>
    <n v="64389650"/>
    <n v="10077567003895"/>
    <s v="BR CS Rocky Road 6p 1.5QT"/>
    <m/>
    <m/>
    <m/>
    <m/>
    <m/>
    <m/>
    <m/>
    <m/>
    <m/>
    <m/>
    <m/>
    <m/>
    <m/>
    <n v="12973"/>
    <n v="13748"/>
    <n v="17590.356457244314"/>
    <n v="13914.41986860748"/>
    <n v="17336.04148137182"/>
    <n v="20451.633439871799"/>
    <n v="18352.170031832997"/>
    <n v="17198.887782507765"/>
    <n v="14861.398374431446"/>
    <n v="12944.712972888947"/>
    <n v="14490.181851464229"/>
    <n v="10712.425481752382"/>
    <n v="184573.22774197318"/>
    <n v="176"/>
    <n v="8.5199999999999998E-3"/>
    <n v="0"/>
    <n v="184573.22774197318"/>
    <n v="0"/>
    <n v="0"/>
    <n v="1048.7115212612114"/>
    <n v="0"/>
    <n v="0"/>
    <n v="0"/>
    <n v="0"/>
    <n v="0"/>
    <n v="0"/>
    <n v="0"/>
    <n v="0"/>
    <n v="0"/>
    <n v="0"/>
    <n v="0"/>
    <n v="0"/>
    <n v="73.710227272727266"/>
    <n v="78.11363636363636"/>
    <n v="99.945207143433606"/>
    <n v="79.05920379890614"/>
    <n v="98.500235689612609"/>
    <n v="116.20246272654431"/>
    <n v="104.27369336268748"/>
    <n v="97.720953309703205"/>
    <n v="84.43976349108776"/>
    <n v="73.549505527778109"/>
    <n v="82.330578701501295"/>
    <n v="60.866053873593074"/>
    <n v="0"/>
    <n v="0"/>
    <n v="1572.5639003616116"/>
    <n v="0"/>
    <n v="0"/>
    <n v="0"/>
    <n v="0"/>
    <n v="0"/>
    <n v="0"/>
    <n v="0"/>
    <n v="0"/>
    <n v="0"/>
    <n v="0"/>
    <n v="0"/>
    <n v="0"/>
    <n v="110.52996"/>
    <n v="117.13296"/>
    <n v="149.86983701572154"/>
    <n v="118.55085728053572"/>
    <n v="147.70307342128791"/>
    <n v="174.24791690770772"/>
    <n v="156.36048867121713"/>
    <n v="146.53452390696614"/>
    <n v="126.61911415015592"/>
    <n v="110.28895452901382"/>
    <n v="123.45634937447522"/>
    <n v="91.269865104530282"/>
  </r>
  <r>
    <s v="NOV"/>
    <x v="7"/>
    <n v="64399865"/>
    <n v="10041000009690"/>
    <s v="GH Hershey Smores"/>
    <m/>
    <m/>
    <m/>
    <m/>
    <m/>
    <m/>
    <m/>
    <m/>
    <m/>
    <m/>
    <m/>
    <m/>
    <m/>
    <n v="2604"/>
    <n v="3038"/>
    <n v="3771.9599999999987"/>
    <n v="4202.7299999999987"/>
    <n v="3397.6899999999991"/>
    <n v="3350.5199999999991"/>
    <n v="2979.8799999999983"/>
    <n v="2986.2099999999996"/>
    <n v="2677.3099999999986"/>
    <n v="1847.5299999999988"/>
    <n v="1131.8799999999987"/>
    <n v="905.09999999999957"/>
    <n v="32892.80999999999"/>
    <n v="154"/>
    <n v="4.2560000000000002E-3"/>
    <n v="0"/>
    <n v="32892.80999999999"/>
    <n v="0"/>
    <n v="0"/>
    <n v="213.58967532467526"/>
    <n v="0"/>
    <n v="0"/>
    <n v="0"/>
    <n v="0"/>
    <n v="0"/>
    <n v="0"/>
    <n v="0"/>
    <n v="0"/>
    <n v="0"/>
    <n v="0"/>
    <n v="0"/>
    <n v="0"/>
    <n v="16.90909090909091"/>
    <n v="19.727272727272727"/>
    <n v="24.493246753246744"/>
    <n v="27.290454545454537"/>
    <n v="22.062922077922071"/>
    <n v="21.75662337662337"/>
    <n v="19.349870129870119"/>
    <n v="19.390974025974025"/>
    <n v="17.385129870129862"/>
    <n v="11.996948051948044"/>
    <n v="7.3498701298701219"/>
    <n v="5.8772727272727243"/>
    <n v="0"/>
    <n v="0"/>
    <n v="139.99179935999996"/>
    <n v="0"/>
    <n v="0"/>
    <n v="0"/>
    <n v="0"/>
    <n v="0"/>
    <n v="0"/>
    <n v="0"/>
    <n v="0"/>
    <n v="0"/>
    <n v="0"/>
    <n v="0"/>
    <n v="0"/>
    <n v="11.082624000000001"/>
    <n v="12.929728000000001"/>
    <n v="16.053461759999994"/>
    <n v="17.886818879999996"/>
    <n v="14.460568639999996"/>
    <n v="14.259813119999997"/>
    <n v="12.682369279999994"/>
    <n v="12.709309759999998"/>
    <n v="11.394631359999995"/>
    <n v="7.8630876799999951"/>
    <n v="4.8172812799999951"/>
    <n v="3.8521055999999985"/>
  </r>
  <r>
    <s v="NOV"/>
    <x v="19"/>
    <n v="64413475"/>
    <n v="10076840200150"/>
    <s v="BJ US-IC-CherryGarcia-FTNG-12 4FOZ"/>
    <m/>
    <m/>
    <m/>
    <m/>
    <m/>
    <m/>
    <m/>
    <m/>
    <m/>
    <m/>
    <m/>
    <m/>
    <m/>
    <n v="5182"/>
    <n v="7292"/>
    <n v="6258.721769196698"/>
    <n v="7776.3236974016581"/>
    <n v="5054.6507652569326"/>
    <n v="4967.6181025534906"/>
    <n v="10138.161806366983"/>
    <n v="10092.112669170419"/>
    <n v="9573.376457183831"/>
    <n v="6563.5660044825381"/>
    <n v="7509.7698558916345"/>
    <n v="7146.0098558916343"/>
    <n v="87554.310983395815"/>
    <n v="468"/>
    <n v="1.4159999999999999E-3"/>
    <n v="0"/>
    <n v="87554.310983395815"/>
    <n v="0"/>
    <n v="0"/>
    <n v="187.08186107563208"/>
    <n v="0"/>
    <n v="0"/>
    <n v="0"/>
    <n v="0"/>
    <n v="0"/>
    <n v="0"/>
    <n v="0"/>
    <n v="0"/>
    <n v="0"/>
    <n v="0"/>
    <n v="0"/>
    <n v="0"/>
    <n v="11.072649572649572"/>
    <n v="15.581196581196581"/>
    <n v="13.373337113668159"/>
    <n v="16.616076276499271"/>
    <n v="10.800535823198574"/>
    <n v="10.614568595199767"/>
    <n v="21.662738902493555"/>
    <n v="21.564343310193205"/>
    <n v="20.455932600820152"/>
    <n v="14.024713684791749"/>
    <n v="16.046516786093235"/>
    <n v="15.269251828828278"/>
    <n v="0"/>
    <n v="0"/>
    <n v="123.97690435248848"/>
    <n v="0"/>
    <n v="0"/>
    <n v="0"/>
    <n v="0"/>
    <n v="0"/>
    <n v="0"/>
    <n v="0"/>
    <n v="0"/>
    <n v="0"/>
    <n v="0"/>
    <n v="0"/>
    <n v="0"/>
    <n v="7.3377119999999998"/>
    <n v="10.325472"/>
    <n v="8.8623500251825238"/>
    <n v="11.011274355520747"/>
    <n v="7.1573854836038162"/>
    <n v="7.0341472332157426"/>
    <n v="14.355637117815647"/>
    <n v="14.290431539545313"/>
    <n v="13.555901063372303"/>
    <n v="9.2940094623472742"/>
    <n v="10.633834115942554"/>
    <n v="10.118749955942553"/>
  </r>
  <r>
    <s v="NOV"/>
    <x v="1"/>
    <n v="64327184"/>
    <n v="851035003012"/>
    <s v="YSO Mint Chocolate Chip Club 1-12pk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240"/>
    <n v="1.248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0"/>
    <n v="69564623"/>
    <n v="10077567003390"/>
    <s v="BR ND VANILLA 6 1.5QT"/>
    <m/>
    <m/>
    <m/>
    <m/>
    <m/>
    <m/>
    <m/>
    <m/>
    <m/>
    <m/>
    <m/>
    <m/>
    <m/>
    <n v="15959"/>
    <n v="19399"/>
    <n v="23092.26269698676"/>
    <n v="18823.324991341382"/>
    <n v="23630.39364666559"/>
    <n v="23776.290221345691"/>
    <n v="25589.985574485087"/>
    <n v="26743.121101858207"/>
    <n v="19160.028500000004"/>
    <n v="22282.998499999998"/>
    <n v="22915.610999999994"/>
    <n v="19611.058000000001"/>
    <n v="260983.07423268273"/>
    <n v="176"/>
    <n v="8.5199999999999998E-3"/>
    <n v="0"/>
    <n v="260983.07423268273"/>
    <n v="0"/>
    <n v="0"/>
    <n v="1482.8583763220611"/>
    <n v="0"/>
    <n v="0"/>
    <n v="0"/>
    <n v="0"/>
    <n v="0"/>
    <n v="0"/>
    <n v="0"/>
    <n v="0"/>
    <n v="0"/>
    <n v="0"/>
    <n v="0"/>
    <n v="0"/>
    <n v="90.67613636363636"/>
    <n v="110.22159090909091"/>
    <n v="131.20603805106114"/>
    <n v="106.95071017807604"/>
    <n v="134.26360026514541"/>
    <n v="135.09255807582778"/>
    <n v="145.39764530957436"/>
    <n v="151.94955171510344"/>
    <n v="108.86379829545457"/>
    <n v="126.60794602272726"/>
    <n v="130.2023352272727"/>
    <n v="111.42646590909091"/>
    <n v="0"/>
    <n v="0"/>
    <n v="2223.5757924624568"/>
    <n v="0"/>
    <n v="0"/>
    <n v="0"/>
    <n v="0"/>
    <n v="0"/>
    <n v="0"/>
    <n v="0"/>
    <n v="0"/>
    <n v="0"/>
    <n v="0"/>
    <n v="0"/>
    <n v="0"/>
    <n v="135.97067999999999"/>
    <n v="165.27948000000001"/>
    <n v="196.7460781783272"/>
    <n v="160.37472892622858"/>
    <n v="201.33095386959081"/>
    <n v="202.57399268586528"/>
    <n v="218.02667709461292"/>
    <n v="227.85139178783191"/>
    <n v="163.24344282000004"/>
    <n v="189.85114721999997"/>
    <n v="195.24100571999995"/>
    <n v="167.08621416"/>
  </r>
  <r>
    <s v="PIC"/>
    <x v="0"/>
    <n v="68899826"/>
    <n v="10077567254273"/>
    <s v="BR CHERRY VANILLA 6 1.5QT"/>
    <m/>
    <m/>
    <m/>
    <m/>
    <m/>
    <m/>
    <m/>
    <m/>
    <m/>
    <m/>
    <m/>
    <m/>
    <m/>
    <n v="18678"/>
    <n v="13937"/>
    <n v="25483.694518385644"/>
    <n v="18731.63870194877"/>
    <n v="23335.388832587803"/>
    <n v="24551.418162995305"/>
    <n v="20813.720610938813"/>
    <n v="21646.892531664173"/>
    <n v="13598.825512872503"/>
    <n v="13521.917425187719"/>
    <n v="20937.970575436833"/>
    <n v="14469.889125844871"/>
    <n v="229706.35599786244"/>
    <n v="176"/>
    <n v="8.5199999999999998E-3"/>
    <n v="0"/>
    <n v="229706.35599786244"/>
    <n v="0"/>
    <n v="0"/>
    <n v="1305.1497499878549"/>
    <n v="0"/>
    <n v="0"/>
    <n v="0"/>
    <n v="0"/>
    <n v="0"/>
    <n v="0"/>
    <n v="0"/>
    <n v="0"/>
    <n v="0"/>
    <n v="0"/>
    <n v="0"/>
    <n v="0"/>
    <n v="106.125"/>
    <n v="79.1875"/>
    <n v="144.79371885446389"/>
    <n v="106.42976535198164"/>
    <n v="132.58743654879433"/>
    <n v="139.49669410792788"/>
    <n v="118.25977619851598"/>
    <n v="122.99370756627371"/>
    <n v="77.266054050411952"/>
    <n v="76.829076279475672"/>
    <n v="118.96574190589109"/>
    <n v="82.215279124118581"/>
    <n v="0"/>
    <n v="0"/>
    <n v="1957.0981531017878"/>
    <n v="0"/>
    <n v="0"/>
    <n v="0"/>
    <n v="0"/>
    <n v="0"/>
    <n v="0"/>
    <n v="0"/>
    <n v="0"/>
    <n v="0"/>
    <n v="0"/>
    <n v="0"/>
    <n v="0"/>
    <n v="159.13656"/>
    <n v="118.74324"/>
    <n v="217.12107729664569"/>
    <n v="159.59356174060352"/>
    <n v="198.81751285364808"/>
    <n v="209.17808274871999"/>
    <n v="177.33289960519869"/>
    <n v="184.43152436977874"/>
    <n v="115.86199336967373"/>
    <n v="115.20673646259937"/>
    <n v="178.39150930272183"/>
    <n v="123.2834553521983"/>
  </r>
  <r>
    <s v="NOV"/>
    <x v="8"/>
    <n v="64392287"/>
    <n v="10075856000907"/>
    <s v="KL Reeses SW 1-24 BK"/>
    <m/>
    <m/>
    <m/>
    <m/>
    <m/>
    <m/>
    <m/>
    <m/>
    <m/>
    <m/>
    <m/>
    <m/>
    <m/>
    <n v="209"/>
    <n v="363"/>
    <n v="1055.9492354182603"/>
    <n v="2520.8776928697962"/>
    <n v="0"/>
    <n v="190.59999999999997"/>
    <n v="0"/>
    <n v="0"/>
    <n v="0"/>
    <n v="0"/>
    <n v="0"/>
    <n v="0"/>
    <n v="4339.4269282880568"/>
    <n v="132"/>
    <n v="2.8319999999999999E-3"/>
    <n v="0"/>
    <n v="4339.4269282880568"/>
    <n v="0"/>
    <n v="0"/>
    <n v="32.874446426424676"/>
    <n v="0"/>
    <n v="0"/>
    <n v="0"/>
    <n v="0"/>
    <n v="0"/>
    <n v="0"/>
    <n v="0"/>
    <n v="0"/>
    <n v="0"/>
    <n v="0"/>
    <n v="0"/>
    <n v="0"/>
    <n v="1.5833333333333333"/>
    <n v="2.75"/>
    <n v="7.9996154198353056"/>
    <n v="19.097558279316637"/>
    <n v="0"/>
    <n v="1.4439393939393936"/>
    <n v="0"/>
    <n v="0"/>
    <n v="0"/>
    <n v="0"/>
    <n v="0"/>
    <n v="0"/>
    <n v="0"/>
    <n v="0"/>
    <n v="12.289257060911776"/>
    <n v="0"/>
    <n v="0"/>
    <n v="0"/>
    <n v="0"/>
    <n v="0"/>
    <n v="0"/>
    <n v="0"/>
    <n v="0"/>
    <n v="0"/>
    <n v="0"/>
    <n v="0"/>
    <n v="0"/>
    <n v="0.59188799999999997"/>
    <n v="1.028016"/>
    <n v="2.9904482347045129"/>
    <n v="7.1391256262072629"/>
    <n v="0"/>
    <n v="0.5397791999999999"/>
    <n v="0"/>
    <n v="0"/>
    <n v="0"/>
    <n v="0"/>
    <n v="0"/>
    <n v="0"/>
  </r>
  <r>
    <s v="PIC"/>
    <x v="5"/>
    <n v="68860673"/>
    <n v="20186852000086"/>
    <s v="Talenti Choc Peanut Butter 8 1PT"/>
    <m/>
    <m/>
    <m/>
    <m/>
    <m/>
    <m/>
    <m/>
    <m/>
    <m/>
    <m/>
    <m/>
    <m/>
    <m/>
    <n v="11895"/>
    <n v="14745"/>
    <n v="18819.888558130788"/>
    <n v="18626.568338392899"/>
    <n v="19887.060311959438"/>
    <n v="22562.490019712066"/>
    <n v="17785.667184286103"/>
    <n v="14828.129375659337"/>
    <n v="16128.199465384829"/>
    <n v="14898.77740640469"/>
    <n v="12663.606443357163"/>
    <n v="9698.4876186599304"/>
    <n v="192538.87472194727"/>
    <n v="255"/>
    <n v="3.7839999999999996E-3"/>
    <n v="0"/>
    <n v="192538.87472194727"/>
    <n v="0"/>
    <n v="0"/>
    <n v="755.05441067430297"/>
    <n v="0"/>
    <n v="0"/>
    <n v="0"/>
    <n v="0"/>
    <n v="0"/>
    <n v="0"/>
    <n v="0"/>
    <n v="0"/>
    <n v="0"/>
    <n v="0"/>
    <n v="0"/>
    <n v="0"/>
    <n v="46.647058823529413"/>
    <n v="57.823529411764703"/>
    <n v="73.803484541689357"/>
    <n v="73.045366032913336"/>
    <n v="77.988471811605635"/>
    <n v="88.480353018478695"/>
    <n v="69.747714448180801"/>
    <n v="58.149526963369951"/>
    <n v="63.247841040724822"/>
    <n v="58.426578064332119"/>
    <n v="49.661201738655542"/>
    <n v="38.033284779058548"/>
    <n v="0"/>
    <n v="0"/>
    <n v="728.56710194784841"/>
    <n v="0"/>
    <n v="0"/>
    <n v="0"/>
    <n v="0"/>
    <n v="0"/>
    <n v="0"/>
    <n v="0"/>
    <n v="0"/>
    <n v="0"/>
    <n v="0"/>
    <n v="0"/>
    <n v="0"/>
    <n v="45.010679999999994"/>
    <n v="55.795079999999992"/>
    <n v="71.214458303966893"/>
    <n v="70.482934592478728"/>
    <n v="75.252636220454505"/>
    <n v="85.376462234590448"/>
    <n v="67.300964625338608"/>
    <n v="56.109641557494925"/>
    <n v="61.029106777016189"/>
    <n v="56.37697370583534"/>
    <n v="47.919086781663502"/>
    <n v="36.69907714900917"/>
  </r>
  <r>
    <s v="PIC"/>
    <x v="2"/>
    <n v="67546042"/>
    <n v="10076840001771"/>
    <s v="BJ US-COR-ChocolateChip-8 1 PT"/>
    <m/>
    <m/>
    <m/>
    <m/>
    <m/>
    <m/>
    <m/>
    <m/>
    <m/>
    <m/>
    <m/>
    <m/>
    <m/>
    <n v="13272"/>
    <n v="13438"/>
    <n v="21405.154398416937"/>
    <n v="16631.643976822059"/>
    <n v="16632.537552807546"/>
    <n v="18353.461807289234"/>
    <n v="17221.874920580198"/>
    <n v="14694.002401382648"/>
    <n v="14728.59095623245"/>
    <n v="11889.28092593367"/>
    <n v="10998.551202741593"/>
    <n v="10942.955181076464"/>
    <n v="180208.0533232828"/>
    <n v="240"/>
    <n v="3.7853439999999999E-3"/>
    <n v="0"/>
    <n v="180208.0533232828"/>
    <n v="0"/>
    <n v="0"/>
    <n v="750.86688884701164"/>
    <n v="0"/>
    <n v="0"/>
    <n v="0"/>
    <n v="0"/>
    <n v="0"/>
    <n v="0"/>
    <n v="0"/>
    <n v="0"/>
    <n v="0"/>
    <n v="0"/>
    <n v="0"/>
    <n v="0"/>
    <n v="55.3"/>
    <n v="55.991666666666667"/>
    <n v="89.188143326737233"/>
    <n v="69.298516570091905"/>
    <n v="69.30223980336477"/>
    <n v="76.472757530371808"/>
    <n v="71.757812169084161"/>
    <n v="61.225010005761035"/>
    <n v="61.369128984301874"/>
    <n v="49.538670524723628"/>
    <n v="45.827296678089972"/>
    <n v="45.595646587818599"/>
    <n v="0"/>
    <n v="0"/>
    <n v="682.14947339896855"/>
    <n v="0"/>
    <n v="0"/>
    <n v="0"/>
    <n v="0"/>
    <n v="0"/>
    <n v="0"/>
    <n v="0"/>
    <n v="0"/>
    <n v="0"/>
    <n v="0"/>
    <n v="0"/>
    <n v="0"/>
    <n v="50.239085568"/>
    <n v="50.867452671999999"/>
    <n v="81.025872771121158"/>
    <n v="62.956493737799519"/>
    <n v="62.959876230294725"/>
    <n v="69.474166531451459"/>
    <n v="65.190720899368728"/>
    <n v="55.6218538260594"/>
    <n v="55.752783404628765"/>
    <n v="45.005018217297462"/>
    <n v="41.633299803990674"/>
    <n v="41.422849736956707"/>
  </r>
  <r>
    <s v="NOV"/>
    <x v="20"/>
    <n v="69779478"/>
    <n v="10041000009461"/>
    <s v="GH Reeses Club IC Cup 1-24PK"/>
    <m/>
    <m/>
    <m/>
    <m/>
    <m/>
    <m/>
    <m/>
    <m/>
    <m/>
    <m/>
    <m/>
    <m/>
    <m/>
    <n v="4"/>
    <n v="0"/>
    <n v="0"/>
    <n v="0"/>
    <n v="0"/>
    <n v="0"/>
    <n v="0"/>
    <n v="0"/>
    <n v="0"/>
    <n v="0"/>
    <n v="0"/>
    <n v="0"/>
    <n v="4"/>
    <n v="184"/>
    <n v="2.3419999999999999E-3"/>
    <n v="0"/>
    <n v="4"/>
    <n v="0"/>
    <n v="0"/>
    <n v="2.1739130434782608E-2"/>
    <n v="0"/>
    <n v="0"/>
    <n v="0"/>
    <n v="0"/>
    <n v="0"/>
    <n v="0"/>
    <n v="0"/>
    <n v="0"/>
    <n v="0"/>
    <n v="0"/>
    <n v="0"/>
    <n v="0"/>
    <n v="2.1739130434782608E-2"/>
    <n v="0"/>
    <n v="0"/>
    <n v="0"/>
    <n v="0"/>
    <n v="0"/>
    <n v="0"/>
    <n v="0"/>
    <n v="0"/>
    <n v="0"/>
    <n v="0"/>
    <n v="0"/>
    <n v="0"/>
    <n v="0"/>
    <n v="9.3679999999999996E-3"/>
    <n v="0"/>
    <n v="0"/>
    <n v="0"/>
    <n v="0"/>
    <n v="0"/>
    <n v="0"/>
    <n v="0"/>
    <n v="0"/>
    <n v="0"/>
    <n v="0"/>
    <n v="0"/>
    <n v="0"/>
    <n v="9.3679999999999996E-3"/>
    <n v="0"/>
    <n v="0"/>
    <n v="0"/>
    <n v="0"/>
    <n v="0"/>
    <n v="0"/>
    <n v="0"/>
    <n v="0"/>
    <n v="0"/>
    <n v="0"/>
    <n v="0"/>
  </r>
  <r>
    <s v="PIC"/>
    <x v="17"/>
    <n v="64394585"/>
    <n v="10076840004307"/>
    <s v="BJ US-SUN-DulceDelish-8 427ML"/>
    <m/>
    <m/>
    <m/>
    <m/>
    <m/>
    <m/>
    <m/>
    <m/>
    <m/>
    <m/>
    <m/>
    <m/>
    <m/>
    <n v="7578"/>
    <n v="13125"/>
    <n v="17958.827216320631"/>
    <n v="15146.642512422717"/>
    <n v="18361.631294153056"/>
    <n v="17858.484372788193"/>
    <n v="19899.701446288327"/>
    <n v="13538.418907116018"/>
    <n v="9927.4504751913573"/>
    <n v="8728.1084795965216"/>
    <n v="5660.8704494285803"/>
    <n v="6227.784055332344"/>
    <n v="154010.91920863776"/>
    <n v="240"/>
    <n v="3.4159999999999998E-3"/>
    <n v="0"/>
    <n v="154010.91920863776"/>
    <n v="0"/>
    <n v="0"/>
    <n v="641.712163369324"/>
    <n v="0"/>
    <n v="0"/>
    <n v="0"/>
    <n v="0"/>
    <n v="0"/>
    <n v="0"/>
    <n v="0"/>
    <n v="0"/>
    <n v="0"/>
    <n v="0"/>
    <n v="0"/>
    <n v="0"/>
    <n v="31.574999999999999"/>
    <n v="54.6875"/>
    <n v="74.828446734669299"/>
    <n v="63.111010468427985"/>
    <n v="76.50679705897106"/>
    <n v="74.41035155328413"/>
    <n v="82.915422692868034"/>
    <n v="56.410078779650078"/>
    <n v="41.364376979963986"/>
    <n v="36.367118664985504"/>
    <n v="23.586960205952419"/>
    <n v="25.949100230551434"/>
    <n v="0"/>
    <n v="0"/>
    <n v="526.10130001670655"/>
    <n v="0"/>
    <n v="0"/>
    <n v="0"/>
    <n v="0"/>
    <n v="0"/>
    <n v="0"/>
    <n v="0"/>
    <n v="0"/>
    <n v="0"/>
    <n v="0"/>
    <n v="0"/>
    <n v="0"/>
    <n v="25.886447999999998"/>
    <n v="44.834999999999994"/>
    <n v="61.347353770951273"/>
    <n v="51.740930822435999"/>
    <n v="62.723332500826835"/>
    <n v="61.004582617444463"/>
    <n v="67.977380140520921"/>
    <n v="46.247238986708318"/>
    <n v="33.912170823253675"/>
    <n v="29.815218566301716"/>
    <n v="19.337533455248028"/>
    <n v="21.274110333015287"/>
  </r>
  <r>
    <s v="PIC"/>
    <x v="2"/>
    <n v="67881628"/>
    <n v="10076840000712"/>
    <s v="BJ US-IC- CrmlChcChsck- 8 1PT"/>
    <m/>
    <m/>
    <m/>
    <m/>
    <m/>
    <m/>
    <m/>
    <m/>
    <m/>
    <m/>
    <m/>
    <m/>
    <m/>
    <n v="15410"/>
    <n v="20554"/>
    <n v="23857.971234480719"/>
    <n v="21746.803088720502"/>
    <n v="20505.903959141866"/>
    <n v="22613.392981441837"/>
    <n v="21116.354456125351"/>
    <n v="19116.141025697292"/>
    <n v="18779.376180408835"/>
    <n v="18310.633364704438"/>
    <n v="17286.132416174201"/>
    <n v="13916.228836282835"/>
    <n v="233212.93754317786"/>
    <n v="240"/>
    <n v="3.7853439999999999E-3"/>
    <n v="0"/>
    <n v="233212.93754317786"/>
    <n v="0"/>
    <n v="0"/>
    <n v="971.72057309657441"/>
    <n v="0"/>
    <n v="0"/>
    <n v="0"/>
    <n v="0"/>
    <n v="0"/>
    <n v="0"/>
    <n v="0"/>
    <n v="0"/>
    <n v="0"/>
    <n v="0"/>
    <n v="0"/>
    <n v="0"/>
    <n v="64.208333333333329"/>
    <n v="85.641666666666666"/>
    <n v="99.408213477003002"/>
    <n v="90.61167953633543"/>
    <n v="85.441266496424447"/>
    <n v="94.222470756007652"/>
    <n v="87.984810233855626"/>
    <n v="79.650587607072055"/>
    <n v="78.247400751703481"/>
    <n v="76.294305686268487"/>
    <n v="72.025551734059178"/>
    <n v="57.984286817845145"/>
    <n v="0"/>
    <n v="0"/>
    <n v="882.79119385144304"/>
    <n v="0"/>
    <n v="0"/>
    <n v="0"/>
    <n v="0"/>
    <n v="0"/>
    <n v="0"/>
    <n v="0"/>
    <n v="0"/>
    <n v="0"/>
    <n v="0"/>
    <n v="0"/>
    <n v="0"/>
    <n v="58.332151039999999"/>
    <n v="77.803960575999994"/>
    <n v="90.310628264614181"/>
    <n v="82.319130591069623"/>
    <n v="77.6219005163139"/>
    <n v="85.599471441942967"/>
    <n v="79.932665642367354"/>
    <n v="72.361169734777093"/>
    <n v="71.086398948253503"/>
    <n v="69.312046143283752"/>
    <n v="65.433957624770514"/>
    <n v="52.67771332805021"/>
  </r>
  <r>
    <s v="NOV"/>
    <x v="12"/>
    <n v="64967299"/>
    <n v="10077567000979"/>
    <s v="GH Giant Oreo Cone 1-12PK"/>
    <m/>
    <m/>
    <m/>
    <m/>
    <m/>
    <m/>
    <m/>
    <m/>
    <m/>
    <m/>
    <m/>
    <m/>
    <m/>
    <n v="6000"/>
    <n v="6940"/>
    <n v="16397.737564095063"/>
    <n v="19903.961456615394"/>
    <n v="25710.311778991425"/>
    <n v="25571.378680459642"/>
    <n v="25999.379910311138"/>
    <n v="18221.56103275645"/>
    <n v="17941.761098489791"/>
    <n v="17067.591235774769"/>
    <n v="15012.74"/>
    <n v="13460.38"/>
    <n v="208226.80275749366"/>
    <n v="240"/>
    <n v="2.8439999999999997E-3"/>
    <n v="0"/>
    <n v="208226.80275749366"/>
    <n v="0"/>
    <n v="0"/>
    <n v="867.61167815622355"/>
    <n v="0"/>
    <n v="0"/>
    <n v="0"/>
    <n v="0"/>
    <n v="0"/>
    <n v="0"/>
    <n v="0"/>
    <n v="0"/>
    <n v="0"/>
    <n v="0"/>
    <n v="0"/>
    <n v="0"/>
    <n v="25"/>
    <n v="28.916666666666668"/>
    <n v="68.323906517062767"/>
    <n v="82.933172735897472"/>
    <n v="107.12629907913093"/>
    <n v="106.54741116858185"/>
    <n v="108.33074962629641"/>
    <n v="75.923170969818543"/>
    <n v="74.757337910374133"/>
    <n v="71.11496348239487"/>
    <n v="62.553083333333333"/>
    <n v="56.084916666666665"/>
    <n v="0"/>
    <n v="0"/>
    <n v="592.1970270423119"/>
    <n v="0"/>
    <n v="0"/>
    <n v="0"/>
    <n v="0"/>
    <n v="0"/>
    <n v="0"/>
    <n v="0"/>
    <n v="0"/>
    <n v="0"/>
    <n v="0"/>
    <n v="0"/>
    <n v="0"/>
    <n v="17.064"/>
    <n v="19.737359999999999"/>
    <n v="46.635165632286352"/>
    <n v="56.606866382614179"/>
    <n v="73.120126699451603"/>
    <n v="72.725000967227217"/>
    <n v="73.942236464924875"/>
    <n v="51.822119577159341"/>
    <n v="51.026368564104963"/>
    <n v="48.540229474543438"/>
    <n v="42.696232559999999"/>
    <n v="38.281320719999997"/>
  </r>
  <r>
    <s v="NOV"/>
    <x v="9"/>
    <n v="62694914"/>
    <n v="10077567158922"/>
    <s v="MG Almond 1-12BK"/>
    <m/>
    <m/>
    <m/>
    <m/>
    <m/>
    <m/>
    <m/>
    <m/>
    <m/>
    <m/>
    <m/>
    <m/>
    <m/>
    <n v="8352"/>
    <n v="9367"/>
    <n v="19853.88"/>
    <n v="21730.048708348757"/>
    <n v="26764.325133325223"/>
    <n v="27676.852120381434"/>
    <n v="25922.095006887954"/>
    <n v="24222.926804288269"/>
    <n v="19158.561739569337"/>
    <n v="19423.694862173888"/>
    <n v="15439.393864451658"/>
    <n v="16702.189218598713"/>
    <n v="234612.9674580252"/>
    <n v="493"/>
    <n v="1.08E-3"/>
    <n v="0"/>
    <n v="234612.9674580252"/>
    <n v="0"/>
    <n v="0"/>
    <n v="475.88837212581177"/>
    <n v="0"/>
    <n v="0"/>
    <n v="0"/>
    <n v="0"/>
    <n v="0"/>
    <n v="0"/>
    <n v="0"/>
    <n v="0"/>
    <n v="0"/>
    <n v="0"/>
    <n v="0"/>
    <n v="0"/>
    <n v="16.941176470588236"/>
    <n v="19"/>
    <n v="40.271561866125765"/>
    <n v="44.077177907401129"/>
    <n v="54.288691954006538"/>
    <n v="56.139659473390331"/>
    <n v="52.580314415594223"/>
    <n v="49.1337257693474"/>
    <n v="38.861179999126442"/>
    <n v="39.398975379663057"/>
    <n v="31.317228933979024"/>
    <n v="33.878679956589679"/>
    <n v="0"/>
    <n v="0"/>
    <n v="253.38200485466723"/>
    <n v="0"/>
    <n v="0"/>
    <n v="0"/>
    <n v="0"/>
    <n v="0"/>
    <n v="0"/>
    <n v="0"/>
    <n v="0"/>
    <n v="0"/>
    <n v="0"/>
    <n v="0"/>
    <n v="0"/>
    <n v="9.0201600000000006"/>
    <n v="10.11636"/>
    <n v="21.442190400000001"/>
    <n v="23.468452605016658"/>
    <n v="28.905471143991242"/>
    <n v="29.891000290011949"/>
    <n v="27.99586260743899"/>
    <n v="26.160760948631332"/>
    <n v="20.691246678734885"/>
    <n v="20.977590451147801"/>
    <n v="16.674545373607792"/>
    <n v="18.03836435608661"/>
  </r>
  <r>
    <s v="PIC"/>
    <x v="17"/>
    <n v="64394598"/>
    <n v="10076840004321"/>
    <s v="BJ US-SUN-ChocolattaChscke-8 427ML"/>
    <m/>
    <m/>
    <m/>
    <m/>
    <m/>
    <m/>
    <m/>
    <m/>
    <m/>
    <m/>
    <m/>
    <m/>
    <m/>
    <n v="6016"/>
    <n v="9050"/>
    <n v="16992.077429324159"/>
    <n v="13673.584165881115"/>
    <n v="18545.26655374976"/>
    <n v="16722.97857407124"/>
    <n v="16327.730588277796"/>
    <n v="11700.710629577983"/>
    <n v="10050.925174840246"/>
    <n v="8425.7467492770847"/>
    <n v="7889.0231369624407"/>
    <n v="7673.2078429969024"/>
    <n v="143067.25084495873"/>
    <n v="240"/>
    <n v="3.4159999999999998E-3"/>
    <n v="0"/>
    <n v="143067.25084495873"/>
    <n v="0"/>
    <n v="0"/>
    <n v="596.1135451873281"/>
    <n v="0"/>
    <n v="0"/>
    <n v="0"/>
    <n v="0"/>
    <n v="0"/>
    <n v="0"/>
    <n v="0"/>
    <n v="0"/>
    <n v="0"/>
    <n v="0"/>
    <n v="0"/>
    <n v="0"/>
    <n v="25.066666666666666"/>
    <n v="37.708333333333336"/>
    <n v="70.800322622183998"/>
    <n v="56.973267357837976"/>
    <n v="77.271943973957335"/>
    <n v="69.679077391963503"/>
    <n v="68.032210784490815"/>
    <n v="48.752960956574931"/>
    <n v="41.878854895167692"/>
    <n v="35.107278121987854"/>
    <n v="32.870929737343502"/>
    <n v="31.971699345820426"/>
    <n v="0"/>
    <n v="0"/>
    <n v="488.71772888637901"/>
    <n v="0"/>
    <n v="0"/>
    <n v="0"/>
    <n v="0"/>
    <n v="0"/>
    <n v="0"/>
    <n v="0"/>
    <n v="0"/>
    <n v="0"/>
    <n v="0"/>
    <n v="0"/>
    <n v="0"/>
    <n v="20.550656"/>
    <n v="30.9148"/>
    <n v="58.044936498571325"/>
    <n v="46.708963510649887"/>
    <n v="63.350630547609171"/>
    <n v="57.125694809027351"/>
    <n v="55.775527689556945"/>
    <n v="39.969627510638389"/>
    <n v="34.33396039725428"/>
    <n v="28.78235089553052"/>
    <n v="26.948903035863697"/>
    <n v="26.211677991677416"/>
  </r>
  <r>
    <s v="NOV"/>
    <x v="3"/>
    <n v="68710285"/>
    <n v="10075856001201"/>
    <s v="KL KRUNCH BAR 12-6PK"/>
    <m/>
    <m/>
    <m/>
    <m/>
    <m/>
    <m/>
    <m/>
    <m/>
    <m/>
    <m/>
    <m/>
    <m/>
    <m/>
    <n v="13620"/>
    <n v="16284"/>
    <n v="24956.972752750011"/>
    <n v="21634.754413099687"/>
    <n v="27114.69635967931"/>
    <n v="30821.389802351965"/>
    <n v="27904.588096642106"/>
    <n v="23217.738819678521"/>
    <n v="16668.945116100251"/>
    <n v="16538.627959380785"/>
    <n v="8637.6356543131042"/>
    <n v="9889.2943561724114"/>
    <n v="237288.64333016815"/>
    <n v="132"/>
    <n v="9.5760000000000012E-3"/>
    <n v="0"/>
    <n v="237288.64333016815"/>
    <n v="0"/>
    <n v="0"/>
    <n v="1797.6412373497587"/>
    <n v="0"/>
    <n v="0"/>
    <n v="0"/>
    <n v="0"/>
    <n v="0"/>
    <n v="0"/>
    <n v="0"/>
    <n v="0"/>
    <n v="0"/>
    <n v="0"/>
    <n v="0"/>
    <n v="0"/>
    <n v="103.18181818181819"/>
    <n v="123.36363636363636"/>
    <n v="189.0679753996213"/>
    <n v="163.89965464469461"/>
    <n v="205.4143663612069"/>
    <n v="233.49537729054518"/>
    <n v="211.39839467153112"/>
    <n v="175.8919607551403"/>
    <n v="126.27988724318372"/>
    <n v="125.29263605591504"/>
    <n v="65.436633744796239"/>
    <n v="74.918896637669789"/>
    <n v="0"/>
    <n v="0"/>
    <n v="2272.2760485296903"/>
    <n v="0"/>
    <n v="0"/>
    <n v="0"/>
    <n v="0"/>
    <n v="0"/>
    <n v="0"/>
    <n v="0"/>
    <n v="0"/>
    <n v="0"/>
    <n v="0"/>
    <n v="0"/>
    <n v="0"/>
    <n v="130.42512000000002"/>
    <n v="155.93558400000001"/>
    <n v="238.98797108033412"/>
    <n v="207.17440825984264"/>
    <n v="259.65033234028908"/>
    <n v="295.14562874732246"/>
    <n v="267.21433561344486"/>
    <n v="222.33306693724154"/>
    <n v="159.62181843177603"/>
    <n v="158.37390133903043"/>
    <n v="82.713999025702293"/>
    <n v="94.699882754707019"/>
  </r>
  <r>
    <s v="NOV"/>
    <x v="20"/>
    <n v="69549032"/>
    <n v="10041000245722"/>
    <s v="GH Reeses IC Cup 1-24PK OOH"/>
    <m/>
    <m/>
    <m/>
    <m/>
    <m/>
    <m/>
    <m/>
    <m/>
    <m/>
    <m/>
    <m/>
    <m/>
    <m/>
    <n v="6409"/>
    <n v="7770"/>
    <n v="9642.6"/>
    <n v="13226.449999999997"/>
    <n v="17225.45"/>
    <n v="17217.409999999996"/>
    <n v="10442.01"/>
    <n v="10535.07"/>
    <n v="9470.4000000000015"/>
    <n v="7772.54"/>
    <n v="6897.57"/>
    <n v="6368.3099999999995"/>
    <n v="122976.80999999997"/>
    <n v="322"/>
    <n v="2.3279999999999998E-3"/>
    <n v="0"/>
    <n v="122976.80999999997"/>
    <n v="0"/>
    <n v="0"/>
    <n v="381.91555900621108"/>
    <n v="0"/>
    <n v="0"/>
    <n v="0"/>
    <n v="0"/>
    <n v="0"/>
    <n v="0"/>
    <n v="0"/>
    <n v="0"/>
    <n v="0"/>
    <n v="0"/>
    <n v="0"/>
    <n v="0"/>
    <n v="19.903726708074533"/>
    <n v="24.130434782608695"/>
    <n v="29.945962732919256"/>
    <n v="41.075931677018623"/>
    <n v="53.49518633540373"/>
    <n v="53.470217391304338"/>
    <n v="32.428602484472052"/>
    <n v="32.717608695652174"/>
    <n v="29.411180124223606"/>
    <n v="24.138322981366461"/>
    <n v="21.421024844720495"/>
    <n v="19.777360248447202"/>
    <n v="0"/>
    <n v="0"/>
    <n v="286.2900136799999"/>
    <n v="0"/>
    <n v="0"/>
    <n v="0"/>
    <n v="0"/>
    <n v="0"/>
    <n v="0"/>
    <n v="0"/>
    <n v="0"/>
    <n v="0"/>
    <n v="0"/>
    <n v="0"/>
    <n v="0"/>
    <n v="14.920151999999998"/>
    <n v="18.088559999999998"/>
    <n v="22.447972799999999"/>
    <n v="30.791175599999992"/>
    <n v="40.100847599999994"/>
    <n v="40.082130479999989"/>
    <n v="24.308999279999998"/>
    <n v="24.525642959999995"/>
    <n v="22.047091200000001"/>
    <n v="18.094473119999996"/>
    <n v="16.057542959999999"/>
    <n v="14.825425679999997"/>
  </r>
  <r>
    <s v="NOV"/>
    <x v="9"/>
    <n v="64360314"/>
    <n v="10850001974001"/>
    <s v="Yasso Mint Chocolate Chip 1-24pk OOH"/>
    <m/>
    <m/>
    <m/>
    <m/>
    <m/>
    <m/>
    <m/>
    <m/>
    <m/>
    <m/>
    <m/>
    <m/>
    <m/>
    <n v="345"/>
    <n v="1500"/>
    <n v="2262.0100000000002"/>
    <n v="2070.4499999999998"/>
    <n v="3285.71"/>
    <n v="4734.9799999999996"/>
    <n v="2212.9899999999998"/>
    <n v="2553.44"/>
    <n v="1799.29"/>
    <n v="1991.01"/>
    <n v="2073.3000000000002"/>
    <n v="2169.3000000000002"/>
    <n v="26997.479999999996"/>
    <n v="195"/>
    <n v="2.8319999999999999E-3"/>
    <n v="0"/>
    <n v="26997.479999999996"/>
    <n v="0"/>
    <n v="0"/>
    <n v="138.44861538461535"/>
    <n v="0"/>
    <n v="0"/>
    <n v="0"/>
    <n v="0"/>
    <n v="0"/>
    <n v="0"/>
    <n v="0"/>
    <n v="0"/>
    <n v="0"/>
    <n v="0"/>
    <n v="0"/>
    <n v="0"/>
    <n v="1.7692307692307692"/>
    <n v="7.6923076923076925"/>
    <n v="11.600051282051282"/>
    <n v="10.617692307692307"/>
    <n v="16.84979487179487"/>
    <n v="24.281948717948715"/>
    <n v="11.348666666666665"/>
    <n v="13.094564102564103"/>
    <n v="9.2271282051282046"/>
    <n v="10.210307692307692"/>
    <n v="10.632307692307693"/>
    <n v="11.124615384615385"/>
    <n v="0"/>
    <n v="0"/>
    <n v="76.456863359999986"/>
    <n v="0"/>
    <n v="0"/>
    <n v="0"/>
    <n v="0"/>
    <n v="0"/>
    <n v="0"/>
    <n v="0"/>
    <n v="0"/>
    <n v="0"/>
    <n v="0"/>
    <n v="0"/>
    <n v="0"/>
    <n v="0.97703999999999991"/>
    <n v="4.2480000000000002"/>
    <n v="6.4060123200000003"/>
    <n v="5.8635143999999997"/>
    <n v="9.3051307199999993"/>
    <n v="13.409463359999998"/>
    <n v="6.2671876799999993"/>
    <n v="7.2313420800000001"/>
    <n v="5.0955892799999996"/>
    <n v="5.6385403199999997"/>
    <n v="5.8715856000000004"/>
    <n v="6.1434576000000005"/>
  </r>
  <r>
    <s v="PIC"/>
    <x v="2"/>
    <n v="69999268"/>
    <n v="10076840003867"/>
    <s v="J US-IC-ChurrayForChurros-8 1PT"/>
    <m/>
    <m/>
    <m/>
    <m/>
    <m/>
    <m/>
    <m/>
    <m/>
    <m/>
    <m/>
    <m/>
    <m/>
    <m/>
    <n v="9270"/>
    <n v="7647"/>
    <n v="17281.268167516708"/>
    <n v="14773.201712781749"/>
    <n v="15674.229910507311"/>
    <n v="19064.015922087689"/>
    <n v="17719.016143637655"/>
    <n v="16630.751901501259"/>
    <n v="13352.328398082633"/>
    <n v="11335.540580655232"/>
    <n v="10819.846545884042"/>
    <n v="9859.5953001414455"/>
    <n v="163426.79458279576"/>
    <n v="240"/>
    <n v="3.7839999999999996E-3"/>
    <n v="0"/>
    <n v="163426.79458279576"/>
    <n v="0"/>
    <n v="0"/>
    <n v="680.94497742831561"/>
    <n v="0"/>
    <n v="0"/>
    <n v="0"/>
    <n v="0"/>
    <n v="0"/>
    <n v="0"/>
    <n v="0"/>
    <n v="0"/>
    <n v="0"/>
    <n v="0"/>
    <n v="0"/>
    <n v="0"/>
    <n v="38.625"/>
    <n v="31.862500000000001"/>
    <n v="72.005284031319619"/>
    <n v="61.555007136590618"/>
    <n v="65.309291293780461"/>
    <n v="79.433399675365365"/>
    <n v="73.829233931823566"/>
    <n v="69.294799589588578"/>
    <n v="55.634701658677635"/>
    <n v="47.231419086063468"/>
    <n v="45.082693941183507"/>
    <n v="41.081647083922689"/>
    <n v="0"/>
    <n v="0"/>
    <n v="618.40699070129904"/>
    <n v="0"/>
    <n v="0"/>
    <n v="0"/>
    <n v="0"/>
    <n v="0"/>
    <n v="0"/>
    <n v="0"/>
    <n v="0"/>
    <n v="0"/>
    <n v="0"/>
    <n v="0"/>
    <n v="0"/>
    <n v="35.077679999999994"/>
    <n v="28.936247999999996"/>
    <n v="65.392318745883216"/>
    <n v="55.90179528116613"/>
    <n v="59.31128598135966"/>
    <n v="72.138236249179812"/>
    <n v="67.048757087524876"/>
    <n v="62.930765195280756"/>
    <n v="50.525210658344676"/>
    <n v="42.89368555719939"/>
    <n v="40.942299329625207"/>
    <n v="37.308708615735227"/>
  </r>
  <r>
    <s v="PIC"/>
    <x v="2"/>
    <n v="69716749"/>
    <n v="10076840220318"/>
    <s v="BJ US-IC-ChocTherapy-FTNG-8 1PT"/>
    <m/>
    <m/>
    <m/>
    <m/>
    <m/>
    <m/>
    <m/>
    <m/>
    <m/>
    <m/>
    <m/>
    <m/>
    <m/>
    <n v="15587"/>
    <n v="24568"/>
    <n v="29172.044755102674"/>
    <n v="20924.448813999024"/>
    <n v="22138.647740398646"/>
    <n v="25865.708546189602"/>
    <n v="23630.416368222821"/>
    <n v="25730.682783371496"/>
    <n v="19463.328633585115"/>
    <n v="18550.226954332007"/>
    <n v="15597.942923143928"/>
    <n v="14990.592087228863"/>
    <n v="256219.03960557419"/>
    <n v="240"/>
    <n v="3.7839999999999996E-3"/>
    <n v="0"/>
    <n v="256219.03960557419"/>
    <n v="0"/>
    <n v="0"/>
    <n v="1067.5793316898923"/>
    <n v="0"/>
    <n v="0"/>
    <n v="0"/>
    <n v="0"/>
    <n v="0"/>
    <n v="0"/>
    <n v="0"/>
    <n v="0"/>
    <n v="0"/>
    <n v="0"/>
    <n v="0"/>
    <n v="0"/>
    <n v="64.94583333333334"/>
    <n v="102.36666666666666"/>
    <n v="121.55018647959447"/>
    <n v="87.185203391662597"/>
    <n v="92.244365584994355"/>
    <n v="107.77378560912334"/>
    <n v="98.460068200928418"/>
    <n v="107.2111782640479"/>
    <n v="81.097202639937976"/>
    <n v="77.292612309716702"/>
    <n v="64.991428846433038"/>
    <n v="62.460800363453593"/>
    <n v="0"/>
    <n v="0"/>
    <n v="969.5328458674926"/>
    <n v="0"/>
    <n v="0"/>
    <n v="0"/>
    <n v="0"/>
    <n v="0"/>
    <n v="0"/>
    <n v="0"/>
    <n v="0"/>
    <n v="0"/>
    <n v="0"/>
    <n v="0"/>
    <n v="0"/>
    <n v="58.981207999999995"/>
    <n v="92.965311999999997"/>
    <n v="110.38701735330851"/>
    <n v="79.178114312172298"/>
    <n v="83.772643049668474"/>
    <n v="97.875841138781439"/>
    <n v="89.417495537355151"/>
    <n v="97.364903652277732"/>
    <n v="73.649235549486065"/>
    <n v="70.194058795192305"/>
    <n v="59.022616021176617"/>
    <n v="56.724400458074008"/>
  </r>
  <r>
    <s v="PIC"/>
    <x v="2"/>
    <n v="64810474"/>
    <n v="10076840036742"/>
    <s v="BJ US-IC-Punchline-8 1PT LTD"/>
    <m/>
    <m/>
    <m/>
    <m/>
    <m/>
    <m/>
    <m/>
    <m/>
    <m/>
    <m/>
    <m/>
    <m/>
    <m/>
    <n v="10417"/>
    <n v="10126"/>
    <n v="14321.707666466953"/>
    <n v="14016.093106625798"/>
    <n v="16090.763566473554"/>
    <n v="16976.058496512065"/>
    <n v="15907.281078191041"/>
    <n v="13959.939052201393"/>
    <n v="12228.448407023148"/>
    <n v="9205.9548611570117"/>
    <n v="7430.4987154949013"/>
    <n v="7294.834352855225"/>
    <n v="147974.57930300111"/>
    <n v="240"/>
    <n v="3.7839999999999996E-3"/>
    <n v="0"/>
    <n v="147974.57930300111"/>
    <n v="0"/>
    <n v="0"/>
    <n v="616.560747095838"/>
    <n v="0"/>
    <n v="0"/>
    <n v="0"/>
    <n v="0"/>
    <n v="0"/>
    <n v="0"/>
    <n v="0"/>
    <n v="0"/>
    <n v="0"/>
    <n v="0"/>
    <n v="0"/>
    <n v="0"/>
    <n v="43.404166666666669"/>
    <n v="42.19166666666667"/>
    <n v="59.673781943612305"/>
    <n v="58.400387944274158"/>
    <n v="67.044848193639808"/>
    <n v="70.733577068800273"/>
    <n v="66.280337825796011"/>
    <n v="58.1664127175058"/>
    <n v="50.95186836259645"/>
    <n v="38.358145254820883"/>
    <n v="30.960411314562087"/>
    <n v="30.39514313689677"/>
    <n v="0"/>
    <n v="0"/>
    <n v="559.93580808255615"/>
    <n v="0"/>
    <n v="0"/>
    <n v="0"/>
    <n v="0"/>
    <n v="0"/>
    <n v="0"/>
    <n v="0"/>
    <n v="0"/>
    <n v="0"/>
    <n v="0"/>
    <n v="0"/>
    <n v="0"/>
    <n v="39.417927999999996"/>
    <n v="38.316783999999998"/>
    <n v="54.193341809910947"/>
    <n v="53.036896315472013"/>
    <n v="60.887449335535919"/>
    <n v="64.237405350801652"/>
    <n v="60.193151599874895"/>
    <n v="52.824409373530067"/>
    <n v="46.272448772175586"/>
    <n v="34.83533319461813"/>
    <n v="28.117007139432705"/>
    <n v="27.60365319120417"/>
  </r>
  <r>
    <s v="NOV"/>
    <x v="6"/>
    <n v="64325492"/>
    <n v="10850001974568"/>
    <s v="Yasso Strawberry Chocolate Crunch 8-4pk"/>
    <m/>
    <m/>
    <m/>
    <m/>
    <m/>
    <m/>
    <m/>
    <m/>
    <m/>
    <m/>
    <m/>
    <m/>
    <m/>
    <n v="13674"/>
    <n v="19511"/>
    <n v="20744.389226788815"/>
    <n v="23440.501243621875"/>
    <n v="23545.986008845073"/>
    <n v="24762.301021458683"/>
    <n v="26996.92010267797"/>
    <n v="25326.510947331095"/>
    <n v="20855.527339654065"/>
    <n v="18994.500120324323"/>
    <n v="13336.668407863559"/>
    <n v="10527.197340614181"/>
    <n v="241715.50175917963"/>
    <n v="187"/>
    <n v="2.5119999999999999E-3"/>
    <n v="0"/>
    <n v="241715.50175917963"/>
    <n v="0"/>
    <n v="0"/>
    <n v="1292.5962660918697"/>
    <n v="0"/>
    <n v="0"/>
    <n v="0"/>
    <n v="0"/>
    <n v="0"/>
    <n v="0"/>
    <n v="0"/>
    <n v="0"/>
    <n v="0"/>
    <n v="0"/>
    <n v="0"/>
    <n v="0"/>
    <n v="73.122994652406419"/>
    <n v="104.33689839572193"/>
    <n v="110.93256271010061"/>
    <n v="125.3502740300635"/>
    <n v="125.9143636836635"/>
    <n v="132.41872203988601"/>
    <n v="144.36855669881268"/>
    <n v="135.43588741888286"/>
    <n v="111.52688416927307"/>
    <n v="101.574866953606"/>
    <n v="71.319082394992293"/>
    <n v="56.295172944460859"/>
    <n v="0"/>
    <n v="0"/>
    <n v="607.18934041905925"/>
    <n v="0"/>
    <n v="0"/>
    <n v="0"/>
    <n v="0"/>
    <n v="0"/>
    <n v="0"/>
    <n v="0"/>
    <n v="0"/>
    <n v="0"/>
    <n v="0"/>
    <n v="0"/>
    <n v="0"/>
    <n v="34.349088000000002"/>
    <n v="49.011631999999999"/>
    <n v="52.109905737693502"/>
    <n v="58.882539123978148"/>
    <n v="59.147516854218821"/>
    <n v="62.202900165904211"/>
    <n v="67.816263297927065"/>
    <n v="63.620195499695711"/>
    <n v="52.389084677211009"/>
    <n v="47.714184302254694"/>
    <n v="33.501711040553261"/>
    <n v="26.444319719622822"/>
  </r>
  <r>
    <s v="NOV"/>
    <x v="22"/>
    <n v="64989108"/>
    <n v="10077567603002"/>
    <s v="BR NATURAL VANILLA 6 10CT 3z"/>
    <m/>
    <m/>
    <m/>
    <m/>
    <m/>
    <m/>
    <m/>
    <m/>
    <m/>
    <m/>
    <m/>
    <m/>
    <m/>
    <n v="10284"/>
    <n v="7070"/>
    <n v="14992.471874223931"/>
    <n v="10508.044392600732"/>
    <n v="12725.623048211371"/>
    <n v="12477.774231762334"/>
    <n v="11880.720032092971"/>
    <n v="11243.197095326708"/>
    <n v="5761.3030525415707"/>
    <n v="6526.6348089462044"/>
    <n v="12181.708766710291"/>
    <n v="10794.752807335959"/>
    <n v="126446.23010975205"/>
    <n v="120"/>
    <n v="5.3220000000000003E-3"/>
    <n v="0"/>
    <n v="126446.23010975205"/>
    <n v="0"/>
    <n v="0"/>
    <n v="1053.7185842479337"/>
    <n v="0"/>
    <n v="0"/>
    <n v="0"/>
    <n v="0"/>
    <n v="0"/>
    <n v="0"/>
    <n v="0"/>
    <n v="0"/>
    <n v="0"/>
    <n v="0"/>
    <n v="0"/>
    <n v="0"/>
    <n v="85.7"/>
    <n v="58.916666666666664"/>
    <n v="124.93726561853276"/>
    <n v="87.567036605006095"/>
    <n v="106.04685873509476"/>
    <n v="103.98145193135278"/>
    <n v="99.006000267441422"/>
    <n v="93.693309127722571"/>
    <n v="48.010858771179755"/>
    <n v="54.388623407885035"/>
    <n v="101.51423972258576"/>
    <n v="89.956273394466322"/>
    <n v="0"/>
    <n v="0"/>
    <n v="672.94683664410047"/>
    <n v="0"/>
    <n v="0"/>
    <n v="0"/>
    <n v="0"/>
    <n v="0"/>
    <n v="0"/>
    <n v="0"/>
    <n v="0"/>
    <n v="0"/>
    <n v="0"/>
    <n v="0"/>
    <n v="0"/>
    <n v="54.731448"/>
    <n v="37.626540000000006"/>
    <n v="79.789935314619768"/>
    <n v="55.923812257421098"/>
    <n v="67.725765862580928"/>
    <n v="66.406714461439151"/>
    <n v="63.229192010798798"/>
    <n v="59.836294941328745"/>
    <n v="30.661654845626241"/>
    <n v="34.734750453211703"/>
    <n v="64.83105405643218"/>
    <n v="57.449674440641978"/>
  </r>
  <r>
    <s v="NOV"/>
    <x v="6"/>
    <n v="64325568"/>
    <n v="10850001974681"/>
    <s v="Yasso Real Fruit Mango 8-4pk"/>
    <m/>
    <m/>
    <m/>
    <m/>
    <m/>
    <m/>
    <m/>
    <m/>
    <m/>
    <m/>
    <m/>
    <m/>
    <m/>
    <n v="12163"/>
    <n v="15522"/>
    <n v="18582.6291432861"/>
    <n v="15738.216435475269"/>
    <n v="20667.594126774053"/>
    <n v="22771.836366138552"/>
    <n v="20061.255159582135"/>
    <n v="19229.052231581009"/>
    <n v="13397.674909100997"/>
    <n v="10304.132850482823"/>
    <n v="10812.967762474631"/>
    <n v="8752.3980535503215"/>
    <n v="188002.75703844591"/>
    <n v="187"/>
    <n v="3.3119999999999998E-3"/>
    <n v="0"/>
    <n v="188002.75703844591"/>
    <n v="0"/>
    <n v="0"/>
    <n v="1005.3623371039888"/>
    <n v="0"/>
    <n v="0"/>
    <n v="0"/>
    <n v="0"/>
    <n v="0"/>
    <n v="0"/>
    <n v="0"/>
    <n v="0"/>
    <n v="0"/>
    <n v="0"/>
    <n v="0"/>
    <n v="0"/>
    <n v="65.042780748663105"/>
    <n v="83.005347593582883"/>
    <n v="99.372348359818716"/>
    <n v="84.161585216445289"/>
    <n v="110.52189372606445"/>
    <n v="121.7745260221313"/>
    <n v="107.2794393560542"/>
    <n v="102.82915631861502"/>
    <n v="71.645320369524043"/>
    <n v="55.102314708464299"/>
    <n v="57.823357018580914"/>
    <n v="46.804267666044503"/>
    <n v="0"/>
    <n v="0"/>
    <n v="622.66513131133286"/>
    <n v="0"/>
    <n v="0"/>
    <n v="0"/>
    <n v="0"/>
    <n v="0"/>
    <n v="0"/>
    <n v="0"/>
    <n v="0"/>
    <n v="0"/>
    <n v="0"/>
    <n v="0"/>
    <n v="0"/>
    <n v="40.283856"/>
    <n v="51.408863999999994"/>
    <n v="61.545667722563557"/>
    <n v="52.124972834294091"/>
    <n v="68.451071747875659"/>
    <n v="75.420322044650874"/>
    <n v="66.442877088536022"/>
    <n v="63.686620990996296"/>
    <n v="44.373099298942499"/>
    <n v="34.127288000799112"/>
    <n v="35.812549229315977"/>
    <n v="28.987942353358662"/>
  </r>
  <r>
    <s v="PIC"/>
    <x v="2"/>
    <n v="69797296"/>
    <n v="10076840004055"/>
    <s v="-BJ US-IC-PB Smore-8 1PT"/>
    <m/>
    <m/>
    <m/>
    <m/>
    <m/>
    <m/>
    <m/>
    <m/>
    <m/>
    <m/>
    <m/>
    <m/>
    <m/>
    <n v="8982"/>
    <n v="10221"/>
    <n v="19677.692805461247"/>
    <n v="16724.81989388687"/>
    <n v="17100.005817923771"/>
    <n v="18503.853403459616"/>
    <n v="19388.72682616358"/>
    <n v="18675.183097595665"/>
    <n v="10505.474431837301"/>
    <n v="8678.700839580395"/>
    <n v="9080.2912776721259"/>
    <n v="6807.9141952537275"/>
    <n v="164345.6625888343"/>
    <n v="240"/>
    <n v="3.7839999999999996E-3"/>
    <n v="0"/>
    <n v="164345.6625888343"/>
    <n v="0"/>
    <n v="0"/>
    <n v="684.77359412014289"/>
    <n v="0"/>
    <n v="0"/>
    <n v="0"/>
    <n v="0"/>
    <n v="0"/>
    <n v="0"/>
    <n v="0"/>
    <n v="0"/>
    <n v="0"/>
    <n v="0"/>
    <n v="0"/>
    <n v="0"/>
    <n v="37.424999999999997"/>
    <n v="42.587499999999999"/>
    <n v="81.990386689421868"/>
    <n v="69.686749557861958"/>
    <n v="71.250024241349053"/>
    <n v="77.099389181081733"/>
    <n v="80.786361775681584"/>
    <n v="77.813262906648603"/>
    <n v="43.772810132655422"/>
    <n v="36.161253498251646"/>
    <n v="37.834546990300524"/>
    <n v="28.366309146890533"/>
    <n v="0"/>
    <n v="0"/>
    <n v="621.88398723614887"/>
    <n v="0"/>
    <n v="0"/>
    <n v="0"/>
    <n v="0"/>
    <n v="0"/>
    <n v="0"/>
    <n v="0"/>
    <n v="0"/>
    <n v="0"/>
    <n v="0"/>
    <n v="0"/>
    <n v="0"/>
    <n v="33.987887999999998"/>
    <n v="38.676263999999996"/>
    <n v="74.460389575865349"/>
    <n v="63.286718478467911"/>
    <n v="64.706422015023549"/>
    <n v="70.018581278691173"/>
    <n v="73.366942310202973"/>
    <n v="70.666892841301987"/>
    <n v="39.752715250072342"/>
    <n v="32.840203976972212"/>
    <n v="34.35982219471132"/>
    <n v="25.761147314840102"/>
  </r>
  <r>
    <s v="NOV"/>
    <x v="6"/>
    <n v="64388735"/>
    <n v="10850001974797"/>
    <s v="Yasso Cherry Chocolate Crunch 8-4pk"/>
    <m/>
    <m/>
    <m/>
    <m/>
    <m/>
    <m/>
    <m/>
    <m/>
    <m/>
    <m/>
    <m/>
    <m/>
    <m/>
    <n v="11745"/>
    <n v="14695"/>
    <n v="14087.081067518606"/>
    <n v="16005.305421579156"/>
    <n v="16229.941978997469"/>
    <n v="17828.028871228224"/>
    <n v="20129.722419389189"/>
    <n v="19647.166657328806"/>
    <n v="15832.74591815926"/>
    <n v="13833.243352618201"/>
    <n v="11172.587930201189"/>
    <n v="8950.0762315998891"/>
    <n v="180155.89984862"/>
    <n v="187"/>
    <n v="2.5040000000000001E-3"/>
    <n v="0"/>
    <n v="180155.89984862"/>
    <n v="0"/>
    <n v="0"/>
    <n v="963.40053394983954"/>
    <n v="0"/>
    <n v="0"/>
    <n v="0"/>
    <n v="0"/>
    <n v="0"/>
    <n v="0"/>
    <n v="0"/>
    <n v="0"/>
    <n v="0"/>
    <n v="0"/>
    <n v="0"/>
    <n v="0"/>
    <n v="62.80748663101604"/>
    <n v="78.582887700534755"/>
    <n v="75.331984318281314"/>
    <n v="85.589868564594425"/>
    <n v="86.791133577526566"/>
    <n v="95.337052787316708"/>
    <n v="107.6455744352363"/>
    <n v="105.06506233865672"/>
    <n v="84.667090471439892"/>
    <n v="73.974563382985039"/>
    <n v="59.746459519792452"/>
    <n v="47.8613702224593"/>
    <n v="0"/>
    <n v="0"/>
    <n v="451.1103732209445"/>
    <n v="0"/>
    <n v="0"/>
    <n v="0"/>
    <n v="0"/>
    <n v="0"/>
    <n v="0"/>
    <n v="0"/>
    <n v="0"/>
    <n v="0"/>
    <n v="0"/>
    <n v="0"/>
    <n v="0"/>
    <n v="29.409480000000002"/>
    <n v="36.796280000000003"/>
    <n v="35.274050993066588"/>
    <n v="40.077284775634212"/>
    <n v="40.639774715409665"/>
    <n v="44.641384293555475"/>
    <n v="50.404824938150533"/>
    <n v="49.196505309951334"/>
    <n v="39.645195779070789"/>
    <n v="34.63844135495598"/>
    <n v="27.976160177223779"/>
    <n v="22.410990883926125"/>
  </r>
  <r>
    <s v="PIC"/>
    <x v="2"/>
    <n v="84139090"/>
    <n v="10076840100115"/>
    <s v="BJ US-IC-CoffeeToffeeCrunch-FTNG-8 1PT"/>
    <m/>
    <m/>
    <m/>
    <m/>
    <m/>
    <m/>
    <m/>
    <m/>
    <m/>
    <m/>
    <m/>
    <m/>
    <m/>
    <n v="14178"/>
    <n v="19424"/>
    <n v="25768.294465005038"/>
    <n v="21075.015839917392"/>
    <n v="22786.376062491054"/>
    <n v="25416.899954464116"/>
    <n v="22417.084750764829"/>
    <n v="22420.131146621159"/>
    <n v="20327.460650496861"/>
    <n v="17082.35304658829"/>
    <n v="15791.002462803111"/>
    <n v="15174.867534672594"/>
    <n v="241861.48591382446"/>
    <n v="240"/>
    <n v="3.7853439999999999E-3"/>
    <n v="0"/>
    <n v="241861.48591382446"/>
    <n v="0"/>
    <n v="0"/>
    <n v="1007.756191307602"/>
    <n v="0"/>
    <n v="0"/>
    <n v="0"/>
    <n v="0"/>
    <n v="0"/>
    <n v="0"/>
    <n v="0"/>
    <n v="0"/>
    <n v="0"/>
    <n v="0"/>
    <n v="0"/>
    <n v="0"/>
    <n v="59.075000000000003"/>
    <n v="80.933333333333337"/>
    <n v="107.36789360418766"/>
    <n v="87.812565999655803"/>
    <n v="94.943233593712719"/>
    <n v="105.90374981026714"/>
    <n v="93.404519794853456"/>
    <n v="93.417213110921494"/>
    <n v="84.697752710403591"/>
    <n v="71.176471027451214"/>
    <n v="65.795843595012968"/>
    <n v="63.228614727802473"/>
    <n v="0"/>
    <n v="0"/>
    <n v="915.52892453497998"/>
    <n v="0"/>
    <n v="0"/>
    <n v="0"/>
    <n v="0"/>
    <n v="0"/>
    <n v="0"/>
    <n v="0"/>
    <n v="0"/>
    <n v="0"/>
    <n v="0"/>
    <n v="0"/>
    <n v="0"/>
    <n v="53.668607231999999"/>
    <n v="73.526521856000002"/>
    <n v="97.541858843340023"/>
    <n v="79.776184759536264"/>
    <n v="86.254271909894129"/>
    <n v="96.211709741231019"/>
    <n v="84.856377258799142"/>
    <n v="84.867908915075517"/>
    <n v="76.94643120859439"/>
    <n v="64.66258261078471"/>
    <n v="59.774376426556984"/>
    <n v="57.442093773167699"/>
  </r>
  <r>
    <s v="PIC"/>
    <x v="21"/>
    <n v="64997057"/>
    <n v="10077567275063"/>
    <s v="BR Reese PB Cup 8 1PT"/>
    <m/>
    <m/>
    <m/>
    <m/>
    <m/>
    <m/>
    <m/>
    <m/>
    <m/>
    <m/>
    <m/>
    <m/>
    <m/>
    <n v="8550"/>
    <n v="14835"/>
    <n v="17841.665535766642"/>
    <n v="18062.742940443881"/>
    <n v="17416.002191256386"/>
    <n v="18538.790335250735"/>
    <n v="16263.665020572613"/>
    <n v="17338.198172420758"/>
    <n v="15154.812017563127"/>
    <n v="15155.436902014088"/>
    <n v="14014.336935936457"/>
    <n v="14437.181820387421"/>
    <n v="187607.83187161214"/>
    <n v="240"/>
    <n v="3.7839999999999996E-3"/>
    <n v="0"/>
    <n v="187607.83187161214"/>
    <n v="0"/>
    <n v="0"/>
    <n v="781.69929946505056"/>
    <n v="0"/>
    <n v="0"/>
    <n v="0"/>
    <n v="0"/>
    <n v="0"/>
    <n v="0"/>
    <n v="0"/>
    <n v="0"/>
    <n v="0"/>
    <n v="0"/>
    <n v="0"/>
    <n v="0"/>
    <n v="35.625"/>
    <n v="61.8125"/>
    <n v="74.340273065694348"/>
    <n v="75.261428918516174"/>
    <n v="72.566675796901606"/>
    <n v="77.244959730211392"/>
    <n v="67.765270919052554"/>
    <n v="72.242492385086493"/>
    <n v="63.145050073179696"/>
    <n v="63.147653758392032"/>
    <n v="58.393070566401903"/>
    <n v="60.154924251614254"/>
    <n v="0"/>
    <n v="0"/>
    <n v="709.90803580218028"/>
    <n v="0"/>
    <n v="0"/>
    <n v="0"/>
    <n v="0"/>
    <n v="0"/>
    <n v="0"/>
    <n v="0"/>
    <n v="0"/>
    <n v="0"/>
    <n v="0"/>
    <n v="0"/>
    <n v="0"/>
    <n v="32.353199999999994"/>
    <n v="56.135639999999995"/>
    <n v="67.512862387340974"/>
    <n v="68.349419286639645"/>
    <n v="65.90215229171416"/>
    <n v="70.150782628588772"/>
    <n v="61.541708437846758"/>
    <n v="65.607741884440145"/>
    <n v="57.345808674458866"/>
    <n v="57.348173237221303"/>
    <n v="53.030250965583548"/>
    <n v="54.630296008345994"/>
  </r>
  <r>
    <s v="NOV"/>
    <x v="9"/>
    <n v="64393723"/>
    <n v="10077567132298"/>
    <s v="MG Double Chocolate RFA 8-3PK"/>
    <m/>
    <m/>
    <m/>
    <m/>
    <m/>
    <m/>
    <m/>
    <m/>
    <m/>
    <m/>
    <m/>
    <m/>
    <m/>
    <n v="13482"/>
    <n v="20139"/>
    <n v="17642.274175465576"/>
    <n v="18304.993199509303"/>
    <n v="18490.409354738498"/>
    <n v="27388.004919954525"/>
    <n v="18079.137807800813"/>
    <n v="19414.65792128782"/>
    <n v="13518.254485199806"/>
    <n v="11557.927944775143"/>
    <n v="9445.3541965765617"/>
    <n v="9959.627572833162"/>
    <n v="197421.64157814119"/>
    <n v="210"/>
    <n v="2.16E-3"/>
    <n v="0"/>
    <n v="197421.64157814119"/>
    <n v="0"/>
    <n v="0"/>
    <n v="940.10305513400567"/>
    <n v="0"/>
    <n v="0"/>
    <n v="0"/>
    <n v="0"/>
    <n v="0"/>
    <n v="0"/>
    <n v="0"/>
    <n v="0"/>
    <n v="0"/>
    <n v="0"/>
    <n v="0"/>
    <n v="0"/>
    <n v="64.2"/>
    <n v="95.9"/>
    <n v="84.010829406978928"/>
    <n v="87.166634283377633"/>
    <n v="88.049568355897605"/>
    <n v="130.4190710474025"/>
    <n v="86.091132418099107"/>
    <n v="92.450752006132475"/>
    <n v="64.372640405713369"/>
    <n v="55.037752117976872"/>
    <n v="44.977877126555057"/>
    <n v="47.426797965872197"/>
    <n v="0"/>
    <n v="0"/>
    <n v="426.43074580878499"/>
    <n v="0"/>
    <n v="0"/>
    <n v="0"/>
    <n v="0"/>
    <n v="0"/>
    <n v="0"/>
    <n v="0"/>
    <n v="0"/>
    <n v="0"/>
    <n v="0"/>
    <n v="0"/>
    <n v="0"/>
    <n v="29.121120000000001"/>
    <n v="43.500239999999998"/>
    <n v="38.107312219005642"/>
    <n v="39.538785310940092"/>
    <n v="39.939284206235158"/>
    <n v="59.158090627101771"/>
    <n v="39.050937664849755"/>
    <n v="41.935661109981694"/>
    <n v="29.199429688031582"/>
    <n v="24.965124360714309"/>
    <n v="20.401965064605374"/>
    <n v="21.512795557319631"/>
  </r>
  <r>
    <s v="PIC"/>
    <x v="21"/>
    <n v="64997056"/>
    <n v="10077567274738"/>
    <s v="BR VANILLA 8 1PT"/>
    <m/>
    <m/>
    <m/>
    <m/>
    <m/>
    <m/>
    <m/>
    <m/>
    <m/>
    <m/>
    <m/>
    <m/>
    <m/>
    <n v="12660"/>
    <n v="10155"/>
    <n v="5200.3670696891368"/>
    <n v="0"/>
    <n v="0"/>
    <n v="0"/>
    <n v="0"/>
    <n v="0"/>
    <n v="0"/>
    <n v="0"/>
    <n v="0"/>
    <n v="0"/>
    <n v="28015.367069689135"/>
    <n v="240"/>
    <n v="3.7839999999999996E-3"/>
    <n v="0"/>
    <n v="28015.367069689135"/>
    <n v="0"/>
    <n v="0"/>
    <n v="116.73069612370473"/>
    <n v="0"/>
    <n v="0"/>
    <n v="0"/>
    <n v="0"/>
    <n v="0"/>
    <n v="0"/>
    <n v="0"/>
    <n v="0"/>
    <n v="0"/>
    <n v="0"/>
    <n v="0"/>
    <n v="0"/>
    <n v="52.75"/>
    <n v="42.3125"/>
    <n v="21.668196123704735"/>
    <n v="0"/>
    <n v="0"/>
    <n v="0"/>
    <n v="0"/>
    <n v="0"/>
    <n v="0"/>
    <n v="0"/>
    <n v="0"/>
    <n v="0"/>
    <n v="0"/>
    <n v="0"/>
    <n v="106.01014899170367"/>
    <n v="0"/>
    <n v="0"/>
    <n v="0"/>
    <n v="0"/>
    <n v="0"/>
    <n v="0"/>
    <n v="0"/>
    <n v="0"/>
    <n v="0"/>
    <n v="0"/>
    <n v="0"/>
    <n v="0"/>
    <n v="47.905439999999992"/>
    <n v="38.426519999999996"/>
    <n v="19.678188991703692"/>
    <n v="0"/>
    <n v="0"/>
    <n v="0"/>
    <n v="0"/>
    <n v="0"/>
    <n v="0"/>
    <n v="0"/>
    <n v="0"/>
    <n v="0"/>
  </r>
  <r>
    <s v="NOV"/>
    <x v="26"/>
    <n v="64325625"/>
    <n v="10851035003033"/>
    <s v="Yasso Vanilla Bean Poppables 10-6.84flz"/>
    <m/>
    <m/>
    <m/>
    <m/>
    <m/>
    <m/>
    <m/>
    <m/>
    <m/>
    <m/>
    <m/>
    <m/>
    <m/>
    <n v="5350"/>
    <n v="6210"/>
    <n v="7000.6095423594807"/>
    <n v="7388.762952453264"/>
    <n v="6159.8847548776948"/>
    <n v="10137.314539190169"/>
    <n v="8567.7431228609057"/>
    <n v="6733.4120205671879"/>
    <n v="6336.7093023245252"/>
    <n v="3628.2118423712941"/>
    <n v="3313.599427943619"/>
    <n v="6156.84942794362"/>
    <n v="76983.096932891756"/>
    <n v="200"/>
    <n v="2.0200000000000001E-3"/>
    <n v="0"/>
    <n v="76983.096932891756"/>
    <n v="0"/>
    <n v="0"/>
    <n v="384.9154846644588"/>
    <n v="0"/>
    <n v="0"/>
    <n v="0"/>
    <n v="0"/>
    <n v="0"/>
    <n v="0"/>
    <n v="0"/>
    <n v="0"/>
    <n v="0"/>
    <n v="0"/>
    <n v="0"/>
    <n v="0"/>
    <n v="26.75"/>
    <n v="31.05"/>
    <n v="35.0030477117974"/>
    <n v="36.943814762266321"/>
    <n v="30.799423774388472"/>
    <n v="50.686572695950844"/>
    <n v="42.838715614304526"/>
    <n v="33.66706010283594"/>
    <n v="31.683546511622627"/>
    <n v="18.141059211856472"/>
    <n v="16.567997139718095"/>
    <n v="30.784247139718101"/>
    <n v="0"/>
    <n v="0"/>
    <n v="155.50585580444135"/>
    <n v="0"/>
    <n v="0"/>
    <n v="0"/>
    <n v="0"/>
    <n v="0"/>
    <n v="0"/>
    <n v="0"/>
    <n v="0"/>
    <n v="0"/>
    <n v="0"/>
    <n v="0"/>
    <n v="0"/>
    <n v="10.807"/>
    <n v="12.5442"/>
    <n v="14.141231275566152"/>
    <n v="14.925301163955593"/>
    <n v="12.442967204852945"/>
    <n v="20.477375369164143"/>
    <n v="17.306841108179029"/>
    <n v="13.60149228154572"/>
    <n v="12.800152790695542"/>
    <n v="7.3289879215900147"/>
    <n v="6.6934708444461108"/>
    <n v="12.436835844446113"/>
  </r>
  <r>
    <s v="PIC"/>
    <x v="0"/>
    <n v="68899825"/>
    <n v="10077567254426"/>
    <s v="BR CHOC CHIP 6 1.5QT"/>
    <m/>
    <m/>
    <m/>
    <m/>
    <m/>
    <m/>
    <m/>
    <m/>
    <m/>
    <m/>
    <m/>
    <m/>
    <m/>
    <n v="9179"/>
    <n v="17996"/>
    <n v="23426.935826877761"/>
    <n v="17879.111851842797"/>
    <n v="21218.402642116602"/>
    <n v="27982.391397407166"/>
    <n v="19351.08022987378"/>
    <n v="19111.236142427755"/>
    <n v="13250.234920265311"/>
    <n v="14193.110204970191"/>
    <n v="18961.710035206757"/>
    <n v="13342.331559935426"/>
    <n v="215891.54481092354"/>
    <n v="176"/>
    <n v="8.513999999999999E-3"/>
    <n v="0"/>
    <n v="215891.54481092354"/>
    <n v="0"/>
    <n v="0"/>
    <n v="1226.6565046075202"/>
    <n v="0"/>
    <n v="0"/>
    <n v="0"/>
    <n v="0"/>
    <n v="0"/>
    <n v="0"/>
    <n v="0"/>
    <n v="0"/>
    <n v="0"/>
    <n v="0"/>
    <n v="0"/>
    <n v="0"/>
    <n v="52.153409090909093"/>
    <n v="102.25"/>
    <n v="133.10758992544183"/>
    <n v="101.58586279456135"/>
    <n v="120.55910592111705"/>
    <n v="158.99086021254072"/>
    <n v="109.9493194879192"/>
    <n v="108.58656899106678"/>
    <n v="75.285425683325627"/>
    <n v="80.642671619148814"/>
    <n v="107.73698883640203"/>
    <n v="75.808702045087657"/>
    <n v="0"/>
    <n v="0"/>
    <n v="1838.1006125202027"/>
    <n v="0"/>
    <n v="0"/>
    <n v="0"/>
    <n v="0"/>
    <n v="0"/>
    <n v="0"/>
    <n v="0"/>
    <n v="0"/>
    <n v="0"/>
    <n v="0"/>
    <n v="0"/>
    <n v="0"/>
    <n v="78.150005999999991"/>
    <n v="153.21794399999999"/>
    <n v="199.45693163003725"/>
    <n v="152.22275830658955"/>
    <n v="180.65348009498072"/>
    <n v="238.24208035752457"/>
    <n v="164.75509707714534"/>
    <n v="162.71306451662988"/>
    <n v="112.81250011113885"/>
    <n v="120.84014028511619"/>
    <n v="161.43999923975031"/>
    <n v="113.59661090129021"/>
  </r>
  <r>
    <s v="NOV"/>
    <x v="6"/>
    <n v="64388734"/>
    <n v="10850001974780"/>
    <s v="Yasso Creamy Pineapple Coconut 8-4pk"/>
    <m/>
    <m/>
    <m/>
    <m/>
    <m/>
    <m/>
    <m/>
    <m/>
    <m/>
    <m/>
    <m/>
    <m/>
    <m/>
    <n v="6346"/>
    <n v="7925"/>
    <n v="9038.1899283383664"/>
    <n v="7697.0190565691109"/>
    <n v="8946.8635629405289"/>
    <n v="13048.884291038641"/>
    <n v="11036.466654333539"/>
    <n v="12553.520613553241"/>
    <n v="9432.5588224057883"/>
    <n v="6412.1189641955261"/>
    <n v="5159.4103098919286"/>
    <n v="5887.4173283364453"/>
    <n v="103483.44953160312"/>
    <n v="187"/>
    <n v="3.3119999999999998E-3"/>
    <n v="0"/>
    <n v="103483.44953160312"/>
    <n v="0"/>
    <n v="0"/>
    <n v="553.38743065028405"/>
    <n v="0"/>
    <n v="0"/>
    <n v="0"/>
    <n v="0"/>
    <n v="0"/>
    <n v="0"/>
    <n v="0"/>
    <n v="0"/>
    <n v="0"/>
    <n v="0"/>
    <n v="0"/>
    <n v="0"/>
    <n v="33.935828877005349"/>
    <n v="42.37967914438503"/>
    <n v="48.332566461702491"/>
    <n v="41.160529714273324"/>
    <n v="47.844190176152559"/>
    <n v="69.780129898602354"/>
    <n v="59.018538258468119"/>
    <n v="67.131126275685773"/>
    <n v="50.441491028907961"/>
    <n v="34.289406225644527"/>
    <n v="27.590429464662719"/>
    <n v="31.483515124793826"/>
    <n v="0"/>
    <n v="0"/>
    <n v="342.73718484866953"/>
    <n v="0"/>
    <n v="0"/>
    <n v="0"/>
    <n v="0"/>
    <n v="0"/>
    <n v="0"/>
    <n v="0"/>
    <n v="0"/>
    <n v="0"/>
    <n v="0"/>
    <n v="0"/>
    <n v="0"/>
    <n v="21.017951999999998"/>
    <n v="26.247599999999998"/>
    <n v="29.934485042656668"/>
    <n v="25.492527115356893"/>
    <n v="29.632012120459031"/>
    <n v="43.217904771919976"/>
    <n v="36.55277755915268"/>
    <n v="41.577260272088331"/>
    <n v="31.240634819807969"/>
    <n v="21.236938009415582"/>
    <n v="17.087966946362066"/>
    <n v="19.499126191450305"/>
  </r>
  <r>
    <s v="PIC"/>
    <x v="2"/>
    <n v="69986511"/>
    <n v="10076840002914"/>
    <s v="BJ US-ND-PhishFood-8 1PT"/>
    <m/>
    <m/>
    <m/>
    <m/>
    <m/>
    <m/>
    <m/>
    <m/>
    <m/>
    <m/>
    <m/>
    <m/>
    <m/>
    <n v="13775"/>
    <n v="15486"/>
    <n v="19888.078591074351"/>
    <n v="15993.575004703029"/>
    <n v="17831.29279062866"/>
    <n v="20749.647083769323"/>
    <n v="18385.78142601969"/>
    <n v="19005.55463802315"/>
    <n v="15340.582624843169"/>
    <n v="10616.264432218242"/>
    <n v="14688.152043015187"/>
    <n v="12958.223178902907"/>
    <n v="194718.15181319768"/>
    <n v="240"/>
    <n v="3.7839999999999996E-3"/>
    <n v="0"/>
    <n v="194718.15181319768"/>
    <n v="0"/>
    <n v="0"/>
    <n v="811.32563255499031"/>
    <n v="0"/>
    <n v="0"/>
    <n v="0"/>
    <n v="0"/>
    <n v="0"/>
    <n v="0"/>
    <n v="0"/>
    <n v="0"/>
    <n v="0"/>
    <n v="0"/>
    <n v="0"/>
    <n v="0"/>
    <n v="57.395833333333336"/>
    <n v="64.525000000000006"/>
    <n v="82.866994129476467"/>
    <n v="66.639895852929286"/>
    <n v="74.297053294286087"/>
    <n v="86.456862849038842"/>
    <n v="76.607422608415376"/>
    <n v="79.189810991763125"/>
    <n v="63.919094270179876"/>
    <n v="44.234435134242673"/>
    <n v="61.200633512563279"/>
    <n v="53.992596578762111"/>
    <n v="0"/>
    <n v="0"/>
    <n v="736.81348646113997"/>
    <n v="0"/>
    <n v="0"/>
    <n v="0"/>
    <n v="0"/>
    <n v="0"/>
    <n v="0"/>
    <n v="0"/>
    <n v="0"/>
    <n v="0"/>
    <n v="0"/>
    <n v="0"/>
    <n v="0"/>
    <n v="52.124599999999994"/>
    <n v="58.599023999999993"/>
    <n v="75.25648938862534"/>
    <n v="60.519687817796253"/>
    <n v="67.473611919738843"/>
    <n v="78.516664564983117"/>
    <n v="69.571796916058503"/>
    <n v="71.917018750279595"/>
    <n v="58.048764652406547"/>
    <n v="40.171944611513823"/>
    <n v="55.579967330769463"/>
    <n v="49.033916508968595"/>
  </r>
  <r>
    <s v="PIC"/>
    <x v="5"/>
    <n v="68862399"/>
    <n v="10076840000767"/>
    <s v="Talenti Cold Brew Coffee Sorbetto 8 1PT"/>
    <m/>
    <m/>
    <m/>
    <m/>
    <m/>
    <m/>
    <m/>
    <m/>
    <m/>
    <m/>
    <m/>
    <m/>
    <m/>
    <n v="15524"/>
    <n v="18986"/>
    <n v="22580.624533029157"/>
    <n v="22920.12021728218"/>
    <n v="24835.160540798512"/>
    <n v="27174.627782439638"/>
    <n v="23688.441397751445"/>
    <n v="20135.073161149638"/>
    <n v="20787.923295377954"/>
    <n v="19921.570522627153"/>
    <n v="18389.887873382133"/>
    <n v="12246.133697574429"/>
    <n v="247189.56302141224"/>
    <n v="255"/>
    <n v="3.7839999999999996E-3"/>
    <n v="0"/>
    <n v="247189.56302141224"/>
    <n v="0"/>
    <n v="0"/>
    <n v="969.37083537808724"/>
    <n v="0"/>
    <n v="0"/>
    <n v="0"/>
    <n v="0"/>
    <n v="0"/>
    <n v="0"/>
    <n v="0"/>
    <n v="0"/>
    <n v="0"/>
    <n v="0"/>
    <n v="0"/>
    <n v="0"/>
    <n v="60.878431372549016"/>
    <n v="74.454901960784312"/>
    <n v="88.551468756977087"/>
    <n v="89.88282438149875"/>
    <n v="97.392786434503961"/>
    <n v="106.56716777427309"/>
    <n v="92.895848618633124"/>
    <n v="78.961071220194654"/>
    <n v="81.521267825011577"/>
    <n v="78.123805971086881"/>
    <n v="72.117207346596601"/>
    <n v="48.024053715978155"/>
    <n v="0"/>
    <n v="0"/>
    <n v="935.36530647302379"/>
    <n v="0"/>
    <n v="0"/>
    <n v="0"/>
    <n v="0"/>
    <n v="0"/>
    <n v="0"/>
    <n v="0"/>
    <n v="0"/>
    <n v="0"/>
    <n v="0"/>
    <n v="0"/>
    <n v="0"/>
    <n v="58.742815999999991"/>
    <n v="71.843023999999986"/>
    <n v="85.445083232982327"/>
    <n v="86.729734902195759"/>
    <n v="93.976247486381553"/>
    <n v="102.82879152875158"/>
    <n v="89.637062249091457"/>
    <n v="76.191116841790219"/>
    <n v="78.661501749710169"/>
    <n v="75.383222857621135"/>
    <n v="69.587335712877987"/>
    <n v="46.339369911621631"/>
  </r>
  <r>
    <s v="PIC"/>
    <x v="17"/>
    <n v="64394596"/>
    <n v="10076840004314"/>
    <s v="BJ US-SUN-TurtleSundae-8 427ML"/>
    <m/>
    <m/>
    <m/>
    <m/>
    <m/>
    <m/>
    <m/>
    <m/>
    <m/>
    <m/>
    <m/>
    <m/>
    <m/>
    <n v="2932"/>
    <n v="4689"/>
    <n v="7508.1847151878692"/>
    <n v="8721.1318784674768"/>
    <n v="10043.698357670328"/>
    <n v="8401.3069466892557"/>
    <n v="11284.300946159145"/>
    <n v="6743.3777498238178"/>
    <n v="4518.9173372651303"/>
    <n v="3958.8070936692438"/>
    <n v="3831.9984258665645"/>
    <n v="2525.6017082546487"/>
    <n v="75158.325159053478"/>
    <n v="240"/>
    <n v="3.4159999999999998E-3"/>
    <n v="0"/>
    <n v="75158.325159053478"/>
    <n v="0"/>
    <n v="0"/>
    <n v="313.15968816272283"/>
    <n v="0"/>
    <n v="0"/>
    <n v="0"/>
    <n v="0"/>
    <n v="0"/>
    <n v="0"/>
    <n v="0"/>
    <n v="0"/>
    <n v="0"/>
    <n v="0"/>
    <n v="0"/>
    <n v="0"/>
    <n v="12.216666666666667"/>
    <n v="19.537500000000001"/>
    <n v="31.284102979949456"/>
    <n v="36.338049493614484"/>
    <n v="41.848743156959699"/>
    <n v="35.005445611205232"/>
    <n v="47.017920608996434"/>
    <n v="28.097407290932573"/>
    <n v="18.828822238604708"/>
    <n v="16.495029556955181"/>
    <n v="15.966660107777352"/>
    <n v="10.523340451061037"/>
    <n v="0"/>
    <n v="0"/>
    <n v="256.74083874332666"/>
    <n v="0"/>
    <n v="0"/>
    <n v="0"/>
    <n v="0"/>
    <n v="0"/>
    <n v="0"/>
    <n v="0"/>
    <n v="0"/>
    <n v="0"/>
    <n v="0"/>
    <n v="0"/>
    <n v="0"/>
    <n v="10.015711999999999"/>
    <n v="16.017623999999998"/>
    <n v="25.647958987081758"/>
    <n v="29.791386496844897"/>
    <n v="34.30927358980184"/>
    <n v="28.698864529890496"/>
    <n v="38.547172032079636"/>
    <n v="23.035378393398162"/>
    <n v="15.436621624097684"/>
    <n v="13.523285031974137"/>
    <n v="13.090106622760183"/>
    <n v="8.627455435397879"/>
  </r>
  <r>
    <s v="PIC"/>
    <x v="5"/>
    <n v="68729634"/>
    <n v="10186852001123"/>
    <s v="Talenti LY Mint Fudge Cookie 8 311.8g"/>
    <m/>
    <m/>
    <m/>
    <m/>
    <m/>
    <m/>
    <m/>
    <m/>
    <m/>
    <m/>
    <m/>
    <m/>
    <m/>
    <n v="4980"/>
    <n v="9690"/>
    <n v="11900.974576091805"/>
    <n v="13761.608161269987"/>
    <n v="12803.491080093876"/>
    <n v="14755.068826910448"/>
    <n v="12094.839881679556"/>
    <n v="10014.16338560419"/>
    <n v="10986.677598358441"/>
    <n v="10270.275018586506"/>
    <n v="9480.9302809592937"/>
    <n v="6478.3218799764736"/>
    <n v="127216.35068953056"/>
    <n v="255"/>
    <n v="3.552E-3"/>
    <n v="0"/>
    <n v="127216.35068953056"/>
    <n v="0"/>
    <n v="0"/>
    <n v="498.88764976286495"/>
    <n v="0"/>
    <n v="0"/>
    <n v="0"/>
    <n v="0"/>
    <n v="0"/>
    <n v="0"/>
    <n v="0"/>
    <n v="0"/>
    <n v="0"/>
    <n v="0"/>
    <n v="0"/>
    <n v="0"/>
    <n v="19.529411764705884"/>
    <n v="38"/>
    <n v="46.670488533693351"/>
    <n v="53.967090828509754"/>
    <n v="50.20976894154461"/>
    <n v="57.863015007491953"/>
    <n v="47.430744634037474"/>
    <n v="39.271228963153689"/>
    <n v="43.085010189640947"/>
    <n v="40.275588308182378"/>
    <n v="37.180118748859975"/>
    <n v="25.405183843044995"/>
    <n v="0"/>
    <n v="0"/>
    <n v="451.87247764921256"/>
    <n v="0"/>
    <n v="0"/>
    <n v="0"/>
    <n v="0"/>
    <n v="0"/>
    <n v="0"/>
    <n v="0"/>
    <n v="0"/>
    <n v="0"/>
    <n v="0"/>
    <n v="0"/>
    <n v="0"/>
    <n v="17.688960000000002"/>
    <n v="34.418880000000001"/>
    <n v="42.272261694278093"/>
    <n v="48.881232188830992"/>
    <n v="45.47800031649345"/>
    <n v="52.410004473185914"/>
    <n v="42.960871259725785"/>
    <n v="35.570308345666085"/>
    <n v="39.024678829369186"/>
    <n v="36.48001686601927"/>
    <n v="33.676264357967412"/>
    <n v="23.010999317676436"/>
  </r>
  <r>
    <s v="PIC"/>
    <x v="11"/>
    <n v="68649097"/>
    <n v="10076840003560"/>
    <s v="BJ US-TOP-RaspCheesecake-8 450ML"/>
    <m/>
    <m/>
    <m/>
    <m/>
    <m/>
    <m/>
    <m/>
    <m/>
    <m/>
    <m/>
    <m/>
    <m/>
    <m/>
    <n v="9781"/>
    <n v="13263"/>
    <n v="18132.061966482041"/>
    <n v="14274.447297083017"/>
    <n v="14854.736954121434"/>
    <n v="15821.15613215204"/>
    <n v="14704.043264838376"/>
    <n v="15278.652918022079"/>
    <n v="11864.655797350355"/>
    <n v="11480.741143990912"/>
    <n v="10367.15227478483"/>
    <n v="10550.499111023724"/>
    <n v="160372.14685984881"/>
    <n v="240"/>
    <n v="3.5999999999999999E-3"/>
    <n v="0"/>
    <n v="160372.14685984881"/>
    <n v="0"/>
    <n v="0"/>
    <n v="668.21727858270344"/>
    <n v="0"/>
    <n v="0"/>
    <n v="0"/>
    <n v="0"/>
    <n v="0"/>
    <n v="0"/>
    <n v="0"/>
    <n v="0"/>
    <n v="0"/>
    <n v="0"/>
    <n v="0"/>
    <n v="0"/>
    <n v="40.75416666666667"/>
    <n v="55.262500000000003"/>
    <n v="75.550258193675162"/>
    <n v="59.476863737845903"/>
    <n v="61.894737308839311"/>
    <n v="65.921483883966829"/>
    <n v="61.266846936826568"/>
    <n v="63.661053825091997"/>
    <n v="49.436065822293145"/>
    <n v="47.836421433295463"/>
    <n v="43.196467811603462"/>
    <n v="43.960412962598852"/>
    <n v="0"/>
    <n v="0"/>
    <n v="577.33972869545573"/>
    <n v="0"/>
    <n v="0"/>
    <n v="0"/>
    <n v="0"/>
    <n v="0"/>
    <n v="0"/>
    <n v="0"/>
    <n v="0"/>
    <n v="0"/>
    <n v="0"/>
    <n v="0"/>
    <n v="0"/>
    <n v="35.211599999999997"/>
    <n v="47.7468"/>
    <n v="65.27542307933534"/>
    <n v="51.388010269498864"/>
    <n v="53.477053034837162"/>
    <n v="56.956162075747343"/>
    <n v="52.934555753418152"/>
    <n v="55.003150504879478"/>
    <n v="42.712760870461274"/>
    <n v="41.330668118367285"/>
    <n v="37.321748189225389"/>
    <n v="37.981796799685405"/>
  </r>
  <r>
    <s v="NOV"/>
    <x v="7"/>
    <n v="69700048"/>
    <n v="10077567003451"/>
    <s v="GH Reeses 1-24BK"/>
    <m/>
    <m/>
    <m/>
    <m/>
    <m/>
    <m/>
    <m/>
    <m/>
    <m/>
    <m/>
    <m/>
    <m/>
    <m/>
    <n v="5040"/>
    <n v="7500"/>
    <n v="9488.1522051394077"/>
    <n v="15988.262434231074"/>
    <n v="23705.464948392619"/>
    <n v="18969.091283801088"/>
    <n v="22414.767143030367"/>
    <n v="18959.457067603966"/>
    <n v="14920.566199945251"/>
    <n v="10829.646874499453"/>
    <n v="8425.6844769009658"/>
    <n v="8528.4106694326929"/>
    <n v="164769.5033029769"/>
    <n v="225"/>
    <n v="2.7360000000000002E-3"/>
    <n v="0"/>
    <n v="164769.5033029769"/>
    <n v="0"/>
    <n v="0"/>
    <n v="732.30890356878626"/>
    <n v="0"/>
    <n v="0"/>
    <n v="0"/>
    <n v="0"/>
    <n v="0"/>
    <n v="0"/>
    <n v="0"/>
    <n v="0"/>
    <n v="0"/>
    <n v="0"/>
    <n v="0"/>
    <n v="0"/>
    <n v="22.4"/>
    <n v="33.333333333333336"/>
    <n v="42.169565356175148"/>
    <n v="71.05894415213811"/>
    <n v="105.35762199285608"/>
    <n v="84.307072372449284"/>
    <n v="99.621187302357185"/>
    <n v="84.264253633795406"/>
    <n v="66.313627555312223"/>
    <n v="48.131763886664231"/>
    <n v="37.447486564004294"/>
    <n v="37.904047419700859"/>
    <n v="0"/>
    <n v="0"/>
    <n v="450.80936103694484"/>
    <n v="0"/>
    <n v="0"/>
    <n v="0"/>
    <n v="0"/>
    <n v="0"/>
    <n v="0"/>
    <n v="0"/>
    <n v="0"/>
    <n v="0"/>
    <n v="0"/>
    <n v="0"/>
    <n v="0"/>
    <n v="13.789440000000001"/>
    <n v="20.52"/>
    <n v="25.959584433261419"/>
    <n v="43.743886020056223"/>
    <n v="64.858152098802208"/>
    <n v="51.89943375247978"/>
    <n v="61.326802903331085"/>
    <n v="51.873074536964452"/>
    <n v="40.822669123050211"/>
    <n v="29.629913848630505"/>
    <n v="23.052672728801042"/>
    <n v="23.333731591567847"/>
  </r>
  <r>
    <s v="NOV"/>
    <x v="7"/>
    <n v="69551489"/>
    <n v="10041000004268"/>
    <s v="GH Reese Bar 8-6PK"/>
    <m/>
    <m/>
    <m/>
    <m/>
    <m/>
    <m/>
    <m/>
    <m/>
    <m/>
    <m/>
    <m/>
    <m/>
    <m/>
    <n v="8330"/>
    <n v="12802"/>
    <n v="11404.810080970667"/>
    <n v="15718.532841136897"/>
    <n v="15250.365185129989"/>
    <n v="17118.564532246579"/>
    <n v="13992.462181893834"/>
    <n v="12398.131322281495"/>
    <n v="10689.712843555122"/>
    <n v="7504.2566087004752"/>
    <n v="6920.0098082024761"/>
    <n v="5569.8720556425587"/>
    <n v="137698.71745976011"/>
    <n v="154"/>
    <n v="3.8959999999999997E-3"/>
    <n v="0"/>
    <n v="137698.71745976011"/>
    <n v="0"/>
    <n v="0"/>
    <n v="894.14751597246823"/>
    <n v="0"/>
    <n v="0"/>
    <n v="0"/>
    <n v="0"/>
    <n v="0"/>
    <n v="0"/>
    <n v="0"/>
    <n v="0"/>
    <n v="0"/>
    <n v="0"/>
    <n v="0"/>
    <n v="0"/>
    <n v="54.090909090909093"/>
    <n v="83.129870129870127"/>
    <n v="74.057208317991339"/>
    <n v="102.06839507231751"/>
    <n v="99.028345357986936"/>
    <n v="111.15950994965311"/>
    <n v="90.860144038271656"/>
    <n v="80.507346248581143"/>
    <n v="69.413719763344943"/>
    <n v="48.728939017535552"/>
    <n v="44.935128624691401"/>
    <n v="36.168000361315315"/>
    <n v="0"/>
    <n v="0"/>
    <n v="536.47420322322535"/>
    <n v="0"/>
    <n v="0"/>
    <n v="0"/>
    <n v="0"/>
    <n v="0"/>
    <n v="0"/>
    <n v="0"/>
    <n v="0"/>
    <n v="0"/>
    <n v="0"/>
    <n v="0"/>
    <n v="0"/>
    <n v="32.453679999999999"/>
    <n v="49.876591999999995"/>
    <n v="44.433140075461715"/>
    <n v="61.239403949069349"/>
    <n v="59.415422761266434"/>
    <n v="66.693927417632665"/>
    <n v="54.514632660658371"/>
    <n v="48.303119631608702"/>
    <n v="41.647121238490755"/>
    <n v="29.23658374749705"/>
    <n v="26.960358212756844"/>
    <n v="21.700221528783409"/>
  </r>
  <r>
    <s v="PIC"/>
    <x v="0"/>
    <n v="68881265"/>
    <n v="10077567003208"/>
    <s v="BR CS Mint Cookie Fudge 6 1.5QT"/>
    <m/>
    <m/>
    <m/>
    <m/>
    <m/>
    <m/>
    <m/>
    <m/>
    <m/>
    <m/>
    <m/>
    <m/>
    <m/>
    <n v="7348"/>
    <n v="10893"/>
    <n v="13702.229965852839"/>
    <n v="13073.135685586898"/>
    <n v="14996.73259654249"/>
    <n v="16429.074909131741"/>
    <n v="15738.946680741015"/>
    <n v="13470.33123174098"/>
    <n v="11481.183875598075"/>
    <n v="12670.668666618301"/>
    <n v="12382.092195380592"/>
    <n v="9011.6099133050993"/>
    <n v="151197.00572049801"/>
    <n v="176"/>
    <n v="8.5199999999999998E-3"/>
    <n v="0"/>
    <n v="151197.00572049801"/>
    <n v="0"/>
    <n v="0"/>
    <n v="859.07389613919327"/>
    <n v="0"/>
    <n v="0"/>
    <n v="0"/>
    <n v="0"/>
    <n v="0"/>
    <n v="0"/>
    <n v="0"/>
    <n v="0"/>
    <n v="0"/>
    <n v="0"/>
    <n v="0"/>
    <n v="0"/>
    <n v="41.75"/>
    <n v="61.892045454545453"/>
    <n v="77.853579351436579"/>
    <n v="74.279180031743735"/>
    <n v="85.208707934900517"/>
    <n v="93.347016529157614"/>
    <n v="89.42583341330122"/>
    <n v="76.535972907619211"/>
    <n v="65.233999293170882"/>
    <n v="71.992435605785801"/>
    <n v="70.352796564662455"/>
    <n v="51.202329052869885"/>
    <n v="0"/>
    <n v="0"/>
    <n v="1288.1984887386429"/>
    <n v="0"/>
    <n v="0"/>
    <n v="0"/>
    <n v="0"/>
    <n v="0"/>
    <n v="0"/>
    <n v="0"/>
    <n v="0"/>
    <n v="0"/>
    <n v="0"/>
    <n v="0"/>
    <n v="0"/>
    <n v="62.604959999999998"/>
    <n v="92.808359999999993"/>
    <n v="116.74299930906619"/>
    <n v="111.38311604120037"/>
    <n v="127.77216172254201"/>
    <n v="139.97571822580244"/>
    <n v="134.09582571991345"/>
    <n v="114.76722209443315"/>
    <n v="97.819686620095595"/>
    <n v="107.95409703958792"/>
    <n v="105.49542550464264"/>
    <n v="76.778916461359444"/>
  </r>
  <r>
    <s v="NOV"/>
    <x v="19"/>
    <n v="64413477"/>
    <n v="10076840135551"/>
    <s v="BJ US-IC-AmericoneDream-FTNG-12 4FOZ"/>
    <m/>
    <m/>
    <m/>
    <m/>
    <m/>
    <m/>
    <m/>
    <m/>
    <m/>
    <m/>
    <m/>
    <m/>
    <m/>
    <n v="6363"/>
    <n v="6434"/>
    <n v="7054.1496619075197"/>
    <n v="8403.3518925053722"/>
    <n v="6838.15029355769"/>
    <n v="7420.9799705078121"/>
    <n v="9381.6653765069368"/>
    <n v="9058.9973573492498"/>
    <n v="8889.9452575583346"/>
    <n v="6364.7268227100813"/>
    <n v="7797.8701783863771"/>
    <n v="6379.5901783863774"/>
    <n v="90386.426989375774"/>
    <n v="468"/>
    <n v="1.4159999999999999E-3"/>
    <n v="0"/>
    <n v="90386.426989375774"/>
    <n v="0"/>
    <n v="0"/>
    <n v="193.13339100293967"/>
    <n v="0"/>
    <n v="0"/>
    <n v="0"/>
    <n v="0"/>
    <n v="0"/>
    <n v="0"/>
    <n v="0"/>
    <n v="0"/>
    <n v="0"/>
    <n v="0"/>
    <n v="0"/>
    <n v="0"/>
    <n v="13.596153846153847"/>
    <n v="13.747863247863247"/>
    <n v="15.072969363050255"/>
    <n v="17.955880112190965"/>
    <n v="14.611432251191646"/>
    <n v="15.856794808777376"/>
    <n v="20.046293539544738"/>
    <n v="19.356831960147968"/>
    <n v="18.995609524697297"/>
    <n v="13.599843638269405"/>
    <n v="16.662115765782858"/>
    <n v="13.631602945270037"/>
    <n v="0"/>
    <n v="0"/>
    <n v="127.9871806169561"/>
    <n v="0"/>
    <n v="0"/>
    <n v="0"/>
    <n v="0"/>
    <n v="0"/>
    <n v="0"/>
    <n v="0"/>
    <n v="0"/>
    <n v="0"/>
    <n v="0"/>
    <n v="0"/>
    <n v="0"/>
    <n v="9.0100079999999991"/>
    <n v="9.1105439999999991"/>
    <n v="9.9886759212610468"/>
    <n v="11.899146279787606"/>
    <n v="9.6828208156776885"/>
    <n v="10.508107638239062"/>
    <n v="13.284438173133822"/>
    <n v="12.827540258006538"/>
    <n v="12.5881624847026"/>
    <n v="9.0124531809574755"/>
    <n v="11.04178417259511"/>
    <n v="9.0334996925951092"/>
  </r>
  <r>
    <s v="PIC"/>
    <x v="11"/>
    <n v="68354590"/>
    <n v="10076840003072"/>
    <s v="BJ US-TOP-THICKMINT-8 450ml"/>
    <m/>
    <m/>
    <m/>
    <m/>
    <m/>
    <m/>
    <m/>
    <m/>
    <m/>
    <m/>
    <m/>
    <m/>
    <m/>
    <n v="7715"/>
    <n v="8630"/>
    <n v="12027.58768703179"/>
    <n v="7403.1025189705051"/>
    <n v="8561.0705739993173"/>
    <n v="10264.278800225286"/>
    <n v="9966.199089814143"/>
    <n v="10090.805143033434"/>
    <n v="7547.8557531233992"/>
    <n v="6575.8305639789642"/>
    <n v="5850.1652277691428"/>
    <n v="4209.2682931661757"/>
    <n v="98841.163651112147"/>
    <n v="240"/>
    <n v="3.5999999999999999E-3"/>
    <n v="0"/>
    <n v="98841.163651112147"/>
    <n v="0"/>
    <n v="0"/>
    <n v="411.83818187963396"/>
    <n v="0"/>
    <n v="0"/>
    <n v="0"/>
    <n v="0"/>
    <n v="0"/>
    <n v="0"/>
    <n v="0"/>
    <n v="0"/>
    <n v="0"/>
    <n v="0"/>
    <n v="0"/>
    <n v="0"/>
    <n v="32.145833333333336"/>
    <n v="35.958333333333336"/>
    <n v="50.114948695965793"/>
    <n v="30.846260495710439"/>
    <n v="35.671127391663823"/>
    <n v="42.767828334272025"/>
    <n v="41.525829540892261"/>
    <n v="42.045021429305976"/>
    <n v="31.449398971347495"/>
    <n v="27.399294016579017"/>
    <n v="24.375688449038094"/>
    <n v="17.538617888192398"/>
    <n v="0"/>
    <n v="0"/>
    <n v="355.82818914400372"/>
    <n v="0"/>
    <n v="0"/>
    <n v="0"/>
    <n v="0"/>
    <n v="0"/>
    <n v="0"/>
    <n v="0"/>
    <n v="0"/>
    <n v="0"/>
    <n v="0"/>
    <n v="0"/>
    <n v="0"/>
    <n v="27.774000000000001"/>
    <n v="31.067999999999998"/>
    <n v="43.299315673314439"/>
    <n v="26.651169068293818"/>
    <n v="30.819854066397543"/>
    <n v="36.951403680811026"/>
    <n v="35.878316723330911"/>
    <n v="36.326898514920366"/>
    <n v="27.172280711244237"/>
    <n v="23.672990030324272"/>
    <n v="21.060594819968912"/>
    <n v="15.153365855398231"/>
  </r>
  <r>
    <s v="NOV"/>
    <x v="26"/>
    <n v="64325624"/>
    <n v="10851035003040"/>
    <s v="Yasso Sea Salt Car Poppables 10-6.84flz"/>
    <m/>
    <m/>
    <m/>
    <m/>
    <m/>
    <m/>
    <m/>
    <m/>
    <m/>
    <m/>
    <m/>
    <m/>
    <m/>
    <n v="3790"/>
    <n v="3378"/>
    <n v="4648.6589140943479"/>
    <n v="5235.5854121103457"/>
    <n v="5308.672405158688"/>
    <n v="6559.3406840541711"/>
    <n v="5897.5003478327144"/>
    <n v="5972.2993685404308"/>
    <n v="4314.3446406315124"/>
    <n v="0"/>
    <n v="484.99296956035369"/>
    <n v="535.06296956035385"/>
    <n v="46124.45771154292"/>
    <n v="200"/>
    <n v="2.0200000000000001E-3"/>
    <n v="0"/>
    <n v="46124.45771154292"/>
    <n v="0"/>
    <n v="0"/>
    <n v="230.6222885577146"/>
    <n v="0"/>
    <n v="0"/>
    <n v="0"/>
    <n v="0"/>
    <n v="0"/>
    <n v="0"/>
    <n v="0"/>
    <n v="0"/>
    <n v="0"/>
    <n v="0"/>
    <n v="0"/>
    <n v="0"/>
    <n v="18.95"/>
    <n v="16.89"/>
    <n v="23.24329457047174"/>
    <n v="26.177927060551728"/>
    <n v="26.543362025793439"/>
    <n v="32.796703420270859"/>
    <n v="29.487501739163573"/>
    <n v="29.861496842702152"/>
    <n v="21.571723203157561"/>
    <n v="0"/>
    <n v="2.4249648478017685"/>
    <n v="2.6753148478017694"/>
    <n v="0"/>
    <n v="0"/>
    <n v="93.171404577316707"/>
    <n v="0"/>
    <n v="0"/>
    <n v="0"/>
    <n v="0"/>
    <n v="0"/>
    <n v="0"/>
    <n v="0"/>
    <n v="0"/>
    <n v="0"/>
    <n v="0"/>
    <n v="0"/>
    <n v="0"/>
    <n v="7.6558000000000002"/>
    <n v="6.8235600000000005"/>
    <n v="9.3902910064705836"/>
    <n v="10.575882532462899"/>
    <n v="10.723518258420551"/>
    <n v="13.249868181789425"/>
    <n v="11.912950702622084"/>
    <n v="12.064044724451671"/>
    <n v="8.7149761740756553"/>
    <n v="0"/>
    <n v="0.97968579851191451"/>
    <n v="1.0808271985119149"/>
  </r>
  <r>
    <s v="PIC"/>
    <x v="2"/>
    <n v="84136043"/>
    <n v="10076840101549"/>
    <s v="BJ US-COR-KaramelSutra-FTNG-8 1PT"/>
    <m/>
    <m/>
    <m/>
    <m/>
    <m/>
    <m/>
    <m/>
    <m/>
    <m/>
    <m/>
    <m/>
    <m/>
    <m/>
    <n v="10551"/>
    <n v="13057"/>
    <n v="17840.083627265376"/>
    <n v="12545.820714551945"/>
    <n v="15549.459718480439"/>
    <n v="17033.411618399459"/>
    <n v="17168.686870899062"/>
    <n v="15010.591543621164"/>
    <n v="12474.961214722067"/>
    <n v="12267.412984332084"/>
    <n v="9239.6970242575244"/>
    <n v="8678.852824159354"/>
    <n v="161416.9781406885"/>
    <n v="240"/>
    <n v="3.7853439999999999E-3"/>
    <n v="0"/>
    <n v="161416.9781406885"/>
    <n v="0"/>
    <n v="0"/>
    <n v="672.57074225286874"/>
    <n v="0"/>
    <n v="0"/>
    <n v="0"/>
    <n v="0"/>
    <n v="0"/>
    <n v="0"/>
    <n v="0"/>
    <n v="0"/>
    <n v="0"/>
    <n v="0"/>
    <n v="0"/>
    <n v="0"/>
    <n v="43.962499999999999"/>
    <n v="54.404166666666669"/>
    <n v="74.3336817802724"/>
    <n v="52.274252977299767"/>
    <n v="64.7894154936685"/>
    <n v="70.972548409997742"/>
    <n v="71.536195295412753"/>
    <n v="62.544131431754849"/>
    <n v="51.979005061341944"/>
    <n v="51.114220768050352"/>
    <n v="38.498737601073017"/>
    <n v="36.161886767330643"/>
    <n v="0"/>
    <n v="0"/>
    <n v="611.0187897029864"/>
    <n v="0"/>
    <n v="0"/>
    <n v="0"/>
    <n v="0"/>
    <n v="0"/>
    <n v="0"/>
    <n v="0"/>
    <n v="0"/>
    <n v="0"/>
    <n v="0"/>
    <n v="0"/>
    <n v="0"/>
    <n v="39.939164544"/>
    <n v="49.425236607999999"/>
    <n v="67.53085351796723"/>
    <n v="47.490247166904915"/>
    <n v="58.860054048591614"/>
    <n v="64.477322469238686"/>
    <n v="64.989385834636536"/>
    <n v="56.820252636097109"/>
    <n v="47.222019584380888"/>
    <n v="46.436378135763547"/>
    <n v="34.975431692591073"/>
    <n v="32.852443464814662"/>
  </r>
  <r>
    <s v="NOV"/>
    <x v="20"/>
    <n v="68917388"/>
    <n v="10075856011477"/>
    <s v="KL Giant Original Bar 1-24PK"/>
    <m/>
    <m/>
    <m/>
    <m/>
    <m/>
    <m/>
    <m/>
    <m/>
    <m/>
    <m/>
    <m/>
    <m/>
    <m/>
    <n v="6668"/>
    <n v="5710"/>
    <n v="16084.87"/>
    <n v="17011.59"/>
    <n v="23250.41"/>
    <n v="23920.059999999998"/>
    <n v="18640.43"/>
    <n v="22108.81"/>
    <n v="15816.77"/>
    <n v="14629.32"/>
    <n v="12550.05"/>
    <n v="11398.2"/>
    <n v="187788.51"/>
    <n v="322"/>
    <n v="3.9119999999999997E-3"/>
    <n v="0"/>
    <n v="187788.51"/>
    <n v="0"/>
    <n v="0"/>
    <n v="583.19413043478266"/>
    <n v="0"/>
    <n v="0"/>
    <n v="0"/>
    <n v="0"/>
    <n v="0"/>
    <n v="0"/>
    <n v="0"/>
    <n v="0"/>
    <n v="0"/>
    <n v="0"/>
    <n v="0"/>
    <n v="0"/>
    <n v="20.70807453416149"/>
    <n v="17.732919254658384"/>
    <n v="49.953012422360253"/>
    <n v="52.831024844720496"/>
    <n v="72.206242236024849"/>
    <n v="74.285900621118003"/>
    <n v="57.889534161490687"/>
    <n v="68.660900621118017"/>
    <n v="49.120403726708076"/>
    <n v="45.432670807453412"/>
    <n v="38.975310559006211"/>
    <n v="35.398136645962737"/>
    <n v="0"/>
    <n v="0"/>
    <n v="734.62865111999997"/>
    <n v="0"/>
    <n v="0"/>
    <n v="0"/>
    <n v="0"/>
    <n v="0"/>
    <n v="0"/>
    <n v="0"/>
    <n v="0"/>
    <n v="0"/>
    <n v="0"/>
    <n v="0"/>
    <n v="0"/>
    <n v="26.085215999999999"/>
    <n v="22.337519999999998"/>
    <n v="62.924011440000001"/>
    <n v="66.549340079999993"/>
    <n v="90.955603919999987"/>
    <n v="93.575274719999982"/>
    <n v="72.921362160000001"/>
    <n v="86.489664719999993"/>
    <n v="61.875204239999995"/>
    <n v="57.229899839999995"/>
    <n v="49.095795599999995"/>
    <n v="44.589758400000001"/>
  </r>
  <r>
    <s v="PIC"/>
    <x v="5"/>
    <n v="68860663"/>
    <n v="20816680010314"/>
    <s v="Talenti Vanilla Caramel Swirl 8 1PT"/>
    <m/>
    <m/>
    <m/>
    <m/>
    <m/>
    <m/>
    <m/>
    <m/>
    <m/>
    <m/>
    <m/>
    <m/>
    <m/>
    <n v="9925"/>
    <n v="12049"/>
    <n v="16518.021295056995"/>
    <n v="15668.809781818898"/>
    <n v="16862.935190757325"/>
    <n v="18267.697725844857"/>
    <n v="16084.112410150483"/>
    <n v="12799.757952017973"/>
    <n v="14687.201252331097"/>
    <n v="12848.315702917995"/>
    <n v="12020.03115938295"/>
    <n v="7957.0826016088204"/>
    <n v="165687.96507188739"/>
    <n v="255"/>
    <n v="3.7839999999999996E-3"/>
    <n v="0"/>
    <n v="165687.96507188739"/>
    <n v="0"/>
    <n v="0"/>
    <n v="649.75672577210742"/>
    <n v="0"/>
    <n v="0"/>
    <n v="0"/>
    <n v="0"/>
    <n v="0"/>
    <n v="0"/>
    <n v="0"/>
    <n v="0"/>
    <n v="0"/>
    <n v="0"/>
    <n v="0"/>
    <n v="0"/>
    <n v="38.921568627450981"/>
    <n v="47.250980392156862"/>
    <n v="64.776554098262721"/>
    <n v="61.446312869878028"/>
    <n v="66.129157610813039"/>
    <n v="71.638030297430817"/>
    <n v="63.074950628041108"/>
    <n v="50.195129223599892"/>
    <n v="57.596867656200381"/>
    <n v="50.385551776149001"/>
    <n v="47.137377095619414"/>
    <n v="31.204245496505177"/>
    <n v="0"/>
    <n v="0"/>
    <n v="626.96325983202178"/>
    <n v="0"/>
    <n v="0"/>
    <n v="0"/>
    <n v="0"/>
    <n v="0"/>
    <n v="0"/>
    <n v="0"/>
    <n v="0"/>
    <n v="0"/>
    <n v="0"/>
    <n v="0"/>
    <n v="0"/>
    <n v="37.556199999999997"/>
    <n v="45.593415999999998"/>
    <n v="62.504192580495662"/>
    <n v="59.290776214402705"/>
    <n v="63.809346761825715"/>
    <n v="69.124968194596931"/>
    <n v="60.862281360009419"/>
    <n v="48.434284090436009"/>
    <n v="55.576369538820863"/>
    <n v="48.618026619841686"/>
    <n v="45.483797907105078"/>
    <n v="30.109600564487774"/>
  </r>
  <r>
    <s v="PIC"/>
    <x v="27"/>
    <n v="69798155"/>
    <n v="10076840004086"/>
    <s v="BJ US-IC-COFFEE FUDGE CHIP-6 828ml "/>
    <m/>
    <m/>
    <m/>
    <m/>
    <m/>
    <m/>
    <m/>
    <m/>
    <m/>
    <m/>
    <m/>
    <m/>
    <m/>
    <n v="2041"/>
    <n v="2296"/>
    <n v="5699.9667878201726"/>
    <n v="4855.3167409284943"/>
    <n v="2365.921723319103"/>
    <n v="6232.6618523212373"/>
    <n v="4432.25"/>
    <n v="3303.35"/>
    <n v="3608.7000000000007"/>
    <n v="3467.2332590715041"/>
    <n v="2735.0499999999997"/>
    <n v="2561.3399999999997"/>
    <n v="43598.79036346051"/>
    <n v="182"/>
    <n v="4.9680000000000002E-3"/>
    <n v="0"/>
    <n v="43598.79036346051"/>
    <n v="0"/>
    <n v="0"/>
    <n v="239.55379320582699"/>
    <n v="0"/>
    <n v="0"/>
    <n v="0"/>
    <n v="0"/>
    <n v="0"/>
    <n v="0"/>
    <n v="0"/>
    <n v="0"/>
    <n v="0"/>
    <n v="0"/>
    <n v="0"/>
    <n v="0"/>
    <n v="11.214285714285714"/>
    <n v="12.615384615384615"/>
    <n v="31.318498834176772"/>
    <n v="26.677564510596124"/>
    <n v="12.99956990834672"/>
    <n v="34.245394792973833"/>
    <n v="24.353021978021978"/>
    <n v="18.150274725274723"/>
    <n v="19.828021978021983"/>
    <n v="19.050732192700572"/>
    <n v="15.02774725274725"/>
    <n v="14.073296703296702"/>
    <n v="0"/>
    <n v="0"/>
    <n v="216.59879052567183"/>
    <n v="0"/>
    <n v="0"/>
    <n v="0"/>
    <n v="0"/>
    <n v="0"/>
    <n v="0"/>
    <n v="0"/>
    <n v="0"/>
    <n v="0"/>
    <n v="0"/>
    <n v="0"/>
    <n v="0"/>
    <n v="10.139688"/>
    <n v="11.406528"/>
    <n v="28.317435001890619"/>
    <n v="24.12121356893276"/>
    <n v="11.753899121449304"/>
    <n v="30.963864082331909"/>
    <n v="22.019418000000002"/>
    <n v="16.411042800000001"/>
    <n v="17.928021600000005"/>
    <n v="17.225214831067234"/>
    <n v="13.5877284"/>
    <n v="12.724737119999999"/>
  </r>
  <r>
    <s v="PIC"/>
    <x v="0"/>
    <n v="68769685"/>
    <n v="10077567205183"/>
    <s v="BR CO-B HA Reeses Chocolate 6 1.5QT"/>
    <m/>
    <m/>
    <m/>
    <m/>
    <m/>
    <m/>
    <m/>
    <m/>
    <m/>
    <m/>
    <m/>
    <m/>
    <m/>
    <n v="5346"/>
    <n v="7634"/>
    <n v="9547.774175458946"/>
    <n v="7444.437171206393"/>
    <n v="10799.812489808155"/>
    <n v="12246.32621375411"/>
    <n v="9090.4953970789975"/>
    <n v="7853.2545871230868"/>
    <n v="6218.7584805379856"/>
    <n v="7075.5936644015455"/>
    <n v="8838.131839977088"/>
    <n v="6013.0689806679948"/>
    <n v="98107.65300001431"/>
    <n v="176"/>
    <n v="8.513999999999999E-3"/>
    <n v="0"/>
    <n v="98107.65300001431"/>
    <n v="0"/>
    <n v="0"/>
    <n v="557.42984659099045"/>
    <n v="0"/>
    <n v="0"/>
    <n v="0"/>
    <n v="0"/>
    <n v="0"/>
    <n v="0"/>
    <n v="0"/>
    <n v="0"/>
    <n v="0"/>
    <n v="0"/>
    <n v="0"/>
    <n v="0"/>
    <n v="30.375"/>
    <n v="43.375"/>
    <n v="54.248716906016739"/>
    <n v="42.297938472763597"/>
    <n v="61.362570964819064"/>
    <n v="69.581398941784713"/>
    <n v="51.650542028857942"/>
    <n v="44.62076469956299"/>
    <n v="35.333855003056733"/>
    <n v="40.202236729554237"/>
    <n v="50.216658181687997"/>
    <n v="34.165164662886333"/>
    <n v="0"/>
    <n v="0"/>
    <n v="835.28855764212176"/>
    <n v="0"/>
    <n v="0"/>
    <n v="0"/>
    <n v="0"/>
    <n v="0"/>
    <n v="0"/>
    <n v="0"/>
    <n v="0"/>
    <n v="0"/>
    <n v="0"/>
    <n v="0"/>
    <n v="0"/>
    <n v="45.515843999999994"/>
    <n v="64.995875999999996"/>
    <n v="81.289749329857457"/>
    <n v="63.38193807565122"/>
    <n v="91.949603538226626"/>
    <n v="104.26522138390247"/>
    <n v="77.396477810730573"/>
    <n v="66.862609554765953"/>
    <n v="52.9465097033004"/>
    <n v="60.241604458714754"/>
    <n v="75.247854485564915"/>
    <n v="51.195269301407301"/>
  </r>
  <r>
    <s v="PIC"/>
    <x v="2"/>
    <n v="69999266"/>
    <n v="10076840003935"/>
    <s v="BJ US -IC-LightsCaramelAction-8 1PT"/>
    <m/>
    <m/>
    <m/>
    <m/>
    <m/>
    <m/>
    <m/>
    <m/>
    <m/>
    <m/>
    <m/>
    <m/>
    <m/>
    <n v="8911"/>
    <n v="11328"/>
    <n v="15479.481571300059"/>
    <n v="13425.722330994055"/>
    <n v="14034.785875674563"/>
    <n v="14977.413757433169"/>
    <n v="12811.351875894443"/>
    <n v="11482.932149604409"/>
    <n v="9091.6509584618725"/>
    <n v="10126.87109981627"/>
    <n v="9745.0827725758481"/>
    <n v="7137.2836615306578"/>
    <n v="138551.57605328533"/>
    <n v="240"/>
    <n v="3.7839999999999996E-3"/>
    <n v="0"/>
    <n v="138551.57605328533"/>
    <n v="0"/>
    <n v="0"/>
    <n v="577.29823355535552"/>
    <n v="0"/>
    <n v="0"/>
    <n v="0"/>
    <n v="0"/>
    <n v="0"/>
    <n v="0"/>
    <n v="0"/>
    <n v="0"/>
    <n v="0"/>
    <n v="0"/>
    <n v="0"/>
    <n v="0"/>
    <n v="37.12916666666667"/>
    <n v="47.2"/>
    <n v="64.497839880416919"/>
    <n v="55.940509712475226"/>
    <n v="58.478274481977344"/>
    <n v="62.40589065597154"/>
    <n v="53.380632816226843"/>
    <n v="47.845550623351706"/>
    <n v="37.881878993591137"/>
    <n v="42.19529624923446"/>
    <n v="40.604511552399366"/>
    <n v="29.738681923044407"/>
    <n v="0"/>
    <n v="0"/>
    <n v="524.27916378563168"/>
    <n v="0"/>
    <n v="0"/>
    <n v="0"/>
    <n v="0"/>
    <n v="0"/>
    <n v="0"/>
    <n v="0"/>
    <n v="0"/>
    <n v="0"/>
    <n v="0"/>
    <n v="0"/>
    <n v="0"/>
    <n v="33.719223999999997"/>
    <n v="42.865151999999995"/>
    <n v="58.574358265799418"/>
    <n v="50.802933300481499"/>
    <n v="53.107629753552537"/>
    <n v="56.674533658127103"/>
    <n v="48.478155498384567"/>
    <n v="43.451415254103075"/>
    <n v="34.402807226819725"/>
    <n v="38.320080241704758"/>
    <n v="36.875393211427003"/>
    <n v="27.007481375232008"/>
  </r>
  <r>
    <s v="NOV"/>
    <x v="9"/>
    <n v="64782365"/>
    <n v="10077567004229"/>
    <s v="MG Classic 8-3PK"/>
    <m/>
    <m/>
    <m/>
    <m/>
    <m/>
    <m/>
    <m/>
    <m/>
    <m/>
    <m/>
    <m/>
    <m/>
    <m/>
    <n v="3276"/>
    <n v="2781"/>
    <n v="2063.5754693697863"/>
    <n v="3352.5230574442521"/>
    <n v="3515.3728745592362"/>
    <n v="3736.1230356151714"/>
    <n v="4813.9562798634443"/>
    <n v="3898.4892512818433"/>
    <n v="1949.9183484713635"/>
    <n v="3326.6748012349931"/>
    <n v="1843.9937568068203"/>
    <n v="1968.3459677427295"/>
    <n v="36525.972842389645"/>
    <n v="210"/>
    <n v="1.9199999999999998E-3"/>
    <n v="0"/>
    <n v="36525.972842389645"/>
    <n v="0"/>
    <n v="0"/>
    <n v="173.93320401137927"/>
    <n v="0"/>
    <n v="0"/>
    <n v="0"/>
    <n v="0"/>
    <n v="0"/>
    <n v="0"/>
    <n v="0"/>
    <n v="0"/>
    <n v="0"/>
    <n v="0"/>
    <n v="0"/>
    <n v="0"/>
    <n v="15.6"/>
    <n v="13.242857142857142"/>
    <n v="9.8265498541418399"/>
    <n v="15.964395511639296"/>
    <n v="16.739870831234459"/>
    <n v="17.79106207435796"/>
    <n v="22.923601332683067"/>
    <n v="18.564234529913538"/>
    <n v="9.285325468911255"/>
    <n v="15.841308577309491"/>
    <n v="8.780922651461049"/>
    <n v="9.37307603687014"/>
    <n v="0"/>
    <n v="0"/>
    <n v="70.129867857388106"/>
    <n v="0"/>
    <n v="0"/>
    <n v="0"/>
    <n v="0"/>
    <n v="0"/>
    <n v="0"/>
    <n v="0"/>
    <n v="0"/>
    <n v="0"/>
    <n v="0"/>
    <n v="0"/>
    <n v="0"/>
    <n v="6.2899199999999995"/>
    <n v="5.3395199999999994"/>
    <n v="3.9620649011899896"/>
    <n v="6.4368442702929638"/>
    <n v="6.7495159191537324"/>
    <n v="7.1733562283811283"/>
    <n v="9.242796057337813"/>
    <n v="7.4850993624611384"/>
    <n v="3.7438432290650177"/>
    <n v="6.3872156183711866"/>
    <n v="3.5404680130690949"/>
    <n v="3.7792242580660402"/>
  </r>
  <r>
    <s v="PIC"/>
    <x v="2"/>
    <n v="84164937"/>
    <n v="10076840100122"/>
    <s v="BJ US-IC-ChubbyHubby-8 1PT"/>
    <m/>
    <m/>
    <m/>
    <m/>
    <m/>
    <m/>
    <m/>
    <m/>
    <m/>
    <m/>
    <m/>
    <m/>
    <m/>
    <n v="8890"/>
    <n v="17299"/>
    <n v="18238.10852389858"/>
    <n v="13310.335219636565"/>
    <n v="13989.504339299172"/>
    <n v="17588.258079487681"/>
    <n v="14761.896804340369"/>
    <n v="14101.824769996656"/>
    <n v="12767.547862957666"/>
    <n v="10882.055379857484"/>
    <n v="10659.419100531417"/>
    <n v="9784.7685684426688"/>
    <n v="162272.71864844827"/>
    <n v="240"/>
    <n v="3.7853439999999999E-3"/>
    <n v="0"/>
    <n v="162272.71864844827"/>
    <n v="0"/>
    <n v="0"/>
    <n v="676.1363277018678"/>
    <n v="0"/>
    <n v="0"/>
    <n v="0"/>
    <n v="0"/>
    <n v="0"/>
    <n v="0"/>
    <n v="0"/>
    <n v="0"/>
    <n v="0"/>
    <n v="0"/>
    <n v="0"/>
    <n v="0"/>
    <n v="37.041666666666664"/>
    <n v="72.079166666666666"/>
    <n v="75.992118849577409"/>
    <n v="55.459730081819018"/>
    <n v="58.289601413746553"/>
    <n v="73.284408664532009"/>
    <n v="61.507903351418207"/>
    <n v="58.757603208319402"/>
    <n v="53.198116095656943"/>
    <n v="45.341897416072847"/>
    <n v="44.414246252214234"/>
    <n v="40.769869035177784"/>
    <n v="0"/>
    <n v="0"/>
    <n v="614.25806189959178"/>
    <n v="0"/>
    <n v="0"/>
    <n v="0"/>
    <n v="0"/>
    <n v="0"/>
    <n v="0"/>
    <n v="0"/>
    <n v="0"/>
    <n v="0"/>
    <n v="0"/>
    <n v="0"/>
    <n v="0"/>
    <n v="33.651708159999998"/>
    <n v="65.482665855999997"/>
    <n v="69.037514672288339"/>
    <n v="50.384197561639951"/>
    <n v="52.955086313740082"/>
    <n v="66.577607191640212"/>
    <n v="55.878857496928987"/>
    <n v="53.380257782158218"/>
    <n v="48.329560697759625"/>
    <n v="41.192323039811249"/>
    <n v="40.349568135681999"/>
    <n v="37.038714991943046"/>
  </r>
  <r>
    <s v="PIC"/>
    <x v="5"/>
    <n v="68730252"/>
    <n v="20816680010116"/>
    <s v="Talenti Raspberry Cheesecake 8 1PT"/>
    <m/>
    <m/>
    <m/>
    <m/>
    <m/>
    <m/>
    <m/>
    <m/>
    <m/>
    <m/>
    <m/>
    <m/>
    <m/>
    <n v="7917"/>
    <n v="12479"/>
    <n v="14640.821405056538"/>
    <n v="15278.889997885311"/>
    <n v="15016.216920948535"/>
    <n v="17457.11550077076"/>
    <n v="13679.327466828625"/>
    <n v="11583.657300805575"/>
    <n v="12570.711232294288"/>
    <n v="12621.890676458044"/>
    <n v="11423.613347511198"/>
    <n v="7399.9423619458366"/>
    <n v="152068.1862105047"/>
    <n v="255"/>
    <n v="3.7853439999999999E-3"/>
    <n v="0"/>
    <n v="152068.1862105047"/>
    <n v="0"/>
    <n v="0"/>
    <n v="596.34582827648899"/>
    <n v="0"/>
    <n v="0"/>
    <n v="0"/>
    <n v="0"/>
    <n v="0"/>
    <n v="0"/>
    <n v="0"/>
    <n v="0"/>
    <n v="0"/>
    <n v="0"/>
    <n v="0"/>
    <n v="0"/>
    <n v="31.047058823529412"/>
    <n v="48.937254901960785"/>
    <n v="57.414985902182501"/>
    <n v="59.917215677981616"/>
    <n v="58.887125180190331"/>
    <n v="68.459276473610828"/>
    <n v="53.644421438543624"/>
    <n v="45.426107061982648"/>
    <n v="49.296906793310939"/>
    <n v="49.497610495913897"/>
    <n v="44.798483715730193"/>
    <n v="29.0193818115523"/>
    <n v="0"/>
    <n v="0"/>
    <n v="575.6303962628167"/>
    <n v="0"/>
    <n v="0"/>
    <n v="0"/>
    <n v="0"/>
    <n v="0"/>
    <n v="0"/>
    <n v="0"/>
    <n v="0"/>
    <n v="0"/>
    <n v="0"/>
    <n v="0"/>
    <n v="0"/>
    <n v="29.968568447999999"/>
    <n v="47.237307776000002"/>
    <n v="55.420545460702336"/>
    <n v="57.835854580155178"/>
    <n v="56.841546624411009"/>
    <n v="66.081187418149597"/>
    <n v="51.780960150594936"/>
    <n v="43.848127661660577"/>
    <n v="47.584466338897791"/>
    <n v="47.778198140786401"/>
    <n v="43.24230624332143"/>
    <n v="28.011327420137501"/>
  </r>
  <r>
    <s v="NOV"/>
    <x v="3"/>
    <n v="68709237"/>
    <n v="10075856001300"/>
    <s v="KL CHOCOLATE/CHOCOLATE BAR 12-6PK"/>
    <m/>
    <m/>
    <m/>
    <m/>
    <m/>
    <m/>
    <m/>
    <m/>
    <m/>
    <m/>
    <m/>
    <m/>
    <m/>
    <n v="10812"/>
    <n v="10104"/>
    <n v="17850.428714277881"/>
    <n v="14129.51692933841"/>
    <n v="16099.847221736825"/>
    <n v="19974.569209230343"/>
    <n v="20962.419742500457"/>
    <n v="16092.743920492918"/>
    <n v="11584.285749411256"/>
    <n v="16335.125919449181"/>
    <n v="8838.1110611456861"/>
    <n v="7891.1212218197707"/>
    <n v="170674.16968940274"/>
    <n v="132"/>
    <n v="9.5760000000000012E-3"/>
    <n v="0"/>
    <n v="170674.16968940274"/>
    <n v="0"/>
    <n v="0"/>
    <n v="1292.9861340106268"/>
    <n v="0"/>
    <n v="0"/>
    <n v="0"/>
    <n v="0"/>
    <n v="0"/>
    <n v="0"/>
    <n v="0"/>
    <n v="0"/>
    <n v="0"/>
    <n v="0"/>
    <n v="0"/>
    <n v="0"/>
    <n v="81.909090909090907"/>
    <n v="76.545454545454547"/>
    <n v="135.23052056271123"/>
    <n v="107.04179491923037"/>
    <n v="121.96853955861231"/>
    <n v="151.32249400932079"/>
    <n v="158.806210170458"/>
    <n v="121.9147266704009"/>
    <n v="87.759740525842844"/>
    <n v="123.75095393522108"/>
    <n v="66.955386826861258"/>
    <n v="59.781221377422504"/>
    <n v="0"/>
    <n v="0"/>
    <n v="1634.3758489457209"/>
    <n v="0"/>
    <n v="0"/>
    <n v="0"/>
    <n v="0"/>
    <n v="0"/>
    <n v="0"/>
    <n v="0"/>
    <n v="0"/>
    <n v="0"/>
    <n v="0"/>
    <n v="0"/>
    <n v="0"/>
    <n v="103.53571200000002"/>
    <n v="96.755904000000015"/>
    <n v="170.93570536792501"/>
    <n v="135.30425411534463"/>
    <n v="154.17213699535185"/>
    <n v="191.27647474758979"/>
    <n v="200.7361314541844"/>
    <n v="154.10411578264021"/>
    <n v="110.9311203363622"/>
    <n v="156.42516580464539"/>
    <n v="84.633751521531096"/>
    <n v="75.565376820146128"/>
  </r>
  <r>
    <s v="PIC"/>
    <x v="5"/>
    <n v="68860129"/>
    <n v="20186852000024"/>
    <s v="Talenti Caribbean Coconut 8 1PT"/>
    <m/>
    <m/>
    <m/>
    <m/>
    <m/>
    <m/>
    <m/>
    <m/>
    <m/>
    <m/>
    <m/>
    <m/>
    <m/>
    <n v="8970"/>
    <n v="11355"/>
    <n v="14750.892418529571"/>
    <n v="15232.817812547679"/>
    <n v="15268.317457535653"/>
    <n v="16458.636930494071"/>
    <n v="14894.177571307504"/>
    <n v="12286.979999660123"/>
    <n v="12540.64273597795"/>
    <n v="12043.452686216675"/>
    <n v="11200.411163345956"/>
    <n v="5916.0727913792934"/>
    <n v="150917.40156699449"/>
    <n v="255"/>
    <n v="3.7839999999999996E-3"/>
    <n v="0"/>
    <n v="150917.40156699449"/>
    <n v="0"/>
    <n v="0"/>
    <n v="591.83294732154707"/>
    <n v="0"/>
    <n v="0"/>
    <n v="0"/>
    <n v="0"/>
    <n v="0"/>
    <n v="0"/>
    <n v="0"/>
    <n v="0"/>
    <n v="0"/>
    <n v="0"/>
    <n v="0"/>
    <n v="0"/>
    <n v="35.176470588235297"/>
    <n v="44.529411764705884"/>
    <n v="57.846636935410082"/>
    <n v="59.736540441363445"/>
    <n v="59.875754735433937"/>
    <n v="64.543674237231656"/>
    <n v="58.408539495323545"/>
    <n v="48.184235292784798"/>
    <n v="49.178991121482156"/>
    <n v="47.229226220457548"/>
    <n v="43.923181032729239"/>
    <n v="23.200285456389388"/>
    <n v="0"/>
    <n v="0"/>
    <n v="571.07144752950705"/>
    <n v="0"/>
    <n v="0"/>
    <n v="0"/>
    <n v="0"/>
    <n v="0"/>
    <n v="0"/>
    <n v="0"/>
    <n v="0"/>
    <n v="0"/>
    <n v="0"/>
    <n v="0"/>
    <n v="0"/>
    <n v="33.942479999999996"/>
    <n v="42.967319999999994"/>
    <n v="55.81737691171589"/>
    <n v="57.64098260268041"/>
    <n v="57.775313259314906"/>
    <n v="62.279482144989558"/>
    <n v="56.359567929827591"/>
    <n v="46.493932318713902"/>
    <n v="47.453792112940555"/>
    <n v="45.572424964643893"/>
    <n v="42.382355842101092"/>
    <n v="22.386419442579243"/>
  </r>
  <r>
    <s v="PIC"/>
    <x v="2"/>
    <n v="62678153"/>
    <n v="10076840002884"/>
    <s v="BJ US-ND-TonightDough-8 1PT"/>
    <m/>
    <m/>
    <m/>
    <m/>
    <m/>
    <m/>
    <m/>
    <m/>
    <m/>
    <m/>
    <m/>
    <m/>
    <m/>
    <n v="13517"/>
    <n v="11977"/>
    <n v="14051.576802124502"/>
    <n v="14080.430385134636"/>
    <n v="14671.291296888372"/>
    <n v="17334.824452915414"/>
    <n v="13450.626178401481"/>
    <n v="14963.10851778798"/>
    <n v="11814.493807500885"/>
    <n v="10250.036492301087"/>
    <n v="10833.416563202833"/>
    <n v="10807.863832764137"/>
    <n v="157751.66832902131"/>
    <n v="240"/>
    <n v="3.7839999999999996E-3"/>
    <n v="0"/>
    <n v="157751.66832902131"/>
    <n v="0"/>
    <n v="0"/>
    <n v="657.29861803758877"/>
    <n v="0"/>
    <n v="0"/>
    <n v="0"/>
    <n v="0"/>
    <n v="0"/>
    <n v="0"/>
    <n v="0"/>
    <n v="0"/>
    <n v="0"/>
    <n v="0"/>
    <n v="0"/>
    <n v="0"/>
    <n v="56.320833333333333"/>
    <n v="49.904166666666669"/>
    <n v="58.548236675518758"/>
    <n v="58.668459938060984"/>
    <n v="61.130380403701551"/>
    <n v="72.22843522048089"/>
    <n v="56.044275743339504"/>
    <n v="62.346285490783245"/>
    <n v="49.227057531253685"/>
    <n v="42.708485384587867"/>
    <n v="45.139235680011801"/>
    <n v="45.032765969850566"/>
    <n v="0"/>
    <n v="0"/>
    <n v="596.93231295701662"/>
    <n v="0"/>
    <n v="0"/>
    <n v="0"/>
    <n v="0"/>
    <n v="0"/>
    <n v="0"/>
    <n v="0"/>
    <n v="0"/>
    <n v="0"/>
    <n v="0"/>
    <n v="0"/>
    <n v="0"/>
    <n v="51.148327999999992"/>
    <n v="45.320967999999993"/>
    <n v="53.171166619239109"/>
    <n v="53.280348577349457"/>
    <n v="55.516166267425596"/>
    <n v="65.594975729831916"/>
    <n v="50.897169459071193"/>
    <n v="56.620402631309709"/>
    <n v="44.706044567583341"/>
    <n v="38.786138086867311"/>
    <n v="40.993648275159515"/>
    <n v="40.896956743179487"/>
  </r>
  <r>
    <s v="PIC"/>
    <x v="2"/>
    <n v="64387483"/>
    <n v="10076840004284"/>
    <s v="BJ US-NDO-ChocCaramelBrownie-8 1PT"/>
    <m/>
    <m/>
    <m/>
    <m/>
    <m/>
    <m/>
    <m/>
    <m/>
    <m/>
    <m/>
    <m/>
    <m/>
    <m/>
    <n v="5431"/>
    <n v="5770"/>
    <n v="2706.1077340538814"/>
    <n v="1468.7912413168274"/>
    <n v="1505.5977181684016"/>
    <n v="2563.2464221035443"/>
    <n v="2734.5542693081984"/>
    <n v="1827.778141046831"/>
    <n v="2563.7582436406997"/>
    <n v="1339.1210811425706"/>
    <n v="1265.3008191495537"/>
    <n v="734.70906009230998"/>
    <n v="29909.964730022817"/>
    <n v="240"/>
    <n v="3.7839999999999996E-3"/>
    <n v="0"/>
    <n v="29909.964730022817"/>
    <n v="0"/>
    <n v="0"/>
    <n v="124.62485304176174"/>
    <n v="0"/>
    <n v="0"/>
    <n v="0"/>
    <n v="0"/>
    <n v="0"/>
    <n v="0"/>
    <n v="0"/>
    <n v="0"/>
    <n v="0"/>
    <n v="0"/>
    <n v="0"/>
    <n v="0"/>
    <n v="22.629166666666666"/>
    <n v="24.041666666666668"/>
    <n v="11.275448891891171"/>
    <n v="6.1199635054867807"/>
    <n v="6.2733238257016728"/>
    <n v="10.680193425431435"/>
    <n v="11.393976122117493"/>
    <n v="7.6157422543617956"/>
    <n v="10.682326015169583"/>
    <n v="5.5796711714273775"/>
    <n v="5.2720867464564742"/>
    <n v="3.0612877503846248"/>
    <n v="0"/>
    <n v="0"/>
    <n v="113.17930653840632"/>
    <n v="0"/>
    <n v="0"/>
    <n v="0"/>
    <n v="0"/>
    <n v="0"/>
    <n v="0"/>
    <n v="0"/>
    <n v="0"/>
    <n v="0"/>
    <n v="0"/>
    <n v="0"/>
    <n v="0"/>
    <n v="20.550903999999999"/>
    <n v="21.833679999999998"/>
    <n v="10.239911665659886"/>
    <n v="5.5579060571428744"/>
    <n v="5.6971817655492307"/>
    <n v="9.6993244612398115"/>
    <n v="10.347553355062221"/>
    <n v="6.9163124857212077"/>
    <n v="9.7012611939364071"/>
    <n v="5.0672341710434869"/>
    <n v="4.7878982996619106"/>
    <n v="2.7801390833893005"/>
  </r>
  <r>
    <s v="PIC"/>
    <x v="5"/>
    <n v="68862511"/>
    <n v="20186852000017"/>
    <s v="Talenti Belgian Chocolate 8 1PT"/>
    <m/>
    <m/>
    <m/>
    <m/>
    <m/>
    <m/>
    <m/>
    <m/>
    <m/>
    <m/>
    <m/>
    <m/>
    <m/>
    <n v="9390"/>
    <n v="10548"/>
    <n v="14671.680046119222"/>
    <n v="14752.330412106665"/>
    <n v="15133.054791814009"/>
    <n v="15994.940476649846"/>
    <n v="13698.22880010078"/>
    <n v="10877.195694155602"/>
    <n v="12678.774536224028"/>
    <n v="11900.67404352258"/>
    <n v="10850.605505896741"/>
    <n v="6632.4043760827035"/>
    <n v="147127.88868267217"/>
    <n v="255"/>
    <n v="3.7839999999999996E-3"/>
    <n v="0"/>
    <n v="147127.88868267217"/>
    <n v="0"/>
    <n v="0"/>
    <n v="576.97211248106737"/>
    <n v="0"/>
    <n v="0"/>
    <n v="0"/>
    <n v="0"/>
    <n v="0"/>
    <n v="0"/>
    <n v="0"/>
    <n v="0"/>
    <n v="0"/>
    <n v="0"/>
    <n v="0"/>
    <n v="0"/>
    <n v="36.823529411764703"/>
    <n v="41.364705882352943"/>
    <n v="57.536000180859695"/>
    <n v="57.852276125908489"/>
    <n v="59.345312909074543"/>
    <n v="62.725256771175872"/>
    <n v="53.718544314120706"/>
    <n v="42.655669388845496"/>
    <n v="49.7206844557805"/>
    <n v="46.669309974598356"/>
    <n v="42.551394140771535"/>
    <n v="26.009428925814525"/>
    <n v="0"/>
    <n v="0"/>
    <n v="556.73193077523149"/>
    <n v="0"/>
    <n v="0"/>
    <n v="0"/>
    <n v="0"/>
    <n v="0"/>
    <n v="0"/>
    <n v="0"/>
    <n v="0"/>
    <n v="0"/>
    <n v="0"/>
    <n v="0"/>
    <n v="0"/>
    <n v="35.531759999999998"/>
    <n v="39.913631999999993"/>
    <n v="55.517637294515126"/>
    <n v="55.822818279411614"/>
    <n v="57.263479332224207"/>
    <n v="60.524854763643013"/>
    <n v="51.834097779581349"/>
    <n v="41.159308506684795"/>
    <n v="47.976482845071715"/>
    <n v="45.032150580689439"/>
    <n v="41.058691234313265"/>
    <n v="25.097018159096947"/>
  </r>
  <r>
    <s v="NOV"/>
    <x v="9"/>
    <n v="69989759"/>
    <n v="10077567193404"/>
    <s v="MG Mini Almond RFA 6-6PK"/>
    <m/>
    <m/>
    <m/>
    <m/>
    <m/>
    <m/>
    <m/>
    <m/>
    <m/>
    <m/>
    <m/>
    <m/>
    <m/>
    <n v="8488"/>
    <n v="14868"/>
    <n v="9906.5040292602425"/>
    <n v="9865.3399842969648"/>
    <n v="7889.4813149946076"/>
    <n v="9922.6884821611675"/>
    <n v="8571.5550957291707"/>
    <n v="10342.62932075515"/>
    <n v="4392.1147833724335"/>
    <n v="4644.4886432840212"/>
    <n v="3331.1225395362899"/>
    <n v="3591.9260287076049"/>
    <n v="95813.850222097652"/>
    <n v="176"/>
    <n v="1.98E-3"/>
    <n v="0"/>
    <n v="95813.850222097652"/>
    <n v="0"/>
    <n v="0"/>
    <n v="544.39687626191846"/>
    <n v="0"/>
    <n v="0"/>
    <n v="0"/>
    <n v="0"/>
    <n v="0"/>
    <n v="0"/>
    <n v="0"/>
    <n v="0"/>
    <n v="0"/>
    <n v="0"/>
    <n v="0"/>
    <n v="0"/>
    <n v="48.227272727272727"/>
    <n v="84.477272727272734"/>
    <n v="56.286954711705924"/>
    <n v="56.053068092596391"/>
    <n v="44.826598380651177"/>
    <n v="56.378911830461178"/>
    <n v="48.702017589370286"/>
    <n v="58.764939322472443"/>
    <n v="24.955197632797919"/>
    <n v="26.389140018659212"/>
    <n v="18.926832611001647"/>
    <n v="20.408670617656846"/>
    <n v="0"/>
    <n v="0"/>
    <n v="189.71142343975336"/>
    <n v="0"/>
    <n v="0"/>
    <n v="0"/>
    <n v="0"/>
    <n v="0"/>
    <n v="0"/>
    <n v="0"/>
    <n v="0"/>
    <n v="0"/>
    <n v="0"/>
    <n v="0"/>
    <n v="0"/>
    <n v="16.806239999999999"/>
    <n v="29.438639999999999"/>
    <n v="19.614877977935279"/>
    <n v="19.533373168907989"/>
    <n v="15.621173003689323"/>
    <n v="19.646923194679111"/>
    <n v="16.971679089543759"/>
    <n v="20.478406055095196"/>
    <n v="8.6963872710774179"/>
    <n v="9.1960875137023628"/>
    <n v="6.5956226282818537"/>
    <n v="7.112013536841058"/>
  </r>
  <r>
    <s v="PIC"/>
    <x v="11"/>
    <n v="68938272"/>
    <n v="10076840003829"/>
    <s v="BJ US-TOP-BossinCreamPie-8 450ML"/>
    <m/>
    <m/>
    <m/>
    <m/>
    <m/>
    <m/>
    <m/>
    <m/>
    <m/>
    <m/>
    <m/>
    <m/>
    <m/>
    <n v="4625"/>
    <n v="5886"/>
    <n v="6960.5474379912239"/>
    <n v="4824.6504517374105"/>
    <n v="4964.6273046438855"/>
    <n v="5283.9408394160328"/>
    <n v="6746.0708876980989"/>
    <n v="4887.5383772650011"/>
    <n v="4444.1681974047078"/>
    <n v="2877.4898393689982"/>
    <n v="4203.433731094513"/>
    <n v="4093.9759122449236"/>
    <n v="59797.442978864805"/>
    <n v="240"/>
    <n v="3.5999999999999999E-3"/>
    <n v="0"/>
    <n v="59797.442978864805"/>
    <n v="0"/>
    <n v="0"/>
    <n v="249.1560124119367"/>
    <n v="0"/>
    <n v="0"/>
    <n v="0"/>
    <n v="0"/>
    <n v="0"/>
    <n v="0"/>
    <n v="0"/>
    <n v="0"/>
    <n v="0"/>
    <n v="0"/>
    <n v="0"/>
    <n v="0"/>
    <n v="19.270833333333332"/>
    <n v="24.524999999999999"/>
    <n v="29.002280991630098"/>
    <n v="20.102710215572543"/>
    <n v="20.685947102682857"/>
    <n v="22.01642016423347"/>
    <n v="28.108628698742077"/>
    <n v="20.36474323860417"/>
    <n v="18.517367489186281"/>
    <n v="11.989540997370826"/>
    <n v="17.514307212893804"/>
    <n v="17.058232967687182"/>
    <n v="0"/>
    <n v="0"/>
    <n v="215.2707947239133"/>
    <n v="0"/>
    <n v="0"/>
    <n v="0"/>
    <n v="0"/>
    <n v="0"/>
    <n v="0"/>
    <n v="0"/>
    <n v="0"/>
    <n v="0"/>
    <n v="0"/>
    <n v="0"/>
    <n v="0"/>
    <n v="16.649999999999999"/>
    <n v="21.189599999999999"/>
    <n v="25.057970776768407"/>
    <n v="17.368741626254678"/>
    <n v="17.872658296717987"/>
    <n v="19.022187021897718"/>
    <n v="24.285855195713154"/>
    <n v="17.595138158154004"/>
    <n v="15.999005510656948"/>
    <n v="10.358963421728394"/>
    <n v="15.132361431940247"/>
    <n v="14.738313284081725"/>
  </r>
  <r>
    <s v="PIC"/>
    <x v="21"/>
    <n v="64997058"/>
    <n v="10077567275056"/>
    <s v="BR OREO 8 1PT"/>
    <m/>
    <m/>
    <m/>
    <m/>
    <m/>
    <m/>
    <m/>
    <m/>
    <m/>
    <m/>
    <m/>
    <m/>
    <m/>
    <n v="8415"/>
    <n v="11790"/>
    <n v="16511.801772957315"/>
    <n v="16061.719274006611"/>
    <n v="17154.588690666791"/>
    <n v="16780.550026573721"/>
    <n v="14888.95460252954"/>
    <n v="14607.935975008832"/>
    <n v="13728.96856130008"/>
    <n v="14192.440025664755"/>
    <n v="13920.954763923773"/>
    <n v="15610.786228288449"/>
    <n v="173663.69992091987"/>
    <n v="240"/>
    <n v="3.7839999999999996E-3"/>
    <n v="0"/>
    <n v="173663.69992091987"/>
    <n v="0"/>
    <n v="0"/>
    <n v="723.5987496704995"/>
    <n v="0"/>
    <n v="0"/>
    <n v="0"/>
    <n v="0"/>
    <n v="0"/>
    <n v="0"/>
    <n v="0"/>
    <n v="0"/>
    <n v="0"/>
    <n v="0"/>
    <n v="0"/>
    <n v="0"/>
    <n v="35.0625"/>
    <n v="49.125"/>
    <n v="68.799174053988807"/>
    <n v="66.923830308360877"/>
    <n v="71.47745287777829"/>
    <n v="69.918958444057168"/>
    <n v="62.037310843873087"/>
    <n v="60.866399895870131"/>
    <n v="57.20403567208367"/>
    <n v="59.135166773603146"/>
    <n v="58.003978183015725"/>
    <n v="65.044942617868543"/>
    <n v="0"/>
    <n v="0"/>
    <n v="657.14344050076068"/>
    <n v="0"/>
    <n v="0"/>
    <n v="0"/>
    <n v="0"/>
    <n v="0"/>
    <n v="0"/>
    <n v="0"/>
    <n v="0"/>
    <n v="0"/>
    <n v="0"/>
    <n v="0"/>
    <n v="0"/>
    <n v="31.842359999999996"/>
    <n v="44.613359999999993"/>
    <n v="62.480657908870469"/>
    <n v="60.777545732841013"/>
    <n v="64.912963605483128"/>
    <n v="63.497601300554955"/>
    <n v="56.339804215971775"/>
    <n v="55.27642972943341"/>
    <n v="51.950417035959497"/>
    <n v="53.704193057115425"/>
    <n v="52.676892826687556"/>
    <n v="59.071215087843484"/>
  </r>
  <r>
    <s v="NOV"/>
    <x v="7"/>
    <n v="64786654"/>
    <n v="10041000576239"/>
    <s v="GH Oreo Bar 8-6pk"/>
    <m/>
    <m/>
    <m/>
    <m/>
    <m/>
    <m/>
    <m/>
    <m/>
    <m/>
    <m/>
    <m/>
    <m/>
    <m/>
    <n v="9614"/>
    <n v="12693"/>
    <n v="12980.434949256502"/>
    <n v="18825.082604239538"/>
    <n v="21318.067357828677"/>
    <n v="19072.116015812226"/>
    <n v="19057.79466881866"/>
    <n v="19057.137232035078"/>
    <n v="15136.523835165533"/>
    <n v="12216.002138808068"/>
    <n v="11438.155627998718"/>
    <n v="9533.9490296562326"/>
    <n v="180942.26345961928"/>
    <n v="154"/>
    <n v="3.8959999999999997E-3"/>
    <n v="0"/>
    <n v="180942.26345961928"/>
    <n v="0"/>
    <n v="0"/>
    <n v="1174.9497627248006"/>
    <n v="0"/>
    <n v="0"/>
    <n v="0"/>
    <n v="0"/>
    <n v="0"/>
    <n v="0"/>
    <n v="0"/>
    <n v="0"/>
    <n v="0"/>
    <n v="0"/>
    <n v="0"/>
    <n v="0"/>
    <n v="62.428571428571431"/>
    <n v="82.422077922077918"/>
    <n v="84.288538631535729"/>
    <n v="122.24079613142557"/>
    <n v="138.42900881706933"/>
    <n v="123.84490919358588"/>
    <n v="123.75191343388741"/>
    <n v="123.74764436386414"/>
    <n v="98.2891158127632"/>
    <n v="79.324689213039406"/>
    <n v="74.273737844147519"/>
    <n v="61.90875993283268"/>
    <n v="0"/>
    <n v="0"/>
    <n v="704.95105843867668"/>
    <n v="0"/>
    <n v="0"/>
    <n v="0"/>
    <n v="0"/>
    <n v="0"/>
    <n v="0"/>
    <n v="0"/>
    <n v="0"/>
    <n v="0"/>
    <n v="0"/>
    <n v="0"/>
    <n v="0"/>
    <n v="37.456143999999995"/>
    <n v="49.451927999999995"/>
    <n v="50.571774562303325"/>
    <n v="73.342521826117235"/>
    <n v="83.055190426100523"/>
    <n v="74.304963997604432"/>
    <n v="74.249168029717495"/>
    <n v="74.246606656008666"/>
    <n v="58.971896861804915"/>
    <n v="47.593544332796228"/>
    <n v="44.563054326683002"/>
    <n v="37.14426541954068"/>
  </r>
  <r>
    <s v="PIC"/>
    <x v="11"/>
    <n v="68354589"/>
    <n v="10076840003065"/>
    <s v="BJ US-TOP-PBOVERTHETOP-8 450ml"/>
    <m/>
    <m/>
    <m/>
    <m/>
    <m/>
    <m/>
    <m/>
    <m/>
    <m/>
    <m/>
    <m/>
    <m/>
    <m/>
    <n v="7931"/>
    <n v="9339"/>
    <n v="9813.835898742489"/>
    <n v="7580.0834978655148"/>
    <n v="6943.3336628474153"/>
    <n v="8180.6469418184352"/>
    <n v="7002.442118654918"/>
    <n v="7265.282848151277"/>
    <n v="7298.478729143947"/>
    <n v="5845.773818058994"/>
    <n v="4869.5346583034343"/>
    <n v="4616.0747469359221"/>
    <n v="86685.486920522351"/>
    <n v="240"/>
    <n v="3.5999999999999999E-3"/>
    <n v="0"/>
    <n v="86685.486920522351"/>
    <n v="0"/>
    <n v="0"/>
    <n v="361.1895288355098"/>
    <n v="0"/>
    <n v="0"/>
    <n v="0"/>
    <n v="0"/>
    <n v="0"/>
    <n v="0"/>
    <n v="0"/>
    <n v="0"/>
    <n v="0"/>
    <n v="0"/>
    <n v="0"/>
    <n v="0"/>
    <n v="33.045833333333334"/>
    <n v="38.912500000000001"/>
    <n v="40.890982911427038"/>
    <n v="31.583681241106312"/>
    <n v="28.930556928530898"/>
    <n v="34.086028924243479"/>
    <n v="29.176842161062158"/>
    <n v="30.272011867296989"/>
    <n v="30.410328038099781"/>
    <n v="24.357390908579141"/>
    <n v="20.289727742930975"/>
    <n v="19.233644778899677"/>
    <n v="0"/>
    <n v="0"/>
    <n v="312.06775291388044"/>
    <n v="0"/>
    <n v="0"/>
    <n v="0"/>
    <n v="0"/>
    <n v="0"/>
    <n v="0"/>
    <n v="0"/>
    <n v="0"/>
    <n v="0"/>
    <n v="0"/>
    <n v="0"/>
    <n v="0"/>
    <n v="28.551600000000001"/>
    <n v="33.620399999999997"/>
    <n v="35.329809235472958"/>
    <n v="27.288300592315853"/>
    <n v="24.996001186250695"/>
    <n v="29.450328990546367"/>
    <n v="25.208791627157705"/>
    <n v="26.155018253344597"/>
    <n v="26.274523424918208"/>
    <n v="21.044785745012376"/>
    <n v="17.530324769892363"/>
    <n v="16.617869088969318"/>
  </r>
  <r>
    <s v="PIC"/>
    <x v="11"/>
    <n v="68354587"/>
    <n v="10076840003041"/>
    <s v="BJ US-TOP-TIRAMISU-8 450ml"/>
    <m/>
    <m/>
    <m/>
    <m/>
    <m/>
    <m/>
    <m/>
    <m/>
    <m/>
    <m/>
    <m/>
    <m/>
    <m/>
    <n v="7415"/>
    <n v="9221"/>
    <n v="14288.306034924353"/>
    <n v="10524.026049336166"/>
    <n v="11131.597450283993"/>
    <n v="11882.922028089602"/>
    <n v="11445.969481123591"/>
    <n v="11695.709265316083"/>
    <n v="9446.8085918780998"/>
    <n v="8205.0991104654877"/>
    <n v="8932.8771302809528"/>
    <n v="7705.1169244194552"/>
    <n v="121894.43206611778"/>
    <n v="240"/>
    <n v="3.5999999999999999E-3"/>
    <n v="0"/>
    <n v="121894.43206611778"/>
    <n v="0"/>
    <n v="0"/>
    <n v="507.89346694215743"/>
    <n v="0"/>
    <n v="0"/>
    <n v="0"/>
    <n v="0"/>
    <n v="0"/>
    <n v="0"/>
    <n v="0"/>
    <n v="0"/>
    <n v="0"/>
    <n v="0"/>
    <n v="0"/>
    <n v="0"/>
    <n v="30.895833333333332"/>
    <n v="38.420833333333334"/>
    <n v="59.534608478851474"/>
    <n v="43.850108538900692"/>
    <n v="46.381656042849968"/>
    <n v="49.512175117040009"/>
    <n v="47.691539504681629"/>
    <n v="48.732121938817016"/>
    <n v="39.361702466158746"/>
    <n v="34.187912960272868"/>
    <n v="37.220321376170638"/>
    <n v="32.104653851747727"/>
    <n v="0"/>
    <n v="0"/>
    <n v="438.81995543802401"/>
    <n v="0"/>
    <n v="0"/>
    <n v="0"/>
    <n v="0"/>
    <n v="0"/>
    <n v="0"/>
    <n v="0"/>
    <n v="0"/>
    <n v="0"/>
    <n v="0"/>
    <n v="0"/>
    <n v="0"/>
    <n v="26.693999999999999"/>
    <n v="33.195599999999999"/>
    <n v="51.43790172572767"/>
    <n v="37.886493777610198"/>
    <n v="40.073750821022372"/>
    <n v="42.778519301122564"/>
    <n v="41.205490132044929"/>
    <n v="42.104553355137902"/>
    <n v="34.008510930761162"/>
    <n v="29.538356797675753"/>
    <n v="32.15835766901143"/>
    <n v="27.738420927910038"/>
  </r>
  <r>
    <s v="NOV"/>
    <x v="6"/>
    <n v="64325488"/>
    <n v="10850001974087"/>
    <s v="Yasso PB Chocolate Crunch 8-4pk"/>
    <m/>
    <m/>
    <m/>
    <m/>
    <m/>
    <m/>
    <m/>
    <m/>
    <m/>
    <m/>
    <m/>
    <m/>
    <m/>
    <n v="8742"/>
    <n v="12335"/>
    <n v="16978.623055815166"/>
    <n v="13920.933294032757"/>
    <n v="16646.276846888646"/>
    <n v="17845.536610780873"/>
    <n v="18351.758585669293"/>
    <n v="15672.099948369167"/>
    <n v="14760.316831067732"/>
    <n v="13067.180271158222"/>
    <n v="12145.619669420659"/>
    <n v="8266.8738331859622"/>
    <n v="168732.21894638849"/>
    <n v="187"/>
    <n v="2.5119999999999999E-3"/>
    <n v="0"/>
    <n v="168732.21894638849"/>
    <n v="0"/>
    <n v="0"/>
    <n v="902.31133126410953"/>
    <n v="0"/>
    <n v="0"/>
    <n v="0"/>
    <n v="0"/>
    <n v="0"/>
    <n v="0"/>
    <n v="0"/>
    <n v="0"/>
    <n v="0"/>
    <n v="0"/>
    <n v="0"/>
    <n v="0"/>
    <n v="46.748663101604279"/>
    <n v="65.962566844919792"/>
    <n v="90.794775699546335"/>
    <n v="74.443493550977308"/>
    <n v="89.017523245393832"/>
    <n v="95.430677062999322"/>
    <n v="98.137746447429379"/>
    <n v="83.808021114273615"/>
    <n v="78.932175567207125"/>
    <n v="69.877969364482468"/>
    <n v="64.949837804388551"/>
    <n v="44.207881460887499"/>
    <n v="0"/>
    <n v="0"/>
    <n v="423.85533399332786"/>
    <n v="0"/>
    <n v="0"/>
    <n v="0"/>
    <n v="0"/>
    <n v="0"/>
    <n v="0"/>
    <n v="0"/>
    <n v="0"/>
    <n v="0"/>
    <n v="0"/>
    <n v="0"/>
    <n v="0"/>
    <n v="21.959903999999998"/>
    <n v="30.985519999999998"/>
    <n v="42.650301116207693"/>
    <n v="34.969384434610284"/>
    <n v="41.815447439384279"/>
    <n v="44.827987966281555"/>
    <n v="46.099617567201264"/>
    <n v="39.368315070303346"/>
    <n v="37.077915879642141"/>
    <n v="32.824756841149451"/>
    <n v="30.509796609584694"/>
    <n v="20.766387068963137"/>
  </r>
  <r>
    <s v="PIC"/>
    <x v="5"/>
    <n v="64369046"/>
    <n v="10186852001802"/>
    <s v="TAL LYR Snickerdoodle CKE 8-1pt"/>
    <m/>
    <m/>
    <m/>
    <m/>
    <m/>
    <m/>
    <m/>
    <m/>
    <m/>
    <m/>
    <m/>
    <m/>
    <m/>
    <n v="3176"/>
    <n v="3782"/>
    <n v="3327.8887930544042"/>
    <n v="4592.3908346504077"/>
    <n v="3835.2900480560802"/>
    <n v="5544.3083391239597"/>
    <n v="4670.0360790687482"/>
    <n v="3115.2109149543367"/>
    <n v="4795.2904955943632"/>
    <n v="3229.0692934205795"/>
    <n v="2434.8150903969645"/>
    <n v="551.99342719928848"/>
    <n v="43054.293315519128"/>
    <n v="255"/>
    <n v="3.552E-3"/>
    <n v="0"/>
    <n v="43054.293315519128"/>
    <n v="0"/>
    <n v="0"/>
    <n v="168.84036594321228"/>
    <n v="0"/>
    <n v="0"/>
    <n v="0"/>
    <n v="0"/>
    <n v="0"/>
    <n v="0"/>
    <n v="0"/>
    <n v="0"/>
    <n v="0"/>
    <n v="0"/>
    <n v="0"/>
    <n v="0"/>
    <n v="12.454901960784314"/>
    <n v="14.831372549019608"/>
    <n v="13.05054428648786"/>
    <n v="18.009375822158461"/>
    <n v="15.040353129631686"/>
    <n v="21.742385643623372"/>
    <n v="18.31386697674019"/>
    <n v="12.216513391977792"/>
    <n v="18.805060767036718"/>
    <n v="12.663016836943449"/>
    <n v="9.5482944721449581"/>
    <n v="2.1646801066638766"/>
    <n v="0"/>
    <n v="0"/>
    <n v="152.92884985672396"/>
    <n v="0"/>
    <n v="0"/>
    <n v="0"/>
    <n v="0"/>
    <n v="0"/>
    <n v="0"/>
    <n v="0"/>
    <n v="0"/>
    <n v="0"/>
    <n v="0"/>
    <n v="0"/>
    <n v="0"/>
    <n v="11.281152000000001"/>
    <n v="13.433664"/>
    <n v="11.820660992929245"/>
    <n v="16.312172244678248"/>
    <n v="13.622950250695197"/>
    <n v="19.693383220568304"/>
    <n v="16.587968152852195"/>
    <n v="11.065229169917805"/>
    <n v="17.032871840351177"/>
    <n v="11.469654130229898"/>
    <n v="8.6484632010900171"/>
    <n v="1.9606806534118726"/>
  </r>
  <r>
    <s v="PIC"/>
    <x v="2"/>
    <n v="69797289"/>
    <n v="10076840004048"/>
    <s v="BJ US-IC-Impretzively Fudged-8 1PT"/>
    <m/>
    <m/>
    <m/>
    <m/>
    <m/>
    <m/>
    <m/>
    <m/>
    <m/>
    <m/>
    <m/>
    <m/>
    <m/>
    <n v="4932"/>
    <n v="5747"/>
    <n v="7410.0394475762723"/>
    <n v="5985.0004401940587"/>
    <n v="4876.0819782971303"/>
    <n v="6819.9590016916336"/>
    <n v="4615.8369542853688"/>
    <n v="6648.2248407496854"/>
    <n v="4328.3297291733406"/>
    <n v="4153.0679296912595"/>
    <n v="4518.0187422224863"/>
    <n v="4068.5075605060147"/>
    <n v="64102.066624387247"/>
    <n v="240"/>
    <n v="3.7839999999999996E-3"/>
    <n v="0"/>
    <n v="64102.066624387247"/>
    <n v="0"/>
    <n v="0"/>
    <n v="267.0919442682802"/>
    <n v="0"/>
    <n v="0"/>
    <n v="0"/>
    <n v="0"/>
    <n v="0"/>
    <n v="0"/>
    <n v="0"/>
    <n v="0"/>
    <n v="0"/>
    <n v="0"/>
    <n v="0"/>
    <n v="0"/>
    <n v="20.55"/>
    <n v="23.945833333333333"/>
    <n v="30.875164364901135"/>
    <n v="24.937501834141912"/>
    <n v="20.317008242904709"/>
    <n v="28.416495840381806"/>
    <n v="19.232653976189038"/>
    <n v="27.700936836457021"/>
    <n v="18.034707204888921"/>
    <n v="17.304449707046913"/>
    <n v="18.825078092593692"/>
    <n v="16.952114835441726"/>
    <n v="0"/>
    <n v="0"/>
    <n v="242.56222010668131"/>
    <n v="0"/>
    <n v="0"/>
    <n v="0"/>
    <n v="0"/>
    <n v="0"/>
    <n v="0"/>
    <n v="0"/>
    <n v="0"/>
    <n v="0"/>
    <n v="0"/>
    <n v="0"/>
    <n v="0"/>
    <n v="18.662687999999999"/>
    <n v="21.746647999999997"/>
    <n v="28.03958926962861"/>
    <n v="22.647241665694317"/>
    <n v="18.451094205876338"/>
    <n v="25.80672486240114"/>
    <n v="17.466327035015834"/>
    <n v="25.156882797396808"/>
    <n v="16.37839969519192"/>
    <n v="15.715209045951724"/>
    <n v="17.096182920569888"/>
    <n v="15.395232608954759"/>
  </r>
  <r>
    <s v="NOV"/>
    <x v="9"/>
    <n v="64393719"/>
    <n v="10077567003918"/>
    <s v="BR Carbsmart Strawberry Bar 8-6PK"/>
    <m/>
    <m/>
    <m/>
    <m/>
    <m/>
    <m/>
    <m/>
    <m/>
    <m/>
    <m/>
    <m/>
    <m/>
    <m/>
    <n v="5343"/>
    <n v="2665"/>
    <n v="5193.8086247728897"/>
    <n v="5450.3015213025983"/>
    <n v="6120.0424340893042"/>
    <n v="7456.9340325546891"/>
    <n v="6449.3566038657009"/>
    <n v="4798.6746265005077"/>
    <n v="5551.4747464559696"/>
    <n v="4020.816326215675"/>
    <n v="3897.8306518302052"/>
    <n v="3474.0805104761776"/>
    <n v="60421.320078063713"/>
    <n v="143"/>
    <n v="4.2560000000000002E-3"/>
    <n v="0"/>
    <n v="60421.320078063713"/>
    <n v="0"/>
    <n v="0"/>
    <n v="422.52671383261338"/>
    <n v="0"/>
    <n v="0"/>
    <n v="0"/>
    <n v="0"/>
    <n v="0"/>
    <n v="0"/>
    <n v="0"/>
    <n v="0"/>
    <n v="0"/>
    <n v="0"/>
    <n v="0"/>
    <n v="0"/>
    <n v="37.363636363636367"/>
    <n v="18.636363636363637"/>
    <n v="36.320340033376851"/>
    <n v="38.113996652465723"/>
    <n v="42.79749953908604"/>
    <n v="52.146391836046774"/>
    <n v="45.100395831228674"/>
    <n v="33.557165220283274"/>
    <n v="38.821501723468316"/>
    <n v="28.117596686822903"/>
    <n v="27.25755700580563"/>
    <n v="24.294269304029214"/>
    <n v="0"/>
    <n v="0"/>
    <n v="257.15313825223916"/>
    <n v="0"/>
    <n v="0"/>
    <n v="0"/>
    <n v="0"/>
    <n v="0"/>
    <n v="0"/>
    <n v="0"/>
    <n v="0"/>
    <n v="0"/>
    <n v="0"/>
    <n v="0"/>
    <n v="0"/>
    <n v="22.739808"/>
    <n v="11.34224"/>
    <n v="22.104849507033421"/>
    <n v="23.196483274663859"/>
    <n v="26.046900599484079"/>
    <n v="31.736711242552758"/>
    <n v="27.448461706052424"/>
    <n v="20.42315921038616"/>
    <n v="23.627076520916606"/>
    <n v="17.112594284373913"/>
    <n v="16.589167254189356"/>
    <n v="14.785686652586612"/>
  </r>
  <r>
    <s v="NOV"/>
    <x v="12"/>
    <n v="64409312"/>
    <n v="10041000009720"/>
    <s v="Holanda Chemisse Pineapple 8-4pk"/>
    <m/>
    <m/>
    <m/>
    <m/>
    <m/>
    <m/>
    <m/>
    <m/>
    <m/>
    <m/>
    <m/>
    <m/>
    <m/>
    <n v="6255"/>
    <n v="5400"/>
    <n v="8695.7403387303348"/>
    <n v="10470.434088268652"/>
    <n v="9919.2146839396628"/>
    <n v="11005.41320295989"/>
    <n v="12121.038591117351"/>
    <n v="10965.093550306481"/>
    <n v="10177.159311149921"/>
    <n v="8229.5029654292757"/>
    <n v="4794.7284844115811"/>
    <n v="5197.9772284006767"/>
    <n v="103231.30244471382"/>
    <n v="135"/>
    <n v="2.0800000000000003E-3"/>
    <n v="0"/>
    <n v="103231.30244471382"/>
    <n v="0"/>
    <n v="0"/>
    <n v="764.67631440528748"/>
    <n v="0"/>
    <n v="0"/>
    <n v="0"/>
    <n v="0"/>
    <n v="0"/>
    <n v="0"/>
    <n v="0"/>
    <n v="0"/>
    <n v="0"/>
    <n v="0"/>
    <n v="0"/>
    <n v="0"/>
    <n v="46.333333333333336"/>
    <n v="40"/>
    <n v="64.412891398002486"/>
    <n v="77.558771024212234"/>
    <n v="73.475664325478988"/>
    <n v="81.521579281184373"/>
    <n v="89.785471045313713"/>
    <n v="81.222915187455413"/>
    <n v="75.386365267777194"/>
    <n v="60.959281225402044"/>
    <n v="35.516507291937636"/>
    <n v="38.503535025190196"/>
    <n v="0"/>
    <n v="0"/>
    <n v="214.72110908500477"/>
    <n v="0"/>
    <n v="0"/>
    <n v="0"/>
    <n v="0"/>
    <n v="0"/>
    <n v="0"/>
    <n v="0"/>
    <n v="0"/>
    <n v="0"/>
    <n v="0"/>
    <n v="0"/>
    <n v="0"/>
    <n v="13.010400000000002"/>
    <n v="11.232000000000001"/>
    <n v="18.087139904559098"/>
    <n v="21.778502903598799"/>
    <n v="20.631966542594501"/>
    <n v="22.891259462156572"/>
    <n v="25.211760269524092"/>
    <n v="22.807394584637482"/>
    <n v="21.168491367191837"/>
    <n v="17.117366168092897"/>
    <n v="9.9730352475760906"/>
    <n v="10.811792635073409"/>
  </r>
  <r>
    <s v="PIC"/>
    <x v="5"/>
    <n v="64371463"/>
    <n v="10186852001819"/>
    <s v="TAL LYR Italian Tiramisu 8-1pt"/>
    <m/>
    <m/>
    <m/>
    <m/>
    <m/>
    <m/>
    <m/>
    <m/>
    <m/>
    <m/>
    <m/>
    <m/>
    <m/>
    <n v="6330"/>
    <n v="8805"/>
    <n v="8634.7509150837395"/>
    <n v="7924.6641788309134"/>
    <n v="9394.5218219064809"/>
    <n v="10192.948796674096"/>
    <n v="10133.751719669681"/>
    <n v="8833.8591764757621"/>
    <n v="8168.9858245359992"/>
    <n v="7745.4215755345313"/>
    <n v="7163.4320605295916"/>
    <n v="5967.523624983055"/>
    <n v="99294.859694223851"/>
    <n v="255"/>
    <n v="3.552E-3"/>
    <n v="0"/>
    <n v="99294.859694223851"/>
    <n v="0"/>
    <n v="0"/>
    <n v="389.3916066440151"/>
    <n v="0"/>
    <n v="0"/>
    <n v="0"/>
    <n v="0"/>
    <n v="0"/>
    <n v="0"/>
    <n v="0"/>
    <n v="0"/>
    <n v="0"/>
    <n v="0"/>
    <n v="0"/>
    <n v="0"/>
    <n v="24.823529411764707"/>
    <n v="34.529411764705884"/>
    <n v="33.861768294446037"/>
    <n v="31.077114426787897"/>
    <n v="36.84126204669208"/>
    <n v="39.972348222251355"/>
    <n v="39.740202822234039"/>
    <n v="34.642585005787303"/>
    <n v="32.035238527592156"/>
    <n v="30.374202256998164"/>
    <n v="28.091890433449379"/>
    <n v="23.402053431306097"/>
    <n v="0"/>
    <n v="0"/>
    <n v="352.69534163388312"/>
    <n v="0"/>
    <n v="0"/>
    <n v="0"/>
    <n v="0"/>
    <n v="0"/>
    <n v="0"/>
    <n v="0"/>
    <n v="0"/>
    <n v="0"/>
    <n v="0"/>
    <n v="0"/>
    <n v="0"/>
    <n v="22.484159999999999"/>
    <n v="31.275359999999999"/>
    <n v="30.670635250377444"/>
    <n v="28.148407163207406"/>
    <n v="33.369341511411818"/>
    <n v="36.205354125786393"/>
    <n v="35.995086108266705"/>
    <n v="31.377867794841908"/>
    <n v="29.016237648751869"/>
    <n v="27.511737436298656"/>
    <n v="25.444510679001109"/>
    <n v="21.196643915939813"/>
  </r>
  <r>
    <s v="NOV"/>
    <x v="19"/>
    <n v="64346613"/>
    <n v="10076840003249"/>
    <s v="BJ US-PUP-PB Pretzel 6-4PK"/>
    <m/>
    <m/>
    <m/>
    <m/>
    <m/>
    <m/>
    <m/>
    <m/>
    <m/>
    <m/>
    <m/>
    <m/>
    <m/>
    <n v="6908"/>
    <n v="9028"/>
    <n v="15064.587664371827"/>
    <n v="13654.884096559497"/>
    <n v="13670.58561841142"/>
    <n v="17916.736835543212"/>
    <n v="14433.500040450326"/>
    <n v="16662.513691046752"/>
    <n v="17020.414235338616"/>
    <n v="6179.8989910591908"/>
    <n v="9652.8130083300712"/>
    <n v="10118.214828892511"/>
    <n v="150310.14901000343"/>
    <n v="180"/>
    <n v="2.8799999999999997E-3"/>
    <n v="0"/>
    <n v="150310.14901000343"/>
    <n v="0"/>
    <n v="0"/>
    <n v="835.05638338890799"/>
    <n v="0"/>
    <n v="0"/>
    <n v="0"/>
    <n v="0"/>
    <n v="0"/>
    <n v="0"/>
    <n v="0"/>
    <n v="0"/>
    <n v="0"/>
    <n v="0"/>
    <n v="0"/>
    <n v="0"/>
    <n v="38.37777777777778"/>
    <n v="50.155555555555559"/>
    <n v="83.692153690954598"/>
    <n v="75.860467203108314"/>
    <n v="75.947697880063444"/>
    <n v="99.53742686412896"/>
    <n v="80.18611133583515"/>
    <n v="92.569520505815291"/>
    <n v="94.55785686299231"/>
    <n v="34.33277217255106"/>
    <n v="53.626738935167062"/>
    <n v="56.212304604958391"/>
    <n v="0"/>
    <n v="0"/>
    <n v="432.89322914880984"/>
    <n v="0"/>
    <n v="0"/>
    <n v="0"/>
    <n v="0"/>
    <n v="0"/>
    <n v="0"/>
    <n v="0"/>
    <n v="0"/>
    <n v="0"/>
    <n v="0"/>
    <n v="0"/>
    <n v="0"/>
    <n v="19.895039999999998"/>
    <n v="26.000639999999997"/>
    <n v="43.386012473390856"/>
    <n v="39.326066198091347"/>
    <n v="39.371286581024883"/>
    <n v="51.600202086364447"/>
    <n v="41.568480116496936"/>
    <n v="47.988039430214641"/>
    <n v="49.018792997775208"/>
    <n v="17.798109094250467"/>
    <n v="27.800101463990604"/>
    <n v="29.140458707210428"/>
  </r>
  <r>
    <s v="NOV"/>
    <x v="6"/>
    <n v="64326314"/>
    <n v="10851035003620"/>
    <s v="Yasso Peanut Butter Chip 8-4pk"/>
    <m/>
    <m/>
    <m/>
    <m/>
    <m/>
    <m/>
    <m/>
    <m/>
    <m/>
    <m/>
    <m/>
    <m/>
    <m/>
    <n v="13130"/>
    <n v="14878"/>
    <n v="23100.684297064523"/>
    <n v="19423.027372494347"/>
    <n v="24673.911835795283"/>
    <n v="29458.913745100475"/>
    <n v="28933.554383737723"/>
    <n v="27791.663430429267"/>
    <n v="23626.295310505229"/>
    <n v="17983.005946333004"/>
    <n v="18014.173689540636"/>
    <n v="14156.127800961658"/>
    <n v="255169.35781196214"/>
    <n v="187"/>
    <n v="3.3119999999999998E-3"/>
    <n v="0"/>
    <n v="255169.35781196214"/>
    <n v="0"/>
    <n v="0"/>
    <n v="1364.5420203848244"/>
    <n v="0"/>
    <n v="0"/>
    <n v="0"/>
    <n v="0"/>
    <n v="0"/>
    <n v="0"/>
    <n v="0"/>
    <n v="0"/>
    <n v="0"/>
    <n v="0"/>
    <n v="0"/>
    <n v="0"/>
    <n v="70.213903743315512"/>
    <n v="79.561497326203209"/>
    <n v="123.53307110729692"/>
    <n v="103.86645653740293"/>
    <n v="131.94605259783575"/>
    <n v="157.53429810214158"/>
    <n v="154.72488975260814"/>
    <n v="148.61852101833833"/>
    <n v="126.34382518986753"/>
    <n v="96.165807199641733"/>
    <n v="96.332479623211952"/>
    <n v="75.701218186960745"/>
    <n v="0"/>
    <n v="0"/>
    <n v="845.12091307321862"/>
    <n v="0"/>
    <n v="0"/>
    <n v="0"/>
    <n v="0"/>
    <n v="0"/>
    <n v="0"/>
    <n v="0"/>
    <n v="0"/>
    <n v="0"/>
    <n v="0"/>
    <n v="0"/>
    <n v="0"/>
    <n v="43.486559999999997"/>
    <n v="49.275935999999994"/>
    <n v="76.509466391877694"/>
    <n v="64.329066657701276"/>
    <n v="81.719996000153969"/>
    <n v="97.567922323772763"/>
    <n v="95.82793211893933"/>
    <n v="92.045989281581726"/>
    <n v="78.250290068393312"/>
    <n v="59.559715694254905"/>
    <n v="59.662943259758585"/>
    <n v="46.885095276785009"/>
  </r>
  <r>
    <s v="NOV"/>
    <x v="8"/>
    <n v="64874633"/>
    <n v="10075856055396"/>
    <s v="KL OREO SANDWICH 1-24BK 4.5z"/>
    <m/>
    <m/>
    <m/>
    <m/>
    <m/>
    <m/>
    <m/>
    <m/>
    <m/>
    <m/>
    <m/>
    <m/>
    <m/>
    <n v="2760"/>
    <n v="4154"/>
    <n v="11663.39076458174"/>
    <n v="10272.732307130203"/>
    <n v="14675.99782188742"/>
    <n v="16263.880000000001"/>
    <n v="15030.72"/>
    <n v="15320.57"/>
    <n v="10584.270509118218"/>
    <n v="9079.0592084211421"/>
    <n v="8098.9300222625325"/>
    <n v="7659.8474549342209"/>
    <n v="125563.39808833547"/>
    <n v="280"/>
    <n v="3.192E-3"/>
    <n v="0"/>
    <n v="125563.39808833547"/>
    <n v="0"/>
    <n v="0"/>
    <n v="448.44070745834097"/>
    <n v="0"/>
    <n v="0"/>
    <n v="0"/>
    <n v="0"/>
    <n v="0"/>
    <n v="0"/>
    <n v="0"/>
    <n v="0"/>
    <n v="0"/>
    <n v="0"/>
    <n v="0"/>
    <n v="0"/>
    <n v="9.8571428571428577"/>
    <n v="14.835714285714285"/>
    <n v="41.654967016363358"/>
    <n v="36.688329668322154"/>
    <n v="52.414277935312214"/>
    <n v="58.085285714285718"/>
    <n v="53.681142857142852"/>
    <n v="54.716321428571426"/>
    <n v="37.800966103993638"/>
    <n v="32.425211458646935"/>
    <n v="28.924750079509046"/>
    <n v="27.356598053336501"/>
    <n v="0"/>
    <n v="0"/>
    <n v="400.7983666979668"/>
    <n v="0"/>
    <n v="0"/>
    <n v="0"/>
    <n v="0"/>
    <n v="0"/>
    <n v="0"/>
    <n v="0"/>
    <n v="0"/>
    <n v="0"/>
    <n v="0"/>
    <n v="0"/>
    <n v="0"/>
    <n v="8.80992"/>
    <n v="13.259568"/>
    <n v="37.229543320544913"/>
    <n v="32.79056152435961"/>
    <n v="46.845785047464645"/>
    <n v="51.914304960000003"/>
    <n v="47.978058239999996"/>
    <n v="48.903259439999999"/>
    <n v="33.78499146510535"/>
    <n v="28.980356993280285"/>
    <n v="25.851784631062003"/>
    <n v="24.450233076150031"/>
  </r>
  <r>
    <s v="NOV"/>
    <x v="10"/>
    <n v="64401837"/>
    <n v="10077567004106"/>
    <s v="PS Olaf"/>
    <m/>
    <m/>
    <m/>
    <m/>
    <m/>
    <m/>
    <m/>
    <m/>
    <m/>
    <m/>
    <m/>
    <m/>
    <m/>
    <n v="4950"/>
    <n v="11571"/>
    <n v="7265.2029925900661"/>
    <n v="12875.947649996015"/>
    <n v="13484.792609779717"/>
    <n v="14671.02321240612"/>
    <n v="20090.009999999995"/>
    <n v="16000.58"/>
    <n v="14158.080000000002"/>
    <n v="10653.789999999999"/>
    <n v="9516.8459513185189"/>
    <n v="8070.6769852843863"/>
    <n v="143307.94940137479"/>
    <n v="150"/>
    <n v="2.16E-3"/>
    <n v="0"/>
    <n v="143307.94940137479"/>
    <n v="0"/>
    <n v="0"/>
    <n v="955.38632934249858"/>
    <n v="0"/>
    <n v="0"/>
    <n v="0"/>
    <n v="0"/>
    <n v="0"/>
    <n v="0"/>
    <n v="0"/>
    <n v="0"/>
    <n v="0"/>
    <n v="0"/>
    <n v="0"/>
    <n v="0"/>
    <n v="33"/>
    <n v="77.14"/>
    <n v="48.434686617267104"/>
    <n v="85.839650999973429"/>
    <n v="89.898617398531442"/>
    <n v="97.806821416040805"/>
    <n v="133.93339999999998"/>
    <n v="106.67053333333334"/>
    <n v="94.387200000000007"/>
    <n v="71.025266666666667"/>
    <n v="63.445639675456796"/>
    <n v="53.804513235229244"/>
    <n v="0"/>
    <n v="0"/>
    <n v="309.54517070696954"/>
    <n v="0"/>
    <n v="0"/>
    <n v="0"/>
    <n v="0"/>
    <n v="0"/>
    <n v="0"/>
    <n v="0"/>
    <n v="0"/>
    <n v="0"/>
    <n v="0"/>
    <n v="0"/>
    <n v="0"/>
    <n v="10.692"/>
    <n v="24.993359999999999"/>
    <n v="15.692838463994542"/>
    <n v="27.812046923991392"/>
    <n v="29.127152037124191"/>
    <n v="31.689410138797221"/>
    <n v="43.394421599999987"/>
    <n v="34.561252799999998"/>
    <n v="30.581452800000005"/>
    <n v="23.012186399999997"/>
    <n v="20.556387254848001"/>
    <n v="17.432662288214274"/>
  </r>
  <r>
    <s v="PIC"/>
    <x v="27"/>
    <n v="69798161"/>
    <n v="10076840004109"/>
    <s v="BJ US-IC CHOCOLATE FUDGE SWIRL-6 828ml "/>
    <m/>
    <m/>
    <m/>
    <m/>
    <m/>
    <m/>
    <m/>
    <m/>
    <m/>
    <m/>
    <m/>
    <m/>
    <m/>
    <n v="2938"/>
    <n v="3188"/>
    <n v="4508.1945113267848"/>
    <n v="4623.1156732001327"/>
    <n v="3261.979839653236"/>
    <n v="6988.7391830003307"/>
    <n v="3987.7900000000004"/>
    <n v="3065.4600000000005"/>
    <n v="3264.3400000000006"/>
    <n v="3197.5343267998683"/>
    <n v="2887.5099999999998"/>
    <n v="2887.58"/>
    <n v="44798.243533980363"/>
    <n v="182"/>
    <n v="4.9680000000000002E-3"/>
    <n v="0"/>
    <n v="44798.243533980363"/>
    <n v="0"/>
    <n v="0"/>
    <n v="246.14419524165035"/>
    <n v="0"/>
    <n v="0"/>
    <n v="0"/>
    <n v="0"/>
    <n v="0"/>
    <n v="0"/>
    <n v="0"/>
    <n v="0"/>
    <n v="0"/>
    <n v="0"/>
    <n v="0"/>
    <n v="0"/>
    <n v="16.142857142857142"/>
    <n v="17.516483516483518"/>
    <n v="24.770299512784533"/>
    <n v="25.401734468132599"/>
    <n v="17.922966151940859"/>
    <n v="38.399665840661157"/>
    <n v="21.910934065934068"/>
    <n v="16.843186813186815"/>
    <n v="17.93593406593407"/>
    <n v="17.568869927471805"/>
    <n v="15.86543956043956"/>
    <n v="15.865824175824175"/>
    <n v="0"/>
    <n v="0"/>
    <n v="222.55767387681445"/>
    <n v="0"/>
    <n v="0"/>
    <n v="0"/>
    <n v="0"/>
    <n v="0"/>
    <n v="0"/>
    <n v="0"/>
    <n v="0"/>
    <n v="0"/>
    <n v="0"/>
    <n v="0"/>
    <n v="0"/>
    <n v="14.595984000000001"/>
    <n v="15.837984000000001"/>
    <n v="22.396710332271468"/>
    <n v="22.96763866445826"/>
    <n v="16.205515843397276"/>
    <n v="34.720056261145643"/>
    <n v="19.811340720000004"/>
    <n v="15.229205280000002"/>
    <n v="16.217241120000004"/>
    <n v="15.885350535541747"/>
    <n v="14.345149679999999"/>
    <n v="14.345497440000001"/>
  </r>
  <r>
    <s v="NOV"/>
    <x v="29"/>
    <n v="69706147"/>
    <n v="10186852001642"/>
    <s v="TAL NV Roman RASPBRRY Sorbetto Bar 6-6PK"/>
    <m/>
    <m/>
    <m/>
    <m/>
    <m/>
    <m/>
    <m/>
    <m/>
    <m/>
    <m/>
    <m/>
    <m/>
    <m/>
    <n v="1728"/>
    <n v="2314"/>
    <n v="2000"/>
    <n v="0"/>
    <n v="0"/>
    <n v="0"/>
    <n v="0"/>
    <n v="0"/>
    <n v="0"/>
    <n v="0"/>
    <n v="0"/>
    <n v="0"/>
    <n v="6042"/>
    <n v="176"/>
    <n v="1.98E-3"/>
    <n v="0"/>
    <n v="6042"/>
    <n v="0"/>
    <n v="0"/>
    <n v="34.329545454545453"/>
    <n v="0"/>
    <n v="0"/>
    <n v="0"/>
    <n v="0"/>
    <n v="0"/>
    <n v="0"/>
    <n v="0"/>
    <n v="0"/>
    <n v="0"/>
    <n v="0"/>
    <n v="0"/>
    <n v="0"/>
    <n v="9.8181818181818183"/>
    <n v="13.147727272727273"/>
    <n v="11.363636363636363"/>
    <n v="0"/>
    <n v="0"/>
    <n v="0"/>
    <n v="0"/>
    <n v="0"/>
    <n v="0"/>
    <n v="0"/>
    <n v="0"/>
    <n v="0"/>
    <n v="0"/>
    <n v="0"/>
    <n v="11.96316"/>
    <n v="0"/>
    <n v="0"/>
    <n v="0"/>
    <n v="0"/>
    <n v="0"/>
    <n v="0"/>
    <n v="0"/>
    <n v="0"/>
    <n v="0"/>
    <n v="0"/>
    <n v="0"/>
    <n v="0"/>
    <n v="3.42144"/>
    <n v="4.5817199999999998"/>
    <n v="3.96"/>
    <n v="0"/>
    <n v="0"/>
    <n v="0"/>
    <n v="0"/>
    <n v="0"/>
    <n v="0"/>
    <n v="0"/>
    <n v="0"/>
    <n v="0"/>
  </r>
  <r>
    <s v="PIC"/>
    <x v="2"/>
    <n v="69797288"/>
    <n v="10076840004031"/>
    <s v="BJ US-NDO-Strawberry Chscake-8 1PT"/>
    <m/>
    <m/>
    <m/>
    <m/>
    <m/>
    <m/>
    <m/>
    <m/>
    <m/>
    <m/>
    <m/>
    <m/>
    <m/>
    <n v="14507"/>
    <n v="13864"/>
    <n v="14058.4241010151"/>
    <n v="14217.113693707466"/>
    <n v="16430.222961937627"/>
    <n v="16687.086108568896"/>
    <n v="17757.829160487971"/>
    <n v="17172.144456868613"/>
    <n v="11721.437437249007"/>
    <n v="11783.716616222591"/>
    <n v="12198.126350584171"/>
    <n v="10502.406338255578"/>
    <n v="170899.50722489704"/>
    <n v="240"/>
    <n v="3.7839999999999996E-3"/>
    <n v="0"/>
    <n v="170899.50722489704"/>
    <n v="0"/>
    <n v="0"/>
    <n v="712.08128010373764"/>
    <n v="0"/>
    <n v="0"/>
    <n v="0"/>
    <n v="0"/>
    <n v="0"/>
    <n v="0"/>
    <n v="0"/>
    <n v="0"/>
    <n v="0"/>
    <n v="0"/>
    <n v="0"/>
    <n v="0"/>
    <n v="60.445833333333333"/>
    <n v="57.766666666666666"/>
    <n v="58.576767087562914"/>
    <n v="59.23797372378111"/>
    <n v="68.459262341406784"/>
    <n v="69.529525452370393"/>
    <n v="73.990954835366537"/>
    <n v="71.550601903619224"/>
    <n v="48.839322655204199"/>
    <n v="49.098819234260795"/>
    <n v="50.825526460767378"/>
    <n v="43.760026409398243"/>
    <n v="0"/>
    <n v="0"/>
    <n v="646.68373533901035"/>
    <n v="0"/>
    <n v="0"/>
    <n v="0"/>
    <n v="0"/>
    <n v="0"/>
    <n v="0"/>
    <n v="0"/>
    <n v="0"/>
    <n v="0"/>
    <n v="0"/>
    <n v="0"/>
    <n v="0"/>
    <n v="54.894487999999996"/>
    <n v="52.461375999999994"/>
    <n v="53.197076798241135"/>
    <n v="53.797558216989046"/>
    <n v="62.171963687971974"/>
    <n v="63.143933834824693"/>
    <n v="67.195625543286468"/>
    <n v="64.979394624790828"/>
    <n v="44.353919262550242"/>
    <n v="44.58958367578628"/>
    <n v="46.157710110610495"/>
    <n v="39.741105583959104"/>
  </r>
  <r>
    <s v="NOV"/>
    <x v="8"/>
    <n v="64874631"/>
    <n v="10075856078708"/>
    <s v="KL Oreo Ice Cream Sandwich 6-4PK"/>
    <m/>
    <m/>
    <m/>
    <m/>
    <m/>
    <m/>
    <m/>
    <m/>
    <m/>
    <m/>
    <m/>
    <m/>
    <m/>
    <n v="4551"/>
    <n v="6105"/>
    <n v="8408.48"/>
    <n v="9018.43"/>
    <n v="10879.276775410564"/>
    <n v="13105.241130594643"/>
    <n v="8669.5526295800119"/>
    <n v="9322.2603727652113"/>
    <n v="9063.1999999999989"/>
    <n v="5938.74"/>
    <n v="4970.7199999999993"/>
    <n v="5522.35"/>
    <n v="95554.250908350441"/>
    <n v="189"/>
    <n v="2.8380000000000002E-3"/>
    <n v="0"/>
    <n v="95554.250908350441"/>
    <n v="0"/>
    <n v="0"/>
    <n v="505.57804713412929"/>
    <n v="0"/>
    <n v="0"/>
    <n v="0"/>
    <n v="0"/>
    <n v="0"/>
    <n v="0"/>
    <n v="0"/>
    <n v="0"/>
    <n v="0"/>
    <n v="0"/>
    <n v="0"/>
    <n v="0"/>
    <n v="24.079365079365079"/>
    <n v="32.301587301587304"/>
    <n v="44.489312169312164"/>
    <n v="47.716560846560846"/>
    <n v="57.562310981008274"/>
    <n v="69.339900161876415"/>
    <n v="45.870648833756675"/>
    <n v="49.324128956429689"/>
    <n v="47.953439153439149"/>
    <n v="31.421904761904759"/>
    <n v="26.300105820105816"/>
    <n v="29.218783068783072"/>
    <n v="0"/>
    <n v="0"/>
    <n v="271.18296407789859"/>
    <n v="0"/>
    <n v="0"/>
    <n v="0"/>
    <n v="0"/>
    <n v="0"/>
    <n v="0"/>
    <n v="0"/>
    <n v="0"/>
    <n v="0"/>
    <n v="0"/>
    <n v="0"/>
    <n v="0"/>
    <n v="12.915738000000001"/>
    <n v="17.325990000000001"/>
    <n v="23.863266240000002"/>
    <n v="25.594304340000004"/>
    <n v="30.875387488615186"/>
    <n v="37.192674328627596"/>
    <n v="24.604190362748074"/>
    <n v="26.456574937907671"/>
    <n v="25.721361599999998"/>
    <n v="16.854144120000001"/>
    <n v="14.106903359999999"/>
    <n v="15.672429300000003"/>
  </r>
  <r>
    <s v="NOV"/>
    <x v="12"/>
    <n v="64409314"/>
    <n v="10041000009751"/>
    <s v="Holanda Chemisse Strawberry 8-4pk"/>
    <m/>
    <m/>
    <m/>
    <m/>
    <m/>
    <m/>
    <m/>
    <m/>
    <m/>
    <m/>
    <m/>
    <m/>
    <m/>
    <n v="6285"/>
    <n v="3945"/>
    <n v="7476.3242224927108"/>
    <n v="9021.7174995931673"/>
    <n v="8648.2044385064273"/>
    <n v="9535.7489515953785"/>
    <n v="10477.411216448209"/>
    <n v="9607.5164786024361"/>
    <n v="9507.6084520669901"/>
    <n v="8181.1689071744458"/>
    <n v="4611.8915444973345"/>
    <n v="5004.4005348162345"/>
    <n v="92301.992245793328"/>
    <n v="135"/>
    <n v="2.0800000000000003E-3"/>
    <n v="0"/>
    <n v="92301.992245793328"/>
    <n v="0"/>
    <n v="0"/>
    <n v="683.71846107995054"/>
    <n v="0"/>
    <n v="0"/>
    <n v="0"/>
    <n v="0"/>
    <n v="0"/>
    <n v="0"/>
    <n v="0"/>
    <n v="0"/>
    <n v="0"/>
    <n v="0"/>
    <n v="0"/>
    <n v="0"/>
    <n v="46.555555555555557"/>
    <n v="29.222222222222221"/>
    <n v="55.38017942587193"/>
    <n v="66.827537034023464"/>
    <n v="64.060773618566131"/>
    <n v="70.63517741922503"/>
    <n v="77.610453455171921"/>
    <n v="71.166788730388419"/>
    <n v="70.426729274570292"/>
    <n v="60.601251164255153"/>
    <n v="34.162159588869144"/>
    <n v="37.069633591231366"/>
    <n v="0"/>
    <n v="0"/>
    <n v="191.98814387125014"/>
    <n v="0"/>
    <n v="0"/>
    <n v="0"/>
    <n v="0"/>
    <n v="0"/>
    <n v="0"/>
    <n v="0"/>
    <n v="0"/>
    <n v="0"/>
    <n v="0"/>
    <n v="0"/>
    <n v="0"/>
    <n v="13.072800000000001"/>
    <n v="8.2056000000000004"/>
    <n v="15.55075438278484"/>
    <n v="18.765172399153791"/>
    <n v="17.988265232093372"/>
    <n v="19.834357819318388"/>
    <n v="21.793015330212278"/>
    <n v="19.98363427549307"/>
    <n v="19.77582558029934"/>
    <n v="17.016831326922848"/>
    <n v="9.5927344125544565"/>
    <n v="10.409153112417769"/>
  </r>
  <r>
    <s v="NOV"/>
    <x v="23"/>
    <n v="64369052"/>
    <n v="10075856001058"/>
    <s v="KL Strawberry SS Cone"/>
    <m/>
    <m/>
    <m/>
    <m/>
    <m/>
    <m/>
    <m/>
    <m/>
    <m/>
    <m/>
    <m/>
    <m/>
    <m/>
    <n v="1944"/>
    <n v="1032"/>
    <n v="926.88942940136508"/>
    <n v="2893.191897266448"/>
    <n v="3115.0072945628303"/>
    <n v="3389.3705941626413"/>
    <n v="1882.0550841774486"/>
    <n v="1421.334972947875"/>
    <n v="715.96421892784531"/>
    <n v="904.35684356283787"/>
    <n v="1012.9084131852294"/>
    <n v="784.92255445748458"/>
    <n v="20022.001302652003"/>
    <n v="120"/>
    <n v="5.3220000000000003E-3"/>
    <n v="0"/>
    <n v="20022.001302652003"/>
    <n v="0"/>
    <n v="0"/>
    <n v="166.85001085543337"/>
    <n v="0"/>
    <n v="0"/>
    <n v="0"/>
    <n v="0"/>
    <n v="0"/>
    <n v="0"/>
    <n v="0"/>
    <n v="0"/>
    <n v="0"/>
    <n v="0"/>
    <n v="0"/>
    <n v="0"/>
    <n v="16.2"/>
    <n v="8.6"/>
    <n v="7.7240785783447086"/>
    <n v="24.109932477220401"/>
    <n v="25.958394121356921"/>
    <n v="28.244754951355343"/>
    <n v="15.683792368145406"/>
    <n v="11.844458107898959"/>
    <n v="5.9663684910653778"/>
    <n v="7.5363070296903159"/>
    <n v="8.4409034432102441"/>
    <n v="6.5410212871457052"/>
    <n v="0"/>
    <n v="0"/>
    <n v="106.55709093271396"/>
    <n v="0"/>
    <n v="0"/>
    <n v="0"/>
    <n v="0"/>
    <n v="0"/>
    <n v="0"/>
    <n v="0"/>
    <n v="0"/>
    <n v="0"/>
    <n v="0"/>
    <n v="0"/>
    <n v="0"/>
    <n v="10.345968000000001"/>
    <n v="5.4923040000000007"/>
    <n v="4.9329055432740656"/>
    <n v="15.397567277252037"/>
    <n v="16.578068821663383"/>
    <n v="18.038230302133577"/>
    <n v="10.016297157992382"/>
    <n v="7.5643447260285912"/>
    <n v="3.810361573133993"/>
    <n v="4.8129871214414237"/>
    <n v="5.3906985749717915"/>
    <n v="4.1773578348227334"/>
  </r>
  <r>
    <s v="NOV"/>
    <x v="23"/>
    <n v="69552657"/>
    <n v="10075856000716"/>
    <s v="KL Cone Reeses PB Reeses Chocolate 6-8CT"/>
    <m/>
    <m/>
    <m/>
    <m/>
    <m/>
    <m/>
    <m/>
    <m/>
    <m/>
    <m/>
    <m/>
    <m/>
    <m/>
    <n v="4500"/>
    <n v="2312"/>
    <n v="2013.7533927699694"/>
    <n v="1455.8267945556922"/>
    <n v="434.94185217885024"/>
    <n v="1063.856587558025"/>
    <n v="2314.5674665582264"/>
    <n v="1280.6110766823074"/>
    <n v="1688.4329207881819"/>
    <n v="2218.6015741120755"/>
    <n v="1501.9572406925486"/>
    <n v="1711.8035304117591"/>
    <n v="22496.352436307636"/>
    <n v="108"/>
    <n v="5.3220000000000003E-3"/>
    <n v="0"/>
    <n v="22496.352436307636"/>
    <n v="0"/>
    <n v="0"/>
    <n v="208.29955959544108"/>
    <n v="0"/>
    <n v="0"/>
    <n v="0"/>
    <n v="0"/>
    <n v="0"/>
    <n v="0"/>
    <n v="0"/>
    <n v="0"/>
    <n v="0"/>
    <n v="0"/>
    <n v="0"/>
    <n v="0"/>
    <n v="41.666666666666664"/>
    <n v="21.407407407407408"/>
    <n v="18.645864747870089"/>
    <n v="13.479877727367521"/>
    <n v="4.0272393720263908"/>
    <n v="9.8505239588706015"/>
    <n v="21.431180245909506"/>
    <n v="11.857509969280624"/>
    <n v="15.633638155446128"/>
    <n v="20.542607167704404"/>
    <n v="13.907011487893968"/>
    <n v="15.85003268899777"/>
    <n v="0"/>
    <n v="0"/>
    <n v="119.72558766602924"/>
    <n v="0"/>
    <n v="0"/>
    <n v="0"/>
    <n v="0"/>
    <n v="0"/>
    <n v="0"/>
    <n v="0"/>
    <n v="0"/>
    <n v="0"/>
    <n v="0"/>
    <n v="0"/>
    <n v="0"/>
    <n v="23.949000000000002"/>
    <n v="12.304464000000001"/>
    <n v="10.717195556321778"/>
    <n v="7.7479102006253946"/>
    <n v="2.3147605372958413"/>
    <n v="5.6618447589838095"/>
    <n v="12.318128057022882"/>
    <n v="6.8154121501032403"/>
    <n v="8.9858400044347047"/>
    <n v="11.807397577424467"/>
    <n v="7.9934164349657442"/>
    <n v="9.1102183888513828"/>
  </r>
  <r>
    <s v="NOV"/>
    <x v="9"/>
    <n v="68410353"/>
    <n v="10077567193299"/>
    <s v="MG Mini Classic RFA 6-6PK"/>
    <m/>
    <m/>
    <m/>
    <m/>
    <m/>
    <m/>
    <m/>
    <m/>
    <m/>
    <m/>
    <m/>
    <m/>
    <m/>
    <n v="6392"/>
    <n v="8048"/>
    <n v="6621.8390134417077"/>
    <n v="7165.5921556085759"/>
    <n v="8471.2073827207423"/>
    <n v="8212.1699243151415"/>
    <n v="7243.3300788670995"/>
    <n v="8383.7748759650985"/>
    <n v="5173.6240327416344"/>
    <n v="4474.3798300162571"/>
    <n v="3338.7389349318446"/>
    <n v="3848.9788494540503"/>
    <n v="77373.635078062158"/>
    <n v="176"/>
    <n v="1.98E-3"/>
    <n v="0"/>
    <n v="77373.635078062158"/>
    <n v="0"/>
    <n v="0"/>
    <n v="439.6229265798986"/>
    <n v="0"/>
    <n v="0"/>
    <n v="0"/>
    <n v="0"/>
    <n v="0"/>
    <n v="0"/>
    <n v="0"/>
    <n v="0"/>
    <n v="0"/>
    <n v="0"/>
    <n v="0"/>
    <n v="0"/>
    <n v="36.31818181818182"/>
    <n v="45.727272727272727"/>
    <n v="37.624085303646069"/>
    <n v="40.713591793230542"/>
    <n v="48.131860129095124"/>
    <n v="46.66005638815421"/>
    <n v="41.155284539017607"/>
    <n v="47.63508452252897"/>
    <n v="29.395591095122924"/>
    <n v="25.422612670546915"/>
    <n v="18.970107584840026"/>
    <n v="21.869198008261648"/>
    <n v="0"/>
    <n v="0"/>
    <n v="153.19979745456308"/>
    <n v="0"/>
    <n v="0"/>
    <n v="0"/>
    <n v="0"/>
    <n v="0"/>
    <n v="0"/>
    <n v="0"/>
    <n v="0"/>
    <n v="0"/>
    <n v="0"/>
    <n v="0"/>
    <n v="0"/>
    <n v="12.65616"/>
    <n v="15.935040000000001"/>
    <n v="13.111241246614581"/>
    <n v="14.187872468104981"/>
    <n v="16.77299061778707"/>
    <n v="16.26009645014398"/>
    <n v="14.341793556156857"/>
    <n v="16.599874254410896"/>
    <n v="10.243775584828436"/>
    <n v="8.8592720634321882"/>
    <n v="6.6107030911650524"/>
    <n v="7.6209781219190198"/>
  </r>
  <r>
    <s v="NOV"/>
    <x v="7"/>
    <n v="64789262"/>
    <n v="10077567028744"/>
    <s v="GH Oreo Cookies+Cream Bar 1-24BK"/>
    <m/>
    <m/>
    <m/>
    <m/>
    <m/>
    <m/>
    <m/>
    <m/>
    <m/>
    <m/>
    <m/>
    <m/>
    <m/>
    <n v="8865"/>
    <n v="9615"/>
    <n v="13196.195490858872"/>
    <n v="24556.753304825084"/>
    <n v="34154.025327606694"/>
    <n v="31563.859850480061"/>
    <n v="31545.318833843052"/>
    <n v="23402.418354330275"/>
    <n v="20660.650970376992"/>
    <n v="16698.529694099372"/>
    <n v="14372.700924012865"/>
    <n v="11608.13403351699"/>
    <n v="240238.58678395028"/>
    <n v="225"/>
    <n v="2.8319999999999999E-3"/>
    <n v="0"/>
    <n v="240238.58678395028"/>
    <n v="0"/>
    <n v="0"/>
    <n v="1067.7270523731124"/>
    <n v="0"/>
    <n v="0"/>
    <n v="0"/>
    <n v="0"/>
    <n v="0"/>
    <n v="0"/>
    <n v="0"/>
    <n v="0"/>
    <n v="0"/>
    <n v="0"/>
    <n v="0"/>
    <n v="0"/>
    <n v="39.4"/>
    <n v="42.733333333333334"/>
    <n v="58.649757737150544"/>
    <n v="109.14112579922259"/>
    <n v="151.79566812269641"/>
    <n v="140.28382155768915"/>
    <n v="140.20141703930244"/>
    <n v="104.01074824146789"/>
    <n v="91.825115423897742"/>
    <n v="74.215687529330538"/>
    <n v="63.87867077339051"/>
    <n v="51.591706815631063"/>
    <n v="0"/>
    <n v="0"/>
    <n v="680.35567777214715"/>
    <n v="0"/>
    <n v="0"/>
    <n v="0"/>
    <n v="0"/>
    <n v="0"/>
    <n v="0"/>
    <n v="0"/>
    <n v="0"/>
    <n v="0"/>
    <n v="0"/>
    <n v="0"/>
    <n v="0"/>
    <n v="25.10568"/>
    <n v="27.229679999999998"/>
    <n v="37.371625630112327"/>
    <n v="69.544725359264632"/>
    <n v="96.72419972778215"/>
    <n v="89.388851096559534"/>
    <n v="89.336342937443519"/>
    <n v="66.275648779463339"/>
    <n v="58.51096354810764"/>
    <n v="47.290236093689423"/>
    <n v="40.703489016804433"/>
    <n v="32.874235582920114"/>
  </r>
  <r>
    <s v="NOV"/>
    <x v="23"/>
    <n v="69629469"/>
    <n v="10075856000518"/>
    <s v="KL Cone Classic Vanilla Chocolate 6-8ct"/>
    <m/>
    <m/>
    <m/>
    <m/>
    <m/>
    <m/>
    <m/>
    <m/>
    <m/>
    <m/>
    <m/>
    <m/>
    <m/>
    <n v="1344"/>
    <n v="1488"/>
    <n v="1779.6353241573245"/>
    <n v="2100.8451195291764"/>
    <n v="1210.4206359317225"/>
    <n v="3839.3028770539258"/>
    <n v="5084.9018334527955"/>
    <n v="1860.8257044443621"/>
    <n v="2978.5944631729176"/>
    <n v="948.92598703963404"/>
    <n v="1963.5695672853703"/>
    <n v="2104.2164710601551"/>
    <n v="26703.237983127383"/>
    <n v="120"/>
    <n v="5.3220000000000003E-3"/>
    <n v="0"/>
    <n v="26703.237983127383"/>
    <n v="0"/>
    <n v="0"/>
    <n v="222.52698319272818"/>
    <n v="0"/>
    <n v="0"/>
    <n v="0"/>
    <n v="0"/>
    <n v="0"/>
    <n v="0"/>
    <n v="0"/>
    <n v="0"/>
    <n v="0"/>
    <n v="0"/>
    <n v="0"/>
    <n v="0"/>
    <n v="11.2"/>
    <n v="12.4"/>
    <n v="14.830294367977704"/>
    <n v="17.507042662743135"/>
    <n v="10.086838632764353"/>
    <n v="31.994190642116049"/>
    <n v="42.374181945439965"/>
    <n v="15.506880870369685"/>
    <n v="24.821620526440981"/>
    <n v="7.9077165586636173"/>
    <n v="16.363079727378086"/>
    <n v="17.535137258834627"/>
    <n v="0"/>
    <n v="0"/>
    <n v="142.11463254620395"/>
    <n v="0"/>
    <n v="0"/>
    <n v="0"/>
    <n v="0"/>
    <n v="0"/>
    <n v="0"/>
    <n v="0"/>
    <n v="0"/>
    <n v="0"/>
    <n v="0"/>
    <n v="0"/>
    <n v="0"/>
    <n v="7.152768"/>
    <n v="7.9191360000000008"/>
    <n v="9.4712191951652809"/>
    <n v="11.180697726134277"/>
    <n v="6.4418586244286278"/>
    <n v="20.432769911680996"/>
    <n v="27.06184755763578"/>
    <n v="9.9033143990528956"/>
    <n v="15.852079733006269"/>
    <n v="5.0501841030249324"/>
    <n v="10.450117237092742"/>
    <n v="11.198640058982146"/>
  </r>
  <r>
    <s v="PIC"/>
    <x v="2"/>
    <n v="62697528"/>
    <n v="10076840002280"/>
    <s v="BJ US-NDS-Milk+Cookies-8 1PT"/>
    <m/>
    <m/>
    <m/>
    <m/>
    <m/>
    <m/>
    <m/>
    <m/>
    <m/>
    <m/>
    <m/>
    <m/>
    <m/>
    <n v="8282"/>
    <n v="6857"/>
    <n v="11294.962414688671"/>
    <n v="8606.0790093077831"/>
    <n v="9750.5351115237881"/>
    <n v="10101.56871532872"/>
    <n v="9573.8599883984498"/>
    <n v="10107.185337053725"/>
    <n v="8294.0484708733838"/>
    <n v="6545.9241710516144"/>
    <n v="7673.2658911667613"/>
    <n v="6760.9538474616211"/>
    <n v="103847.38295685453"/>
    <n v="240"/>
    <n v="3.7839999999999996E-3"/>
    <n v="0"/>
    <n v="103847.38295685453"/>
    <n v="0"/>
    <n v="0"/>
    <n v="432.6974289868939"/>
    <n v="0"/>
    <n v="0"/>
    <n v="0"/>
    <n v="0"/>
    <n v="0"/>
    <n v="0"/>
    <n v="0"/>
    <n v="0"/>
    <n v="0"/>
    <n v="0"/>
    <n v="0"/>
    <n v="0"/>
    <n v="34.508333333333333"/>
    <n v="28.570833333333333"/>
    <n v="47.062343394536128"/>
    <n v="35.858662538782433"/>
    <n v="40.627229631349117"/>
    <n v="42.089869647203003"/>
    <n v="39.891083284993542"/>
    <n v="42.113272237723855"/>
    <n v="34.558535295305767"/>
    <n v="27.274684046048392"/>
    <n v="31.971941213194839"/>
    <n v="28.170641031090089"/>
    <n v="0"/>
    <n v="0"/>
    <n v="392.9584971087375"/>
    <n v="0"/>
    <n v="0"/>
    <n v="0"/>
    <n v="0"/>
    <n v="0"/>
    <n v="0"/>
    <n v="0"/>
    <n v="0"/>
    <n v="0"/>
    <n v="0"/>
    <n v="0"/>
    <n v="0"/>
    <n v="31.339087999999997"/>
    <n v="25.946887999999998"/>
    <n v="42.740137777181928"/>
    <n v="32.565402971220649"/>
    <n v="36.896024862006009"/>
    <n v="38.224336018803875"/>
    <n v="36.227486196099733"/>
    <n v="38.245589315411287"/>
    <n v="31.38467941378488"/>
    <n v="24.769777063259305"/>
    <n v="29.035638132175023"/>
    <n v="25.58344935879477"/>
  </r>
  <r>
    <s v="NOV"/>
    <x v="23"/>
    <n v="69964646"/>
    <n v="10075856000938"/>
    <s v="KL Cone Vanilla Caramel OOH 1-24ct"/>
    <m/>
    <m/>
    <m/>
    <m/>
    <m/>
    <m/>
    <m/>
    <m/>
    <m/>
    <m/>
    <m/>
    <m/>
    <m/>
    <n v="2214"/>
    <n v="4935"/>
    <n v="4000.4700000000007"/>
    <n v="4790.170000000001"/>
    <n v="4974.3200000000006"/>
    <n v="4448.6099999999997"/>
    <n v="5240.0200000000004"/>
    <n v="3513.6000000000004"/>
    <n v="4648.8999999999996"/>
    <n v="4196.3100000000004"/>
    <n v="3684.91"/>
    <n v="2734.6900000000005"/>
    <n v="49381"/>
    <n v="180"/>
    <n v="2.8799999999999997E-3"/>
    <n v="0"/>
    <n v="49381"/>
    <n v="0"/>
    <n v="0"/>
    <n v="274.3388888888889"/>
    <n v="0"/>
    <n v="0"/>
    <n v="0"/>
    <n v="0"/>
    <n v="0"/>
    <n v="0"/>
    <n v="0"/>
    <n v="0"/>
    <n v="0"/>
    <n v="0"/>
    <n v="0"/>
    <n v="0"/>
    <n v="12.3"/>
    <n v="27.416666666666668"/>
    <n v="22.224833333333336"/>
    <n v="26.61205555555556"/>
    <n v="27.635111111111115"/>
    <n v="24.714499999999997"/>
    <n v="29.111222222222224"/>
    <n v="19.520000000000003"/>
    <n v="25.827222222222222"/>
    <n v="23.312833333333337"/>
    <n v="20.471722222222223"/>
    <n v="15.192722222222224"/>
    <n v="0"/>
    <n v="0"/>
    <n v="142.21727999999999"/>
    <n v="0"/>
    <n v="0"/>
    <n v="0"/>
    <n v="0"/>
    <n v="0"/>
    <n v="0"/>
    <n v="0"/>
    <n v="0"/>
    <n v="0"/>
    <n v="0"/>
    <n v="0"/>
    <n v="0"/>
    <n v="6.3763199999999998"/>
    <n v="14.212799999999998"/>
    <n v="11.521353600000001"/>
    <n v="13.795689600000001"/>
    <n v="14.3260416"/>
    <n v="12.811996799999998"/>
    <n v="15.0912576"/>
    <n v="10.119168"/>
    <n v="13.388831999999997"/>
    <n v="12.0853728"/>
    <n v="10.612540799999998"/>
    <n v="7.8759072000000012"/>
  </r>
  <r>
    <s v="NOV"/>
    <x v="3"/>
    <n v="68710277"/>
    <n v="10075856012214"/>
    <s v="KL SAB RF NSA KRUNCH BAR 12-6PK"/>
    <m/>
    <m/>
    <m/>
    <m/>
    <m/>
    <m/>
    <m/>
    <m/>
    <m/>
    <m/>
    <m/>
    <m/>
    <m/>
    <n v="8664"/>
    <n v="10027"/>
    <n v="15407.599983009921"/>
    <n v="14028.206484554823"/>
    <n v="15714.912970799245"/>
    <n v="18999.444666406845"/>
    <n v="18504.458896393851"/>
    <n v="15691.667978131369"/>
    <n v="11477.600370663091"/>
    <n v="12151.803126557252"/>
    <n v="8319.9933721503003"/>
    <n v="9062.8273554542448"/>
    <n v="158049.51520412095"/>
    <n v="132"/>
    <n v="8.5199999999999998E-3"/>
    <n v="0"/>
    <n v="158049.51520412095"/>
    <n v="0"/>
    <n v="0"/>
    <n v="1197.3448121524314"/>
    <n v="0"/>
    <n v="0"/>
    <n v="0"/>
    <n v="0"/>
    <n v="0"/>
    <n v="0"/>
    <n v="0"/>
    <n v="0"/>
    <n v="0"/>
    <n v="0"/>
    <n v="0"/>
    <n v="0"/>
    <n v="65.63636363636364"/>
    <n v="75.962121212121218"/>
    <n v="116.72424229552971"/>
    <n v="106.27429154965775"/>
    <n v="119.05237099090337"/>
    <n v="143.93518686671854"/>
    <n v="140.18529466965037"/>
    <n v="118.87627256160128"/>
    <n v="86.951517959568875"/>
    <n v="92.059114595130694"/>
    <n v="63.030252819320459"/>
    <n v="68.657782995865489"/>
    <n v="0"/>
    <n v="0"/>
    <n v="1346.5818695391106"/>
    <n v="0"/>
    <n v="0"/>
    <n v="0"/>
    <n v="0"/>
    <n v="0"/>
    <n v="0"/>
    <n v="0"/>
    <n v="0"/>
    <n v="0"/>
    <n v="0"/>
    <n v="0"/>
    <n v="0"/>
    <n v="73.817279999999997"/>
    <n v="85.430039999999991"/>
    <n v="131.27275185524454"/>
    <n v="119.52031924840709"/>
    <n v="133.89105851120956"/>
    <n v="161.87526855778631"/>
    <n v="157.6579897972756"/>
    <n v="133.69301117367925"/>
    <n v="97.789155158049539"/>
    <n v="103.53336263826779"/>
    <n v="70.886343530720552"/>
    <n v="77.21528906847017"/>
  </r>
  <r>
    <s v="NOV"/>
    <x v="29"/>
    <n v="69981590"/>
    <n v="10186852001734"/>
    <s v="TAL NV Summer STRWBRY Sorbetto Bar 6-6Pk"/>
    <m/>
    <m/>
    <m/>
    <m/>
    <m/>
    <m/>
    <m/>
    <m/>
    <m/>
    <m/>
    <m/>
    <m/>
    <m/>
    <n v="1550"/>
    <n v="2717"/>
    <n v="2000.0000000000007"/>
    <n v="0"/>
    <n v="0"/>
    <n v="0"/>
    <n v="0"/>
    <n v="0"/>
    <n v="0"/>
    <n v="0"/>
    <n v="0"/>
    <n v="0"/>
    <n v="6267.0000000000009"/>
    <n v="176"/>
    <n v="1.98E-3"/>
    <n v="0"/>
    <n v="6267.0000000000009"/>
    <n v="0"/>
    <n v="0"/>
    <n v="35.607954545454554"/>
    <n v="0"/>
    <n v="0"/>
    <n v="0"/>
    <n v="0"/>
    <n v="0"/>
    <n v="0"/>
    <n v="0"/>
    <n v="0"/>
    <n v="0"/>
    <n v="0"/>
    <n v="0"/>
    <n v="0"/>
    <n v="8.8068181818181817"/>
    <n v="15.4375"/>
    <n v="11.363636363636367"/>
    <n v="0"/>
    <n v="0"/>
    <n v="0"/>
    <n v="0"/>
    <n v="0"/>
    <n v="0"/>
    <n v="0"/>
    <n v="0"/>
    <n v="0"/>
    <n v="0"/>
    <n v="0"/>
    <n v="12.408660000000001"/>
    <n v="0"/>
    <n v="0"/>
    <n v="0"/>
    <n v="0"/>
    <n v="0"/>
    <n v="0"/>
    <n v="0"/>
    <n v="0"/>
    <n v="0"/>
    <n v="0"/>
    <n v="0"/>
    <n v="0"/>
    <n v="3.069"/>
    <n v="5.3796600000000003"/>
    <n v="3.9600000000000013"/>
    <n v="0"/>
    <n v="0"/>
    <n v="0"/>
    <n v="0"/>
    <n v="0"/>
    <n v="0"/>
    <n v="0"/>
    <n v="0"/>
    <n v="0"/>
  </r>
  <r>
    <s v="PIC"/>
    <x v="0"/>
    <n v="68890247"/>
    <n v="10077567003260"/>
    <s v="BR Dulce de Leche 6 1.5QT"/>
    <m/>
    <m/>
    <m/>
    <m/>
    <m/>
    <m/>
    <m/>
    <m/>
    <m/>
    <m/>
    <m/>
    <m/>
    <m/>
    <n v="363"/>
    <n v="341"/>
    <n v="437.32555661482633"/>
    <n v="0"/>
    <n v="0"/>
    <n v="15.401458234835129"/>
    <n v="0"/>
    <n v="0"/>
    <n v="0"/>
    <n v="0"/>
    <n v="0"/>
    <n v="0"/>
    <n v="1156.7270148496616"/>
    <n v="176"/>
    <n v="8.5170239596469108E-3"/>
    <n v="0"/>
    <n v="1156.7270148496616"/>
    <n v="0"/>
    <n v="0"/>
    <n v="6.5723125843730772"/>
    <n v="0"/>
    <n v="0"/>
    <n v="0"/>
    <n v="0"/>
    <n v="0"/>
    <n v="0"/>
    <n v="0"/>
    <n v="0"/>
    <n v="0"/>
    <n v="0"/>
    <n v="0"/>
    <n v="0"/>
    <n v="2.0625"/>
    <n v="1.9375"/>
    <n v="2.4848042989478767"/>
    <n v="0"/>
    <n v="0"/>
    <n v="8.7508285425199603E-2"/>
    <n v="0"/>
    <n v="0"/>
    <n v="0"/>
    <n v="0"/>
    <n v="0"/>
    <n v="0"/>
    <n v="0"/>
    <n v="0"/>
    <n v="9.8518717002454164"/>
    <n v="0"/>
    <n v="0"/>
    <n v="0"/>
    <n v="0"/>
    <n v="0"/>
    <n v="0"/>
    <n v="0"/>
    <n v="0"/>
    <n v="0"/>
    <n v="0"/>
    <n v="0"/>
    <n v="0"/>
    <n v="3.0916796973518288"/>
    <n v="2.9043051702395966"/>
    <n v="3.7247122438543974"/>
    <n v="0"/>
    <n v="0"/>
    <n v="0.13117458879959201"/>
    <n v="0"/>
    <n v="0"/>
    <n v="0"/>
    <n v="0"/>
    <n v="0"/>
    <n v="0"/>
  </r>
  <r>
    <s v="NOV"/>
    <x v="10"/>
    <n v="64779835"/>
    <n v="10077567003505"/>
    <s v="PS Minions Facepiece 1-20PK"/>
    <m/>
    <m/>
    <m/>
    <m/>
    <m/>
    <m/>
    <m/>
    <m/>
    <m/>
    <m/>
    <m/>
    <m/>
    <m/>
    <n v="1116"/>
    <n v="966"/>
    <n v="579.84615792019679"/>
    <n v="716.34539812388368"/>
    <n v="45.402397338755378"/>
    <n v="304.53992324347524"/>
    <n v="0.85965268453468013"/>
    <n v="0"/>
    <n v="0"/>
    <n v="0"/>
    <n v="0"/>
    <n v="0"/>
    <n v="3728.9935293108451"/>
    <n v="210"/>
    <n v="2E-3"/>
    <n v="0"/>
    <n v="3728.9935293108451"/>
    <n v="0"/>
    <n v="0"/>
    <n v="17.757112044337358"/>
    <n v="0"/>
    <n v="0"/>
    <n v="0"/>
    <n v="0"/>
    <n v="0"/>
    <n v="0"/>
    <n v="0"/>
    <n v="0"/>
    <n v="0"/>
    <n v="0"/>
    <n v="0"/>
    <n v="0"/>
    <n v="5.3142857142857141"/>
    <n v="4.5999999999999996"/>
    <n v="2.7611721805723657"/>
    <n v="3.4111685624946841"/>
    <n v="0.21620189208931131"/>
    <n v="1.4501901106832153"/>
    <n v="4.093584212069905E-3"/>
    <n v="0"/>
    <n v="0"/>
    <n v="0"/>
    <n v="0"/>
    <n v="0"/>
    <n v="0"/>
    <n v="0"/>
    <n v="7.4579870586216908"/>
    <n v="0"/>
    <n v="0"/>
    <n v="0"/>
    <n v="0"/>
    <n v="0"/>
    <n v="0"/>
    <n v="0"/>
    <n v="0"/>
    <n v="0"/>
    <n v="0"/>
    <n v="0"/>
    <n v="0"/>
    <n v="2.2320000000000002"/>
    <n v="1.9319999999999999"/>
    <n v="1.1596923158403936"/>
    <n v="1.4326907962477673"/>
    <n v="9.0804794677510764E-2"/>
    <n v="0.60907984648695046"/>
    <n v="1.7193053690693603E-3"/>
    <n v="0"/>
    <n v="0"/>
    <n v="0"/>
    <n v="0"/>
    <n v="0"/>
  </r>
  <r>
    <s v="NOV"/>
    <x v="10"/>
    <n v="64403162"/>
    <n v="10077567004113"/>
    <s v="PS Baby Yoda"/>
    <m/>
    <m/>
    <m/>
    <m/>
    <m/>
    <m/>
    <m/>
    <m/>
    <m/>
    <m/>
    <m/>
    <m/>
    <m/>
    <n v="240"/>
    <n v="30"/>
    <n v="75.77311574589001"/>
    <n v="1342.676765524388"/>
    <n v="203.19777307026723"/>
    <n v="0"/>
    <n v="780.89"/>
    <n v="300.31999999999994"/>
    <n v="304.44"/>
    <n v="44.680000000000021"/>
    <n v="184.96000000000004"/>
    <n v="238.7"/>
    <n v="3745.6376543405449"/>
    <n v="195"/>
    <n v="2.16E-3"/>
    <n v="0"/>
    <n v="3745.6376543405449"/>
    <n v="0"/>
    <n v="0"/>
    <n v="19.208398227387409"/>
    <n v="0"/>
    <n v="0"/>
    <n v="0"/>
    <n v="0"/>
    <n v="0"/>
    <n v="0"/>
    <n v="0"/>
    <n v="0"/>
    <n v="0"/>
    <n v="0"/>
    <n v="0"/>
    <n v="0"/>
    <n v="1.2307692307692308"/>
    <n v="0.15384615384615385"/>
    <n v="0.38858008074815392"/>
    <n v="6.8855218744840405"/>
    <n v="1.0420398618988063"/>
    <n v="0"/>
    <n v="4.0045641025641023"/>
    <n v="1.5401025641025639"/>
    <n v="1.5612307692307692"/>
    <n v="0.22912820512820523"/>
    <n v="0.94851282051282071"/>
    <n v="1.224102564102564"/>
    <n v="0"/>
    <n v="0"/>
    <n v="8.0905773333755775"/>
    <n v="0"/>
    <n v="0"/>
    <n v="0"/>
    <n v="0"/>
    <n v="0"/>
    <n v="0"/>
    <n v="0"/>
    <n v="0"/>
    <n v="0"/>
    <n v="0"/>
    <n v="0"/>
    <n v="0"/>
    <n v="0.51839999999999997"/>
    <n v="6.4799999999999996E-2"/>
    <n v="0.16366993001112243"/>
    <n v="2.900181813532678"/>
    <n v="0.43890718983177723"/>
    <n v="0"/>
    <n v="1.6867224000000001"/>
    <n v="0.64869119999999991"/>
    <n v="0.65759040000000002"/>
    <n v="9.6508800000000047E-2"/>
    <n v="0.39951360000000008"/>
    <n v="0.51559199999999994"/>
  </r>
  <r>
    <s v="PIC"/>
    <x v="2"/>
    <n v="68940226"/>
    <n v="10076840003850"/>
    <s v="BJ US-IC-MoussePie-8 1PT"/>
    <m/>
    <m/>
    <m/>
    <m/>
    <m/>
    <m/>
    <m/>
    <m/>
    <m/>
    <m/>
    <m/>
    <m/>
    <m/>
    <n v="4504"/>
    <n v="2541"/>
    <n v="6802.8771913864366"/>
    <n v="3944.7149628973034"/>
    <n v="5371.6299847861847"/>
    <n v="6900.4338338570169"/>
    <n v="6720.2722188455919"/>
    <n v="6426.1623963605425"/>
    <n v="4924.4597446602693"/>
    <n v="4431.997433400913"/>
    <n v="4159.9111631053884"/>
    <n v="3257.6792015821347"/>
    <n v="59985.13813088178"/>
    <n v="240"/>
    <n v="3.7839999999999996E-3"/>
    <n v="0"/>
    <n v="59985.13813088178"/>
    <n v="0"/>
    <n v="0"/>
    <n v="249.93807554534075"/>
    <n v="0"/>
    <n v="0"/>
    <n v="0"/>
    <n v="0"/>
    <n v="0"/>
    <n v="0"/>
    <n v="0"/>
    <n v="0"/>
    <n v="0"/>
    <n v="0"/>
    <n v="0"/>
    <n v="0"/>
    <n v="18.766666666666666"/>
    <n v="10.5875"/>
    <n v="28.345321630776819"/>
    <n v="16.43631234540543"/>
    <n v="22.381791603275769"/>
    <n v="28.751807641070904"/>
    <n v="28.001134245189967"/>
    <n v="26.775676651502259"/>
    <n v="20.518582269417788"/>
    <n v="18.466655972503805"/>
    <n v="17.332963179605784"/>
    <n v="13.573663339925561"/>
    <n v="0"/>
    <n v="0"/>
    <n v="226.98376268725664"/>
    <n v="0"/>
    <n v="0"/>
    <n v="0"/>
    <n v="0"/>
    <n v="0"/>
    <n v="0"/>
    <n v="0"/>
    <n v="0"/>
    <n v="0"/>
    <n v="0"/>
    <n v="0"/>
    <n v="0"/>
    <n v="17.043135999999997"/>
    <n v="9.615143999999999"/>
    <n v="25.742087292206275"/>
    <n v="14.926801419603395"/>
    <n v="20.326247862430922"/>
    <n v="26.11124162731495"/>
    <n v="25.429510076111718"/>
    <n v="24.316598507828289"/>
    <n v="18.634155673794456"/>
    <n v="16.770678287989053"/>
    <n v="15.741103841190787"/>
    <n v="12.327058098786797"/>
  </r>
  <r>
    <s v="NOV"/>
    <x v="12"/>
    <n v="64410857"/>
    <n v="10041000009768"/>
    <s v="Holanda Solero Lime 8-4pk"/>
    <m/>
    <m/>
    <m/>
    <m/>
    <m/>
    <m/>
    <m/>
    <m/>
    <m/>
    <m/>
    <m/>
    <m/>
    <m/>
    <n v="3240"/>
    <n v="1110"/>
    <n v="1635.6354387769543"/>
    <n v="2709.6684121381809"/>
    <n v="2393.9508775539098"/>
    <n v="2745.3278454447318"/>
    <n v="3429.9601924344397"/>
    <n v="2831.2299710910838"/>
    <n v="2152.7022367830891"/>
    <n v="1721.3281273962775"/>
    <n v="834.38997109108413"/>
    <n v="1017.0322367830888"/>
    <n v="25821.225309492842"/>
    <n v="135"/>
    <n v="2.0800000000000003E-3"/>
    <n v="0"/>
    <n v="25821.225309492842"/>
    <n v="0"/>
    <n v="0"/>
    <n v="191.26833562587291"/>
    <n v="0"/>
    <n v="0"/>
    <n v="0"/>
    <n v="0"/>
    <n v="0"/>
    <n v="0"/>
    <n v="0"/>
    <n v="0"/>
    <n v="0"/>
    <n v="0"/>
    <n v="0"/>
    <n v="0"/>
    <n v="24"/>
    <n v="8.2222222222222214"/>
    <n v="12.115818065014476"/>
    <n v="20.071617867690229"/>
    <n v="17.732969463362295"/>
    <n v="20.335761818109123"/>
    <n v="25.407112536551406"/>
    <n v="20.972073859933953"/>
    <n v="15.945942494689548"/>
    <n v="12.750578721453907"/>
    <n v="6.1806664525265491"/>
    <n v="7.5335721243191767"/>
    <n v="0"/>
    <n v="0"/>
    <n v="53.708148643745119"/>
    <n v="0"/>
    <n v="0"/>
    <n v="0"/>
    <n v="0"/>
    <n v="0"/>
    <n v="0"/>
    <n v="0"/>
    <n v="0"/>
    <n v="0"/>
    <n v="0"/>
    <n v="0"/>
    <n v="0"/>
    <n v="6.7392000000000012"/>
    <n v="2.3088000000000002"/>
    <n v="3.4021217126560654"/>
    <n v="5.6361102972474173"/>
    <n v="4.9794178253121331"/>
    <n v="5.7102819185250429"/>
    <n v="7.1343172002636353"/>
    <n v="5.8889583398694549"/>
    <n v="4.4776206525088256"/>
    <n v="3.5803625049842576"/>
    <n v="1.7355311398694553"/>
    <n v="2.1154270525088248"/>
  </r>
  <r>
    <s v="NOV"/>
    <x v="9"/>
    <n v="69577493"/>
    <n v="10077567002980"/>
    <s v="MG Cookie Duet 8-3PK"/>
    <m/>
    <m/>
    <m/>
    <m/>
    <m/>
    <m/>
    <m/>
    <m/>
    <m/>
    <m/>
    <m/>
    <m/>
    <m/>
    <n v="9261"/>
    <n v="13356"/>
    <n v="11319.049190846203"/>
    <n v="10711.557821715611"/>
    <n v="11380.406098744372"/>
    <n v="14802.244604205775"/>
    <n v="14003.549330687876"/>
    <n v="12158.672027855881"/>
    <n v="9227.8672354690589"/>
    <n v="8160.2446831898269"/>
    <n v="10994.323700357676"/>
    <n v="7224.4038140415778"/>
    <n v="132599.31850711387"/>
    <n v="210"/>
    <n v="2.0400000000000001E-3"/>
    <n v="0"/>
    <n v="132599.31850711387"/>
    <n v="0"/>
    <n v="0"/>
    <n v="631.42532622435181"/>
    <n v="0"/>
    <n v="0"/>
    <n v="0"/>
    <n v="0"/>
    <n v="0"/>
    <n v="0"/>
    <n v="0"/>
    <n v="0"/>
    <n v="0"/>
    <n v="0"/>
    <n v="0"/>
    <n v="0"/>
    <n v="44.1"/>
    <n v="63.6"/>
    <n v="53.900234242124775"/>
    <n v="51.007418198645766"/>
    <n v="54.192409994020821"/>
    <n v="70.486879067646541"/>
    <n v="66.683568241370835"/>
    <n v="57.898438227885144"/>
    <n v="43.94222493080504"/>
    <n v="38.85830801518965"/>
    <n v="52.353922382655597"/>
    <n v="34.401922924007515"/>
    <n v="0"/>
    <n v="0"/>
    <n v="270.50260975451232"/>
    <n v="0"/>
    <n v="0"/>
    <n v="0"/>
    <n v="0"/>
    <n v="0"/>
    <n v="0"/>
    <n v="0"/>
    <n v="0"/>
    <n v="0"/>
    <n v="0"/>
    <n v="0"/>
    <n v="0"/>
    <n v="18.892440000000001"/>
    <n v="27.24624"/>
    <n v="23.090860349326256"/>
    <n v="21.851577956299849"/>
    <n v="23.216028441438521"/>
    <n v="30.196578992579781"/>
    <n v="28.567240634603269"/>
    <n v="24.803690936825998"/>
    <n v="18.82484916035688"/>
    <n v="16.646899153707249"/>
    <n v="22.428420348729659"/>
    <n v="14.73778378064482"/>
  </r>
  <r>
    <s v="NOV"/>
    <x v="29"/>
    <n v="69706138"/>
    <n v="10186852001659"/>
    <s v="TAL NV Alphonso Mango Sorbetto Bar 6-6PK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76"/>
    <n v="1.98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0"/>
    <n v="69587863"/>
    <n v="10077567002126"/>
    <s v="BR ND Oreo 6 1.5QT"/>
    <m/>
    <m/>
    <m/>
    <m/>
    <m/>
    <m/>
    <m/>
    <m/>
    <m/>
    <m/>
    <m/>
    <m/>
    <m/>
    <n v="7139"/>
    <n v="5214"/>
    <n v="5751.1028235384292"/>
    <n v="3441.1351296901016"/>
    <n v="5138.0938333053036"/>
    <n v="6348.4381522576477"/>
    <n v="6276.7117354353504"/>
    <n v="7608.1122184000869"/>
    <n v="5788.0676000000003"/>
    <n v="5505.3152"/>
    <n v="4893.9423999999999"/>
    <n v="4442.9119999999994"/>
    <n v="67546.831092626919"/>
    <n v="176"/>
    <n v="8.513999999999999E-3"/>
    <n v="0"/>
    <n v="67546.831092626919"/>
    <n v="0"/>
    <n v="0"/>
    <n v="383.78881302628929"/>
    <n v="0"/>
    <n v="0"/>
    <n v="0"/>
    <n v="0"/>
    <n v="0"/>
    <n v="0"/>
    <n v="0"/>
    <n v="0"/>
    <n v="0"/>
    <n v="0"/>
    <n v="0"/>
    <n v="0"/>
    <n v="40.5625"/>
    <n v="29.625"/>
    <n v="32.676720588286528"/>
    <n v="19.551904145966486"/>
    <n v="29.193714961961952"/>
    <n v="36.070671319645726"/>
    <n v="35.66313486042813"/>
    <n v="43.227910331818677"/>
    <n v="32.886747727272727"/>
    <n v="31.280200000000001"/>
    <n v="27.806490909090908"/>
    <n v="25.243818181818177"/>
    <n v="0"/>
    <n v="0"/>
    <n v="575.0937199226255"/>
    <n v="0"/>
    <n v="0"/>
    <n v="0"/>
    <n v="0"/>
    <n v="0"/>
    <n v="0"/>
    <n v="0"/>
    <n v="0"/>
    <n v="0"/>
    <n v="0"/>
    <n v="0"/>
    <n v="0"/>
    <n v="60.781445999999995"/>
    <n v="44.391995999999992"/>
    <n v="48.964889439606182"/>
    <n v="29.297824494181523"/>
    <n v="43.745730896761351"/>
    <n v="54.050602428321604"/>
    <n v="53.439923715496569"/>
    <n v="64.775467427458338"/>
    <n v="49.279607546399994"/>
    <n v="46.872253612799994"/>
    <n v="41.667025593599995"/>
    <n v="37.826952767999991"/>
  </r>
  <r>
    <s v="PIC"/>
    <x v="0"/>
    <n v="69792956"/>
    <n v="10077567003536"/>
    <s v="BR Americana 6 1.5QT"/>
    <m/>
    <m/>
    <m/>
    <m/>
    <m/>
    <m/>
    <m/>
    <m/>
    <m/>
    <m/>
    <m/>
    <m/>
    <m/>
    <n v="0"/>
    <n v="0"/>
    <n v="10.035608362277323"/>
    <n v="0"/>
    <n v="0"/>
    <n v="0"/>
    <n v="0"/>
    <n v="0"/>
    <n v="0"/>
    <n v="0"/>
    <n v="0"/>
    <n v="0"/>
    <n v="10.035608362277323"/>
    <n v="176"/>
    <n v="8.5199999999999998E-3"/>
    <n v="0"/>
    <n v="10.035608362277323"/>
    <n v="0"/>
    <n v="0"/>
    <n v="5.7020502058393881E-2"/>
    <n v="0"/>
    <n v="0"/>
    <n v="0"/>
    <n v="0"/>
    <n v="0"/>
    <n v="0"/>
    <n v="0"/>
    <n v="0"/>
    <n v="0"/>
    <n v="0"/>
    <n v="0"/>
    <n v="0"/>
    <n v="0"/>
    <n v="0"/>
    <n v="5.7020502058393881E-2"/>
    <n v="0"/>
    <n v="0"/>
    <n v="0"/>
    <n v="0"/>
    <n v="0"/>
    <n v="0"/>
    <n v="0"/>
    <n v="0"/>
    <n v="0"/>
    <n v="0"/>
    <n v="0"/>
    <n v="8.5503383246602782E-2"/>
    <n v="0"/>
    <n v="0"/>
    <n v="0"/>
    <n v="0"/>
    <n v="0"/>
    <n v="0"/>
    <n v="0"/>
    <n v="0"/>
    <n v="0"/>
    <n v="0"/>
    <n v="0"/>
    <n v="0"/>
    <n v="0"/>
    <n v="0"/>
    <n v="8.5503383246602782E-2"/>
    <n v="0"/>
    <n v="0"/>
    <n v="0"/>
    <n v="0"/>
    <n v="0"/>
    <n v="0"/>
    <n v="0"/>
    <n v="0"/>
    <n v="0"/>
  </r>
  <r>
    <s v="NOV"/>
    <x v="9"/>
    <n v="64393721"/>
    <n v="10077567003680"/>
    <s v="MG Mini White Chocolate Cookies 6-6PK"/>
    <m/>
    <m/>
    <m/>
    <m/>
    <m/>
    <m/>
    <m/>
    <m/>
    <m/>
    <m/>
    <m/>
    <m/>
    <m/>
    <n v="3040"/>
    <n v="6256"/>
    <n v="747.98846561677919"/>
    <n v="1489.3333460578967"/>
    <n v="737.1137409661394"/>
    <n v="4102.5524955274504"/>
    <n v="389.11442759279271"/>
    <n v="4852.155827765745"/>
    <n v="0"/>
    <n v="0"/>
    <n v="0"/>
    <n v="0"/>
    <n v="21614.258303526804"/>
    <n v="176"/>
    <n v="1.98E-3"/>
    <n v="0"/>
    <n v="21614.258303526804"/>
    <n v="0"/>
    <n v="0"/>
    <n v="122.80828581549321"/>
    <n v="0"/>
    <n v="0"/>
    <n v="0"/>
    <n v="0"/>
    <n v="0"/>
    <n v="0"/>
    <n v="0"/>
    <n v="0"/>
    <n v="0"/>
    <n v="0"/>
    <n v="0"/>
    <n v="0"/>
    <n v="17.272727272727273"/>
    <n v="35.545454545454547"/>
    <n v="4.2499344637316998"/>
    <n v="8.462121284419867"/>
    <n v="4.1881462554894284"/>
    <n v="23.309957360951422"/>
    <n v="2.2108774295045039"/>
    <n v="27.569067203214459"/>
    <n v="0"/>
    <n v="0"/>
    <n v="0"/>
    <n v="0"/>
    <n v="0"/>
    <n v="0"/>
    <n v="42.796231440983071"/>
    <n v="0"/>
    <n v="0"/>
    <n v="0"/>
    <n v="0"/>
    <n v="0"/>
    <n v="0"/>
    <n v="0"/>
    <n v="0"/>
    <n v="0"/>
    <n v="0"/>
    <n v="0"/>
    <n v="0"/>
    <n v="6.0191999999999997"/>
    <n v="12.38688"/>
    <n v="1.4810171619212229"/>
    <n v="2.9488800251946357"/>
    <n v="1.459485207112956"/>
    <n v="8.1230539411443523"/>
    <n v="0.77044656663372957"/>
    <n v="9.6072685389761752"/>
    <n v="0"/>
    <n v="0"/>
    <n v="0"/>
    <n v="0"/>
  </r>
  <r>
    <s v="NOV"/>
    <x v="19"/>
    <n v="64806251"/>
    <n v="10076840003256"/>
    <s v="BJ US-PUP-PumpkinCookie 6-4PK"/>
    <m/>
    <m/>
    <m/>
    <m/>
    <m/>
    <m/>
    <m/>
    <m/>
    <m/>
    <m/>
    <m/>
    <m/>
    <m/>
    <n v="3993"/>
    <n v="4185"/>
    <n v="10078.802335628172"/>
    <n v="8153.7059034405029"/>
    <n v="9730.3443815885803"/>
    <n v="12746.153164456784"/>
    <n v="9469.7999595496749"/>
    <n v="13040.816308953248"/>
    <n v="13835.865764661381"/>
    <n v="3681.1610089408073"/>
    <n v="6656.9669916699268"/>
    <n v="6837.8051711074886"/>
    <n v="102409.42098999658"/>
    <n v="180"/>
    <n v="2.8799999999999997E-3"/>
    <n v="0"/>
    <n v="102409.42098999658"/>
    <n v="0"/>
    <n v="0"/>
    <n v="568.94122772220317"/>
    <n v="0"/>
    <n v="0"/>
    <n v="0"/>
    <n v="0"/>
    <n v="0"/>
    <n v="0"/>
    <n v="0"/>
    <n v="0"/>
    <n v="0"/>
    <n v="0"/>
    <n v="0"/>
    <n v="0"/>
    <n v="22.183333333333334"/>
    <n v="23.25"/>
    <n v="55.9933463090454"/>
    <n v="45.298366130225013"/>
    <n v="54.057468786603224"/>
    <n v="70.811962024759907"/>
    <n v="52.609999775275973"/>
    <n v="72.448979494184712"/>
    <n v="76.865920914785448"/>
    <n v="20.450894494115595"/>
    <n v="36.983149953721814"/>
    <n v="37.987806506152715"/>
    <n v="0"/>
    <n v="0"/>
    <n v="294.93913245119012"/>
    <n v="0"/>
    <n v="0"/>
    <n v="0"/>
    <n v="0"/>
    <n v="0"/>
    <n v="0"/>
    <n v="0"/>
    <n v="0"/>
    <n v="0"/>
    <n v="0"/>
    <n v="0"/>
    <n v="0"/>
    <n v="11.499839999999999"/>
    <n v="12.0528"/>
    <n v="29.026950726609133"/>
    <n v="23.482673001908648"/>
    <n v="28.02339181897511"/>
    <n v="36.708921113635533"/>
    <n v="27.273023883503061"/>
    <n v="37.557550969785353"/>
    <n v="39.847293402224771"/>
    <n v="10.601743705749524"/>
    <n v="19.172064936009388"/>
    <n v="19.692878892789565"/>
  </r>
  <r>
    <s v="PIC"/>
    <x v="2"/>
    <n v="69986509"/>
    <n v="10076840580764"/>
    <s v="BJ US-ND-PBCookie-8 1PT"/>
    <m/>
    <m/>
    <m/>
    <m/>
    <m/>
    <m/>
    <m/>
    <m/>
    <m/>
    <m/>
    <m/>
    <m/>
    <m/>
    <n v="5160"/>
    <n v="7017"/>
    <n v="9766.6842887395815"/>
    <n v="7810.7831276573515"/>
    <n v="9204.8513188984361"/>
    <n v="7887.6937356847375"/>
    <n v="8016.2250091227779"/>
    <n v="9648.0276129003596"/>
    <n v="8012.7168888544329"/>
    <n v="5472.5358971029154"/>
    <n v="7200.879556954128"/>
    <n v="5907.2154248892193"/>
    <n v="91104.612860803943"/>
    <n v="240"/>
    <n v="3.7839999999999996E-3"/>
    <n v="0"/>
    <n v="91104.612860803943"/>
    <n v="0"/>
    <n v="0"/>
    <n v="379.60255358668309"/>
    <n v="0"/>
    <n v="0"/>
    <n v="0"/>
    <n v="0"/>
    <n v="0"/>
    <n v="0"/>
    <n v="0"/>
    <n v="0"/>
    <n v="0"/>
    <n v="0"/>
    <n v="0"/>
    <n v="0"/>
    <n v="21.5"/>
    <n v="29.237500000000001"/>
    <n v="40.694517869748253"/>
    <n v="32.544929698572297"/>
    <n v="38.353547162076815"/>
    <n v="32.865390565353074"/>
    <n v="33.400937538011576"/>
    <n v="40.200115053751496"/>
    <n v="33.386320370226805"/>
    <n v="22.802232904595481"/>
    <n v="30.0036648206422"/>
    <n v="24.613397603705081"/>
    <n v="0"/>
    <n v="0"/>
    <n v="344.73985506528209"/>
    <n v="0"/>
    <n v="0"/>
    <n v="0"/>
    <n v="0"/>
    <n v="0"/>
    <n v="0"/>
    <n v="0"/>
    <n v="0"/>
    <n v="0"/>
    <n v="0"/>
    <n v="0"/>
    <n v="0"/>
    <n v="19.52544"/>
    <n v="26.552327999999996"/>
    <n v="36.957133348590574"/>
    <n v="29.556003355055417"/>
    <n v="34.831157390711681"/>
    <n v="29.847033095831044"/>
    <n v="30.33339543452059"/>
    <n v="36.508136487214955"/>
    <n v="30.320120707425172"/>
    <n v="20.70807583463743"/>
    <n v="27.248128243514419"/>
    <n v="22.352903167780802"/>
  </r>
  <r>
    <s v="NOV"/>
    <x v="23"/>
    <n v="68842352"/>
    <n v="10075856000693"/>
    <s v="KL Cones Classic Vanilla 6-4CT"/>
    <m/>
    <m/>
    <m/>
    <m/>
    <m/>
    <m/>
    <m/>
    <m/>
    <m/>
    <m/>
    <m/>
    <m/>
    <m/>
    <n v="3631"/>
    <n v="2481"/>
    <n v="11234.75"/>
    <n v="13482.31"/>
    <n v="13195.88"/>
    <n v="14357.33"/>
    <n v="14144.53"/>
    <n v="11144.630000000001"/>
    <n v="11782.45"/>
    <n v="9325.44"/>
    <n v="7978.58"/>
    <n v="8727.74"/>
    <n v="121485.64000000001"/>
    <n v="220"/>
    <n v="2.6640000000000001E-3"/>
    <n v="0"/>
    <n v="121485.64000000001"/>
    <n v="0"/>
    <n v="0"/>
    <n v="552.20745454545465"/>
    <n v="0"/>
    <n v="0"/>
    <n v="0"/>
    <n v="0"/>
    <n v="0"/>
    <n v="0"/>
    <n v="0"/>
    <n v="0"/>
    <n v="0"/>
    <n v="0"/>
    <n v="0"/>
    <n v="0"/>
    <n v="16.504545454545454"/>
    <n v="11.277272727272727"/>
    <n v="51.067045454545458"/>
    <n v="61.283227272727274"/>
    <n v="59.981272727272724"/>
    <n v="65.260590909090908"/>
    <n v="64.293318181818179"/>
    <n v="50.657409090909098"/>
    <n v="53.556590909090914"/>
    <n v="42.388363636363636"/>
    <n v="36.266272727272728"/>
    <n v="39.671545454545452"/>
    <n v="0"/>
    <n v="0"/>
    <n v="323.63774496000008"/>
    <n v="0"/>
    <n v="0"/>
    <n v="0"/>
    <n v="0"/>
    <n v="0"/>
    <n v="0"/>
    <n v="0"/>
    <n v="0"/>
    <n v="0"/>
    <n v="0"/>
    <n v="0"/>
    <n v="0"/>
    <n v="9.6729840000000014"/>
    <n v="6.6093840000000004"/>
    <n v="29.929374000000003"/>
    <n v="35.916873840000001"/>
    <n v="35.153824319999998"/>
    <n v="38.24792712"/>
    <n v="37.681027920000005"/>
    <n v="29.689294320000005"/>
    <n v="31.388446800000004"/>
    <n v="24.842972160000002"/>
    <n v="21.254937120000001"/>
    <n v="23.250699360000002"/>
  </r>
  <r>
    <s v="NOV"/>
    <x v="24"/>
    <n v="64325608"/>
    <n v="10850001974698"/>
    <s v="Yasso Vanilla Bean Sandwich 7-3pk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89"/>
    <n v="2.170000000000000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5"/>
    <n v="64369031"/>
    <n v="10186852001611"/>
    <s v="TAL ND Double Cookie Crunch 8 1PT"/>
    <m/>
    <m/>
    <m/>
    <m/>
    <m/>
    <m/>
    <m/>
    <m/>
    <m/>
    <m/>
    <m/>
    <m/>
    <m/>
    <n v="5880"/>
    <n v="6905"/>
    <n v="6994.249046338412"/>
    <n v="6020.4326489645555"/>
    <n v="6554.7328752177355"/>
    <n v="6911.2840259949235"/>
    <n v="4921.4282124907604"/>
    <n v="5065.1522342075532"/>
    <n v="4642.5078148547418"/>
    <n v="5180.6813420858161"/>
    <n v="4317.8590420646269"/>
    <n v="2113.6120289432702"/>
    <n v="65506.939271162402"/>
    <n v="255"/>
    <n v="3.7839999999999996E-3"/>
    <n v="0"/>
    <n v="65506.939271162402"/>
    <n v="0"/>
    <n v="0"/>
    <n v="256.88995792612707"/>
    <n v="0"/>
    <n v="0"/>
    <n v="0"/>
    <n v="0"/>
    <n v="0"/>
    <n v="0"/>
    <n v="0"/>
    <n v="0"/>
    <n v="0"/>
    <n v="0"/>
    <n v="0"/>
    <n v="0"/>
    <n v="23.058823529411764"/>
    <n v="27.078431372549019"/>
    <n v="27.428427632699655"/>
    <n v="23.609539799861"/>
    <n v="25.704834804775434"/>
    <n v="27.103074611744798"/>
    <n v="19.299718480355924"/>
    <n v="19.863342094931582"/>
    <n v="18.20591299943036"/>
    <n v="20.316397419944376"/>
    <n v="16.932780557116185"/>
    <n v="8.2886746233069424"/>
    <n v="0"/>
    <n v="0"/>
    <n v="247.87825820207851"/>
    <n v="0"/>
    <n v="0"/>
    <n v="0"/>
    <n v="0"/>
    <n v="0"/>
    <n v="0"/>
    <n v="0"/>
    <n v="0"/>
    <n v="0"/>
    <n v="0"/>
    <n v="0"/>
    <n v="0"/>
    <n v="22.249919999999996"/>
    <n v="26.128519999999998"/>
    <n v="26.466238391344547"/>
    <n v="22.781317143681875"/>
    <n v="24.803109199823908"/>
    <n v="26.152298754364789"/>
    <n v="18.622684356065037"/>
    <n v="19.16653605424138"/>
    <n v="17.56724957141034"/>
    <n v="19.603698198452726"/>
    <n v="16.338778615172547"/>
    <n v="7.9979079175213332"/>
  </r>
  <r>
    <s v="NOV"/>
    <x v="26"/>
    <n v="64388736"/>
    <n v="10850001974803"/>
    <s v="Yasso Fudge Poppables 10p 6.84flz"/>
    <m/>
    <m/>
    <m/>
    <m/>
    <m/>
    <m/>
    <m/>
    <m/>
    <m/>
    <m/>
    <m/>
    <m/>
    <m/>
    <n v="1241"/>
    <n v="2219"/>
    <n v="1979.935183725064"/>
    <n v="2271.8356206087233"/>
    <n v="3253.3111791079309"/>
    <n v="4049.6593155807204"/>
    <n v="2100.1689290698873"/>
    <n v="1938.2728799738297"/>
    <n v="1621.8559485442611"/>
    <n v="1658.7242077571939"/>
    <n v="1639.5213421329677"/>
    <n v="2809.8413421329674"/>
    <n v="26783.125948633548"/>
    <n v="200"/>
    <n v="2.0200000000000001E-3"/>
    <n v="0"/>
    <n v="26783.125948633548"/>
    <n v="0"/>
    <n v="0"/>
    <n v="133.91562974316773"/>
    <n v="0"/>
    <n v="0"/>
    <n v="0"/>
    <n v="0"/>
    <n v="0"/>
    <n v="0"/>
    <n v="0"/>
    <n v="0"/>
    <n v="0"/>
    <n v="0"/>
    <n v="0"/>
    <n v="0"/>
    <n v="6.2050000000000001"/>
    <n v="11.095000000000001"/>
    <n v="9.89967591862532"/>
    <n v="11.359178103043616"/>
    <n v="16.266555895539653"/>
    <n v="20.248296577903602"/>
    <n v="10.500844645349437"/>
    <n v="9.6913643998691494"/>
    <n v="8.1092797427213057"/>
    <n v="8.2936210387859699"/>
    <n v="8.1976067106648376"/>
    <n v="14.049206710664837"/>
    <n v="0"/>
    <n v="0"/>
    <n v="54.101914416239765"/>
    <n v="0"/>
    <n v="0"/>
    <n v="0"/>
    <n v="0"/>
    <n v="0"/>
    <n v="0"/>
    <n v="0"/>
    <n v="0"/>
    <n v="0"/>
    <n v="0"/>
    <n v="0"/>
    <n v="0"/>
    <n v="2.5068200000000003"/>
    <n v="4.48238"/>
    <n v="3.9994690711246297"/>
    <n v="4.5891079536296209"/>
    <n v="6.5716885817980204"/>
    <n v="8.180311817473056"/>
    <n v="4.242341236721173"/>
    <n v="3.9153112175471363"/>
    <n v="3.2761490160594073"/>
    <n v="3.3506228996695318"/>
    <n v="3.3118331111085948"/>
    <n v="5.6758795111085947"/>
  </r>
  <r>
    <s v="PIC"/>
    <x v="2"/>
    <n v="84146285"/>
    <n v="10076840462855"/>
    <s v="BJ US-COR-BoomChoc-FTNG-8 1PT"/>
    <m/>
    <m/>
    <m/>
    <m/>
    <m/>
    <m/>
    <m/>
    <m/>
    <m/>
    <m/>
    <m/>
    <m/>
    <m/>
    <n v="91"/>
    <n v="162"/>
    <n v="18.930062218849024"/>
    <n v="9.845325457695246"/>
    <n v="0"/>
    <n v="0"/>
    <n v="0"/>
    <n v="0"/>
    <n v="0"/>
    <n v="0"/>
    <n v="0"/>
    <n v="0"/>
    <n v="281.77538767654426"/>
    <n v="240"/>
    <n v="3.7853439999999999E-3"/>
    <n v="0"/>
    <n v="281.77538767654426"/>
    <n v="0"/>
    <n v="0"/>
    <n v="1.1740641153189344"/>
    <n v="0"/>
    <n v="0"/>
    <n v="0"/>
    <n v="0"/>
    <n v="0"/>
    <n v="0"/>
    <n v="0"/>
    <n v="0"/>
    <n v="0"/>
    <n v="0"/>
    <n v="0"/>
    <n v="0"/>
    <n v="0.37916666666666665"/>
    <n v="0.67500000000000004"/>
    <n v="7.8875259245204263E-2"/>
    <n v="4.1022189407063522E-2"/>
    <n v="0"/>
    <n v="0"/>
    <n v="0"/>
    <n v="0"/>
    <n v="0"/>
    <n v="0"/>
    <n v="0"/>
    <n v="0"/>
    <n v="0"/>
    <n v="0"/>
    <n v="1.0666167730890808"/>
    <n v="0"/>
    <n v="0"/>
    <n v="0"/>
    <n v="0"/>
    <n v="0"/>
    <n v="0"/>
    <n v="0"/>
    <n v="0"/>
    <n v="0"/>
    <n v="0"/>
    <n v="0"/>
    <n v="0"/>
    <n v="0.344466304"/>
    <n v="0.61322572799999997"/>
    <n v="7.1656797439746844E-2"/>
    <n v="3.7267943649333952E-2"/>
    <n v="0"/>
    <n v="0"/>
    <n v="0"/>
    <n v="0"/>
    <n v="0"/>
    <n v="0"/>
    <n v="0"/>
    <n v="0"/>
  </r>
  <r>
    <s v="PIC"/>
    <x v="0"/>
    <n v="64403187"/>
    <n v="10077567004137"/>
    <s v="BR ND Chocolate 6 1.5QT"/>
    <m/>
    <m/>
    <m/>
    <m/>
    <m/>
    <m/>
    <m/>
    <m/>
    <m/>
    <m/>
    <m/>
    <m/>
    <m/>
    <n v="3498"/>
    <n v="4037"/>
    <n v="4224.7244794748131"/>
    <n v="3548.1317548685133"/>
    <n v="4339.6517083291055"/>
    <n v="4793.9354723966626"/>
    <n v="5161.8070530795703"/>
    <n v="5392.2728888417087"/>
    <n v="3754.57"/>
    <n v="4193.4100000000008"/>
    <n v="3870.88"/>
    <n v="3400.9399999999991"/>
    <n v="50215.323356990375"/>
    <n v="176"/>
    <n v="8.513999999999999E-3"/>
    <n v="0"/>
    <n v="50215.323356990375"/>
    <n v="0"/>
    <n v="0"/>
    <n v="285.31433725562715"/>
    <n v="0"/>
    <n v="0"/>
    <n v="0"/>
    <n v="0"/>
    <n v="0"/>
    <n v="0"/>
    <n v="0"/>
    <n v="0"/>
    <n v="0"/>
    <n v="0"/>
    <n v="0"/>
    <n v="0"/>
    <n v="19.875"/>
    <n v="22.9375"/>
    <n v="24.004116360652347"/>
    <n v="20.159839516298373"/>
    <n v="24.657111979142645"/>
    <n v="27.238269729526493"/>
    <n v="29.328449165224832"/>
    <n v="30.637914141146073"/>
    <n v="21.33278409090909"/>
    <n v="23.826193181818187"/>
    <n v="21.993636363636366"/>
    <n v="19.323522727272721"/>
    <n v="0"/>
    <n v="0"/>
    <n v="427.53326306141599"/>
    <n v="0"/>
    <n v="0"/>
    <n v="0"/>
    <n v="0"/>
    <n v="0"/>
    <n v="0"/>
    <n v="0"/>
    <n v="0"/>
    <n v="0"/>
    <n v="0"/>
    <n v="0"/>
    <n v="0"/>
    <n v="29.781971999999996"/>
    <n v="34.371017999999999"/>
    <n v="35.969304218248553"/>
    <n v="30.20879376095052"/>
    <n v="36.947794644714001"/>
    <n v="40.815566611985183"/>
    <n v="43.947625249919454"/>
    <n v="45.909811375598302"/>
    <n v="31.966408979999997"/>
    <n v="35.702692740000003"/>
    <n v="32.956672319999996"/>
    <n v="28.955603159999988"/>
  </r>
  <r>
    <s v="PIC"/>
    <x v="5"/>
    <n v="64369035"/>
    <n v="10186852001628"/>
    <s v="TAL ND Caramel Toffee Crunch 8 1PT"/>
    <m/>
    <m/>
    <m/>
    <m/>
    <m/>
    <m/>
    <m/>
    <m/>
    <m/>
    <m/>
    <m/>
    <m/>
    <m/>
    <n v="6885"/>
    <n v="7709"/>
    <n v="8934.4621904085652"/>
    <n v="7542.2122839770864"/>
    <n v="7971.6376667710683"/>
    <n v="8272.9615764708542"/>
    <n v="7599.7285286251281"/>
    <n v="6736.4229474671429"/>
    <n v="5965.576369410046"/>
    <n v="5337.6641862191982"/>
    <n v="5764.3011419028335"/>
    <n v="3480.8770430202499"/>
    <n v="82199.843934272183"/>
    <n v="255"/>
    <n v="3.7839999999999996E-3"/>
    <n v="0"/>
    <n v="82199.843934272183"/>
    <n v="0"/>
    <n v="0"/>
    <n v="322.35232915400854"/>
    <n v="0"/>
    <n v="0"/>
    <n v="0"/>
    <n v="0"/>
    <n v="0"/>
    <n v="0"/>
    <n v="0"/>
    <n v="0"/>
    <n v="0"/>
    <n v="0"/>
    <n v="0"/>
    <n v="0"/>
    <n v="27"/>
    <n v="30.231372549019607"/>
    <n v="35.037106629053199"/>
    <n v="29.577303074419948"/>
    <n v="31.261324183415955"/>
    <n v="32.442986574395505"/>
    <n v="29.802856975000502"/>
    <n v="26.417344892028012"/>
    <n v="23.394417134941357"/>
    <n v="20.932016416545874"/>
    <n v="22.605102517266015"/>
    <n v="13.650498207922549"/>
    <n v="0"/>
    <n v="0"/>
    <n v="311.04420944728594"/>
    <n v="0"/>
    <n v="0"/>
    <n v="0"/>
    <n v="0"/>
    <n v="0"/>
    <n v="0"/>
    <n v="0"/>
    <n v="0"/>
    <n v="0"/>
    <n v="0"/>
    <n v="0"/>
    <n v="0"/>
    <n v="26.052839999999996"/>
    <n v="29.170855999999997"/>
    <n v="33.808004928506008"/>
    <n v="28.539731282569292"/>
    <n v="30.16467693106172"/>
    <n v="31.304886605365709"/>
    <n v="28.757372752317483"/>
    <n v="25.490624433215665"/>
    <n v="22.57374098184761"/>
    <n v="20.197721280653443"/>
    <n v="21.812115520960319"/>
    <n v="13.171638730788624"/>
  </r>
  <r>
    <s v="NOV"/>
    <x v="6"/>
    <n v="64326313"/>
    <n v="10851035003644"/>
    <s v="Yasso Pistachio 8-4pk"/>
    <m/>
    <m/>
    <m/>
    <m/>
    <m/>
    <m/>
    <m/>
    <m/>
    <m/>
    <m/>
    <m/>
    <m/>
    <m/>
    <n v="12292"/>
    <n v="13329"/>
    <n v="16078.463390750756"/>
    <n v="11033.237019212491"/>
    <n v="15890.130161325857"/>
    <n v="19228.158817402786"/>
    <n v="17939.79345183343"/>
    <n v="13041.198445052682"/>
    <n v="15766.201390075057"/>
    <n v="9084.6271454586822"/>
    <n v="10304.961650895604"/>
    <n v="8898.075307233381"/>
    <n v="162885.8467792407"/>
    <n v="187"/>
    <n v="3.3119999999999998E-3"/>
    <n v="0"/>
    <n v="162885.8467792407"/>
    <n v="0"/>
    <n v="0"/>
    <n v="871.0473089798968"/>
    <n v="0"/>
    <n v="0"/>
    <n v="0"/>
    <n v="0"/>
    <n v="0"/>
    <n v="0"/>
    <n v="0"/>
    <n v="0"/>
    <n v="0"/>
    <n v="0"/>
    <n v="0"/>
    <n v="0"/>
    <n v="65.732620320855617"/>
    <n v="71.278074866310163"/>
    <n v="85.981087651073565"/>
    <n v="59.001267482419735"/>
    <n v="84.973958081956454"/>
    <n v="102.82437870268869"/>
    <n v="95.934724341355235"/>
    <n v="69.73902911792878"/>
    <n v="84.311237380080513"/>
    <n v="48.580893825982258"/>
    <n v="55.106746796233175"/>
    <n v="47.583290413012733"/>
    <n v="0"/>
    <n v="0"/>
    <n v="539.47792453284524"/>
    <n v="0"/>
    <n v="0"/>
    <n v="0"/>
    <n v="0"/>
    <n v="0"/>
    <n v="0"/>
    <n v="0"/>
    <n v="0"/>
    <n v="0"/>
    <n v="0"/>
    <n v="0"/>
    <n v="0"/>
    <n v="40.711103999999999"/>
    <n v="44.145648000000001"/>
    <n v="53.251870750166503"/>
    <n v="36.542081007631765"/>
    <n v="52.628111094311237"/>
    <n v="63.68366200323802"/>
    <n v="59.416595912472317"/>
    <n v="43.192449250014477"/>
    <n v="52.217659003928588"/>
    <n v="30.088285105759155"/>
    <n v="34.130032987766242"/>
    <n v="29.470425417556957"/>
  </r>
  <r>
    <s v="PIC"/>
    <x v="5"/>
    <n v="68860671"/>
    <n v="20816680010130"/>
    <s v="Talenti Choc Chip Cook Dough 8 1PT"/>
    <m/>
    <m/>
    <m/>
    <m/>
    <m/>
    <m/>
    <m/>
    <m/>
    <m/>
    <m/>
    <m/>
    <m/>
    <m/>
    <n v="5130"/>
    <n v="6570"/>
    <n v="9379.5989084933717"/>
    <n v="9407.5827212237964"/>
    <n v="8971.1822811611873"/>
    <n v="9425.712649730418"/>
    <n v="7850.6835723176091"/>
    <n v="6339.8066429520841"/>
    <n v="7767.838157676546"/>
    <n v="7297.0272781211515"/>
    <n v="6760.2087640919826"/>
    <n v="4624.5907955510284"/>
    <n v="89524.231771319188"/>
    <n v="255"/>
    <n v="3.7839999999999996E-3"/>
    <n v="0"/>
    <n v="89524.231771319188"/>
    <n v="0"/>
    <n v="0"/>
    <n v="351.07541871105565"/>
    <n v="0"/>
    <n v="0"/>
    <n v="0"/>
    <n v="0"/>
    <n v="0"/>
    <n v="0"/>
    <n v="0"/>
    <n v="0"/>
    <n v="0"/>
    <n v="0"/>
    <n v="0"/>
    <n v="0"/>
    <n v="20.117647058823529"/>
    <n v="25.764705882352942"/>
    <n v="36.782740817621068"/>
    <n v="36.892481259701164"/>
    <n v="35.181106984945835"/>
    <n v="36.963579018550661"/>
    <n v="30.786994401245526"/>
    <n v="24.861986835106212"/>
    <n v="30.462110422260963"/>
    <n v="28.615793247533926"/>
    <n v="26.510622604282286"/>
    <n v="18.135650178631483"/>
    <n v="0"/>
    <n v="0"/>
    <n v="338.7596930226718"/>
    <n v="0"/>
    <n v="0"/>
    <n v="0"/>
    <n v="0"/>
    <n v="0"/>
    <n v="0"/>
    <n v="0"/>
    <n v="0"/>
    <n v="0"/>
    <n v="0"/>
    <n v="0"/>
    <n v="0"/>
    <n v="19.411919999999999"/>
    <n v="24.860879999999998"/>
    <n v="35.492402269738918"/>
    <n v="35.598293017110841"/>
    <n v="33.946953751913931"/>
    <n v="35.666896666579895"/>
    <n v="29.70698663764983"/>
    <n v="23.989828336930685"/>
    <n v="29.393499588648048"/>
    <n v="27.611951220410436"/>
    <n v="25.580629963324061"/>
    <n v="17.499451570365089"/>
  </r>
  <r>
    <s v="PIC"/>
    <x v="2"/>
    <n v="69999271"/>
    <n v="10076840074034"/>
    <s v="BJ US-IC-PumpkinCheesecakLTD-FTNG-8 1PT"/>
    <m/>
    <m/>
    <m/>
    <m/>
    <m/>
    <m/>
    <m/>
    <m/>
    <m/>
    <m/>
    <m/>
    <m/>
    <m/>
    <n v="137"/>
    <n v="351"/>
    <n v="1651.74150650296"/>
    <n v="1514.3136220098309"/>
    <n v="1755.5198863279561"/>
    <n v="600.92880143242417"/>
    <n v="9670.982982329826"/>
    <n v="16393.878354823093"/>
    <n v="15197.904331543392"/>
    <n v="12253.160879608695"/>
    <n v="3906.9654218403975"/>
    <n v="1594.9180444877729"/>
    <n v="65028.313830906343"/>
    <n v="240"/>
    <n v="3.7839999999999996E-3"/>
    <n v="0"/>
    <n v="65028.313830906343"/>
    <n v="0"/>
    <n v="0"/>
    <n v="270.95130762877642"/>
    <n v="0"/>
    <n v="0"/>
    <n v="0"/>
    <n v="0"/>
    <n v="0"/>
    <n v="0"/>
    <n v="0"/>
    <n v="0"/>
    <n v="0"/>
    <n v="0"/>
    <n v="0"/>
    <n v="0"/>
    <n v="0.5708333333333333"/>
    <n v="1.4624999999999999"/>
    <n v="6.8822562770956663"/>
    <n v="6.309640091707629"/>
    <n v="7.3146661930331502"/>
    <n v="2.5038700059684342"/>
    <n v="40.295762426374274"/>
    <n v="68.307826478429561"/>
    <n v="63.324601381430803"/>
    <n v="51.054836998369559"/>
    <n v="16.279022591001656"/>
    <n v="6.6454918520323876"/>
    <n v="0"/>
    <n v="0"/>
    <n v="246.06713953614957"/>
    <n v="0"/>
    <n v="0"/>
    <n v="0"/>
    <n v="0"/>
    <n v="0"/>
    <n v="0"/>
    <n v="0"/>
    <n v="0"/>
    <n v="0"/>
    <n v="0"/>
    <n v="0"/>
    <n v="0"/>
    <n v="0.51840799999999998"/>
    <n v="1.3281839999999998"/>
    <n v="6.2501898606071995"/>
    <n v="5.7301627456851989"/>
    <n v="6.6428872498649856"/>
    <n v="2.2739145846202926"/>
    <n v="36.59499960513606"/>
    <n v="62.034435694650575"/>
    <n v="57.508869990560186"/>
    <n v="46.365960768439294"/>
    <n v="14.783957156244062"/>
    <n v="6.0351698803417317"/>
  </r>
  <r>
    <s v="PIC"/>
    <x v="5"/>
    <n v="68862483"/>
    <n v="10186852001444"/>
    <s v="Talenti LYR Strwbrry Shortcake 8 297.6g"/>
    <m/>
    <m/>
    <m/>
    <m/>
    <m/>
    <m/>
    <m/>
    <m/>
    <m/>
    <m/>
    <m/>
    <m/>
    <m/>
    <n v="1553"/>
    <n v="2905"/>
    <n v="4852.0016451803331"/>
    <n v="5176.6791461417242"/>
    <n v="4683.7895906724152"/>
    <n v="4713.2512448191055"/>
    <n v="3879.9589446360606"/>
    <n v="3521.496614899218"/>
    <n v="4118.4205457303651"/>
    <n v="3761.9136700518588"/>
    <n v="3508.4886648818324"/>
    <n v="2284.9464463511604"/>
    <n v="44958.94651336407"/>
    <n v="255"/>
    <n v="3.552E-3"/>
    <n v="0"/>
    <n v="44958.94651336407"/>
    <n v="0"/>
    <n v="0"/>
    <n v="176.30959417005516"/>
    <n v="0"/>
    <n v="0"/>
    <n v="0"/>
    <n v="0"/>
    <n v="0"/>
    <n v="0"/>
    <n v="0"/>
    <n v="0"/>
    <n v="0"/>
    <n v="0"/>
    <n v="0"/>
    <n v="0"/>
    <n v="6.0901960784313722"/>
    <n v="11.392156862745098"/>
    <n v="19.027457432079739"/>
    <n v="20.300702533889115"/>
    <n v="18.367802316362411"/>
    <n v="18.483338214976886"/>
    <n v="15.215525273082591"/>
    <n v="13.8097906466636"/>
    <n v="16.150668806785745"/>
    <n v="14.752602627654348"/>
    <n v="13.75877907796797"/>
    <n v="8.9605742994163151"/>
    <n v="0"/>
    <n v="0"/>
    <n v="159.69417801546919"/>
    <n v="0"/>
    <n v="0"/>
    <n v="0"/>
    <n v="0"/>
    <n v="0"/>
    <n v="0"/>
    <n v="0"/>
    <n v="0"/>
    <n v="0"/>
    <n v="0"/>
    <n v="0"/>
    <n v="0"/>
    <n v="5.5162560000000003"/>
    <n v="10.31856"/>
    <n v="17.234309843680542"/>
    <n v="18.387564327095404"/>
    <n v="16.63682062606842"/>
    <n v="16.741468421597464"/>
    <n v="13.781614171347288"/>
    <n v="12.508355976122022"/>
    <n v="14.628629778434258"/>
    <n v="13.362317356024203"/>
    <n v="12.462151737660269"/>
    <n v="8.1161297774393226"/>
  </r>
  <r>
    <s v="NOV"/>
    <x v="23"/>
    <n v="69557443"/>
    <n v="10075856000723"/>
    <s v="KL Cone Cookies n Cream Vanilla 6-8CT"/>
    <m/>
    <m/>
    <m/>
    <m/>
    <m/>
    <m/>
    <m/>
    <m/>
    <m/>
    <m/>
    <m/>
    <m/>
    <m/>
    <n v="1752"/>
    <n v="1272"/>
    <n v="1282.8392447666502"/>
    <n v="283.92962025840848"/>
    <n v="1400.8460644910219"/>
    <n v="405.16352302696714"/>
    <n v="859.84335667242931"/>
    <n v="998.90581872762675"/>
    <n v="1034.8475090194875"/>
    <n v="126.39745972086097"/>
    <n v="735.88890154768262"/>
    <n v="260.13770429090948"/>
    <n v="10412.799202522045"/>
    <n v="120"/>
    <n v="5.3220000000000003E-3"/>
    <n v="0"/>
    <n v="10412.799202522045"/>
    <n v="0"/>
    <n v="0"/>
    <n v="86.773326687683706"/>
    <n v="0"/>
    <n v="0"/>
    <n v="0"/>
    <n v="0"/>
    <n v="0"/>
    <n v="0"/>
    <n v="0"/>
    <n v="0"/>
    <n v="0"/>
    <n v="0"/>
    <n v="0"/>
    <n v="0"/>
    <n v="14.6"/>
    <n v="10.6"/>
    <n v="10.690327039722085"/>
    <n v="2.3660801688200706"/>
    <n v="11.673717204091849"/>
    <n v="3.3763626918913929"/>
    <n v="7.1653613056035779"/>
    <n v="8.3242151560635556"/>
    <n v="8.6237292418290625"/>
    <n v="1.0533121643405081"/>
    <n v="6.1324075128973554"/>
    <n v="2.1678142024242457"/>
    <n v="0"/>
    <n v="0"/>
    <n v="55.416917355822328"/>
    <n v="0"/>
    <n v="0"/>
    <n v="0"/>
    <n v="0"/>
    <n v="0"/>
    <n v="0"/>
    <n v="0"/>
    <n v="0"/>
    <n v="0"/>
    <n v="0"/>
    <n v="0"/>
    <n v="0"/>
    <n v="9.3241440000000004"/>
    <n v="6.769584"/>
    <n v="6.8272704606481129"/>
    <n v="1.51107343901525"/>
    <n v="7.4553027552212194"/>
    <n v="2.1562802695495193"/>
    <n v="4.576086344210669"/>
    <n v="5.3161767672684297"/>
    <n v="5.5074584430017124"/>
    <n v="0.67268728063442207"/>
    <n v="3.9164007340367673"/>
    <n v="1.3844528622362204"/>
  </r>
  <r>
    <s v="NOV"/>
    <x v="18"/>
    <n v="68264519"/>
    <n v="10076840002532"/>
    <s v="BJ US-CD-Half Baked Dough-8 6z"/>
    <m/>
    <m/>
    <m/>
    <m/>
    <m/>
    <m/>
    <m/>
    <m/>
    <m/>
    <m/>
    <m/>
    <m/>
    <m/>
    <n v="6242"/>
    <n v="6222"/>
    <n v="7705.2717602384018"/>
    <n v="9240.8827762777873"/>
    <n v="8993.0679770811803"/>
    <n v="3583.0504765169626"/>
    <n v="4911.2419656673701"/>
    <n v="5049.914723053851"/>
    <n v="4994.8213447179587"/>
    <n v="5925.3148018388529"/>
    <n v="4869.501412350759"/>
    <n v="4998.1103501863963"/>
    <n v="72735.177587929531"/>
    <n v="256"/>
    <n v="1.419504E-3"/>
    <n v="0"/>
    <n v="72735.177587929531"/>
    <n v="0"/>
    <n v="0"/>
    <n v="284.12178745284973"/>
    <n v="0"/>
    <n v="0"/>
    <n v="0"/>
    <n v="0"/>
    <n v="0"/>
    <n v="0"/>
    <n v="0"/>
    <n v="0"/>
    <n v="0"/>
    <n v="0"/>
    <n v="0"/>
    <n v="0"/>
    <n v="24.3828125"/>
    <n v="24.3046875"/>
    <n v="30.098717813431257"/>
    <n v="36.097198344835107"/>
    <n v="35.129171785473361"/>
    <n v="13.996290923894385"/>
    <n v="19.184538928388164"/>
    <n v="19.726229386929106"/>
    <n v="19.511020877804526"/>
    <n v="23.145760944683019"/>
    <n v="19.021489891995152"/>
    <n v="19.523868555415611"/>
    <n v="0"/>
    <n v="0"/>
    <n v="103.24787552677633"/>
    <n v="0"/>
    <n v="0"/>
    <n v="0"/>
    <n v="0"/>
    <n v="0"/>
    <n v="0"/>
    <n v="0"/>
    <n v="0"/>
    <n v="0"/>
    <n v="0"/>
    <n v="0"/>
    <n v="0"/>
    <n v="8.860543968"/>
    <n v="8.8321538880000006"/>
    <n v="10.937664084745453"/>
    <n v="13.117470064457425"/>
    <n v="12.765695965738644"/>
    <n v="5.0861544836177348"/>
    <n v="6.971527615232695"/>
    <n v="7.1683741490338342"/>
    <n v="7.0901688781125216"/>
    <n v="8.4110080624694596"/>
    <n v="6.9122767328375518"/>
    <n v="7.0948376345309905"/>
  </r>
  <r>
    <s v="PIC"/>
    <x v="11"/>
    <n v="68649096"/>
    <n v="10076840003553"/>
    <s v="BJ US-TOP-DevilsFoodCake-8 450ML"/>
    <m/>
    <m/>
    <m/>
    <m/>
    <m/>
    <m/>
    <m/>
    <m/>
    <m/>
    <m/>
    <m/>
    <m/>
    <m/>
    <n v="2483"/>
    <n v="2942"/>
    <n v="4980.2090413899095"/>
    <n v="2981.224586267012"/>
    <n v="3974.7931048772198"/>
    <n v="3988.454130345192"/>
    <n v="3976.7237177474417"/>
    <n v="4253.1860945705603"/>
    <n v="3281.4243871166727"/>
    <n v="2892.3638455941241"/>
    <n v="2758.4035341776616"/>
    <n v="2855.2167713005279"/>
    <n v="41366.99921338632"/>
    <n v="240"/>
    <n v="3.5999999999999999E-3"/>
    <n v="0"/>
    <n v="41366.99921338632"/>
    <n v="0"/>
    <n v="0"/>
    <n v="172.36249672244301"/>
    <n v="0"/>
    <n v="0"/>
    <n v="0"/>
    <n v="0"/>
    <n v="0"/>
    <n v="0"/>
    <n v="0"/>
    <n v="0"/>
    <n v="0"/>
    <n v="0"/>
    <n v="0"/>
    <n v="0"/>
    <n v="10.345833333333333"/>
    <n v="12.258333333333333"/>
    <n v="20.750871005791289"/>
    <n v="12.421769109445883"/>
    <n v="16.561637936988415"/>
    <n v="16.6185588764383"/>
    <n v="16.569682157281008"/>
    <n v="17.721608727377333"/>
    <n v="13.672601612986137"/>
    <n v="12.051516023308851"/>
    <n v="11.49334805907359"/>
    <n v="11.896736547085533"/>
    <n v="0"/>
    <n v="0"/>
    <n v="148.92119716819076"/>
    <n v="0"/>
    <n v="0"/>
    <n v="0"/>
    <n v="0"/>
    <n v="0"/>
    <n v="0"/>
    <n v="0"/>
    <n v="0"/>
    <n v="0"/>
    <n v="0"/>
    <n v="0"/>
    <n v="0"/>
    <n v="8.9388000000000005"/>
    <n v="10.591199999999999"/>
    <n v="17.928752549003672"/>
    <n v="10.732408510561243"/>
    <n v="14.30925517755799"/>
    <n v="14.358434869242691"/>
    <n v="14.316205383890789"/>
    <n v="15.311469940454016"/>
    <n v="11.813127793620021"/>
    <n v="10.412509844138846"/>
    <n v="9.9302527230395814"/>
    <n v="10.278780376681899"/>
  </r>
  <r>
    <s v="NOV"/>
    <x v="29"/>
    <n v="69991277"/>
    <n v="10186852001758"/>
    <s v="TAL NV Zesty Lemon Sorbetto Bar 6-6Pk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76"/>
    <n v="1.98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7"/>
    <n v="62698497"/>
    <n v="10041000009577"/>
    <s v="GH Reeses Bar Club 1-24PK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20"/>
    <n v="2.732000000000000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23"/>
    <n v="69586720"/>
    <n v="10075856000686"/>
    <s v="KL Cones Cookies n Cream 6-4CT"/>
    <m/>
    <m/>
    <m/>
    <m/>
    <m/>
    <m/>
    <m/>
    <m/>
    <m/>
    <m/>
    <m/>
    <m/>
    <m/>
    <n v="3152"/>
    <n v="5562"/>
    <n v="9881.4499999999989"/>
    <n v="11373.890000000001"/>
    <n v="12273.61"/>
    <n v="12619.24"/>
    <n v="12257.949999999999"/>
    <n v="10687"/>
    <n v="10102.450000000001"/>
    <n v="8789.5999999999985"/>
    <n v="8292.17"/>
    <n v="6753.32"/>
    <n v="111744.68"/>
    <n v="220"/>
    <n v="2.6640000000000001E-3"/>
    <n v="0"/>
    <n v="111744.68"/>
    <n v="0"/>
    <n v="0"/>
    <n v="507.93036363636361"/>
    <n v="0"/>
    <n v="0"/>
    <n v="0"/>
    <n v="0"/>
    <n v="0"/>
    <n v="0"/>
    <n v="0"/>
    <n v="0"/>
    <n v="0"/>
    <n v="0"/>
    <n v="0"/>
    <n v="0"/>
    <n v="14.327272727272728"/>
    <n v="25.281818181818181"/>
    <n v="44.915681818181817"/>
    <n v="51.699500000000008"/>
    <n v="55.789136363636366"/>
    <n v="57.360181818181815"/>
    <n v="55.717954545454539"/>
    <n v="48.577272727272728"/>
    <n v="45.920227272727274"/>
    <n v="39.952727272727266"/>
    <n v="37.69168181818182"/>
    <n v="30.696909090909088"/>
    <n v="0"/>
    <n v="0"/>
    <n v="297.68782751999998"/>
    <n v="0"/>
    <n v="0"/>
    <n v="0"/>
    <n v="0"/>
    <n v="0"/>
    <n v="0"/>
    <n v="0"/>
    <n v="0"/>
    <n v="0"/>
    <n v="0"/>
    <n v="0"/>
    <n v="0"/>
    <n v="8.3969280000000008"/>
    <n v="14.817168000000001"/>
    <n v="26.324182799999999"/>
    <n v="30.300042960000006"/>
    <n v="32.696897040000003"/>
    <n v="33.617655360000001"/>
    <n v="32.655178800000002"/>
    <n v="28.470168000000001"/>
    <n v="26.912926800000005"/>
    <n v="23.415494399999996"/>
    <n v="22.090340880000003"/>
    <n v="17.99084448"/>
  </r>
  <r>
    <s v="PIC"/>
    <x v="2"/>
    <n v="62678151"/>
    <n v="10076840000668"/>
    <s v="BJ US-ND-PBHalfBaked-8 1PT"/>
    <m/>
    <m/>
    <m/>
    <m/>
    <m/>
    <m/>
    <m/>
    <m/>
    <m/>
    <m/>
    <m/>
    <m/>
    <m/>
    <n v="3555"/>
    <n v="4682"/>
    <n v="5173.6440173270003"/>
    <n v="4010.2393822445124"/>
    <n v="4283.1462856829603"/>
    <n v="5343.0024663884369"/>
    <n v="5004.4973460581177"/>
    <n v="4537.3688661301876"/>
    <n v="4554.7913289017051"/>
    <n v="3049.100215190052"/>
    <n v="3498.4381303381565"/>
    <n v="3456.7920346213295"/>
    <n v="51148.020072882464"/>
    <n v="240"/>
    <n v="3.7839999999999996E-3"/>
    <n v="0"/>
    <n v="51148.020072882464"/>
    <n v="0"/>
    <n v="0"/>
    <n v="213.11675030367692"/>
    <n v="0"/>
    <n v="0"/>
    <n v="0"/>
    <n v="0"/>
    <n v="0"/>
    <n v="0"/>
    <n v="0"/>
    <n v="0"/>
    <n v="0"/>
    <n v="0"/>
    <n v="0"/>
    <n v="0"/>
    <n v="14.8125"/>
    <n v="19.508333333333333"/>
    <n v="21.556850072195836"/>
    <n v="16.709330759352135"/>
    <n v="17.846442857012335"/>
    <n v="22.262510276618489"/>
    <n v="20.852072275242158"/>
    <n v="18.905703608875783"/>
    <n v="18.978297203757105"/>
    <n v="12.704584229958551"/>
    <n v="14.576825543075651"/>
    <n v="14.403300144255541"/>
    <n v="0"/>
    <n v="0"/>
    <n v="193.54410795578721"/>
    <n v="0"/>
    <n v="0"/>
    <n v="0"/>
    <n v="0"/>
    <n v="0"/>
    <n v="0"/>
    <n v="0"/>
    <n v="0"/>
    <n v="0"/>
    <n v="0"/>
    <n v="0"/>
    <n v="0"/>
    <n v="13.452119999999999"/>
    <n v="17.716687999999998"/>
    <n v="19.577068961565367"/>
    <n v="15.174745822413234"/>
    <n v="16.207425545024321"/>
    <n v="20.217921332813845"/>
    <n v="18.937017957483917"/>
    <n v="17.169403789436629"/>
    <n v="17.235330388564051"/>
    <n v="11.537795214279155"/>
    <n v="13.238089885199583"/>
    <n v="13.08050105900711"/>
  </r>
  <r>
    <s v="PIC"/>
    <x v="2"/>
    <n v="62678152"/>
    <n v="10076840003836"/>
    <s v="BJ US-ND-OatmealDreamPie-8 1PT"/>
    <m/>
    <m/>
    <m/>
    <m/>
    <m/>
    <m/>
    <m/>
    <m/>
    <m/>
    <m/>
    <m/>
    <m/>
    <m/>
    <n v="2437"/>
    <n v="2985"/>
    <n v="2458.3484342581132"/>
    <n v="2241.7773166302654"/>
    <n v="2251.8128145022256"/>
    <n v="3036.5940833188233"/>
    <n v="2909.4289460014188"/>
    <n v="2363.9246469069622"/>
    <n v="3052.491068389596"/>
    <n v="1941.7928251189915"/>
    <n v="2134.4856202913406"/>
    <n v="2471.5467704070011"/>
    <n v="30284.202525824734"/>
    <n v="240"/>
    <n v="3.7839999999999996E-3"/>
    <n v="0"/>
    <n v="30284.202525824734"/>
    <n v="0"/>
    <n v="0"/>
    <n v="126.1841771909364"/>
    <n v="0"/>
    <n v="0"/>
    <n v="0"/>
    <n v="0"/>
    <n v="0"/>
    <n v="0"/>
    <n v="0"/>
    <n v="0"/>
    <n v="0"/>
    <n v="0"/>
    <n v="0"/>
    <n v="0"/>
    <n v="10.154166666666667"/>
    <n v="12.4375"/>
    <n v="10.243118476075471"/>
    <n v="9.3407388192927723"/>
    <n v="9.3825533937592738"/>
    <n v="12.652475347161763"/>
    <n v="12.122620608339245"/>
    <n v="9.8496860287790096"/>
    <n v="12.718712784956649"/>
    <n v="8.0908034379957972"/>
    <n v="8.8936900845472522"/>
    <n v="10.298111543362504"/>
    <n v="0"/>
    <n v="0"/>
    <n v="114.59542235772078"/>
    <n v="0"/>
    <n v="0"/>
    <n v="0"/>
    <n v="0"/>
    <n v="0"/>
    <n v="0"/>
    <n v="0"/>
    <n v="0"/>
    <n v="0"/>
    <n v="0"/>
    <n v="0"/>
    <n v="0"/>
    <n v="9.2216079999999998"/>
    <n v="11.295239999999998"/>
    <n v="9.3023904752327002"/>
    <n v="8.4828853661289241"/>
    <n v="8.5208596900764206"/>
    <n v="11.490472011278426"/>
    <n v="11.009279131669368"/>
    <n v="8.9450908638959437"/>
    <n v="11.55062620278623"/>
    <n v="7.3477440502502631"/>
    <n v="8.0768935871824326"/>
    <n v="9.3523329792200904"/>
  </r>
  <r>
    <s v="NOV"/>
    <x v="3"/>
    <n v="68852583"/>
    <n v="10075856024095"/>
    <s v="KL OREO BAR LIGHT 12-6PK"/>
    <m/>
    <m/>
    <m/>
    <m/>
    <m/>
    <m/>
    <m/>
    <m/>
    <m/>
    <m/>
    <m/>
    <m/>
    <m/>
    <n v="4392"/>
    <n v="6096"/>
    <n v="8746.3830989330472"/>
    <n v="8073.1481358304445"/>
    <n v="10625.567117599308"/>
    <n v="9397.1828332963178"/>
    <n v="10580.466632470512"/>
    <n v="8543.604643914081"/>
    <n v="5507.7912351908508"/>
    <n v="6824.2822854676915"/>
    <n v="3215.497878585938"/>
    <n v="3491.1031166118228"/>
    <n v="85493.026977900008"/>
    <n v="132"/>
    <n v="8.5199999999999998E-3"/>
    <n v="0"/>
    <n v="85493.026977900008"/>
    <n v="0"/>
    <n v="0"/>
    <n v="647.67444680227277"/>
    <n v="0"/>
    <n v="0"/>
    <n v="0"/>
    <n v="0"/>
    <n v="0"/>
    <n v="0"/>
    <n v="0"/>
    <n v="0"/>
    <n v="0"/>
    <n v="0"/>
    <n v="0"/>
    <n v="0"/>
    <n v="33.272727272727273"/>
    <n v="46.18181818181818"/>
    <n v="66.260478022220056"/>
    <n v="61.160213150230639"/>
    <n v="80.496720587873554"/>
    <n v="71.190779040123616"/>
    <n v="80.155050245988733"/>
    <n v="64.724277605409711"/>
    <n v="41.725691175688262"/>
    <n v="51.699108223240088"/>
    <n v="24.359832413529833"/>
    <n v="26.447750883422898"/>
    <n v="0"/>
    <n v="0"/>
    <n v="728.40058985170811"/>
    <n v="0"/>
    <n v="0"/>
    <n v="0"/>
    <n v="0"/>
    <n v="0"/>
    <n v="0"/>
    <n v="0"/>
    <n v="0"/>
    <n v="0"/>
    <n v="0"/>
    <n v="0"/>
    <n v="0"/>
    <n v="37.419840000000001"/>
    <n v="51.937919999999998"/>
    <n v="74.519184002909554"/>
    <n v="68.783222117275386"/>
    <n v="90.529831841946105"/>
    <n v="80.063997739684623"/>
    <n v="90.145575708648764"/>
    <n v="72.791511566147975"/>
    <n v="46.92638132382605"/>
    <n v="58.142885072184733"/>
    <n v="27.39604192555219"/>
    <n v="29.74419855353273"/>
  </r>
  <r>
    <s v="NOV"/>
    <x v="12"/>
    <n v="64378129"/>
    <n v="10041000009683"/>
    <s v="GH Candy center 8-6pk"/>
    <m/>
    <m/>
    <m/>
    <m/>
    <m/>
    <m/>
    <m/>
    <m/>
    <m/>
    <m/>
    <m/>
    <m/>
    <m/>
    <n v="1287"/>
    <n v="792"/>
    <n v="48.366817371774005"/>
    <n v="0"/>
    <n v="0"/>
    <n v="0"/>
    <n v="0"/>
    <n v="0"/>
    <n v="0"/>
    <n v="0"/>
    <n v="0"/>
    <n v="0"/>
    <n v="2127.3668173717742"/>
    <n v="110"/>
    <n v="3.8399999999999997E-3"/>
    <n v="0"/>
    <n v="2127.3668173717742"/>
    <n v="0"/>
    <n v="0"/>
    <n v="19.339698339743403"/>
    <n v="0"/>
    <n v="0"/>
    <n v="0"/>
    <n v="0"/>
    <n v="0"/>
    <n v="0"/>
    <n v="0"/>
    <n v="0"/>
    <n v="0"/>
    <n v="0"/>
    <n v="0"/>
    <n v="0"/>
    <n v="11.7"/>
    <n v="7.2"/>
    <n v="0.43969833974340006"/>
    <n v="0"/>
    <n v="0"/>
    <n v="0"/>
    <n v="0"/>
    <n v="0"/>
    <n v="0"/>
    <n v="0"/>
    <n v="0"/>
    <n v="0"/>
    <n v="0"/>
    <n v="0"/>
    <n v="8.169088578707612"/>
    <n v="0"/>
    <n v="0"/>
    <n v="0"/>
    <n v="0"/>
    <n v="0"/>
    <n v="0"/>
    <n v="0"/>
    <n v="0"/>
    <n v="0"/>
    <n v="0"/>
    <n v="0"/>
    <n v="0"/>
    <n v="4.9420799999999998"/>
    <n v="3.0412799999999995"/>
    <n v="0.18572857870761217"/>
    <n v="0"/>
    <n v="0"/>
    <n v="0"/>
    <n v="0"/>
    <n v="0"/>
    <n v="0"/>
    <n v="0"/>
    <n v="0"/>
    <n v="0"/>
  </r>
  <r>
    <s v="NOV"/>
    <x v="6"/>
    <n v="64325487"/>
    <n v="10850001974070"/>
    <s v="Yasso Mint Chocolate Crunch 8-4pk"/>
    <m/>
    <m/>
    <m/>
    <m/>
    <m/>
    <m/>
    <m/>
    <m/>
    <m/>
    <m/>
    <m/>
    <m/>
    <m/>
    <n v="6518"/>
    <n v="6990"/>
    <n v="10578.709408749288"/>
    <n v="8606.5204391748994"/>
    <n v="14916.821262595238"/>
    <n v="13776.141641725177"/>
    <n v="17418.9141966241"/>
    <n v="12976.357245521169"/>
    <n v="9858.1836352330447"/>
    <n v="10432.58433125533"/>
    <n v="8652.5342692244631"/>
    <n v="5498.9195700019627"/>
    <n v="126223.68600010466"/>
    <n v="187"/>
    <n v="2.5119999999999999E-3"/>
    <n v="0"/>
    <n v="126223.68600010466"/>
    <n v="0"/>
    <n v="0"/>
    <n v="674.9929732625917"/>
    <n v="0"/>
    <n v="0"/>
    <n v="0"/>
    <n v="0"/>
    <n v="0"/>
    <n v="0"/>
    <n v="0"/>
    <n v="0"/>
    <n v="0"/>
    <n v="0"/>
    <n v="0"/>
    <n v="0"/>
    <n v="34.855614973262036"/>
    <n v="37.37967914438503"/>
    <n v="56.570638549461435"/>
    <n v="46.024173471523525"/>
    <n v="79.769097660937106"/>
    <n v="73.669206640241583"/>
    <n v="93.149273778738504"/>
    <n v="69.392284735407316"/>
    <n v="52.717559546700777"/>
    <n v="55.789221022755775"/>
    <n v="46.27023673382066"/>
    <n v="29.405987005358089"/>
    <n v="0"/>
    <n v="0"/>
    <n v="317.07389923226287"/>
    <n v="0"/>
    <n v="0"/>
    <n v="0"/>
    <n v="0"/>
    <n v="0"/>
    <n v="0"/>
    <n v="0"/>
    <n v="0"/>
    <n v="0"/>
    <n v="0"/>
    <n v="0"/>
    <n v="0"/>
    <n v="16.373215999999999"/>
    <n v="17.558879999999998"/>
    <n v="26.57371803477821"/>
    <n v="21.619579343207345"/>
    <n v="37.471055011639237"/>
    <n v="34.605667804013642"/>
    <n v="43.756312461919741"/>
    <n v="32.596609400749173"/>
    <n v="24.763757291705407"/>
    <n v="26.206651840113388"/>
    <n v="21.735166084291851"/>
    <n v="13.813285959844929"/>
  </r>
  <r>
    <s v="PIC"/>
    <x v="2"/>
    <n v="62678148"/>
    <n v="10076840003928"/>
    <s v="BJ US-ND-LightsCaramelAction-8 1PT"/>
    <m/>
    <m/>
    <m/>
    <m/>
    <m/>
    <m/>
    <m/>
    <m/>
    <m/>
    <m/>
    <m/>
    <m/>
    <m/>
    <n v="3121"/>
    <n v="3370"/>
    <n v="3136.9058192111124"/>
    <n v="2270.9049262053163"/>
    <n v="2812.0720753280939"/>
    <n v="3472.6680509112757"/>
    <n v="2729.9318021487579"/>
    <n v="2652.0423864402492"/>
    <n v="2818.9200248659613"/>
    <n v="2173.2075419971443"/>
    <n v="2338.2309658567892"/>
    <n v="2448.1548779805821"/>
    <n v="33344.038470945277"/>
    <n v="240"/>
    <n v="3.7839999999999996E-3"/>
    <n v="0"/>
    <n v="33344.038470945277"/>
    <n v="0"/>
    <n v="0"/>
    <n v="138.93349362893866"/>
    <n v="0"/>
    <n v="0"/>
    <n v="0"/>
    <n v="0"/>
    <n v="0"/>
    <n v="0"/>
    <n v="0"/>
    <n v="0"/>
    <n v="0"/>
    <n v="0"/>
    <n v="0"/>
    <n v="0"/>
    <n v="13.004166666666666"/>
    <n v="14.041666666666666"/>
    <n v="13.070440913379635"/>
    <n v="9.4621038591888187"/>
    <n v="11.716966980533725"/>
    <n v="14.469450212130315"/>
    <n v="11.374715842286491"/>
    <n v="11.050176610167705"/>
    <n v="11.745500103608173"/>
    <n v="9.0550314249881012"/>
    <n v="9.7426290244032892"/>
    <n v="10.200645324919092"/>
    <n v="0"/>
    <n v="0"/>
    <n v="126.17384157405692"/>
    <n v="0"/>
    <n v="0"/>
    <n v="0"/>
    <n v="0"/>
    <n v="0"/>
    <n v="0"/>
    <n v="0"/>
    <n v="0"/>
    <n v="0"/>
    <n v="0"/>
    <n v="0"/>
    <n v="0"/>
    <n v="11.809863999999999"/>
    <n v="12.752079999999999"/>
    <n v="11.870051619894848"/>
    <n v="8.5931042407609155"/>
    <n v="10.640880733041506"/>
    <n v="13.140575904648266"/>
    <n v="10.330061939330898"/>
    <n v="10.035328390289902"/>
    <n v="10.666793374092796"/>
    <n v="8.2234173389171925"/>
    <n v="8.8478659748020902"/>
    <n v="9.2638180582785221"/>
  </r>
  <r>
    <s v="NOV"/>
    <x v="7"/>
    <n v="64786666"/>
    <n v="10041000576628"/>
    <s v="GH CHOCOLATE ECLAIR BAR 8-6PK"/>
    <m/>
    <m/>
    <m/>
    <m/>
    <m/>
    <m/>
    <m/>
    <m/>
    <m/>
    <m/>
    <m/>
    <m/>
    <m/>
    <n v="3374"/>
    <n v="3559"/>
    <n v="3886.6192999848477"/>
    <n v="7514.4458731685581"/>
    <n v="6396.9105938876446"/>
    <n v="8826.8565324805149"/>
    <n v="6861.3920656342434"/>
    <n v="6497.2139279521389"/>
    <n v="4887.6467572802167"/>
    <n v="3661.2649299872487"/>
    <n v="3134.8960526164278"/>
    <n v="3125.9909600638498"/>
    <n v="61726.236993055689"/>
    <n v="154"/>
    <n v="4.2560000000000002E-3"/>
    <n v="0"/>
    <n v="61726.236993055689"/>
    <n v="0"/>
    <n v="0"/>
    <n v="400.81972073412783"/>
    <n v="0"/>
    <n v="0"/>
    <n v="0"/>
    <n v="0"/>
    <n v="0"/>
    <n v="0"/>
    <n v="0"/>
    <n v="0"/>
    <n v="0"/>
    <n v="0"/>
    <n v="0"/>
    <n v="0"/>
    <n v="21.90909090909091"/>
    <n v="23.11038961038961"/>
    <n v="25.237787662239271"/>
    <n v="48.795103072523105"/>
    <n v="41.5383804797899"/>
    <n v="57.317250210912434"/>
    <n v="44.554493932689894"/>
    <n v="42.189700830858044"/>
    <n v="31.737965956365045"/>
    <n v="23.774447597319796"/>
    <n v="20.356467874132647"/>
    <n v="20.298642597817206"/>
    <n v="0"/>
    <n v="0"/>
    <n v="262.706864642445"/>
    <n v="0"/>
    <n v="0"/>
    <n v="0"/>
    <n v="0"/>
    <n v="0"/>
    <n v="0"/>
    <n v="0"/>
    <n v="0"/>
    <n v="0"/>
    <n v="0"/>
    <n v="0"/>
    <n v="0"/>
    <n v="14.359744000000001"/>
    <n v="15.147104000000001"/>
    <n v="16.541451740735514"/>
    <n v="31.981481636205384"/>
    <n v="27.225251487585815"/>
    <n v="37.567101402237071"/>
    <n v="29.202084631339343"/>
    <n v="27.652142477364304"/>
    <n v="20.801824598984602"/>
    <n v="15.582343542025731"/>
    <n v="13.342117599935518"/>
    <n v="13.304217526031746"/>
  </r>
  <r>
    <s v="PIC"/>
    <x v="2"/>
    <n v="62678150"/>
    <n v="10076840002907"/>
    <s v="BJ US-ND-AmericoneDream-8 1PT"/>
    <m/>
    <m/>
    <m/>
    <m/>
    <m/>
    <m/>
    <m/>
    <m/>
    <m/>
    <m/>
    <m/>
    <m/>
    <m/>
    <n v="5687"/>
    <n v="6665"/>
    <n v="6825.9787636308565"/>
    <n v="6451.0679143548841"/>
    <n v="5822.0711407757271"/>
    <n v="8596.143274495631"/>
    <n v="8812.6468916621507"/>
    <n v="7668.1693318574644"/>
    <n v="6375.2805334551467"/>
    <n v="5481.8015491001388"/>
    <n v="5900.3280777071159"/>
    <n v="5237.8016978931637"/>
    <n v="79523.289174932288"/>
    <n v="240"/>
    <n v="3.7839999999999996E-3"/>
    <n v="0"/>
    <n v="79523.289174932288"/>
    <n v="0"/>
    <n v="0"/>
    <n v="331.34703822888451"/>
    <n v="0"/>
    <n v="0"/>
    <n v="0"/>
    <n v="0"/>
    <n v="0"/>
    <n v="0"/>
    <n v="0"/>
    <n v="0"/>
    <n v="0"/>
    <n v="0"/>
    <n v="0"/>
    <n v="0"/>
    <n v="23.695833333333333"/>
    <n v="27.770833333333332"/>
    <n v="28.441578181795236"/>
    <n v="26.87944964314535"/>
    <n v="24.258629753232196"/>
    <n v="35.817263643731799"/>
    <n v="36.719362048592295"/>
    <n v="31.950705549406102"/>
    <n v="26.563668889396446"/>
    <n v="22.840839787917243"/>
    <n v="24.58470032377965"/>
    <n v="21.824173741221514"/>
    <n v="0"/>
    <n v="0"/>
    <n v="300.91612623794373"/>
    <n v="0"/>
    <n v="0"/>
    <n v="0"/>
    <n v="0"/>
    <n v="0"/>
    <n v="0"/>
    <n v="0"/>
    <n v="0"/>
    <n v="0"/>
    <n v="0"/>
    <n v="0"/>
    <n v="0"/>
    <n v="21.519607999999998"/>
    <n v="25.220359999999996"/>
    <n v="25.829503641579159"/>
    <n v="24.410840987918878"/>
    <n v="22.030717196695349"/>
    <n v="32.527806150691461"/>
    <n v="33.347055838049577"/>
    <n v="29.016352751748641"/>
    <n v="24.124061538594272"/>
    <n v="20.743137061794922"/>
    <n v="22.326841446043723"/>
    <n v="19.819841624827728"/>
  </r>
  <r>
    <s v="NOV"/>
    <x v="9"/>
    <n v="62712055"/>
    <n v="10077567132274"/>
    <s v="MG Dark RFA 8-3PK"/>
    <m/>
    <m/>
    <m/>
    <m/>
    <m/>
    <m/>
    <m/>
    <m/>
    <m/>
    <m/>
    <m/>
    <m/>
    <m/>
    <n v="1806"/>
    <n v="1653"/>
    <n v="1759.3955361887126"/>
    <n v="2168.8522859378118"/>
    <n v="3847.7485838464718"/>
    <n v="2483.1374806309418"/>
    <n v="3347.7392118114581"/>
    <n v="3547.6947661235536"/>
    <n v="1961.616491909977"/>
    <n v="2143.3130253087966"/>
    <n v="795.94779359731604"/>
    <n v="1912.6910748826795"/>
    <n v="27427.136250237716"/>
    <n v="210"/>
    <n v="2.16E-3"/>
    <n v="0"/>
    <n v="27427.136250237716"/>
    <n v="0"/>
    <n v="0"/>
    <n v="130.60541071541769"/>
    <n v="0"/>
    <n v="0"/>
    <n v="0"/>
    <n v="0"/>
    <n v="0"/>
    <n v="0"/>
    <n v="0"/>
    <n v="0"/>
    <n v="0"/>
    <n v="0"/>
    <n v="0"/>
    <n v="0"/>
    <n v="8.6"/>
    <n v="7.871428571428571"/>
    <n v="8.3780739818510117"/>
    <n v="10.327868028275294"/>
    <n v="18.32261230403082"/>
    <n v="11.824464193480676"/>
    <n v="15.941615294340277"/>
    <n v="16.893784600588351"/>
    <n v="9.3410309138570327"/>
    <n v="10.206252501470459"/>
    <n v="3.7902275885586478"/>
    <n v="9.1080527375365694"/>
    <n v="0"/>
    <n v="0"/>
    <n v="59.242614300513466"/>
    <n v="0"/>
    <n v="0"/>
    <n v="0"/>
    <n v="0"/>
    <n v="0"/>
    <n v="0"/>
    <n v="0"/>
    <n v="0"/>
    <n v="0"/>
    <n v="0"/>
    <n v="0"/>
    <n v="0"/>
    <n v="3.90096"/>
    <n v="3.5704799999999999"/>
    <n v="3.8002943581676192"/>
    <n v="4.6847209376256735"/>
    <n v="8.31113694110838"/>
    <n v="5.3635769581628345"/>
    <n v="7.2311166975127499"/>
    <n v="7.6630206948268755"/>
    <n v="4.2370916225255506"/>
    <n v="4.6295561346670002"/>
    <n v="1.7192472341702028"/>
    <n v="4.1314127217465879"/>
  </r>
  <r>
    <s v="PIC"/>
    <x v="2"/>
    <n v="67867261"/>
    <n v="10076840002495"/>
    <s v="BJ US-IC-Cannoli-8 1PT"/>
    <m/>
    <m/>
    <m/>
    <m/>
    <m/>
    <m/>
    <m/>
    <m/>
    <m/>
    <m/>
    <m/>
    <m/>
    <m/>
    <n v="225"/>
    <n v="1016"/>
    <n v="0"/>
    <n v="0"/>
    <n v="0"/>
    <n v="0"/>
    <n v="0"/>
    <n v="0"/>
    <n v="0"/>
    <n v="0"/>
    <n v="0"/>
    <n v="0"/>
    <n v="1241"/>
    <n v="240"/>
    <n v="3.7853439999999999E-3"/>
    <n v="0"/>
    <n v="1241"/>
    <n v="0"/>
    <n v="0"/>
    <n v="5.1708333333333334"/>
    <n v="0"/>
    <n v="0"/>
    <n v="0"/>
    <n v="0"/>
    <n v="0"/>
    <n v="0"/>
    <n v="0"/>
    <n v="0"/>
    <n v="0"/>
    <n v="0"/>
    <n v="0"/>
    <n v="0"/>
    <n v="0.9375"/>
    <n v="4.2333333333333334"/>
    <n v="0"/>
    <n v="0"/>
    <n v="0"/>
    <n v="0"/>
    <n v="0"/>
    <n v="0"/>
    <n v="0"/>
    <n v="0"/>
    <n v="0"/>
    <n v="0"/>
    <n v="0"/>
    <n v="0"/>
    <n v="4.6976119039999995"/>
    <n v="0"/>
    <n v="0"/>
    <n v="0"/>
    <n v="0"/>
    <n v="0"/>
    <n v="0"/>
    <n v="0"/>
    <n v="0"/>
    <n v="0"/>
    <n v="0"/>
    <n v="0"/>
    <n v="0"/>
    <n v="0.85170239999999997"/>
    <n v="3.8459095039999998"/>
    <n v="0"/>
    <n v="0"/>
    <n v="0"/>
    <n v="0"/>
    <n v="0"/>
    <n v="0"/>
    <n v="0"/>
    <n v="0"/>
    <n v="0"/>
    <n v="0"/>
  </r>
  <r>
    <s v="PIC"/>
    <x v="5"/>
    <n v="68862421"/>
    <n v="10186852001284"/>
    <s v="Talenti LYR Coffee Cookie CRMBL 8 300.5g"/>
    <m/>
    <m/>
    <m/>
    <m/>
    <m/>
    <m/>
    <m/>
    <m/>
    <m/>
    <m/>
    <m/>
    <m/>
    <m/>
    <n v="418"/>
    <n v="600"/>
    <n v="130.37380776876407"/>
    <n v="505.05138036059054"/>
    <n v="460.76134518822403"/>
    <n v="253.74340521069587"/>
    <n v="0"/>
    <n v="0"/>
    <n v="126.67544095922247"/>
    <n v="0"/>
    <n v="0"/>
    <n v="0"/>
    <n v="2494.605379487497"/>
    <n v="255"/>
    <n v="3.552E-3"/>
    <n v="0"/>
    <n v="2494.605379487497"/>
    <n v="0"/>
    <n v="0"/>
    <n v="9.7827661940686159"/>
    <n v="0"/>
    <n v="0"/>
    <n v="0"/>
    <n v="0"/>
    <n v="0"/>
    <n v="0"/>
    <n v="0"/>
    <n v="0"/>
    <n v="0"/>
    <n v="0"/>
    <n v="0"/>
    <n v="0"/>
    <n v="1.6392156862745098"/>
    <n v="2.3529411764705883"/>
    <n v="0.51126983438731011"/>
    <n v="1.9805936484729041"/>
    <n v="1.8069072360322511"/>
    <n v="0.99507217729684649"/>
    <n v="0"/>
    <n v="0"/>
    <n v="0.49676643513420576"/>
    <n v="0"/>
    <n v="0"/>
    <n v="0"/>
    <n v="0"/>
    <n v="0"/>
    <n v="8.8608383079395896"/>
    <n v="0"/>
    <n v="0"/>
    <n v="0"/>
    <n v="0"/>
    <n v="0"/>
    <n v="0"/>
    <n v="0"/>
    <n v="0"/>
    <n v="0"/>
    <n v="0"/>
    <n v="0"/>
    <n v="0"/>
    <n v="1.4847360000000001"/>
    <n v="2.1312000000000002"/>
    <n v="0.46308776519464995"/>
    <n v="1.7939425030408176"/>
    <n v="1.6366242981085717"/>
    <n v="0.90129657530839169"/>
    <n v="0"/>
    <n v="0"/>
    <n v="0.4499511662871582"/>
    <n v="0"/>
    <n v="0"/>
    <n v="0"/>
  </r>
  <r>
    <s v="PIC"/>
    <x v="2"/>
    <n v="68654238"/>
    <n v="10076840003614"/>
    <s v="BJ US-IC-DublinMudslide-8 1PT"/>
    <m/>
    <m/>
    <m/>
    <m/>
    <m/>
    <m/>
    <m/>
    <m/>
    <m/>
    <m/>
    <m/>
    <m/>
    <m/>
    <n v="5912"/>
    <n v="2823"/>
    <n v="5432.697483095405"/>
    <n v="4366.462903925777"/>
    <n v="4363.0861906056771"/>
    <n v="5032.1013062593775"/>
    <n v="4079.0270521490756"/>
    <n v="4202.6305232641789"/>
    <n v="4195.8494538054265"/>
    <n v="3572.1482633791447"/>
    <n v="3442.5581362963744"/>
    <n v="3311.9224425438833"/>
    <n v="50733.48375532432"/>
    <n v="240"/>
    <n v="3.7839999999999996E-3"/>
    <n v="0"/>
    <n v="50733.48375532432"/>
    <n v="0"/>
    <n v="0"/>
    <n v="211.38951564718465"/>
    <n v="0"/>
    <n v="0"/>
    <n v="0"/>
    <n v="0"/>
    <n v="0"/>
    <n v="0"/>
    <n v="0"/>
    <n v="0"/>
    <n v="0"/>
    <n v="0"/>
    <n v="0"/>
    <n v="0"/>
    <n v="24.633333333333333"/>
    <n v="11.762499999999999"/>
    <n v="22.636239512897522"/>
    <n v="18.193595433024072"/>
    <n v="18.179525794190322"/>
    <n v="20.96708877608074"/>
    <n v="16.99594605062115"/>
    <n v="17.510960513600747"/>
    <n v="17.482706057522609"/>
    <n v="14.883951097413103"/>
    <n v="14.343992234568226"/>
    <n v="13.799676843932847"/>
    <n v="0"/>
    <n v="0"/>
    <n v="191.9755025301472"/>
    <n v="0"/>
    <n v="0"/>
    <n v="0"/>
    <n v="0"/>
    <n v="0"/>
    <n v="0"/>
    <n v="0"/>
    <n v="0"/>
    <n v="0"/>
    <n v="0"/>
    <n v="0"/>
    <n v="0"/>
    <n v="22.371007999999996"/>
    <n v="10.682231999999999"/>
    <n v="20.557327276033011"/>
    <n v="16.522695628455139"/>
    <n v="16.509918145251881"/>
    <n v="19.041471342885483"/>
    <n v="15.435038365332101"/>
    <n v="15.902753900031652"/>
    <n v="15.877094333199732"/>
    <n v="13.517009028626683"/>
    <n v="13.026639987745479"/>
    <n v="12.532314522586054"/>
  </r>
  <r>
    <s v="NOV"/>
    <x v="24"/>
    <n v="64325600"/>
    <n v="10850001974650"/>
    <s v="Yasso Cookies N Cream Sandwich 7-3pk"/>
    <m/>
    <m/>
    <m/>
    <m/>
    <m/>
    <m/>
    <m/>
    <m/>
    <m/>
    <m/>
    <m/>
    <m/>
    <m/>
    <n v="84"/>
    <n v="42"/>
    <n v="0"/>
    <n v="0"/>
    <n v="0"/>
    <n v="0"/>
    <n v="0"/>
    <n v="0"/>
    <n v="0"/>
    <n v="0"/>
    <n v="0"/>
    <n v="0"/>
    <n v="126"/>
    <n v="189"/>
    <n v="2.1700000000000001E-3"/>
    <n v="0"/>
    <n v="126"/>
    <n v="0"/>
    <n v="0"/>
    <n v="0.66666666666666663"/>
    <n v="0"/>
    <n v="0"/>
    <n v="0"/>
    <n v="0"/>
    <n v="0"/>
    <n v="0"/>
    <n v="0"/>
    <n v="0"/>
    <n v="0"/>
    <n v="0"/>
    <n v="0"/>
    <n v="0"/>
    <n v="0.44444444444444442"/>
    <n v="0.22222222222222221"/>
    <n v="0"/>
    <n v="0"/>
    <n v="0"/>
    <n v="0"/>
    <n v="0"/>
    <n v="0"/>
    <n v="0"/>
    <n v="0"/>
    <n v="0"/>
    <n v="0"/>
    <n v="0"/>
    <n v="0"/>
    <n v="0.27342"/>
    <n v="0"/>
    <n v="0"/>
    <n v="0"/>
    <n v="0"/>
    <n v="0"/>
    <n v="0"/>
    <n v="0"/>
    <n v="0"/>
    <n v="0"/>
    <n v="0"/>
    <n v="0"/>
    <n v="0"/>
    <n v="0.18228"/>
    <n v="9.1139999999999999E-2"/>
    <n v="0"/>
    <n v="0"/>
    <n v="0"/>
    <n v="0"/>
    <n v="0"/>
    <n v="0"/>
    <n v="0"/>
    <n v="0"/>
    <n v="0"/>
    <n v="0"/>
  </r>
  <r>
    <s v="PIC"/>
    <x v="2"/>
    <n v="67794170"/>
    <n v="10076840161024"/>
    <s v="BJ US-IC-PeanutButterWorld-8 1PT"/>
    <m/>
    <m/>
    <m/>
    <m/>
    <m/>
    <m/>
    <m/>
    <m/>
    <m/>
    <m/>
    <m/>
    <m/>
    <m/>
    <n v="4201"/>
    <n v="1956"/>
    <n v="6566.573758692899"/>
    <n v="5497.5385642442106"/>
    <n v="6982.7822604664298"/>
    <n v="4204.52280950148"/>
    <n v="5005.2148292190941"/>
    <n v="4452.6765550666569"/>
    <n v="2788.5993970476443"/>
    <n v="3996.5230722371275"/>
    <n v="3827.6185635819934"/>
    <n v="3934.163864672274"/>
    <n v="53413.213674729806"/>
    <n v="240"/>
    <n v="3.7853439999999999E-3"/>
    <n v="0"/>
    <n v="53413.213674729806"/>
    <n v="0"/>
    <n v="0"/>
    <n v="222.55505697804085"/>
    <n v="0"/>
    <n v="0"/>
    <n v="0"/>
    <n v="0"/>
    <n v="0"/>
    <n v="0"/>
    <n v="0"/>
    <n v="0"/>
    <n v="0"/>
    <n v="0"/>
    <n v="0"/>
    <n v="0"/>
    <n v="17.504166666666666"/>
    <n v="8.15"/>
    <n v="27.360723994553744"/>
    <n v="22.906410684350877"/>
    <n v="29.094926085276789"/>
    <n v="17.5188450395895"/>
    <n v="20.855061788412893"/>
    <n v="18.552818979444403"/>
    <n v="11.619164154365185"/>
    <n v="16.652179467654697"/>
    <n v="15.948410681591639"/>
    <n v="16.392349436134474"/>
    <n v="0"/>
    <n v="0"/>
    <n v="202.18738790435643"/>
    <n v="0"/>
    <n v="0"/>
    <n v="0"/>
    <n v="0"/>
    <n v="0"/>
    <n v="0"/>
    <n v="0"/>
    <n v="0"/>
    <n v="0"/>
    <n v="0"/>
    <n v="0"/>
    <n v="0"/>
    <n v="15.902230143999999"/>
    <n v="7.4041328640000001"/>
    <n v="24.856740578025612"/>
    <n v="20.810074618930436"/>
    <n v="26.432232932963036"/>
    <n v="15.91556518980957"/>
    <n v="18.946459922495521"/>
    <n v="16.85491248166224"/>
    <n v="10.555807996017919"/>
    <n v="15.128214632354377"/>
    <n v="14.488852963943717"/>
    <n v="14.892163580154005"/>
  </r>
  <r>
    <s v="NOV"/>
    <x v="9"/>
    <n v="64330612"/>
    <n v="10077567003444"/>
    <s v="MG Double Caramel 6-6PK"/>
    <m/>
    <m/>
    <m/>
    <m/>
    <m/>
    <m/>
    <m/>
    <m/>
    <m/>
    <m/>
    <m/>
    <m/>
    <m/>
    <n v="4229"/>
    <n v="5096"/>
    <n v="7127.2699999999995"/>
    <n v="7236.14"/>
    <n v="6836.81"/>
    <n v="7162.630000000001"/>
    <n v="7630.6399999999994"/>
    <n v="6934.2300000000005"/>
    <n v="5323.63"/>
    <n v="5282.62"/>
    <n v="4955.1099999999997"/>
    <n v="5082.71"/>
    <n v="72896.790000000008"/>
    <n v="143"/>
    <n v="3.2400000000000003E-3"/>
    <n v="0"/>
    <n v="72896.790000000008"/>
    <n v="0"/>
    <n v="0"/>
    <n v="509.76776223776227"/>
    <n v="0"/>
    <n v="0"/>
    <n v="0"/>
    <n v="0"/>
    <n v="0"/>
    <n v="0"/>
    <n v="0"/>
    <n v="0"/>
    <n v="0"/>
    <n v="0"/>
    <n v="0"/>
    <n v="0"/>
    <n v="29.573426573426573"/>
    <n v="35.636363636363633"/>
    <n v="49.841048951048947"/>
    <n v="50.602377622377624"/>
    <n v="47.809860139860142"/>
    <n v="50.088321678321684"/>
    <n v="53.361118881118877"/>
    <n v="48.491118881118886"/>
    <n v="37.228181818181817"/>
    <n v="36.941398601398603"/>
    <n v="34.651118881118876"/>
    <n v="35.543426573426572"/>
    <n v="0"/>
    <n v="0"/>
    <n v="236.18559960000005"/>
    <n v="0"/>
    <n v="0"/>
    <n v="0"/>
    <n v="0"/>
    <n v="0"/>
    <n v="0"/>
    <n v="0"/>
    <n v="0"/>
    <n v="0"/>
    <n v="0"/>
    <n v="0"/>
    <n v="0"/>
    <n v="13.701960000000001"/>
    <n v="16.511040000000001"/>
    <n v="23.092354799999999"/>
    <n v="23.445093600000003"/>
    <n v="22.151264400000002"/>
    <n v="23.206921200000004"/>
    <n v="24.723273599999999"/>
    <n v="22.466905200000003"/>
    <n v="17.248561200000001"/>
    <n v="17.115688800000001"/>
    <n v="16.054556399999999"/>
    <n v="16.467980400000002"/>
  </r>
  <r>
    <s v="NOV"/>
    <x v="23"/>
    <n v="69964648"/>
    <n v="10075856000952"/>
    <s v="KL Cone BDay/ChocCrumble Cake 6-8CT"/>
    <m/>
    <m/>
    <m/>
    <m/>
    <m/>
    <m/>
    <m/>
    <m/>
    <m/>
    <m/>
    <m/>
    <m/>
    <m/>
    <n v="936"/>
    <n v="216"/>
    <n v="0"/>
    <n v="0"/>
    <n v="0"/>
    <n v="0"/>
    <n v="0"/>
    <n v="0"/>
    <n v="0"/>
    <n v="0"/>
    <n v="0"/>
    <n v="0"/>
    <n v="1152"/>
    <n v="120"/>
    <n v="5.3400000000000001E-3"/>
    <n v="0"/>
    <n v="1152"/>
    <n v="0"/>
    <n v="0"/>
    <n v="9.6"/>
    <n v="0"/>
    <n v="0"/>
    <n v="0"/>
    <n v="0"/>
    <n v="0"/>
    <n v="0"/>
    <n v="0"/>
    <n v="0"/>
    <n v="0"/>
    <n v="0"/>
    <n v="0"/>
    <n v="0"/>
    <n v="7.8"/>
    <n v="1.8"/>
    <n v="0"/>
    <n v="0"/>
    <n v="0"/>
    <n v="0"/>
    <n v="0"/>
    <n v="0"/>
    <n v="0"/>
    <n v="0"/>
    <n v="0"/>
    <n v="0"/>
    <n v="0"/>
    <n v="0"/>
    <n v="6.1516799999999998"/>
    <n v="0"/>
    <n v="0"/>
    <n v="0"/>
    <n v="0"/>
    <n v="0"/>
    <n v="0"/>
    <n v="0"/>
    <n v="0"/>
    <n v="0"/>
    <n v="0"/>
    <n v="0"/>
    <n v="0"/>
    <n v="4.99824"/>
    <n v="1.15344"/>
    <n v="0"/>
    <n v="0"/>
    <n v="0"/>
    <n v="0"/>
    <n v="0"/>
    <n v="0"/>
    <n v="0"/>
    <n v="0"/>
    <n v="0"/>
    <n v="0"/>
  </r>
  <r>
    <s v="NOV"/>
    <x v="9"/>
    <n v="69586716"/>
    <n v="10077567003000"/>
    <s v="MG Almond Duet 8-3PK"/>
    <m/>
    <m/>
    <m/>
    <m/>
    <m/>
    <m/>
    <m/>
    <m/>
    <m/>
    <m/>
    <m/>
    <m/>
    <m/>
    <n v="3696"/>
    <n v="4095"/>
    <n v="3163.102913821444"/>
    <n v="4392.3002106467902"/>
    <n v="5397.1938869731794"/>
    <n v="4827.2651498307005"/>
    <n v="5468.9198000273009"/>
    <n v="5044.7472186873301"/>
    <n v="2578.7539592217631"/>
    <n v="3187.7105618411556"/>
    <n v="2182.0238563031721"/>
    <n v="1689.4909067194553"/>
    <n v="45722.508464072293"/>
    <n v="210"/>
    <n v="2.0400000000000001E-3"/>
    <n v="0"/>
    <n v="45722.508464072293"/>
    <n v="0"/>
    <n v="0"/>
    <n v="217.72623078129664"/>
    <n v="0"/>
    <n v="0"/>
    <n v="0"/>
    <n v="0"/>
    <n v="0"/>
    <n v="0"/>
    <n v="0"/>
    <n v="0"/>
    <n v="0"/>
    <n v="0"/>
    <n v="0"/>
    <n v="0"/>
    <n v="17.600000000000001"/>
    <n v="19.5"/>
    <n v="15.062394827721162"/>
    <n v="20.915715288794239"/>
    <n v="25.700923271300855"/>
    <n v="22.986976903955718"/>
    <n v="26.042475238225244"/>
    <n v="24.022605803273002"/>
    <n v="12.279780758198871"/>
    <n v="15.179574104005503"/>
    <n v="10.390589791919867"/>
    <n v="8.0451947939021675"/>
    <n v="0"/>
    <n v="0"/>
    <n v="93.273917266707485"/>
    <n v="0"/>
    <n v="0"/>
    <n v="0"/>
    <n v="0"/>
    <n v="0"/>
    <n v="0"/>
    <n v="0"/>
    <n v="0"/>
    <n v="0"/>
    <n v="0"/>
    <n v="0"/>
    <n v="0"/>
    <n v="7.5398400000000008"/>
    <n v="8.3538000000000014"/>
    <n v="6.4527299441957462"/>
    <n v="8.9602924297194519"/>
    <n v="11.010275529425286"/>
    <n v="9.8476209056546296"/>
    <n v="11.156596392055695"/>
    <n v="10.291284326122154"/>
    <n v="5.2606580768123967"/>
    <n v="6.5029295461559578"/>
    <n v="4.4513286668584717"/>
    <n v="3.4465614497076893"/>
  </r>
  <r>
    <s v="NOV"/>
    <x v="18"/>
    <n v="68654232"/>
    <n v="10076840003591"/>
    <s v="BJ US-CD-Smores-8 8z"/>
    <m/>
    <m/>
    <m/>
    <m/>
    <m/>
    <m/>
    <m/>
    <m/>
    <m/>
    <m/>
    <m/>
    <m/>
    <m/>
    <n v="1390"/>
    <n v="2177"/>
    <n v="2775.9258126460722"/>
    <n v="3374.7641725614658"/>
    <n v="2722.5249730152273"/>
    <n v="1517.7407369954524"/>
    <n v="1965.6004513479188"/>
    <n v="1762.9258489323365"/>
    <n v="985.9470983821559"/>
    <n v="1674.8998418745632"/>
    <n v="1424.0246047609978"/>
    <n v="983.39451701390476"/>
    <n v="22754.748057530094"/>
    <n v="256"/>
    <n v="1.8959999999999999E-3"/>
    <n v="0"/>
    <n v="22754.748057530094"/>
    <n v="0"/>
    <n v="0"/>
    <n v="88.885734599726931"/>
    <n v="0"/>
    <n v="0"/>
    <n v="0"/>
    <n v="0"/>
    <n v="0"/>
    <n v="0"/>
    <n v="0"/>
    <n v="0"/>
    <n v="0"/>
    <n v="0"/>
    <n v="0"/>
    <n v="0"/>
    <n v="5.4296875"/>
    <n v="8.50390625"/>
    <n v="10.84346020564872"/>
    <n v="13.182672549068226"/>
    <n v="10.634863175840731"/>
    <n v="5.9286747538884859"/>
    <n v="7.6781267630778078"/>
    <n v="6.8864290973919395"/>
    <n v="3.8513558530552965"/>
    <n v="6.5425775073225125"/>
    <n v="5.5625961123476477"/>
    <n v="3.8413848320855655"/>
    <n v="0"/>
    <n v="0"/>
    <n v="43.143002317077055"/>
    <n v="0"/>
    <n v="0"/>
    <n v="0"/>
    <n v="0"/>
    <n v="0"/>
    <n v="0"/>
    <n v="0"/>
    <n v="0"/>
    <n v="0"/>
    <n v="0"/>
    <n v="0"/>
    <n v="0"/>
    <n v="2.63544"/>
    <n v="4.1275919999999999"/>
    <n v="5.2631553407769527"/>
    <n v="6.3985528711765385"/>
    <n v="5.1619073488368707"/>
    <n v="2.8776364373433774"/>
    <n v="3.726778455755654"/>
    <n v="3.3425074095757097"/>
    <n v="1.8693556985325674"/>
    <n v="3.1756101001941719"/>
    <n v="2.6999506506268518"/>
    <n v="1.8645160042583633"/>
  </r>
  <r>
    <s v="NOV"/>
    <x v="22"/>
    <n v="64989107"/>
    <n v="10077567603224"/>
    <s v="BR CHOCOLATE 6 10ct 3z"/>
    <m/>
    <m/>
    <m/>
    <m/>
    <m/>
    <m/>
    <m/>
    <m/>
    <m/>
    <m/>
    <m/>
    <m/>
    <m/>
    <n v="1750"/>
    <n v="1430"/>
    <n v="3076.5581257760659"/>
    <n v="2452.8436072992672"/>
    <n v="2641.6649517986261"/>
    <n v="2380.9747682376665"/>
    <n v="2247.8909679070262"/>
    <n v="2354.3189046732914"/>
    <n v="2020.9209474284291"/>
    <n v="2124.4041910537949"/>
    <n v="2102.9142333077098"/>
    <n v="1452.0031922640392"/>
    <n v="26034.493889745914"/>
    <n v="120"/>
    <n v="5.3220000000000003E-3"/>
    <n v="0"/>
    <n v="26034.493889745914"/>
    <n v="0"/>
    <n v="0"/>
    <n v="216.95411574788261"/>
    <n v="0"/>
    <n v="0"/>
    <n v="0"/>
    <n v="0"/>
    <n v="0"/>
    <n v="0"/>
    <n v="0"/>
    <n v="0"/>
    <n v="0"/>
    <n v="0"/>
    <n v="0"/>
    <n v="0"/>
    <n v="14.583333333333334"/>
    <n v="11.916666666666666"/>
    <n v="25.637984381467216"/>
    <n v="20.44036339416056"/>
    <n v="22.013874598321884"/>
    <n v="19.841456401980555"/>
    <n v="18.732424732558552"/>
    <n v="19.619324205610763"/>
    <n v="16.84100789523691"/>
    <n v="17.703368258781623"/>
    <n v="17.52428527756425"/>
    <n v="12.100026602200327"/>
    <n v="0"/>
    <n v="0"/>
    <n v="138.55557648122777"/>
    <n v="0"/>
    <n v="0"/>
    <n v="0"/>
    <n v="0"/>
    <n v="0"/>
    <n v="0"/>
    <n v="0"/>
    <n v="0"/>
    <n v="0"/>
    <n v="0"/>
    <n v="0"/>
    <n v="0"/>
    <n v="9.3135000000000012"/>
    <n v="7.6104600000000007"/>
    <n v="16.373442345380223"/>
    <n v="13.0540336780467"/>
    <n v="14.05894087347229"/>
    <n v="12.671547716560863"/>
    <n v="11.963275731201193"/>
    <n v="12.529685210671257"/>
    <n v="10.755341282214101"/>
    <n v="11.306079104788298"/>
    <n v="11.191709549663631"/>
    <n v="7.7275609892292172"/>
  </r>
  <r>
    <s v="NOV"/>
    <x v="7"/>
    <n v="64789261"/>
    <n v="10041000054157"/>
    <s v="GH CHOC Eclair Bar 1-24PK OOH"/>
    <m/>
    <m/>
    <m/>
    <m/>
    <m/>
    <m/>
    <m/>
    <m/>
    <m/>
    <m/>
    <m/>
    <m/>
    <m/>
    <n v="690"/>
    <n v="1635"/>
    <n v="1102.9551495349688"/>
    <n v="3198.8270781868746"/>
    <n v="6376.2413576109475"/>
    <n v="4455.9211412541908"/>
    <n v="5929.2461768499461"/>
    <n v="4138.3386428762396"/>
    <n v="3424.1064917086414"/>
    <n v="2338.5511876554629"/>
    <n v="2340.2464191917011"/>
    <n v="1716.9644376193787"/>
    <n v="37346.398082488347"/>
    <n v="225"/>
    <n v="2.8319999999999999E-3"/>
    <n v="0"/>
    <n v="37346.398082488347"/>
    <n v="0"/>
    <n v="0"/>
    <n v="165.98399147772599"/>
    <n v="0"/>
    <n v="0"/>
    <n v="0"/>
    <n v="0"/>
    <n v="0"/>
    <n v="0"/>
    <n v="0"/>
    <n v="0"/>
    <n v="0"/>
    <n v="0"/>
    <n v="0"/>
    <n v="0"/>
    <n v="3.0666666666666669"/>
    <n v="7.2666666666666666"/>
    <n v="4.902022886822083"/>
    <n v="14.21700923638611"/>
    <n v="28.338850478270878"/>
    <n v="19.804093961129738"/>
    <n v="26.352205230444206"/>
    <n v="18.392616190561064"/>
    <n v="15.218251074260628"/>
    <n v="10.39356083402428"/>
    <n v="10.40109519640756"/>
    <n v="7.6309530560861276"/>
    <n v="0"/>
    <n v="0"/>
    <n v="105.764999369607"/>
    <n v="0"/>
    <n v="0"/>
    <n v="0"/>
    <n v="0"/>
    <n v="0"/>
    <n v="0"/>
    <n v="0"/>
    <n v="0"/>
    <n v="0"/>
    <n v="0"/>
    <n v="0"/>
    <n v="0"/>
    <n v="1.9540799999999998"/>
    <n v="4.6303200000000002"/>
    <n v="3.1235689834830316"/>
    <n v="9.0590782854252279"/>
    <n v="18.057515524754201"/>
    <n v="12.619168672031869"/>
    <n v="16.791625172839048"/>
    <n v="11.71977503662551"/>
    <n v="9.6970695845188715"/>
    <n v="6.6227769634402707"/>
    <n v="6.6275778591508976"/>
    <n v="4.8624432873380803"/>
  </r>
  <r>
    <s v="PIC"/>
    <x v="5"/>
    <n v="68860045"/>
    <n v="20186852000864"/>
    <s v="Talenti Caramel Apple Pie 8 1PT"/>
    <m/>
    <m/>
    <m/>
    <m/>
    <m/>
    <m/>
    <m/>
    <m/>
    <m/>
    <m/>
    <m/>
    <m/>
    <m/>
    <n v="1230"/>
    <n v="3017"/>
    <n v="4674.4458049441455"/>
    <n v="5330.0343298408097"/>
    <n v="4547.8787858413662"/>
    <n v="2991.2765246203849"/>
    <n v="4967.8023748404321"/>
    <n v="7221.0068374183811"/>
    <n v="7510.9784491106093"/>
    <n v="10621.868421356334"/>
    <n v="8175.6004490880732"/>
    <n v="4690.1547848737328"/>
    <n v="64978.046761934267"/>
    <n v="255"/>
    <n v="3.7839999999999996E-3"/>
    <n v="0"/>
    <n v="64978.046761934267"/>
    <n v="0"/>
    <n v="0"/>
    <n v="254.81586965464419"/>
    <n v="0"/>
    <n v="0"/>
    <n v="0"/>
    <n v="0"/>
    <n v="0"/>
    <n v="0"/>
    <n v="0"/>
    <n v="0"/>
    <n v="0"/>
    <n v="0"/>
    <n v="0"/>
    <n v="0"/>
    <n v="4.8235294117647056"/>
    <n v="11.831372549019608"/>
    <n v="18.331160019388808"/>
    <n v="20.902095411140429"/>
    <n v="17.834818768005359"/>
    <n v="11.730496174981901"/>
    <n v="19.481577940550714"/>
    <n v="28.317673872228944"/>
    <n v="29.454817447492584"/>
    <n v="41.65438596610327"/>
    <n v="32.061178231717932"/>
    <n v="18.392763862249932"/>
    <n v="0"/>
    <n v="0"/>
    <n v="245.87692894715923"/>
    <n v="0"/>
    <n v="0"/>
    <n v="0"/>
    <n v="0"/>
    <n v="0"/>
    <n v="0"/>
    <n v="0"/>
    <n v="0"/>
    <n v="0"/>
    <n v="0"/>
    <n v="0"/>
    <n v="0"/>
    <n v="4.6543199999999993"/>
    <n v="11.416327999999998"/>
    <n v="17.688102925908645"/>
    <n v="20.168849904117621"/>
    <n v="17.209173325623727"/>
    <n v="11.318990369163535"/>
    <n v="18.798164186396193"/>
    <n v="27.324289872791152"/>
    <n v="28.421542451434544"/>
    <n v="40.193150106412361"/>
    <n v="30.936472099349267"/>
    <n v="17.747545705962203"/>
  </r>
  <r>
    <s v="PIC"/>
    <x v="5"/>
    <n v="68729649"/>
    <n v="10186852001086"/>
    <s v="Talenti LY CH Cherry Cheesecake 8 306.1g"/>
    <m/>
    <m/>
    <m/>
    <m/>
    <m/>
    <m/>
    <m/>
    <m/>
    <m/>
    <m/>
    <m/>
    <m/>
    <m/>
    <n v="259"/>
    <n v="4129"/>
    <n v="194.08552866637365"/>
    <n v="138.0984136862933"/>
    <n v="113.70621758934423"/>
    <n v="264.13943662568971"/>
    <n v="77.880380360229353"/>
    <n v="0"/>
    <n v="160.22546301898385"/>
    <n v="23.98657549130423"/>
    <n v="39.147316211747722"/>
    <n v="0"/>
    <n v="5399.2693316499672"/>
    <n v="255"/>
    <n v="3.552E-3"/>
    <n v="0"/>
    <n v="5399.2693316499672"/>
    <n v="0"/>
    <n v="0"/>
    <n v="21.173605222156734"/>
    <n v="0"/>
    <n v="0"/>
    <n v="0"/>
    <n v="0"/>
    <n v="0"/>
    <n v="0"/>
    <n v="0"/>
    <n v="0"/>
    <n v="0"/>
    <n v="0"/>
    <n v="0"/>
    <n v="0"/>
    <n v="1.0156862745098039"/>
    <n v="16.192156862745097"/>
    <n v="0.76111972026028885"/>
    <n v="0.54156240661291488"/>
    <n v="0.44590673564448718"/>
    <n v="1.0358409279438812"/>
    <n v="0.3054132563146249"/>
    <n v="0"/>
    <n v="0.6283351490940543"/>
    <n v="9.4065001926683253E-2"/>
    <n v="0.15351888710489303"/>
    <n v="0"/>
    <n v="0"/>
    <n v="0"/>
    <n v="19.178204666020683"/>
    <n v="0"/>
    <n v="0"/>
    <n v="0"/>
    <n v="0"/>
    <n v="0"/>
    <n v="0"/>
    <n v="0"/>
    <n v="0"/>
    <n v="0"/>
    <n v="0"/>
    <n v="0"/>
    <n v="0"/>
    <n v="0.91996800000000001"/>
    <n v="14.666208000000001"/>
    <n v="0.68939179782295923"/>
    <n v="0.49052556541371378"/>
    <n v="0.40388448487735074"/>
    <n v="0.9382232788944499"/>
    <n v="0.27663111103953464"/>
    <n v="0"/>
    <n v="0.5691208446434306"/>
    <n v="8.5200316145112628E-2"/>
    <n v="0.13905126718412791"/>
    <n v="0"/>
  </r>
  <r>
    <s v="PIC"/>
    <x v="2"/>
    <n v="69999270"/>
    <n v="10076840674425"/>
    <s v="BJ US-IC- OatOfThisSwirled -8 1PT"/>
    <m/>
    <m/>
    <m/>
    <m/>
    <m/>
    <m/>
    <m/>
    <m/>
    <m/>
    <m/>
    <m/>
    <m/>
    <m/>
    <n v="1877"/>
    <n v="1095"/>
    <n v="908.16570293337622"/>
    <n v="0"/>
    <n v="92.623777776135228"/>
    <n v="0"/>
    <n v="0"/>
    <n v="0"/>
    <n v="0"/>
    <n v="0"/>
    <n v="0"/>
    <n v="0"/>
    <n v="3972.7894807095117"/>
    <n v="240"/>
    <n v="3.7839999999999996E-3"/>
    <n v="0"/>
    <n v="3972.7894807095117"/>
    <n v="0"/>
    <n v="0"/>
    <n v="16.5532895029563"/>
    <n v="0"/>
    <n v="0"/>
    <n v="0"/>
    <n v="0"/>
    <n v="0"/>
    <n v="0"/>
    <n v="0"/>
    <n v="0"/>
    <n v="0"/>
    <n v="0"/>
    <n v="0"/>
    <n v="0"/>
    <n v="7.8208333333333337"/>
    <n v="4.5625"/>
    <n v="3.7840237622224011"/>
    <n v="0"/>
    <n v="0.38593240740056345"/>
    <n v="0"/>
    <n v="0"/>
    <n v="0"/>
    <n v="0"/>
    <n v="0"/>
    <n v="0"/>
    <n v="0"/>
    <n v="0"/>
    <n v="0"/>
    <n v="15.033035395004791"/>
    <n v="0"/>
    <n v="0"/>
    <n v="0"/>
    <n v="0"/>
    <n v="0"/>
    <n v="0"/>
    <n v="0"/>
    <n v="0"/>
    <n v="0"/>
    <n v="0"/>
    <n v="0"/>
    <n v="0"/>
    <n v="7.1025679999999989"/>
    <n v="4.1434799999999994"/>
    <n v="3.4364990198998955"/>
    <n v="0"/>
    <n v="0.35048837510489567"/>
    <n v="0"/>
    <n v="0"/>
    <n v="0"/>
    <n v="0"/>
    <n v="0"/>
    <n v="0"/>
    <n v="0"/>
  </r>
  <r>
    <s v="PIC"/>
    <x v="5"/>
    <n v="64369043"/>
    <n v="10186852001604"/>
    <s v="TAL ND LYR CHOC Fudge Brownie 8 323.1g"/>
    <m/>
    <m/>
    <m/>
    <m/>
    <m/>
    <m/>
    <m/>
    <m/>
    <m/>
    <m/>
    <m/>
    <m/>
    <m/>
    <n v="4455"/>
    <n v="6255"/>
    <n v="9132.0047825346646"/>
    <n v="8163.9682935518658"/>
    <n v="7856.2381434290246"/>
    <n v="9560.9647547315435"/>
    <n v="6815.2337316402291"/>
    <n v="6081.6601072929943"/>
    <n v="6886.2341249956517"/>
    <n v="6420.6770059543142"/>
    <n v="5931.2405873248572"/>
    <n v="3209.4413796430586"/>
    <n v="80767.662911098203"/>
    <n v="255"/>
    <n v="3.552E-3"/>
    <n v="0"/>
    <n v="80767.662911098203"/>
    <n v="0"/>
    <n v="0"/>
    <n v="316.73593298469882"/>
    <n v="0"/>
    <n v="0"/>
    <n v="0"/>
    <n v="0"/>
    <n v="0"/>
    <n v="0"/>
    <n v="0"/>
    <n v="0"/>
    <n v="0"/>
    <n v="0"/>
    <n v="0"/>
    <n v="0"/>
    <n v="17.470588235294116"/>
    <n v="24.529411764705884"/>
    <n v="35.811783460920253"/>
    <n v="32.015561935497516"/>
    <n v="30.808777033054998"/>
    <n v="37.493979430319776"/>
    <n v="26.726406790745997"/>
    <n v="23.849647479580369"/>
    <n v="27.004839705865301"/>
    <n v="25.179125513546332"/>
    <n v="23.259767009117088"/>
    <n v="12.58604462605121"/>
    <n v="0"/>
    <n v="0"/>
    <n v="286.88673866022083"/>
    <n v="0"/>
    <n v="0"/>
    <n v="0"/>
    <n v="0"/>
    <n v="0"/>
    <n v="0"/>
    <n v="0"/>
    <n v="0"/>
    <n v="0"/>
    <n v="0"/>
    <n v="0"/>
    <n v="0"/>
    <n v="15.824160000000001"/>
    <n v="22.217760000000002"/>
    <n v="32.436880987563129"/>
    <n v="28.998415378696226"/>
    <n v="27.905357885459896"/>
    <n v="33.960546808806441"/>
    <n v="24.207710214786093"/>
    <n v="21.602056701104715"/>
    <n v="24.459903611984554"/>
    <n v="22.806244725149725"/>
    <n v="21.067766566177895"/>
    <n v="11.399935780492145"/>
  </r>
  <r>
    <s v="PIC"/>
    <x v="2"/>
    <n v="84138392"/>
    <n v="10076840298614"/>
    <s v="BJ US-IC-CoffeeBuzzBuzz-FTNG-8 1PT"/>
    <m/>
    <m/>
    <m/>
    <m/>
    <m/>
    <m/>
    <m/>
    <m/>
    <m/>
    <m/>
    <m/>
    <m/>
    <m/>
    <n v="3895"/>
    <n v="5270"/>
    <n v="10756.47748220124"/>
    <n v="6363.2280645947912"/>
    <n v="7072.8691895038237"/>
    <n v="9119.7867632043035"/>
    <n v="7216.9660136242601"/>
    <n v="8951.8744944226146"/>
    <n v="7635.7177461466572"/>
    <n v="5775.9663730212487"/>
    <n v="6088.5527409304686"/>
    <n v="5595.304179763416"/>
    <n v="83741.74304741282"/>
    <n v="240"/>
    <n v="3.7839999999999996E-3"/>
    <n v="0"/>
    <n v="83741.74304741282"/>
    <n v="0"/>
    <n v="0"/>
    <n v="348.9239293642201"/>
    <n v="0"/>
    <n v="0"/>
    <n v="0"/>
    <n v="0"/>
    <n v="0"/>
    <n v="0"/>
    <n v="0"/>
    <n v="0"/>
    <n v="0"/>
    <n v="0"/>
    <n v="0"/>
    <n v="0"/>
    <n v="16.229166666666668"/>
    <n v="21.958333333333332"/>
    <n v="44.818656175838505"/>
    <n v="26.513450269144965"/>
    <n v="29.470288289599264"/>
    <n v="37.999111513351266"/>
    <n v="30.070691723434418"/>
    <n v="37.299477060094226"/>
    <n v="31.815490608944405"/>
    <n v="24.066526554255201"/>
    <n v="25.368969753876954"/>
    <n v="23.3137674156809"/>
    <n v="0"/>
    <n v="0"/>
    <n v="316.87875569141005"/>
    <n v="0"/>
    <n v="0"/>
    <n v="0"/>
    <n v="0"/>
    <n v="0"/>
    <n v="0"/>
    <n v="0"/>
    <n v="0"/>
    <n v="0"/>
    <n v="0"/>
    <n v="0"/>
    <n v="0"/>
    <n v="14.738679999999999"/>
    <n v="19.941679999999998"/>
    <n v="40.702510792649491"/>
    <n v="24.078454996426686"/>
    <n v="26.763737013082466"/>
    <n v="34.509273111965079"/>
    <n v="27.308999395554196"/>
    <n v="33.873893086895173"/>
    <n v="28.893555951418946"/>
    <n v="21.856256755512401"/>
    <n v="23.039083571680891"/>
    <n v="21.172631016224763"/>
  </r>
  <r>
    <s v="NOV"/>
    <x v="26"/>
    <n v="64326407"/>
    <n v="10851035003026"/>
    <s v="Yasso Coffee Poppables 10-6.84flz"/>
    <m/>
    <m/>
    <m/>
    <m/>
    <m/>
    <m/>
    <m/>
    <m/>
    <m/>
    <m/>
    <m/>
    <m/>
    <m/>
    <n v="420"/>
    <n v="940"/>
    <n v="1284.4263598211057"/>
    <n v="1336.7260148276655"/>
    <n v="1166.4216608556867"/>
    <n v="928.81546117493951"/>
    <n v="1029.1876002364918"/>
    <n v="1206.1057309185508"/>
    <n v="1163.8301084997022"/>
    <n v="1930.9735821138072"/>
    <n v="1101.326260363059"/>
    <n v="978.17626036305899"/>
    <n v="13485.989039174068"/>
    <n v="200"/>
    <n v="2.0200000000000001E-3"/>
    <n v="0"/>
    <n v="13485.989039174068"/>
    <n v="0"/>
    <n v="0"/>
    <n v="67.429945195870346"/>
    <n v="0"/>
    <n v="0"/>
    <n v="0"/>
    <n v="0"/>
    <n v="0"/>
    <n v="0"/>
    <n v="0"/>
    <n v="0"/>
    <n v="0"/>
    <n v="0"/>
    <n v="0"/>
    <n v="0"/>
    <n v="2.1"/>
    <n v="4.7"/>
    <n v="6.4221317991055287"/>
    <n v="6.6836300741383274"/>
    <n v="5.8321083042784334"/>
    <n v="4.6440773058746974"/>
    <n v="5.1459380011824587"/>
    <n v="6.0305286545927537"/>
    <n v="5.8191505424985106"/>
    <n v="9.6548679105690365"/>
    <n v="5.506631301815295"/>
    <n v="4.8908813018152948"/>
    <n v="0"/>
    <n v="0"/>
    <n v="27.241697859131619"/>
    <n v="0"/>
    <n v="0"/>
    <n v="0"/>
    <n v="0"/>
    <n v="0"/>
    <n v="0"/>
    <n v="0"/>
    <n v="0"/>
    <n v="0"/>
    <n v="0"/>
    <n v="0"/>
    <n v="0"/>
    <n v="0.84840000000000004"/>
    <n v="1.8988"/>
    <n v="2.5945412468386335"/>
    <n v="2.7001865499518845"/>
    <n v="2.3561717549284871"/>
    <n v="1.876207231573378"/>
    <n v="2.0789589524777137"/>
    <n v="2.4363335764554725"/>
    <n v="2.3509368191693985"/>
    <n v="3.9005666358698909"/>
    <n v="2.2246790459333794"/>
    <n v="1.9759160459333793"/>
  </r>
  <r>
    <s v="NOV"/>
    <x v="7"/>
    <n v="69983248"/>
    <n v="10041000007689"/>
    <s v="GH Creamsicle Bar 1-24PK OOH"/>
    <m/>
    <m/>
    <m/>
    <m/>
    <m/>
    <m/>
    <m/>
    <m/>
    <m/>
    <m/>
    <m/>
    <m/>
    <m/>
    <n v="1395"/>
    <n v="2295"/>
    <n v="1979.4613431431687"/>
    <n v="4344.0165997226295"/>
    <n v="6034.6686892165499"/>
    <n v="5541.9541975622506"/>
    <n v="6244.8099406221372"/>
    <n v="4029.0551039104075"/>
    <n v="4961.2837270015098"/>
    <n v="3407.9539422435414"/>
    <n v="3170.7078411887228"/>
    <n v="2000.7423895104657"/>
    <n v="45404.653774121383"/>
    <n v="225"/>
    <n v="2.8319999999999999E-3"/>
    <n v="0"/>
    <n v="45404.653774121383"/>
    <n v="0"/>
    <n v="0"/>
    <n v="201.79846121831727"/>
    <n v="0"/>
    <n v="0"/>
    <n v="0"/>
    <n v="0"/>
    <n v="0"/>
    <n v="0"/>
    <n v="0"/>
    <n v="0"/>
    <n v="0"/>
    <n v="0"/>
    <n v="0"/>
    <n v="0"/>
    <n v="6.2"/>
    <n v="10.199999999999999"/>
    <n v="8.7976059695251951"/>
    <n v="19.306740443211687"/>
    <n v="26.820749729851332"/>
    <n v="24.630907544721115"/>
    <n v="27.754710847209498"/>
    <n v="17.906911572935144"/>
    <n v="22.050149897784486"/>
    <n v="15.14646196552685"/>
    <n v="14.092034849727657"/>
    <n v="8.8921883978242917"/>
    <n v="0"/>
    <n v="0"/>
    <n v="128.58597948831175"/>
    <n v="0"/>
    <n v="0"/>
    <n v="0"/>
    <n v="0"/>
    <n v="0"/>
    <n v="0"/>
    <n v="0"/>
    <n v="0"/>
    <n v="0"/>
    <n v="0"/>
    <n v="0"/>
    <n v="0"/>
    <n v="3.9506399999999999"/>
    <n v="6.4994399999999999"/>
    <n v="5.6058345237814535"/>
    <n v="12.302255010414486"/>
    <n v="17.090181727861268"/>
    <n v="15.694814287496293"/>
    <n v="17.685301751841891"/>
    <n v="11.410284054274273"/>
    <n v="14.050355514868276"/>
    <n v="9.6513255644337086"/>
    <n v="8.9794446062464619"/>
    <n v="5.666102447093639"/>
  </r>
  <r>
    <s v="NOV"/>
    <x v="7"/>
    <n v="68741745"/>
    <n v="10077567028652"/>
    <s v="GH Original 4z 1-24BK"/>
    <m/>
    <m/>
    <m/>
    <m/>
    <m/>
    <m/>
    <m/>
    <m/>
    <m/>
    <m/>
    <m/>
    <m/>
    <m/>
    <n v="45"/>
    <n v="120"/>
    <n v="0"/>
    <n v="0"/>
    <n v="0"/>
    <n v="0"/>
    <n v="0"/>
    <n v="0"/>
    <n v="0"/>
    <n v="0"/>
    <n v="0"/>
    <n v="0"/>
    <n v="165"/>
    <n v="225"/>
    <n v="2.8319999999999999E-3"/>
    <n v="0"/>
    <n v="165"/>
    <n v="0"/>
    <n v="0"/>
    <n v="0.73333333333333328"/>
    <n v="0"/>
    <n v="0"/>
    <n v="0"/>
    <n v="0"/>
    <n v="0"/>
    <n v="0"/>
    <n v="0"/>
    <n v="0"/>
    <n v="0"/>
    <n v="0"/>
    <n v="0"/>
    <n v="0"/>
    <n v="0.2"/>
    <n v="0.53333333333333333"/>
    <n v="0"/>
    <n v="0"/>
    <n v="0"/>
    <n v="0"/>
    <n v="0"/>
    <n v="0"/>
    <n v="0"/>
    <n v="0"/>
    <n v="0"/>
    <n v="0"/>
    <n v="0"/>
    <n v="0"/>
    <n v="0.46727999999999997"/>
    <n v="0"/>
    <n v="0"/>
    <n v="0"/>
    <n v="0"/>
    <n v="0"/>
    <n v="0"/>
    <n v="0"/>
    <n v="0"/>
    <n v="0"/>
    <n v="0"/>
    <n v="0"/>
    <n v="0"/>
    <n v="0.12744"/>
    <n v="0.33983999999999998"/>
    <n v="0"/>
    <n v="0"/>
    <n v="0"/>
    <n v="0"/>
    <n v="0"/>
    <n v="0"/>
    <n v="0"/>
    <n v="0"/>
    <n v="0"/>
    <n v="0"/>
  </r>
  <r>
    <s v="PIC"/>
    <x v="2"/>
    <n v="62697531"/>
    <n v="10076840002273"/>
    <s v="BJ US-NDS-MintChocCookie-8 1PT"/>
    <m/>
    <m/>
    <m/>
    <m/>
    <m/>
    <m/>
    <m/>
    <m/>
    <m/>
    <m/>
    <m/>
    <m/>
    <m/>
    <n v="1471"/>
    <n v="814"/>
    <n v="1909.0126794574362"/>
    <n v="1722.8316816614076"/>
    <n v="1676.9219801438242"/>
    <n v="2240.4920647295667"/>
    <n v="2260.110095086266"/>
    <n v="2002.1740378589761"/>
    <n v="2327.9491076990366"/>
    <n v="1733.1623951043478"/>
    <n v="1548.3195142612512"/>
    <n v="1518.6538244354529"/>
    <n v="21224.627380437567"/>
    <n v="240"/>
    <n v="3.7839999999999996E-3"/>
    <n v="0"/>
    <n v="21224.627380437567"/>
    <n v="0"/>
    <n v="0"/>
    <n v="88.43594741848986"/>
    <n v="0"/>
    <n v="0"/>
    <n v="0"/>
    <n v="0"/>
    <n v="0"/>
    <n v="0"/>
    <n v="0"/>
    <n v="0"/>
    <n v="0"/>
    <n v="0"/>
    <n v="0"/>
    <n v="0"/>
    <n v="6.1291666666666664"/>
    <n v="3.3916666666666666"/>
    <n v="7.9542194977393175"/>
    <n v="7.1784653402558654"/>
    <n v="6.9871749172659339"/>
    <n v="9.3353836030398618"/>
    <n v="9.417125396192775"/>
    <n v="8.3423918244124007"/>
    <n v="9.6997879487459855"/>
    <n v="7.221509979601449"/>
    <n v="6.4513313094218798"/>
    <n v="6.3277242684810533"/>
    <n v="0"/>
    <n v="0"/>
    <n v="80.31399000757574"/>
    <n v="0"/>
    <n v="0"/>
    <n v="0"/>
    <n v="0"/>
    <n v="0"/>
    <n v="0"/>
    <n v="0"/>
    <n v="0"/>
    <n v="0"/>
    <n v="0"/>
    <n v="0"/>
    <n v="0"/>
    <n v="5.5662639999999994"/>
    <n v="3.0801759999999998"/>
    <n v="7.2237039790669382"/>
    <n v="6.5191950834067658"/>
    <n v="6.3454727728642295"/>
    <n v="8.4780219729366788"/>
    <n v="8.5522565998064302"/>
    <n v="7.5762265592583651"/>
    <n v="8.8089594235331532"/>
    <n v="6.5582865030748509"/>
    <n v="5.858841041964574"/>
    <n v="5.7465860716637529"/>
  </r>
  <r>
    <s v="PIC"/>
    <x v="2"/>
    <n v="62697527"/>
    <n v="10076840002976"/>
    <s v="BJ US-NDS-ChangetheWhirled-8 1PT"/>
    <m/>
    <m/>
    <m/>
    <m/>
    <m/>
    <m/>
    <m/>
    <m/>
    <m/>
    <m/>
    <m/>
    <m/>
    <m/>
    <n v="1260"/>
    <n v="1305"/>
    <n v="1190.1805541742826"/>
    <n v="667.70447229234799"/>
    <n v="822.55240487141725"/>
    <n v="1109.2682420605092"/>
    <n v="869.57269034461717"/>
    <n v="883.53478051059653"/>
    <n v="790.28652066421921"/>
    <n v="682.81570017129832"/>
    <n v="931.36221148430752"/>
    <n v="850.364485920162"/>
    <n v="11362.642062493758"/>
    <n v="240"/>
    <n v="3.7839999999999996E-3"/>
    <n v="0"/>
    <n v="11362.642062493758"/>
    <n v="0"/>
    <n v="0"/>
    <n v="47.344341927057329"/>
    <n v="0"/>
    <n v="0"/>
    <n v="0"/>
    <n v="0"/>
    <n v="0"/>
    <n v="0"/>
    <n v="0"/>
    <n v="0"/>
    <n v="0"/>
    <n v="0"/>
    <n v="0"/>
    <n v="0"/>
    <n v="5.25"/>
    <n v="5.4375"/>
    <n v="4.9590856423928447"/>
    <n v="2.7821019678847834"/>
    <n v="3.4273016869642388"/>
    <n v="4.6219510085854552"/>
    <n v="3.6232195431025715"/>
    <n v="3.6813949187941524"/>
    <n v="3.2928605027675801"/>
    <n v="2.8450654173804097"/>
    <n v="3.8806758811846147"/>
    <n v="3.5431853580006751"/>
    <n v="0"/>
    <n v="0"/>
    <n v="42.996237564476374"/>
    <n v="0"/>
    <n v="0"/>
    <n v="0"/>
    <n v="0"/>
    <n v="0"/>
    <n v="0"/>
    <n v="0"/>
    <n v="0"/>
    <n v="0"/>
    <n v="0"/>
    <n v="0"/>
    <n v="0"/>
    <n v="4.7678399999999996"/>
    <n v="4.9381199999999996"/>
    <n v="4.503643216995485"/>
    <n v="2.5265937231542446"/>
    <n v="3.1125383000334423"/>
    <n v="4.1974710279569667"/>
    <n v="3.290463060264031"/>
    <n v="3.3432956094520971"/>
    <n v="2.990444194193405"/>
    <n v="2.5837746094481924"/>
    <n v="3.5242746082566194"/>
    <n v="3.2177792147218929"/>
  </r>
  <r>
    <s v="PIC"/>
    <x v="5"/>
    <n v="69740694"/>
    <n v="10186852001420"/>
    <s v="Talenti LYR Confetti Cookie 8 292g"/>
    <m/>
    <m/>
    <m/>
    <m/>
    <m/>
    <m/>
    <m/>
    <m/>
    <m/>
    <m/>
    <m/>
    <m/>
    <m/>
    <n v="0"/>
    <n v="0"/>
    <n v="19.832333944318464"/>
    <n v="20.03203514350735"/>
    <n v="19.485965598774424"/>
    <n v="24.424207295761214"/>
    <n v="12.577857611121516"/>
    <n v="17.244969138089136"/>
    <n v="21.706309942061136"/>
    <n v="17.290351206505083"/>
    <n v="15.788374483417197"/>
    <n v="9.0647866126234309"/>
    <n v="177.44719097617894"/>
    <n v="255"/>
    <n v="3.552E-3"/>
    <n v="0"/>
    <n v="177.44719097617894"/>
    <n v="0"/>
    <n v="0"/>
    <n v="0.69587133716148608"/>
    <n v="0"/>
    <n v="0"/>
    <n v="0"/>
    <n v="0"/>
    <n v="0"/>
    <n v="0"/>
    <n v="0"/>
    <n v="0"/>
    <n v="0"/>
    <n v="0"/>
    <n v="0"/>
    <n v="0"/>
    <n v="0"/>
    <n v="0"/>
    <n v="7.7773858605170443E-2"/>
    <n v="7.8557000562773927E-2"/>
    <n v="7.6415551367742834E-2"/>
    <n v="9.5781205081416521E-2"/>
    <n v="4.9324931808319671E-2"/>
    <n v="6.7627329953290724E-2"/>
    <n v="8.5122784086514261E-2"/>
    <n v="6.7805298849039533E-2"/>
    <n v="6.191519405261646E-2"/>
    <n v="3.5548182794601688E-2"/>
    <n v="0"/>
    <n v="0"/>
    <n v="0.63029242234738758"/>
    <n v="0"/>
    <n v="0"/>
    <n v="0"/>
    <n v="0"/>
    <n v="0"/>
    <n v="0"/>
    <n v="0"/>
    <n v="0"/>
    <n v="0"/>
    <n v="0"/>
    <n v="0"/>
    <n v="0"/>
    <n v="0"/>
    <n v="0"/>
    <n v="7.0444450170219178E-2"/>
    <n v="7.1153788829738107E-2"/>
    <n v="6.9214149806846759E-2"/>
    <n v="8.6754784314543837E-2"/>
    <n v="4.4676550234703627E-2"/>
    <n v="6.1254130378492609E-2"/>
    <n v="7.710081291420115E-2"/>
    <n v="6.1415327485506051E-2"/>
    <n v="5.6080306165097883E-2"/>
    <n v="3.219812204803843E-2"/>
  </r>
  <r>
    <s v="PIC"/>
    <x v="2"/>
    <n v="67995090"/>
    <n v="10076840002761"/>
    <s v="BJ US-IC-Chocolate PB Split-8 1PT"/>
    <m/>
    <m/>
    <m/>
    <m/>
    <m/>
    <m/>
    <m/>
    <m/>
    <m/>
    <m/>
    <m/>
    <m/>
    <m/>
    <n v="2820"/>
    <n v="3570"/>
    <n v="4220.8550385414283"/>
    <n v="3618.5385534007123"/>
    <n v="3701.2145245836718"/>
    <n v="4287.2752145286277"/>
    <n v="3618.8968192456346"/>
    <n v="3062.5121379389311"/>
    <n v="3061.8280205369701"/>
    <n v="2325.9150337372284"/>
    <n v="2670.0766843932324"/>
    <n v="2361.3079029837263"/>
    <n v="39318.419929890166"/>
    <n v="240"/>
    <n v="3.7853439999999999E-3"/>
    <n v="0"/>
    <n v="39318.419929890166"/>
    <n v="0"/>
    <n v="0"/>
    <n v="163.82674970787568"/>
    <n v="0"/>
    <n v="0"/>
    <n v="0"/>
    <n v="0"/>
    <n v="0"/>
    <n v="0"/>
    <n v="0"/>
    <n v="0"/>
    <n v="0"/>
    <n v="0"/>
    <n v="0"/>
    <n v="0"/>
    <n v="11.75"/>
    <n v="14.875"/>
    <n v="17.586895993922617"/>
    <n v="15.077243972502968"/>
    <n v="15.421727185765299"/>
    <n v="17.863646727202614"/>
    <n v="15.07873674685681"/>
    <n v="12.760467241412213"/>
    <n v="12.757616752237375"/>
    <n v="9.6913126405717858"/>
    <n v="11.125319518305135"/>
    <n v="9.8387829290988602"/>
    <n v="0"/>
    <n v="0"/>
    <n v="148.83374497109017"/>
    <n v="0"/>
    <n v="0"/>
    <n v="0"/>
    <n v="0"/>
    <n v="0"/>
    <n v="0"/>
    <n v="0"/>
    <n v="0"/>
    <n v="0"/>
    <n v="0"/>
    <n v="0"/>
    <n v="0"/>
    <n v="10.67467008"/>
    <n v="13.51367808"/>
    <n v="15.977388295012563"/>
    <n v="13.697413201884066"/>
    <n v="14.010370193345654"/>
    <n v="16.228811509664652"/>
    <n v="13.698769361350546"/>
    <n v="11.592661946274305"/>
    <n v="11.590072326571496"/>
    <n v="8.8043885174670145"/>
    <n v="10.107158756807817"/>
    <n v="8.9383627027120305"/>
  </r>
  <r>
    <s v="PIC"/>
    <x v="2"/>
    <n v="67794168"/>
    <n v="10076840001542"/>
    <s v="BJ US-IC-MntrWndrland-8 1PT"/>
    <m/>
    <m/>
    <m/>
    <m/>
    <m/>
    <m/>
    <m/>
    <m/>
    <m/>
    <m/>
    <m/>
    <m/>
    <m/>
    <n v="1696"/>
    <n v="1399"/>
    <n v="1965.0092441449885"/>
    <n v="1496.240774855961"/>
    <n v="2088.8721026369085"/>
    <n v="836.06258535072845"/>
    <n v="1909.821395932802"/>
    <n v="4672.8269833502236"/>
    <n v="5889.0605153288016"/>
    <n v="6694.4614988303365"/>
    <n v="5308.9715052269403"/>
    <n v="2865.2677820883146"/>
    <n v="36821.594387746009"/>
    <n v="240"/>
    <n v="3.7853439999999999E-3"/>
    <n v="0"/>
    <n v="36821.594387746009"/>
    <n v="0"/>
    <n v="0"/>
    <n v="153.42330994894169"/>
    <n v="0"/>
    <n v="0"/>
    <n v="0"/>
    <n v="0"/>
    <n v="0"/>
    <n v="0"/>
    <n v="0"/>
    <n v="0"/>
    <n v="0"/>
    <n v="0"/>
    <n v="0"/>
    <n v="0"/>
    <n v="7.0666666666666664"/>
    <n v="5.8291666666666666"/>
    <n v="8.1875385172707862"/>
    <n v="6.2343365618998376"/>
    <n v="8.7036337609871186"/>
    <n v="3.4835941056280353"/>
    <n v="7.9575891497200084"/>
    <n v="19.470112430625932"/>
    <n v="24.537752147203339"/>
    <n v="27.893589578459736"/>
    <n v="22.120714605112251"/>
    <n v="11.93861575870131"/>
    <n v="0"/>
    <n v="0"/>
    <n v="139.38240138608802"/>
    <n v="0"/>
    <n v="0"/>
    <n v="0"/>
    <n v="0"/>
    <n v="0"/>
    <n v="0"/>
    <n v="0"/>
    <n v="0"/>
    <n v="0"/>
    <n v="0"/>
    <n v="0"/>
    <n v="0"/>
    <n v="6.4199434239999995"/>
    <n v="5.2956962560000003"/>
    <n v="7.4382359522687675"/>
    <n v="5.6637860396563626"/>
    <n v="7.907099480484006"/>
    <n v="3.1647844910818677"/>
    <n v="7.2293309621658564"/>
    <n v="17.688257584462868"/>
    <n v="22.292119887336785"/>
    <n v="25.340839667828423"/>
    <n v="20.096283433481766"/>
    <n v="10.846024207321308"/>
  </r>
  <r>
    <s v="PIC"/>
    <x v="28"/>
    <n v="84135799"/>
    <n v="10076840832009"/>
    <s v="BJ US-IC-ChocChpCookDgh-FTNG-1 2.4G"/>
    <m/>
    <m/>
    <m/>
    <m/>
    <m/>
    <m/>
    <m/>
    <m/>
    <m/>
    <m/>
    <m/>
    <m/>
    <m/>
    <n v="1426"/>
    <n v="1517"/>
    <n v="3827.6303372917027"/>
    <n v="3994.8663145696542"/>
    <n v="3829.1754269930998"/>
    <n v="4784.3508140804961"/>
    <n v="5622.7944843123068"/>
    <n v="3830.8947190278222"/>
    <n v="2102.8718407371748"/>
    <n v="1233.3024311362126"/>
    <n v="1060.440820187363"/>
    <n v="1180.1743455779285"/>
    <n v="34409.501533913761"/>
    <n v="125"/>
    <n v="9.0848256361922702E-3"/>
    <n v="0"/>
    <n v="34409.501533913761"/>
    <n v="0"/>
    <n v="0"/>
    <n v="275.27601227131009"/>
    <n v="0"/>
    <n v="0"/>
    <n v="0"/>
    <n v="0"/>
    <n v="0"/>
    <n v="0"/>
    <n v="0"/>
    <n v="0"/>
    <n v="0"/>
    <n v="0"/>
    <n v="0"/>
    <n v="0"/>
    <n v="11.407999999999999"/>
    <n v="12.135999999999999"/>
    <n v="30.621042698333621"/>
    <n v="31.958930516557235"/>
    <n v="30.633403415944798"/>
    <n v="38.27480651264397"/>
    <n v="44.982355874498452"/>
    <n v="30.647157752222579"/>
    <n v="16.822974725897399"/>
    <n v="9.866419449089701"/>
    <n v="8.4835265614989037"/>
    <n v="9.4413947646234284"/>
    <n v="0"/>
    <n v="0"/>
    <n v="312.604321663897"/>
    <n v="0"/>
    <n v="0"/>
    <n v="0"/>
    <n v="0"/>
    <n v="0"/>
    <n v="0"/>
    <n v="0"/>
    <n v="0"/>
    <n v="0"/>
    <n v="0"/>
    <n v="0"/>
    <n v="0"/>
    <n v="12.954961357210177"/>
    <n v="13.781680490103675"/>
    <n v="34.77335421409493"/>
    <n v="36.292663907763327"/>
    <n v="34.787391084624396"/>
    <n v="43.46499292829585"/>
    <n v="51.082107478120939"/>
    <n v="34.803010552977547"/>
    <n v="19.104224008355914"/>
    <n v="11.204337543564517"/>
    <n v="9.6339199489029124"/>
    <n v="10.7216781498828"/>
  </r>
  <r>
    <s v="NOV"/>
    <x v="10"/>
    <n v="64403170"/>
    <n v="10077567004120"/>
    <s v="PS Transformers"/>
    <m/>
    <m/>
    <m/>
    <m/>
    <m/>
    <m/>
    <m/>
    <m/>
    <m/>
    <m/>
    <m/>
    <m/>
    <m/>
    <n v="930"/>
    <n v="720"/>
    <n v="993.64474652267359"/>
    <n v="1385.0752023806976"/>
    <n v="2516.1600000000003"/>
    <n v="13616.580000000002"/>
    <n v="9638.4300000000021"/>
    <n v="12733.480000000001"/>
    <n v="13082.040000000003"/>
    <n v="10768.080000000004"/>
    <n v="12679.170000000002"/>
    <n v="10416.240759330483"/>
    <n v="89478.900708233865"/>
    <n v="195"/>
    <n v="2.16E-3"/>
    <n v="0"/>
    <n v="89478.900708233865"/>
    <n v="0"/>
    <n v="0"/>
    <n v="458.86615747812237"/>
    <n v="0"/>
    <n v="0"/>
    <n v="0"/>
    <n v="0"/>
    <n v="0"/>
    <n v="0"/>
    <n v="0"/>
    <n v="0"/>
    <n v="0"/>
    <n v="0"/>
    <n v="0"/>
    <n v="0"/>
    <n v="4.7692307692307692"/>
    <n v="3.6923076923076925"/>
    <n v="5.0956140847316593"/>
    <n v="7.1029497557984493"/>
    <n v="12.903384615384617"/>
    <n v="69.828615384615389"/>
    <n v="49.427846153846161"/>
    <n v="65.299897435897449"/>
    <n v="67.087384615384636"/>
    <n v="55.220923076923093"/>
    <n v="65.021384615384619"/>
    <n v="53.416619278617866"/>
    <n v="0"/>
    <n v="0"/>
    <n v="193.27442552978516"/>
    <n v="0"/>
    <n v="0"/>
    <n v="0"/>
    <n v="0"/>
    <n v="0"/>
    <n v="0"/>
    <n v="0"/>
    <n v="0"/>
    <n v="0"/>
    <n v="0"/>
    <n v="0"/>
    <n v="0"/>
    <n v="2.0087999999999999"/>
    <n v="1.5551999999999999"/>
    <n v="2.146272652488975"/>
    <n v="2.9917624371423068"/>
    <n v="5.4349056000000004"/>
    <n v="29.411812800000003"/>
    <n v="20.819008800000006"/>
    <n v="27.504316800000002"/>
    <n v="28.257206400000005"/>
    <n v="23.259052800000006"/>
    <n v="27.387007200000003"/>
    <n v="22.499080040153846"/>
  </r>
  <r>
    <s v="NOV"/>
    <x v="18"/>
    <n v="68654218"/>
    <n v="10076840003584"/>
    <s v="BJ US-CD-PBMix-8 8z"/>
    <m/>
    <m/>
    <m/>
    <m/>
    <m/>
    <m/>
    <m/>
    <m/>
    <m/>
    <m/>
    <m/>
    <m/>
    <m/>
    <n v="3897"/>
    <n v="1592"/>
    <n v="2959.4250223801937"/>
    <n v="634.74679177451458"/>
    <n v="5830.0028196025942"/>
    <n v="3850.1898530667213"/>
    <n v="2965.5190553988759"/>
    <n v="3597.9696896163814"/>
    <n v="1646.9387336059604"/>
    <n v="1940.6861094390133"/>
    <n v="3066.2307612278018"/>
    <n v="273.85592740710058"/>
    <n v="32254.564763519156"/>
    <n v="256"/>
    <n v="1.892672E-3"/>
    <n v="0"/>
    <n v="32254.564763519156"/>
    <n v="0"/>
    <n v="0"/>
    <n v="125.9943936074967"/>
    <n v="0"/>
    <n v="0"/>
    <n v="0"/>
    <n v="0"/>
    <n v="0"/>
    <n v="0"/>
    <n v="0"/>
    <n v="0"/>
    <n v="0"/>
    <n v="0"/>
    <n v="0"/>
    <n v="0"/>
    <n v="15.22265625"/>
    <n v="6.21875"/>
    <n v="11.560253993672632"/>
    <n v="2.4794796553691976"/>
    <n v="22.773448514072633"/>
    <n v="15.03980411354188"/>
    <n v="11.584058810151859"/>
    <n v="14.05456910006399"/>
    <n v="6.4333544281482826"/>
    <n v="7.5808051149961457"/>
    <n v="11.977463911046101"/>
    <n v="1.0697497164339866"/>
    <n v="0"/>
    <n v="0"/>
    <n v="61.047311600099327"/>
    <n v="0"/>
    <n v="0"/>
    <n v="0"/>
    <n v="0"/>
    <n v="0"/>
    <n v="0"/>
    <n v="0"/>
    <n v="0"/>
    <n v="0"/>
    <n v="0"/>
    <n v="0"/>
    <n v="0"/>
    <n v="7.3757427839999998"/>
    <n v="3.0131338240000001"/>
    <n v="5.6012208759583659"/>
    <n v="1.201367479881454"/>
    <n v="11.034283096582881"/>
    <n v="7.2871465295834978"/>
    <n v="5.6127548816199013"/>
    <n v="6.8097764883856158"/>
    <n v="3.1171148268114601"/>
    <n v="3.673082260124156"/>
    <n v="5.8033691073145457"/>
    <n v="0.51831944583745182"/>
  </r>
  <r>
    <s v="NOV"/>
    <x v="23"/>
    <n v="69556602"/>
    <n v="10075856000709"/>
    <s v="KL Cone Caramel Vanilla Caramel 6-8CT"/>
    <m/>
    <m/>
    <m/>
    <m/>
    <m/>
    <m/>
    <m/>
    <m/>
    <m/>
    <m/>
    <m/>
    <m/>
    <m/>
    <n v="192"/>
    <n v="60"/>
    <n v="0"/>
    <n v="0"/>
    <n v="0"/>
    <n v="0"/>
    <n v="0"/>
    <n v="0"/>
    <n v="0"/>
    <n v="0"/>
    <n v="0"/>
    <n v="0"/>
    <n v="252"/>
    <n v="120"/>
    <n v="5.3220000000000003E-3"/>
    <n v="0"/>
    <n v="252"/>
    <n v="0"/>
    <n v="0"/>
    <n v="2.1"/>
    <n v="0"/>
    <n v="0"/>
    <n v="0"/>
    <n v="0"/>
    <n v="0"/>
    <n v="0"/>
    <n v="0"/>
    <n v="0"/>
    <n v="0"/>
    <n v="0"/>
    <n v="0"/>
    <n v="0"/>
    <n v="1.6"/>
    <n v="0.5"/>
    <n v="0"/>
    <n v="0"/>
    <n v="0"/>
    <n v="0"/>
    <n v="0"/>
    <n v="0"/>
    <n v="0"/>
    <n v="0"/>
    <n v="0"/>
    <n v="0"/>
    <n v="0"/>
    <n v="0"/>
    <n v="1.3411440000000001"/>
    <n v="0"/>
    <n v="0"/>
    <n v="0"/>
    <n v="0"/>
    <n v="0"/>
    <n v="0"/>
    <n v="0"/>
    <n v="0"/>
    <n v="0"/>
    <n v="0"/>
    <n v="0"/>
    <n v="0"/>
    <n v="1.0218240000000001"/>
    <n v="0.31932000000000005"/>
    <n v="0"/>
    <n v="0"/>
    <n v="0"/>
    <n v="0"/>
    <n v="0"/>
    <n v="0"/>
    <n v="0"/>
    <n v="0"/>
    <n v="0"/>
    <n v="0"/>
  </r>
  <r>
    <s v="PIC"/>
    <x v="28"/>
    <n v="84135795"/>
    <n v="10076840104144"/>
    <s v="BJ US-IC-Vanilla-FTNG-1 2.4G"/>
    <m/>
    <m/>
    <m/>
    <m/>
    <m/>
    <m/>
    <m/>
    <m/>
    <m/>
    <m/>
    <m/>
    <m/>
    <m/>
    <n v="1213"/>
    <n v="1639"/>
    <n v="3588.6981142448944"/>
    <n v="3829.9004998599453"/>
    <n v="3678.9276890654992"/>
    <n v="4600.9542687173389"/>
    <n v="5639.697260570083"/>
    <n v="3804.9124483462451"/>
    <n v="1927.4782788713708"/>
    <n v="1454.6025052685632"/>
    <n v="1008.4495250335715"/>
    <n v="1232.447746651022"/>
    <n v="33618.06833662853"/>
    <n v="125"/>
    <n v="9.0848256361922702E-3"/>
    <n v="0"/>
    <n v="33618.06833662853"/>
    <n v="0"/>
    <n v="0"/>
    <n v="268.94454669302826"/>
    <n v="0"/>
    <n v="0"/>
    <n v="0"/>
    <n v="0"/>
    <n v="0"/>
    <n v="0"/>
    <n v="0"/>
    <n v="0"/>
    <n v="0"/>
    <n v="0"/>
    <n v="0"/>
    <n v="0"/>
    <n v="9.7040000000000006"/>
    <n v="13.112"/>
    <n v="28.709584913959155"/>
    <n v="30.639203998879562"/>
    <n v="29.431421512523993"/>
    <n v="36.807634149738711"/>
    <n v="45.117578084560662"/>
    <n v="30.439299586769963"/>
    <n v="15.419826230970965"/>
    <n v="11.636820042148505"/>
    <n v="8.0675962002685715"/>
    <n v="9.8595819732081758"/>
    <n v="0"/>
    <n v="0"/>
    <n v="305.41428906386648"/>
    <n v="0"/>
    <n v="0"/>
    <n v="0"/>
    <n v="0"/>
    <n v="0"/>
    <n v="0"/>
    <n v="0"/>
    <n v="0"/>
    <n v="0"/>
    <n v="0"/>
    <n v="0"/>
    <n v="0"/>
    <n v="11.019893496701224"/>
    <n v="14.890029217719132"/>
    <n v="32.602696628846871"/>
    <n v="34.793978245193223"/>
    <n v="33.42241658331983"/>
    <n v="41.798867291391538"/>
    <n v="51.235666253190409"/>
    <n v="34.566966154203065"/>
    <n v="17.510804081094385"/>
    <n v="13.214810130333344"/>
    <n v="9.1615880978309097"/>
    <n v="11.196572884042601"/>
  </r>
  <r>
    <s v="PIC"/>
    <x v="2"/>
    <n v="84163503"/>
    <n v="10076840635037"/>
    <s v="BJ US-IC-Salted Caramel Almond-8 1PT"/>
    <m/>
    <m/>
    <m/>
    <m/>
    <m/>
    <m/>
    <m/>
    <m/>
    <m/>
    <m/>
    <m/>
    <m/>
    <m/>
    <n v="1964"/>
    <n v="2715"/>
    <n v="2483.616365021383"/>
    <n v="1832.6858022300576"/>
    <n v="2063.07937850286"/>
    <n v="2539.2676951249323"/>
    <n v="1423.9016724806115"/>
    <n v="1033.1667732964695"/>
    <n v="1812.574175026426"/>
    <n v="1021.9005001530243"/>
    <n v="1982.4080906741906"/>
    <n v="1745.4489882807384"/>
    <n v="22617.049440790692"/>
    <n v="240"/>
    <n v="3.7853439999999999E-3"/>
    <n v="0"/>
    <n v="22617.049440790692"/>
    <n v="0"/>
    <n v="0"/>
    <n v="94.237706003294548"/>
    <n v="0"/>
    <n v="0"/>
    <n v="0"/>
    <n v="0"/>
    <n v="0"/>
    <n v="0"/>
    <n v="0"/>
    <n v="0"/>
    <n v="0"/>
    <n v="0"/>
    <n v="0"/>
    <n v="0"/>
    <n v="8.1833333333333336"/>
    <n v="11.3125"/>
    <n v="10.34840152092243"/>
    <n v="7.6361908426252398"/>
    <n v="8.5961640770952492"/>
    <n v="10.580282063020551"/>
    <n v="5.9329236353358814"/>
    <n v="4.3048615554019563"/>
    <n v="7.5523923959434418"/>
    <n v="4.2579187506376011"/>
    <n v="8.2600337111424604"/>
    <n v="7.27270411783641"/>
    <n v="0"/>
    <n v="0"/>
    <n v="85.613312398400396"/>
    <n v="0"/>
    <n v="0"/>
    <n v="0"/>
    <n v="0"/>
    <n v="0"/>
    <n v="0"/>
    <n v="0"/>
    <n v="0"/>
    <n v="0"/>
    <n v="0"/>
    <n v="0"/>
    <n v="0"/>
    <n v="7.4344156159999999"/>
    <n v="10.277208959999999"/>
    <n v="9.4013423056355023"/>
    <n v="6.937346205356735"/>
    <n v="7.8094651469395302"/>
    <n v="9.6120017341349921"/>
    <n v="5.3899576525144477"/>
    <n v="3.9108916462971508"/>
    <n v="6.8612167779912312"/>
    <n v="3.8682449268512493"/>
    <n v="7.504096571585003"/>
    <n v="6.6071248550945629"/>
  </r>
  <r>
    <s v="NOV"/>
    <x v="18"/>
    <n v="69665114"/>
    <n v="10076840003140"/>
    <s v="BJ US-CD-SugarCookieDough-8 8z"/>
    <m/>
    <m/>
    <m/>
    <m/>
    <m/>
    <m/>
    <m/>
    <m/>
    <m/>
    <m/>
    <m/>
    <m/>
    <m/>
    <n v="1716"/>
    <n v="1152"/>
    <n v="1144.6223561317479"/>
    <n v="0"/>
    <n v="0"/>
    <n v="0"/>
    <n v="0"/>
    <n v="0"/>
    <n v="0"/>
    <n v="0"/>
    <n v="0"/>
    <n v="0"/>
    <n v="4012.6223561317479"/>
    <n v="256"/>
    <n v="1.8160000000000001E-3"/>
    <n v="0"/>
    <n v="4012.6223561317479"/>
    <n v="0"/>
    <n v="0"/>
    <n v="15.67430607863964"/>
    <n v="0"/>
    <n v="0"/>
    <n v="0"/>
    <n v="0"/>
    <n v="0"/>
    <n v="0"/>
    <n v="0"/>
    <n v="0"/>
    <n v="0"/>
    <n v="0"/>
    <n v="0"/>
    <n v="0"/>
    <n v="6.703125"/>
    <n v="4.5"/>
    <n v="4.4711810786396402"/>
    <n v="0"/>
    <n v="0"/>
    <n v="0"/>
    <n v="0"/>
    <n v="0"/>
    <n v="0"/>
    <n v="0"/>
    <n v="0"/>
    <n v="0"/>
    <n v="0"/>
    <n v="0"/>
    <n v="7.2869221987352546"/>
    <n v="0"/>
    <n v="0"/>
    <n v="0"/>
    <n v="0"/>
    <n v="0"/>
    <n v="0"/>
    <n v="0"/>
    <n v="0"/>
    <n v="0"/>
    <n v="0"/>
    <n v="0"/>
    <n v="0"/>
    <n v="3.1162560000000004"/>
    <n v="2.0920320000000001"/>
    <n v="2.0786341987352541"/>
    <n v="0"/>
    <n v="0"/>
    <n v="0"/>
    <n v="0"/>
    <n v="0"/>
    <n v="0"/>
    <n v="0"/>
    <n v="0"/>
    <n v="0"/>
  </r>
  <r>
    <s v="NOV"/>
    <x v="29"/>
    <n v="69555093"/>
    <n v="10186852001666"/>
    <s v="TAL NV Dark Chocolate Gelato Bar 6-6PK"/>
    <m/>
    <m/>
    <m/>
    <m/>
    <m/>
    <m/>
    <m/>
    <m/>
    <m/>
    <m/>
    <m/>
    <m/>
    <m/>
    <n v="0"/>
    <n v="16"/>
    <n v="2000"/>
    <n v="0"/>
    <n v="0"/>
    <n v="0"/>
    <n v="0"/>
    <n v="0"/>
    <n v="0"/>
    <n v="0"/>
    <n v="0"/>
    <n v="0"/>
    <n v="2016"/>
    <n v="176"/>
    <n v="1.98E-3"/>
    <n v="0"/>
    <n v="2016"/>
    <n v="0"/>
    <n v="0"/>
    <n v="11.454545454545455"/>
    <n v="0"/>
    <n v="0"/>
    <n v="0"/>
    <n v="0"/>
    <n v="0"/>
    <n v="0"/>
    <n v="0"/>
    <n v="0"/>
    <n v="0"/>
    <n v="0"/>
    <n v="0"/>
    <n v="0"/>
    <n v="0"/>
    <n v="9.0909090909090912E-2"/>
    <n v="11.363636363636363"/>
    <n v="0"/>
    <n v="0"/>
    <n v="0"/>
    <n v="0"/>
    <n v="0"/>
    <n v="0"/>
    <n v="0"/>
    <n v="0"/>
    <n v="0"/>
    <n v="0"/>
    <n v="0"/>
    <n v="3.9916800000000001"/>
    <n v="0"/>
    <n v="0"/>
    <n v="0"/>
    <n v="0"/>
    <n v="0"/>
    <n v="0"/>
    <n v="0"/>
    <n v="0"/>
    <n v="0"/>
    <n v="0"/>
    <n v="0"/>
    <n v="0"/>
    <n v="0"/>
    <n v="3.168E-2"/>
    <n v="3.96"/>
    <n v="0"/>
    <n v="0"/>
    <n v="0"/>
    <n v="0"/>
    <n v="0"/>
    <n v="0"/>
    <n v="0"/>
    <n v="0"/>
    <n v="0"/>
  </r>
  <r>
    <s v="PIC"/>
    <x v="2"/>
    <n v="62697529"/>
    <n v="10076840002891"/>
    <s v="BJ US-ND-COR-KaramelSutra-8 1PT"/>
    <m/>
    <m/>
    <m/>
    <m/>
    <m/>
    <m/>
    <m/>
    <m/>
    <m/>
    <m/>
    <m/>
    <m/>
    <m/>
    <n v="2956"/>
    <n v="3199"/>
    <n v="3419.2109180839966"/>
    <n v="2807.6736357418295"/>
    <n v="2971.3955344273272"/>
    <n v="4119.5942927915057"/>
    <n v="3378.9822937488693"/>
    <n v="3597.6691694608467"/>
    <n v="2534.2520357944395"/>
    <n v="2522.7536275607667"/>
    <n v="3126.9809395159336"/>
    <n v="3002.8879946316611"/>
    <n v="37636.40044175717"/>
    <n v="240"/>
    <n v="3.7839999999999996E-3"/>
    <n v="0"/>
    <n v="37636.40044175717"/>
    <n v="0"/>
    <n v="0"/>
    <n v="156.8183351739882"/>
    <n v="0"/>
    <n v="0"/>
    <n v="0"/>
    <n v="0"/>
    <n v="0"/>
    <n v="0"/>
    <n v="0"/>
    <n v="0"/>
    <n v="0"/>
    <n v="0"/>
    <n v="0"/>
    <n v="0"/>
    <n v="12.316666666666666"/>
    <n v="13.329166666666667"/>
    <n v="14.246712158683319"/>
    <n v="11.698640148924289"/>
    <n v="12.38081472678053"/>
    <n v="17.164976219964608"/>
    <n v="14.07909289062029"/>
    <n v="14.990288206086861"/>
    <n v="10.55938348247683"/>
    <n v="10.511473448169861"/>
    <n v="13.029087247983057"/>
    <n v="12.512033310965254"/>
    <n v="0"/>
    <n v="0"/>
    <n v="142.41613927160913"/>
    <n v="0"/>
    <n v="0"/>
    <n v="0"/>
    <n v="0"/>
    <n v="0"/>
    <n v="0"/>
    <n v="0"/>
    <n v="0"/>
    <n v="0"/>
    <n v="0"/>
    <n v="0"/>
    <n v="0"/>
    <n v="11.185503999999998"/>
    <n v="12.105015999999999"/>
    <n v="12.938294114029842"/>
    <n v="10.624237037647081"/>
    <n v="11.243760702273004"/>
    <n v="15.588544803923057"/>
    <n v="12.786068999545721"/>
    <n v="13.613580137239842"/>
    <n v="9.5896097034461576"/>
    <n v="9.5460997266899401"/>
    <n v="11.832495875128291"/>
    <n v="11.362928171686205"/>
  </r>
  <r>
    <s v="NOV"/>
    <x v="29"/>
    <n v="69555090"/>
    <n v="10186852001635"/>
    <s v="TAL NV Vanilla Caramel Gelato Bar 6-6PK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76"/>
    <n v="1.98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1"/>
    <n v="64780901"/>
    <n v="10077567004175"/>
    <s v="BR Hershey Smores 8-1PT"/>
    <m/>
    <m/>
    <m/>
    <m/>
    <m/>
    <m/>
    <m/>
    <m/>
    <m/>
    <m/>
    <m/>
    <m/>
    <m/>
    <n v="2280"/>
    <n v="6030"/>
    <n v="5546.355404798087"/>
    <n v="5761.5976600357171"/>
    <n v="5353.562308902332"/>
    <n v="3954.3471787721605"/>
    <n v="5038.7746364418354"/>
    <n v="5046.3982103629442"/>
    <n v="4592.1539094575146"/>
    <n v="3544.2452219286042"/>
    <n v="5216.1319557201532"/>
    <n v="2977.643268191242"/>
    <n v="55341.209754610594"/>
    <n v="240"/>
    <n v="3.7839999999999996E-3"/>
    <n v="0"/>
    <n v="55341.209754610594"/>
    <n v="0"/>
    <n v="0"/>
    <n v="230.58837397754414"/>
    <n v="0"/>
    <n v="0"/>
    <n v="0"/>
    <n v="0"/>
    <n v="0"/>
    <n v="0"/>
    <n v="0"/>
    <n v="0"/>
    <n v="0"/>
    <n v="0"/>
    <n v="0"/>
    <n v="0"/>
    <n v="9.5"/>
    <n v="25.125"/>
    <n v="23.109814186658696"/>
    <n v="24.006656916815487"/>
    <n v="22.306509620426382"/>
    <n v="16.476446578217335"/>
    <n v="20.994894318507647"/>
    <n v="21.026659209845601"/>
    <n v="19.133974622739643"/>
    <n v="14.767688424702518"/>
    <n v="21.733883148833971"/>
    <n v="12.406846950796842"/>
    <n v="0"/>
    <n v="0"/>
    <n v="209.41113771144646"/>
    <n v="0"/>
    <n v="0"/>
    <n v="0"/>
    <n v="0"/>
    <n v="0"/>
    <n v="0"/>
    <n v="0"/>
    <n v="0"/>
    <n v="0"/>
    <n v="0"/>
    <n v="0"/>
    <n v="0"/>
    <n v="8.6275199999999987"/>
    <n v="22.817519999999998"/>
    <n v="20.987408851755958"/>
    <n v="21.80188554557515"/>
    <n v="20.257879776886423"/>
    <n v="14.963249724473854"/>
    <n v="19.066723224295902"/>
    <n v="19.095570828013379"/>
    <n v="17.376710393387235"/>
    <n v="13.411423919777837"/>
    <n v="19.737843320445059"/>
    <n v="11.267402126835659"/>
  </r>
  <r>
    <s v="NOV"/>
    <x v="24"/>
    <n v="64325622"/>
    <n v="10850001974704"/>
    <s v="Yasso Peanut Butter Sandwich 7-3pk"/>
    <m/>
    <m/>
    <m/>
    <m/>
    <m/>
    <m/>
    <m/>
    <m/>
    <m/>
    <m/>
    <m/>
    <m/>
    <m/>
    <n v="711"/>
    <n v="563"/>
    <n v="828.02"/>
    <n v="820.58"/>
    <n v="680.75"/>
    <n v="930.14"/>
    <n v="860.03"/>
    <n v="924.8900000000001"/>
    <n v="1075.8599999999999"/>
    <n v="773.58"/>
    <n v="567.15"/>
    <n v="1032.71"/>
    <n v="9767.7099999999991"/>
    <n v="189"/>
    <n v="2.1700000000000001E-3"/>
    <n v="0"/>
    <n v="9767.7099999999991"/>
    <n v="0"/>
    <n v="0"/>
    <n v="51.681005291005285"/>
    <n v="0"/>
    <n v="0"/>
    <n v="0"/>
    <n v="0"/>
    <n v="0"/>
    <n v="0"/>
    <n v="0"/>
    <n v="0"/>
    <n v="0"/>
    <n v="0"/>
    <n v="0"/>
    <n v="0"/>
    <n v="3.7619047619047619"/>
    <n v="2.9788359788359786"/>
    <n v="4.3810582010582007"/>
    <n v="4.3416931216931216"/>
    <n v="3.6018518518518516"/>
    <n v="4.9213756613756612"/>
    <n v="4.5504232804232805"/>
    <n v="4.8935978835978844"/>
    <n v="5.6923809523809519"/>
    <n v="4.0930158730158732"/>
    <n v="3.0007936507936508"/>
    <n v="5.4640740740740741"/>
    <n v="0"/>
    <n v="0"/>
    <n v="21.195930699999998"/>
    <n v="0"/>
    <n v="0"/>
    <n v="0"/>
    <n v="0"/>
    <n v="0"/>
    <n v="0"/>
    <n v="0"/>
    <n v="0"/>
    <n v="0"/>
    <n v="0"/>
    <n v="0"/>
    <n v="0"/>
    <n v="1.54287"/>
    <n v="1.2217100000000001"/>
    <n v="1.7968033999999999"/>
    <n v="1.7806586000000002"/>
    <n v="1.4772275000000001"/>
    <n v="2.0184038000000002"/>
    <n v="1.8662650999999999"/>
    <n v="2.0070113000000003"/>
    <n v="2.3346161999999997"/>
    <n v="1.6786686000000002"/>
    <n v="1.2307155000000001"/>
    <n v="2.2409807000000002"/>
  </r>
  <r>
    <s v="PIC"/>
    <x v="28"/>
    <n v="84164939"/>
    <n v="10076840821256"/>
    <s v="BJ US-IC-SweetCrm+Cookies-FTNG-1 2.4G"/>
    <m/>
    <m/>
    <m/>
    <m/>
    <m/>
    <m/>
    <m/>
    <m/>
    <m/>
    <m/>
    <m/>
    <m/>
    <m/>
    <n v="1452"/>
    <n v="1308"/>
    <n v="3112.1646034217129"/>
    <n v="3243.5305406427333"/>
    <n v="3065.3181948691954"/>
    <n v="3744.2240092998004"/>
    <n v="4494.6401306922935"/>
    <n v="3102.612628973191"/>
    <n v="1593.5519635645728"/>
    <n v="1219.3316833375579"/>
    <n v="1201.1308367206716"/>
    <n v="1018.051580358439"/>
    <n v="28554.556171880165"/>
    <n v="125"/>
    <n v="9.0848256361922702E-3"/>
    <n v="0"/>
    <n v="28554.556171880165"/>
    <n v="0"/>
    <n v="0"/>
    <n v="228.43644937504132"/>
    <n v="0"/>
    <n v="0"/>
    <n v="0"/>
    <n v="0"/>
    <n v="0"/>
    <n v="0"/>
    <n v="0"/>
    <n v="0"/>
    <n v="0"/>
    <n v="0"/>
    <n v="0"/>
    <n v="0"/>
    <n v="11.616"/>
    <n v="10.464"/>
    <n v="24.897316827373704"/>
    <n v="25.948244325141868"/>
    <n v="24.522545558953563"/>
    <n v="29.953792074398404"/>
    <n v="35.957121045538351"/>
    <n v="24.820901031785528"/>
    <n v="12.748415708516582"/>
    <n v="9.7546534667004643"/>
    <n v="9.6090466937653733"/>
    <n v="8.1444126428675112"/>
    <n v="0"/>
    <n v="0"/>
    <n v="259.41316394038915"/>
    <n v="0"/>
    <n v="0"/>
    <n v="0"/>
    <n v="0"/>
    <n v="0"/>
    <n v="0"/>
    <n v="0"/>
    <n v="0"/>
    <n v="0"/>
    <n v="0"/>
    <n v="0"/>
    <n v="0"/>
    <n v="13.191166823751177"/>
    <n v="11.882951932139489"/>
    <n v="28.273472773215726"/>
    <n v="29.466909407403676"/>
    <n v="27.847881319834279"/>
    <n v="34.015622267333434"/>
    <n v="40.833021884771924"/>
    <n v="28.186694750869542"/>
    <n v="14.477141731195962"/>
    <n v="11.077415735806522"/>
    <n v="10.91206421786103"/>
    <n v="9.2488210962064006"/>
  </r>
  <r>
    <s v="PIC"/>
    <x v="5"/>
    <n v="64369045"/>
    <n v="10186852001598"/>
    <s v="TAL ND LYR Blueberry Crumble 8 320.3g"/>
    <m/>
    <m/>
    <m/>
    <m/>
    <m/>
    <m/>
    <m/>
    <m/>
    <m/>
    <m/>
    <m/>
    <m/>
    <m/>
    <n v="885"/>
    <n v="330"/>
    <n v="540.41661915230668"/>
    <n v="910.65013010297764"/>
    <n v="709.352622970011"/>
    <n v="1634.054957564656"/>
    <n v="1362.3552215154571"/>
    <n v="740.55120898543089"/>
    <n v="1132.0480641103759"/>
    <n v="1210.6766759619679"/>
    <n v="485.09957667937266"/>
    <n v="94.029673377590541"/>
    <n v="10034.234750420146"/>
    <n v="255"/>
    <n v="3.552E-3"/>
    <n v="0"/>
    <n v="10034.234750420146"/>
    <n v="0"/>
    <n v="0"/>
    <n v="39.349940197726063"/>
    <n v="0"/>
    <n v="0"/>
    <n v="0"/>
    <n v="0"/>
    <n v="0"/>
    <n v="0"/>
    <n v="0"/>
    <n v="0"/>
    <n v="0"/>
    <n v="0"/>
    <n v="0"/>
    <n v="0"/>
    <n v="3.4705882352941178"/>
    <n v="1.2941176470588236"/>
    <n v="2.1192808594208103"/>
    <n v="3.5711769807959906"/>
    <n v="2.7817749920392587"/>
    <n v="6.4080586571162979"/>
    <n v="5.3425694961390473"/>
    <n v="2.9041223881781604"/>
    <n v="4.4394041729818658"/>
    <n v="4.7477516704390901"/>
    <n v="1.9023512810955792"/>
    <n v="0.3687438171670217"/>
    <n v="0"/>
    <n v="0"/>
    <n v="35.641601833492359"/>
    <n v="0"/>
    <n v="0"/>
    <n v="0"/>
    <n v="0"/>
    <n v="0"/>
    <n v="0"/>
    <n v="0"/>
    <n v="0"/>
    <n v="0"/>
    <n v="0"/>
    <n v="0"/>
    <n v="0"/>
    <n v="3.1435200000000001"/>
    <n v="1.1721600000000001"/>
    <n v="1.9195598312289934"/>
    <n v="3.2346292621257766"/>
    <n v="2.519620516789479"/>
    <n v="5.8041632092696585"/>
    <n v="4.8390857468229038"/>
    <n v="2.6304378943162505"/>
    <n v="4.0210347237200548"/>
    <n v="4.3003235530169102"/>
    <n v="1.7230736963651316"/>
    <n v="0.33399339983720161"/>
  </r>
  <r>
    <s v="NOV"/>
    <x v="15"/>
    <n v="64854330"/>
    <n v="10077567002485"/>
    <s v="MG Double Caramel RFA 8(3) 3PK"/>
    <m/>
    <m/>
    <m/>
    <m/>
    <m/>
    <m/>
    <m/>
    <m/>
    <m/>
    <m/>
    <m/>
    <m/>
    <m/>
    <n v="1067"/>
    <n v="2196"/>
    <n v="1731.57"/>
    <n v="1740.1399999999999"/>
    <n v="1904.43"/>
    <n v="2637.85"/>
    <n v="2752.02"/>
    <n v="2876.28"/>
    <n v="2290.5700000000002"/>
    <n v="1507.73"/>
    <n v="1999.88"/>
    <n v="1661.29"/>
    <n v="24364.760000000002"/>
    <n v="30"/>
    <n v="6.4800000000000005E-3"/>
    <n v="0"/>
    <n v="24364.760000000002"/>
    <n v="0"/>
    <n v="0"/>
    <n v="812.1586666666667"/>
    <n v="0"/>
    <n v="0"/>
    <n v="0"/>
    <n v="0"/>
    <n v="0"/>
    <n v="0"/>
    <n v="0"/>
    <n v="0"/>
    <n v="0"/>
    <n v="0"/>
    <n v="0"/>
    <n v="0"/>
    <n v="35.56666666666667"/>
    <n v="73.2"/>
    <n v="57.719000000000001"/>
    <n v="58.004666666666665"/>
    <n v="63.481000000000002"/>
    <n v="87.928333333333327"/>
    <n v="91.733999999999995"/>
    <n v="95.876000000000005"/>
    <n v="76.352333333333334"/>
    <n v="50.257666666666665"/>
    <n v="66.662666666666667"/>
    <n v="55.376333333333335"/>
    <n v="0"/>
    <n v="0"/>
    <n v="157.88364480000001"/>
    <n v="0"/>
    <n v="0"/>
    <n v="0"/>
    <n v="0"/>
    <n v="0"/>
    <n v="0"/>
    <n v="0"/>
    <n v="0"/>
    <n v="0"/>
    <n v="0"/>
    <n v="0"/>
    <n v="0"/>
    <n v="6.9141600000000007"/>
    <n v="14.230080000000001"/>
    <n v="11.2205736"/>
    <n v="11.2761072"/>
    <n v="12.340706400000002"/>
    <n v="17.093268000000002"/>
    <n v="17.833089600000001"/>
    <n v="18.638294400000003"/>
    <n v="14.842893600000002"/>
    <n v="9.7700904000000008"/>
    <n v="12.959222400000002"/>
    <n v="10.765159200000001"/>
  </r>
  <r>
    <s v="NOV"/>
    <x v="12"/>
    <n v="69617285"/>
    <n v="10077567003406"/>
    <s v="Popsicle Calippo Orange 1-24BK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80"/>
    <n v="2.520000000000000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0"/>
    <n v="68764901"/>
    <n v="10077567225068"/>
    <s v="BR CO-B HA Heath 6 1.5QT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54"/>
    <n v="8.5199999999999998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8"/>
    <n v="84135794"/>
    <n v="10076840104151"/>
    <s v="BJ US-IC-Chocolate-FTNG-1 2.4G"/>
    <m/>
    <m/>
    <m/>
    <m/>
    <m/>
    <m/>
    <m/>
    <m/>
    <m/>
    <m/>
    <m/>
    <m/>
    <m/>
    <n v="1223"/>
    <n v="1048"/>
    <n v="3033.9883511069602"/>
    <n v="2783.2832882304856"/>
    <n v="2568.3763980067147"/>
    <n v="3507.2762917558266"/>
    <n v="4411.8715770805466"/>
    <n v="2649.1438132392796"/>
    <n v="1234.4363482078479"/>
    <n v="1001.6396032390885"/>
    <n v="611.18049014626104"/>
    <n v="846.074761571708"/>
    <n v="24918.270922584717"/>
    <n v="125"/>
    <n v="9.0848256361922702E-3"/>
    <n v="0"/>
    <n v="24918.270922584717"/>
    <n v="0"/>
    <n v="0"/>
    <n v="199.34616738067774"/>
    <n v="0"/>
    <n v="0"/>
    <n v="0"/>
    <n v="0"/>
    <n v="0"/>
    <n v="0"/>
    <n v="0"/>
    <n v="0"/>
    <n v="0"/>
    <n v="0"/>
    <n v="0"/>
    <n v="0"/>
    <n v="9.7840000000000007"/>
    <n v="8.3840000000000003"/>
    <n v="24.271906808855682"/>
    <n v="22.266266305843885"/>
    <n v="20.547011184053716"/>
    <n v="28.058210334046613"/>
    <n v="35.294972616644372"/>
    <n v="21.193150505914236"/>
    <n v="9.8754907856627838"/>
    <n v="8.0131168259127072"/>
    <n v="4.8894439211700886"/>
    <n v="6.7685980925736642"/>
    <n v="0"/>
    <n v="0"/>
    <n v="226.37814648708206"/>
    <n v="0"/>
    <n v="0"/>
    <n v="0"/>
    <n v="0"/>
    <n v="0"/>
    <n v="0"/>
    <n v="0"/>
    <n v="0"/>
    <n v="0"/>
    <n v="0"/>
    <n v="0"/>
    <n v="0"/>
    <n v="11.110741753063147"/>
    <n v="9.5208972667294987"/>
    <n v="27.563255152045226"/>
    <n v="25.285643369701834"/>
    <n v="23.333251744002563"/>
    <n v="31.862993568552692"/>
    <n v="40.08108400704937"/>
    <n v="24.067009628476356"/>
    <n v="11.214638982446225"/>
    <n v="9.0997211457319249"/>
    <n v="5.5524681852213096"/>
    <n v="7.6864416840619159"/>
  </r>
  <r>
    <s v="PIC"/>
    <x v="28"/>
    <n v="84141037"/>
    <n v="10076840832108"/>
    <s v="BJ US-IC-ChocFudgBrownie-FTNG-1 2.4G"/>
    <m/>
    <m/>
    <m/>
    <m/>
    <m/>
    <m/>
    <m/>
    <m/>
    <m/>
    <m/>
    <m/>
    <m/>
    <m/>
    <n v="959"/>
    <n v="763"/>
    <n v="2886.877472527689"/>
    <n v="2991.3783968781117"/>
    <n v="2772.3229898240243"/>
    <n v="3900.8714930914439"/>
    <n v="4855.4935587062473"/>
    <n v="2934.8455950912453"/>
    <n v="1545.279492724319"/>
    <n v="1161.9488915359607"/>
    <n v="769.81957451337053"/>
    <n v="898.61927595156226"/>
    <n v="26439.456740843976"/>
    <n v="125"/>
    <n v="9.0848256361922702E-3"/>
    <n v="0"/>
    <n v="26439.456740843976"/>
    <n v="0"/>
    <n v="0"/>
    <n v="211.51565392675181"/>
    <n v="0"/>
    <n v="0"/>
    <n v="0"/>
    <n v="0"/>
    <n v="0"/>
    <n v="0"/>
    <n v="0"/>
    <n v="0"/>
    <n v="0"/>
    <n v="0"/>
    <n v="0"/>
    <n v="0"/>
    <n v="7.6719999999999997"/>
    <n v="6.1040000000000001"/>
    <n v="23.095019780221513"/>
    <n v="23.931027175024894"/>
    <n v="22.178583918592196"/>
    <n v="31.206971944731553"/>
    <n v="38.84394846964998"/>
    <n v="23.478764760729963"/>
    <n v="12.362235941794552"/>
    <n v="9.2955911322876847"/>
    <n v="6.1585565961069646"/>
    <n v="7.1889542076124977"/>
    <n v="0"/>
    <n v="0"/>
    <n v="240.1978544062159"/>
    <n v="0"/>
    <n v="0"/>
    <n v="0"/>
    <n v="0"/>
    <n v="0"/>
    <n v="0"/>
    <n v="0"/>
    <n v="0"/>
    <n v="0"/>
    <n v="0"/>
    <n v="0"/>
    <n v="0"/>
    <n v="8.7123477851083866"/>
    <n v="6.931721960414702"/>
    <n v="26.226778470965495"/>
    <n v="27.176151147510005"/>
    <n v="25.186070969758497"/>
    <n v="35.438737343928764"/>
    <n v="44.111312358500953"/>
    <n v="26.662560500550903"/>
    <n v="14.03859475058408"/>
    <n v="10.556103077771088"/>
    <n v="6.9936766057816939"/>
    <n v="8.1637994353412893"/>
  </r>
  <r>
    <s v="PIC"/>
    <x v="5"/>
    <n v="68860067"/>
    <n v="10186852001277"/>
    <s v="Talenti LYR Lemon Berry Pie 8 289.1g"/>
    <m/>
    <m/>
    <m/>
    <m/>
    <m/>
    <m/>
    <m/>
    <m/>
    <m/>
    <m/>
    <m/>
    <m/>
    <m/>
    <n v="135"/>
    <n v="90"/>
    <n v="531.53524720592952"/>
    <n v="942.17600186987863"/>
    <n v="1518.620909415753"/>
    <n v="1269.0033545235251"/>
    <n v="1277.0427961701575"/>
    <n v="7934.6955710875236"/>
    <n v="4806.2481368947783"/>
    <n v="3358.050135600964"/>
    <n v="3282.8740981650762"/>
    <n v="641.63744162775652"/>
    <n v="25786.883692561343"/>
    <n v="255"/>
    <n v="3.552E-3"/>
    <n v="0"/>
    <n v="25786.883692561343"/>
    <n v="0"/>
    <n v="0"/>
    <n v="101.12503408847586"/>
    <n v="0"/>
    <n v="0"/>
    <n v="0"/>
    <n v="0"/>
    <n v="0"/>
    <n v="0"/>
    <n v="0"/>
    <n v="0"/>
    <n v="0"/>
    <n v="0"/>
    <n v="0"/>
    <n v="0"/>
    <n v="0.52941176470588236"/>
    <n v="0.35294117647058826"/>
    <n v="2.0844519498271747"/>
    <n v="3.6948078504701121"/>
    <n v="5.955376115355894"/>
    <n v="4.9764837432295099"/>
    <n v="5.0080109653731668"/>
    <n v="31.116453219951072"/>
    <n v="18.848031909391288"/>
    <n v="13.168824061180251"/>
    <n v="12.874016071235593"/>
    <n v="2.5162252612853195"/>
    <n v="0"/>
    <n v="0"/>
    <n v="91.595010875977891"/>
    <n v="0"/>
    <n v="0"/>
    <n v="0"/>
    <n v="0"/>
    <n v="0"/>
    <n v="0"/>
    <n v="0"/>
    <n v="0"/>
    <n v="0"/>
    <n v="0"/>
    <n v="0"/>
    <n v="0"/>
    <n v="0.47952"/>
    <n v="0.31968000000000002"/>
    <n v="1.8880131980754618"/>
    <n v="3.346609158641809"/>
    <n v="5.3941414702447545"/>
    <n v="4.5074999152675614"/>
    <n v="4.5360560119963997"/>
    <n v="28.184038668502883"/>
    <n v="17.071793382250252"/>
    <n v="11.927794081654625"/>
    <n v="11.660768796682351"/>
    <n v="2.279096192661791"/>
  </r>
  <r>
    <s v="PIC"/>
    <x v="0"/>
    <n v="68890246"/>
    <n v="10077567003253"/>
    <s v="BR Mango 6 1.5QT"/>
    <m/>
    <m/>
    <m/>
    <m/>
    <m/>
    <m/>
    <m/>
    <m/>
    <m/>
    <m/>
    <m/>
    <m/>
    <m/>
    <n v="0"/>
    <n v="0"/>
    <n v="3.1099610737255735E-2"/>
    <n v="0.19361093366086032"/>
    <n v="0.16944345003488825"/>
    <n v="0.10512294044990218"/>
    <n v="0"/>
    <n v="0"/>
    <n v="0"/>
    <n v="0"/>
    <n v="0"/>
    <n v="0"/>
    <n v="0.49927693488290648"/>
    <n v="176"/>
    <n v="8.5199999999999998E-3"/>
    <n v="0"/>
    <n v="0.49927693488290648"/>
    <n v="0"/>
    <n v="0"/>
    <n v="2.8368007663801503E-3"/>
    <n v="0"/>
    <n v="0"/>
    <n v="0"/>
    <n v="0"/>
    <n v="0"/>
    <n v="0"/>
    <n v="0"/>
    <n v="0"/>
    <n v="0"/>
    <n v="0"/>
    <n v="0"/>
    <n v="0"/>
    <n v="0"/>
    <n v="0"/>
    <n v="1.7670233373440758E-4"/>
    <n v="1.1000621230730699E-3"/>
    <n v="9.6274687519822867E-4"/>
    <n v="5.9728943437444427E-4"/>
    <n v="0"/>
    <n v="0"/>
    <n v="0"/>
    <n v="0"/>
    <n v="0"/>
    <n v="0"/>
    <n v="0"/>
    <n v="0"/>
    <n v="4.2538394852023632E-3"/>
    <n v="0"/>
    <n v="0"/>
    <n v="0"/>
    <n v="0"/>
    <n v="0"/>
    <n v="0"/>
    <n v="0"/>
    <n v="0"/>
    <n v="0"/>
    <n v="0"/>
    <n v="0"/>
    <n v="0"/>
    <n v="0"/>
    <n v="0"/>
    <n v="2.6496868348141884E-4"/>
    <n v="1.64956515479053E-3"/>
    <n v="1.4436581942972478E-3"/>
    <n v="8.9564745263316658E-4"/>
    <n v="0"/>
    <n v="0"/>
    <n v="0"/>
    <n v="0"/>
    <n v="0"/>
    <n v="0"/>
  </r>
  <r>
    <s v="PIC"/>
    <x v="28"/>
    <n v="84139971"/>
    <n v="10076840820600"/>
    <s v="BJ US-IC-MintChocChunk-FTNG-1 2.4G"/>
    <m/>
    <m/>
    <m/>
    <m/>
    <m/>
    <m/>
    <m/>
    <m/>
    <m/>
    <m/>
    <m/>
    <m/>
    <m/>
    <n v="740"/>
    <n v="932"/>
    <n v="2147.7129345782519"/>
    <n v="2067.1478114042661"/>
    <n v="1885.6019022973519"/>
    <n v="2601.0440081386637"/>
    <n v="3438.2009523800789"/>
    <n v="2277.6078470742755"/>
    <n v="1249.7202193364631"/>
    <n v="858.016908766803"/>
    <n v="766.75778163685595"/>
    <n v="599.09294751715402"/>
    <n v="19562.903313130169"/>
    <n v="125"/>
    <n v="9.0848256361922702E-3"/>
    <n v="0"/>
    <n v="19562.903313130169"/>
    <n v="0"/>
    <n v="0"/>
    <n v="156.50322650504137"/>
    <n v="0"/>
    <n v="0"/>
    <n v="0"/>
    <n v="0"/>
    <n v="0"/>
    <n v="0"/>
    <n v="0"/>
    <n v="0"/>
    <n v="0"/>
    <n v="0"/>
    <n v="0"/>
    <n v="0"/>
    <n v="5.92"/>
    <n v="7.4560000000000004"/>
    <n v="17.181703476626016"/>
    <n v="16.53718249123413"/>
    <n v="15.084815218378814"/>
    <n v="20.808352065109311"/>
    <n v="27.505607619040632"/>
    <n v="18.220862776594203"/>
    <n v="9.9977617546917052"/>
    <n v="6.8641352701344243"/>
    <n v="6.1340622530948474"/>
    <n v="4.7927435801372322"/>
    <n v="0"/>
    <n v="0"/>
    <n v="177.72556553747566"/>
    <n v="0"/>
    <n v="0"/>
    <n v="0"/>
    <n v="0"/>
    <n v="0"/>
    <n v="0"/>
    <n v="0"/>
    <n v="0"/>
    <n v="0"/>
    <n v="0"/>
    <n v="0"/>
    <n v="0"/>
    <n v="6.72277097078228"/>
    <n v="8.467057492931195"/>
    <n v="19.511597527238234"/>
    <n v="18.77967743084422"/>
    <n v="17.130364501643896"/>
    <n v="23.630031286002428"/>
    <n v="31.23545615456322"/>
    <n v="20.691670158293061"/>
    <n v="11.353490286695726"/>
    <n v="7.7949340090510963"/>
    <n v="6.9658607513644233"/>
    <n v="5.4426549680658312"/>
  </r>
  <r>
    <s v="PIC"/>
    <x v="5"/>
    <n v="68860397"/>
    <n v="20186852000673"/>
    <s v="Talenti Peppermint Bark 8 1PT"/>
    <m/>
    <m/>
    <m/>
    <m/>
    <m/>
    <m/>
    <m/>
    <m/>
    <m/>
    <m/>
    <m/>
    <m/>
    <m/>
    <n v="765"/>
    <n v="75"/>
    <n v="343.60300747883809"/>
    <n v="725.83137360448939"/>
    <n v="127.99242955458583"/>
    <n v="0"/>
    <n v="735.64070638139947"/>
    <n v="2987.0117697066844"/>
    <n v="5133.3168805318983"/>
    <n v="5288.1657355305888"/>
    <n v="6673.6022667810903"/>
    <n v="1328.5402756458252"/>
    <n v="24183.704445215397"/>
    <n v="255"/>
    <n v="3.7839999999999996E-3"/>
    <n v="0"/>
    <n v="24183.704445215397"/>
    <n v="0"/>
    <n v="0"/>
    <n v="94.838056647903514"/>
    <n v="0"/>
    <n v="0"/>
    <n v="0"/>
    <n v="0"/>
    <n v="0"/>
    <n v="0"/>
    <n v="0"/>
    <n v="0"/>
    <n v="0"/>
    <n v="0"/>
    <n v="0"/>
    <n v="0"/>
    <n v="3"/>
    <n v="0.29411764705882354"/>
    <n v="1.3474627744268159"/>
    <n v="2.8463975435470172"/>
    <n v="0.50193109629249344"/>
    <n v="0"/>
    <n v="2.8848655152211742"/>
    <n v="11.713771645908567"/>
    <n v="20.130654433458425"/>
    <n v="20.737904845217994"/>
    <n v="26.170989281494471"/>
    <n v="5.2099618652777462"/>
    <n v="0"/>
    <n v="0"/>
    <n v="91.511137620695052"/>
    <n v="0"/>
    <n v="0"/>
    <n v="0"/>
    <n v="0"/>
    <n v="0"/>
    <n v="0"/>
    <n v="0"/>
    <n v="0"/>
    <n v="0"/>
    <n v="0"/>
    <n v="0"/>
    <n v="0"/>
    <n v="2.8947599999999998"/>
    <n v="0.2838"/>
    <n v="1.3001937802999233"/>
    <n v="2.7465459177193874"/>
    <n v="0.48432335343455274"/>
    <n v="0"/>
    <n v="2.7836644329472153"/>
    <n v="11.302852536570093"/>
    <n v="19.424471075932701"/>
    <n v="20.010419143247745"/>
    <n v="25.252910977499642"/>
    <n v="5.0271964030438019"/>
  </r>
  <r>
    <s v="PIC"/>
    <x v="2"/>
    <n v="67296703"/>
    <n v="10076840001191"/>
    <s v="BJ US-IC-GlampfireTrailMix-8 1PT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240"/>
    <n v="3.7853439999999999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8"/>
    <n v="84138347"/>
    <n v="10076840810878"/>
    <s v="BJ US-IC-CoffeeBuzzBuzz-FTNG-1 2.4G"/>
    <m/>
    <m/>
    <m/>
    <m/>
    <m/>
    <m/>
    <m/>
    <m/>
    <m/>
    <m/>
    <m/>
    <m/>
    <m/>
    <n v="478"/>
    <n v="813"/>
    <n v="1906.9039984278454"/>
    <n v="1883.2316664160662"/>
    <n v="1719.5585698810403"/>
    <n v="2346.0013398434953"/>
    <n v="3019.9652291881357"/>
    <n v="2033.7687197011862"/>
    <n v="1274.2395724687622"/>
    <n v="900.75857394330933"/>
    <n v="669.3970795403543"/>
    <n v="695.30400655238338"/>
    <n v="17740.128755962574"/>
    <n v="125"/>
    <n v="9.0848256361922702E-3"/>
    <n v="0"/>
    <n v="17740.128755962574"/>
    <n v="0"/>
    <n v="0"/>
    <n v="141.92103004770058"/>
    <n v="0"/>
    <n v="0"/>
    <n v="0"/>
    <n v="0"/>
    <n v="0"/>
    <n v="0"/>
    <n v="0"/>
    <n v="0"/>
    <n v="0"/>
    <n v="0"/>
    <n v="0"/>
    <n v="0"/>
    <n v="3.8239999999999998"/>
    <n v="6.5039999999999996"/>
    <n v="15.255231987422762"/>
    <n v="15.06585333132853"/>
    <n v="13.756468559048322"/>
    <n v="18.768010718747963"/>
    <n v="24.159721833505085"/>
    <n v="16.270149757609492"/>
    <n v="10.193916579750097"/>
    <n v="7.2060685915464751"/>
    <n v="5.3551766363228346"/>
    <n v="5.5624320524190667"/>
    <n v="0"/>
    <n v="0"/>
    <n v="161.16597651152048"/>
    <n v="0"/>
    <n v="0"/>
    <n v="0"/>
    <n v="0"/>
    <n v="0"/>
    <n v="0"/>
    <n v="0"/>
    <n v="0"/>
    <n v="0"/>
    <n v="0"/>
    <n v="0"/>
    <n v="0"/>
    <n v="4.3425466540999054"/>
    <n v="7.3859632422243156"/>
    <n v="17.323890330674836"/>
    <n v="17.108831321945768"/>
    <n v="15.621889778589392"/>
    <n v="21.313013114751602"/>
    <n v="27.435857534537639"/>
    <n v="18.476434202827267"/>
    <n v="11.576244334614888"/>
    <n v="8.1832345845801679"/>
    <n v="6.0813557490004468"/>
    <n v="6.3167156636742909"/>
  </r>
  <r>
    <s v="PIC"/>
    <x v="28"/>
    <n v="84137721"/>
    <n v="10076840831903"/>
    <s v="BJ US-IC-CherryGarcia-FTNG-1 2.4G"/>
    <m/>
    <m/>
    <m/>
    <m/>
    <m/>
    <m/>
    <m/>
    <m/>
    <m/>
    <m/>
    <m/>
    <m/>
    <m/>
    <n v="539"/>
    <n v="606"/>
    <n v="1825.9880160060532"/>
    <n v="1868.629605986629"/>
    <n v="1641.3161931037559"/>
    <n v="2155.6377267419666"/>
    <n v="2719.0170611607632"/>
    <n v="1782.1508389069568"/>
    <n v="1126.1994253733631"/>
    <n v="755.85118620639685"/>
    <n v="637.46965504148159"/>
    <n v="634.20800221133504"/>
    <n v="16291.4677107387"/>
    <n v="125"/>
    <n v="9.0848256361922702E-3"/>
    <n v="0"/>
    <n v="16291.4677107387"/>
    <n v="0"/>
    <n v="0"/>
    <n v="130.33174168590961"/>
    <n v="0"/>
    <n v="0"/>
    <n v="0"/>
    <n v="0"/>
    <n v="0"/>
    <n v="0"/>
    <n v="0"/>
    <n v="0"/>
    <n v="0"/>
    <n v="0"/>
    <n v="0"/>
    <n v="0"/>
    <n v="4.3120000000000003"/>
    <n v="4.8479999999999999"/>
    <n v="14.607904128048425"/>
    <n v="14.949036847893032"/>
    <n v="13.130529544830047"/>
    <n v="17.245101813935733"/>
    <n v="21.752136489286105"/>
    <n v="14.257206711255654"/>
    <n v="9.0095954029869052"/>
    <n v="6.0468094896511744"/>
    <n v="5.0997572403318525"/>
    <n v="5.07366401769068"/>
    <n v="0"/>
    <n v="0"/>
    <n v="148.00514350971753"/>
    <n v="0"/>
    <n v="0"/>
    <n v="0"/>
    <n v="0"/>
    <n v="0"/>
    <n v="0"/>
    <n v="0"/>
    <n v="0"/>
    <n v="0"/>
    <n v="0"/>
    <n v="0"/>
    <n v="0"/>
    <n v="4.8967210179076339"/>
    <n v="5.505404335532516"/>
    <n v="16.588782739191654"/>
    <n v="16.97617414901519"/>
    <n v="14.911071428206505"/>
    <n v="19.583592882248645"/>
    <n v="24.701795902477468"/>
    <n v="16.19052962886348"/>
    <n v="10.231325411096932"/>
    <n v="6.8667762335942113"/>
    <n v="5.7913006644154947"/>
    <n v="5.7616691171678207"/>
  </r>
  <r>
    <s v="PIC"/>
    <x v="28"/>
    <n v="67825198"/>
    <n v="10076840085764"/>
    <s v="BJ US-IC-Milk+Cookies-FTNG-1 2.4G"/>
    <m/>
    <m/>
    <m/>
    <m/>
    <m/>
    <m/>
    <m/>
    <m/>
    <m/>
    <m/>
    <m/>
    <m/>
    <m/>
    <n v="733"/>
    <n v="1203"/>
    <n v="1875.7932330836122"/>
    <n v="1739.4659879342778"/>
    <n v="1575.980560895832"/>
    <n v="2187.3110111568822"/>
    <n v="2946.1947504453383"/>
    <n v="1729.5214887121535"/>
    <n v="921.37758472433006"/>
    <n v="876.06158854427304"/>
    <n v="595.77511731455479"/>
    <n v="745.54528838049407"/>
    <n v="17129.026611191748"/>
    <n v="125"/>
    <n v="9.0848256361922702E-3"/>
    <n v="0"/>
    <n v="17129.026611191748"/>
    <n v="0"/>
    <n v="0"/>
    <n v="137.03221288953398"/>
    <n v="0"/>
    <n v="0"/>
    <n v="0"/>
    <n v="0"/>
    <n v="0"/>
    <n v="0"/>
    <n v="0"/>
    <n v="0"/>
    <n v="0"/>
    <n v="0"/>
    <n v="0"/>
    <n v="0"/>
    <n v="5.8639999999999999"/>
    <n v="9.6240000000000006"/>
    <n v="15.006345864668898"/>
    <n v="13.915727903474222"/>
    <n v="12.607844487166656"/>
    <n v="17.498488089255058"/>
    <n v="23.569558003562705"/>
    <n v="13.836171909697228"/>
    <n v="7.3710206777946405"/>
    <n v="7.0084927083541846"/>
    <n v="4.7662009385164383"/>
    <n v="5.9643623070439524"/>
    <n v="0"/>
    <n v="0"/>
    <n v="155.61422008037439"/>
    <n v="0"/>
    <n v="0"/>
    <n v="0"/>
    <n v="0"/>
    <n v="0"/>
    <n v="0"/>
    <n v="0"/>
    <n v="0"/>
    <n v="0"/>
    <n v="0"/>
    <n v="0"/>
    <n v="0"/>
    <n v="6.6591771913289337"/>
    <n v="10.929045240339301"/>
    <n v="17.041254452113982"/>
    <n v="15.802745200469841"/>
    <n v="14.317508601767129"/>
    <n v="19.871339148483681"/>
    <n v="26.765665598060899"/>
    <n v="15.712401158997592"/>
    <n v="8.3705547023165092"/>
    <n v="7.9588667784903357"/>
    <n v="5.4125130591847244"/>
    <n v="6.773148948821472"/>
  </r>
  <r>
    <s v="PIC"/>
    <x v="28"/>
    <n v="68354578"/>
    <n v="10076840002983"/>
    <s v="BJ US-IC-HalfBaked-1 2.4G"/>
    <m/>
    <m/>
    <m/>
    <m/>
    <m/>
    <m/>
    <m/>
    <m/>
    <m/>
    <m/>
    <m/>
    <m/>
    <m/>
    <n v="948"/>
    <n v="1141"/>
    <n v="2250.1367459212424"/>
    <n v="2164.8002277739188"/>
    <n v="1989.4421597353917"/>
    <n v="2694.7710241268146"/>
    <n v="3422.2554337937672"/>
    <n v="2220.3271708060993"/>
    <n v="1197.1721214877982"/>
    <n v="982.70899042998826"/>
    <n v="667.50831942210368"/>
    <n v="797.66040731043563"/>
    <n v="20475.782600807557"/>
    <n v="125"/>
    <n v="9.0848256361922702E-3"/>
    <n v="0"/>
    <n v="20475.782600807557"/>
    <n v="0"/>
    <n v="0"/>
    <n v="163.80626080646044"/>
    <n v="0"/>
    <n v="0"/>
    <n v="0"/>
    <n v="0"/>
    <n v="0"/>
    <n v="0"/>
    <n v="0"/>
    <n v="0"/>
    <n v="0"/>
    <n v="0"/>
    <n v="0"/>
    <n v="0"/>
    <n v="7.5839999999999996"/>
    <n v="9.1280000000000001"/>
    <n v="18.00109396736994"/>
    <n v="17.318401822191351"/>
    <n v="15.915537277883134"/>
    <n v="21.558168193014517"/>
    <n v="27.378043470350139"/>
    <n v="17.762617366448794"/>
    <n v="9.5773769719023853"/>
    <n v="7.8616719234399062"/>
    <n v="5.3400665553768292"/>
    <n v="6.3812832584834851"/>
    <n v="0"/>
    <n v="0"/>
    <n v="186.01891469291613"/>
    <n v="0"/>
    <n v="0"/>
    <n v="0"/>
    <n v="0"/>
    <n v="0"/>
    <n v="0"/>
    <n v="0"/>
    <n v="0"/>
    <n v="0"/>
    <n v="0"/>
    <n v="0"/>
    <n v="0"/>
    <n v="8.6124147031102716"/>
    <n v="10.36578605089538"/>
    <n v="20.442099994283556"/>
    <n v="19.666832606515364"/>
    <n v="18.073735134485805"/>
    <n v="24.481524883655386"/>
    <n v="31.090593898527914"/>
    <n v="20.171285202073506"/>
    <n v="10.876099980227036"/>
    <n v="8.9277398291749819"/>
    <n v="6.0641966926575464"/>
    <n v="7.2466057173094134"/>
  </r>
  <r>
    <s v="PIC"/>
    <x v="28"/>
    <n v="84139000"/>
    <n v="10076840390004"/>
    <s v="BJ US-IC-SaltCaramelBlondie-FTNG-1 2.4G"/>
    <m/>
    <m/>
    <m/>
    <m/>
    <m/>
    <m/>
    <m/>
    <m/>
    <m/>
    <m/>
    <m/>
    <m/>
    <m/>
    <n v="824"/>
    <n v="921"/>
    <n v="1984.0332192024021"/>
    <n v="1953.6301119123555"/>
    <n v="1758.9092131210764"/>
    <n v="2477.665576122452"/>
    <n v="3132.6050853083761"/>
    <n v="1908.9276658288506"/>
    <n v="1208.320885307968"/>
    <n v="1003.8787786782509"/>
    <n v="743.6385900313212"/>
    <n v="773.29235031675137"/>
    <n v="18689.901475829807"/>
    <n v="125"/>
    <n v="9.0848256361922702E-3"/>
    <n v="0"/>
    <n v="18689.901475829807"/>
    <n v="0"/>
    <n v="0"/>
    <n v="149.51921180663845"/>
    <n v="0"/>
    <n v="0"/>
    <n v="0"/>
    <n v="0"/>
    <n v="0"/>
    <n v="0"/>
    <n v="0"/>
    <n v="0"/>
    <n v="0"/>
    <n v="0"/>
    <n v="0"/>
    <n v="0"/>
    <n v="6.5919999999999996"/>
    <n v="7.3680000000000003"/>
    <n v="15.872265753619216"/>
    <n v="15.629040895298843"/>
    <n v="14.071273704968611"/>
    <n v="19.821324608979616"/>
    <n v="25.06084068246701"/>
    <n v="15.271421326630804"/>
    <n v="9.6665670824637431"/>
    <n v="8.0310302294260065"/>
    <n v="5.9491087202505692"/>
    <n v="6.1863388025340109"/>
    <n v="0"/>
    <n v="0"/>
    <n v="169.79449606552637"/>
    <n v="0"/>
    <n v="0"/>
    <n v="0"/>
    <n v="0"/>
    <n v="0"/>
    <n v="0"/>
    <n v="0"/>
    <n v="0"/>
    <n v="0"/>
    <n v="0"/>
    <n v="0"/>
    <n v="0"/>
    <n v="7.4858963242224306"/>
    <n v="8.36712441093308"/>
    <n v="18.024595852867058"/>
    <n v="17.748388924338542"/>
    <n v="15.979383511097128"/>
    <n v="22.509159743868342"/>
    <n v="28.459170987075808"/>
    <n v="17.342274996158615"/>
    <n v="10.977384555592367"/>
    <n v="9.1200636641655599"/>
    <n v="6.7558269267784201"/>
    <n v="7.0252261684289969"/>
  </r>
  <r>
    <s v="PIC"/>
    <x v="28"/>
    <n v="69997338"/>
    <n v="10076840104090"/>
    <s v="BJ US-IC-StrawberryChscke-FTNG-1 2.4G"/>
    <m/>
    <m/>
    <m/>
    <m/>
    <m/>
    <m/>
    <m/>
    <m/>
    <m/>
    <m/>
    <m/>
    <m/>
    <m/>
    <n v="532"/>
    <n v="708"/>
    <n v="1711.3714603693813"/>
    <n v="1624.5630384862188"/>
    <n v="1721.8076324110477"/>
    <n v="2011.9801600136984"/>
    <n v="2430.9288572855176"/>
    <n v="1852.1563289651542"/>
    <n v="792.74928827191627"/>
    <n v="728.1000973320472"/>
    <n v="601.65336502307639"/>
    <n v="453.36639021138012"/>
    <n v="15168.676618369438"/>
    <n v="125"/>
    <n v="9.0850000000000011E-3"/>
    <n v="0"/>
    <n v="15168.676618369438"/>
    <n v="0"/>
    <n v="0"/>
    <n v="121.34941294695551"/>
    <n v="0"/>
    <n v="0"/>
    <n v="0"/>
    <n v="0"/>
    <n v="0"/>
    <n v="0"/>
    <n v="0"/>
    <n v="0"/>
    <n v="0"/>
    <n v="0"/>
    <n v="0"/>
    <n v="0"/>
    <n v="4.2560000000000002"/>
    <n v="5.6639999999999997"/>
    <n v="13.69097168295505"/>
    <n v="12.996504307889751"/>
    <n v="13.774461059288383"/>
    <n v="16.095841280109589"/>
    <n v="19.44743085828414"/>
    <n v="14.817250631721233"/>
    <n v="6.3419943061753301"/>
    <n v="5.8248007786563774"/>
    <n v="4.8132269201846114"/>
    <n v="3.6269311216910411"/>
    <n v="0"/>
    <n v="0"/>
    <n v="137.80742707788636"/>
    <n v="0"/>
    <n v="0"/>
    <n v="0"/>
    <n v="0"/>
    <n v="0"/>
    <n v="0"/>
    <n v="0"/>
    <n v="0"/>
    <n v="0"/>
    <n v="0"/>
    <n v="0"/>
    <n v="0"/>
    <n v="4.8332200000000007"/>
    <n v="6.4321800000000007"/>
    <n v="15.547809717455831"/>
    <n v="14.7591552046473"/>
    <n v="15.64262234045437"/>
    <n v="18.278839753724451"/>
    <n v="22.084988668438928"/>
    <n v="16.826840248648427"/>
    <n v="7.2021272839503601"/>
    <n v="6.6147893842616492"/>
    <n v="5.4660208212346495"/>
    <n v="4.1188336550703886"/>
  </r>
  <r>
    <s v="NOV"/>
    <x v="30"/>
    <n v="64407917"/>
    <n v="10076840004338"/>
    <s v="BJ US-IC CCCD 3p 1PT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60"/>
    <n v="8.513999999999999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8"/>
    <n v="84141418"/>
    <n v="10076840810403"/>
    <s v="BJ US-IC-Strawberry-FTNG-1 2.4G"/>
    <m/>
    <m/>
    <m/>
    <m/>
    <m/>
    <m/>
    <m/>
    <m/>
    <m/>
    <m/>
    <m/>
    <m/>
    <m/>
    <n v="496"/>
    <n v="518"/>
    <n v="1808.0351748583325"/>
    <n v="1660.2768332079565"/>
    <n v="1533.524707410676"/>
    <n v="1911.1206237500164"/>
    <n v="2509.5569152864255"/>
    <n v="1564.573061851363"/>
    <n v="891.04019331408745"/>
    <n v="615.49735045765146"/>
    <n v="523.0352887121436"/>
    <n v="548.99046095228323"/>
    <n v="14579.650609800938"/>
    <n v="125"/>
    <n v="9.0848256361922702E-3"/>
    <n v="0"/>
    <n v="14579.650609800938"/>
    <n v="0"/>
    <n v="0"/>
    <n v="116.6372048784075"/>
    <n v="0"/>
    <n v="0"/>
    <n v="0"/>
    <n v="0"/>
    <n v="0"/>
    <n v="0"/>
    <n v="0"/>
    <n v="0"/>
    <n v="0"/>
    <n v="0"/>
    <n v="0"/>
    <n v="0"/>
    <n v="3.968"/>
    <n v="4.1440000000000001"/>
    <n v="14.46428139886666"/>
    <n v="13.282214665663652"/>
    <n v="12.268197659285407"/>
    <n v="15.288964990000132"/>
    <n v="20.076455322291405"/>
    <n v="12.516584494810905"/>
    <n v="7.1283215465126997"/>
    <n v="4.9239788036612113"/>
    <n v="4.1842823096971484"/>
    <n v="4.3919236876182657"/>
    <n v="0"/>
    <n v="0"/>
    <n v="132.45358362664584"/>
    <n v="0"/>
    <n v="0"/>
    <n v="0"/>
    <n v="0"/>
    <n v="0"/>
    <n v="0"/>
    <n v="0"/>
    <n v="0"/>
    <n v="0"/>
    <n v="0"/>
    <n v="0"/>
    <n v="0"/>
    <n v="4.5060735155513658"/>
    <n v="4.7059396795475958"/>
    <n v="16.425684307690354"/>
    <n v="15.083325537503761"/>
    <n v="13.931804575618759"/>
    <n v="17.362197636499911"/>
    <n v="22.798886999477713"/>
    <n v="14.213873462003097"/>
    <n v="8.0949447910975376"/>
    <n v="5.5916861084460905"/>
    <n v="4.751684399525308"/>
    <n v="4.987482613684314"/>
  </r>
  <r>
    <s v="PIC"/>
    <x v="28"/>
    <n v="68499787"/>
    <n v="10076840003300"/>
    <s v="BJ US-IC-MarshmallowSky-1 2.4gal"/>
    <m/>
    <m/>
    <m/>
    <m/>
    <m/>
    <m/>
    <m/>
    <m/>
    <m/>
    <m/>
    <m/>
    <m/>
    <m/>
    <n v="886"/>
    <n v="1266"/>
    <n v="2067.3679112498812"/>
    <n v="1904.1937422871247"/>
    <n v="1768.8056227239251"/>
    <n v="2371.3214079482523"/>
    <n v="3167.857694399082"/>
    <n v="1752.4372218080507"/>
    <n v="973.556521561468"/>
    <n v="829.80086307362137"/>
    <n v="629.36007563326484"/>
    <n v="678.48839194927348"/>
    <n v="18295.189452633942"/>
    <n v="125"/>
    <n v="9.0850000000000011E-3"/>
    <n v="0"/>
    <n v="18295.189452633942"/>
    <n v="0"/>
    <n v="0"/>
    <n v="146.36151562107153"/>
    <n v="0"/>
    <n v="0"/>
    <n v="0"/>
    <n v="0"/>
    <n v="0"/>
    <n v="0"/>
    <n v="0"/>
    <n v="0"/>
    <n v="0"/>
    <n v="0"/>
    <n v="0"/>
    <n v="0"/>
    <n v="7.0880000000000001"/>
    <n v="10.128"/>
    <n v="16.53894328999905"/>
    <n v="15.233549938296997"/>
    <n v="14.1504449817914"/>
    <n v="18.970571263586017"/>
    <n v="25.342861555192655"/>
    <n v="14.019497774464405"/>
    <n v="7.7884521724917439"/>
    <n v="6.6384069045889706"/>
    <n v="5.0348806050661183"/>
    <n v="5.4279071355941877"/>
    <n v="0"/>
    <n v="0"/>
    <n v="166.21179617717939"/>
    <n v="0"/>
    <n v="0"/>
    <n v="0"/>
    <n v="0"/>
    <n v="0"/>
    <n v="0"/>
    <n v="0"/>
    <n v="0"/>
    <n v="0"/>
    <n v="0"/>
    <n v="0"/>
    <n v="0"/>
    <n v="8.0493100000000002"/>
    <n v="11.501610000000001"/>
    <n v="18.782037473705174"/>
    <n v="17.299600148678529"/>
    <n v="16.06959908244686"/>
    <n v="21.543454991209874"/>
    <n v="28.779987153615664"/>
    <n v="15.920892160126142"/>
    <n v="8.8447609983859383"/>
    <n v="7.5387408410238512"/>
    <n v="5.7177362871282114"/>
    <n v="6.16406704085915"/>
  </r>
  <r>
    <s v="PIC"/>
    <x v="0"/>
    <n v="68881272"/>
    <n v="10077567003185"/>
    <s v="BR M+M 6 1.5QT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54"/>
    <n v="8.5199999999999998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8"/>
    <n v="67825196"/>
    <n v="10076840485120"/>
    <s v="BJ US-IC-TonightDough-FTNG-1 2.4G"/>
    <m/>
    <m/>
    <m/>
    <m/>
    <m/>
    <m/>
    <m/>
    <m/>
    <m/>
    <m/>
    <m/>
    <m/>
    <m/>
    <n v="670"/>
    <n v="654"/>
    <n v="1479.5645397913534"/>
    <n v="1401.1839358211364"/>
    <n v="1230.7201260393704"/>
    <n v="1707.6842490916115"/>
    <n v="2203.3549533538644"/>
    <n v="1340.8449449274392"/>
    <n v="638.93831603468027"/>
    <n v="618.16104518602322"/>
    <n v="477.8092382019147"/>
    <n v="480.55637808465877"/>
    <n v="12902.817726532052"/>
    <n v="125"/>
    <n v="9.0848256361922702E-3"/>
    <n v="0"/>
    <n v="12902.817726532052"/>
    <n v="0"/>
    <n v="0"/>
    <n v="103.22254181225641"/>
    <n v="0"/>
    <n v="0"/>
    <n v="0"/>
    <n v="0"/>
    <n v="0"/>
    <n v="0"/>
    <n v="0"/>
    <n v="0"/>
    <n v="0"/>
    <n v="0"/>
    <n v="0"/>
    <n v="0"/>
    <n v="5.36"/>
    <n v="5.2320000000000002"/>
    <n v="11.836516318330826"/>
    <n v="11.209471486569091"/>
    <n v="9.8457610083149625"/>
    <n v="13.661473992732892"/>
    <n v="17.626839626830915"/>
    <n v="10.726759559419513"/>
    <n v="5.1115065282774426"/>
    <n v="4.9452883614881857"/>
    <n v="3.8224739056153174"/>
    <n v="3.8444510246772703"/>
    <n v="0"/>
    <n v="0"/>
    <n v="117.21984926111445"/>
    <n v="0"/>
    <n v="0"/>
    <n v="0"/>
    <n v="0"/>
    <n v="0"/>
    <n v="0"/>
    <n v="0"/>
    <n v="0"/>
    <n v="0"/>
    <n v="0"/>
    <n v="0"/>
    <n v="0"/>
    <n v="6.0868331762488213"/>
    <n v="5.9414759660697447"/>
    <n v="13.441585861497506"/>
    <n v="12.729511741168645"/>
    <n v="11.180877752020255"/>
    <n v="15.514013644669218"/>
    <n v="20.017095565860412"/>
    <n v="12.181342529835613"/>
    <n v="5.8046431934573821"/>
    <n v="5.6158853106013922"/>
    <n v="4.3408136164262539"/>
    <n v="4.3657709032592136"/>
  </r>
  <r>
    <s v="PIC"/>
    <x v="28"/>
    <n v="84138346"/>
    <n v="10076840810939"/>
    <s v="BJ US-IC-PhishFood-FTNG-1 2.4G"/>
    <m/>
    <m/>
    <m/>
    <m/>
    <m/>
    <m/>
    <m/>
    <m/>
    <m/>
    <m/>
    <m/>
    <m/>
    <m/>
    <n v="555"/>
    <n v="672"/>
    <n v="1306.3093343764144"/>
    <n v="1270.3712294395129"/>
    <n v="1157.3545950614493"/>
    <n v="1532.3897225410931"/>
    <n v="1968.8288080644954"/>
    <n v="1317.2126273191868"/>
    <n v="813.26912017595873"/>
    <n v="495.35003302514468"/>
    <n v="372.237600602003"/>
    <n v="458.22021030380512"/>
    <n v="11918.543280909063"/>
    <n v="125"/>
    <n v="9.0848256361922702E-3"/>
    <n v="0"/>
    <n v="11918.543280909063"/>
    <n v="0"/>
    <n v="0"/>
    <n v="95.348346247272502"/>
    <n v="0"/>
    <n v="0"/>
    <n v="0"/>
    <n v="0"/>
    <n v="0"/>
    <n v="0"/>
    <n v="0"/>
    <n v="0"/>
    <n v="0"/>
    <n v="0"/>
    <n v="0"/>
    <n v="0"/>
    <n v="4.4400000000000004"/>
    <n v="5.3760000000000003"/>
    <n v="10.450474675011316"/>
    <n v="10.162969835516103"/>
    <n v="9.2588367604915955"/>
    <n v="12.259117780328745"/>
    <n v="15.750630464515963"/>
    <n v="10.537701018553495"/>
    <n v="6.5061529614076701"/>
    <n v="3.9628002642011575"/>
    <n v="2.977900804816024"/>
    <n v="3.6657616824304409"/>
    <n v="0"/>
    <n v="0"/>
    <n v="108.27788754446979"/>
    <n v="0"/>
    <n v="0"/>
    <n v="0"/>
    <n v="0"/>
    <n v="0"/>
    <n v="0"/>
    <n v="0"/>
    <n v="0"/>
    <n v="0"/>
    <n v="0"/>
    <n v="0"/>
    <n v="0"/>
    <n v="5.0420782280867096"/>
    <n v="6.105002827521206"/>
    <n v="11.86759252974011"/>
    <n v="11.54110111269318"/>
    <n v="10.514364695379179"/>
    <n v="13.921493435978883"/>
    <n v="17.886466428778199"/>
    <n v="11.966647044985523"/>
    <n v="7.3884081520980818"/>
    <n v="4.5001686789155224"/>
    <n v="3.381713696703776"/>
    <n v="4.1628507135894219"/>
  </r>
  <r>
    <s v="PIC"/>
    <x v="28"/>
    <n v="84139972"/>
    <n v="10076840831804"/>
    <s v="BJ US-IC-ButterPecan-FTNG-1 2.4G"/>
    <m/>
    <m/>
    <m/>
    <m/>
    <m/>
    <m/>
    <m/>
    <m/>
    <m/>
    <m/>
    <m/>
    <m/>
    <m/>
    <n v="591"/>
    <n v="338"/>
    <n v="908.87"/>
    <n v="1061.02"/>
    <n v="1246.5899999999999"/>
    <n v="1534.86"/>
    <n v="1482.01"/>
    <n v="1123.28"/>
    <n v="753.86"/>
    <n v="634.73"/>
    <n v="303.01"/>
    <n v="226.45"/>
    <n v="10203.68"/>
    <n v="125"/>
    <n v="9.0848256361922702E-3"/>
    <n v="0"/>
    <n v="10203.68"/>
    <n v="0"/>
    <n v="0"/>
    <n v="81.629440000000002"/>
    <n v="0"/>
    <n v="0"/>
    <n v="0"/>
    <n v="0"/>
    <n v="0"/>
    <n v="0"/>
    <n v="0"/>
    <n v="0"/>
    <n v="0"/>
    <n v="0"/>
    <n v="0"/>
    <n v="0"/>
    <n v="4.7279999999999998"/>
    <n v="2.7040000000000002"/>
    <n v="7.2709599999999996"/>
    <n v="8.4881600000000006"/>
    <n v="9.9727199999999989"/>
    <n v="12.278879999999999"/>
    <n v="11.85608"/>
    <n v="8.9862400000000004"/>
    <n v="6.0308799999999998"/>
    <n v="5.0778400000000001"/>
    <n v="2.42408"/>
    <n v="1.8115999999999999"/>
    <n v="0"/>
    <n v="0"/>
    <n v="92.69865364750234"/>
    <n v="0"/>
    <n v="0"/>
    <n v="0"/>
    <n v="0"/>
    <n v="0"/>
    <n v="0"/>
    <n v="0"/>
    <n v="0"/>
    <n v="0"/>
    <n v="0"/>
    <n v="0"/>
    <n v="0"/>
    <n v="5.3691319509896314"/>
    <n v="3.0706710650329874"/>
    <n v="8.2569254759660691"/>
    <n v="9.6391816965127219"/>
    <n v="11.325052789820921"/>
    <n v="13.943935475966066"/>
    <n v="13.463802441093307"/>
    <n v="10.204802940622052"/>
    <n v="6.8486866540999047"/>
    <n v="5.7664113760603195"/>
    <n v="2.7527930160226197"/>
    <n v="2.0572587653157397"/>
  </r>
  <r>
    <s v="NOV"/>
    <x v="31"/>
    <n v="62694440"/>
    <n v="10077567001792"/>
    <s v="MG Non-Dairy Almond 10-3PK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70"/>
    <n v="2.700000000000000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8"/>
    <n v="64924302"/>
    <n v="10076840830005"/>
    <s v="BJ US-SRB-BerryExtra-1 2.4 G"/>
    <m/>
    <m/>
    <m/>
    <m/>
    <m/>
    <m/>
    <m/>
    <m/>
    <m/>
    <m/>
    <m/>
    <m/>
    <m/>
    <n v="315"/>
    <n v="364"/>
    <n v="1250.3878845611471"/>
    <n v="1170.7784378765964"/>
    <n v="1044.7727992763962"/>
    <n v="1572.8567746241365"/>
    <n v="1773.985346328938"/>
    <n v="1282.3765356247272"/>
    <n v="519.69432769011428"/>
    <n v="410.20045117585607"/>
    <n v="284.33601298735209"/>
    <n v="291.68318836006665"/>
    <n v="10280.071758505333"/>
    <n v="125"/>
    <n v="9.0850000000000011E-3"/>
    <n v="0"/>
    <n v="10280.071758505333"/>
    <n v="0"/>
    <n v="0"/>
    <n v="82.240574068042662"/>
    <n v="0"/>
    <n v="0"/>
    <n v="0"/>
    <n v="0"/>
    <n v="0"/>
    <n v="0"/>
    <n v="0"/>
    <n v="0"/>
    <n v="0"/>
    <n v="0"/>
    <n v="0"/>
    <n v="0"/>
    <n v="2.52"/>
    <n v="2.9119999999999999"/>
    <n v="10.003103076489177"/>
    <n v="9.3662275030127713"/>
    <n v="8.3581823942111697"/>
    <n v="12.582854196993091"/>
    <n v="14.191882770631505"/>
    <n v="10.259012284997818"/>
    <n v="4.157554621520914"/>
    <n v="3.2816036094068486"/>
    <n v="2.2746881038988169"/>
    <n v="2.333465506880533"/>
    <n v="0"/>
    <n v="0"/>
    <n v="93.394451926020963"/>
    <n v="0"/>
    <n v="0"/>
    <n v="0"/>
    <n v="0"/>
    <n v="0"/>
    <n v="0"/>
    <n v="0"/>
    <n v="0"/>
    <n v="0"/>
    <n v="0"/>
    <n v="0"/>
    <n v="0"/>
    <n v="2.8617750000000002"/>
    <n v="3.3069400000000004"/>
    <n v="11.359773931238022"/>
    <n v="10.636522108108879"/>
    <n v="9.4917608814260603"/>
    <n v="14.289403797460281"/>
    <n v="16.116656871398405"/>
    <n v="11.650390826150648"/>
    <n v="4.7214229670646883"/>
    <n v="3.7266710989326528"/>
    <n v="2.5831926779900942"/>
    <n v="2.6499417662512057"/>
  </r>
  <r>
    <s v="PIC"/>
    <x v="28"/>
    <n v="68783556"/>
    <n v="10076840003645"/>
    <s v="BJ US-TOP-DirtCake-1 2.4gal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25"/>
    <n v="8.9499999999999996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8"/>
    <n v="67825197"/>
    <n v="10076840832450"/>
    <s v="BJ US-IC-ChunkyMonkey-FTNG-1 2.4G"/>
    <m/>
    <m/>
    <m/>
    <m/>
    <m/>
    <m/>
    <m/>
    <m/>
    <m/>
    <m/>
    <m/>
    <m/>
    <m/>
    <n v="488"/>
    <n v="432"/>
    <n v="1116.0823352998509"/>
    <n v="1070.5021464375934"/>
    <n v="990.13971149637518"/>
    <n v="1443.3414817799262"/>
    <n v="1701.6270951204426"/>
    <n v="1005.3540788853761"/>
    <n v="673.17662802702807"/>
    <n v="495.00671881839025"/>
    <n v="428.17436110711242"/>
    <n v="357.78634994388079"/>
    <n v="10201.190906915974"/>
    <n v="125"/>
    <n v="9.0848256361922702E-3"/>
    <n v="0"/>
    <n v="10201.190906915974"/>
    <n v="0"/>
    <n v="0"/>
    <n v="81.609527255327791"/>
    <n v="0"/>
    <n v="0"/>
    <n v="0"/>
    <n v="0"/>
    <n v="0"/>
    <n v="0"/>
    <n v="0"/>
    <n v="0"/>
    <n v="0"/>
    <n v="0"/>
    <n v="0"/>
    <n v="0"/>
    <n v="3.9039999999999999"/>
    <n v="3.456"/>
    <n v="8.9286586823988081"/>
    <n v="8.5640171715007476"/>
    <n v="7.9211176919710011"/>
    <n v="11.546731854239409"/>
    <n v="13.613016760963541"/>
    <n v="8.0428326310830087"/>
    <n v="5.3854130242162244"/>
    <n v="3.9600537505471221"/>
    <n v="3.4253948888568995"/>
    <n v="2.8622907995510465"/>
    <n v="0"/>
    <n v="0"/>
    <n v="92.676040670841715"/>
    <n v="0"/>
    <n v="0"/>
    <n v="0"/>
    <n v="0"/>
    <n v="0"/>
    <n v="0"/>
    <n v="0"/>
    <n v="0"/>
    <n v="0"/>
    <n v="0"/>
    <n v="0"/>
    <n v="0"/>
    <n v="4.4333949104618275"/>
    <n v="3.9246446748350605"/>
    <n v="10.139413411833424"/>
    <n v="9.7253253435551006"/>
    <n v="8.9952466344142881"/>
    <n v="13.112505695454011"/>
    <n v="15.458985456989581"/>
    <n v="9.1334665093083309"/>
    <n v="6.1156922879854125"/>
    <n v="4.4970497292087304"/>
    <n v="3.8898894125461414"/>
    <n v="3.2504266042498271"/>
  </r>
  <r>
    <s v="PIC"/>
    <x v="28"/>
    <n v="84135867"/>
    <n v="10076840810076"/>
    <s v="BJ US-IC-TripleCaramlChnk-FTNG-1 2.4G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25"/>
    <n v="9.0799999999999995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8"/>
    <n v="64799254"/>
    <n v="10076840004444"/>
    <s v="BJ US-IC Ultraviolet-1 2.4Gal"/>
    <m/>
    <m/>
    <m/>
    <m/>
    <m/>
    <m/>
    <m/>
    <m/>
    <m/>
    <m/>
    <m/>
    <m/>
    <m/>
    <n v="325"/>
    <n v="331"/>
    <n v="38.122516447424758"/>
    <n v="42.369219690766279"/>
    <n v="13.82420096105033"/>
    <n v="70.262153469489292"/>
    <n v="119.69834381664157"/>
    <n v="0"/>
    <n v="0"/>
    <n v="0"/>
    <n v="0"/>
    <n v="0"/>
    <n v="940.27643438537223"/>
    <n v="125"/>
    <n v="9.0850000000000011E-3"/>
    <n v="0"/>
    <n v="940.27643438537223"/>
    <n v="0"/>
    <n v="0"/>
    <n v="7.5222114750829778"/>
    <n v="0"/>
    <n v="0"/>
    <n v="0"/>
    <n v="0"/>
    <n v="0"/>
    <n v="0"/>
    <n v="0"/>
    <n v="0"/>
    <n v="0"/>
    <n v="0"/>
    <n v="0"/>
    <n v="0"/>
    <n v="2.6"/>
    <n v="2.6480000000000001"/>
    <n v="0.30498013157939807"/>
    <n v="0.33895375752613022"/>
    <n v="0.11059360768840264"/>
    <n v="0.56209722775591431"/>
    <n v="0.95758675053313258"/>
    <n v="0"/>
    <n v="0"/>
    <n v="0"/>
    <n v="0"/>
    <n v="0"/>
    <n v="0"/>
    <n v="0"/>
    <n v="8.542411406391107"/>
    <n v="0"/>
    <n v="0"/>
    <n v="0"/>
    <n v="0"/>
    <n v="0"/>
    <n v="0"/>
    <n v="0"/>
    <n v="0"/>
    <n v="0"/>
    <n v="0"/>
    <n v="0"/>
    <n v="0"/>
    <n v="2.9526250000000003"/>
    <n v="3.0071350000000003"/>
    <n v="0.34634306192485398"/>
    <n v="0.38492436089061172"/>
    <n v="0.12559286573114226"/>
    <n v="0.63833166427031029"/>
    <n v="1.0874594535741888"/>
    <n v="0"/>
    <n v="0"/>
    <n v="0"/>
    <n v="0"/>
    <n v="0"/>
  </r>
  <r>
    <s v="PIC"/>
    <x v="28"/>
    <n v="84163646"/>
    <n v="10076840810243"/>
    <s v="BJ US-IC-ChocTherapy-FTNG-1 2.4G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25"/>
    <n v="9.0848256361922702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8"/>
    <n v="84141035"/>
    <n v="10076840145086"/>
    <s v="BJ US-IC AmericoneDream-FTNG-1 2.4G"/>
    <m/>
    <m/>
    <m/>
    <m/>
    <m/>
    <m/>
    <m/>
    <m/>
    <m/>
    <m/>
    <m/>
    <m/>
    <m/>
    <n v="490"/>
    <n v="344"/>
    <n v="1068.0866995450301"/>
    <n v="884.77622711889398"/>
    <n v="728.16220492374828"/>
    <n v="1162.5232585157494"/>
    <n v="1414.4532484111114"/>
    <n v="881.51964060557702"/>
    <n v="477.68624589750829"/>
    <n v="417.49516699890887"/>
    <n v="318.1743503803101"/>
    <n v="322.75262369535113"/>
    <n v="8509.6296660921889"/>
    <n v="125"/>
    <n v="9.0848256361922702E-3"/>
    <n v="0"/>
    <n v="8509.6296660921889"/>
    <n v="0"/>
    <n v="0"/>
    <n v="68.077037328737518"/>
    <n v="0"/>
    <n v="0"/>
    <n v="0"/>
    <n v="0"/>
    <n v="0"/>
    <n v="0"/>
    <n v="0"/>
    <n v="0"/>
    <n v="0"/>
    <n v="0"/>
    <n v="0"/>
    <n v="0"/>
    <n v="3.92"/>
    <n v="2.7519999999999998"/>
    <n v="8.5446935963602417"/>
    <n v="7.0782098169511523"/>
    <n v="5.8252976393899862"/>
    <n v="9.3001860681259956"/>
    <n v="11.315625987288891"/>
    <n v="7.0521571248446158"/>
    <n v="3.8214899671800664"/>
    <n v="3.339961335991271"/>
    <n v="2.5453948030424809"/>
    <n v="2.582020989562809"/>
    <n v="0"/>
    <n v="0"/>
    <n v="77.308501745016585"/>
    <n v="0"/>
    <n v="0"/>
    <n v="0"/>
    <n v="0"/>
    <n v="0"/>
    <n v="0"/>
    <n v="0"/>
    <n v="0"/>
    <n v="0"/>
    <n v="0"/>
    <n v="0"/>
    <n v="0"/>
    <n v="4.4515645617342123"/>
    <n v="3.1251800188501409"/>
    <n v="9.7033814297026808"/>
    <n v="8.0380377504232019"/>
    <n v="6.6152266665975574"/>
    <n v="10.561321101633654"/>
    <n v="12.850061132360699"/>
    <n v="8.0084522297805432"/>
    <n v="4.339696252786128"/>
    <n v="3.7928707961380606"/>
    <n v="2.8905584951138632"/>
    <n v="2.9321513098958429"/>
  </r>
  <r>
    <s v="PIC"/>
    <x v="28"/>
    <n v="62735647"/>
    <n v="10076840001917"/>
    <s v="BJ US-ND-ChocChpCookDgh-1 2.4g"/>
    <m/>
    <m/>
    <m/>
    <m/>
    <m/>
    <m/>
    <m/>
    <m/>
    <m/>
    <m/>
    <m/>
    <m/>
    <m/>
    <n v="259"/>
    <n v="201"/>
    <n v="755.85152642621847"/>
    <n v="729.56623783696455"/>
    <n v="770.0271795635806"/>
    <n v="1028.5527876403685"/>
    <n v="879.4423360207436"/>
    <n v="900.92802839138164"/>
    <n v="391.2743790487624"/>
    <n v="281.81208320918154"/>
    <n v="169.66105915447764"/>
    <n v="218.89133371742028"/>
    <n v="6586.0069510090989"/>
    <n v="125"/>
    <n v="9.0850000000000011E-3"/>
    <n v="0"/>
    <n v="6586.0069510090989"/>
    <n v="0"/>
    <n v="0"/>
    <n v="52.688055608072794"/>
    <n v="0"/>
    <n v="0"/>
    <n v="0"/>
    <n v="0"/>
    <n v="0"/>
    <n v="0"/>
    <n v="0"/>
    <n v="0"/>
    <n v="0"/>
    <n v="0"/>
    <n v="0"/>
    <n v="0"/>
    <n v="2.0720000000000001"/>
    <n v="1.6080000000000001"/>
    <n v="6.0468122114097476"/>
    <n v="5.836529902695716"/>
    <n v="6.1602174365086446"/>
    <n v="8.2284223011229471"/>
    <n v="7.035538688165949"/>
    <n v="7.2074242271310531"/>
    <n v="3.1301950323900991"/>
    <n v="2.2544966656734524"/>
    <n v="1.357288473235821"/>
    <n v="1.7511306697393623"/>
    <n v="0"/>
    <n v="0"/>
    <n v="59.833873149917672"/>
    <n v="0"/>
    <n v="0"/>
    <n v="0"/>
    <n v="0"/>
    <n v="0"/>
    <n v="0"/>
    <n v="0"/>
    <n v="0"/>
    <n v="0"/>
    <n v="0"/>
    <n v="0"/>
    <n v="0"/>
    <n v="2.3530150000000001"/>
    <n v="1.8260850000000002"/>
    <n v="6.8669111175821955"/>
    <n v="6.6281092707488236"/>
    <n v="6.995696926335131"/>
    <n v="9.3444020757127486"/>
    <n v="7.9897336227484566"/>
    <n v="8.1849311379357026"/>
    <n v="3.554727733658007"/>
    <n v="2.5602627759554144"/>
    <n v="1.5413707224184297"/>
    <n v="1.9886277668227634"/>
  </r>
  <r>
    <s v="PIC"/>
    <x v="28"/>
    <n v="64823949"/>
    <n v="10076840004369"/>
    <s v="BJ US-IC-DulceDelish-1 2.4Gal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25"/>
    <n v="9.085000000000001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8"/>
    <n v="69600859"/>
    <n v="10076840003966"/>
    <s v="BJ US-IC-ChocolatePBChunk-1 2.4G"/>
    <m/>
    <m/>
    <m/>
    <m/>
    <m/>
    <m/>
    <m/>
    <m/>
    <m/>
    <m/>
    <m/>
    <m/>
    <m/>
    <n v="247"/>
    <n v="281"/>
    <n v="694.16047532378946"/>
    <n v="748.1803508088642"/>
    <n v="595.34777125275752"/>
    <n v="874.6469034190859"/>
    <n v="1158.4194462539765"/>
    <n v="810.16609090576389"/>
    <n v="484.59282104434595"/>
    <n v="361.75987171426902"/>
    <n v="217.97219810374662"/>
    <n v="254.91467624681246"/>
    <n v="6728.1606050734117"/>
    <n v="125"/>
    <n v="9.0850000000000011E-3"/>
    <n v="0"/>
    <n v="6728.1606050734117"/>
    <n v="0"/>
    <n v="0"/>
    <n v="53.825284840587294"/>
    <n v="0"/>
    <n v="0"/>
    <n v="0"/>
    <n v="0"/>
    <n v="0"/>
    <n v="0"/>
    <n v="0"/>
    <n v="0"/>
    <n v="0"/>
    <n v="0"/>
    <n v="0"/>
    <n v="0"/>
    <n v="1.976"/>
    <n v="2.2480000000000002"/>
    <n v="5.5532838025903155"/>
    <n v="5.985442806470914"/>
    <n v="4.7627821700220601"/>
    <n v="6.9971752273526873"/>
    <n v="9.2673555700318122"/>
    <n v="6.4813287272461109"/>
    <n v="3.8767425683547678"/>
    <n v="2.8940789737141523"/>
    <n v="1.743777584829973"/>
    <n v="2.0393174099744997"/>
    <n v="0"/>
    <n v="0"/>
    <n v="61.125339097091953"/>
    <n v="0"/>
    <n v="0"/>
    <n v="0"/>
    <n v="0"/>
    <n v="0"/>
    <n v="0"/>
    <n v="0"/>
    <n v="0"/>
    <n v="0"/>
    <n v="0"/>
    <n v="0"/>
    <n v="0"/>
    <n v="2.2439950000000004"/>
    <n v="2.5528850000000003"/>
    <n v="6.3064479183166275"/>
    <n v="6.7972184870985322"/>
    <n v="5.4087345018313027"/>
    <n v="7.9461671175623962"/>
    <n v="10.524240669217377"/>
    <n v="7.3603589358788657"/>
    <n v="4.4025257791878838"/>
    <n v="3.2865884345241345"/>
    <n v="1.9802774197725383"/>
    <n v="2.3158998337022916"/>
  </r>
  <r>
    <s v="PIC"/>
    <x v="28"/>
    <n v="67278370"/>
    <n v="10076840104021"/>
    <s v="BJ SORV-SRB-Lemonade-1 8.95L"/>
    <m/>
    <m/>
    <m/>
    <m/>
    <m/>
    <m/>
    <m/>
    <m/>
    <m/>
    <m/>
    <m/>
    <m/>
    <m/>
    <n v="208"/>
    <n v="336"/>
    <n v="648.39489165122302"/>
    <n v="791.80587701583443"/>
    <n v="705.5086970794257"/>
    <n v="1125.1332127503833"/>
    <n v="1254.3514013038721"/>
    <n v="847.67605258187234"/>
    <n v="435.57997296982961"/>
    <n v="274.63336724593319"/>
    <n v="199.08068379884472"/>
    <n v="232.73423198423782"/>
    <n v="7058.8983883814562"/>
    <n v="125"/>
    <n v="9.0848256361922702E-3"/>
    <n v="0"/>
    <n v="7058.8983883814562"/>
    <n v="0"/>
    <n v="0"/>
    <n v="56.471187107051648"/>
    <n v="0"/>
    <n v="0"/>
    <n v="0"/>
    <n v="0"/>
    <n v="0"/>
    <n v="0"/>
    <n v="0"/>
    <n v="0"/>
    <n v="0"/>
    <n v="0"/>
    <n v="0"/>
    <n v="0"/>
    <n v="1.6639999999999999"/>
    <n v="2.6880000000000002"/>
    <n v="5.1871591332097839"/>
    <n v="6.334447016126675"/>
    <n v="5.6440695766354052"/>
    <n v="9.001065702003066"/>
    <n v="10.034811210430977"/>
    <n v="6.7814084206549783"/>
    <n v="3.4846397837586367"/>
    <n v="2.1970669379674654"/>
    <n v="1.5926454703907578"/>
    <n v="1.8618738558739025"/>
    <n v="0"/>
    <n v="0"/>
    <n v="64.12886104204415"/>
    <n v="0"/>
    <n v="0"/>
    <n v="0"/>
    <n v="0"/>
    <n v="0"/>
    <n v="0"/>
    <n v="0"/>
    <n v="0"/>
    <n v="0"/>
    <n v="0"/>
    <n v="0"/>
    <n v="0"/>
    <n v="1.8896437323279922"/>
    <n v="3.052501413760603"/>
    <n v="5.8905545340491399"/>
    <n v="7.1934183304011565"/>
    <n v="6.4094234977837736"/>
    <n v="10.221639055326055"/>
    <n v="11.395563767359116"/>
    <n v="7.7009891336820608"/>
    <n v="3.9571681050482441"/>
    <n v="2.4949962553096605"/>
    <n v="1.8086132998464317"/>
    <n v="2.1143499171499229"/>
  </r>
  <r>
    <s v="PIC"/>
    <x v="28"/>
    <n v="62689431"/>
    <n v="10076840004123"/>
    <s v="BJ US-IC-Mango-1 2.4GAL"/>
    <m/>
    <m/>
    <m/>
    <m/>
    <m/>
    <m/>
    <m/>
    <m/>
    <m/>
    <m/>
    <m/>
    <m/>
    <m/>
    <n v="535"/>
    <n v="307"/>
    <n v="1151.1785771502207"/>
    <n v="1148.2055236319961"/>
    <n v="966.64368758750788"/>
    <n v="1399.4877517714137"/>
    <n v="2016.7255260746185"/>
    <n v="1252.0536323320384"/>
    <n v="495.46706545798514"/>
    <n v="450.27150767029974"/>
    <n v="242.23135439109819"/>
    <n v="356.46421731580443"/>
    <n v="10320.728843382984"/>
    <n v="125"/>
    <n v="9.0850000000000011E-3"/>
    <n v="0"/>
    <n v="10320.728843382984"/>
    <n v="0"/>
    <n v="0"/>
    <n v="82.56583074706387"/>
    <n v="0"/>
    <n v="0"/>
    <n v="0"/>
    <n v="0"/>
    <n v="0"/>
    <n v="0"/>
    <n v="0"/>
    <n v="0"/>
    <n v="0"/>
    <n v="0"/>
    <n v="0"/>
    <n v="0"/>
    <n v="4.28"/>
    <n v="2.456"/>
    <n v="9.2094286172017661"/>
    <n v="9.185644189055969"/>
    <n v="7.7331495007000628"/>
    <n v="11.19590201417131"/>
    <n v="16.133804208596949"/>
    <n v="10.016429058656307"/>
    <n v="3.9637365236638811"/>
    <n v="3.6021720613623978"/>
    <n v="1.9378508351287855"/>
    <n v="2.8517137385264353"/>
    <n v="0"/>
    <n v="0"/>
    <n v="93.763821542134423"/>
    <n v="0"/>
    <n v="0"/>
    <n v="0"/>
    <n v="0"/>
    <n v="0"/>
    <n v="0"/>
    <n v="0"/>
    <n v="0"/>
    <n v="0"/>
    <n v="0"/>
    <n v="0"/>
    <n v="0"/>
    <n v="4.860475000000001"/>
    <n v="2.7890950000000005"/>
    <n v="10.458457373409756"/>
    <n v="10.431447182196687"/>
    <n v="8.7819579017325093"/>
    <n v="12.714346224843295"/>
    <n v="18.32195140438791"/>
    <n v="11.374907249736571"/>
    <n v="4.5013182896857957"/>
    <n v="4.0907166471846734"/>
    <n v="2.2006718546431272"/>
    <n v="3.2384774143140835"/>
  </r>
  <r>
    <s v="PIC"/>
    <x v="2"/>
    <n v="69986510"/>
    <n v="10076840002563"/>
    <s v="BJ US-ND-Netflix+Chillld-8 1PT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240"/>
    <n v="3.7839999999999996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8"/>
    <n v="64799252"/>
    <n v="10076840004420"/>
    <s v="BJ US-NDO MochaccinoChip-1 2.4Gal"/>
    <m/>
    <m/>
    <m/>
    <m/>
    <m/>
    <m/>
    <m/>
    <m/>
    <m/>
    <m/>
    <m/>
    <m/>
    <m/>
    <n v="109"/>
    <n v="159"/>
    <n v="365.24463484187135"/>
    <n v="316.42474704042064"/>
    <n v="250.35765890353088"/>
    <n v="500.9060022101628"/>
    <n v="514.44133903204647"/>
    <n v="353.95565637358766"/>
    <n v="140.55174790621737"/>
    <n v="147.72255428176234"/>
    <n v="66.484509993606054"/>
    <n v="83.844425598334325"/>
    <n v="3007.9332761815404"/>
    <n v="125"/>
    <n v="9.0850000000000011E-3"/>
    <n v="0"/>
    <n v="3007.9332761815404"/>
    <n v="0"/>
    <n v="0"/>
    <n v="24.063466209452322"/>
    <n v="0"/>
    <n v="0"/>
    <n v="0"/>
    <n v="0"/>
    <n v="0"/>
    <n v="0"/>
    <n v="0"/>
    <n v="0"/>
    <n v="0"/>
    <n v="0"/>
    <n v="0"/>
    <n v="0"/>
    <n v="0.872"/>
    <n v="1.272"/>
    <n v="2.9219570787349709"/>
    <n v="2.5313979763233649"/>
    <n v="2.0028612712282472"/>
    <n v="4.0072480176813023"/>
    <n v="4.1155307122563718"/>
    <n v="2.8316452509887013"/>
    <n v="1.1244139832497391"/>
    <n v="1.1817804342540987"/>
    <n v="0.53187607994884845"/>
    <n v="0.67075540478667461"/>
    <n v="0"/>
    <n v="0"/>
    <n v="27.327073814109298"/>
    <n v="0"/>
    <n v="0"/>
    <n v="0"/>
    <n v="0"/>
    <n v="0"/>
    <n v="0"/>
    <n v="0"/>
    <n v="0"/>
    <n v="0"/>
    <n v="0"/>
    <n v="0"/>
    <n v="0"/>
    <n v="0.99026500000000006"/>
    <n v="1.4445150000000002"/>
    <n v="3.3182475075384015"/>
    <n v="2.8747188268622219"/>
    <n v="2.2744993311385784"/>
    <n v="4.5507310300793291"/>
    <n v="4.6736995651061424"/>
    <n v="3.2156871381540442"/>
    <n v="1.2769126297279849"/>
    <n v="1.342059405649811"/>
    <n v="0.60401177329191102"/>
    <n v="0.76172660656086744"/>
  </r>
  <r>
    <s v="PIC"/>
    <x v="25"/>
    <n v="69979085"/>
    <n v="10077567003741"/>
    <s v="BR Reeses Pieces 8 1PT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240"/>
    <n v="3.7839999999999996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19"/>
    <n v="64343704"/>
    <n v="10076840004253"/>
    <s v="BJ US-PUP-PB Pretzel 108p 4FOZ"/>
    <m/>
    <m/>
    <m/>
    <m/>
    <m/>
    <m/>
    <m/>
    <m/>
    <m/>
    <m/>
    <m/>
    <m/>
    <m/>
    <n v="490"/>
    <n v="192"/>
    <n v="294.72000000000003"/>
    <n v="387.73"/>
    <n v="343"/>
    <n v="289.42"/>
    <n v="239.86"/>
    <n v="468.84"/>
    <n v="315.3"/>
    <n v="225.02"/>
    <n v="158.72999999999999"/>
    <n v="148.84"/>
    <n v="3553.4600000000005"/>
    <n v="50"/>
    <n v="1.2960000000000001E-2"/>
    <n v="0"/>
    <n v="3553.4600000000005"/>
    <n v="0"/>
    <n v="0"/>
    <n v="71.069200000000009"/>
    <n v="0"/>
    <n v="0"/>
    <n v="0"/>
    <n v="0"/>
    <n v="0"/>
    <n v="0"/>
    <n v="0"/>
    <n v="0"/>
    <n v="0"/>
    <n v="0"/>
    <n v="0"/>
    <n v="0"/>
    <n v="9.8000000000000007"/>
    <n v="3.84"/>
    <n v="5.894400000000001"/>
    <n v="7.7545999999999999"/>
    <n v="6.86"/>
    <n v="5.7884000000000002"/>
    <n v="4.7972000000000001"/>
    <n v="9.3767999999999994"/>
    <n v="6.306"/>
    <n v="4.5004"/>
    <n v="3.1745999999999999"/>
    <n v="2.9767999999999999"/>
    <n v="0"/>
    <n v="0"/>
    <n v="46.052841600000008"/>
    <n v="0"/>
    <n v="0"/>
    <n v="0"/>
    <n v="0"/>
    <n v="0"/>
    <n v="0"/>
    <n v="0"/>
    <n v="0"/>
    <n v="0"/>
    <n v="0"/>
    <n v="0"/>
    <n v="0"/>
    <n v="6.3504000000000005"/>
    <n v="2.4883200000000003"/>
    <n v="3.8195712000000008"/>
    <n v="5.0249808000000007"/>
    <n v="4.4452800000000003"/>
    <n v="3.7508832000000005"/>
    <n v="3.1085856000000005"/>
    <n v="6.0761664"/>
    <n v="4.0862880000000006"/>
    <n v="2.9162592000000003"/>
    <n v="2.0571408"/>
    <n v="1.9289664000000002"/>
  </r>
  <r>
    <s v="PIC"/>
    <x v="28"/>
    <n v="64799253"/>
    <n v="10076840004437"/>
    <s v="BJ US-NDOStrawbSwirl-1 2.4Gal"/>
    <m/>
    <m/>
    <m/>
    <m/>
    <m/>
    <m/>
    <m/>
    <m/>
    <m/>
    <m/>
    <m/>
    <m/>
    <m/>
    <n v="229"/>
    <n v="146"/>
    <n v="831.94208881329814"/>
    <n v="806.864215875887"/>
    <n v="798.4237380002894"/>
    <n v="1160.0743287514711"/>
    <n v="1236.265750315006"/>
    <n v="969.87662681249537"/>
    <n v="465.36482112430139"/>
    <n v="394.81642574952969"/>
    <n v="197.07440581173907"/>
    <n v="198.91746431177867"/>
    <n v="7434.6198655657963"/>
    <n v="125"/>
    <n v="9.0840000000000001E-3"/>
    <n v="0"/>
    <n v="7434.6198655657963"/>
    <n v="0"/>
    <n v="0"/>
    <n v="59.476958924526372"/>
    <n v="0"/>
    <n v="0"/>
    <n v="0"/>
    <n v="0"/>
    <n v="0"/>
    <n v="0"/>
    <n v="0"/>
    <n v="0"/>
    <n v="0"/>
    <n v="0"/>
    <n v="0"/>
    <n v="0"/>
    <n v="1.8320000000000001"/>
    <n v="1.1679999999999999"/>
    <n v="6.655536710506385"/>
    <n v="6.4549137270070958"/>
    <n v="6.3873899040023154"/>
    <n v="9.2805946300117679"/>
    <n v="9.8901260025200486"/>
    <n v="7.7590130144999634"/>
    <n v="3.7229185689944111"/>
    <n v="3.1585314059962375"/>
    <n v="1.5765952464939126"/>
    <n v="1.5913397144942294"/>
    <n v="0"/>
    <n v="0"/>
    <n v="67.536086858799692"/>
    <n v="0"/>
    <n v="0"/>
    <n v="0"/>
    <n v="0"/>
    <n v="0"/>
    <n v="0"/>
    <n v="0"/>
    <n v="0"/>
    <n v="0"/>
    <n v="0"/>
    <n v="0"/>
    <n v="0"/>
    <n v="2.0802360000000002"/>
    <n v="1.3262640000000001"/>
    <n v="7.5573619347800003"/>
    <n v="7.3295545370165573"/>
    <n v="7.2528812359946286"/>
    <n v="10.538115202378362"/>
    <n v="11.230238075861514"/>
    <n v="8.8103592779647073"/>
    <n v="4.2273740350931535"/>
    <n v="3.5865124115087279"/>
    <n v="1.7902239023938378"/>
    <n v="1.8069662458081974"/>
  </r>
  <r>
    <s v="NOV"/>
    <x v="31"/>
    <n v="67896936"/>
    <n v="10077567002430"/>
    <s v="MG ND MINI Variety Pack 6-6PK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62"/>
    <n v="1.98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8"/>
    <n v="64775322"/>
    <n v="10076840004352"/>
    <s v="BJ US-IC-TurtleSundae-1 2.4Gal"/>
    <m/>
    <m/>
    <m/>
    <m/>
    <m/>
    <m/>
    <m/>
    <m/>
    <m/>
    <m/>
    <m/>
    <m/>
    <m/>
    <n v="57"/>
    <n v="25"/>
    <n v="0"/>
    <n v="0"/>
    <n v="0"/>
    <n v="0"/>
    <n v="0"/>
    <n v="0"/>
    <n v="0"/>
    <n v="0"/>
    <n v="0"/>
    <n v="0"/>
    <n v="82"/>
    <n v="125"/>
    <n v="9.0850000000000011E-3"/>
    <n v="0"/>
    <n v="82"/>
    <n v="0"/>
    <n v="0"/>
    <n v="0.65600000000000003"/>
    <n v="0"/>
    <n v="0"/>
    <n v="0"/>
    <n v="0"/>
    <n v="0"/>
    <n v="0"/>
    <n v="0"/>
    <n v="0"/>
    <n v="0"/>
    <n v="0"/>
    <n v="0"/>
    <n v="0"/>
    <n v="0.45600000000000002"/>
    <n v="0.2"/>
    <n v="0"/>
    <n v="0"/>
    <n v="0"/>
    <n v="0"/>
    <n v="0"/>
    <n v="0"/>
    <n v="0"/>
    <n v="0"/>
    <n v="0"/>
    <n v="0"/>
    <n v="0"/>
    <n v="0"/>
    <n v="0.74497000000000013"/>
    <n v="0"/>
    <n v="0"/>
    <n v="0"/>
    <n v="0"/>
    <n v="0"/>
    <n v="0"/>
    <n v="0"/>
    <n v="0"/>
    <n v="0"/>
    <n v="0"/>
    <n v="0"/>
    <n v="0"/>
    <n v="0.51784500000000011"/>
    <n v="0.22712500000000002"/>
    <n v="0"/>
    <n v="0"/>
    <n v="0"/>
    <n v="0"/>
    <n v="0"/>
    <n v="0"/>
    <n v="0"/>
    <n v="0"/>
    <n v="0"/>
    <n v="0"/>
  </r>
  <r>
    <s v="NOV"/>
    <x v="19"/>
    <n v="64343267"/>
    <n v="10076840004260"/>
    <s v="BJ US-PUP-PumpkinCookie 108p 4FOZ"/>
    <m/>
    <m/>
    <m/>
    <m/>
    <m/>
    <m/>
    <m/>
    <m/>
    <m/>
    <m/>
    <m/>
    <m/>
    <m/>
    <n v="300"/>
    <n v="191"/>
    <n v="644.06999999999994"/>
    <n v="334.46"/>
    <n v="320.45"/>
    <n v="210.07"/>
    <n v="149.68"/>
    <n v="483.12"/>
    <n v="390.72"/>
    <n v="218.45"/>
    <n v="114.01"/>
    <n v="98.87"/>
    <n v="3454.8999999999996"/>
    <n v="50"/>
    <n v="1.2960000000000001E-2"/>
    <n v="0"/>
    <n v="3454.8999999999996"/>
    <n v="0"/>
    <n v="0"/>
    <n v="69.097999999999999"/>
    <n v="0"/>
    <n v="0"/>
    <n v="0"/>
    <n v="0"/>
    <n v="0"/>
    <n v="0"/>
    <n v="0"/>
    <n v="0"/>
    <n v="0"/>
    <n v="0"/>
    <n v="0"/>
    <n v="0"/>
    <n v="6"/>
    <n v="3.82"/>
    <n v="12.881399999999999"/>
    <n v="6.6891999999999996"/>
    <n v="6.4089999999999998"/>
    <n v="4.2013999999999996"/>
    <n v="2.9936000000000003"/>
    <n v="9.6623999999999999"/>
    <n v="7.8144000000000009"/>
    <n v="4.3689999999999998"/>
    <n v="2.2802000000000002"/>
    <n v="1.9774"/>
    <n v="0"/>
    <n v="0"/>
    <n v="44.775503999999998"/>
    <n v="0"/>
    <n v="0"/>
    <n v="0"/>
    <n v="0"/>
    <n v="0"/>
    <n v="0"/>
    <n v="0"/>
    <n v="0"/>
    <n v="0"/>
    <n v="0"/>
    <n v="0"/>
    <n v="0"/>
    <n v="3.8880000000000003"/>
    <n v="2.4753600000000002"/>
    <n v="8.3471472000000002"/>
    <n v="4.3346016000000001"/>
    <n v="4.1530320000000005"/>
    <n v="2.7225072000000003"/>
    <n v="1.9398528000000002"/>
    <n v="6.2612352000000007"/>
    <n v="5.0637312000000003"/>
    <n v="2.8311120000000001"/>
    <n v="1.4775696000000003"/>
    <n v="1.2813552000000001"/>
  </r>
  <r>
    <s v="NOV"/>
    <x v="31"/>
    <n v="62694394"/>
    <n v="10077567002447"/>
    <s v="MG ND Sea Salt Caramel 10-3PK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70"/>
    <n v="2.700000000000000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8"/>
    <n v="84135858"/>
    <n v="10076840833303"/>
    <s v="BJ US-IC-NewYrkSprFdgChnk-FTNG-1 2.4G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25"/>
    <n v="9.0799999999999995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0"/>
    <n v="68896056"/>
    <n v="10077567254327"/>
    <s v="BR VAN FDG TWRL 6 1.5QT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76"/>
    <n v="8.5199999999999998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6"/>
    <n v="64325559"/>
    <n v="10850001974322"/>
    <s v="Yasso Birthday Cake 8-4pk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87"/>
    <n v="3.3119999999999998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12"/>
    <n v="69977789"/>
    <n v="10077567003727"/>
    <s v="PS Jolly Rancher Pop OOH 1-24PK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299"/>
    <n v="1.9199999999999998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0"/>
    <n v="69587862"/>
    <n v="10077567002560"/>
    <s v="BR ND MINT CHOC CHIP 6 1.5QT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76"/>
    <n v="8.5199999999999998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8"/>
    <n v="17093"/>
    <n v="10076840870933"/>
    <s v="BJ Nat Fdg Brwni Btr 6 6 LB"/>
    <m/>
    <m/>
    <m/>
    <m/>
    <m/>
    <m/>
    <m/>
    <m/>
    <m/>
    <m/>
    <m/>
    <m/>
    <m/>
    <n v="70"/>
    <n v="62"/>
    <n v="170.31"/>
    <n v="163.29"/>
    <n v="188.88"/>
    <n v="196.88"/>
    <n v="163.15"/>
    <n v="163.44999999999999"/>
    <n v="122.85"/>
    <n v="131.88"/>
    <n v="108.56"/>
    <n v="107.86"/>
    <n v="1649.11"/>
    <n v="50"/>
    <n v="1.35E-2"/>
    <n v="0"/>
    <n v="1649.11"/>
    <n v="0"/>
    <n v="0"/>
    <n v="32.982199999999999"/>
    <n v="0"/>
    <n v="0"/>
    <n v="0"/>
    <n v="0"/>
    <n v="0"/>
    <n v="0"/>
    <n v="0"/>
    <n v="0"/>
    <n v="0"/>
    <n v="0"/>
    <n v="0"/>
    <n v="0"/>
    <n v="1.4"/>
    <n v="1.24"/>
    <n v="3.4062000000000001"/>
    <n v="3.2658"/>
    <n v="3.7776000000000001"/>
    <n v="3.9375999999999998"/>
    <n v="3.2629999999999999"/>
    <n v="3.2689999999999997"/>
    <n v="2.4569999999999999"/>
    <n v="2.6375999999999999"/>
    <n v="2.1712000000000002"/>
    <n v="2.1572"/>
    <n v="0"/>
    <n v="0"/>
    <n v="22.262984999999997"/>
    <n v="0"/>
    <n v="0"/>
    <n v="0"/>
    <n v="0"/>
    <n v="0"/>
    <n v="0"/>
    <n v="0"/>
    <n v="0"/>
    <n v="0"/>
    <n v="0"/>
    <n v="0"/>
    <n v="0"/>
    <n v="0.94499999999999995"/>
    <n v="0.83699999999999997"/>
    <n v="2.299185"/>
    <n v="2.204415"/>
    <n v="2.5498799999999999"/>
    <n v="2.65788"/>
    <n v="2.2025250000000001"/>
    <n v="2.206575"/>
    <n v="1.6584749999999999"/>
    <n v="1.7803799999999999"/>
    <n v="1.46556"/>
    <n v="1.45611"/>
  </r>
  <r>
    <s v="NOV"/>
    <x v="19"/>
    <n v="69997339"/>
    <n v="10076840253309"/>
    <s v="BJ US-IC-StrawberryChscke-FTNG-12 4FOZ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510"/>
    <n v="1.4759999999999999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"/>
    <x v="9"/>
    <n v="68649098"/>
    <n v="10077567002973"/>
    <s v="MG Chocolate Duet 8-3PK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210"/>
    <n v="2.040000000000000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C"/>
    <x v="28"/>
    <n v="17090"/>
    <n v="10076840870902"/>
    <s v="BJ Choc Chk Ckie Btr 6 6 LB"/>
    <m/>
    <m/>
    <m/>
    <m/>
    <m/>
    <m/>
    <m/>
    <m/>
    <m/>
    <m/>
    <m/>
    <m/>
    <m/>
    <n v="90"/>
    <n v="83"/>
    <n v="97.14"/>
    <n v="91.85"/>
    <n v="139.16"/>
    <n v="102.59"/>
    <n v="87.02"/>
    <n v="96.72"/>
    <n v="71.319999999999993"/>
    <n v="64.41"/>
    <n v="65.03"/>
    <n v="56.41"/>
    <n v="1044.6499999999999"/>
    <n v="50"/>
    <n v="1.35E-2"/>
    <n v="0"/>
    <n v="1044.6499999999999"/>
    <n v="0"/>
    <n v="0"/>
    <n v="20.892999999999997"/>
    <n v="0"/>
    <n v="0"/>
    <n v="0"/>
    <n v="0"/>
    <n v="0"/>
    <n v="0"/>
    <n v="0"/>
    <n v="0"/>
    <n v="0"/>
    <n v="0"/>
    <n v="0"/>
    <n v="0"/>
    <n v="1.8"/>
    <n v="1.66"/>
    <n v="1.9428000000000001"/>
    <n v="1.837"/>
    <n v="2.7831999999999999"/>
    <n v="2.0518000000000001"/>
    <n v="1.7403999999999999"/>
    <n v="1.9343999999999999"/>
    <n v="1.4263999999999999"/>
    <n v="1.2882"/>
    <n v="1.3006"/>
    <n v="1.1281999999999999"/>
    <n v="0"/>
    <n v="0"/>
    <n v="14.102774999999998"/>
    <n v="0"/>
    <n v="0"/>
    <n v="0"/>
    <n v="0"/>
    <n v="0"/>
    <n v="0"/>
    <n v="0"/>
    <n v="0"/>
    <n v="0"/>
    <n v="0"/>
    <n v="0"/>
    <n v="0"/>
    <n v="1.2150000000000001"/>
    <n v="1.1205000000000001"/>
    <n v="1.3113900000000001"/>
    <n v="1.2399749999999998"/>
    <n v="1.87866"/>
    <n v="1.384965"/>
    <n v="1.1747699999999999"/>
    <n v="1.30572"/>
    <n v="0.9628199999999999"/>
    <n v="0.86953499999999995"/>
    <n v="0.87790500000000005"/>
    <n v="0.76153499999999996"/>
  </r>
  <r>
    <s v="NOV"/>
    <x v="12"/>
    <n v="64997059"/>
    <n v="10076840004604"/>
    <s v="BJ US-IC-Mixed 12PK"/>
    <m/>
    <m/>
    <m/>
    <m/>
    <m/>
    <m/>
    <m/>
    <m/>
    <m/>
    <m/>
    <m/>
    <m/>
    <m/>
    <n v="4224"/>
    <n v="21216"/>
    <n v="23541.000000000004"/>
    <n v="21259"/>
    <n v="26549"/>
    <n v="32852"/>
    <n v="29546"/>
    <n v="26225"/>
    <n v="26778"/>
    <n v="21509"/>
    <n v="21765"/>
    <n v="21553.000000000004"/>
    <n v="277017"/>
    <n v="96"/>
    <n v="5.6760000000000005E-3"/>
    <n v="0"/>
    <n v="277017"/>
    <n v="0"/>
    <n v="0"/>
    <n v="2885.59375"/>
    <n v="0"/>
    <n v="0"/>
    <n v="0"/>
    <n v="0"/>
    <n v="0"/>
    <n v="0"/>
    <n v="0"/>
    <n v="0"/>
    <n v="0"/>
    <n v="0"/>
    <n v="0"/>
    <n v="0"/>
    <n v="44"/>
    <n v="221"/>
    <n v="245.21875000000003"/>
    <n v="221.44791666666666"/>
    <n v="276.55208333333331"/>
    <n v="342.20833333333331"/>
    <n v="307.77083333333331"/>
    <n v="273.17708333333331"/>
    <n v="278.9375"/>
    <n v="224.05208333333334"/>
    <n v="226.71875"/>
    <n v="224.51041666666671"/>
    <n v="0"/>
    <n v="0"/>
    <n v="1572.3484920000001"/>
    <n v="0"/>
    <n v="0"/>
    <n v="0"/>
    <n v="0"/>
    <n v="0"/>
    <n v="0"/>
    <n v="0"/>
    <n v="0"/>
    <n v="0"/>
    <n v="0"/>
    <n v="0"/>
    <n v="0"/>
    <n v="23.975424000000004"/>
    <n v="120.42201600000001"/>
    <n v="133.61871600000003"/>
    <n v="120.66608400000001"/>
    <n v="150.69212400000001"/>
    <n v="186.46795200000003"/>
    <n v="167.70309600000002"/>
    <n v="148.85310000000001"/>
    <n v="151.991928"/>
    <n v="122.08508400000001"/>
    <n v="123.53814000000001"/>
    <n v="122.33482800000003"/>
  </r>
  <r>
    <s v="NOV"/>
    <x v="10"/>
    <n v="64979444"/>
    <n v="10077567004519"/>
    <s v="PS Bluey Facepiece IH 6-6PK"/>
    <m/>
    <m/>
    <m/>
    <m/>
    <m/>
    <m/>
    <m/>
    <m/>
    <m/>
    <m/>
    <m/>
    <m/>
    <m/>
    <n v="23592"/>
    <n v="46126"/>
    <n v="73361.443132200147"/>
    <n v="109183.21971183692"/>
    <n v="129819.68799634697"/>
    <n v="149403.68799634697"/>
    <n v="110306"/>
    <n v="83208"/>
    <n v="69044"/>
    <n v="48934"/>
    <n v="39682.920013698873"/>
    <n v="68829.801877415186"/>
    <n v="951490.76072784502"/>
    <n v="195"/>
    <n v="2.16E-3"/>
    <n v="0"/>
    <n v="951490.76072784502"/>
    <n v="0"/>
    <n v="0"/>
    <n v="4879.4397986043332"/>
    <n v="0"/>
    <n v="0"/>
    <n v="0"/>
    <n v="0"/>
    <n v="0"/>
    <n v="0"/>
    <n v="0"/>
    <n v="0"/>
    <n v="0"/>
    <n v="0"/>
    <n v="0"/>
    <n v="0"/>
    <n v="120.98461538461538"/>
    <n v="236.54358974358973"/>
    <n v="376.21252888307765"/>
    <n v="559.91394724018937"/>
    <n v="665.74198972485624"/>
    <n v="766.17275895562545"/>
    <n v="565.67179487179487"/>
    <n v="426.7076923076923"/>
    <n v="354.07179487179485"/>
    <n v="250.94358974358974"/>
    <n v="203.50215391640447"/>
    <n v="352.97334296110353"/>
    <n v="0"/>
    <n v="0"/>
    <n v="2055.2200431721453"/>
    <n v="0"/>
    <n v="0"/>
    <n v="0"/>
    <n v="0"/>
    <n v="0"/>
    <n v="0"/>
    <n v="0"/>
    <n v="0"/>
    <n v="0"/>
    <n v="0"/>
    <n v="0"/>
    <n v="0"/>
    <n v="50.95872"/>
    <n v="99.632159999999999"/>
    <n v="158.46071716555232"/>
    <n v="235.83575457756774"/>
    <n v="280.41052607210946"/>
    <n v="322.71196607210948"/>
    <n v="238.26096000000001"/>
    <n v="179.72927999999999"/>
    <n v="149.13504"/>
    <n v="105.69744"/>
    <n v="85.715107229589563"/>
    <n v="148.67237205521681"/>
  </r>
  <r>
    <s v="NOV"/>
    <x v="12"/>
    <n v="65254774"/>
    <n v="10840473400382"/>
    <s v="Yasso Choc Chip VAN CRML Cups 1-12ct"/>
    <m/>
    <m/>
    <m/>
    <m/>
    <m/>
    <m/>
    <m/>
    <m/>
    <m/>
    <m/>
    <m/>
    <m/>
    <m/>
    <n v="0"/>
    <n v="0"/>
    <n v="9772"/>
    <n v="11324"/>
    <n v="11724"/>
    <n v="58806"/>
    <n v="83077"/>
    <n v="132090"/>
    <n v="122026"/>
    <n v="84012"/>
    <n v="68541"/>
    <n v="7714"/>
    <n v="589086"/>
    <n v="420"/>
    <n v="8.7999999999999998E-5"/>
    <n v="0"/>
    <n v="589086"/>
    <n v="0"/>
    <n v="0"/>
    <n v="1402.5857142857142"/>
    <n v="0"/>
    <n v="0"/>
    <n v="0"/>
    <n v="0"/>
    <n v="0"/>
    <n v="0"/>
    <n v="0"/>
    <n v="0"/>
    <n v="0"/>
    <n v="0"/>
    <n v="0"/>
    <n v="0"/>
    <n v="0"/>
    <n v="0"/>
    <n v="23.266666666666666"/>
    <n v="26.961904761904762"/>
    <n v="27.914285714285715"/>
    <n v="140.01428571428571"/>
    <n v="197.80238095238096"/>
    <n v="314.5"/>
    <n v="290.53809523809525"/>
    <n v="200.02857142857144"/>
    <n v="163.19285714285715"/>
    <n v="18.366666666666667"/>
    <n v="0"/>
    <n v="0"/>
    <n v="51.839568"/>
    <n v="0"/>
    <n v="0"/>
    <n v="0"/>
    <n v="0"/>
    <n v="0"/>
    <n v="0"/>
    <n v="0"/>
    <n v="0"/>
    <n v="0"/>
    <n v="0"/>
    <n v="0"/>
    <n v="0"/>
    <n v="0"/>
    <n v="0"/>
    <n v="0.85993599999999992"/>
    <n v="0.99651199999999995"/>
    <n v="1.031712"/>
    <n v="5.1749279999999995"/>
    <n v="7.3107759999999997"/>
    <n v="11.62392"/>
    <n v="10.738287999999999"/>
    <n v="7.3930559999999996"/>
    <n v="6.0316079999999994"/>
    <n v="0.67883199999999999"/>
  </r>
  <r>
    <s v="NOV"/>
    <x v="9"/>
    <n v="65594416"/>
    <n v="10077567004953"/>
    <s v="MG Bars Dubai Chocolate 1-12pk"/>
    <m/>
    <m/>
    <m/>
    <m/>
    <m/>
    <m/>
    <m/>
    <m/>
    <m/>
    <m/>
    <m/>
    <m/>
    <m/>
    <n v="0"/>
    <n v="0"/>
    <n v="59835"/>
    <n v="237797.14285714284"/>
    <n v="171255.85714285713"/>
    <n v="98590"/>
    <n v="0"/>
    <n v="0"/>
    <n v="0"/>
    <n v="0"/>
    <n v="0"/>
    <n v="0"/>
    <n v="567478"/>
    <n v="432"/>
    <n v="9.5999999999999992E-4"/>
    <n v="0"/>
    <n v="567478"/>
    <n v="0"/>
    <n v="0"/>
    <n v="1313.6064814814815"/>
    <n v="0"/>
    <n v="0"/>
    <n v="0"/>
    <n v="0"/>
    <n v="0"/>
    <n v="0"/>
    <n v="0"/>
    <n v="0"/>
    <n v="0"/>
    <n v="0"/>
    <n v="0"/>
    <n v="0"/>
    <n v="0"/>
    <n v="0"/>
    <n v="138.50694444444446"/>
    <n v="550.45634920634916"/>
    <n v="396.42559523809518"/>
    <n v="228.21759259259258"/>
    <n v="0"/>
    <n v="0"/>
    <n v="0"/>
    <n v="0"/>
    <n v="0"/>
    <n v="0"/>
    <n v="0"/>
    <n v="0"/>
    <n v="544.77887999999996"/>
    <n v="0"/>
    <n v="0"/>
    <n v="0"/>
    <n v="0"/>
    <n v="0"/>
    <n v="0"/>
    <n v="0"/>
    <n v="0"/>
    <n v="0"/>
    <n v="0"/>
    <n v="0"/>
    <n v="0"/>
    <n v="0"/>
    <n v="0"/>
    <n v="57.441599999999994"/>
    <n v="228.28525714285712"/>
    <n v="164.40562285714284"/>
    <n v="94.646399999999986"/>
    <n v="0"/>
    <n v="0"/>
    <n v="0"/>
    <n v="0"/>
    <n v="0"/>
    <n v="0"/>
  </r>
  <r>
    <s v="NOV"/>
    <x v="10"/>
    <n v="64956417"/>
    <n v="10077567004427"/>
    <s v="PS Hello Kitty Facepiece IH 6-6PK"/>
    <m/>
    <m/>
    <m/>
    <m/>
    <m/>
    <m/>
    <m/>
    <m/>
    <m/>
    <m/>
    <m/>
    <m/>
    <m/>
    <n v="11453"/>
    <n v="24541"/>
    <n v="41320.938178381628"/>
    <n v="74088.436860413611"/>
    <n v="76134.980269861553"/>
    <n v="86304.980269861524"/>
    <n v="62813.000000000007"/>
    <n v="47389.000000000007"/>
    <n v="40248.000000000007"/>
    <n v="29712"/>
    <n v="23690.823988019274"/>
    <n v="39732.948005854181"/>
    <n v="557429.10757239175"/>
    <n v="143"/>
    <n v="2.16E-3"/>
    <n v="0"/>
    <n v="557429.10757239175"/>
    <n v="0"/>
    <n v="0"/>
    <n v="3898.1056473593831"/>
    <n v="0"/>
    <n v="0"/>
    <n v="0"/>
    <n v="0"/>
    <n v="0"/>
    <n v="0"/>
    <n v="0"/>
    <n v="0"/>
    <n v="0"/>
    <n v="0"/>
    <n v="0"/>
    <n v="0"/>
    <n v="80.090909090909093"/>
    <n v="171.61538461538461"/>
    <n v="288.95760963903234"/>
    <n v="518.10095706582945"/>
    <n v="532.41244943959123"/>
    <n v="603.53133055847218"/>
    <n v="439.25174825174832"/>
    <n v="331.39160839160843"/>
    <n v="281.4545454545455"/>
    <n v="207.77622377622379"/>
    <n v="165.67009781831661"/>
    <n v="277.85278325772157"/>
    <n v="0"/>
    <n v="0"/>
    <n v="1204.0468723563663"/>
    <n v="0"/>
    <n v="0"/>
    <n v="0"/>
    <n v="0"/>
    <n v="0"/>
    <n v="0"/>
    <n v="0"/>
    <n v="0"/>
    <n v="0"/>
    <n v="0"/>
    <n v="0"/>
    <n v="0"/>
    <n v="24.738479999999999"/>
    <n v="53.008560000000003"/>
    <n v="89.253226465304323"/>
    <n v="160.03102361849341"/>
    <n v="164.45155738290094"/>
    <n v="186.41875738290091"/>
    <n v="135.67608000000001"/>
    <n v="102.36024000000002"/>
    <n v="86.935680000000019"/>
    <n v="64.17792"/>
    <n v="51.172179814121634"/>
    <n v="85.823167692645029"/>
  </r>
  <r>
    <s v="NOV"/>
    <x v="14"/>
    <n v="64987234"/>
    <n v="10076840004543"/>
    <s v="BJ US-Bar-Cookie Dough 8-4pk"/>
    <m/>
    <m/>
    <m/>
    <m/>
    <m/>
    <m/>
    <m/>
    <m/>
    <m/>
    <m/>
    <m/>
    <m/>
    <m/>
    <n v="11175"/>
    <n v="23039"/>
    <n v="38666"/>
    <n v="38516.199999999997"/>
    <n v="54252.2"/>
    <n v="53017"/>
    <n v="50472.2"/>
    <n v="53024.4"/>
    <n v="48713.4"/>
    <n v="49757.8"/>
    <n v="43270.6"/>
    <n v="45248.2"/>
    <n v="509152"/>
    <n v="165"/>
    <n v="2.3999999999999998E-3"/>
    <n v="0"/>
    <n v="509152"/>
    <n v="0"/>
    <n v="0"/>
    <n v="3085.7696969696972"/>
    <n v="0"/>
    <n v="0"/>
    <n v="0"/>
    <n v="0"/>
    <n v="0"/>
    <n v="0"/>
    <n v="0"/>
    <n v="0"/>
    <n v="0"/>
    <n v="0"/>
    <n v="0"/>
    <n v="0"/>
    <n v="67.727272727272734"/>
    <n v="139.63030303030303"/>
    <n v="234.33939393939394"/>
    <n v="233.43151515151513"/>
    <n v="328.80121212121213"/>
    <n v="321.31515151515151"/>
    <n v="305.8921212121212"/>
    <n v="321.36"/>
    <n v="295.23272727272729"/>
    <n v="301.56242424242424"/>
    <n v="262.24606060606061"/>
    <n v="274.23151515151511"/>
    <n v="0"/>
    <n v="0"/>
    <n v="1221.9648"/>
    <n v="0"/>
    <n v="0"/>
    <n v="0"/>
    <n v="0"/>
    <n v="0"/>
    <n v="0"/>
    <n v="0"/>
    <n v="0"/>
    <n v="0"/>
    <n v="0"/>
    <n v="0"/>
    <n v="0"/>
    <n v="26.819999999999997"/>
    <n v="55.293599999999998"/>
    <n v="92.798399999999987"/>
    <n v="92.438879999999983"/>
    <n v="130.20527999999999"/>
    <n v="127.24079999999999"/>
    <n v="121.13327999999998"/>
    <n v="127.25855999999999"/>
    <n v="116.91216"/>
    <n v="119.41871999999999"/>
    <n v="103.84943999999999"/>
    <n v="108.59567999999999"/>
  </r>
  <r>
    <s v="PIC"/>
    <x v="0"/>
    <n v="64977530"/>
    <n v="10840473400283"/>
    <s v="BR Hot Fudge Brownie Sundae 6p 1.5QT"/>
    <m/>
    <m/>
    <m/>
    <m/>
    <m/>
    <m/>
    <m/>
    <m/>
    <m/>
    <m/>
    <m/>
    <m/>
    <m/>
    <n v="13981"/>
    <n v="35018"/>
    <n v="25618.514029124002"/>
    <n v="34573.527673104902"/>
    <n v="40704.133537509922"/>
    <n v="42234.561237275942"/>
    <n v="44696.316474453713"/>
    <n v="44696.706104241115"/>
    <n v="43241.313048843331"/>
    <n v="44688.260226646868"/>
    <n v="43251.276960780931"/>
    <n v="44663.740663580335"/>
    <n v="457367.34995556111"/>
    <n v="176"/>
    <n v="8.513999999999999E-3"/>
    <n v="0"/>
    <n v="457367.34995556111"/>
    <n v="0"/>
    <n v="0"/>
    <n v="2598.6781247475064"/>
    <n v="0"/>
    <n v="0"/>
    <n v="0"/>
    <n v="0"/>
    <n v="0"/>
    <n v="0"/>
    <n v="0"/>
    <n v="0"/>
    <n v="0"/>
    <n v="0"/>
    <n v="0"/>
    <n v="0"/>
    <n v="79.4375"/>
    <n v="198.96590909090909"/>
    <n v="145.55973880184092"/>
    <n v="196.44049814264147"/>
    <n v="231.27348600857911"/>
    <n v="239.96909793906786"/>
    <n v="253.95634360485064"/>
    <n v="253.95855741046088"/>
    <n v="245.68927868660984"/>
    <n v="253.91056946958449"/>
    <n v="245.74589182261892"/>
    <n v="253.77125377034281"/>
    <n v="0"/>
    <n v="0"/>
    <n v="3894.0256175216468"/>
    <n v="0"/>
    <n v="0"/>
    <n v="0"/>
    <n v="0"/>
    <n v="0"/>
    <n v="0"/>
    <n v="0"/>
    <n v="0"/>
    <n v="0"/>
    <n v="0"/>
    <n v="0"/>
    <n v="0"/>
    <n v="119.03423399999998"/>
    <n v="298.14325199999996"/>
    <n v="218.11602844396174"/>
    <n v="294.35901460881507"/>
    <n v="346.55499293835942"/>
    <n v="359.58505437416733"/>
    <n v="380.54443846349886"/>
    <n v="380.54775577150883"/>
    <n v="368.15653929785208"/>
    <n v="380.47584756967137"/>
    <n v="368.24137204408879"/>
    <n v="380.2670880097229"/>
  </r>
  <r>
    <s v="NOV"/>
    <x v="12"/>
    <n v="64973976"/>
    <n v="10840473400115"/>
    <s v="BR Reeses Mini Cups 1-12PK"/>
    <m/>
    <m/>
    <m/>
    <m/>
    <m/>
    <m/>
    <m/>
    <m/>
    <m/>
    <m/>
    <m/>
    <m/>
    <m/>
    <n v="0"/>
    <n v="0"/>
    <n v="0"/>
    <n v="0"/>
    <n v="0"/>
    <n v="17673.669999999998"/>
    <n v="250616"/>
    <n v="128790.98999999999"/>
    <n v="56974.009999999995"/>
    <n v="0"/>
    <n v="0"/>
    <n v="0"/>
    <n v="454054.67"/>
    <n v="190"/>
    <n v="1.0644000000000001E-3"/>
    <n v="0"/>
    <n v="454054.67"/>
    <n v="0"/>
    <n v="0"/>
    <n v="2389.7614210526317"/>
    <n v="0"/>
    <n v="0"/>
    <n v="0"/>
    <n v="0"/>
    <n v="0"/>
    <n v="0"/>
    <n v="0"/>
    <n v="0"/>
    <n v="0"/>
    <n v="0"/>
    <n v="0"/>
    <n v="0"/>
    <n v="0"/>
    <n v="0"/>
    <n v="0"/>
    <n v="0"/>
    <n v="0"/>
    <n v="93.01931578947368"/>
    <n v="1319.0315789473684"/>
    <n v="677.84731578947367"/>
    <n v="299.86321052631575"/>
    <n v="0"/>
    <n v="0"/>
    <n v="0"/>
    <n v="0"/>
    <n v="0"/>
    <n v="483.295790748"/>
    <n v="0"/>
    <n v="0"/>
    <n v="0"/>
    <n v="0"/>
    <n v="0"/>
    <n v="0"/>
    <n v="0"/>
    <n v="0"/>
    <n v="0"/>
    <n v="0"/>
    <n v="0"/>
    <n v="0"/>
    <n v="0"/>
    <n v="0"/>
    <n v="0"/>
    <n v="0"/>
    <n v="0"/>
    <n v="18.811854348000001"/>
    <n v="266.75567040000004"/>
    <n v="137.08512975599999"/>
    <n v="60.643136243999997"/>
    <n v="0"/>
    <n v="0"/>
    <n v="0"/>
  </r>
  <r>
    <s v="PIC"/>
    <x v="16"/>
    <n v="64975613"/>
    <n v="10840473400153"/>
    <s v="Yasso Chocolate Chip Cookie Dough 8-14Z"/>
    <m/>
    <m/>
    <m/>
    <m/>
    <m/>
    <m/>
    <m/>
    <m/>
    <m/>
    <m/>
    <m/>
    <m/>
    <m/>
    <n v="18172"/>
    <n v="17265"/>
    <n v="40381.785597370763"/>
    <n v="44653.918566750181"/>
    <n v="51181.039420253735"/>
    <n v="55902.778267241833"/>
    <n v="42403.866348220952"/>
    <n v="41898.026320099329"/>
    <n v="39866.666666666672"/>
    <n v="31075"/>
    <n v="30668"/>
    <n v="34275.333333333328"/>
    <n v="447743.41451993678"/>
    <n v="240"/>
    <n v="3.3119999999999998E-3"/>
    <n v="0"/>
    <n v="447743.41451993678"/>
    <n v="0"/>
    <n v="0"/>
    <n v="1865.5975604997366"/>
    <n v="0"/>
    <n v="0"/>
    <n v="0"/>
    <n v="0"/>
    <n v="0"/>
    <n v="0"/>
    <n v="0"/>
    <n v="0"/>
    <n v="0"/>
    <n v="0"/>
    <n v="0"/>
    <n v="0"/>
    <n v="75.716666666666669"/>
    <n v="71.9375"/>
    <n v="168.25743998904485"/>
    <n v="186.05799402812576"/>
    <n v="213.25433091772391"/>
    <n v="232.92824278017432"/>
    <n v="176.68277645092064"/>
    <n v="174.57510966708054"/>
    <n v="166.11111111111114"/>
    <n v="129.47916666666666"/>
    <n v="127.78333333333333"/>
    <n v="142.81388888888887"/>
    <n v="0"/>
    <n v="0"/>
    <n v="1482.9261888900305"/>
    <n v="0"/>
    <n v="0"/>
    <n v="0"/>
    <n v="0"/>
    <n v="0"/>
    <n v="0"/>
    <n v="0"/>
    <n v="0"/>
    <n v="0"/>
    <n v="0"/>
    <n v="0"/>
    <n v="0"/>
    <n v="60.185663999999996"/>
    <n v="57.18168"/>
    <n v="133.74447389849195"/>
    <n v="147.89377829307659"/>
    <n v="169.51160255988037"/>
    <n v="185.15000162110493"/>
    <n v="140.44160534530778"/>
    <n v="138.76626317216898"/>
    <n v="132.0384"/>
    <n v="102.9204"/>
    <n v="101.57241599999999"/>
    <n v="113.51990399999998"/>
  </r>
  <r>
    <s v="PIC"/>
    <x v="16"/>
    <n v="64975614"/>
    <n v="10840473400177"/>
    <s v="Yasso Fudge Brownie 8-14Z"/>
    <m/>
    <m/>
    <m/>
    <m/>
    <m/>
    <m/>
    <m/>
    <m/>
    <m/>
    <m/>
    <m/>
    <m/>
    <m/>
    <n v="18330"/>
    <n v="14151"/>
    <n v="40502.667011700614"/>
    <n v="45042.914436347382"/>
    <n v="51651.225346935869"/>
    <n v="56435.511959483185"/>
    <n v="42530.420049232387"/>
    <n v="42074.869661192657"/>
    <n v="40119.666666666672"/>
    <n v="31281"/>
    <n v="30867"/>
    <n v="34478.333333333328"/>
    <n v="447464.60846489208"/>
    <n v="240"/>
    <n v="3.3119999999999998E-3"/>
    <n v="0"/>
    <n v="447464.60846489208"/>
    <n v="0"/>
    <n v="0"/>
    <n v="1864.4358686037169"/>
    <n v="0"/>
    <n v="0"/>
    <n v="0"/>
    <n v="0"/>
    <n v="0"/>
    <n v="0"/>
    <n v="0"/>
    <n v="0"/>
    <n v="0"/>
    <n v="0"/>
    <n v="0"/>
    <n v="0"/>
    <n v="76.375"/>
    <n v="58.962499999999999"/>
    <n v="168.76111254875255"/>
    <n v="187.67881015144744"/>
    <n v="215.21343894556611"/>
    <n v="235.1479664978466"/>
    <n v="177.21008353846827"/>
    <n v="175.31195692163607"/>
    <n v="167.16527777777779"/>
    <n v="130.33750000000001"/>
    <n v="128.61250000000001"/>
    <n v="143.6597222222222"/>
    <n v="0"/>
    <n v="0"/>
    <n v="1482.0027832357225"/>
    <n v="0"/>
    <n v="0"/>
    <n v="0"/>
    <n v="0"/>
    <n v="0"/>
    <n v="0"/>
    <n v="0"/>
    <n v="0"/>
    <n v="0"/>
    <n v="0"/>
    <n v="0"/>
    <n v="0"/>
    <n v="60.708959999999998"/>
    <n v="46.868111999999996"/>
    <n v="134.14483314275242"/>
    <n v="149.18213261318252"/>
    <n v="171.0688583490516"/>
    <n v="186.91441560980829"/>
    <n v="140.86075120305765"/>
    <n v="139.35196831787007"/>
    <n v="132.87633600000001"/>
    <n v="103.602672"/>
    <n v="102.231504"/>
    <n v="114.19223999999998"/>
  </r>
  <r>
    <s v="NOV"/>
    <x v="14"/>
    <n v="64987232"/>
    <n v="10076840004529"/>
    <s v="BJ US-Bar-CHOCFUDGBrownie 8-4pk"/>
    <m/>
    <m/>
    <m/>
    <m/>
    <m/>
    <m/>
    <m/>
    <m/>
    <m/>
    <m/>
    <m/>
    <m/>
    <m/>
    <n v="10233"/>
    <n v="19908"/>
    <n v="34372"/>
    <n v="34081.200000000004"/>
    <n v="49373.2"/>
    <n v="46916"/>
    <n v="43875.199999999997"/>
    <n v="45985.4"/>
    <n v="42222.400000000001"/>
    <n v="43196.800000000003"/>
    <n v="37559.599999999999"/>
    <n v="39283.199999999997"/>
    <n v="447006.00000000006"/>
    <n v="165"/>
    <n v="2.3999999999999998E-3"/>
    <n v="0"/>
    <n v="447006.00000000006"/>
    <n v="0"/>
    <n v="0"/>
    <n v="2709.1272727272731"/>
    <n v="0"/>
    <n v="0"/>
    <n v="0"/>
    <n v="0"/>
    <n v="0"/>
    <n v="0"/>
    <n v="0"/>
    <n v="0"/>
    <n v="0"/>
    <n v="0"/>
    <n v="0"/>
    <n v="0"/>
    <n v="62.018181818181816"/>
    <n v="120.65454545454546"/>
    <n v="208.31515151515151"/>
    <n v="206.55272727272731"/>
    <n v="299.23151515151511"/>
    <n v="284.33939393939391"/>
    <n v="265.910303030303"/>
    <n v="278.69939393939393"/>
    <n v="255.89333333333335"/>
    <n v="261.79878787878789"/>
    <n v="227.63393939393939"/>
    <n v="238.07999999999998"/>
    <n v="0"/>
    <n v="0"/>
    <n v="1072.8144"/>
    <n v="0"/>
    <n v="0"/>
    <n v="0"/>
    <n v="0"/>
    <n v="0"/>
    <n v="0"/>
    <n v="0"/>
    <n v="0"/>
    <n v="0"/>
    <n v="0"/>
    <n v="0"/>
    <n v="0"/>
    <n v="24.559199999999997"/>
    <n v="47.779199999999996"/>
    <n v="82.492799999999988"/>
    <n v="81.794880000000006"/>
    <n v="118.49567999999998"/>
    <n v="112.59839999999998"/>
    <n v="105.30047999999998"/>
    <n v="110.36496"/>
    <n v="101.33376"/>
    <n v="103.67232"/>
    <n v="90.143039999999985"/>
    <n v="94.279679999999985"/>
  </r>
  <r>
    <s v="PIC"/>
    <x v="16"/>
    <n v="64999073"/>
    <n v="10840473400375"/>
    <s v="Yasso Cookies n Cream 8-14z"/>
    <m/>
    <m/>
    <m/>
    <m/>
    <m/>
    <m/>
    <m/>
    <m/>
    <m/>
    <m/>
    <m/>
    <m/>
    <m/>
    <n v="17104"/>
    <n v="17791"/>
    <n v="39234.967962039547"/>
    <n v="43100.134618304088"/>
    <n v="49551.577766008726"/>
    <n v="54090.446350120488"/>
    <n v="40972.646765681886"/>
    <n v="40432.950504356515"/>
    <n v="38560.666666666672"/>
    <n v="30007"/>
    <n v="29648.000000000004"/>
    <n v="33219.333333333328"/>
    <n v="433712.72396651126"/>
    <n v="240"/>
    <n v="3.3119999999999998E-3"/>
    <n v="0"/>
    <n v="433712.72396651126"/>
    <n v="0"/>
    <n v="0"/>
    <n v="1807.1363498604635"/>
    <n v="0"/>
    <n v="0"/>
    <n v="0"/>
    <n v="0"/>
    <n v="0"/>
    <n v="0"/>
    <n v="0"/>
    <n v="0"/>
    <n v="0"/>
    <n v="0"/>
    <n v="0"/>
    <n v="0"/>
    <n v="71.266666666666666"/>
    <n v="74.129166666666663"/>
    <n v="163.47903317516477"/>
    <n v="179.5838942429337"/>
    <n v="206.46490735836969"/>
    <n v="225.37685979216869"/>
    <n v="170.71936152367454"/>
    <n v="168.47062710148549"/>
    <n v="160.66944444444445"/>
    <n v="125.02916666666667"/>
    <n v="123.53333333333335"/>
    <n v="138.41388888888886"/>
    <n v="0"/>
    <n v="0"/>
    <n v="1436.4565417770852"/>
    <n v="0"/>
    <n v="0"/>
    <n v="0"/>
    <n v="0"/>
    <n v="0"/>
    <n v="0"/>
    <n v="0"/>
    <n v="0"/>
    <n v="0"/>
    <n v="0"/>
    <n v="0"/>
    <n v="0"/>
    <n v="56.648447999999995"/>
    <n v="58.923791999999999"/>
    <n v="129.94621389027498"/>
    <n v="142.74764585582312"/>
    <n v="164.11482556102089"/>
    <n v="179.14755831159906"/>
    <n v="135.70140608793841"/>
    <n v="133.91393207042879"/>
    <n v="127.71292800000001"/>
    <n v="99.383184"/>
    <n v="98.194176000000013"/>
    <n v="110.02243199999998"/>
  </r>
  <r>
    <s v="PIC"/>
    <x v="16"/>
    <n v="64975616"/>
    <n v="10840473400191"/>
    <s v="Yasso Mint Chocolate Chip 8-14Z"/>
    <m/>
    <m/>
    <m/>
    <m/>
    <m/>
    <m/>
    <m/>
    <m/>
    <m/>
    <m/>
    <m/>
    <m/>
    <m/>
    <n v="15405"/>
    <n v="14820"/>
    <n v="36915.278233770136"/>
    <n v="39670.187757349639"/>
    <n v="45497.406460998027"/>
    <n v="49441.208209671604"/>
    <n v="37462.866359196196"/>
    <n v="36761.026327833824"/>
    <n v="35131.666666666672"/>
    <n v="27199"/>
    <n v="26964"/>
    <n v="30447.333333333332"/>
    <n v="395714.97334881942"/>
    <n v="240"/>
    <n v="3.3119999999999998E-3"/>
    <n v="0"/>
    <n v="395714.97334881942"/>
    <n v="0"/>
    <n v="0"/>
    <n v="1648.8123889534143"/>
    <n v="0"/>
    <n v="0"/>
    <n v="0"/>
    <n v="0"/>
    <n v="0"/>
    <n v="0"/>
    <n v="0"/>
    <n v="0"/>
    <n v="0"/>
    <n v="0"/>
    <n v="0"/>
    <n v="0"/>
    <n v="64.1875"/>
    <n v="61.75"/>
    <n v="153.81365930737556"/>
    <n v="165.29244898895683"/>
    <n v="189.57252692082511"/>
    <n v="206.00503420696501"/>
    <n v="156.09527649665083"/>
    <n v="153.17094303264093"/>
    <n v="146.38194444444446"/>
    <n v="113.32916666666667"/>
    <n v="112.35"/>
    <n v="126.86388888888888"/>
    <n v="0"/>
    <n v="0"/>
    <n v="1310.6079917312898"/>
    <n v="0"/>
    <n v="0"/>
    <n v="0"/>
    <n v="0"/>
    <n v="0"/>
    <n v="0"/>
    <n v="0"/>
    <n v="0"/>
    <n v="0"/>
    <n v="0"/>
    <n v="0"/>
    <n v="0"/>
    <n v="51.021359999999994"/>
    <n v="49.083839999999995"/>
    <n v="122.26340151024668"/>
    <n v="131.38766185234201"/>
    <n v="150.68741019882546"/>
    <n v="163.74928159043233"/>
    <n v="124.07701338165779"/>
    <n v="121.75251919778562"/>
    <n v="116.35608000000001"/>
    <n v="90.083087999999989"/>
    <n v="89.304767999999996"/>
    <n v="100.841568"/>
  </r>
  <r>
    <s v="NOV"/>
    <x v="12"/>
    <n v="65472837"/>
    <n v="10840473400511"/>
    <s v="PS Twister Club 1-15pk"/>
    <m/>
    <m/>
    <m/>
    <m/>
    <m/>
    <m/>
    <m/>
    <m/>
    <m/>
    <m/>
    <m/>
    <m/>
    <m/>
    <n v="0"/>
    <n v="0"/>
    <n v="0"/>
    <n v="0"/>
    <n v="26000"/>
    <n v="26000"/>
    <n v="170775"/>
    <n v="137076.03"/>
    <n v="0"/>
    <n v="0"/>
    <n v="0"/>
    <n v="0"/>
    <n v="359851.03"/>
    <n v="275"/>
    <n v="1.0400000000000001E-3"/>
    <n v="0"/>
    <n v="359851.03"/>
    <n v="0"/>
    <n v="0"/>
    <n v="1308.5492000000002"/>
    <n v="0"/>
    <n v="0"/>
    <n v="0"/>
    <n v="0"/>
    <n v="0"/>
    <n v="0"/>
    <n v="0"/>
    <n v="0"/>
    <n v="0"/>
    <n v="0"/>
    <n v="0"/>
    <n v="0"/>
    <n v="0"/>
    <n v="0"/>
    <n v="0"/>
    <n v="0"/>
    <n v="94.545454545454547"/>
    <n v="94.545454545454547"/>
    <n v="621"/>
    <n v="498.45829090909092"/>
    <n v="0"/>
    <n v="0"/>
    <n v="0"/>
    <n v="0"/>
    <n v="0"/>
    <n v="0"/>
    <n v="374.2450712000001"/>
    <n v="0"/>
    <n v="0"/>
    <n v="0"/>
    <n v="0"/>
    <n v="0"/>
    <n v="0"/>
    <n v="0"/>
    <n v="0"/>
    <n v="0"/>
    <n v="0"/>
    <n v="0"/>
    <n v="0"/>
    <n v="0"/>
    <n v="0"/>
    <n v="0"/>
    <n v="0"/>
    <n v="27.040000000000003"/>
    <n v="27.040000000000003"/>
    <n v="177.60600000000002"/>
    <n v="142.55907120000001"/>
    <n v="0"/>
    <n v="0"/>
    <n v="0"/>
    <n v="0"/>
  </r>
  <r>
    <s v="NOV"/>
    <x v="14"/>
    <n v="64987233"/>
    <n v="10076840004536"/>
    <s v="BJ US-Bar-StrawberryCHSCAKE 8-4pk"/>
    <m/>
    <m/>
    <m/>
    <m/>
    <m/>
    <m/>
    <m/>
    <m/>
    <m/>
    <m/>
    <m/>
    <m/>
    <m/>
    <n v="9270"/>
    <n v="17750"/>
    <n v="27855.999999999996"/>
    <n v="26800.200000000004"/>
    <n v="38591.199999999997"/>
    <n v="35595"/>
    <n v="33549.199999999997"/>
    <n v="34967.4"/>
    <n v="32059.4"/>
    <n v="32927.800000000003"/>
    <n v="28618.6"/>
    <n v="29944.199999999997"/>
    <n v="347929"/>
    <n v="165"/>
    <n v="2.3999999999999998E-3"/>
    <n v="0"/>
    <n v="347929"/>
    <n v="0"/>
    <n v="0"/>
    <n v="2108.6606060606059"/>
    <n v="0"/>
    <n v="0"/>
    <n v="0"/>
    <n v="0"/>
    <n v="0"/>
    <n v="0"/>
    <n v="0"/>
    <n v="0"/>
    <n v="0"/>
    <n v="0"/>
    <n v="0"/>
    <n v="0"/>
    <n v="56.18181818181818"/>
    <n v="107.57575757575758"/>
    <n v="168.82424242424241"/>
    <n v="162.42545454545458"/>
    <n v="233.8860606060606"/>
    <n v="215.72727272727272"/>
    <n v="203.32848484848483"/>
    <n v="211.92363636363638"/>
    <n v="194.29939393939395"/>
    <n v="199.56242424242427"/>
    <n v="173.4460606060606"/>
    <n v="181.48"/>
    <n v="0"/>
    <n v="0"/>
    <n v="835.02959999999996"/>
    <n v="0"/>
    <n v="0"/>
    <n v="0"/>
    <n v="0"/>
    <n v="0"/>
    <n v="0"/>
    <n v="0"/>
    <n v="0"/>
    <n v="0"/>
    <n v="0"/>
    <n v="0"/>
    <n v="0"/>
    <n v="22.247999999999998"/>
    <n v="42.599999999999994"/>
    <n v="66.854399999999984"/>
    <n v="64.320480000000003"/>
    <n v="92.61887999999999"/>
    <n v="85.427999999999997"/>
    <n v="80.518079999999983"/>
    <n v="83.921759999999992"/>
    <n v="76.94256"/>
    <n v="79.026719999999997"/>
    <n v="68.684639999999987"/>
    <n v="71.866079999999982"/>
  </r>
  <r>
    <s v="PIC"/>
    <x v="16"/>
    <n v="64999042"/>
    <n v="10840473400368"/>
    <s v="Yasso Coffee Chocolate Chip 8-14z"/>
    <m/>
    <m/>
    <m/>
    <m/>
    <m/>
    <m/>
    <m/>
    <m/>
    <m/>
    <m/>
    <m/>
    <m/>
    <m/>
    <n v="12810"/>
    <n v="12480"/>
    <n v="32365.634528452279"/>
    <n v="33005.511287915375"/>
    <n v="38338.751005803628"/>
    <n v="41599.221880149562"/>
    <n v="31770.200477668575"/>
    <n v="30915.793853184336"/>
    <n v="29873.666666666668"/>
    <n v="22897"/>
    <n v="22850"/>
    <n v="26195.333333333332"/>
    <n v="335101.11303317372"/>
    <n v="240"/>
    <n v="3.3119999999999998E-3"/>
    <n v="0"/>
    <n v="335101.11303317372"/>
    <n v="0"/>
    <n v="0"/>
    <n v="1396.2546376382238"/>
    <n v="0"/>
    <n v="0"/>
    <n v="0"/>
    <n v="0"/>
    <n v="0"/>
    <n v="0"/>
    <n v="0"/>
    <n v="0"/>
    <n v="0"/>
    <n v="0"/>
    <n v="0"/>
    <n v="0"/>
    <n v="53.375"/>
    <n v="52"/>
    <n v="134.85681053521782"/>
    <n v="137.52296369964739"/>
    <n v="159.74479585751513"/>
    <n v="173.33009116728985"/>
    <n v="132.37583532361907"/>
    <n v="128.8158077216014"/>
    <n v="124.47361111111111"/>
    <n v="95.404166666666669"/>
    <n v="95.208333333333329"/>
    <n v="109.14722222222221"/>
    <n v="0"/>
    <n v="0"/>
    <n v="1109.8548863658714"/>
    <n v="0"/>
    <n v="0"/>
    <n v="0"/>
    <n v="0"/>
    <n v="0"/>
    <n v="0"/>
    <n v="0"/>
    <n v="0"/>
    <n v="0"/>
    <n v="0"/>
    <n v="0"/>
    <n v="0"/>
    <n v="42.426719999999996"/>
    <n v="41.333759999999998"/>
    <n v="107.19498155823395"/>
    <n v="109.31425338557571"/>
    <n v="126.97794333122161"/>
    <n v="137.77662286705535"/>
    <n v="105.22290398203832"/>
    <n v="102.39310924174652"/>
    <n v="98.941584000000006"/>
    <n v="75.834863999999996"/>
    <n v="75.679199999999994"/>
    <n v="86.758943999999985"/>
  </r>
  <r>
    <s v="NOV"/>
    <x v="24"/>
    <n v="64957257"/>
    <n v="10850001974018"/>
    <s v="Yasso Vanilla Bean Sandwich 8-3pk"/>
    <m/>
    <m/>
    <m/>
    <m/>
    <m/>
    <m/>
    <m/>
    <m/>
    <m/>
    <m/>
    <m/>
    <m/>
    <m/>
    <n v="7692"/>
    <n v="7320"/>
    <n v="9159.3991627893211"/>
    <n v="8492.5290268869394"/>
    <n v="9491.7485891259093"/>
    <n v="9341.5139396623326"/>
    <n v="8891.635558989572"/>
    <n v="9364.1568192651666"/>
    <n v="7956.4471260279261"/>
    <n v="9028.016977138619"/>
    <n v="8030.0291560055648"/>
    <n v="7546.9702656461468"/>
    <n v="102314.44662153749"/>
    <n v="180"/>
    <n v="2.4880000000000002E-3"/>
    <n v="0"/>
    <n v="102314.44662153749"/>
    <n v="0"/>
    <n v="0"/>
    <n v="568.41359234187496"/>
    <n v="0"/>
    <n v="0"/>
    <n v="0"/>
    <n v="0"/>
    <n v="0"/>
    <n v="0"/>
    <n v="0"/>
    <n v="0"/>
    <n v="0"/>
    <n v="0"/>
    <n v="0"/>
    <n v="0"/>
    <n v="42.733333333333334"/>
    <n v="40.666666666666664"/>
    <n v="50.88555090438512"/>
    <n v="47.180716816038554"/>
    <n v="52.731936606255054"/>
    <n v="51.897299664790737"/>
    <n v="49.397975327719841"/>
    <n v="52.02309344036204"/>
    <n v="44.202484033488481"/>
    <n v="50.155649872992328"/>
    <n v="44.611273088919802"/>
    <n v="41.92761258692304"/>
    <n v="0"/>
    <n v="0"/>
    <n v="254.55834319438529"/>
    <n v="0"/>
    <n v="0"/>
    <n v="0"/>
    <n v="0"/>
    <n v="0"/>
    <n v="0"/>
    <n v="0"/>
    <n v="0"/>
    <n v="0"/>
    <n v="0"/>
    <n v="0"/>
    <n v="0"/>
    <n v="19.137696000000002"/>
    <n v="18.212160000000001"/>
    <n v="22.788585117019831"/>
    <n v="21.129412218894707"/>
    <n v="23.615470489745263"/>
    <n v="23.241686681879884"/>
    <n v="22.122389270766057"/>
    <n v="23.298022166331737"/>
    <n v="19.795640449557482"/>
    <n v="22.461706239120886"/>
    <n v="19.978712540141846"/>
    <n v="18.776862020927616"/>
  </r>
  <r>
    <s v="PIC"/>
    <x v="0"/>
    <n v="64977526"/>
    <n v="10840473400252"/>
    <s v="BR Salted Caramel Truffle 6p 1.5QT"/>
    <m/>
    <m/>
    <m/>
    <m/>
    <m/>
    <m/>
    <m/>
    <m/>
    <m/>
    <m/>
    <m/>
    <m/>
    <m/>
    <n v="14410"/>
    <n v="20640"/>
    <n v="17141.078904551705"/>
    <n v="27191.545450158854"/>
    <n v="29336.966241090948"/>
    <n v="30672.216823242394"/>
    <n v="32850.04407442396"/>
    <n v="32850.297059863871"/>
    <n v="31789.565163609892"/>
    <n v="32848.639065476549"/>
    <n v="31795.371224116097"/>
    <n v="32844.773335613885"/>
    <n v="334370.49734214821"/>
    <n v="176"/>
    <n v="8.513999999999999E-3"/>
    <n v="0"/>
    <n v="334370.49734214821"/>
    <n v="0"/>
    <n v="0"/>
    <n v="1899.8323712622057"/>
    <n v="0"/>
    <n v="0"/>
    <n v="0"/>
    <n v="0"/>
    <n v="0"/>
    <n v="0"/>
    <n v="0"/>
    <n v="0"/>
    <n v="0"/>
    <n v="0"/>
    <n v="0"/>
    <n v="0"/>
    <n v="81.875"/>
    <n v="117.27272727272727"/>
    <n v="97.392493775861965"/>
    <n v="154.49741733044803"/>
    <n v="166.68730818801674"/>
    <n v="174.27395922296816"/>
    <n v="186.6479776955907"/>
    <n v="186.6494151128629"/>
    <n v="180.62252933869257"/>
    <n v="186.63999469020766"/>
    <n v="180.65551831884147"/>
    <n v="186.61803031598799"/>
    <n v="0"/>
    <n v="0"/>
    <n v="2846.8304143710498"/>
    <n v="0"/>
    <n v="0"/>
    <n v="0"/>
    <n v="0"/>
    <n v="0"/>
    <n v="0"/>
    <n v="0"/>
    <n v="0"/>
    <n v="0"/>
    <n v="0"/>
    <n v="0"/>
    <n v="0"/>
    <n v="122.68673999999999"/>
    <n v="175.72895999999997"/>
    <n v="145.93914579335319"/>
    <n v="231.50881796265244"/>
    <n v="249.7749305766483"/>
    <n v="261.14325403308573"/>
    <n v="279.68527524964554"/>
    <n v="279.68742916768099"/>
    <n v="270.65635780297458"/>
    <n v="279.67331300346729"/>
    <n v="270.70579060212441"/>
    <n v="279.64040017941659"/>
  </r>
  <r>
    <s v="NOV"/>
    <x v="14"/>
    <n v="64988054"/>
    <n v="10076840004581"/>
    <s v="BJ US-Bar-Caramel Blondie 8-4pk"/>
    <m/>
    <m/>
    <m/>
    <m/>
    <m/>
    <m/>
    <m/>
    <m/>
    <m/>
    <m/>
    <m/>
    <m/>
    <m/>
    <n v="8973"/>
    <n v="11262"/>
    <n v="26039.999999999996"/>
    <n v="24746.2"/>
    <n v="36094.200000000004"/>
    <n v="33363"/>
    <n v="31515.200000000004"/>
    <n v="32796.400000000001"/>
    <n v="30054.400000000001"/>
    <n v="30902.799999999999"/>
    <n v="26854.6"/>
    <n v="28104.2"/>
    <n v="320706"/>
    <n v="165"/>
    <n v="2.3999999999999998E-3"/>
    <n v="0"/>
    <n v="320706"/>
    <n v="0"/>
    <n v="0"/>
    <n v="1943.6727272727273"/>
    <n v="0"/>
    <n v="0"/>
    <n v="0"/>
    <n v="0"/>
    <n v="0"/>
    <n v="0"/>
    <n v="0"/>
    <n v="0"/>
    <n v="0"/>
    <n v="0"/>
    <n v="0"/>
    <n v="0"/>
    <n v="54.381818181818183"/>
    <n v="68.25454545454545"/>
    <n v="157.81818181818178"/>
    <n v="149.97696969696969"/>
    <n v="218.7527272727273"/>
    <n v="202.2"/>
    <n v="191.00121212121215"/>
    <n v="198.76606060606062"/>
    <n v="182.1478787878788"/>
    <n v="187.28969696969696"/>
    <n v="162.75515151515151"/>
    <n v="170.32848484848486"/>
    <n v="0"/>
    <n v="0"/>
    <n v="769.69439999999997"/>
    <n v="0"/>
    <n v="0"/>
    <n v="0"/>
    <n v="0"/>
    <n v="0"/>
    <n v="0"/>
    <n v="0"/>
    <n v="0"/>
    <n v="0"/>
    <n v="0"/>
    <n v="0"/>
    <n v="0"/>
    <n v="21.5352"/>
    <n v="27.028799999999997"/>
    <n v="62.495999999999988"/>
    <n v="59.390879999999996"/>
    <n v="86.626080000000002"/>
    <n v="80.07119999999999"/>
    <n v="75.636480000000006"/>
    <n v="78.711359999999999"/>
    <n v="72.130560000000003"/>
    <n v="74.166719999999998"/>
    <n v="64.451039999999992"/>
    <n v="67.45008"/>
  </r>
  <r>
    <s v="NOV"/>
    <x v="14"/>
    <n v="64988053"/>
    <n v="10076840004574"/>
    <s v="BJ US-Bar-PB Pretzel 8-4pk"/>
    <m/>
    <m/>
    <m/>
    <m/>
    <m/>
    <m/>
    <m/>
    <m/>
    <m/>
    <m/>
    <m/>
    <m/>
    <m/>
    <n v="8355"/>
    <n v="12349"/>
    <n v="23658"/>
    <n v="20191.2"/>
    <n v="30025.200000000001"/>
    <n v="26819.999999999996"/>
    <n v="25548.2"/>
    <n v="26429.4"/>
    <n v="24181.4"/>
    <n v="24968.799999999999"/>
    <n v="21687.599999999999"/>
    <n v="22708.200000000004"/>
    <n v="266922"/>
    <n v="165"/>
    <n v="2.3999999999999998E-3"/>
    <n v="0"/>
    <n v="266922"/>
    <n v="0"/>
    <n v="0"/>
    <n v="1617.7090909090909"/>
    <n v="0"/>
    <n v="0"/>
    <n v="0"/>
    <n v="0"/>
    <n v="0"/>
    <n v="0"/>
    <n v="0"/>
    <n v="0"/>
    <n v="0"/>
    <n v="0"/>
    <n v="0"/>
    <n v="0"/>
    <n v="50.636363636363633"/>
    <n v="74.842424242424244"/>
    <n v="143.38181818181818"/>
    <n v="122.37090909090909"/>
    <n v="181.97090909090909"/>
    <n v="162.54545454545453"/>
    <n v="154.83757575757576"/>
    <n v="160.17818181818183"/>
    <n v="146.5539393939394"/>
    <n v="151.32606060606059"/>
    <n v="131.44"/>
    <n v="137.62545454545457"/>
    <n v="0"/>
    <n v="0"/>
    <n v="640.61279999999999"/>
    <n v="0"/>
    <n v="0"/>
    <n v="0"/>
    <n v="0"/>
    <n v="0"/>
    <n v="0"/>
    <n v="0"/>
    <n v="0"/>
    <n v="0"/>
    <n v="0"/>
    <n v="0"/>
    <n v="0"/>
    <n v="20.052"/>
    <n v="29.637599999999999"/>
    <n v="56.779199999999996"/>
    <n v="48.458880000000001"/>
    <n v="72.060479999999998"/>
    <n v="64.367999999999981"/>
    <n v="61.315679999999993"/>
    <n v="63.43056"/>
    <n v="58.035359999999997"/>
    <n v="59.925119999999993"/>
    <n v="52.050239999999995"/>
    <n v="54.499680000000005"/>
  </r>
  <r>
    <s v="PIC"/>
    <x v="17"/>
    <n v="64986251"/>
    <n v="10076840004512"/>
    <s v="BJ US-SUN-StrawBaeShortcake-8 427ML"/>
    <m/>
    <m/>
    <m/>
    <m/>
    <m/>
    <m/>
    <m/>
    <m/>
    <m/>
    <m/>
    <m/>
    <m/>
    <m/>
    <n v="8701"/>
    <n v="17030"/>
    <n v="13908.334070823745"/>
    <n v="19224.275180305394"/>
    <n v="26651.83031384779"/>
    <n v="28051.106626462923"/>
    <n v="25573.848678840906"/>
    <n v="27289.223822470805"/>
    <n v="25157.640488045479"/>
    <n v="25426.460325687498"/>
    <n v="22134.770414991741"/>
    <n v="23128.243537397739"/>
    <n v="262276.73345887399"/>
    <n v="240"/>
    <n v="3.4159999999999998E-3"/>
    <n v="0"/>
    <n v="262276.73345887399"/>
    <n v="0"/>
    <n v="0"/>
    <n v="1092.8197227453084"/>
    <n v="0"/>
    <n v="0"/>
    <n v="0"/>
    <n v="0"/>
    <n v="0"/>
    <n v="0"/>
    <n v="0"/>
    <n v="0"/>
    <n v="0"/>
    <n v="0"/>
    <n v="0"/>
    <n v="0"/>
    <n v="36.25416666666667"/>
    <n v="70.958333333333329"/>
    <n v="57.951391961765601"/>
    <n v="80.101146584605814"/>
    <n v="111.04929297436578"/>
    <n v="116.87961094359551"/>
    <n v="106.55770282850378"/>
    <n v="113.70509926029503"/>
    <n v="104.82350203352283"/>
    <n v="105.94358469036457"/>
    <n v="92.228210062465593"/>
    <n v="96.367681405823916"/>
    <n v="0"/>
    <n v="0"/>
    <n v="895.93732149551352"/>
    <n v="0"/>
    <n v="0"/>
    <n v="0"/>
    <n v="0"/>
    <n v="0"/>
    <n v="0"/>
    <n v="0"/>
    <n v="0"/>
    <n v="0"/>
    <n v="0"/>
    <n v="0"/>
    <n v="0"/>
    <n v="29.722615999999999"/>
    <n v="58.174479999999996"/>
    <n v="47.510869185933906"/>
    <n v="65.670124015923221"/>
    <n v="91.042652352104042"/>
    <n v="95.822580235997336"/>
    <n v="87.36026708692053"/>
    <n v="93.219988577560258"/>
    <n v="85.938499907163347"/>
    <n v="86.856788472548487"/>
    <n v="75.612375737611785"/>
    <n v="79.006079923750676"/>
  </r>
  <r>
    <s v="NOV"/>
    <x v="12"/>
    <n v="64977494"/>
    <n v="10840473400245"/>
    <s v="GH Reeses Candy Bar 8-6PK"/>
    <m/>
    <m/>
    <m/>
    <m/>
    <m/>
    <m/>
    <m/>
    <m/>
    <m/>
    <m/>
    <m/>
    <m/>
    <m/>
    <n v="5217"/>
    <n v="11686"/>
    <n v="15530"/>
    <n v="17104"/>
    <n v="26011"/>
    <n v="25454"/>
    <n v="25295.000000000004"/>
    <n v="49465"/>
    <n v="19084"/>
    <n v="13596.000000000002"/>
    <n v="10331"/>
    <n v="12155"/>
    <n v="230928"/>
    <n v="130"/>
    <n v="2.8399999999999996E-3"/>
    <n v="0"/>
    <n v="230928"/>
    <n v="0"/>
    <n v="0"/>
    <n v="1776.3692307692309"/>
    <n v="0"/>
    <n v="0"/>
    <n v="0"/>
    <n v="0"/>
    <n v="0"/>
    <n v="0"/>
    <n v="0"/>
    <n v="0"/>
    <n v="0"/>
    <n v="0"/>
    <n v="0"/>
    <n v="0"/>
    <n v="40.130769230769232"/>
    <n v="89.892307692307696"/>
    <n v="119.46153846153847"/>
    <n v="131.56923076923076"/>
    <n v="200.08461538461538"/>
    <n v="195.8"/>
    <n v="194.57692307692309"/>
    <n v="380.5"/>
    <n v="146.80000000000001"/>
    <n v="104.5846153846154"/>
    <n v="79.469230769230762"/>
    <n v="93.5"/>
    <n v="0"/>
    <n v="0"/>
    <n v="655.83551999999997"/>
    <n v="0"/>
    <n v="0"/>
    <n v="0"/>
    <n v="0"/>
    <n v="0"/>
    <n v="0"/>
    <n v="0"/>
    <n v="0"/>
    <n v="0"/>
    <n v="0"/>
    <n v="0"/>
    <n v="0"/>
    <n v="14.816279999999999"/>
    <n v="33.188239999999993"/>
    <n v="44.105199999999996"/>
    <n v="48.575359999999996"/>
    <n v="73.871239999999986"/>
    <n v="72.289359999999988"/>
    <n v="71.837800000000001"/>
    <n v="140.48059999999998"/>
    <n v="54.198559999999993"/>
    <n v="38.612639999999999"/>
    <n v="29.340039999999995"/>
    <n v="34.520199999999996"/>
  </r>
  <r>
    <s v="PIC"/>
    <x v="5"/>
    <n v="65431090"/>
    <n v="10186852001888"/>
    <s v="Talenti Hazelnut Chocolate 8-1PT"/>
    <m/>
    <m/>
    <m/>
    <m/>
    <m/>
    <m/>
    <m/>
    <m/>
    <m/>
    <m/>
    <m/>
    <m/>
    <m/>
    <n v="7639"/>
    <n v="15256"/>
    <n v="14579.118734655274"/>
    <n v="14672.464420693295"/>
    <n v="23404.074361345367"/>
    <n v="27185.571216538854"/>
    <n v="22977.16388913749"/>
    <n v="20647.200958006273"/>
    <n v="20921.382335232411"/>
    <n v="19662.834176404172"/>
    <n v="17303.006321820823"/>
    <n v="17386.928414707334"/>
    <n v="221634.74482854127"/>
    <n v="255"/>
    <n v="3.7839999999999996E-3"/>
    <n v="0"/>
    <n v="221634.74482854127"/>
    <n v="0"/>
    <n v="0"/>
    <n v="869.15586207271087"/>
    <n v="0"/>
    <n v="0"/>
    <n v="0"/>
    <n v="0"/>
    <n v="0"/>
    <n v="0"/>
    <n v="0"/>
    <n v="0"/>
    <n v="0"/>
    <n v="0"/>
    <n v="0"/>
    <n v="0"/>
    <n v="29.956862745098039"/>
    <n v="59.827450980392157"/>
    <n v="57.173014645706957"/>
    <n v="57.539076159581548"/>
    <n v="91.780683769981835"/>
    <n v="106.61008320211316"/>
    <n v="90.106525055441139"/>
    <n v="80.969415521593234"/>
    <n v="82.044636608754558"/>
    <n v="77.109153632957543"/>
    <n v="67.854926752238526"/>
    <n v="68.184032998852288"/>
    <n v="0"/>
    <n v="0"/>
    <n v="838.66587443120011"/>
    <n v="0"/>
    <n v="0"/>
    <n v="0"/>
    <n v="0"/>
    <n v="0"/>
    <n v="0"/>
    <n v="0"/>
    <n v="0"/>
    <n v="0"/>
    <n v="0"/>
    <n v="0"/>
    <n v="0"/>
    <n v="28.905975999999995"/>
    <n v="57.728703999999993"/>
    <n v="55.167385291935553"/>
    <n v="55.520605367903421"/>
    <n v="88.561017383330864"/>
    <n v="102.87020148338301"/>
    <n v="86.945588156496257"/>
    <n v="78.129008425095734"/>
    <n v="79.166510756519429"/>
    <n v="74.404164523513387"/>
    <n v="65.474575921769983"/>
    <n v="65.792137121252551"/>
  </r>
  <r>
    <s v="PIC"/>
    <x v="17"/>
    <n v="64984152"/>
    <n v="10076840004499"/>
    <s v="BJ US-SUN-PBBlondie-8 427ml"/>
    <m/>
    <m/>
    <m/>
    <m/>
    <m/>
    <m/>
    <m/>
    <m/>
    <m/>
    <m/>
    <m/>
    <m/>
    <m/>
    <n v="7771"/>
    <n v="10565"/>
    <n v="9482.3831604629577"/>
    <n v="13799.13249864948"/>
    <n v="19034.057532546038"/>
    <n v="19049.144524617608"/>
    <n v="17369.454464323011"/>
    <n v="18525.668275894572"/>
    <n v="17090.271649872218"/>
    <n v="17276.341033555924"/>
    <n v="15037.443598145688"/>
    <n v="15710.434349305557"/>
    <n v="180710.33108737302"/>
    <n v="240"/>
    <n v="3.4159999999999998E-3"/>
    <n v="0"/>
    <n v="180710.33108737302"/>
    <n v="0"/>
    <n v="0"/>
    <n v="752.95971286405427"/>
    <n v="0"/>
    <n v="0"/>
    <n v="0"/>
    <n v="0"/>
    <n v="0"/>
    <n v="0"/>
    <n v="0"/>
    <n v="0"/>
    <n v="0"/>
    <n v="0"/>
    <n v="0"/>
    <n v="0"/>
    <n v="32.37916666666667"/>
    <n v="44.020833333333336"/>
    <n v="39.509929835262326"/>
    <n v="57.496385411039498"/>
    <n v="79.30857305227515"/>
    <n v="79.371435519240038"/>
    <n v="72.372726934679207"/>
    <n v="77.190284482894043"/>
    <n v="71.209465207800903"/>
    <n v="71.984754306483012"/>
    <n v="62.656014992273704"/>
    <n v="65.460143122106487"/>
    <n v="0"/>
    <n v="0"/>
    <n v="617.30649099446623"/>
    <n v="0"/>
    <n v="0"/>
    <n v="0"/>
    <n v="0"/>
    <n v="0"/>
    <n v="0"/>
    <n v="0"/>
    <n v="0"/>
    <n v="0"/>
    <n v="0"/>
    <n v="0"/>
    <n v="0"/>
    <n v="26.545735999999998"/>
    <n v="36.090039999999995"/>
    <n v="32.391820876141459"/>
    <n v="47.137836615386618"/>
    <n v="65.020340531177254"/>
    <n v="65.07187769609375"/>
    <n v="59.334056450127399"/>
    <n v="63.283682830455852"/>
    <n v="58.380367955963493"/>
    <n v="59.015980970627034"/>
    <n v="51.36790733126567"/>
    <n v="53.666843737227779"/>
  </r>
  <r>
    <s v="PIC"/>
    <x v="0"/>
    <n v="64977529"/>
    <n v="10840473400276"/>
    <s v="BR Chocolate Lava Cake 6p 1.5QT"/>
    <m/>
    <m/>
    <m/>
    <m/>
    <m/>
    <m/>
    <m/>
    <m/>
    <m/>
    <m/>
    <m/>
    <m/>
    <m/>
    <n v="10572"/>
    <n v="9833"/>
    <n v="9221.0789045517031"/>
    <n v="14835.545450158854"/>
    <n v="15463.96624109095"/>
    <n v="15144.216823242396"/>
    <n v="15644.044074423957"/>
    <n v="15644.297059863871"/>
    <n v="15136.565163609892"/>
    <n v="15642.639065476551"/>
    <n v="15142.371224116096"/>
    <n v="15638.773335613883"/>
    <n v="167918.49734214816"/>
    <n v="176"/>
    <n v="8.513999999999999E-3"/>
    <n v="0"/>
    <n v="167918.49734214816"/>
    <n v="0"/>
    <n v="0"/>
    <n v="954.08237126220547"/>
    <n v="0"/>
    <n v="0"/>
    <n v="0"/>
    <n v="0"/>
    <n v="0"/>
    <n v="0"/>
    <n v="0"/>
    <n v="0"/>
    <n v="0"/>
    <n v="0"/>
    <n v="0"/>
    <n v="0"/>
    <n v="60.06818181818182"/>
    <n v="55.86931818181818"/>
    <n v="52.392493775861951"/>
    <n v="84.292871875902577"/>
    <n v="87.863444551653117"/>
    <n v="86.046686495695425"/>
    <n v="88.886614059227028"/>
    <n v="88.888051476499271"/>
    <n v="86.003211156874386"/>
    <n v="88.878631053844046"/>
    <n v="86.036200137023272"/>
    <n v="88.85666667962434"/>
    <n v="0"/>
    <n v="0"/>
    <n v="1429.6580863710492"/>
    <n v="0"/>
    <n v="0"/>
    <n v="0"/>
    <n v="0"/>
    <n v="0"/>
    <n v="0"/>
    <n v="0"/>
    <n v="0"/>
    <n v="0"/>
    <n v="0"/>
    <n v="0"/>
    <n v="0"/>
    <n v="90.010007999999985"/>
    <n v="83.718161999999992"/>
    <n v="78.508265793353189"/>
    <n v="126.30983396265246"/>
    <n v="131.66020857664833"/>
    <n v="128.93786203308574"/>
    <n v="133.19339124964554"/>
    <n v="133.19554516768099"/>
    <n v="128.8727158029746"/>
    <n v="133.18142900346734"/>
    <n v="128.92214860212442"/>
    <n v="133.14851617941659"/>
  </r>
  <r>
    <s v="PIC"/>
    <x v="5"/>
    <n v="65431089"/>
    <n v="10186852001871"/>
    <s v="Talenti Passionfruit Sorbetto 8-1PT"/>
    <m/>
    <m/>
    <m/>
    <m/>
    <m/>
    <m/>
    <m/>
    <m/>
    <m/>
    <m/>
    <m/>
    <m/>
    <m/>
    <n v="7740"/>
    <n v="9405"/>
    <n v="10234.118734655274"/>
    <n v="10904.464420693295"/>
    <n v="17131.074361345367"/>
    <n v="20198.571216538854"/>
    <n v="17070.16388913749"/>
    <n v="15337.200958006273"/>
    <n v="15543.382335232409"/>
    <n v="14607.834176404172"/>
    <n v="12855.006321820825"/>
    <n v="12916.928414707334"/>
    <n v="163943.74482854133"/>
    <n v="255"/>
    <n v="3.7839999999999996E-3"/>
    <n v="0"/>
    <n v="163943.74482854133"/>
    <n v="0"/>
    <n v="0"/>
    <n v="642.91664638643658"/>
    <n v="0"/>
    <n v="0"/>
    <n v="0"/>
    <n v="0"/>
    <n v="0"/>
    <n v="0"/>
    <n v="0"/>
    <n v="0"/>
    <n v="0"/>
    <n v="0"/>
    <n v="0"/>
    <n v="0"/>
    <n v="30.352941176470587"/>
    <n v="36.882352941176471"/>
    <n v="40.133798959432447"/>
    <n v="42.762605571346256"/>
    <n v="67.180683769981826"/>
    <n v="79.210083202113154"/>
    <n v="66.941819173088192"/>
    <n v="60.145886109828524"/>
    <n v="60.954440530323176"/>
    <n v="57.285624221192833"/>
    <n v="50.411789497336571"/>
    <n v="50.654621234146411"/>
    <n v="0"/>
    <n v="0"/>
    <n v="620.36313043120026"/>
    <n v="0"/>
    <n v="0"/>
    <n v="0"/>
    <n v="0"/>
    <n v="0"/>
    <n v="0"/>
    <n v="0"/>
    <n v="0"/>
    <n v="0"/>
    <n v="0"/>
    <n v="0"/>
    <n v="0"/>
    <n v="29.288159999999998"/>
    <n v="35.588519999999995"/>
    <n v="38.725905291935554"/>
    <n v="41.262493367903424"/>
    <n v="64.823985383330864"/>
    <n v="76.431393483383019"/>
    <n v="64.593500156496248"/>
    <n v="58.035968425095732"/>
    <n v="58.816158756519428"/>
    <n v="55.276044523513384"/>
    <n v="48.643343921769997"/>
    <n v="48.877657121252547"/>
  </r>
  <r>
    <s v="NOV"/>
    <x v="24"/>
    <n v="64960652"/>
    <n v="10850001974032"/>
    <s v="Yasso Cookies n Cream Sandwich 8-3pk"/>
    <m/>
    <m/>
    <m/>
    <m/>
    <m/>
    <m/>
    <m/>
    <m/>
    <m/>
    <m/>
    <m/>
    <m/>
    <m/>
    <n v="1619"/>
    <n v="2620"/>
    <n v="2417.1708372106787"/>
    <n v="1995.37097311306"/>
    <n v="2104.1714108740912"/>
    <n v="2395.346060337668"/>
    <n v="2307.4144410104277"/>
    <n v="2681.0631807348345"/>
    <n v="2577.8428739720748"/>
    <n v="2212.8330228613809"/>
    <n v="1856.990843994435"/>
    <n v="2311.3497343538543"/>
    <n v="27098.553378462504"/>
    <n v="180"/>
    <n v="2.4880000000000002E-3"/>
    <n v="0"/>
    <n v="27098.553378462504"/>
    <n v="0"/>
    <n v="0"/>
    <n v="150.54751876923612"/>
    <n v="0"/>
    <n v="0"/>
    <n v="0"/>
    <n v="0"/>
    <n v="0"/>
    <n v="0"/>
    <n v="0"/>
    <n v="0"/>
    <n v="0"/>
    <n v="0"/>
    <n v="0"/>
    <n v="0"/>
    <n v="8.9944444444444436"/>
    <n v="14.555555555555555"/>
    <n v="13.428726873392659"/>
    <n v="11.085394295072556"/>
    <n v="11.689841171522728"/>
    <n v="13.307478112987043"/>
    <n v="12.818969116724599"/>
    <n v="14.894795448526859"/>
    <n v="14.32134929984486"/>
    <n v="12.293516793674339"/>
    <n v="10.316615799969084"/>
    <n v="12.840831857521412"/>
    <n v="0"/>
    <n v="0"/>
    <n v="67.421200805614717"/>
    <n v="0"/>
    <n v="0"/>
    <n v="0"/>
    <n v="0"/>
    <n v="0"/>
    <n v="0"/>
    <n v="0"/>
    <n v="0"/>
    <n v="0"/>
    <n v="0"/>
    <n v="0"/>
    <n v="0"/>
    <n v="4.0280719999999999"/>
    <n v="6.5185600000000008"/>
    <n v="6.0139210429801686"/>
    <n v="4.9644829811052933"/>
    <n v="5.2351784702547395"/>
    <n v="5.9596209981201183"/>
    <n v="5.7408471292339449"/>
    <n v="6.6704851936682692"/>
    <n v="6.4136730704425222"/>
    <n v="5.5055285608791165"/>
    <n v="4.6201932198581543"/>
    <n v="5.7506381390723895"/>
  </r>
  <r>
    <s v="PIC"/>
    <x v="0"/>
    <n v="64977528"/>
    <n v="10840473400269"/>
    <s v="BR Strawberry Pound Cake 6p 1.5QT"/>
    <m/>
    <m/>
    <m/>
    <m/>
    <m/>
    <m/>
    <m/>
    <m/>
    <m/>
    <m/>
    <m/>
    <m/>
    <m/>
    <n v="5940"/>
    <n v="8406"/>
    <n v="8621.0789045517031"/>
    <n v="13796.545450158854"/>
    <n v="14069.96624109095"/>
    <n v="13992.216823242396"/>
    <n v="14453.044074423957"/>
    <n v="14453.297059863871"/>
    <n v="13984.565163609892"/>
    <n v="14451.639065476551"/>
    <n v="13990.371224116096"/>
    <n v="14447.773335613883"/>
    <n v="150606.49734214816"/>
    <n v="176"/>
    <n v="8.513999999999999E-3"/>
    <n v="0"/>
    <n v="150606.49734214816"/>
    <n v="0"/>
    <n v="0"/>
    <n v="855.7187348985691"/>
    <n v="0"/>
    <n v="0"/>
    <n v="0"/>
    <n v="0"/>
    <n v="0"/>
    <n v="0"/>
    <n v="0"/>
    <n v="0"/>
    <n v="0"/>
    <n v="0"/>
    <n v="0"/>
    <n v="0"/>
    <n v="33.75"/>
    <n v="47.761363636363633"/>
    <n v="48.983402866771037"/>
    <n v="78.389462784993484"/>
    <n v="79.942990006198571"/>
    <n v="79.501231950240879"/>
    <n v="82.119568604681575"/>
    <n v="82.121006021953818"/>
    <n v="79.457756611419839"/>
    <n v="82.111585599298579"/>
    <n v="79.490745591568725"/>
    <n v="82.089621225078886"/>
    <n v="0"/>
    <n v="0"/>
    <n v="1282.2637183710492"/>
    <n v="0"/>
    <n v="0"/>
    <n v="0"/>
    <n v="0"/>
    <n v="0"/>
    <n v="0"/>
    <n v="0"/>
    <n v="0"/>
    <n v="0"/>
    <n v="0"/>
    <n v="0"/>
    <n v="0"/>
    <n v="50.573159999999994"/>
    <n v="71.56868399999999"/>
    <n v="73.399865793353186"/>
    <n v="117.46378796265246"/>
    <n v="119.79169257664833"/>
    <n v="119.12973403308574"/>
    <n v="123.05321724964556"/>
    <n v="123.05537116768099"/>
    <n v="119.0645878029746"/>
    <n v="123.04125500346734"/>
    <n v="119.11402060212443"/>
    <n v="123.00834217941659"/>
  </r>
  <r>
    <s v="NOV"/>
    <x v="12"/>
    <n v="64978550"/>
    <n v="10840473400290"/>
    <s v="GH Almond Joy Candy Bar 8-6PK"/>
    <m/>
    <m/>
    <m/>
    <m/>
    <m/>
    <m/>
    <m/>
    <m/>
    <m/>
    <m/>
    <m/>
    <m/>
    <m/>
    <n v="4726"/>
    <n v="8350"/>
    <n v="8429"/>
    <n v="11674"/>
    <n v="19054"/>
    <n v="17817"/>
    <n v="17704"/>
    <n v="16248"/>
    <n v="13358"/>
    <n v="9516"/>
    <n v="7230.9999999999991"/>
    <n v="8508"/>
    <n v="142615"/>
    <n v="130"/>
    <n v="2.8399999999999996E-3"/>
    <n v="0"/>
    <n v="142615"/>
    <n v="0"/>
    <n v="0"/>
    <n v="1097.0384615384614"/>
    <n v="0"/>
    <n v="0"/>
    <n v="0"/>
    <n v="0"/>
    <n v="0"/>
    <n v="0"/>
    <n v="0"/>
    <n v="0"/>
    <n v="0"/>
    <n v="0"/>
    <n v="0"/>
    <n v="0"/>
    <n v="36.353846153846156"/>
    <n v="64.230769230769226"/>
    <n v="64.838461538461544"/>
    <n v="89.8"/>
    <n v="146.56923076923076"/>
    <n v="137.05384615384617"/>
    <n v="136.1846153846154"/>
    <n v="124.98461538461538"/>
    <n v="102.75384615384615"/>
    <n v="73.2"/>
    <n v="55.623076923076916"/>
    <n v="65.446153846153848"/>
    <n v="0"/>
    <n v="0"/>
    <n v="405.02659999999997"/>
    <n v="0"/>
    <n v="0"/>
    <n v="0"/>
    <n v="0"/>
    <n v="0"/>
    <n v="0"/>
    <n v="0"/>
    <n v="0"/>
    <n v="0"/>
    <n v="0"/>
    <n v="0"/>
    <n v="0"/>
    <n v="13.421839999999998"/>
    <n v="23.713999999999999"/>
    <n v="23.938359999999996"/>
    <n v="33.154159999999997"/>
    <n v="54.113359999999993"/>
    <n v="50.600279999999991"/>
    <n v="50.279359999999997"/>
    <n v="46.144319999999993"/>
    <n v="37.936719999999994"/>
    <n v="27.025439999999996"/>
    <n v="20.536039999999996"/>
    <n v="24.162719999999997"/>
  </r>
  <r>
    <s v="NOV"/>
    <x v="12"/>
    <n v="64979101"/>
    <n v="10840473400351"/>
    <s v="GH Reeses Candy Bar 1-24PK"/>
    <m/>
    <m/>
    <m/>
    <m/>
    <m/>
    <m/>
    <m/>
    <m/>
    <m/>
    <m/>
    <m/>
    <m/>
    <m/>
    <n v="0"/>
    <n v="0"/>
    <n v="13829"/>
    <n v="24686.000000000004"/>
    <n v="36073.999999999993"/>
    <n v="7886"/>
    <n v="8149.0000000000009"/>
    <n v="8149.0000000000009"/>
    <n v="7886"/>
    <n v="8149.0000000000009"/>
    <n v="7886"/>
    <n v="8149.0000000000009"/>
    <n v="130843"/>
    <n v="392"/>
    <n v="1.4399999999999999E-3"/>
    <n v="0"/>
    <n v="130843"/>
    <n v="0"/>
    <n v="0"/>
    <n v="333.78316326530614"/>
    <n v="0"/>
    <n v="0"/>
    <n v="0"/>
    <n v="0"/>
    <n v="0"/>
    <n v="0"/>
    <n v="0"/>
    <n v="0"/>
    <n v="0"/>
    <n v="0"/>
    <n v="0"/>
    <n v="0"/>
    <n v="0"/>
    <n v="0"/>
    <n v="35.278061224489797"/>
    <n v="62.974489795918373"/>
    <n v="92.025510204081613"/>
    <n v="20.117346938775512"/>
    <n v="20.788265306122451"/>
    <n v="20.788265306122451"/>
    <n v="20.117346938775512"/>
    <n v="20.788265306122451"/>
    <n v="20.117346938775512"/>
    <n v="20.788265306122451"/>
    <n v="0"/>
    <n v="0"/>
    <n v="188.41391999999999"/>
    <n v="0"/>
    <n v="0"/>
    <n v="0"/>
    <n v="0"/>
    <n v="0"/>
    <n v="0"/>
    <n v="0"/>
    <n v="0"/>
    <n v="0"/>
    <n v="0"/>
    <n v="0"/>
    <n v="0"/>
    <n v="0"/>
    <n v="0"/>
    <n v="19.91376"/>
    <n v="35.547840000000001"/>
    <n v="51.946559999999984"/>
    <n v="11.355839999999999"/>
    <n v="11.73456"/>
    <n v="11.73456"/>
    <n v="11.355839999999999"/>
    <n v="11.73456"/>
    <n v="11.355839999999999"/>
    <n v="11.73456"/>
  </r>
  <r>
    <s v="PIC"/>
    <x v="17"/>
    <n v="64984153"/>
    <n v="10076840004505"/>
    <s v="BJ US-SUN-MochaMoodPie-8 427ml"/>
    <m/>
    <m/>
    <m/>
    <m/>
    <m/>
    <m/>
    <m/>
    <m/>
    <m/>
    <m/>
    <m/>
    <m/>
    <m/>
    <n v="8350"/>
    <n v="8226"/>
    <n v="6257.3831604629577"/>
    <n v="8914.1324986494838"/>
    <n v="12064.057532546036"/>
    <n v="12101.144524617606"/>
    <n v="11033.454464323011"/>
    <n v="11765.668275894572"/>
    <n v="10852.271649872218"/>
    <n v="10973.341033555924"/>
    <n v="9550.4435981456882"/>
    <n v="9980.4343493055567"/>
    <n v="120068.33108737305"/>
    <n v="240"/>
    <n v="3.4159999999999998E-3"/>
    <n v="0"/>
    <n v="120068.33108737305"/>
    <n v="0"/>
    <n v="0"/>
    <n v="500.28471286405437"/>
    <n v="0"/>
    <n v="0"/>
    <n v="0"/>
    <n v="0"/>
    <n v="0"/>
    <n v="0"/>
    <n v="0"/>
    <n v="0"/>
    <n v="0"/>
    <n v="0"/>
    <n v="0"/>
    <n v="0"/>
    <n v="34.791666666666664"/>
    <n v="34.274999999999999"/>
    <n v="26.072429835262323"/>
    <n v="37.142218744372848"/>
    <n v="50.266906385608486"/>
    <n v="50.421435519240028"/>
    <n v="45.972726934679216"/>
    <n v="49.023617816227379"/>
    <n v="45.217798541134243"/>
    <n v="45.722254306483016"/>
    <n v="39.7935149922737"/>
    <n v="41.585143122106487"/>
    <n v="0"/>
    <n v="0"/>
    <n v="410.15341899446634"/>
    <n v="0"/>
    <n v="0"/>
    <n v="0"/>
    <n v="0"/>
    <n v="0"/>
    <n v="0"/>
    <n v="0"/>
    <n v="0"/>
    <n v="0"/>
    <n v="0"/>
    <n v="0"/>
    <n v="0"/>
    <n v="28.523599999999998"/>
    <n v="28.100015999999997"/>
    <n v="21.375220876141462"/>
    <n v="30.450676615386634"/>
    <n v="41.210820531177255"/>
    <n v="41.33750969609374"/>
    <n v="37.690280450127403"/>
    <n v="40.191522830455852"/>
    <n v="37.071359955963494"/>
    <n v="37.484932970627035"/>
    <n v="32.62431533126567"/>
    <n v="34.093163737227776"/>
  </r>
  <r>
    <s v="NOV"/>
    <x v="9"/>
    <n v="64979407"/>
    <n v="10077567004502"/>
    <s v="BR Reeses PB Carbsmart Bar 8-6PK"/>
    <m/>
    <m/>
    <m/>
    <m/>
    <m/>
    <m/>
    <m/>
    <m/>
    <m/>
    <m/>
    <m/>
    <m/>
    <m/>
    <n v="5356"/>
    <n v="4983"/>
    <n v="6452.5207582675048"/>
    <n v="9545.1892290710584"/>
    <n v="13421.198202079813"/>
    <n v="12298.288387696744"/>
    <n v="13265.008901304474"/>
    <n v="12592.425132195105"/>
    <n v="12363.611275722384"/>
    <n v="9976.6556490290786"/>
    <n v="8104.6437149953563"/>
    <n v="8185.5290415290474"/>
    <n v="116544.07029189057"/>
    <n v="143"/>
    <n v="4.2560000000000002E-3"/>
    <n v="0"/>
    <n v="116544.07029189057"/>
    <n v="0"/>
    <n v="0"/>
    <n v="814.99349854468937"/>
    <n v="0"/>
    <n v="0"/>
    <n v="0"/>
    <n v="0"/>
    <n v="0"/>
    <n v="0"/>
    <n v="0"/>
    <n v="0"/>
    <n v="0"/>
    <n v="0"/>
    <n v="0"/>
    <n v="0"/>
    <n v="37.454545454545453"/>
    <n v="34.846153846153847"/>
    <n v="45.122522785087448"/>
    <n v="66.749575028468939"/>
    <n v="93.854532881677017"/>
    <n v="86.002016697180025"/>
    <n v="92.7623000091222"/>
    <n v="88.058917008357383"/>
    <n v="86.458820109946743"/>
    <n v="69.766822720483063"/>
    <n v="56.675830174792701"/>
    <n v="57.241461828874456"/>
    <n v="0"/>
    <n v="0"/>
    <n v="496.01156316228634"/>
    <n v="0"/>
    <n v="0"/>
    <n v="0"/>
    <n v="0"/>
    <n v="0"/>
    <n v="0"/>
    <n v="0"/>
    <n v="0"/>
    <n v="0"/>
    <n v="0"/>
    <n v="0"/>
    <n v="0"/>
    <n v="22.795136000000003"/>
    <n v="21.207648000000002"/>
    <n v="27.4619283471865"/>
    <n v="40.624325358926427"/>
    <n v="57.120619548051685"/>
    <n v="52.34151537803735"/>
    <n v="56.45587788395185"/>
    <n v="53.593361362622367"/>
    <n v="52.619529589474467"/>
    <n v="42.460646442267759"/>
    <n v="34.493363651020239"/>
    <n v="34.837611600747628"/>
  </r>
  <r>
    <s v="NOV"/>
    <x v="12"/>
    <n v="65089667"/>
    <n v="10077567004564"/>
    <s v="BR Carbsmart IC Bars For CS 1(3)6-PK"/>
    <m/>
    <m/>
    <m/>
    <m/>
    <m/>
    <m/>
    <m/>
    <m/>
    <m/>
    <m/>
    <m/>
    <m/>
    <m/>
    <n v="4200"/>
    <n v="7200"/>
    <n v="10357"/>
    <n v="7834"/>
    <n v="6516"/>
    <n v="9299"/>
    <n v="24767"/>
    <n v="15286"/>
    <n v="8580"/>
    <n v="6930"/>
    <n v="6420"/>
    <n v="5790"/>
    <n v="113179"/>
    <n v="150"/>
    <n v="8.8999999999999995E-5"/>
    <n v="0"/>
    <n v="113179"/>
    <n v="0"/>
    <n v="0"/>
    <n v="754.52666666666664"/>
    <n v="0"/>
    <n v="0"/>
    <n v="0"/>
    <n v="0"/>
    <n v="0"/>
    <n v="0"/>
    <n v="0"/>
    <n v="0"/>
    <n v="0"/>
    <n v="0"/>
    <n v="0"/>
    <n v="0"/>
    <n v="28"/>
    <n v="48"/>
    <n v="69.046666666666667"/>
    <n v="52.226666666666667"/>
    <n v="43.44"/>
    <n v="61.993333333333332"/>
    <n v="165.11333333333334"/>
    <n v="101.90666666666667"/>
    <n v="57.2"/>
    <n v="46.2"/>
    <n v="42.8"/>
    <n v="38.6"/>
    <n v="0"/>
    <n v="0"/>
    <n v="10.072930999999999"/>
    <n v="0"/>
    <n v="0"/>
    <n v="0"/>
    <n v="0"/>
    <n v="0"/>
    <n v="0"/>
    <n v="0"/>
    <n v="0"/>
    <n v="0"/>
    <n v="0"/>
    <n v="0"/>
    <n v="0"/>
    <n v="0.37379999999999997"/>
    <n v="0.64079999999999993"/>
    <n v="0.92177299999999995"/>
    <n v="0.69722600000000001"/>
    <n v="0.579924"/>
    <n v="0.82761099999999999"/>
    <n v="2.2042630000000001"/>
    <n v="1.3604539999999998"/>
    <n v="0.76361999999999997"/>
    <n v="0.61676999999999993"/>
    <n v="0.57138"/>
    <n v="0.51530999999999993"/>
  </r>
  <r>
    <s v="PIC"/>
    <x v="21"/>
    <n v="64898310"/>
    <n v="10077567004403"/>
    <s v="BR Vanilla 8 1PT"/>
    <m/>
    <m/>
    <m/>
    <m/>
    <m/>
    <m/>
    <m/>
    <m/>
    <m/>
    <m/>
    <m/>
    <m/>
    <m/>
    <n v="630"/>
    <n v="1320"/>
    <n v="13518"/>
    <n v="17980.514019999999"/>
    <n v="18590.24785"/>
    <n v="18093.241450000001"/>
    <n v="17211.378349999999"/>
    <n v="16753.105309999999"/>
    <n v="14818.06322"/>
    <n v="14971.158750000001"/>
    <n v="15953.878989999999"/>
    <n v="16583.99152"/>
    <n v="166423.57946000001"/>
    <n v="240"/>
    <n v="3.7839999999999996E-3"/>
    <n v="0"/>
    <n v="166423.57946000001"/>
    <n v="0"/>
    <n v="0"/>
    <n v="693.43158108333341"/>
    <n v="0"/>
    <n v="0"/>
    <n v="0"/>
    <n v="0"/>
    <n v="0"/>
    <n v="0"/>
    <n v="0"/>
    <n v="0"/>
    <n v="0"/>
    <n v="0"/>
    <n v="0"/>
    <n v="0"/>
    <n v="2.625"/>
    <n v="5.5"/>
    <n v="56.325000000000003"/>
    <n v="74.918808416666664"/>
    <n v="77.459366041666669"/>
    <n v="75.388506041666673"/>
    <n v="71.714076458333324"/>
    <n v="69.804605458333327"/>
    <n v="61.741930083333337"/>
    <n v="62.379828125000003"/>
    <n v="66.474495791666669"/>
    <n v="69.099964666666665"/>
    <n v="0"/>
    <n v="0"/>
    <n v="629.74682467664002"/>
    <n v="0"/>
    <n v="0"/>
    <n v="0"/>
    <n v="0"/>
    <n v="0"/>
    <n v="0"/>
    <n v="0"/>
    <n v="0"/>
    <n v="0"/>
    <n v="0"/>
    <n v="0"/>
    <n v="0"/>
    <n v="2.3839199999999998"/>
    <n v="4.9948799999999993"/>
    <n v="51.152111999999995"/>
    <n v="68.038265051679986"/>
    <n v="70.345497864399988"/>
    <n v="68.464825646799994"/>
    <n v="65.127855676399989"/>
    <n v="63.393750493039988"/>
    <n v="56.071551224479997"/>
    <n v="56.650864709999993"/>
    <n v="60.369478098159988"/>
    <n v="62.753823911679994"/>
  </r>
  <r>
    <s v="NOV"/>
    <x v="4"/>
    <n v="65490430"/>
    <n v="10840473400559"/>
    <s v="PS SF OCG 1-32PK"/>
    <m/>
    <m/>
    <m/>
    <m/>
    <m/>
    <m/>
    <m/>
    <m/>
    <m/>
    <m/>
    <m/>
    <m/>
    <m/>
    <n v="0"/>
    <n v="0"/>
    <n v="9000"/>
    <n v="5463"/>
    <n v="10603"/>
    <n v="15567"/>
    <n v="15747"/>
    <n v="13985"/>
    <n v="9588"/>
    <n v="6928"/>
    <n v="5786"/>
    <n v="4028"/>
    <n v="96695"/>
    <n v="200"/>
    <n v="1.5608888888888888E-3"/>
    <n v="0"/>
    <n v="96695"/>
    <n v="0"/>
    <n v="0"/>
    <n v="483.47500000000002"/>
    <n v="0"/>
    <n v="0"/>
    <n v="0"/>
    <n v="0"/>
    <n v="0"/>
    <n v="0"/>
    <n v="0"/>
    <n v="0"/>
    <n v="0"/>
    <n v="0"/>
    <n v="0"/>
    <n v="0"/>
    <n v="0"/>
    <n v="0"/>
    <n v="45"/>
    <n v="27.315000000000001"/>
    <n v="53.015000000000001"/>
    <n v="77.834999999999994"/>
    <n v="78.734999999999999"/>
    <n v="69.924999999999997"/>
    <n v="47.94"/>
    <n v="34.64"/>
    <n v="28.93"/>
    <n v="20.14"/>
    <n v="0"/>
    <n v="0"/>
    <n v="150.93015111111109"/>
    <n v="0"/>
    <n v="0"/>
    <n v="0"/>
    <n v="0"/>
    <n v="0"/>
    <n v="0"/>
    <n v="0"/>
    <n v="0"/>
    <n v="0"/>
    <n v="0"/>
    <n v="0"/>
    <n v="0"/>
    <n v="0"/>
    <n v="0"/>
    <n v="14.047999999999998"/>
    <n v="8.5271359999999987"/>
    <n v="16.550104888888889"/>
    <n v="24.298357333333332"/>
    <n v="24.579317333333332"/>
    <n v="21.82903111111111"/>
    <n v="14.965802666666665"/>
    <n v="10.813838222222222"/>
    <n v="9.0313031111111108"/>
    <n v="6.2872604444444438"/>
  </r>
  <r>
    <s v="PIC"/>
    <x v="25"/>
    <n v="65459033"/>
    <n v="10077567004793"/>
    <s v="BR Strawberry Shortcake 8 1PT"/>
    <m/>
    <m/>
    <m/>
    <m/>
    <m/>
    <m/>
    <m/>
    <m/>
    <m/>
    <m/>
    <m/>
    <m/>
    <m/>
    <n v="0"/>
    <n v="1980"/>
    <n v="11379"/>
    <n v="7432.9999999999991"/>
    <n v="9444"/>
    <n v="8983"/>
    <n v="8317"/>
    <n v="9770.9999999999982"/>
    <n v="9454.9999999999982"/>
    <n v="9770.9999999999982"/>
    <n v="9454.9999999999982"/>
    <n v="9770.9999999999982"/>
    <n v="95759"/>
    <n v="240"/>
    <n v="3.7839999999999996E-3"/>
    <n v="0"/>
    <n v="95759"/>
    <n v="0"/>
    <n v="0"/>
    <n v="398.99583333333334"/>
    <n v="0"/>
    <n v="0"/>
    <n v="0"/>
    <n v="0"/>
    <n v="0"/>
    <n v="0"/>
    <n v="0"/>
    <n v="0"/>
    <n v="0"/>
    <n v="0"/>
    <n v="0"/>
    <n v="0"/>
    <n v="0"/>
    <n v="8.25"/>
    <n v="47.412500000000001"/>
    <n v="30.970833333333328"/>
    <n v="39.35"/>
    <n v="37.429166666666667"/>
    <n v="34.654166666666669"/>
    <n v="40.712499999999991"/>
    <n v="39.395833333333329"/>
    <n v="40.712499999999991"/>
    <n v="39.395833333333329"/>
    <n v="40.712499999999991"/>
    <n v="0"/>
    <n v="0"/>
    <n v="362.35205599999995"/>
    <n v="0"/>
    <n v="0"/>
    <n v="0"/>
    <n v="0"/>
    <n v="0"/>
    <n v="0"/>
    <n v="0"/>
    <n v="0"/>
    <n v="0"/>
    <n v="0"/>
    <n v="0"/>
    <n v="0"/>
    <n v="0"/>
    <n v="7.4923199999999994"/>
    <n v="43.058135999999998"/>
    <n v="28.126471999999993"/>
    <n v="35.736095999999996"/>
    <n v="33.991671999999994"/>
    <n v="31.471527999999996"/>
    <n v="36.973463999999993"/>
    <n v="35.777719999999988"/>
    <n v="36.973463999999993"/>
    <n v="35.777719999999988"/>
    <n v="36.973463999999993"/>
  </r>
  <r>
    <s v="NOV"/>
    <x v="10"/>
    <n v="65549173"/>
    <n v="10077567004885"/>
    <s v="PS Bluey Facepiece OOH 1-20PK"/>
    <m/>
    <m/>
    <m/>
    <m/>
    <m/>
    <m/>
    <m/>
    <m/>
    <m/>
    <m/>
    <m/>
    <m/>
    <m/>
    <n v="0"/>
    <n v="0"/>
    <n v="0"/>
    <n v="0"/>
    <n v="16520"/>
    <n v="21240"/>
    <n v="17700"/>
    <n v="10620"/>
    <n v="7119"/>
    <n v="7071"/>
    <n v="5900"/>
    <n v="5310"/>
    <n v="91480"/>
    <n v="210"/>
    <n v="1.1999999999999999E-3"/>
    <n v="0"/>
    <n v="91480"/>
    <n v="0"/>
    <n v="0"/>
    <n v="435.61904761904759"/>
    <n v="0"/>
    <n v="0"/>
    <n v="0"/>
    <n v="0"/>
    <n v="0"/>
    <n v="0"/>
    <n v="0"/>
    <n v="0"/>
    <n v="0"/>
    <n v="0"/>
    <n v="0"/>
    <n v="0"/>
    <n v="0"/>
    <n v="0"/>
    <n v="0"/>
    <n v="0"/>
    <n v="78.666666666666671"/>
    <n v="101.14285714285714"/>
    <n v="84.285714285714292"/>
    <n v="50.571428571428569"/>
    <n v="33.9"/>
    <n v="33.671428571428571"/>
    <n v="28.095238095238095"/>
    <n v="25.285714285714285"/>
    <n v="0"/>
    <n v="0"/>
    <n v="109.776"/>
    <n v="0"/>
    <n v="0"/>
    <n v="0"/>
    <n v="0"/>
    <n v="0"/>
    <n v="0"/>
    <n v="0"/>
    <n v="0"/>
    <n v="0"/>
    <n v="0"/>
    <n v="0"/>
    <n v="0"/>
    <n v="0"/>
    <n v="0"/>
    <n v="0"/>
    <n v="0"/>
    <n v="19.823999999999998"/>
    <n v="25.487999999999996"/>
    <n v="21.24"/>
    <n v="12.743999999999998"/>
    <n v="8.5427999999999997"/>
    <n v="8.485199999999999"/>
    <n v="7.0799999999999992"/>
    <n v="6.371999999999999"/>
  </r>
  <r>
    <s v="PIC"/>
    <x v="25"/>
    <n v="65471855"/>
    <n v="10077567004816"/>
    <s v="BR Creamsicle 8 1PT"/>
    <m/>
    <m/>
    <m/>
    <m/>
    <m/>
    <m/>
    <m/>
    <m/>
    <m/>
    <m/>
    <m/>
    <m/>
    <m/>
    <n v="0"/>
    <n v="120"/>
    <n v="11254"/>
    <n v="6428.9999999999991"/>
    <n v="7792.9999999999991"/>
    <n v="7125.0000000000009"/>
    <n v="6504.0000000000009"/>
    <n v="7750.0000000000009"/>
    <n v="7499.9999999999991"/>
    <n v="7750.0000000000009"/>
    <n v="7499.9999999999991"/>
    <n v="7750.0000000000009"/>
    <n v="77475"/>
    <n v="240"/>
    <n v="3.7839999999999996E-3"/>
    <n v="0"/>
    <n v="77475"/>
    <n v="0"/>
    <n v="0"/>
    <n v="322.8125"/>
    <n v="0"/>
    <n v="0"/>
    <n v="0"/>
    <n v="0"/>
    <n v="0"/>
    <n v="0"/>
    <n v="0"/>
    <n v="0"/>
    <n v="0"/>
    <n v="0"/>
    <n v="0"/>
    <n v="0"/>
    <n v="0"/>
    <n v="0.5"/>
    <n v="46.891666666666666"/>
    <n v="26.787499999999998"/>
    <n v="32.470833333333331"/>
    <n v="29.687500000000004"/>
    <n v="27.100000000000005"/>
    <n v="32.291666666666671"/>
    <n v="31.249999999999996"/>
    <n v="32.291666666666671"/>
    <n v="31.249999999999996"/>
    <n v="32.291666666666671"/>
    <n v="0"/>
    <n v="0"/>
    <n v="293.16539999999998"/>
    <n v="0"/>
    <n v="0"/>
    <n v="0"/>
    <n v="0"/>
    <n v="0"/>
    <n v="0"/>
    <n v="0"/>
    <n v="0"/>
    <n v="0"/>
    <n v="0"/>
    <n v="0"/>
    <n v="0"/>
    <n v="0"/>
    <n v="0.45407999999999993"/>
    <n v="42.585135999999999"/>
    <n v="24.327335999999995"/>
    <n v="29.488711999999992"/>
    <n v="26.961000000000002"/>
    <n v="24.611136000000002"/>
    <n v="29.326000000000001"/>
    <n v="28.379999999999992"/>
    <n v="29.326000000000001"/>
    <n v="28.379999999999992"/>
    <n v="29.326000000000001"/>
  </r>
  <r>
    <s v="NOV"/>
    <x v="12"/>
    <n v="64958862"/>
    <n v="10077567004434"/>
    <s v="PS SF Cherry IH 6-12pk"/>
    <m/>
    <m/>
    <m/>
    <m/>
    <m/>
    <m/>
    <m/>
    <m/>
    <m/>
    <m/>
    <m/>
    <m/>
    <m/>
    <n v="0"/>
    <n v="0"/>
    <n v="0"/>
    <n v="0"/>
    <n v="8400"/>
    <n v="2750"/>
    <n v="8525"/>
    <n v="11366.666670000001"/>
    <n v="11000"/>
    <n v="11366.666670000001"/>
    <n v="11000"/>
    <n v="11366.666670000001"/>
    <n v="75775.000010000003"/>
    <n v="170"/>
    <n v="3.516E-3"/>
    <n v="0"/>
    <n v="75775.000010000003"/>
    <n v="0"/>
    <n v="0"/>
    <n v="445.73529417647063"/>
    <n v="0"/>
    <n v="0"/>
    <n v="0"/>
    <n v="0"/>
    <n v="0"/>
    <n v="0"/>
    <n v="0"/>
    <n v="0"/>
    <n v="0"/>
    <n v="0"/>
    <n v="0"/>
    <n v="0"/>
    <n v="0"/>
    <n v="0"/>
    <n v="0"/>
    <n v="0"/>
    <n v="49.411764705882355"/>
    <n v="16.176470588235293"/>
    <n v="50.147058823529413"/>
    <n v="66.862745117647066"/>
    <n v="64.705882352941174"/>
    <n v="66.862745117647066"/>
    <n v="64.705882352941174"/>
    <n v="66.862745117647066"/>
    <n v="0"/>
    <n v="0"/>
    <n v="266.42490003516002"/>
    <n v="0"/>
    <n v="0"/>
    <n v="0"/>
    <n v="0"/>
    <n v="0"/>
    <n v="0"/>
    <n v="0"/>
    <n v="0"/>
    <n v="0"/>
    <n v="0"/>
    <n v="0"/>
    <n v="0"/>
    <n v="0"/>
    <n v="0"/>
    <n v="0"/>
    <n v="0"/>
    <n v="29.534400000000002"/>
    <n v="9.6690000000000005"/>
    <n v="29.9739"/>
    <n v="39.96520001172"/>
    <n v="38.676000000000002"/>
    <n v="39.96520001172"/>
    <n v="38.676000000000002"/>
    <n v="39.96520001172"/>
  </r>
  <r>
    <s v="NOV"/>
    <x v="14"/>
    <n v="65540451"/>
    <n v="10076840004673"/>
    <s v="BJ US-BAR-Cookie Dough OOH 8-4pk"/>
    <m/>
    <m/>
    <m/>
    <m/>
    <m/>
    <m/>
    <m/>
    <m/>
    <m/>
    <m/>
    <m/>
    <m/>
    <m/>
    <n v="0"/>
    <n v="0"/>
    <n v="6579"/>
    <n v="9811"/>
    <n v="8870"/>
    <n v="9633"/>
    <n v="6955"/>
    <n v="4830"/>
    <n v="8637"/>
    <n v="5441"/>
    <n v="3963"/>
    <n v="3186"/>
    <n v="67905"/>
    <n v="165"/>
    <n v="2.3999999999999998E-3"/>
    <n v="0"/>
    <n v="67905"/>
    <n v="0"/>
    <n v="0"/>
    <n v="411.54545454545456"/>
    <n v="0"/>
    <n v="0"/>
    <n v="0"/>
    <n v="0"/>
    <n v="0"/>
    <n v="0"/>
    <n v="0"/>
    <n v="0"/>
    <n v="0"/>
    <n v="0"/>
    <n v="0"/>
    <n v="0"/>
    <n v="0"/>
    <n v="0"/>
    <n v="39.872727272727275"/>
    <n v="59.460606060606061"/>
    <n v="53.757575757575758"/>
    <n v="58.381818181818183"/>
    <n v="42.151515151515149"/>
    <n v="29.272727272727273"/>
    <n v="52.345454545454544"/>
    <n v="32.975757575757576"/>
    <n v="24.018181818181819"/>
    <n v="19.309090909090909"/>
    <n v="0"/>
    <n v="0"/>
    <n v="162.97199999999998"/>
    <n v="0"/>
    <n v="0"/>
    <n v="0"/>
    <n v="0"/>
    <n v="0"/>
    <n v="0"/>
    <n v="0"/>
    <n v="0"/>
    <n v="0"/>
    <n v="0"/>
    <n v="0"/>
    <n v="0"/>
    <n v="0"/>
    <n v="0"/>
    <n v="15.789599999999998"/>
    <n v="23.546399999999998"/>
    <n v="21.287999999999997"/>
    <n v="23.119199999999999"/>
    <n v="16.692"/>
    <n v="11.591999999999999"/>
    <n v="20.7288"/>
    <n v="13.058399999999999"/>
    <n v="9.5111999999999988"/>
    <n v="7.646399999999999"/>
  </r>
  <r>
    <s v="NOV"/>
    <x v="12"/>
    <n v="65468644"/>
    <n v="10840473400436"/>
    <s v="PS Soccer Ball IH 1-12pk"/>
    <m/>
    <m/>
    <m/>
    <m/>
    <m/>
    <m/>
    <m/>
    <m/>
    <m/>
    <m/>
    <m/>
    <m/>
    <m/>
    <n v="0"/>
    <n v="0"/>
    <n v="0"/>
    <n v="0"/>
    <n v="39180"/>
    <n v="19590"/>
    <n v="3265"/>
    <n v="3265"/>
    <n v="0"/>
    <n v="0"/>
    <n v="0"/>
    <n v="0"/>
    <n v="65300"/>
    <n v="437"/>
    <n v="7.1999999999999994E-4"/>
    <n v="0"/>
    <n v="65300"/>
    <n v="0"/>
    <n v="0"/>
    <n v="149.42791762013729"/>
    <n v="0"/>
    <n v="0"/>
    <n v="0"/>
    <n v="0"/>
    <n v="0"/>
    <n v="0"/>
    <n v="0"/>
    <n v="0"/>
    <n v="0"/>
    <n v="0"/>
    <n v="0"/>
    <n v="0"/>
    <n v="0"/>
    <n v="0"/>
    <n v="0"/>
    <n v="0"/>
    <n v="89.656750572082373"/>
    <n v="44.828375286041187"/>
    <n v="7.471395881006865"/>
    <n v="7.471395881006865"/>
    <n v="0"/>
    <n v="0"/>
    <n v="0"/>
    <n v="0"/>
    <n v="0"/>
    <n v="0"/>
    <n v="47.015999999999998"/>
    <n v="0"/>
    <n v="0"/>
    <n v="0"/>
    <n v="0"/>
    <n v="0"/>
    <n v="0"/>
    <n v="0"/>
    <n v="0"/>
    <n v="0"/>
    <n v="0"/>
    <n v="0"/>
    <n v="0"/>
    <n v="0"/>
    <n v="0"/>
    <n v="0"/>
    <n v="0"/>
    <n v="28.209599999999998"/>
    <n v="14.104799999999999"/>
    <n v="2.3508"/>
    <n v="2.3508"/>
    <n v="0"/>
    <n v="0"/>
    <n v="0"/>
    <n v="0"/>
  </r>
  <r>
    <s v="NOV"/>
    <x v="12"/>
    <n v="64960643"/>
    <n v="10077567004458"/>
    <s v="PS Orange Regular IH 6-12pk"/>
    <m/>
    <m/>
    <m/>
    <m/>
    <m/>
    <m/>
    <m/>
    <m/>
    <m/>
    <m/>
    <m/>
    <m/>
    <m/>
    <n v="0"/>
    <n v="0"/>
    <n v="0"/>
    <n v="0"/>
    <n v="7800"/>
    <n v="2321.4285709999999"/>
    <n v="7196.4285710000004"/>
    <n v="9595.2380950000006"/>
    <n v="9285.7142860000004"/>
    <n v="9595.2380950000006"/>
    <n v="9285.7142860000004"/>
    <n v="9595.2380950000006"/>
    <n v="64674.999999000007"/>
    <n v="170"/>
    <n v="3.516E-3"/>
    <n v="0"/>
    <n v="64674.999999000007"/>
    <n v="0"/>
    <n v="0"/>
    <n v="380.4411764647059"/>
    <n v="0"/>
    <n v="0"/>
    <n v="0"/>
    <n v="0"/>
    <n v="0"/>
    <n v="0"/>
    <n v="0"/>
    <n v="0"/>
    <n v="0"/>
    <n v="0"/>
    <n v="0"/>
    <n v="0"/>
    <n v="0"/>
    <n v="0"/>
    <n v="0"/>
    <n v="0"/>
    <n v="45.882352941176471"/>
    <n v="13.65546218235294"/>
    <n v="42.331932770588239"/>
    <n v="56.442577029411765"/>
    <n v="54.621848741176471"/>
    <n v="56.442577029411765"/>
    <n v="54.621848741176471"/>
    <n v="56.442577029411765"/>
    <n v="0"/>
    <n v="0"/>
    <n v="227.39729999648404"/>
    <n v="0"/>
    <n v="0"/>
    <n v="0"/>
    <n v="0"/>
    <n v="0"/>
    <n v="0"/>
    <n v="0"/>
    <n v="0"/>
    <n v="0"/>
    <n v="0"/>
    <n v="0"/>
    <n v="0"/>
    <n v="0"/>
    <n v="0"/>
    <n v="0"/>
    <n v="0"/>
    <n v="27.424800000000001"/>
    <n v="8.1621428556360005"/>
    <n v="25.302642855636002"/>
    <n v="33.73685714202"/>
    <n v="32.648571429576002"/>
    <n v="33.73685714202"/>
    <n v="32.648571429576002"/>
    <n v="33.73685714202"/>
  </r>
  <r>
    <s v="PIC"/>
    <x v="25"/>
    <n v="65459388"/>
    <n v="10077567004809"/>
    <s v="BR Almond Joy 8 1PT"/>
    <m/>
    <m/>
    <m/>
    <m/>
    <m/>
    <m/>
    <m/>
    <m/>
    <m/>
    <m/>
    <m/>
    <m/>
    <m/>
    <n v="0"/>
    <n v="120"/>
    <n v="11002.999999999998"/>
    <n v="5062"/>
    <n v="6041"/>
    <n v="5446.0000000000009"/>
    <n v="4884.9999999999991"/>
    <n v="5923.0000000000009"/>
    <n v="5731.9999999999991"/>
    <n v="5923.0000000000009"/>
    <n v="5731.9999999999991"/>
    <n v="5923.0000000000009"/>
    <n v="61790"/>
    <n v="240"/>
    <n v="3.7839999999999996E-3"/>
    <n v="0"/>
    <n v="61790"/>
    <n v="0"/>
    <n v="0"/>
    <n v="257.45833333333331"/>
    <n v="0"/>
    <n v="0"/>
    <n v="0"/>
    <n v="0"/>
    <n v="0"/>
    <n v="0"/>
    <n v="0"/>
    <n v="0"/>
    <n v="0"/>
    <n v="0"/>
    <n v="0"/>
    <n v="0"/>
    <n v="0"/>
    <n v="0.5"/>
    <n v="45.845833333333324"/>
    <n v="21.091666666666665"/>
    <n v="25.170833333333334"/>
    <n v="22.69166666666667"/>
    <n v="20.354166666666664"/>
    <n v="24.679166666666671"/>
    <n v="23.883333333333329"/>
    <n v="24.679166666666671"/>
    <n v="23.883333333333329"/>
    <n v="24.679166666666671"/>
    <n v="0"/>
    <n v="0"/>
    <n v="233.81335999999999"/>
    <n v="0"/>
    <n v="0"/>
    <n v="0"/>
    <n v="0"/>
    <n v="0"/>
    <n v="0"/>
    <n v="0"/>
    <n v="0"/>
    <n v="0"/>
    <n v="0"/>
    <n v="0"/>
    <n v="0"/>
    <n v="0"/>
    <n v="0.45407999999999993"/>
    <n v="41.63535199999999"/>
    <n v="19.154608"/>
    <n v="22.859143999999997"/>
    <n v="20.607664"/>
    <n v="18.484839999999995"/>
    <n v="22.412632000000002"/>
    <n v="21.689887999999993"/>
    <n v="22.412632000000002"/>
    <n v="21.689887999999993"/>
    <n v="22.412632000000002"/>
  </r>
  <r>
    <s v="NOV"/>
    <x v="9"/>
    <n v="65539504"/>
    <n v="10077567004847"/>
    <s v="MG Bars Dubai Chocolate 8-3pk"/>
    <m/>
    <m/>
    <m/>
    <m/>
    <m/>
    <m/>
    <m/>
    <m/>
    <m/>
    <m/>
    <m/>
    <m/>
    <m/>
    <n v="0"/>
    <n v="0"/>
    <n v="0"/>
    <n v="1000"/>
    <n v="1500"/>
    <n v="15000"/>
    <n v="0"/>
    <n v="0"/>
    <n v="6000"/>
    <n v="6000"/>
    <n v="3000"/>
    <n v="0"/>
    <n v="32500"/>
    <n v="210"/>
    <n v="1.9199999999999998E-3"/>
    <n v="0"/>
    <n v="32500"/>
    <n v="0"/>
    <n v="0"/>
    <n v="154.76190476190476"/>
    <n v="0"/>
    <n v="0"/>
    <n v="0"/>
    <n v="0"/>
    <n v="0"/>
    <n v="0"/>
    <n v="0"/>
    <n v="0"/>
    <n v="0"/>
    <n v="0"/>
    <n v="0"/>
    <n v="0"/>
    <n v="0"/>
    <n v="0"/>
    <n v="0"/>
    <n v="4.7619047619047619"/>
    <n v="7.1428571428571432"/>
    <n v="71.428571428571431"/>
    <n v="0"/>
    <n v="0"/>
    <n v="28.571428571428573"/>
    <n v="28.571428571428573"/>
    <n v="14.285714285714286"/>
    <n v="0"/>
    <n v="0"/>
    <n v="0"/>
    <n v="62.399999999999991"/>
    <n v="0"/>
    <n v="0"/>
    <n v="0"/>
    <n v="0"/>
    <n v="0"/>
    <n v="0"/>
    <n v="0"/>
    <n v="0"/>
    <n v="0"/>
    <n v="0"/>
    <n v="0"/>
    <n v="0"/>
    <n v="0"/>
    <n v="0"/>
    <n v="0"/>
    <n v="1.92"/>
    <n v="2.88"/>
    <n v="28.799999999999997"/>
    <n v="0"/>
    <n v="0"/>
    <n v="11.52"/>
    <n v="11.52"/>
    <n v="5.76"/>
    <n v="0"/>
  </r>
  <r>
    <s v="PIC"/>
    <x v="28"/>
    <n v="65451950"/>
    <n v="10076840004635"/>
    <s v="BJ US-IC Honey Graham Latte-1 2.4Gal"/>
    <m/>
    <m/>
    <m/>
    <m/>
    <m/>
    <m/>
    <m/>
    <m/>
    <m/>
    <m/>
    <m/>
    <m/>
    <m/>
    <n v="1056"/>
    <n v="666"/>
    <n v="914"/>
    <n v="700"/>
    <n v="665"/>
    <n v="865"/>
    <n v="1104"/>
    <n v="814"/>
    <n v="385"/>
    <n v="325"/>
    <n v="237"/>
    <n v="220"/>
    <n v="7951"/>
    <n v="125"/>
    <n v="9.0850000000000011E-3"/>
    <n v="0"/>
    <n v="7951"/>
    <n v="0"/>
    <n v="0"/>
    <n v="63.607999999999997"/>
    <n v="0"/>
    <n v="0"/>
    <n v="0"/>
    <n v="0"/>
    <n v="0"/>
    <n v="0"/>
    <n v="0"/>
    <n v="0"/>
    <n v="0"/>
    <n v="0"/>
    <n v="0"/>
    <n v="0"/>
    <n v="8.4480000000000004"/>
    <n v="5.3280000000000003"/>
    <n v="7.3120000000000003"/>
    <n v="5.6"/>
    <n v="5.32"/>
    <n v="6.92"/>
    <n v="8.8320000000000007"/>
    <n v="6.5119999999999996"/>
    <n v="3.08"/>
    <n v="2.6"/>
    <n v="1.8959999999999999"/>
    <n v="1.76"/>
    <n v="0"/>
    <n v="0"/>
    <n v="72.234835000000004"/>
    <n v="0"/>
    <n v="0"/>
    <n v="0"/>
    <n v="0"/>
    <n v="0"/>
    <n v="0"/>
    <n v="0"/>
    <n v="0"/>
    <n v="0"/>
    <n v="0"/>
    <n v="0"/>
    <n v="0"/>
    <n v="9.5937600000000014"/>
    <n v="6.0506100000000007"/>
    <n v="8.3036900000000013"/>
    <n v="6.3595000000000006"/>
    <n v="6.0415250000000009"/>
    <n v="7.8585250000000011"/>
    <n v="10.029840000000002"/>
    <n v="7.3951900000000013"/>
    <n v="3.4977250000000004"/>
    <n v="2.9526250000000003"/>
    <n v="2.1531450000000003"/>
    <n v="1.9987000000000001"/>
  </r>
  <r>
    <s v="PIC"/>
    <x v="28"/>
    <n v="65640070"/>
    <n v="10076840004628"/>
    <s v="BJ US-NDO Key Lime Pie-1 2.4Gal"/>
    <m/>
    <m/>
    <m/>
    <m/>
    <m/>
    <m/>
    <m/>
    <m/>
    <m/>
    <m/>
    <m/>
    <m/>
    <m/>
    <n v="0"/>
    <n v="200"/>
    <n v="700"/>
    <n v="698"/>
    <n v="663"/>
    <n v="862"/>
    <n v="1101"/>
    <n v="812"/>
    <n v="384"/>
    <n v="324"/>
    <n v="236"/>
    <n v="219"/>
    <n v="6199"/>
    <n v="125"/>
    <n v="9.0848256361922702E-3"/>
    <n v="0"/>
    <n v="6199"/>
    <n v="0"/>
    <n v="0"/>
    <n v="49.591999999999999"/>
    <n v="0"/>
    <n v="0"/>
    <n v="0"/>
    <n v="0"/>
    <n v="0"/>
    <n v="0"/>
    <n v="0"/>
    <n v="0"/>
    <n v="0"/>
    <n v="0"/>
    <n v="0"/>
    <n v="0"/>
    <n v="0"/>
    <n v="1.6"/>
    <n v="5.6"/>
    <n v="5.5839999999999996"/>
    <n v="5.3040000000000003"/>
    <n v="6.8959999999999999"/>
    <n v="8.8079999999999998"/>
    <n v="6.4960000000000004"/>
    <n v="3.0720000000000001"/>
    <n v="2.5920000000000001"/>
    <n v="1.8879999999999999"/>
    <n v="1.752"/>
    <n v="0"/>
    <n v="0"/>
    <n v="56.316834118755885"/>
    <n v="0"/>
    <n v="0"/>
    <n v="0"/>
    <n v="0"/>
    <n v="0"/>
    <n v="0"/>
    <n v="0"/>
    <n v="0"/>
    <n v="0"/>
    <n v="0"/>
    <n v="0"/>
    <n v="0"/>
    <n v="0"/>
    <n v="1.8169651272384542"/>
    <n v="6.3593779453345896"/>
    <n v="6.3412082940622048"/>
    <n v="6.0232393967954749"/>
    <n v="7.8311196983977371"/>
    <n v="10.00239302544769"/>
    <n v="7.3768784165881236"/>
    <n v="3.4885730442978318"/>
    <n v="2.9434835061262956"/>
    <n v="2.1440188501413759"/>
    <n v="1.9895768143261072"/>
  </r>
  <r>
    <s v="PIC"/>
    <x v="28"/>
    <n v="65498063"/>
    <n v="10076840004666"/>
    <s v="BJ US-IC Black RASP Fudge Chunk-1 2.4gal"/>
    <m/>
    <m/>
    <m/>
    <m/>
    <m/>
    <m/>
    <m/>
    <m/>
    <m/>
    <m/>
    <m/>
    <m/>
    <m/>
    <n v="0"/>
    <n v="0"/>
    <n v="700"/>
    <n v="698"/>
    <n v="663"/>
    <n v="862"/>
    <n v="1101"/>
    <n v="812"/>
    <n v="384"/>
    <n v="324"/>
    <n v="236"/>
    <n v="219"/>
    <n v="5999"/>
    <n v="125"/>
    <n v="9.0850000000000011E-3"/>
    <n v="0"/>
    <n v="5999"/>
    <n v="0"/>
    <n v="0"/>
    <n v="47.991999999999997"/>
    <n v="0"/>
    <n v="0"/>
    <n v="0"/>
    <n v="0"/>
    <n v="0"/>
    <n v="0"/>
    <n v="0"/>
    <n v="0"/>
    <n v="0"/>
    <n v="0"/>
    <n v="0"/>
    <n v="0"/>
    <n v="0"/>
    <n v="0"/>
    <n v="5.6"/>
    <n v="5.5839999999999996"/>
    <n v="5.3040000000000003"/>
    <n v="6.8959999999999999"/>
    <n v="8.8079999999999998"/>
    <n v="6.4960000000000004"/>
    <n v="3.0720000000000001"/>
    <n v="2.5920000000000001"/>
    <n v="1.8879999999999999"/>
    <n v="1.752"/>
    <n v="0"/>
    <n v="0"/>
    <n v="54.500915000000006"/>
    <n v="0"/>
    <n v="0"/>
    <n v="0"/>
    <n v="0"/>
    <n v="0"/>
    <n v="0"/>
    <n v="0"/>
    <n v="0"/>
    <n v="0"/>
    <n v="0"/>
    <n v="0"/>
    <n v="0"/>
    <n v="0"/>
    <n v="0"/>
    <n v="6.3595000000000006"/>
    <n v="6.341330000000001"/>
    <n v="6.0233550000000005"/>
    <n v="7.8312700000000008"/>
    <n v="10.002585000000002"/>
    <n v="7.3770200000000008"/>
    <n v="3.4886400000000002"/>
    <n v="2.9435400000000005"/>
    <n v="2.1440600000000001"/>
    <n v="1.9896150000000001"/>
  </r>
  <r>
    <m/>
    <x v="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E60319-7079-4476-8094-20B0C1DF9AE6}" name="PivotTable26" cacheId="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0:Y21" firstHeaderRow="0" firstDataRow="1" firstDataCol="0"/>
  <pivotFields count="8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1/1/20252" fld="36" baseField="0" baseItem="0"/>
    <dataField name="Sum of 2/1/20252" fld="37" baseField="0" baseItem="0"/>
    <dataField name="Sum of 3/1/20252" fld="38" baseField="0" baseItem="0"/>
    <dataField name="Sum of 4/1/20252" fld="39" baseField="0" baseItem="0"/>
    <dataField name="Sum of 5/1/20252" fld="40" baseField="0" baseItem="0"/>
    <dataField name="Sum of 6/1/20252" fld="41" baseField="0" baseItem="0"/>
    <dataField name="Sum of 7/1/20252" fld="42" baseField="0" baseItem="0"/>
    <dataField name="Sum of 8/1/20252" fld="43" baseField="0" baseItem="0"/>
    <dataField name="Sum of 9/1/20252" fld="44" baseField="0" baseItem="0"/>
    <dataField name="Sum of 10/1/20252" fld="45" baseField="0" baseItem="0"/>
    <dataField name="Sum of 11/1/20252" fld="46" baseField="0" baseItem="0"/>
    <dataField name="Sum of 12/1/20252" fld="47" baseField="0" baseItem="0"/>
    <dataField name="Sum of 1/1/20262" fld="48" baseField="0" baseItem="0"/>
    <dataField name="Sum of 2/1/20262" fld="49" baseField="0" baseItem="0"/>
    <dataField name="Sum of 3/1/20262" fld="50" baseField="0" baseItem="0"/>
    <dataField name="Sum of 4/1/20262" fld="51" baseField="0" baseItem="0"/>
    <dataField name="Sum of 5/1/20262" fld="52" baseField="0" baseItem="0"/>
    <dataField name="Sum of 6/1/20262" fld="53" baseField="0" baseItem="0"/>
    <dataField name="Sum of 7/1/20262" fld="54" baseField="0" baseItem="0"/>
    <dataField name="Sum of 8/1/20262" fld="55" baseField="0" baseItem="0"/>
    <dataField name="Sum of 9/1/20262" fld="56" baseField="0" baseItem="0"/>
    <dataField name="Sum of 10/1/20262" fld="57" baseField="0" baseItem="0"/>
    <dataField name="Sum of 11/1/20262" fld="58" baseField="0" baseItem="0"/>
    <dataField name="Sum of 12/1/20262" fld="5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E8F0E5-C52C-4957-88D5-668B3357E3ED}" name="PivotTable1" cacheId="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J4" firstHeaderRow="0" firstDataRow="1" firstDataCol="0"/>
  <pivotFields count="87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2024 Cs" fld="3" baseField="0" baseItem="1"/>
    <dataField name="Sum of 2025 Cs" fld="31" baseField="0" baseItem="0"/>
    <dataField name="Sum of 2026 Cs" fld="32" baseField="0" baseItem="0"/>
    <dataField name="Sum of 2024 Pal" fld="33" baseField="0" baseItem="0"/>
    <dataField name="Sum of 2025 Pal" fld="34" baseField="0" baseItem="0"/>
    <dataField name="Sum of 2026 Pal" fld="35" baseField="0" baseItem="0"/>
    <dataField name="Sum of 2024 Liton" fld="60" baseField="0" baseItem="0"/>
    <dataField name="Sum of 2025 Liton" fld="61" baseField="0" baseItem="0"/>
    <dataField name="Sum of 2026 Liton" fld="62" baseField="0" baseItem="0"/>
  </dataFields>
  <formats count="1">
    <format dxfId="2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AA3B25-0BFC-47AE-A13F-544FA3BE8B96}" name="PivotTable12" cacheId="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0:J51" firstHeaderRow="0" firstDataRow="1" firstDataCol="0"/>
  <pivotFields count="87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2024 Cs" fld="3" baseField="0" baseItem="1"/>
    <dataField name="Sum of 2025 Cs" fld="31" baseField="0" baseItem="0"/>
    <dataField name="Sum of 2026 Cs" fld="32" baseField="0" baseItem="0"/>
    <dataField name="Sum of 2024 Pal" fld="33" baseField="0" baseItem="0"/>
    <dataField name="Sum of 2025 Pal" fld="34" baseField="0" baseItem="0"/>
    <dataField name="Sum of 2026 Pal" fld="35" baseField="0" baseItem="0"/>
    <dataField name="Sum of 2024 Liton" fld="60" baseField="0" baseItem="0"/>
    <dataField name="Sum of 2025 Liton" fld="61" baseField="0" baseItem="0"/>
    <dataField name="Sum of 2026 Liton" fld="62" baseField="0" baseItem="0"/>
  </dataFields>
  <formats count="1">
    <format dxfId="2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60A16-2B7E-4B43-840F-362A60A96113}" name="PivotTable6" cacheId="1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K42" firstHeaderRow="0" firstDataRow="1" firstDataCol="1"/>
  <pivotFields count="88">
    <pivotField axis="axisRow" showAll="0" sortType="descending">
      <items count="40">
        <item x="26"/>
        <item x="0"/>
        <item x="15"/>
        <item x="35"/>
        <item x="1"/>
        <item x="20"/>
        <item x="30"/>
        <item x="18"/>
        <item x="3"/>
        <item x="19"/>
        <item x="10"/>
        <item x="4"/>
        <item x="11"/>
        <item x="33"/>
        <item x="24"/>
        <item x="9"/>
        <item x="31"/>
        <item x="7"/>
        <item x="28"/>
        <item x="13"/>
        <item x="2"/>
        <item x="29"/>
        <item m="1" x="38"/>
        <item x="16"/>
        <item x="27"/>
        <item x="14"/>
        <item x="21"/>
        <item x="17"/>
        <item x="23"/>
        <item x="6"/>
        <item x="12"/>
        <item x="32"/>
        <item x="5"/>
        <item x="34"/>
        <item x="22"/>
        <item x="25"/>
        <item x="8"/>
        <item x="36"/>
        <item x="3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9">
    <i>
      <x v="1"/>
    </i>
    <i>
      <x v="4"/>
    </i>
    <i>
      <x v="29"/>
    </i>
    <i>
      <x v="36"/>
    </i>
    <i>
      <x v="20"/>
    </i>
    <i>
      <x v="17"/>
    </i>
    <i>
      <x v="8"/>
    </i>
    <i>
      <x v="11"/>
    </i>
    <i>
      <x v="15"/>
    </i>
    <i>
      <x v="32"/>
    </i>
    <i>
      <x v="30"/>
    </i>
    <i>
      <x v="10"/>
    </i>
    <i>
      <x v="2"/>
    </i>
    <i>
      <x v="19"/>
    </i>
    <i>
      <x v="14"/>
    </i>
    <i>
      <x v="9"/>
    </i>
    <i>
      <x v="27"/>
    </i>
    <i>
      <x v="26"/>
    </i>
    <i>
      <x v="12"/>
    </i>
    <i>
      <x v="25"/>
    </i>
    <i>
      <x/>
    </i>
    <i>
      <x v="7"/>
    </i>
    <i>
      <x v="34"/>
    </i>
    <i>
      <x v="23"/>
    </i>
    <i>
      <x v="5"/>
    </i>
    <i>
      <x v="28"/>
    </i>
    <i>
      <x v="35"/>
    </i>
    <i>
      <x v="37"/>
    </i>
    <i>
      <x v="21"/>
    </i>
    <i>
      <x v="3"/>
    </i>
    <i>
      <x v="18"/>
    </i>
    <i>
      <x v="24"/>
    </i>
    <i>
      <x v="13"/>
    </i>
    <i>
      <x v="33"/>
    </i>
    <i>
      <x v="31"/>
    </i>
    <i>
      <x v="38"/>
    </i>
    <i>
      <x v="16"/>
    </i>
    <i>
      <x v="6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2024 Cs" fld="4" baseField="0" baseItem="0"/>
    <dataField name="Sum of 2025 Cs" fld="32" baseField="0" baseItem="0"/>
    <dataField name="Sum of 2026 Cs" fld="33" baseField="0" baseItem="0"/>
    <dataField name="Sum of 2024 Pal" fld="34" baseField="0" baseItem="0"/>
    <dataField name="Sum of 2025 Pal" fld="35" baseField="0" baseItem="0"/>
    <dataField name="Sum of 2026 Pal" fld="36" baseField="0" baseItem="0"/>
    <dataField name="Sum of 2024 Liton" fld="61" baseField="0" baseItem="0"/>
    <dataField name="Sum of 2025 Liton" fld="62" baseField="0" baseItem="0"/>
    <dataField name="Sum of 2026 Liton" fld="63" baseField="0" baseItem="0"/>
  </dataFields>
  <formats count="18">
    <format dxfId="23">
      <pivotArea outline="0" collapsedLevelsAreSubtotals="1" fieldPosition="0"/>
    </format>
    <format dxfId="22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2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9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18">
      <pivotArea outline="0" collapsedLevelsAreSubtotals="1" fieldPosition="0">
        <references count="1">
          <reference field="4294967294" count="3" selected="0">
            <x v="6"/>
            <x v="7"/>
            <x v="8"/>
          </reference>
        </references>
      </pivotArea>
    </format>
    <format dxfId="17">
      <pivotArea dataOnly="0" labelOnly="1" outline="0" fieldPosition="0">
        <references count="1">
          <reference field="4294967294" count="3">
            <x v="6"/>
            <x v="7"/>
            <x v="8"/>
          </reference>
        </references>
      </pivotArea>
    </format>
    <format dxfId="16">
      <pivotArea dataOnly="0" labelOnly="1" fieldPosition="0">
        <references count="1">
          <reference field="0" count="3">
            <x v="1"/>
            <x v="4"/>
            <x v="29"/>
          </reference>
        </references>
      </pivotArea>
    </format>
    <format dxfId="15">
      <pivotArea dataOnly="0" labelOnly="1" fieldPosition="0">
        <references count="1">
          <reference field="0" count="1">
            <x v="30"/>
          </reference>
        </references>
      </pivotArea>
    </format>
    <format dxfId="14">
      <pivotArea dataOnly="0" labelOnly="1" fieldPosition="0">
        <references count="1">
          <reference field="0" count="1">
            <x v="22"/>
          </reference>
        </references>
      </pivotArea>
    </format>
    <format dxfId="13">
      <pivotArea dataOnly="0" labelOnly="1" fieldPosition="0">
        <references count="1">
          <reference field="0" count="3">
            <x v="1"/>
            <x v="4"/>
            <x v="29"/>
          </reference>
        </references>
      </pivotArea>
    </format>
    <format dxfId="12">
      <pivotArea dataOnly="0" labelOnly="1" fieldPosition="0">
        <references count="1">
          <reference field="0" count="1">
            <x v="26"/>
          </reference>
        </references>
      </pivotArea>
    </format>
    <format dxfId="11">
      <pivotArea dataOnly="0" labelOnly="1" fieldPosition="0">
        <references count="1">
          <reference field="0" count="1">
            <x v="0"/>
          </reference>
        </references>
      </pivotArea>
    </format>
    <format dxfId="10">
      <pivotArea dataOnly="0" labelOnly="1" fieldPosition="0">
        <references count="1">
          <reference field="0" count="1">
            <x v="23"/>
          </reference>
        </references>
      </pivotArea>
    </format>
    <format dxfId="9">
      <pivotArea dataOnly="0" labelOnly="1" fieldPosition="0">
        <references count="1">
          <reference field="0" count="2">
            <x v="21"/>
            <x v="37"/>
          </reference>
        </references>
      </pivotArea>
    </format>
    <format dxfId="8">
      <pivotArea dataOnly="0" labelOnly="1" fieldPosition="0">
        <references count="1">
          <reference field="0" count="1">
            <x v="6"/>
          </reference>
        </references>
      </pivotArea>
    </format>
    <format dxfId="7">
      <pivotArea dataOnly="0" labelOnly="1" fieldPosition="0">
        <references count="1">
          <reference field="0" count="1">
            <x v="16"/>
          </reference>
        </references>
      </pivotArea>
    </format>
    <format dxfId="6">
      <pivotArea dataOnly="0" labelOnly="1" fieldPosition="0">
        <references count="1">
          <reference field="0" count="1">
            <x v="2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C4018-D5DD-4F2C-A71F-A8B3DA8E7630}" name="PivotTable13" cacheId="1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" firstHeaderRow="0" firstDataRow="1" firstDataCol="1"/>
  <pivotFields count="89">
    <pivotField axis="axisRow" showAll="0">
      <items count="3">
        <item x="1"/>
        <item x="0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64" showAll="0"/>
    <pivotField numFmtId="164" showAll="0"/>
    <pivotField showAll="0"/>
    <pivotField numFmtId="43" showAll="0"/>
    <pivotField numFmtId="164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showAll="0"/>
    <pivotField dataField="1"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2024 Liton" fld="62" baseField="0" baseItem="0"/>
    <dataField name="Sum of 2025 Liton" fld="63" baseField="0" baseItem="0" numFmtId="164"/>
    <dataField name="Sum of 2026 Liton" fld="6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9FCEAB-D038-4F5B-9CA7-00CC62C685B6}" name="PivotTable4" cacheId="1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J4" firstHeaderRow="0" firstDataRow="1" firstDataCol="0"/>
  <pivotFields count="89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2024 Cs" fld="5" baseField="0" baseItem="1"/>
    <dataField name="Sum of 2025 Cs" fld="33" baseField="0" baseItem="0"/>
    <dataField name="Sum of 2026 Cs" fld="34" baseField="0" baseItem="0"/>
    <dataField name="Sum of 2024 Pal" fld="35" baseField="0" baseItem="1"/>
    <dataField name="Sum of 2025 Pal" fld="36" baseField="0" baseItem="0"/>
    <dataField name="Sum of 2026 Pal" fld="37" baseField="0" baseItem="0"/>
    <dataField name="Sum of 2024 Liton" fld="62" baseField="0" baseItem="1"/>
    <dataField name="Sum of 2025 Liton" fld="63" baseField="0" baseItem="0"/>
    <dataField name="Sum of 2026 Liton" fld="6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CD734-98F5-4043-9B59-372A08D3D0A9}" name="PivotTable1" cacheId="1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3" firstHeaderRow="1" firstDataRow="1" firstDataCol="1"/>
  <pivotFields count="89">
    <pivotField showAll="0"/>
    <pivotField axis="axisRow" showAll="0">
      <items count="40">
        <item x="28"/>
        <item x="0"/>
        <item x="19"/>
        <item x="14"/>
        <item x="2"/>
        <item x="22"/>
        <item x="32"/>
        <item x="18"/>
        <item x="3"/>
        <item x="20"/>
        <item x="8"/>
        <item x="10"/>
        <item x="13"/>
        <item x="36"/>
        <item x="23"/>
        <item x="7"/>
        <item x="33"/>
        <item x="9"/>
        <item x="31"/>
        <item x="12"/>
        <item x="4"/>
        <item x="25"/>
        <item x="34"/>
        <item x="27"/>
        <item x="30"/>
        <item x="15"/>
        <item x="21"/>
        <item x="17"/>
        <item x="29"/>
        <item x="5"/>
        <item x="11"/>
        <item x="35"/>
        <item x="1"/>
        <item x="37"/>
        <item x="26"/>
        <item x="24"/>
        <item x="6"/>
        <item x="16"/>
        <item x="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Items count="1">
    <i/>
  </colItems>
  <dataFields count="1">
    <dataField name="Sum of Total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B93B0-2E9F-4E26-BE57-1073DF213679}">
  <dimension ref="B3:U30"/>
  <sheetViews>
    <sheetView workbookViewId="0">
      <selection activeCell="G6" sqref="G6:H6"/>
    </sheetView>
  </sheetViews>
  <sheetFormatPr defaultRowHeight="15" x14ac:dyDescent="0.25"/>
  <cols>
    <col min="2" max="2" width="11.7109375" bestFit="1" customWidth="1"/>
    <col min="3" max="3" width="14" bestFit="1" customWidth="1"/>
    <col min="4" max="7" width="11.5703125" bestFit="1" customWidth="1"/>
    <col min="8" max="14" width="10.5703125" hidden="1" customWidth="1"/>
    <col min="18" max="18" width="13.28515625" bestFit="1" customWidth="1"/>
    <col min="19" max="19" width="9.5703125" bestFit="1" customWidth="1"/>
  </cols>
  <sheetData>
    <row r="3" spans="2:21" x14ac:dyDescent="0.25">
      <c r="C3" s="31"/>
      <c r="D3" s="31"/>
      <c r="E3" s="31"/>
      <c r="F3" s="31"/>
      <c r="G3" s="31"/>
      <c r="H3" s="31" t="s">
        <v>0</v>
      </c>
      <c r="I3" s="31" t="s">
        <v>1</v>
      </c>
      <c r="J3" s="31" t="s">
        <v>2</v>
      </c>
      <c r="K3" s="31" t="s">
        <v>3</v>
      </c>
      <c r="L3" s="31" t="s">
        <v>4</v>
      </c>
      <c r="M3" s="31" t="s">
        <v>5</v>
      </c>
      <c r="N3" s="31" t="s">
        <v>6</v>
      </c>
    </row>
    <row r="4" spans="2:21" x14ac:dyDescent="0.25">
      <c r="C4" s="32"/>
      <c r="D4" s="74"/>
      <c r="E4" s="73"/>
      <c r="F4" s="73"/>
      <c r="G4" s="32"/>
      <c r="H4" s="32">
        <v>77322</v>
      </c>
      <c r="I4" s="32">
        <v>76033</v>
      </c>
      <c r="J4" s="32">
        <v>75910</v>
      </c>
      <c r="K4" s="32">
        <v>78987</v>
      </c>
      <c r="L4" s="32">
        <v>86443</v>
      </c>
      <c r="M4" s="32">
        <v>86754.259083109733</v>
      </c>
      <c r="N4" s="32">
        <v>92916</v>
      </c>
    </row>
    <row r="5" spans="2:21" x14ac:dyDescent="0.25">
      <c r="C5" s="32"/>
      <c r="D5" s="32"/>
      <c r="E5" s="75"/>
      <c r="F5" s="76"/>
      <c r="G5" s="77"/>
      <c r="H5" s="32">
        <v>99036</v>
      </c>
      <c r="I5" s="32">
        <v>94823</v>
      </c>
      <c r="J5" s="32">
        <v>93799.414926366109</v>
      </c>
      <c r="K5" s="32">
        <v>101405.9236096828</v>
      </c>
      <c r="L5" s="32">
        <v>104000</v>
      </c>
      <c r="M5" s="32">
        <v>111889.1464587934</v>
      </c>
      <c r="N5" s="32">
        <v>97481.642249661789</v>
      </c>
    </row>
    <row r="6" spans="2:21" ht="15.75" thickBot="1" x14ac:dyDescent="0.3">
      <c r="C6" s="32"/>
      <c r="D6" s="32"/>
      <c r="E6" s="32"/>
      <c r="F6" s="74"/>
      <c r="G6" s="32"/>
      <c r="H6" s="32">
        <v>105009.66192806847</v>
      </c>
      <c r="I6" s="32">
        <v>97809.842908161605</v>
      </c>
      <c r="J6" s="32">
        <v>91717.211086651689</v>
      </c>
      <c r="K6" s="32">
        <v>90605.004258132016</v>
      </c>
      <c r="L6" s="32">
        <v>93188.756234849337</v>
      </c>
      <c r="M6" s="32">
        <v>91337.264698953339</v>
      </c>
      <c r="N6" s="32">
        <v>78772.592474216683</v>
      </c>
    </row>
    <row r="7" spans="2:21" x14ac:dyDescent="0.25">
      <c r="B7" s="78"/>
      <c r="C7" s="79"/>
      <c r="D7" s="79"/>
      <c r="E7" s="79"/>
      <c r="F7" s="79"/>
      <c r="G7" s="80"/>
      <c r="H7" s="23"/>
      <c r="I7" s="23"/>
      <c r="J7" s="23"/>
      <c r="K7" s="23"/>
      <c r="L7" s="23"/>
      <c r="M7" s="23"/>
      <c r="N7" s="23"/>
    </row>
    <row r="8" spans="2:21" x14ac:dyDescent="0.25">
      <c r="B8" s="42"/>
      <c r="C8" s="81"/>
      <c r="D8" s="81"/>
      <c r="E8" s="81"/>
      <c r="F8" s="81"/>
      <c r="G8" s="82"/>
    </row>
    <row r="9" spans="2:21" x14ac:dyDescent="0.25">
      <c r="B9" s="42"/>
      <c r="C9" s="81"/>
      <c r="D9" s="81"/>
      <c r="E9" s="81"/>
      <c r="F9" s="81"/>
      <c r="G9" s="82"/>
      <c r="U9" t="s">
        <v>7</v>
      </c>
    </row>
    <row r="10" spans="2:21" ht="15.75" thickBot="1" x14ac:dyDescent="0.3">
      <c r="B10" s="83"/>
      <c r="C10" s="50"/>
      <c r="D10" s="50"/>
      <c r="E10" s="50"/>
      <c r="F10" s="50"/>
      <c r="G10" s="51"/>
      <c r="S10">
        <v>2000000</v>
      </c>
      <c r="U10">
        <f>S10*3</f>
        <v>6000000</v>
      </c>
    </row>
    <row r="11" spans="2:21" x14ac:dyDescent="0.25">
      <c r="S11">
        <f>S10/7</f>
        <v>285714.28571428574</v>
      </c>
      <c r="U11">
        <f>U10*0.1</f>
        <v>600000</v>
      </c>
    </row>
    <row r="12" spans="2:21" x14ac:dyDescent="0.25">
      <c r="S12">
        <f>S11*2</f>
        <v>571428.57142857148</v>
      </c>
      <c r="U12">
        <f>U11/185</f>
        <v>3243.2432432432433</v>
      </c>
    </row>
    <row r="13" spans="2:21" x14ac:dyDescent="0.25">
      <c r="S13">
        <f>S12/180</f>
        <v>3174.6031746031749</v>
      </c>
    </row>
    <row r="22" spans="18:20" x14ac:dyDescent="0.25">
      <c r="S22">
        <v>113</v>
      </c>
    </row>
    <row r="23" spans="18:20" x14ac:dyDescent="0.25">
      <c r="S23">
        <v>137</v>
      </c>
    </row>
    <row r="24" spans="18:20" x14ac:dyDescent="0.25">
      <c r="S24">
        <f>S23/S22-1</f>
        <v>0.21238938053097356</v>
      </c>
    </row>
    <row r="27" spans="18:20" x14ac:dyDescent="0.25">
      <c r="S27">
        <v>800000</v>
      </c>
    </row>
    <row r="28" spans="18:20" x14ac:dyDescent="0.25">
      <c r="R28" s="23"/>
      <c r="S28">
        <f>S27/190</f>
        <v>4210.5263157894733</v>
      </c>
    </row>
    <row r="29" spans="18:20" x14ac:dyDescent="0.25">
      <c r="R29" s="23"/>
      <c r="S29" s="25"/>
    </row>
    <row r="30" spans="18:20" x14ac:dyDescent="0.25">
      <c r="S30" s="39"/>
      <c r="T30" s="5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AFC1B-A38B-47C7-96E4-E16B3FF291F1}">
  <dimension ref="A3:Y61"/>
  <sheetViews>
    <sheetView zoomScaleNormal="100" workbookViewId="0">
      <selection activeCell="B13" sqref="B13:E14"/>
    </sheetView>
  </sheetViews>
  <sheetFormatPr defaultRowHeight="15" x14ac:dyDescent="0.25"/>
  <cols>
    <col min="2" max="4" width="14.140625" bestFit="1" customWidth="1"/>
    <col min="5" max="7" width="14.85546875" bestFit="1" customWidth="1"/>
    <col min="8" max="10" width="16.5703125" bestFit="1" customWidth="1"/>
    <col min="11" max="13" width="17.5703125" bestFit="1" customWidth="1"/>
    <col min="14" max="22" width="16.42578125" bestFit="1" customWidth="1"/>
    <col min="23" max="25" width="17.5703125" bestFit="1" customWidth="1"/>
  </cols>
  <sheetData>
    <row r="3" spans="2:10" x14ac:dyDescent="0.25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</row>
    <row r="4" spans="2:10" x14ac:dyDescent="0.25">
      <c r="B4" s="25">
        <v>108959143</v>
      </c>
      <c r="C4" s="25">
        <v>110947798.78207001</v>
      </c>
      <c r="D4" s="25">
        <v>113836780.25388171</v>
      </c>
      <c r="E4" s="25">
        <v>573128.31618170487</v>
      </c>
      <c r="F4" s="25">
        <v>582739.04777781258</v>
      </c>
      <c r="G4" s="25">
        <v>591647.71919603227</v>
      </c>
      <c r="H4" s="25">
        <v>538348.48057568853</v>
      </c>
      <c r="I4" s="25">
        <v>542471.64637165086</v>
      </c>
      <c r="J4" s="25">
        <v>529258.80713648687</v>
      </c>
    </row>
    <row r="9" spans="2:10" x14ac:dyDescent="0.25">
      <c r="C9" s="26" t="s">
        <v>17</v>
      </c>
      <c r="D9" s="26" t="s">
        <v>18</v>
      </c>
      <c r="E9" s="26" t="s">
        <v>19</v>
      </c>
    </row>
    <row r="10" spans="2:10" x14ac:dyDescent="0.25">
      <c r="B10" s="27">
        <v>2024</v>
      </c>
      <c r="C10" s="28">
        <f>B4</f>
        <v>108959143</v>
      </c>
      <c r="D10" s="28">
        <f>E4</f>
        <v>573128.31618170487</v>
      </c>
      <c r="E10" s="28">
        <f>H4</f>
        <v>538348.48057568853</v>
      </c>
    </row>
    <row r="11" spans="2:10" x14ac:dyDescent="0.25">
      <c r="B11" s="27">
        <v>2025</v>
      </c>
      <c r="C11" s="28">
        <f>C4</f>
        <v>110947798.78207001</v>
      </c>
      <c r="D11" s="28">
        <f>F4</f>
        <v>582739.04777781258</v>
      </c>
      <c r="E11" s="28">
        <f>I4</f>
        <v>542471.64637165086</v>
      </c>
    </row>
    <row r="12" spans="2:10" x14ac:dyDescent="0.25">
      <c r="B12" s="27">
        <v>2026</v>
      </c>
      <c r="C12" s="28">
        <f>D4</f>
        <v>113836780.25388171</v>
      </c>
      <c r="D12" s="28">
        <f>G4</f>
        <v>591647.71919603227</v>
      </c>
      <c r="E12" s="28">
        <f>J4</f>
        <v>529258.80713648687</v>
      </c>
    </row>
    <row r="13" spans="2:10" x14ac:dyDescent="0.25">
      <c r="B13" s="27" t="s">
        <v>20</v>
      </c>
      <c r="C13" s="29">
        <f>C11/C10-1</f>
        <v>1.8251389716510635E-2</v>
      </c>
      <c r="D13" s="29">
        <f t="shared" ref="D13:E14" si="0">D11/D10-1</f>
        <v>1.6768900305146994E-2</v>
      </c>
      <c r="E13" s="29">
        <f t="shared" si="0"/>
        <v>7.6589160083690988E-3</v>
      </c>
    </row>
    <row r="14" spans="2:10" x14ac:dyDescent="0.25">
      <c r="B14" s="27" t="s">
        <v>21</v>
      </c>
      <c r="C14" s="29">
        <f>C12/C11-1</f>
        <v>2.6039105809448237E-2</v>
      </c>
      <c r="D14" s="29">
        <f t="shared" si="0"/>
        <v>1.528758275628106E-2</v>
      </c>
      <c r="E14" s="29">
        <f t="shared" si="0"/>
        <v>-2.4356737026789754E-2</v>
      </c>
    </row>
    <row r="20" spans="1:25" x14ac:dyDescent="0.25">
      <c r="B20" t="s">
        <v>22</v>
      </c>
      <c r="C20" t="s">
        <v>23</v>
      </c>
      <c r="D20" t="s">
        <v>24</v>
      </c>
      <c r="E20" t="s">
        <v>25</v>
      </c>
      <c r="F20" t="s">
        <v>26</v>
      </c>
      <c r="G20" t="s">
        <v>27</v>
      </c>
      <c r="H20" t="s">
        <v>28</v>
      </c>
      <c r="I20" t="s">
        <v>29</v>
      </c>
      <c r="J20" t="s">
        <v>30</v>
      </c>
      <c r="K20" t="s">
        <v>31</v>
      </c>
      <c r="L20" t="s">
        <v>32</v>
      </c>
      <c r="M20" t="s">
        <v>33</v>
      </c>
      <c r="N20" t="s">
        <v>34</v>
      </c>
      <c r="O20" t="s">
        <v>35</v>
      </c>
      <c r="P20" t="s">
        <v>36</v>
      </c>
      <c r="Q20" t="s">
        <v>37</v>
      </c>
      <c r="R20" t="s">
        <v>38</v>
      </c>
      <c r="S20" t="s">
        <v>39</v>
      </c>
      <c r="T20" t="s">
        <v>40</v>
      </c>
      <c r="U20" t="s">
        <v>41</v>
      </c>
      <c r="V20" t="s">
        <v>42</v>
      </c>
      <c r="W20" t="s">
        <v>43</v>
      </c>
      <c r="X20" t="s">
        <v>44</v>
      </c>
      <c r="Y20" t="s">
        <v>45</v>
      </c>
    </row>
    <row r="21" spans="1:25" x14ac:dyDescent="0.25">
      <c r="B21">
        <v>33640.893762671498</v>
      </c>
      <c r="C21">
        <v>43191.343531379564</v>
      </c>
      <c r="D21">
        <v>53402.149350225423</v>
      </c>
      <c r="E21">
        <v>53848.265111906367</v>
      </c>
      <c r="F21">
        <v>58102.001144250295</v>
      </c>
      <c r="G21">
        <v>64787.240538774699</v>
      </c>
      <c r="H21">
        <v>57731.381600950328</v>
      </c>
      <c r="I21">
        <v>53033.480295742091</v>
      </c>
      <c r="J21">
        <v>43843.609842831727</v>
      </c>
      <c r="K21">
        <v>40308.25457074045</v>
      </c>
      <c r="L21">
        <v>41783.710955908085</v>
      </c>
      <c r="M21">
        <v>39066.717072432111</v>
      </c>
      <c r="N21">
        <v>33229.587037433834</v>
      </c>
      <c r="O21">
        <v>39333.598798494917</v>
      </c>
      <c r="P21">
        <v>52241.353625472555</v>
      </c>
      <c r="Q21">
        <v>53935.169123681364</v>
      </c>
      <c r="R21">
        <v>61902.740419088113</v>
      </c>
      <c r="S21">
        <v>66306.63565599297</v>
      </c>
      <c r="T21">
        <v>62759.358280420383</v>
      </c>
      <c r="U21">
        <v>59199.700582348312</v>
      </c>
      <c r="V21">
        <v>43717.031788799119</v>
      </c>
      <c r="W21">
        <v>42130.273809614235</v>
      </c>
      <c r="X21">
        <v>41935.602146974481</v>
      </c>
      <c r="Y21">
        <v>34956.667927711926</v>
      </c>
    </row>
    <row r="23" spans="1:25" x14ac:dyDescent="0.25">
      <c r="B23" s="31" t="s">
        <v>46</v>
      </c>
      <c r="C23" s="31" t="s">
        <v>47</v>
      </c>
      <c r="D23" s="31" t="s">
        <v>48</v>
      </c>
      <c r="E23" s="31" t="s">
        <v>49</v>
      </c>
      <c r="F23" s="31" t="s">
        <v>50</v>
      </c>
      <c r="G23" s="31" t="s">
        <v>0</v>
      </c>
      <c r="H23" s="31" t="s">
        <v>1</v>
      </c>
      <c r="I23" s="31" t="s">
        <v>2</v>
      </c>
      <c r="J23" s="31" t="s">
        <v>3</v>
      </c>
      <c r="K23" s="31" t="s">
        <v>4</v>
      </c>
      <c r="L23" s="31" t="s">
        <v>5</v>
      </c>
      <c r="M23" s="31" t="s">
        <v>6</v>
      </c>
    </row>
    <row r="24" spans="1:25" x14ac:dyDescent="0.25">
      <c r="A24" t="s">
        <v>51</v>
      </c>
      <c r="B24" s="33">
        <f t="shared" ref="B24:M24" si="1">B26/B25-1</f>
        <v>-1.2226391133937642E-2</v>
      </c>
      <c r="C24" s="33">
        <f t="shared" si="1"/>
        <v>-8.9317544152843986E-2</v>
      </c>
      <c r="D24" s="33">
        <f t="shared" si="1"/>
        <v>-2.1736872745328317E-2</v>
      </c>
      <c r="E24" s="33">
        <f t="shared" si="1"/>
        <v>1.6138683687281219E-3</v>
      </c>
      <c r="F24" s="33">
        <f t="shared" si="1"/>
        <v>6.5414946128993012E-2</v>
      </c>
      <c r="G24" s="33">
        <f t="shared" si="1"/>
        <v>2.3452073349364611E-2</v>
      </c>
      <c r="H24" s="33">
        <f t="shared" si="1"/>
        <v>8.7092609600517346E-2</v>
      </c>
      <c r="I24" s="33">
        <f t="shared" si="1"/>
        <v>0.11627033059531811</v>
      </c>
      <c r="J24" s="33">
        <f t="shared" si="1"/>
        <v>-2.8870354080414717E-3</v>
      </c>
      <c r="K24" s="33">
        <f t="shared" si="1"/>
        <v>4.5202136839643137E-2</v>
      </c>
      <c r="L24" s="33">
        <f t="shared" si="1"/>
        <v>3.6351771441909264E-3</v>
      </c>
      <c r="M24" s="33">
        <f t="shared" si="1"/>
        <v>-0.10520590038574007</v>
      </c>
    </row>
    <row r="25" spans="1:25" x14ac:dyDescent="0.25">
      <c r="A25">
        <v>2025</v>
      </c>
      <c r="B25" s="32">
        <f>B21</f>
        <v>33640.893762671498</v>
      </c>
      <c r="C25" s="32">
        <f t="shared" ref="C25:M25" si="2">C21</f>
        <v>43191.343531379564</v>
      </c>
      <c r="D25" s="32">
        <f t="shared" si="2"/>
        <v>53402.149350225423</v>
      </c>
      <c r="E25" s="32">
        <f t="shared" si="2"/>
        <v>53848.265111906367</v>
      </c>
      <c r="F25" s="32">
        <f t="shared" si="2"/>
        <v>58102.001144250295</v>
      </c>
      <c r="G25" s="32">
        <f t="shared" si="2"/>
        <v>64787.240538774699</v>
      </c>
      <c r="H25" s="32">
        <f t="shared" si="2"/>
        <v>57731.381600950328</v>
      </c>
      <c r="I25" s="32">
        <f t="shared" si="2"/>
        <v>53033.480295742091</v>
      </c>
      <c r="J25" s="32">
        <f t="shared" si="2"/>
        <v>43843.609842831727</v>
      </c>
      <c r="K25" s="32">
        <f t="shared" si="2"/>
        <v>40308.25457074045</v>
      </c>
      <c r="L25" s="32">
        <f t="shared" si="2"/>
        <v>41783.710955908085</v>
      </c>
      <c r="M25" s="32">
        <f t="shared" si="2"/>
        <v>39066.717072432111</v>
      </c>
    </row>
    <row r="26" spans="1:25" x14ac:dyDescent="0.25">
      <c r="A26">
        <v>2026</v>
      </c>
      <c r="B26" s="32">
        <f>N21</f>
        <v>33229.587037433834</v>
      </c>
      <c r="C26" s="32">
        <f t="shared" ref="C26:M26" si="3">O21</f>
        <v>39333.598798494917</v>
      </c>
      <c r="D26" s="32">
        <f t="shared" si="3"/>
        <v>52241.353625472555</v>
      </c>
      <c r="E26" s="32">
        <f t="shared" si="3"/>
        <v>53935.169123681364</v>
      </c>
      <c r="F26" s="32">
        <f t="shared" si="3"/>
        <v>61902.740419088113</v>
      </c>
      <c r="G26" s="32">
        <f t="shared" si="3"/>
        <v>66306.63565599297</v>
      </c>
      <c r="H26" s="32">
        <f t="shared" si="3"/>
        <v>62759.358280420383</v>
      </c>
      <c r="I26" s="32">
        <f t="shared" si="3"/>
        <v>59199.700582348312</v>
      </c>
      <c r="J26" s="32">
        <f t="shared" si="3"/>
        <v>43717.031788799119</v>
      </c>
      <c r="K26" s="32">
        <f t="shared" si="3"/>
        <v>42130.273809614235</v>
      </c>
      <c r="L26" s="32">
        <f t="shared" si="3"/>
        <v>41935.602146974481</v>
      </c>
      <c r="M26" s="32">
        <f t="shared" si="3"/>
        <v>34956.667927711926</v>
      </c>
    </row>
    <row r="28" spans="1:25" x14ac:dyDescent="0.25">
      <c r="B28" s="34">
        <f>SUM(B26:I26)/SUM(B25:I25)-1</f>
        <v>2.6742650830543502E-2</v>
      </c>
    </row>
    <row r="32" spans="1:25" x14ac:dyDescent="0.25">
      <c r="F32" s="23"/>
    </row>
    <row r="50" spans="2:10" x14ac:dyDescent="0.25">
      <c r="B50" s="4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13</v>
      </c>
      <c r="H50" t="s">
        <v>14</v>
      </c>
      <c r="I50" t="s">
        <v>15</v>
      </c>
      <c r="J50" t="s">
        <v>16</v>
      </c>
    </row>
    <row r="51" spans="2:10" x14ac:dyDescent="0.25">
      <c r="B51" s="25">
        <v>108959143</v>
      </c>
      <c r="C51" s="25">
        <v>110947798.78207001</v>
      </c>
      <c r="D51" s="25">
        <v>113836780.25388171</v>
      </c>
      <c r="E51" s="25">
        <v>573128.31618170487</v>
      </c>
      <c r="F51" s="25">
        <v>582739.04777781258</v>
      </c>
      <c r="G51" s="25">
        <v>591647.71919603227</v>
      </c>
      <c r="H51" s="25">
        <v>538348.48057568853</v>
      </c>
      <c r="I51" s="25">
        <v>542471.64637165086</v>
      </c>
      <c r="J51" s="25">
        <v>529258.80713648687</v>
      </c>
    </row>
    <row r="56" spans="2:10" x14ac:dyDescent="0.25">
      <c r="C56" s="26" t="s">
        <v>17</v>
      </c>
      <c r="D56" s="26" t="s">
        <v>18</v>
      </c>
      <c r="E56" s="26" t="s">
        <v>19</v>
      </c>
    </row>
    <row r="57" spans="2:10" x14ac:dyDescent="0.25">
      <c r="B57" s="27">
        <v>2024</v>
      </c>
      <c r="C57" s="28">
        <f>B51</f>
        <v>108959143</v>
      </c>
      <c r="D57" s="28">
        <f>E51</f>
        <v>573128.31618170487</v>
      </c>
      <c r="E57" s="28">
        <f>H51</f>
        <v>538348.48057568853</v>
      </c>
    </row>
    <row r="58" spans="2:10" x14ac:dyDescent="0.25">
      <c r="B58" s="27">
        <v>2025</v>
      </c>
      <c r="C58" s="28">
        <f>C51</f>
        <v>110947798.78207001</v>
      </c>
      <c r="D58" s="28">
        <f>F51</f>
        <v>582739.04777781258</v>
      </c>
      <c r="E58" s="28">
        <f>I51</f>
        <v>542471.64637165086</v>
      </c>
    </row>
    <row r="59" spans="2:10" x14ac:dyDescent="0.25">
      <c r="B59" s="27">
        <v>2026</v>
      </c>
      <c r="C59" s="28">
        <f>D51</f>
        <v>113836780.25388171</v>
      </c>
      <c r="D59" s="28">
        <f>G51</f>
        <v>591647.71919603227</v>
      </c>
      <c r="E59" s="28">
        <f>J51</f>
        <v>529258.80713648687</v>
      </c>
    </row>
    <row r="60" spans="2:10" x14ac:dyDescent="0.25">
      <c r="B60" s="27" t="s">
        <v>20</v>
      </c>
      <c r="C60" s="29">
        <f>C58/C57-1</f>
        <v>1.8251389716510635E-2</v>
      </c>
      <c r="D60" s="29">
        <f t="shared" ref="D60:E60" si="4">D58/D57-1</f>
        <v>1.6768900305146994E-2</v>
      </c>
      <c r="E60" s="29">
        <f t="shared" si="4"/>
        <v>7.6589160083690988E-3</v>
      </c>
    </row>
    <row r="61" spans="2:10" x14ac:dyDescent="0.25">
      <c r="B61" s="27" t="s">
        <v>21</v>
      </c>
      <c r="C61" s="29">
        <f>C59/C58-1</f>
        <v>2.6039105809448237E-2</v>
      </c>
      <c r="D61" s="29">
        <f t="shared" ref="D61:E61" si="5">D59/D58-1</f>
        <v>1.528758275628106E-2</v>
      </c>
      <c r="E61" s="29">
        <f t="shared" si="5"/>
        <v>-2.4356737026789754E-2</v>
      </c>
    </row>
  </sheetData>
  <conditionalFormatting sqref="C13:E14">
    <cfRule type="cellIs" dxfId="5" priority="2" operator="greaterThan">
      <formula>0</formula>
    </cfRule>
  </conditionalFormatting>
  <conditionalFormatting sqref="C60:E61">
    <cfRule type="cellIs" dxfId="4" priority="1" operator="greaterThan">
      <formula>0</formula>
    </cfRule>
  </conditionalFormatting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9818-D8FB-4420-B04E-667501E2E291}">
  <dimension ref="A2:R47"/>
  <sheetViews>
    <sheetView workbookViewId="0">
      <pane ySplit="3" topLeftCell="A35" activePane="bottomLeft" state="frozen"/>
      <selection activeCell="G6" sqref="G6:H6"/>
      <selection pane="bottomLeft" activeCell="G6" sqref="G6:H6"/>
    </sheetView>
  </sheetViews>
  <sheetFormatPr defaultRowHeight="15" x14ac:dyDescent="0.25"/>
  <cols>
    <col min="2" max="2" width="16.28515625" bestFit="1" customWidth="1"/>
    <col min="3" max="3" width="14.140625" style="42" bestFit="1" customWidth="1"/>
    <col min="4" max="4" width="14.140625" bestFit="1" customWidth="1"/>
    <col min="5" max="5" width="14.140625" style="43" bestFit="1" customWidth="1"/>
    <col min="6" max="8" width="14.85546875" style="55" bestFit="1" customWidth="1"/>
    <col min="9" max="11" width="16.5703125" style="57" bestFit="1" customWidth="1"/>
    <col min="13" max="13" width="9.140625" style="42"/>
    <col min="14" max="14" width="9.140625" style="43"/>
    <col min="15" max="15" width="9.140625" style="65"/>
    <col min="16" max="16" width="9.140625" style="66"/>
    <col min="17" max="17" width="9.140625" style="67"/>
    <col min="18" max="18" width="9.140625" style="68"/>
  </cols>
  <sheetData>
    <row r="2" spans="2:18" ht="15.75" thickBot="1" x14ac:dyDescent="0.3">
      <c r="M2" s="42" t="s">
        <v>17</v>
      </c>
      <c r="O2" s="65" t="s">
        <v>18</v>
      </c>
      <c r="Q2" s="67" t="s">
        <v>19</v>
      </c>
    </row>
    <row r="3" spans="2:18" ht="15.75" thickBot="1" x14ac:dyDescent="0.3">
      <c r="B3" s="40" t="s">
        <v>52</v>
      </c>
      <c r="C3" s="52" t="s">
        <v>8</v>
      </c>
      <c r="D3" s="53" t="s">
        <v>9</v>
      </c>
      <c r="E3" s="54" t="s">
        <v>10</v>
      </c>
      <c r="F3" s="55" t="s">
        <v>11</v>
      </c>
      <c r="G3" s="55" t="s">
        <v>12</v>
      </c>
      <c r="H3" s="55" t="s">
        <v>13</v>
      </c>
      <c r="I3" s="57" t="s">
        <v>14</v>
      </c>
      <c r="J3" s="57" t="s">
        <v>15</v>
      </c>
      <c r="K3" s="57" t="s">
        <v>16</v>
      </c>
      <c r="M3" s="61" t="s">
        <v>53</v>
      </c>
      <c r="N3" s="62" t="s">
        <v>54</v>
      </c>
      <c r="O3" s="67" t="s">
        <v>53</v>
      </c>
      <c r="P3" s="68" t="s">
        <v>54</v>
      </c>
      <c r="Q3" s="67" t="s">
        <v>53</v>
      </c>
      <c r="R3" s="68" t="s">
        <v>54</v>
      </c>
    </row>
    <row r="4" spans="2:18" x14ac:dyDescent="0.25">
      <c r="B4" s="60" t="s">
        <v>55</v>
      </c>
      <c r="C4" s="46">
        <v>25396425</v>
      </c>
      <c r="D4" s="47">
        <v>25060811</v>
      </c>
      <c r="E4" s="48">
        <v>24044104.182857148</v>
      </c>
      <c r="F4" s="56">
        <v>150897.12094155847</v>
      </c>
      <c r="G4" s="56">
        <v>148714.00568181818</v>
      </c>
      <c r="H4" s="56">
        <v>142498.75418469499</v>
      </c>
      <c r="I4" s="58">
        <v>216356.32952937199</v>
      </c>
      <c r="J4" s="58">
        <v>213497.98791819674</v>
      </c>
      <c r="K4" s="58">
        <v>204831.1326104333</v>
      </c>
      <c r="M4" s="63">
        <f>D4/C4-1</f>
        <v>-1.3215009592885574E-2</v>
      </c>
      <c r="N4" s="64">
        <f>E4/D4-1</f>
        <v>-4.0569589593204003E-2</v>
      </c>
      <c r="O4" s="69">
        <f>G4/F4-1</f>
        <v>-1.446757397436238E-2</v>
      </c>
      <c r="P4" s="70">
        <f>H4/G4-1</f>
        <v>-4.1793316430606131E-2</v>
      </c>
      <c r="Q4" s="71">
        <f>J4/I4-1</f>
        <v>-1.3211268731508019E-2</v>
      </c>
      <c r="R4" s="72">
        <f>K4/J4-1</f>
        <v>-4.05945526338366E-2</v>
      </c>
    </row>
    <row r="5" spans="2:18" x14ac:dyDescent="0.25">
      <c r="B5" s="60" t="s">
        <v>56</v>
      </c>
      <c r="C5" s="44">
        <v>25550832</v>
      </c>
      <c r="D5" s="25">
        <v>25012056</v>
      </c>
      <c r="E5" s="45">
        <v>21872360.647122692</v>
      </c>
      <c r="F5" s="56">
        <v>106461.8</v>
      </c>
      <c r="G5" s="56">
        <v>104216.89999999998</v>
      </c>
      <c r="H5" s="56">
        <v>91134.83602967787</v>
      </c>
      <c r="I5" s="58">
        <v>96555.292825344033</v>
      </c>
      <c r="J5" s="58">
        <v>94515.429831551985</v>
      </c>
      <c r="K5" s="58">
        <v>82650.476775067014</v>
      </c>
      <c r="M5" s="63">
        <f t="shared" ref="M5:M43" si="0">D5/C5-1</f>
        <v>-2.1086436637366646E-2</v>
      </c>
      <c r="N5" s="64">
        <f t="shared" ref="N5:N43" si="1">E5/D5-1</f>
        <v>-0.12552727983966239</v>
      </c>
      <c r="O5" s="69">
        <f t="shared" ref="O5:O43" si="2">G5/F5-1</f>
        <v>-2.1086436637366868E-2</v>
      </c>
      <c r="P5" s="70">
        <f t="shared" ref="P5:P43" si="3">H5/G5-1</f>
        <v>-0.12552727983966239</v>
      </c>
      <c r="Q5" s="71">
        <f t="shared" ref="Q5:Q43" si="4">J5/I5-1</f>
        <v>-2.1126371575320047E-2</v>
      </c>
      <c r="R5" s="72">
        <f t="shared" ref="R5:R43" si="5">K5/J5-1</f>
        <v>-0.12553456168618204</v>
      </c>
    </row>
    <row r="6" spans="2:18" x14ac:dyDescent="0.25">
      <c r="B6" s="60" t="s">
        <v>57</v>
      </c>
      <c r="C6" s="44">
        <v>10628715</v>
      </c>
      <c r="D6" s="25">
        <v>10951250</v>
      </c>
      <c r="E6" s="45">
        <v>10580439.593749998</v>
      </c>
      <c r="F6" s="56">
        <v>41754.774727668846</v>
      </c>
      <c r="G6" s="56">
        <v>42946.078431372531</v>
      </c>
      <c r="H6" s="56">
        <v>41491.9199754902</v>
      </c>
      <c r="I6" s="58">
        <v>39705.173598847985</v>
      </c>
      <c r="J6" s="58">
        <v>40849.701642751985</v>
      </c>
      <c r="K6" s="58">
        <v>39489.978036215136</v>
      </c>
      <c r="M6" s="63">
        <f t="shared" si="0"/>
        <v>3.0345625035575807E-2</v>
      </c>
      <c r="N6" s="64">
        <f t="shared" si="1"/>
        <v>-3.3860098733021537E-2</v>
      </c>
      <c r="O6" s="69">
        <f t="shared" si="2"/>
        <v>2.8530957512609145E-2</v>
      </c>
      <c r="P6" s="70">
        <f t="shared" si="3"/>
        <v>-3.3860098733020871E-2</v>
      </c>
      <c r="Q6" s="71">
        <f t="shared" si="4"/>
        <v>2.8825665276456691E-2</v>
      </c>
      <c r="R6" s="72">
        <f t="shared" si="5"/>
        <v>-3.3286010713816427E-2</v>
      </c>
    </row>
    <row r="7" spans="2:18" x14ac:dyDescent="0.25">
      <c r="B7" s="41" t="s">
        <v>58</v>
      </c>
      <c r="C7" s="44">
        <v>7019764</v>
      </c>
      <c r="D7" s="25">
        <v>8572346.2102300003</v>
      </c>
      <c r="E7" s="45">
        <v>8872371.2500000019</v>
      </c>
      <c r="F7" s="56">
        <v>37538.844919786105</v>
      </c>
      <c r="G7" s="56">
        <v>45841.423584117649</v>
      </c>
      <c r="H7" s="56">
        <v>47445.835561497326</v>
      </c>
      <c r="I7" s="58">
        <v>21738.457119999992</v>
      </c>
      <c r="J7" s="58">
        <v>26287.135912281756</v>
      </c>
      <c r="K7" s="58">
        <v>27117.354639436682</v>
      </c>
      <c r="M7" s="63">
        <f t="shared" si="0"/>
        <v>0.22117299245815114</v>
      </c>
      <c r="N7" s="64">
        <f t="shared" si="1"/>
        <v>3.4999174369784614E-2</v>
      </c>
      <c r="O7" s="69">
        <f t="shared" si="2"/>
        <v>0.2211729924581507</v>
      </c>
      <c r="P7" s="70">
        <f t="shared" si="3"/>
        <v>3.4999174369784392E-2</v>
      </c>
      <c r="Q7" s="71">
        <f t="shared" si="4"/>
        <v>0.20924570530338382</v>
      </c>
      <c r="R7" s="72">
        <f t="shared" si="5"/>
        <v>3.1582699991558716E-2</v>
      </c>
    </row>
    <row r="8" spans="2:18" x14ac:dyDescent="0.25">
      <c r="B8" s="41" t="s">
        <v>59</v>
      </c>
      <c r="C8" s="44">
        <v>7645042</v>
      </c>
      <c r="D8" s="25">
        <v>7539347</v>
      </c>
      <c r="E8" s="45">
        <v>6688729.4600000009</v>
      </c>
      <c r="F8" s="56">
        <v>58676.603269230764</v>
      </c>
      <c r="G8" s="56">
        <v>57994.976923076923</v>
      </c>
      <c r="H8" s="56">
        <v>51053.303538461536</v>
      </c>
      <c r="I8" s="58">
        <v>39007.967130000005</v>
      </c>
      <c r="J8" s="58">
        <v>38919.672852000003</v>
      </c>
      <c r="K8" s="58">
        <v>34004.874744511493</v>
      </c>
      <c r="M8" s="63">
        <f t="shared" si="0"/>
        <v>-1.3825300109535088E-2</v>
      </c>
      <c r="N8" s="64">
        <f t="shared" si="1"/>
        <v>-0.1128237684245067</v>
      </c>
      <c r="O8" s="69">
        <f t="shared" si="2"/>
        <v>-1.1616663340689226E-2</v>
      </c>
      <c r="P8" s="70">
        <f t="shared" si="3"/>
        <v>-0.11969438997833637</v>
      </c>
      <c r="Q8" s="71">
        <f t="shared" si="4"/>
        <v>-2.2634934475244117E-3</v>
      </c>
      <c r="R8" s="72">
        <f t="shared" si="5"/>
        <v>-0.126280560635184</v>
      </c>
    </row>
    <row r="9" spans="2:18" x14ac:dyDescent="0.25">
      <c r="B9" s="41" t="s">
        <v>60</v>
      </c>
      <c r="C9" s="44">
        <v>5989760</v>
      </c>
      <c r="D9" s="25">
        <v>5932375.2802299997</v>
      </c>
      <c r="E9" s="45">
        <v>5619297.8668259298</v>
      </c>
      <c r="F9" s="56">
        <v>31055.605853522487</v>
      </c>
      <c r="G9" s="56">
        <v>30662.949545652016</v>
      </c>
      <c r="H9" s="56">
        <v>29083.36880972892</v>
      </c>
      <c r="I9" s="58">
        <v>15121.639224000006</v>
      </c>
      <c r="J9" s="58">
        <v>15174.465706588398</v>
      </c>
      <c r="K9" s="58">
        <v>14559.85998932885</v>
      </c>
      <c r="M9" s="63">
        <f t="shared" si="0"/>
        <v>-9.5804706315445465E-3</v>
      </c>
      <c r="N9" s="64">
        <f t="shared" si="1"/>
        <v>-5.277437765062154E-2</v>
      </c>
      <c r="O9" s="69">
        <f t="shared" si="2"/>
        <v>-1.2643653120872345E-2</v>
      </c>
      <c r="P9" s="70">
        <f t="shared" si="3"/>
        <v>-5.151431154955799E-2</v>
      </c>
      <c r="Q9" s="71">
        <f t="shared" si="4"/>
        <v>3.4934362476093384E-3</v>
      </c>
      <c r="R9" s="72">
        <f t="shared" si="5"/>
        <v>-4.0502626526922825E-2</v>
      </c>
    </row>
    <row r="10" spans="2:18" x14ac:dyDescent="0.25">
      <c r="B10" s="41" t="s">
        <v>61</v>
      </c>
      <c r="C10" s="44">
        <v>4551097</v>
      </c>
      <c r="D10" s="25">
        <v>4792941</v>
      </c>
      <c r="E10" s="45">
        <v>4699483.1099999994</v>
      </c>
      <c r="F10" s="56">
        <v>34478.007575757576</v>
      </c>
      <c r="G10" s="56">
        <v>36310.159090909096</v>
      </c>
      <c r="H10" s="56">
        <v>35602.144772727268</v>
      </c>
      <c r="I10" s="58">
        <v>41068.025880000001</v>
      </c>
      <c r="J10" s="58">
        <v>43267.691015999997</v>
      </c>
      <c r="K10" s="58">
        <v>42385.989084743778</v>
      </c>
      <c r="M10" s="63">
        <f t="shared" si="0"/>
        <v>5.3139715545504673E-2</v>
      </c>
      <c r="N10" s="64">
        <f t="shared" si="1"/>
        <v>-1.9499069569185346E-2</v>
      </c>
      <c r="O10" s="69">
        <f t="shared" si="2"/>
        <v>5.3139715545504895E-2</v>
      </c>
      <c r="P10" s="70">
        <f t="shared" si="3"/>
        <v>-1.9499069569185457E-2</v>
      </c>
      <c r="Q10" s="71">
        <f t="shared" si="4"/>
        <v>5.3561501651610444E-2</v>
      </c>
      <c r="R10" s="72">
        <f t="shared" si="5"/>
        <v>-2.0377836453768117E-2</v>
      </c>
    </row>
    <row r="11" spans="2:18" x14ac:dyDescent="0.25">
      <c r="B11" s="41" t="s">
        <v>62</v>
      </c>
      <c r="C11" s="44">
        <v>2994317</v>
      </c>
      <c r="D11" s="25">
        <v>3663497</v>
      </c>
      <c r="E11" s="45">
        <v>4448982.09</v>
      </c>
      <c r="F11" s="56">
        <v>14754.22380952381</v>
      </c>
      <c r="G11" s="56">
        <v>18362.003012281839</v>
      </c>
      <c r="H11" s="56">
        <v>23083.45047605822</v>
      </c>
      <c r="I11" s="58">
        <v>6588.9084700000003</v>
      </c>
      <c r="J11" s="58">
        <v>7984.4063920000008</v>
      </c>
      <c r="K11" s="58">
        <v>9611.1825532873172</v>
      </c>
      <c r="M11" s="63">
        <f t="shared" si="0"/>
        <v>0.22348335196306879</v>
      </c>
      <c r="N11" s="64">
        <f t="shared" si="1"/>
        <v>0.21440855281169879</v>
      </c>
      <c r="O11" s="69">
        <f t="shared" si="2"/>
        <v>0.24452517796491735</v>
      </c>
      <c r="P11" s="70">
        <f t="shared" si="3"/>
        <v>0.25713139577519595</v>
      </c>
      <c r="Q11" s="71">
        <f t="shared" si="4"/>
        <v>0.21179500798255901</v>
      </c>
      <c r="R11" s="72">
        <f t="shared" si="5"/>
        <v>0.2037441584783648</v>
      </c>
    </row>
    <row r="12" spans="2:18" x14ac:dyDescent="0.25">
      <c r="B12" s="41" t="s">
        <v>63</v>
      </c>
      <c r="C12" s="44">
        <v>3518874</v>
      </c>
      <c r="D12" s="25">
        <v>3662117.0205999999</v>
      </c>
      <c r="E12" s="45">
        <v>3014678.1992972959</v>
      </c>
      <c r="F12" s="56">
        <v>20215.765050505051</v>
      </c>
      <c r="G12" s="56">
        <v>21043.99708903319</v>
      </c>
      <c r="H12" s="56">
        <v>17181.366911112251</v>
      </c>
      <c r="I12" s="58">
        <v>12698.509367999997</v>
      </c>
      <c r="J12" s="58">
        <v>13241.987752257599</v>
      </c>
      <c r="K12" s="58">
        <v>10892.046181580105</v>
      </c>
      <c r="M12" s="63">
        <f t="shared" si="0"/>
        <v>4.0707061577083925E-2</v>
      </c>
      <c r="N12" s="64">
        <f t="shared" si="1"/>
        <v>-0.17679359170140008</v>
      </c>
      <c r="O12" s="69">
        <f t="shared" si="2"/>
        <v>4.0969611412626117E-2</v>
      </c>
      <c r="P12" s="70">
        <f t="shared" si="3"/>
        <v>-0.18355021441881392</v>
      </c>
      <c r="Q12" s="71">
        <f t="shared" si="4"/>
        <v>4.2798596946123313E-2</v>
      </c>
      <c r="R12" s="72">
        <f t="shared" si="5"/>
        <v>-0.17746139134412486</v>
      </c>
    </row>
    <row r="13" spans="2:18" x14ac:dyDescent="0.25">
      <c r="B13" s="41" t="s">
        <v>64</v>
      </c>
      <c r="C13" s="44">
        <v>1931563</v>
      </c>
      <c r="D13" s="25">
        <v>3542519</v>
      </c>
      <c r="E13" s="45">
        <v>5281339</v>
      </c>
      <c r="F13" s="56">
        <v>8048.1791666666659</v>
      </c>
      <c r="G13" s="56">
        <v>14760.495833333332</v>
      </c>
      <c r="H13" s="56">
        <v>22005.579166666666</v>
      </c>
      <c r="I13" s="58">
        <v>2925.8367269999999</v>
      </c>
      <c r="J13" s="58">
        <v>5399.1829289999996</v>
      </c>
      <c r="K13" s="58">
        <v>8177.1728549999998</v>
      </c>
      <c r="M13" s="63">
        <f t="shared" si="0"/>
        <v>0.83401680400794587</v>
      </c>
      <c r="N13" s="64">
        <f t="shared" si="1"/>
        <v>0.4908428155219493</v>
      </c>
      <c r="O13" s="69">
        <f t="shared" si="2"/>
        <v>0.83401680400794587</v>
      </c>
      <c r="P13" s="70">
        <f t="shared" si="3"/>
        <v>0.4908428155219493</v>
      </c>
      <c r="Q13" s="71">
        <f t="shared" si="4"/>
        <v>0.84534662483919254</v>
      </c>
      <c r="R13" s="72">
        <f t="shared" si="5"/>
        <v>0.514520430689412</v>
      </c>
    </row>
    <row r="14" spans="2:18" x14ac:dyDescent="0.25">
      <c r="B14" s="60" t="s">
        <v>65</v>
      </c>
      <c r="C14" s="44">
        <v>2333363</v>
      </c>
      <c r="D14" s="25">
        <v>2160214</v>
      </c>
      <c r="E14" s="45">
        <v>1917552.1914046749</v>
      </c>
      <c r="F14" s="56">
        <v>9722.3458333333328</v>
      </c>
      <c r="G14" s="56">
        <v>9000.8916666666664</v>
      </c>
      <c r="H14" s="56">
        <v>7989.8007975194778</v>
      </c>
      <c r="I14" s="58">
        <v>8400.1068000000014</v>
      </c>
      <c r="J14" s="58">
        <v>7776.7703999999994</v>
      </c>
      <c r="K14" s="58">
        <v>6903.1878890568296</v>
      </c>
      <c r="M14" s="63">
        <f t="shared" si="0"/>
        <v>-7.4205770812342475E-2</v>
      </c>
      <c r="N14" s="64">
        <f t="shared" si="1"/>
        <v>-0.11233230068656397</v>
      </c>
      <c r="O14" s="69">
        <f t="shared" si="2"/>
        <v>-7.4205770812342475E-2</v>
      </c>
      <c r="P14" s="70">
        <f t="shared" si="3"/>
        <v>-0.11233230068656408</v>
      </c>
      <c r="Q14" s="71">
        <f t="shared" si="4"/>
        <v>-7.4205770812342697E-2</v>
      </c>
      <c r="R14" s="72">
        <f t="shared" si="5"/>
        <v>-0.11233230068656386</v>
      </c>
    </row>
    <row r="15" spans="2:18" x14ac:dyDescent="0.25">
      <c r="B15" s="41" t="s">
        <v>66</v>
      </c>
      <c r="C15" s="44">
        <v>1922867</v>
      </c>
      <c r="D15" s="25">
        <v>1904254.0001000001</v>
      </c>
      <c r="E15" s="45">
        <v>1782634.54</v>
      </c>
      <c r="F15" s="56">
        <v>13091.750487012987</v>
      </c>
      <c r="G15" s="56">
        <v>13517.483502212601</v>
      </c>
      <c r="H15" s="56">
        <v>12952.770943602694</v>
      </c>
      <c r="I15" s="58">
        <v>8047.6950660000002</v>
      </c>
      <c r="J15" s="58">
        <v>8291.7900062838016</v>
      </c>
      <c r="K15" s="58">
        <v>8102.4717144000006</v>
      </c>
      <c r="M15" s="63">
        <f t="shared" si="0"/>
        <v>-9.6798165967796335E-3</v>
      </c>
      <c r="N15" s="64">
        <f t="shared" si="1"/>
        <v>-6.3867246750493045E-2</v>
      </c>
      <c r="O15" s="69">
        <f t="shared" si="2"/>
        <v>3.2519181878843506E-2</v>
      </c>
      <c r="P15" s="70">
        <f t="shared" si="3"/>
        <v>-4.1776456284742025E-2</v>
      </c>
      <c r="Q15" s="71">
        <f t="shared" si="4"/>
        <v>3.0331037431457375E-2</v>
      </c>
      <c r="R15" s="72">
        <f t="shared" si="5"/>
        <v>-2.2832017180889674E-2</v>
      </c>
    </row>
    <row r="16" spans="2:18" x14ac:dyDescent="0.25">
      <c r="B16" s="41" t="s">
        <v>67</v>
      </c>
      <c r="C16" s="44">
        <v>1549183</v>
      </c>
      <c r="D16" s="25">
        <v>1061732.1509100003</v>
      </c>
      <c r="E16" s="45">
        <v>1106972.3499999996</v>
      </c>
      <c r="F16" s="56">
        <v>4278.1265962795378</v>
      </c>
      <c r="G16" s="56">
        <v>3273.3908409358974</v>
      </c>
      <c r="H16" s="56">
        <v>3382.4646008547006</v>
      </c>
      <c r="I16" s="58">
        <v>2652.8653433280001</v>
      </c>
      <c r="J16" s="58">
        <v>1969.7408684904001</v>
      </c>
      <c r="K16" s="58">
        <v>2039.1653790150924</v>
      </c>
      <c r="M16" s="63">
        <f t="shared" si="0"/>
        <v>-0.31465026991001044</v>
      </c>
      <c r="N16" s="64">
        <f t="shared" si="1"/>
        <v>4.2609804225316461E-2</v>
      </c>
      <c r="O16" s="69">
        <f t="shared" si="2"/>
        <v>-0.23485414298338114</v>
      </c>
      <c r="P16" s="70">
        <f t="shared" si="3"/>
        <v>3.3321337175739707E-2</v>
      </c>
      <c r="Q16" s="71">
        <f t="shared" si="4"/>
        <v>-0.25750439107498213</v>
      </c>
      <c r="R16" s="72">
        <f t="shared" si="5"/>
        <v>3.5245504439322062E-2</v>
      </c>
    </row>
    <row r="17" spans="2:18" x14ac:dyDescent="0.25">
      <c r="B17" s="41" t="s">
        <v>68</v>
      </c>
      <c r="C17" s="44">
        <v>952819</v>
      </c>
      <c r="D17" s="25">
        <v>954591.01</v>
      </c>
      <c r="E17" s="45">
        <v>4597959.4697508104</v>
      </c>
      <c r="F17" s="56">
        <v>4022.9613219711055</v>
      </c>
      <c r="G17" s="56">
        <v>5211.0659928451187</v>
      </c>
      <c r="H17" s="56">
        <v>21592.416480582797</v>
      </c>
      <c r="I17" s="58">
        <v>2547.9988119999998</v>
      </c>
      <c r="J17" s="58">
        <v>2606.7820123199986</v>
      </c>
      <c r="K17" s="58">
        <v>6977.2162555822897</v>
      </c>
      <c r="M17" s="63">
        <f t="shared" si="0"/>
        <v>1.8597551056391826E-3</v>
      </c>
      <c r="N17" s="64">
        <f t="shared" si="1"/>
        <v>3.8166800457829684</v>
      </c>
      <c r="O17" s="69">
        <f t="shared" si="2"/>
        <v>0.29533087091473331</v>
      </c>
      <c r="P17" s="70">
        <f t="shared" si="3"/>
        <v>3.1435699548287337</v>
      </c>
      <c r="Q17" s="71">
        <f t="shared" si="4"/>
        <v>2.3070340552418855E-2</v>
      </c>
      <c r="R17" s="72">
        <f t="shared" si="5"/>
        <v>1.6765629893896143</v>
      </c>
    </row>
    <row r="18" spans="2:18" x14ac:dyDescent="0.25">
      <c r="B18" s="41" t="s">
        <v>69</v>
      </c>
      <c r="C18" s="44">
        <v>1061376</v>
      </c>
      <c r="D18" s="25">
        <v>756133</v>
      </c>
      <c r="E18" s="45">
        <v>391586.31999999995</v>
      </c>
      <c r="F18" s="56">
        <v>7974.8966329966333</v>
      </c>
      <c r="G18" s="56">
        <v>5312.8314814814821</v>
      </c>
      <c r="H18" s="56">
        <v>2267.0378592063839</v>
      </c>
      <c r="I18" s="58">
        <v>4863.5812080000005</v>
      </c>
      <c r="J18" s="58">
        <v>3213.1855859999996</v>
      </c>
      <c r="K18" s="58">
        <v>1338.6826696343601</v>
      </c>
      <c r="M18" s="63">
        <f t="shared" si="0"/>
        <v>-0.2875917676676315</v>
      </c>
      <c r="N18" s="64">
        <f t="shared" si="1"/>
        <v>-0.48211978580487835</v>
      </c>
      <c r="O18" s="69">
        <f t="shared" si="2"/>
        <v>-0.33380559949839228</v>
      </c>
      <c r="P18" s="70">
        <f t="shared" si="3"/>
        <v>-0.57329008700757411</v>
      </c>
      <c r="Q18" s="71">
        <f t="shared" si="4"/>
        <v>-0.33933752751682245</v>
      </c>
      <c r="R18" s="72">
        <f t="shared" si="5"/>
        <v>-0.58337835341131139</v>
      </c>
    </row>
    <row r="19" spans="2:18" x14ac:dyDescent="0.25">
      <c r="B19" s="41" t="s">
        <v>70</v>
      </c>
      <c r="C19" s="44">
        <v>1323332</v>
      </c>
      <c r="D19" s="25">
        <v>708761</v>
      </c>
      <c r="E19" s="45">
        <v>580411.75</v>
      </c>
      <c r="F19" s="56">
        <v>5721.4026915113873</v>
      </c>
      <c r="G19" s="56">
        <v>2458.5734989648035</v>
      </c>
      <c r="H19" s="56">
        <v>1754.5830621118012</v>
      </c>
      <c r="I19" s="58">
        <v>3630.3553359999996</v>
      </c>
      <c r="J19" s="58">
        <v>2159.3812239999997</v>
      </c>
      <c r="K19" s="58">
        <v>1896.5563821599999</v>
      </c>
      <c r="M19" s="63">
        <f t="shared" si="0"/>
        <v>-0.46441180293380646</v>
      </c>
      <c r="N19" s="64">
        <f t="shared" si="1"/>
        <v>-0.18108960566396848</v>
      </c>
      <c r="O19" s="69">
        <f t="shared" si="2"/>
        <v>-0.57028483546307807</v>
      </c>
      <c r="P19" s="70">
        <f t="shared" si="3"/>
        <v>-0.2863410173213945</v>
      </c>
      <c r="Q19" s="71">
        <f t="shared" si="4"/>
        <v>-0.40518736483265283</v>
      </c>
      <c r="R19" s="72">
        <f t="shared" si="5"/>
        <v>-0.12171303469664696</v>
      </c>
    </row>
    <row r="20" spans="2:18" x14ac:dyDescent="0.25">
      <c r="B20" s="41" t="s">
        <v>71</v>
      </c>
      <c r="C20" s="44">
        <v>420</v>
      </c>
      <c r="D20" s="25">
        <v>665262</v>
      </c>
      <c r="E20" s="45">
        <v>1256891.6514726372</v>
      </c>
      <c r="F20" s="56">
        <v>1.75</v>
      </c>
      <c r="G20" s="56">
        <v>2771.9250000000002</v>
      </c>
      <c r="H20" s="56">
        <v>5237.0485478026549</v>
      </c>
      <c r="I20" s="58">
        <v>1.43472</v>
      </c>
      <c r="J20" s="58">
        <v>2272.5349920000003</v>
      </c>
      <c r="K20" s="58">
        <v>4293.5418814305285</v>
      </c>
      <c r="M20" s="63">
        <f t="shared" si="0"/>
        <v>1582.9571428571428</v>
      </c>
      <c r="N20" s="64">
        <f t="shared" si="1"/>
        <v>0.88931827080554315</v>
      </c>
      <c r="O20" s="69">
        <f t="shared" si="2"/>
        <v>1582.957142857143</v>
      </c>
      <c r="P20" s="70">
        <f t="shared" si="3"/>
        <v>0.88931827080554293</v>
      </c>
      <c r="Q20" s="71">
        <f t="shared" si="4"/>
        <v>1582.957142857143</v>
      </c>
      <c r="R20" s="72">
        <f t="shared" si="5"/>
        <v>0.88931827080554271</v>
      </c>
    </row>
    <row r="21" spans="2:18" x14ac:dyDescent="0.25">
      <c r="B21" s="60" t="s">
        <v>72</v>
      </c>
      <c r="C21" s="44">
        <v>646455</v>
      </c>
      <c r="D21" s="25">
        <v>648292</v>
      </c>
      <c r="E21" s="45">
        <v>648124.77473378694</v>
      </c>
      <c r="F21" s="56">
        <v>2693.5625</v>
      </c>
      <c r="G21" s="56">
        <v>2701.2166666666672</v>
      </c>
      <c r="H21" s="56">
        <v>2700.5198947241124</v>
      </c>
      <c r="I21" s="58">
        <v>2446.1857199999995</v>
      </c>
      <c r="J21" s="58">
        <v>2453.1369279999994</v>
      </c>
      <c r="K21" s="58">
        <v>2452.5041475926496</v>
      </c>
      <c r="M21" s="63">
        <f t="shared" si="0"/>
        <v>2.8416517777725137E-3</v>
      </c>
      <c r="N21" s="64">
        <f t="shared" si="1"/>
        <v>-2.579474468497045E-4</v>
      </c>
      <c r="O21" s="69">
        <f t="shared" si="2"/>
        <v>2.8416517777727357E-3</v>
      </c>
      <c r="P21" s="70">
        <f t="shared" si="3"/>
        <v>-2.5794744684981552E-4</v>
      </c>
      <c r="Q21" s="71">
        <f t="shared" si="4"/>
        <v>2.8416517777725137E-3</v>
      </c>
      <c r="R21" s="72">
        <f t="shared" si="5"/>
        <v>-2.5794744684948245E-4</v>
      </c>
    </row>
    <row r="22" spans="2:18" x14ac:dyDescent="0.25">
      <c r="B22" s="41" t="s">
        <v>73</v>
      </c>
      <c r="C22" s="44">
        <v>687827</v>
      </c>
      <c r="D22" s="25">
        <v>537359</v>
      </c>
      <c r="E22" s="45">
        <v>522808.7</v>
      </c>
      <c r="F22" s="56">
        <v>2122.9228395061727</v>
      </c>
      <c r="G22" s="56">
        <v>1658.5154320987654</v>
      </c>
      <c r="H22" s="56">
        <v>1613.6070987654321</v>
      </c>
      <c r="I22" s="58">
        <v>2921.8890959999999</v>
      </c>
      <c r="J22" s="58">
        <v>2282.7010319999999</v>
      </c>
      <c r="K22" s="58">
        <v>2220.8913576</v>
      </c>
      <c r="M22" s="63">
        <f t="shared" si="0"/>
        <v>-0.21875849595901298</v>
      </c>
      <c r="N22" s="64">
        <f t="shared" si="1"/>
        <v>-2.7077428683617399E-2</v>
      </c>
      <c r="O22" s="69">
        <f t="shared" si="2"/>
        <v>-0.21875849595901298</v>
      </c>
      <c r="P22" s="70">
        <f t="shared" si="3"/>
        <v>-2.7077428683617399E-2</v>
      </c>
      <c r="Q22" s="71">
        <f t="shared" si="4"/>
        <v>-0.21875849595901298</v>
      </c>
      <c r="R22" s="72">
        <f t="shared" si="5"/>
        <v>-2.7077428683617399E-2</v>
      </c>
    </row>
    <row r="23" spans="2:18" x14ac:dyDescent="0.25">
      <c r="B23" s="41" t="s">
        <v>74</v>
      </c>
      <c r="C23" s="44">
        <v>551252</v>
      </c>
      <c r="D23" s="25">
        <v>493283</v>
      </c>
      <c r="E23" s="45">
        <v>471049.13</v>
      </c>
      <c r="F23" s="56">
        <v>2673.5479729729732</v>
      </c>
      <c r="G23" s="56">
        <v>2494.9907657657659</v>
      </c>
      <c r="H23" s="56">
        <v>2419.9101891891892</v>
      </c>
      <c r="I23" s="58">
        <v>694.41417000000001</v>
      </c>
      <c r="J23" s="58">
        <v>640.19259</v>
      </c>
      <c r="K23" s="58">
        <v>618.18726240000001</v>
      </c>
      <c r="M23" s="63">
        <f t="shared" si="0"/>
        <v>-0.10515880214493556</v>
      </c>
      <c r="N23" s="64">
        <f t="shared" si="1"/>
        <v>-4.5073254095519211E-2</v>
      </c>
      <c r="O23" s="69">
        <f t="shared" si="2"/>
        <v>-6.6786610531118451E-2</v>
      </c>
      <c r="P23" s="70">
        <f t="shared" si="3"/>
        <v>-3.0092526836881017E-2</v>
      </c>
      <c r="Q23" s="71">
        <f t="shared" si="4"/>
        <v>-7.8082479221298184E-2</v>
      </c>
      <c r="R23" s="72">
        <f t="shared" si="5"/>
        <v>-3.4372980793170305E-2</v>
      </c>
    </row>
    <row r="24" spans="2:18" x14ac:dyDescent="0.25">
      <c r="B24" s="60" t="s">
        <v>75</v>
      </c>
      <c r="C24" s="44">
        <v>457198</v>
      </c>
      <c r="D24" s="25">
        <v>437681.11</v>
      </c>
      <c r="E24" s="45">
        <v>421917.79999999993</v>
      </c>
      <c r="F24" s="56">
        <v>3693.8719999999998</v>
      </c>
      <c r="G24" s="56">
        <v>3536.596880000001</v>
      </c>
      <c r="H24" s="56">
        <v>3410.3917599999986</v>
      </c>
      <c r="I24" s="58">
        <v>4165.035032756834</v>
      </c>
      <c r="J24" s="58">
        <v>3988.6531251285101</v>
      </c>
      <c r="K24" s="58">
        <v>3845.9520975312907</v>
      </c>
      <c r="M24" s="63">
        <f t="shared" si="0"/>
        <v>-4.2688047629254711E-2</v>
      </c>
      <c r="N24" s="64">
        <f t="shared" si="1"/>
        <v>-3.6015513669301558E-2</v>
      </c>
      <c r="O24" s="69">
        <f t="shared" si="2"/>
        <v>-4.2577306414515403E-2</v>
      </c>
      <c r="P24" s="70">
        <f t="shared" si="3"/>
        <v>-3.5685469473128784E-2</v>
      </c>
      <c r="Q24" s="71">
        <f t="shared" si="4"/>
        <v>-4.2348241069073755E-2</v>
      </c>
      <c r="R24" s="72">
        <f t="shared" si="5"/>
        <v>-3.5776745462823833E-2</v>
      </c>
    </row>
    <row r="25" spans="2:18" x14ac:dyDescent="0.25">
      <c r="B25" s="41" t="s">
        <v>76</v>
      </c>
      <c r="C25" s="44">
        <v>496601</v>
      </c>
      <c r="D25" s="25">
        <v>436138</v>
      </c>
      <c r="E25" s="45">
        <v>394461.54</v>
      </c>
      <c r="F25" s="56">
        <v>1939.85078125</v>
      </c>
      <c r="G25" s="56">
        <v>1703.6640625</v>
      </c>
      <c r="H25" s="56">
        <v>1540.8653906249999</v>
      </c>
      <c r="I25" s="58">
        <v>875.1114510400439</v>
      </c>
      <c r="J25" s="58">
        <v>766.75206479999997</v>
      </c>
      <c r="K25" s="58">
        <v>691.04872262037941</v>
      </c>
      <c r="M25" s="63">
        <f t="shared" si="0"/>
        <v>-0.12175368152702071</v>
      </c>
      <c r="N25" s="64">
        <f t="shared" si="1"/>
        <v>-9.5557965598044747E-2</v>
      </c>
      <c r="O25" s="69">
        <f t="shared" si="2"/>
        <v>-0.12175509633674297</v>
      </c>
      <c r="P25" s="70">
        <f t="shared" si="3"/>
        <v>-9.5557965598044747E-2</v>
      </c>
      <c r="Q25" s="71">
        <f t="shared" si="4"/>
        <v>-0.12382352683336739</v>
      </c>
      <c r="R25" s="72">
        <f t="shared" si="5"/>
        <v>-9.8732492098820845E-2</v>
      </c>
    </row>
    <row r="26" spans="2:18" x14ac:dyDescent="0.25">
      <c r="B26" s="41" t="s">
        <v>77</v>
      </c>
      <c r="C26" s="44">
        <v>335233</v>
      </c>
      <c r="D26" s="25">
        <v>316111</v>
      </c>
      <c r="E26" s="45">
        <v>120516.70999999999</v>
      </c>
      <c r="F26" s="56">
        <v>1968.1683333333333</v>
      </c>
      <c r="G26" s="56">
        <v>1580.5550000000001</v>
      </c>
      <c r="H26" s="56">
        <v>602.58355000000006</v>
      </c>
      <c r="I26" s="58">
        <v>750.21958800000004</v>
      </c>
      <c r="J26" s="58">
        <v>638.54422</v>
      </c>
      <c r="K26" s="58">
        <v>243.44375420000003</v>
      </c>
      <c r="M26" s="63">
        <f t="shared" si="0"/>
        <v>-5.7040923775403929E-2</v>
      </c>
      <c r="N26" s="64">
        <f t="shared" si="1"/>
        <v>-0.61875192574760129</v>
      </c>
      <c r="O26" s="69">
        <f t="shared" si="2"/>
        <v>-0.19694114917338534</v>
      </c>
      <c r="P26" s="70">
        <f t="shared" si="3"/>
        <v>-0.61875192574760129</v>
      </c>
      <c r="Q26" s="71">
        <f t="shared" si="4"/>
        <v>-0.1488569077457893</v>
      </c>
      <c r="R26" s="72">
        <f t="shared" si="5"/>
        <v>-0.61875192574760129</v>
      </c>
    </row>
    <row r="27" spans="2:18" x14ac:dyDescent="0.25">
      <c r="B27" s="60" t="s">
        <v>78</v>
      </c>
      <c r="C27" s="44">
        <v>36482</v>
      </c>
      <c r="D27" s="25">
        <v>304121</v>
      </c>
      <c r="E27" s="45">
        <v>221753.68</v>
      </c>
      <c r="F27" s="56">
        <v>200.45054945054943</v>
      </c>
      <c r="G27" s="56">
        <v>1670.9945054945056</v>
      </c>
      <c r="H27" s="56">
        <v>1218.4268131868132</v>
      </c>
      <c r="I27" s="58">
        <v>181.24257599999999</v>
      </c>
      <c r="J27" s="58">
        <v>1510.8731280000002</v>
      </c>
      <c r="K27" s="58">
        <v>1101.67228224</v>
      </c>
      <c r="M27" s="63">
        <f t="shared" si="0"/>
        <v>7.3361931911627654</v>
      </c>
      <c r="N27" s="64">
        <f t="shared" si="1"/>
        <v>-0.27083733119383402</v>
      </c>
      <c r="O27" s="69">
        <f t="shared" si="2"/>
        <v>7.3361931911627671</v>
      </c>
      <c r="P27" s="70">
        <f t="shared" si="3"/>
        <v>-0.27083733119383402</v>
      </c>
      <c r="Q27" s="71">
        <f t="shared" si="4"/>
        <v>7.3361931911627671</v>
      </c>
      <c r="R27" s="72">
        <f t="shared" si="5"/>
        <v>-0.27083733119383413</v>
      </c>
    </row>
    <row r="28" spans="2:18" x14ac:dyDescent="0.25">
      <c r="B28" s="41" t="s">
        <v>79</v>
      </c>
      <c r="C28" s="44">
        <v>341420</v>
      </c>
      <c r="D28" s="25">
        <v>204671</v>
      </c>
      <c r="E28" s="45">
        <v>190199.37</v>
      </c>
      <c r="F28" s="56">
        <v>2845.166666666667</v>
      </c>
      <c r="G28" s="56">
        <v>1705.5916666666667</v>
      </c>
      <c r="H28" s="56">
        <v>1584.9947499999998</v>
      </c>
      <c r="I28" s="58">
        <v>1817.0372400000001</v>
      </c>
      <c r="J28" s="58">
        <v>1089.2590620000001</v>
      </c>
      <c r="K28" s="58">
        <v>1012.24104714</v>
      </c>
      <c r="M28" s="63">
        <f t="shared" si="0"/>
        <v>-0.40053013883193722</v>
      </c>
      <c r="N28" s="64">
        <f t="shared" si="1"/>
        <v>-7.0706792852920031E-2</v>
      </c>
      <c r="O28" s="69">
        <f t="shared" si="2"/>
        <v>-0.40053013883193722</v>
      </c>
      <c r="P28" s="70">
        <f t="shared" si="3"/>
        <v>-7.0706792852920142E-2</v>
      </c>
      <c r="Q28" s="71">
        <f t="shared" si="4"/>
        <v>-0.40053013883193722</v>
      </c>
      <c r="R28" s="72">
        <f t="shared" si="5"/>
        <v>-7.0706792852920142E-2</v>
      </c>
    </row>
    <row r="29" spans="2:18" x14ac:dyDescent="0.25">
      <c r="B29" s="41" t="s">
        <v>80</v>
      </c>
      <c r="C29" s="44">
        <v>647085</v>
      </c>
      <c r="D29" s="25">
        <v>180221</v>
      </c>
      <c r="E29" s="45">
        <v>18000</v>
      </c>
      <c r="F29" s="56">
        <v>3676.619318181818</v>
      </c>
      <c r="G29" s="56">
        <v>1023.9829545454546</v>
      </c>
      <c r="H29" s="56">
        <v>102.27272727272728</v>
      </c>
      <c r="I29" s="58">
        <v>1281.2283</v>
      </c>
      <c r="J29" s="58">
        <v>356.83758</v>
      </c>
      <c r="K29" s="58">
        <v>35.640000000000008</v>
      </c>
      <c r="M29" s="63">
        <f t="shared" si="0"/>
        <v>-0.72148790344390612</v>
      </c>
      <c r="N29" s="64">
        <f t="shared" si="1"/>
        <v>-0.90012262721880354</v>
      </c>
      <c r="O29" s="69">
        <f t="shared" si="2"/>
        <v>-0.72148790344390612</v>
      </c>
      <c r="P29" s="70">
        <f t="shared" si="3"/>
        <v>-0.90012262721880354</v>
      </c>
      <c r="Q29" s="71">
        <f t="shared" si="4"/>
        <v>-0.72148790344390612</v>
      </c>
      <c r="R29" s="72">
        <f t="shared" si="5"/>
        <v>-0.90012262721880354</v>
      </c>
    </row>
    <row r="30" spans="2:18" x14ac:dyDescent="0.25">
      <c r="B30" s="41" t="s">
        <v>81</v>
      </c>
      <c r="C30" s="44">
        <v>168614</v>
      </c>
      <c r="D30" s="25">
        <v>162041</v>
      </c>
      <c r="E30" s="45">
        <v>140117.21</v>
      </c>
      <c r="F30" s="56">
        <v>892.13756613756618</v>
      </c>
      <c r="G30" s="56">
        <v>869.76666666666665</v>
      </c>
      <c r="H30" s="56">
        <v>775.41442063492059</v>
      </c>
      <c r="I30" s="58">
        <v>365.08045000000004</v>
      </c>
      <c r="J30" s="58">
        <v>366.54253399999999</v>
      </c>
      <c r="K30" s="58">
        <v>344.98804027999995</v>
      </c>
      <c r="M30" s="63">
        <f t="shared" si="0"/>
        <v>-3.8982528141198292E-2</v>
      </c>
      <c r="N30" s="64">
        <f t="shared" si="1"/>
        <v>-0.13529779500249939</v>
      </c>
      <c r="O30" s="69">
        <f t="shared" si="2"/>
        <v>-2.5075616496850861E-2</v>
      </c>
      <c r="P30" s="70">
        <f t="shared" si="3"/>
        <v>-0.10847995174768643</v>
      </c>
      <c r="Q30" s="71">
        <f t="shared" si="4"/>
        <v>4.0048268813077659E-3</v>
      </c>
      <c r="R30" s="72">
        <f t="shared" si="5"/>
        <v>-5.8804890894326722E-2</v>
      </c>
    </row>
    <row r="31" spans="2:18" x14ac:dyDescent="0.25">
      <c r="B31" s="60" t="s">
        <v>82</v>
      </c>
      <c r="C31" s="44">
        <v>0</v>
      </c>
      <c r="D31" s="25">
        <v>159298</v>
      </c>
      <c r="E31" s="45">
        <v>1846761.6666666665</v>
      </c>
      <c r="F31" s="56">
        <v>0</v>
      </c>
      <c r="G31" s="56">
        <v>663.74166666666656</v>
      </c>
      <c r="H31" s="56">
        <v>7694.8402777777774</v>
      </c>
      <c r="I31" s="58">
        <v>0</v>
      </c>
      <c r="J31" s="58">
        <v>527.59497599999997</v>
      </c>
      <c r="K31" s="58">
        <v>6116.4746399999995</v>
      </c>
      <c r="M31" s="63" t="e">
        <f t="shared" si="0"/>
        <v>#DIV/0!</v>
      </c>
      <c r="N31" s="64">
        <f t="shared" si="1"/>
        <v>10.59312525371735</v>
      </c>
      <c r="O31" s="69" t="e">
        <f t="shared" si="2"/>
        <v>#DIV/0!</v>
      </c>
      <c r="P31" s="70">
        <f t="shared" si="3"/>
        <v>10.593125253717353</v>
      </c>
      <c r="Q31" s="71" t="e">
        <f t="shared" si="4"/>
        <v>#DIV/0!</v>
      </c>
      <c r="R31" s="72">
        <f t="shared" si="5"/>
        <v>10.593125253717352</v>
      </c>
    </row>
    <row r="32" spans="2:18" x14ac:dyDescent="0.25">
      <c r="B32" s="60" t="s">
        <v>83</v>
      </c>
      <c r="C32" s="44">
        <v>57237</v>
      </c>
      <c r="D32" s="25">
        <v>56064</v>
      </c>
      <c r="E32" s="45">
        <v>216916</v>
      </c>
      <c r="F32" s="56">
        <v>238.48749999999998</v>
      </c>
      <c r="G32" s="56">
        <v>233.6</v>
      </c>
      <c r="H32" s="56">
        <v>903.81666666666672</v>
      </c>
      <c r="I32" s="58">
        <v>216.58480799999998</v>
      </c>
      <c r="J32" s="58">
        <v>212.14617599999997</v>
      </c>
      <c r="K32" s="58">
        <v>820.81014399999992</v>
      </c>
      <c r="M32" s="63">
        <f t="shared" si="0"/>
        <v>-2.0493736569002552E-2</v>
      </c>
      <c r="N32" s="64">
        <f t="shared" si="1"/>
        <v>2.869078196347032</v>
      </c>
      <c r="O32" s="69">
        <f t="shared" si="2"/>
        <v>-2.0493736569002552E-2</v>
      </c>
      <c r="P32" s="70">
        <f t="shared" si="3"/>
        <v>2.8690781963470324</v>
      </c>
      <c r="Q32" s="71">
        <f t="shared" si="4"/>
        <v>-2.0493736569002663E-2</v>
      </c>
      <c r="R32" s="72">
        <f t="shared" si="5"/>
        <v>2.869078196347032</v>
      </c>
    </row>
    <row r="33" spans="1:18" x14ac:dyDescent="0.25">
      <c r="B33" s="41" t="s">
        <v>84</v>
      </c>
      <c r="C33" s="44">
        <v>0</v>
      </c>
      <c r="D33" s="25">
        <v>53092</v>
      </c>
      <c r="E33" s="45">
        <v>1868360</v>
      </c>
      <c r="F33" s="56">
        <v>0</v>
      </c>
      <c r="G33" s="56">
        <v>321.76969696969701</v>
      </c>
      <c r="H33" s="56">
        <v>11323.393939393938</v>
      </c>
      <c r="I33" s="58">
        <v>0</v>
      </c>
      <c r="J33" s="58">
        <v>127.4208</v>
      </c>
      <c r="K33" s="58">
        <v>4484.0639999999994</v>
      </c>
      <c r="M33" s="63" t="e">
        <f t="shared" si="0"/>
        <v>#DIV/0!</v>
      </c>
      <c r="N33" s="64">
        <f t="shared" si="1"/>
        <v>34.190989226248774</v>
      </c>
      <c r="O33" s="69" t="e">
        <f t="shared" si="2"/>
        <v>#DIV/0!</v>
      </c>
      <c r="P33" s="70">
        <f t="shared" si="3"/>
        <v>34.190989226248767</v>
      </c>
      <c r="Q33" s="71" t="e">
        <f t="shared" si="4"/>
        <v>#DIV/0!</v>
      </c>
      <c r="R33" s="72">
        <f t="shared" si="5"/>
        <v>34.190989226248774</v>
      </c>
    </row>
    <row r="34" spans="1:18" x14ac:dyDescent="0.25">
      <c r="B34" s="41" t="s">
        <v>85</v>
      </c>
      <c r="C34" s="44">
        <v>90791</v>
      </c>
      <c r="D34" s="25">
        <v>13549</v>
      </c>
      <c r="E34" s="45">
        <v>0</v>
      </c>
      <c r="F34" s="56">
        <v>542.02345679012342</v>
      </c>
      <c r="G34" s="56">
        <v>80.393972403776317</v>
      </c>
      <c r="H34" s="56">
        <v>0</v>
      </c>
      <c r="I34" s="58">
        <v>225.40914000000001</v>
      </c>
      <c r="J34" s="58">
        <v>34.862220000000001</v>
      </c>
      <c r="K34" s="58">
        <v>0</v>
      </c>
      <c r="M34" s="63">
        <f t="shared" si="0"/>
        <v>-0.85076714652333385</v>
      </c>
      <c r="N34" s="64">
        <f t="shared" si="1"/>
        <v>-1</v>
      </c>
      <c r="O34" s="69">
        <f t="shared" si="2"/>
        <v>-0.8516780567397001</v>
      </c>
      <c r="P34" s="70">
        <f t="shared" si="3"/>
        <v>-1</v>
      </c>
      <c r="Q34" s="71">
        <f t="shared" si="4"/>
        <v>-0.8453380373129501</v>
      </c>
      <c r="R34" s="72">
        <f t="shared" si="5"/>
        <v>-1</v>
      </c>
    </row>
    <row r="35" spans="1:18" x14ac:dyDescent="0.25">
      <c r="B35" s="60" t="s">
        <v>86</v>
      </c>
      <c r="C35" s="44">
        <v>51531</v>
      </c>
      <c r="D35" s="25">
        <v>5671</v>
      </c>
      <c r="E35" s="45">
        <v>0</v>
      </c>
      <c r="F35" s="56">
        <v>858.85</v>
      </c>
      <c r="G35" s="56">
        <v>94.516666666666666</v>
      </c>
      <c r="H35" s="56">
        <v>0</v>
      </c>
      <c r="I35" s="58">
        <v>438.73493399999995</v>
      </c>
      <c r="J35" s="58">
        <v>48.282893999999992</v>
      </c>
      <c r="K35" s="58">
        <v>0</v>
      </c>
      <c r="M35" s="63">
        <f t="shared" si="0"/>
        <v>-0.88994973899206298</v>
      </c>
      <c r="N35" s="64">
        <f t="shared" si="1"/>
        <v>-1</v>
      </c>
      <c r="O35" s="69">
        <f t="shared" si="2"/>
        <v>-0.88994973899206298</v>
      </c>
      <c r="P35" s="70">
        <f t="shared" si="3"/>
        <v>-1</v>
      </c>
      <c r="Q35" s="71">
        <f t="shared" si="4"/>
        <v>-0.88994973899206298</v>
      </c>
      <c r="R35" s="72">
        <f t="shared" si="5"/>
        <v>-1</v>
      </c>
    </row>
    <row r="36" spans="1:18" x14ac:dyDescent="0.25">
      <c r="B36" s="41" t="s">
        <v>87</v>
      </c>
      <c r="C36" s="44">
        <v>8843</v>
      </c>
      <c r="D36" s="25">
        <v>0</v>
      </c>
      <c r="E36" s="45">
        <v>0</v>
      </c>
      <c r="F36" s="56">
        <v>42.719806763285021</v>
      </c>
      <c r="G36" s="56">
        <v>0</v>
      </c>
      <c r="H36" s="56">
        <v>0</v>
      </c>
      <c r="I36" s="58">
        <v>26.529</v>
      </c>
      <c r="J36" s="58">
        <v>0</v>
      </c>
      <c r="K36" s="58">
        <v>0</v>
      </c>
      <c r="M36" s="63">
        <f t="shared" si="0"/>
        <v>-1</v>
      </c>
      <c r="N36" s="64" t="e">
        <f t="shared" si="1"/>
        <v>#DIV/0!</v>
      </c>
      <c r="O36" s="69">
        <f t="shared" si="2"/>
        <v>-1</v>
      </c>
      <c r="P36" s="70" t="e">
        <f t="shared" si="3"/>
        <v>#DIV/0!</v>
      </c>
      <c r="Q36" s="71">
        <f t="shared" si="4"/>
        <v>-1</v>
      </c>
      <c r="R36" s="72" t="e">
        <f t="shared" si="5"/>
        <v>#DIV/0!</v>
      </c>
    </row>
    <row r="37" spans="1:18" x14ac:dyDescent="0.25">
      <c r="B37" s="41" t="s">
        <v>88</v>
      </c>
      <c r="C37" s="44">
        <v>5851</v>
      </c>
      <c r="D37" s="25">
        <v>0</v>
      </c>
      <c r="E37" s="45">
        <v>0</v>
      </c>
      <c r="F37" s="56">
        <v>23.218253968253972</v>
      </c>
      <c r="G37" s="56">
        <v>0</v>
      </c>
      <c r="H37" s="56">
        <v>0</v>
      </c>
      <c r="I37" s="58">
        <v>13.293471999999998</v>
      </c>
      <c r="J37" s="58">
        <v>0</v>
      </c>
      <c r="K37" s="58">
        <v>0</v>
      </c>
      <c r="M37" s="63">
        <f t="shared" si="0"/>
        <v>-1</v>
      </c>
      <c r="N37" s="64" t="e">
        <f t="shared" si="1"/>
        <v>#DIV/0!</v>
      </c>
      <c r="O37" s="69">
        <f t="shared" si="2"/>
        <v>-1</v>
      </c>
      <c r="P37" s="70" t="e">
        <f t="shared" si="3"/>
        <v>#DIV/0!</v>
      </c>
      <c r="Q37" s="71">
        <f t="shared" si="4"/>
        <v>-1</v>
      </c>
      <c r="R37" s="72" t="e">
        <f t="shared" si="5"/>
        <v>#DIV/0!</v>
      </c>
    </row>
    <row r="38" spans="1:18" x14ac:dyDescent="0.25">
      <c r="B38" s="41" t="s">
        <v>89</v>
      </c>
      <c r="C38" s="44">
        <v>62</v>
      </c>
      <c r="D38" s="25">
        <v>0</v>
      </c>
      <c r="E38" s="45">
        <v>0</v>
      </c>
      <c r="F38" s="56">
        <v>0.2818181818181818</v>
      </c>
      <c r="G38" s="56">
        <v>0</v>
      </c>
      <c r="H38" s="56">
        <v>0</v>
      </c>
      <c r="I38" s="58">
        <v>0.24179999999999999</v>
      </c>
      <c r="J38" s="58">
        <v>0</v>
      </c>
      <c r="K38" s="58">
        <v>0</v>
      </c>
      <c r="M38" s="63">
        <f t="shared" si="0"/>
        <v>-1</v>
      </c>
      <c r="N38" s="64" t="e">
        <f t="shared" si="1"/>
        <v>#DIV/0!</v>
      </c>
      <c r="O38" s="69">
        <f t="shared" si="2"/>
        <v>-1</v>
      </c>
      <c r="P38" s="70" t="e">
        <f t="shared" si="3"/>
        <v>#DIV/0!</v>
      </c>
      <c r="Q38" s="71">
        <f t="shared" si="4"/>
        <v>-1</v>
      </c>
      <c r="R38" s="72" t="e">
        <f t="shared" si="5"/>
        <v>#DIV/0!</v>
      </c>
    </row>
    <row r="39" spans="1:18" x14ac:dyDescent="0.25">
      <c r="B39" s="41" t="s">
        <v>90</v>
      </c>
      <c r="C39" s="44"/>
      <c r="D39" s="25"/>
      <c r="E39" s="45"/>
      <c r="F39" s="56"/>
      <c r="G39" s="56"/>
      <c r="H39" s="56"/>
      <c r="I39" s="58"/>
      <c r="J39" s="58"/>
      <c r="K39" s="58"/>
      <c r="M39" s="63" t="e">
        <f t="shared" si="0"/>
        <v>#DIV/0!</v>
      </c>
      <c r="N39" s="64" t="e">
        <f t="shared" si="1"/>
        <v>#DIV/0!</v>
      </c>
      <c r="O39" s="69" t="e">
        <f t="shared" si="2"/>
        <v>#DIV/0!</v>
      </c>
      <c r="P39" s="70" t="e">
        <f t="shared" si="3"/>
        <v>#DIV/0!</v>
      </c>
      <c r="Q39" s="71" t="e">
        <f t="shared" si="4"/>
        <v>#DIV/0!</v>
      </c>
      <c r="R39" s="72" t="e">
        <f t="shared" si="5"/>
        <v>#DIV/0!</v>
      </c>
    </row>
    <row r="40" spans="1:18" x14ac:dyDescent="0.25">
      <c r="B40" s="60" t="s">
        <v>91</v>
      </c>
      <c r="C40" s="44">
        <v>5322</v>
      </c>
      <c r="D40" s="25">
        <v>0</v>
      </c>
      <c r="E40" s="45">
        <v>0</v>
      </c>
      <c r="F40" s="56">
        <v>15.652941176470588</v>
      </c>
      <c r="G40" s="56">
        <v>0</v>
      </c>
      <c r="H40" s="56">
        <v>0</v>
      </c>
      <c r="I40" s="58">
        <v>14.050079999999999</v>
      </c>
      <c r="J40" s="58">
        <v>0</v>
      </c>
      <c r="K40" s="58">
        <v>0</v>
      </c>
      <c r="M40" s="63">
        <f t="shared" si="0"/>
        <v>-1</v>
      </c>
      <c r="N40" s="64" t="e">
        <f t="shared" si="1"/>
        <v>#DIV/0!</v>
      </c>
      <c r="O40" s="69">
        <f t="shared" si="2"/>
        <v>-1</v>
      </c>
      <c r="P40" s="70" t="e">
        <f t="shared" si="3"/>
        <v>#DIV/0!</v>
      </c>
      <c r="Q40" s="71">
        <f t="shared" si="4"/>
        <v>-1</v>
      </c>
      <c r="R40" s="72" t="e">
        <f t="shared" si="5"/>
        <v>#DIV/0!</v>
      </c>
    </row>
    <row r="41" spans="1:18" x14ac:dyDescent="0.25">
      <c r="B41" s="60" t="s">
        <v>92</v>
      </c>
      <c r="C41" s="44">
        <v>1590</v>
      </c>
      <c r="D41" s="25">
        <v>0</v>
      </c>
      <c r="E41" s="45">
        <v>0</v>
      </c>
      <c r="F41" s="56">
        <v>6.625</v>
      </c>
      <c r="G41" s="56">
        <v>0</v>
      </c>
      <c r="H41" s="56">
        <v>0</v>
      </c>
      <c r="I41" s="58">
        <v>6.0165599999999992</v>
      </c>
      <c r="J41" s="58">
        <v>0</v>
      </c>
      <c r="K41" s="58">
        <v>0</v>
      </c>
      <c r="M41" s="63">
        <f t="shared" si="0"/>
        <v>-1</v>
      </c>
      <c r="N41" s="64" t="e">
        <f t="shared" si="1"/>
        <v>#DIV/0!</v>
      </c>
      <c r="O41" s="69">
        <f t="shared" si="2"/>
        <v>-1</v>
      </c>
      <c r="P41" s="70" t="e">
        <f t="shared" si="3"/>
        <v>#DIV/0!</v>
      </c>
      <c r="Q41" s="71">
        <f t="shared" si="4"/>
        <v>-1</v>
      </c>
      <c r="R41" s="72" t="e">
        <f t="shared" si="5"/>
        <v>#DIV/0!</v>
      </c>
    </row>
    <row r="42" spans="1:18" ht="15.75" thickBot="1" x14ac:dyDescent="0.3">
      <c r="B42" s="41" t="s">
        <v>93</v>
      </c>
      <c r="C42" s="49">
        <v>108959143</v>
      </c>
      <c r="D42" s="50">
        <v>110947798.78207001</v>
      </c>
      <c r="E42" s="51">
        <v>113836780.25388163</v>
      </c>
      <c r="F42" s="56">
        <v>573128.31618170382</v>
      </c>
      <c r="G42" s="56">
        <v>582739.0477778127</v>
      </c>
      <c r="H42" s="56">
        <v>591647.7191960325</v>
      </c>
      <c r="I42" s="58">
        <v>538348.48057568888</v>
      </c>
      <c r="J42" s="58">
        <v>542471.64637165121</v>
      </c>
      <c r="K42" s="58">
        <v>529258.80713648698</v>
      </c>
      <c r="M42" s="63">
        <f t="shared" si="0"/>
        <v>1.8251389716510635E-2</v>
      </c>
      <c r="N42" s="64">
        <f t="shared" si="1"/>
        <v>2.6039105809447571E-2</v>
      </c>
      <c r="O42" s="69">
        <f t="shared" si="2"/>
        <v>1.6768900305148993E-2</v>
      </c>
      <c r="P42" s="70">
        <f t="shared" si="3"/>
        <v>1.5287582756281282E-2</v>
      </c>
      <c r="Q42" s="71">
        <f t="shared" si="4"/>
        <v>7.6589160083690988E-3</v>
      </c>
      <c r="R42" s="72">
        <f t="shared" si="5"/>
        <v>-2.4356737026790198E-2</v>
      </c>
    </row>
    <row r="43" spans="1:18" x14ac:dyDescent="0.25">
      <c r="C43"/>
      <c r="E43"/>
      <c r="F43"/>
      <c r="G43"/>
      <c r="H43"/>
      <c r="I43"/>
      <c r="J43"/>
      <c r="K43"/>
      <c r="M43" s="63" t="e">
        <f t="shared" si="0"/>
        <v>#DIV/0!</v>
      </c>
      <c r="N43" s="64" t="e">
        <f t="shared" si="1"/>
        <v>#DIV/0!</v>
      </c>
      <c r="O43" s="69" t="e">
        <f t="shared" si="2"/>
        <v>#DIV/0!</v>
      </c>
      <c r="P43" s="70" t="e">
        <f t="shared" si="3"/>
        <v>#DIV/0!</v>
      </c>
      <c r="Q43" s="71" t="e">
        <f t="shared" si="4"/>
        <v>#DIV/0!</v>
      </c>
      <c r="R43" s="72" t="e">
        <f t="shared" si="5"/>
        <v>#DIV/0!</v>
      </c>
    </row>
    <row r="46" spans="1:18" x14ac:dyDescent="0.25">
      <c r="A46" t="s">
        <v>94</v>
      </c>
      <c r="C46" s="44">
        <f>SUM(C4:C6,C14,C21,C24,C27,C31:C32,C35,C40:C41)</f>
        <v>65165150</v>
      </c>
      <c r="D46" s="44">
        <f t="shared" ref="D46:K46" si="6">SUM(D4:D6,D14,D21,D24,D27,D31:D32,D35,D40:D41)</f>
        <v>64795458.109999999</v>
      </c>
      <c r="E46" s="44">
        <f t="shared" si="6"/>
        <v>61769930.536534965</v>
      </c>
      <c r="F46" s="44">
        <f t="shared" si="6"/>
        <v>316543.54199318762</v>
      </c>
      <c r="G46" s="44">
        <f t="shared" si="6"/>
        <v>313778.5421653518</v>
      </c>
      <c r="H46" s="44">
        <f t="shared" si="6"/>
        <v>299043.30639973789</v>
      </c>
      <c r="I46" s="44">
        <f t="shared" si="6"/>
        <v>368484.75246432092</v>
      </c>
      <c r="J46" s="44">
        <f t="shared" si="6"/>
        <v>365380.5770196293</v>
      </c>
      <c r="K46" s="44">
        <f t="shared" si="6"/>
        <v>348212.18862213613</v>
      </c>
      <c r="M46" s="63">
        <f t="shared" ref="M46" si="7">D46/C46-1</f>
        <v>-5.6731533649504451E-3</v>
      </c>
      <c r="N46" s="64">
        <f t="shared" ref="N46" si="8">E46/D46-1</f>
        <v>-4.6693513121378816E-2</v>
      </c>
      <c r="O46" s="69">
        <f t="shared" ref="O46" si="9">G46/F46-1</f>
        <v>-8.7349746907656733E-3</v>
      </c>
      <c r="P46" s="70">
        <f t="shared" ref="P46" si="10">H46/G46-1</f>
        <v>-4.6960622813553954E-2</v>
      </c>
      <c r="Q46" s="71">
        <f t="shared" ref="Q46" si="11">J46/I46-1</f>
        <v>-8.4241625302858836E-3</v>
      </c>
      <c r="R46" s="72">
        <f t="shared" ref="R46" si="12">K46/J46-1</f>
        <v>-4.698768757095384E-2</v>
      </c>
    </row>
    <row r="47" spans="1:18" x14ac:dyDescent="0.25">
      <c r="A47" t="s">
        <v>5</v>
      </c>
      <c r="C47" s="44">
        <f>SUM(C7:C13,C15:C20,C22:C23,C25:C26,C28:C30,C33:C34,C36:C39)</f>
        <v>43793993</v>
      </c>
      <c r="D47" s="44">
        <f t="shared" ref="D47:K47" si="13">SUM(D7:D13,D15:D20,D22:D23,D25:D26,D28:D30,D33:D34,D36:D39)</f>
        <v>46152340.672069997</v>
      </c>
      <c r="E47" s="44">
        <f t="shared" si="13"/>
        <v>52066849.717346676</v>
      </c>
      <c r="F47" s="44">
        <f t="shared" si="13"/>
        <v>256584.77418851611</v>
      </c>
      <c r="G47" s="44">
        <f t="shared" si="13"/>
        <v>268960.50561246072</v>
      </c>
      <c r="H47" s="44">
        <f t="shared" si="13"/>
        <v>292604.41279629443</v>
      </c>
      <c r="I47" s="44">
        <f t="shared" si="13"/>
        <v>169863.72811136805</v>
      </c>
      <c r="J47" s="44">
        <f t="shared" si="13"/>
        <v>177091.06935202196</v>
      </c>
      <c r="K47" s="44">
        <f t="shared" si="13"/>
        <v>181046.61851435088</v>
      </c>
      <c r="M47" s="63">
        <f t="shared" ref="M47" si="14">D47/C47-1</f>
        <v>5.3850939604205506E-2</v>
      </c>
      <c r="N47" s="64">
        <f t="shared" ref="N47" si="15">E47/D47-1</f>
        <v>0.12815187613780044</v>
      </c>
      <c r="O47" s="69">
        <f t="shared" ref="O47" si="16">G47/F47-1</f>
        <v>4.823252456457916E-2</v>
      </c>
      <c r="P47" s="70">
        <f t="shared" ref="P47" si="17">H47/G47-1</f>
        <v>8.790847239818067E-2</v>
      </c>
      <c r="Q47" s="71">
        <f t="shared" ref="Q47" si="18">J47/I47-1</f>
        <v>4.2547878355262858E-2</v>
      </c>
      <c r="R47" s="72">
        <f t="shared" ref="R47" si="19">K47/J47-1</f>
        <v>2.2336243023447278E-2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8F7F7-D508-421E-9669-3AE87DDC0F3F}">
  <dimension ref="A3:H6"/>
  <sheetViews>
    <sheetView workbookViewId="0">
      <selection activeCell="G6" sqref="G6:H6"/>
    </sheetView>
  </sheetViews>
  <sheetFormatPr defaultRowHeight="15" x14ac:dyDescent="0.25"/>
  <cols>
    <col min="1" max="1" width="13.140625" bestFit="1" customWidth="1"/>
    <col min="2" max="4" width="16.5703125" bestFit="1" customWidth="1"/>
  </cols>
  <sheetData>
    <row r="3" spans="1:8" x14ac:dyDescent="0.25">
      <c r="A3" s="40" t="s">
        <v>52</v>
      </c>
      <c r="B3" t="s">
        <v>14</v>
      </c>
      <c r="C3" t="s">
        <v>15</v>
      </c>
      <c r="D3" t="s">
        <v>16</v>
      </c>
    </row>
    <row r="4" spans="1:8" x14ac:dyDescent="0.25">
      <c r="A4" s="41" t="s">
        <v>825</v>
      </c>
      <c r="B4">
        <v>170315.07840536794</v>
      </c>
      <c r="C4" s="25">
        <v>174866.817254022</v>
      </c>
      <c r="D4" s="25">
        <v>176753.07663292036</v>
      </c>
      <c r="G4" s="34">
        <f t="shared" ref="G4:H6" si="0">C4/B4-1</f>
        <v>2.672540148101521E-2</v>
      </c>
      <c r="H4" s="34">
        <f t="shared" si="0"/>
        <v>1.0786834280618773E-2</v>
      </c>
    </row>
    <row r="5" spans="1:8" x14ac:dyDescent="0.25">
      <c r="A5" s="41" t="s">
        <v>824</v>
      </c>
      <c r="B5">
        <v>368033.40217032109</v>
      </c>
      <c r="C5" s="25">
        <v>367604.82911762921</v>
      </c>
      <c r="D5" s="25">
        <v>352505.73050356668</v>
      </c>
      <c r="G5" s="34">
        <f t="shared" si="0"/>
        <v>-1.164494989217113E-3</v>
      </c>
      <c r="H5" s="34">
        <f t="shared" si="0"/>
        <v>-4.1074266217626332E-2</v>
      </c>
    </row>
    <row r="6" spans="1:8" x14ac:dyDescent="0.25">
      <c r="A6" s="41" t="s">
        <v>93</v>
      </c>
      <c r="B6">
        <v>538348.480575689</v>
      </c>
      <c r="C6" s="25">
        <v>542471.64637165121</v>
      </c>
      <c r="D6" s="25">
        <v>529258.80713648698</v>
      </c>
      <c r="G6" s="34">
        <f t="shared" si="0"/>
        <v>7.6589160083688768E-3</v>
      </c>
      <c r="H6" s="34">
        <f t="shared" si="0"/>
        <v>-2.4356737026790198E-2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AA29C-96E2-4A2D-9D76-F32158D3D6CE}">
  <dimension ref="B3:J17"/>
  <sheetViews>
    <sheetView tabSelected="1" workbookViewId="0">
      <selection activeCell="E11" sqref="E11"/>
    </sheetView>
  </sheetViews>
  <sheetFormatPr defaultRowHeight="15" x14ac:dyDescent="0.25"/>
  <cols>
    <col min="2" max="4" width="14.140625" bestFit="1" customWidth="1"/>
    <col min="5" max="7" width="14.85546875" bestFit="1" customWidth="1"/>
    <col min="8" max="10" width="16.5703125" bestFit="1" customWidth="1"/>
  </cols>
  <sheetData>
    <row r="3" spans="2:10" x14ac:dyDescent="0.25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</row>
    <row r="4" spans="2:10" x14ac:dyDescent="0.25">
      <c r="B4">
        <v>108959143</v>
      </c>
      <c r="C4">
        <v>110947798.78207003</v>
      </c>
      <c r="D4">
        <v>111616038.80345705</v>
      </c>
      <c r="E4">
        <v>573128.3161817044</v>
      </c>
      <c r="F4">
        <v>582739.04777781223</v>
      </c>
      <c r="G4">
        <v>583573.08994437312</v>
      </c>
      <c r="H4">
        <v>538348.48057568877</v>
      </c>
      <c r="I4">
        <v>542471.64637165098</v>
      </c>
      <c r="J4">
        <v>527253.89721890248</v>
      </c>
    </row>
    <row r="8" spans="2:10" x14ac:dyDescent="0.25">
      <c r="C8" t="s">
        <v>17</v>
      </c>
      <c r="D8" t="s">
        <v>18</v>
      </c>
      <c r="E8" t="s">
        <v>19</v>
      </c>
    </row>
    <row r="9" spans="2:10" x14ac:dyDescent="0.25">
      <c r="B9">
        <v>2024</v>
      </c>
      <c r="C9" s="23">
        <f>B4</f>
        <v>108959143</v>
      </c>
      <c r="D9" s="23">
        <f>E4</f>
        <v>573128.3161817044</v>
      </c>
      <c r="E9" s="23">
        <f>H4</f>
        <v>538348.48057568877</v>
      </c>
    </row>
    <row r="10" spans="2:10" x14ac:dyDescent="0.25">
      <c r="B10">
        <v>2025</v>
      </c>
      <c r="C10" s="23">
        <f>C4</f>
        <v>110947798.78207003</v>
      </c>
      <c r="D10" s="23">
        <f>F4</f>
        <v>582739.04777781223</v>
      </c>
      <c r="E10" s="23">
        <f>I4</f>
        <v>542471.64637165098</v>
      </c>
    </row>
    <row r="11" spans="2:10" x14ac:dyDescent="0.25">
      <c r="B11">
        <v>2026</v>
      </c>
      <c r="C11" s="23">
        <f>D4</f>
        <v>111616038.80345705</v>
      </c>
      <c r="D11" s="23">
        <f>G4</f>
        <v>583573.08994437312</v>
      </c>
      <c r="E11" s="23">
        <f>J4</f>
        <v>527253.89721890248</v>
      </c>
    </row>
    <row r="12" spans="2:10" x14ac:dyDescent="0.25">
      <c r="B12" s="27" t="s">
        <v>20</v>
      </c>
      <c r="C12" s="29">
        <f>C10/C9-1</f>
        <v>1.8251389716510857E-2</v>
      </c>
      <c r="D12" s="29">
        <f t="shared" ref="D12:E13" si="0">D10/D9-1</f>
        <v>1.6768900305146994E-2</v>
      </c>
      <c r="E12" s="29">
        <f t="shared" si="0"/>
        <v>7.6589160083688768E-3</v>
      </c>
    </row>
    <row r="13" spans="2:10" x14ac:dyDescent="0.25">
      <c r="B13" s="27" t="s">
        <v>21</v>
      </c>
      <c r="C13" s="29">
        <f>C11/C10-1</f>
        <v>6.0230128828389073E-3</v>
      </c>
      <c r="D13" s="29">
        <f t="shared" si="0"/>
        <v>1.4312446878947949E-3</v>
      </c>
      <c r="E13" s="29">
        <f t="shared" si="0"/>
        <v>-2.8052616675052433E-2</v>
      </c>
    </row>
    <row r="14" spans="2:10" ht="15.75" thickBot="1" x14ac:dyDescent="0.3"/>
    <row r="15" spans="2:10" ht="15.75" thickBot="1" x14ac:dyDescent="0.3">
      <c r="B15" s="78" t="s">
        <v>837</v>
      </c>
      <c r="C15" s="90">
        <v>6.2657043109235477E-3</v>
      </c>
      <c r="D15" s="90">
        <v>3.9252106360354588E-5</v>
      </c>
      <c r="E15" s="91">
        <v>-2.7288236857409554E-2</v>
      </c>
    </row>
    <row r="16" spans="2:10" x14ac:dyDescent="0.25">
      <c r="B16" s="78" t="s">
        <v>835</v>
      </c>
      <c r="C16" s="90">
        <v>2.5999999999999999E-2</v>
      </c>
      <c r="D16" s="90">
        <v>1.4999999999999999E-2</v>
      </c>
      <c r="E16" s="91">
        <v>-2.4E-2</v>
      </c>
    </row>
    <row r="17" spans="2:5" ht="15.75" thickBot="1" x14ac:dyDescent="0.3">
      <c r="B17" s="83" t="s">
        <v>836</v>
      </c>
      <c r="C17" s="92">
        <v>0.04</v>
      </c>
      <c r="D17" s="92">
        <v>2.3E-2</v>
      </c>
      <c r="E17" s="93">
        <v>1.0999999999999999E-2</v>
      </c>
    </row>
  </sheetData>
  <conditionalFormatting sqref="C12:E13">
    <cfRule type="cellIs" dxfId="3" priority="1" operator="greater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0CFF7-435D-44AA-8968-2909C9B9B0CB}">
  <dimension ref="A3:D43"/>
  <sheetViews>
    <sheetView topLeftCell="A3" workbookViewId="0">
      <selection activeCell="D41" sqref="A4:D41"/>
    </sheetView>
  </sheetViews>
  <sheetFormatPr defaultRowHeight="15" x14ac:dyDescent="0.25"/>
  <cols>
    <col min="1" max="1" width="16.28515625" bestFit="1" customWidth="1"/>
    <col min="2" max="2" width="12" bestFit="1" customWidth="1"/>
  </cols>
  <sheetData>
    <row r="3" spans="1:4" x14ac:dyDescent="0.25">
      <c r="A3" s="40" t="s">
        <v>52</v>
      </c>
      <c r="B3" t="s">
        <v>838</v>
      </c>
    </row>
    <row r="4" spans="1:4" x14ac:dyDescent="0.25">
      <c r="A4" s="41" t="s">
        <v>75</v>
      </c>
      <c r="B4">
        <v>1325371.6815034433</v>
      </c>
      <c r="D4">
        <f>B4/$B$43</f>
        <v>3.9978805063548969E-3</v>
      </c>
    </row>
    <row r="5" spans="1:4" x14ac:dyDescent="0.25">
      <c r="A5" s="41" t="s">
        <v>55</v>
      </c>
      <c r="B5">
        <v>74284997.27274543</v>
      </c>
      <c r="D5">
        <f t="shared" ref="D5:D41" si="0">B5/$B$43</f>
        <v>0.22407491170661784</v>
      </c>
    </row>
    <row r="6" spans="1:4" x14ac:dyDescent="0.25">
      <c r="A6" s="41" t="s">
        <v>67</v>
      </c>
      <c r="B6">
        <v>3557186.0009099995</v>
      </c>
      <c r="D6">
        <f t="shared" si="0"/>
        <v>1.0729974669735446E-2</v>
      </c>
    </row>
    <row r="7" spans="1:4" x14ac:dyDescent="0.25">
      <c r="A7" s="41" t="s">
        <v>84</v>
      </c>
      <c r="B7">
        <v>2012712</v>
      </c>
      <c r="D7">
        <f t="shared" si="0"/>
        <v>6.0711890724712706E-3</v>
      </c>
    </row>
    <row r="8" spans="1:4" x14ac:dyDescent="0.25">
      <c r="A8" s="41" t="s">
        <v>56</v>
      </c>
      <c r="B8">
        <v>72701613.264358789</v>
      </c>
      <c r="D8">
        <f t="shared" si="0"/>
        <v>0.21929875710067184</v>
      </c>
    </row>
    <row r="9" spans="1:4" x14ac:dyDescent="0.25">
      <c r="A9" s="41" t="s">
        <v>79</v>
      </c>
      <c r="B9">
        <v>698571.72399949795</v>
      </c>
      <c r="D9">
        <f t="shared" si="0"/>
        <v>2.107187226529761E-3</v>
      </c>
    </row>
    <row r="10" spans="1:4" x14ac:dyDescent="0.25">
      <c r="A10" s="41" t="s">
        <v>92</v>
      </c>
      <c r="B10">
        <v>1590</v>
      </c>
      <c r="D10">
        <f t="shared" si="0"/>
        <v>4.7961112296390742E-6</v>
      </c>
    </row>
    <row r="11" spans="1:4" x14ac:dyDescent="0.25">
      <c r="A11" s="41" t="s">
        <v>76</v>
      </c>
      <c r="B11">
        <v>1335527.3209140748</v>
      </c>
      <c r="D11">
        <f t="shared" si="0"/>
        <v>4.0285142020916867E-3</v>
      </c>
    </row>
    <row r="12" spans="1:4" x14ac:dyDescent="0.25">
      <c r="A12" s="41" t="s">
        <v>61</v>
      </c>
      <c r="B12">
        <v>14091316.629999997</v>
      </c>
      <c r="D12">
        <f t="shared" si="0"/>
        <v>4.2505359704114981E-2</v>
      </c>
    </row>
    <row r="13" spans="1:4" x14ac:dyDescent="0.25">
      <c r="A13" s="41" t="s">
        <v>70</v>
      </c>
      <c r="B13">
        <v>2553318.3100000005</v>
      </c>
      <c r="D13">
        <f t="shared" si="0"/>
        <v>7.7018859241723674E-3</v>
      </c>
    </row>
    <row r="14" spans="1:4" x14ac:dyDescent="0.25">
      <c r="A14" s="41" t="s">
        <v>66</v>
      </c>
      <c r="B14">
        <v>5536511.0951166237</v>
      </c>
      <c r="D14">
        <f t="shared" si="0"/>
        <v>1.6700454739817714E-2</v>
      </c>
    </row>
    <row r="15" spans="1:4" x14ac:dyDescent="0.25">
      <c r="A15" s="41" t="s">
        <v>62</v>
      </c>
      <c r="B15">
        <v>11488791.74910908</v>
      </c>
      <c r="D15">
        <f t="shared" si="0"/>
        <v>3.4655045989236979E-2</v>
      </c>
    </row>
    <row r="16" spans="1:4" x14ac:dyDescent="0.25">
      <c r="A16" s="41" t="s">
        <v>73</v>
      </c>
      <c r="B16">
        <v>1721288.17</v>
      </c>
      <c r="D16">
        <f t="shared" si="0"/>
        <v>5.1921317745798057E-3</v>
      </c>
    </row>
    <row r="17" spans="1:4" x14ac:dyDescent="0.25">
      <c r="A17" s="41" t="s">
        <v>87</v>
      </c>
      <c r="B17">
        <v>8843</v>
      </c>
      <c r="D17">
        <f t="shared" si="0"/>
        <v>2.6674221134401466E-5</v>
      </c>
    </row>
    <row r="18" spans="1:4" x14ac:dyDescent="0.25">
      <c r="A18" s="41" t="s">
        <v>69</v>
      </c>
      <c r="B18">
        <v>2181158.7109246091</v>
      </c>
      <c r="D18">
        <f t="shared" si="0"/>
        <v>6.5792954635789961E-3</v>
      </c>
    </row>
    <row r="19" spans="1:4" x14ac:dyDescent="0.25">
      <c r="A19" s="41" t="s">
        <v>63</v>
      </c>
      <c r="B19">
        <v>10289157.516099021</v>
      </c>
      <c r="D19">
        <f t="shared" si="0"/>
        <v>3.1036442708482891E-2</v>
      </c>
    </row>
    <row r="20" spans="1:4" x14ac:dyDescent="0.25">
      <c r="A20" s="41" t="s">
        <v>91</v>
      </c>
      <c r="B20">
        <v>5322</v>
      </c>
      <c r="D20">
        <f t="shared" si="0"/>
        <v>1.6053398719584371E-5</v>
      </c>
    </row>
    <row r="21" spans="1:4" x14ac:dyDescent="0.25">
      <c r="A21" s="41" t="s">
        <v>60</v>
      </c>
      <c r="B21">
        <v>18131794.343576599</v>
      </c>
      <c r="D21">
        <f t="shared" si="0"/>
        <v>5.4693146204235203E-2</v>
      </c>
    </row>
    <row r="22" spans="1:4" x14ac:dyDescent="0.25">
      <c r="A22" s="41" t="s">
        <v>85</v>
      </c>
      <c r="B22">
        <v>104340</v>
      </c>
      <c r="D22">
        <f t="shared" si="0"/>
        <v>3.1473348786197546E-4</v>
      </c>
    </row>
    <row r="23" spans="1:4" x14ac:dyDescent="0.25">
      <c r="A23" s="41" t="s">
        <v>68</v>
      </c>
      <c r="B23">
        <v>5308761.5768263713</v>
      </c>
      <c r="D23">
        <f t="shared" si="0"/>
        <v>1.6013466046599621E-2</v>
      </c>
    </row>
    <row r="24" spans="1:4" x14ac:dyDescent="0.25">
      <c r="A24" s="41" t="s">
        <v>59</v>
      </c>
      <c r="B24">
        <v>21846038.699999999</v>
      </c>
      <c r="D24">
        <f t="shared" si="0"/>
        <v>6.5896875177484146E-2</v>
      </c>
    </row>
    <row r="25" spans="1:4" x14ac:dyDescent="0.25">
      <c r="A25" s="41" t="s">
        <v>83</v>
      </c>
      <c r="B25">
        <v>348325</v>
      </c>
      <c r="D25">
        <f>B25/$B$43</f>
        <v>1.0506952478390129E-3</v>
      </c>
    </row>
    <row r="26" spans="1:4" x14ac:dyDescent="0.25">
      <c r="A26" s="41" t="s">
        <v>819</v>
      </c>
      <c r="B26">
        <v>0</v>
      </c>
      <c r="D26">
        <f t="shared" si="0"/>
        <v>0</v>
      </c>
    </row>
    <row r="27" spans="1:4" x14ac:dyDescent="0.25">
      <c r="A27" s="41" t="s">
        <v>78</v>
      </c>
      <c r="B27">
        <v>496310.72</v>
      </c>
      <c r="D27">
        <f t="shared" si="0"/>
        <v>1.4970826525674554E-3</v>
      </c>
    </row>
    <row r="28" spans="1:4" x14ac:dyDescent="0.25">
      <c r="A28" s="41" t="s">
        <v>86</v>
      </c>
      <c r="B28">
        <v>57202</v>
      </c>
      <c r="D28">
        <f t="shared" si="0"/>
        <v>1.7254538022504044E-4</v>
      </c>
    </row>
    <row r="29" spans="1:4" x14ac:dyDescent="0.25">
      <c r="A29" s="41" t="s">
        <v>74</v>
      </c>
      <c r="B29">
        <v>1512289.76</v>
      </c>
      <c r="D29">
        <f t="shared" si="0"/>
        <v>4.5617043398768426E-3</v>
      </c>
    </row>
    <row r="30" spans="1:4" x14ac:dyDescent="0.25">
      <c r="A30" s="41" t="s">
        <v>72</v>
      </c>
      <c r="B30">
        <v>1905798.6880768319</v>
      </c>
      <c r="D30">
        <f t="shared" si="0"/>
        <v>5.7486933895073639E-3</v>
      </c>
    </row>
    <row r="31" spans="1:4" x14ac:dyDescent="0.25">
      <c r="A31" s="41" t="s">
        <v>71</v>
      </c>
      <c r="B31">
        <v>1930084.3744385783</v>
      </c>
      <c r="D31">
        <f t="shared" si="0"/>
        <v>5.8219492719470264E-3</v>
      </c>
    </row>
    <row r="32" spans="1:4" x14ac:dyDescent="0.25">
      <c r="A32" s="41" t="s">
        <v>80</v>
      </c>
      <c r="B32">
        <v>841631</v>
      </c>
      <c r="D32">
        <f t="shared" si="0"/>
        <v>2.5387143964228703E-3</v>
      </c>
    </row>
    <row r="33" spans="1:4" x14ac:dyDescent="0.25">
      <c r="A33" s="41" t="s">
        <v>57</v>
      </c>
      <c r="B33">
        <v>32129869.837421931</v>
      </c>
      <c r="D33">
        <f t="shared" si="0"/>
        <v>9.6917251279308864E-2</v>
      </c>
    </row>
    <row r="34" spans="1:4" x14ac:dyDescent="0.25">
      <c r="A34" s="41" t="s">
        <v>65</v>
      </c>
      <c r="B34">
        <v>6350457.2742568608</v>
      </c>
      <c r="D34">
        <f t="shared" si="0"/>
        <v>1.9155660029186464E-2</v>
      </c>
    </row>
    <row r="35" spans="1:4" x14ac:dyDescent="0.25">
      <c r="A35" s="41" t="s">
        <v>89</v>
      </c>
      <c r="B35">
        <v>62</v>
      </c>
      <c r="D35">
        <f t="shared" si="0"/>
        <v>1.8701817373435383E-7</v>
      </c>
    </row>
    <row r="36" spans="1:4" x14ac:dyDescent="0.25">
      <c r="A36" s="41" t="s">
        <v>64</v>
      </c>
      <c r="B36">
        <v>8537156</v>
      </c>
      <c r="D36">
        <f t="shared" si="0"/>
        <v>2.5751666516214213E-2</v>
      </c>
    </row>
    <row r="37" spans="1:4" x14ac:dyDescent="0.25">
      <c r="A37" s="41" t="s">
        <v>88</v>
      </c>
      <c r="B37">
        <v>5851</v>
      </c>
      <c r="D37">
        <f t="shared" si="0"/>
        <v>1.7649086040640392E-5</v>
      </c>
    </row>
    <row r="38" spans="1:4" x14ac:dyDescent="0.25">
      <c r="A38" s="41" t="s">
        <v>77</v>
      </c>
      <c r="B38">
        <v>814720.66963224229</v>
      </c>
      <c r="D38">
        <f t="shared" si="0"/>
        <v>2.4575414796492224E-3</v>
      </c>
    </row>
    <row r="39" spans="1:4" x14ac:dyDescent="0.25">
      <c r="A39" s="41" t="s">
        <v>81</v>
      </c>
      <c r="B39">
        <v>469961.71</v>
      </c>
      <c r="D39">
        <f t="shared" si="0"/>
        <v>1.4176029149882907E-3</v>
      </c>
    </row>
    <row r="40" spans="1:4" x14ac:dyDescent="0.25">
      <c r="A40" s="41" t="s">
        <v>58</v>
      </c>
      <c r="B40">
        <v>24715617.325229999</v>
      </c>
      <c r="D40">
        <f t="shared" si="0"/>
        <v>7.4552735723897895E-2</v>
      </c>
    </row>
    <row r="41" spans="1:4" x14ac:dyDescent="0.25">
      <c r="A41" s="41" t="s">
        <v>82</v>
      </c>
      <c r="B41">
        <v>2219034.833333333</v>
      </c>
      <c r="D41">
        <f t="shared" si="0"/>
        <v>6.6935458384341315E-3</v>
      </c>
    </row>
    <row r="42" spans="1:4" x14ac:dyDescent="0.25">
      <c r="A42" s="41" t="s">
        <v>90</v>
      </c>
    </row>
    <row r="43" spans="1:4" x14ac:dyDescent="0.25">
      <c r="A43" s="41" t="s">
        <v>93</v>
      </c>
      <c r="B43">
        <v>331518583.25847328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6E50-1BE2-4060-8F0B-439911F8346F}">
  <dimension ref="D1:E31"/>
  <sheetViews>
    <sheetView workbookViewId="0">
      <selection activeCell="H19" sqref="H19"/>
    </sheetView>
  </sheetViews>
  <sheetFormatPr defaultRowHeight="15" x14ac:dyDescent="0.25"/>
  <cols>
    <col min="4" max="4" width="12.42578125" customWidth="1"/>
  </cols>
  <sheetData>
    <row r="1" spans="4:5" x14ac:dyDescent="0.25">
      <c r="E1" t="s">
        <v>845</v>
      </c>
    </row>
    <row r="2" spans="4:5" x14ac:dyDescent="0.25">
      <c r="D2" t="s">
        <v>75</v>
      </c>
      <c r="E2" s="96">
        <v>31.07</v>
      </c>
    </row>
    <row r="3" spans="4:5" x14ac:dyDescent="0.25">
      <c r="D3" t="s">
        <v>78</v>
      </c>
      <c r="E3" s="96">
        <v>23.46</v>
      </c>
    </row>
    <row r="4" spans="4:5" x14ac:dyDescent="0.25">
      <c r="D4" t="s">
        <v>61</v>
      </c>
      <c r="E4" s="96">
        <v>22.75</v>
      </c>
    </row>
    <row r="5" spans="4:5" x14ac:dyDescent="0.25">
      <c r="D5" t="s">
        <v>79</v>
      </c>
      <c r="E5" s="96">
        <v>22.51</v>
      </c>
    </row>
    <row r="6" spans="4:5" x14ac:dyDescent="0.25">
      <c r="D6" t="s">
        <v>77</v>
      </c>
      <c r="E6" s="96">
        <v>18.16</v>
      </c>
    </row>
    <row r="7" spans="4:5" x14ac:dyDescent="0.25">
      <c r="D7" t="s">
        <v>66</v>
      </c>
      <c r="E7" s="96">
        <v>17.21</v>
      </c>
    </row>
    <row r="8" spans="4:5" x14ac:dyDescent="0.25">
      <c r="D8" t="s">
        <v>84</v>
      </c>
      <c r="E8" s="96">
        <v>17.05</v>
      </c>
    </row>
    <row r="9" spans="4:5" x14ac:dyDescent="0.25">
      <c r="D9" t="s">
        <v>69</v>
      </c>
      <c r="E9" s="96">
        <v>16.649999999999999</v>
      </c>
    </row>
    <row r="10" spans="4:5" x14ac:dyDescent="0.25">
      <c r="D10" t="s">
        <v>76</v>
      </c>
      <c r="E10" s="96">
        <v>14.65</v>
      </c>
    </row>
    <row r="11" spans="4:5" x14ac:dyDescent="0.25">
      <c r="D11" t="s">
        <v>843</v>
      </c>
      <c r="E11" s="96">
        <v>13.95</v>
      </c>
    </row>
    <row r="12" spans="4:5" x14ac:dyDescent="0.25">
      <c r="D12" t="s">
        <v>70</v>
      </c>
      <c r="E12" s="96">
        <v>13.78</v>
      </c>
    </row>
    <row r="13" spans="4:5" x14ac:dyDescent="0.25">
      <c r="D13" t="s">
        <v>68</v>
      </c>
      <c r="E13" s="96">
        <v>13.38</v>
      </c>
    </row>
    <row r="14" spans="4:5" x14ac:dyDescent="0.25">
      <c r="D14" t="s">
        <v>81</v>
      </c>
      <c r="E14" s="96">
        <v>13.38</v>
      </c>
    </row>
    <row r="15" spans="4:5" x14ac:dyDescent="0.25">
      <c r="D15" t="s">
        <v>63</v>
      </c>
      <c r="E15" s="96">
        <v>12.62</v>
      </c>
    </row>
    <row r="16" spans="4:5" x14ac:dyDescent="0.25">
      <c r="D16" t="s">
        <v>839</v>
      </c>
      <c r="E16" s="96">
        <v>12.48</v>
      </c>
    </row>
    <row r="17" spans="4:5" x14ac:dyDescent="0.25">
      <c r="D17" t="s">
        <v>56</v>
      </c>
      <c r="E17" s="96">
        <v>12.36</v>
      </c>
    </row>
    <row r="18" spans="4:5" x14ac:dyDescent="0.25">
      <c r="D18" t="s">
        <v>60</v>
      </c>
      <c r="E18" s="96">
        <v>12.3</v>
      </c>
    </row>
    <row r="19" spans="4:5" x14ac:dyDescent="0.25">
      <c r="D19" t="s">
        <v>59</v>
      </c>
      <c r="E19" s="96">
        <v>11.9</v>
      </c>
    </row>
    <row r="20" spans="4:5" x14ac:dyDescent="0.25">
      <c r="D20" t="s">
        <v>58</v>
      </c>
      <c r="E20" s="96">
        <v>11.79</v>
      </c>
    </row>
    <row r="21" spans="4:5" x14ac:dyDescent="0.25">
      <c r="D21" t="s">
        <v>72</v>
      </c>
      <c r="E21" s="96">
        <v>11.71</v>
      </c>
    </row>
    <row r="22" spans="4:5" x14ac:dyDescent="0.25">
      <c r="D22" t="s">
        <v>821</v>
      </c>
      <c r="E22" s="96">
        <v>11.03</v>
      </c>
    </row>
    <row r="23" spans="4:5" x14ac:dyDescent="0.25">
      <c r="D23" t="s">
        <v>55</v>
      </c>
      <c r="E23" s="96">
        <v>10.8</v>
      </c>
    </row>
    <row r="24" spans="4:5" x14ac:dyDescent="0.25">
      <c r="D24" t="s">
        <v>67</v>
      </c>
      <c r="E24" s="96">
        <v>10.36</v>
      </c>
    </row>
    <row r="25" spans="4:5" x14ac:dyDescent="0.25">
      <c r="D25" t="s">
        <v>82</v>
      </c>
      <c r="E25" s="96">
        <v>9.67</v>
      </c>
    </row>
    <row r="26" spans="4:5" x14ac:dyDescent="0.25">
      <c r="D26" t="s">
        <v>840</v>
      </c>
      <c r="E26" s="96">
        <v>9.33</v>
      </c>
    </row>
    <row r="27" spans="4:5" x14ac:dyDescent="0.25">
      <c r="D27" t="s">
        <v>841</v>
      </c>
      <c r="E27" s="96">
        <v>9.17</v>
      </c>
    </row>
    <row r="28" spans="4:5" x14ac:dyDescent="0.25">
      <c r="D28" t="s">
        <v>842</v>
      </c>
      <c r="E28" s="96">
        <v>6.56</v>
      </c>
    </row>
    <row r="29" spans="4:5" x14ac:dyDescent="0.25">
      <c r="D29" t="s">
        <v>844</v>
      </c>
      <c r="E29" s="96">
        <v>6.37</v>
      </c>
    </row>
    <row r="30" spans="4:5" x14ac:dyDescent="0.25">
      <c r="D30" t="s">
        <v>64</v>
      </c>
      <c r="E30" s="96">
        <v>6.32</v>
      </c>
    </row>
    <row r="31" spans="4:5" x14ac:dyDescent="0.25">
      <c r="D31" t="s">
        <v>62</v>
      </c>
      <c r="E31" s="96">
        <v>6.04</v>
      </c>
    </row>
  </sheetData>
  <autoFilter ref="D1:E31" xr:uid="{36906E50-1BE2-4060-8F0B-439911F8346F}">
    <sortState xmlns:xlrd2="http://schemas.microsoft.com/office/spreadsheetml/2017/richdata2" ref="D2:E31">
      <sortCondition descending="1" ref="E1:E3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292BB-E0A0-4E92-982E-3A1EE980382F}">
  <dimension ref="A1:CK883"/>
  <sheetViews>
    <sheetView zoomScale="70" zoomScaleNormal="70" workbookViewId="0">
      <pane ySplit="2" topLeftCell="A3" activePane="bottomLeft" state="frozen"/>
      <selection pane="bottomLeft" activeCell="C9" sqref="C9"/>
    </sheetView>
  </sheetViews>
  <sheetFormatPr defaultRowHeight="15" outlineLevelCol="1" x14ac:dyDescent="0.25"/>
  <cols>
    <col min="1" max="1" width="13.5703125" customWidth="1"/>
    <col min="2" max="2" width="9.140625" style="30"/>
    <col min="3" max="3" width="13.28515625" style="12" bestFit="1" customWidth="1"/>
    <col min="4" max="4" width="18.28515625" style="7" bestFit="1" customWidth="1"/>
    <col min="5" max="5" width="47" style="4" customWidth="1"/>
    <col min="6" max="6" width="13.28515625" style="4" hidden="1" customWidth="1" outlineLevel="1"/>
    <col min="7" max="18" width="16.140625" style="3" hidden="1" customWidth="1" outlineLevel="1"/>
    <col min="19" max="19" width="16.140625" style="3" customWidth="1" collapsed="1"/>
    <col min="20" max="30" width="16.140625" style="3" customWidth="1"/>
    <col min="31" max="31" width="14.7109375" bestFit="1" customWidth="1"/>
    <col min="32" max="33" width="15.28515625" bestFit="1" customWidth="1"/>
    <col min="34" max="35" width="15.28515625" customWidth="1"/>
    <col min="36" max="38" width="17.28515625" style="8" bestFit="1" customWidth="1"/>
    <col min="39" max="39" width="21.85546875" style="8" bestFit="1" customWidth="1"/>
    <col min="40" max="47" width="22.140625" style="8" bestFit="1" customWidth="1"/>
    <col min="48" max="48" width="23.28515625" style="8" bestFit="1" customWidth="1"/>
    <col min="49" max="49" width="23" style="8" bestFit="1" customWidth="1"/>
    <col min="50" max="50" width="23.28515625" style="8" bestFit="1" customWidth="1"/>
    <col min="51" max="51" width="21.85546875" style="8" bestFit="1" customWidth="1"/>
    <col min="52" max="59" width="22.140625" style="8" bestFit="1" customWidth="1"/>
    <col min="60" max="60" width="23.28515625" style="8" bestFit="1" customWidth="1"/>
    <col min="61" max="61" width="23" style="8" bestFit="1" customWidth="1"/>
    <col min="62" max="62" width="23.28515625" style="8" bestFit="1" customWidth="1"/>
    <col min="63" max="65" width="17.28515625" style="17" bestFit="1" customWidth="1"/>
    <col min="66" max="66" width="21.85546875" style="17" bestFit="1" customWidth="1"/>
    <col min="67" max="74" width="22.140625" style="17" bestFit="1" customWidth="1"/>
    <col min="75" max="75" width="23.28515625" style="17" bestFit="1" customWidth="1"/>
    <col min="76" max="76" width="23" style="17" bestFit="1" customWidth="1"/>
    <col min="77" max="77" width="23.28515625" style="17" bestFit="1" customWidth="1"/>
    <col min="78" max="78" width="21.85546875" style="17" bestFit="1" customWidth="1"/>
    <col min="79" max="86" width="22.140625" style="17" bestFit="1" customWidth="1"/>
    <col min="87" max="87" width="23.28515625" style="17" bestFit="1" customWidth="1"/>
    <col min="88" max="88" width="23" style="17" bestFit="1" customWidth="1"/>
    <col min="89" max="89" width="23.28515625" style="17" bestFit="1" customWidth="1"/>
  </cols>
  <sheetData>
    <row r="1" spans="1:89" x14ac:dyDescent="0.25">
      <c r="AM1" s="21">
        <f t="shared" ref="AM1:BJ1" si="0">SUBTOTAL(9,AM3:AM411)</f>
        <v>33348.393120535846</v>
      </c>
      <c r="AN1" s="21">
        <f t="shared" si="0"/>
        <v>42875.662633111169</v>
      </c>
      <c r="AO1" s="21">
        <f t="shared" si="0"/>
        <v>53073.397997411565</v>
      </c>
      <c r="AP1" s="21">
        <f t="shared" si="0"/>
        <v>53478.837427923689</v>
      </c>
      <c r="AQ1" s="21">
        <f t="shared" si="0"/>
        <v>57759.776306587963</v>
      </c>
      <c r="AR1" s="21">
        <f t="shared" si="0"/>
        <v>64384.378385095035</v>
      </c>
      <c r="AS1" s="21">
        <f t="shared" si="0"/>
        <v>57347.943314514538</v>
      </c>
      <c r="AT1" s="21">
        <f t="shared" si="0"/>
        <v>52715.678813058097</v>
      </c>
      <c r="AU1" s="21">
        <f t="shared" si="0"/>
        <v>43571.456974866371</v>
      </c>
      <c r="AV1" s="21">
        <f t="shared" si="0"/>
        <v>40036.685714319094</v>
      </c>
      <c r="AW1" s="21">
        <f t="shared" si="0"/>
        <v>41658.745479717603</v>
      </c>
      <c r="AX1" s="21">
        <f t="shared" si="0"/>
        <v>38942.46274342775</v>
      </c>
      <c r="AY1" s="21">
        <f t="shared" si="0"/>
        <v>0</v>
      </c>
      <c r="AZ1" s="21">
        <f t="shared" si="0"/>
        <v>0</v>
      </c>
      <c r="BA1" s="21">
        <f t="shared" si="0"/>
        <v>0</v>
      </c>
      <c r="BB1" s="21">
        <f t="shared" si="0"/>
        <v>0</v>
      </c>
      <c r="BC1" s="21">
        <f t="shared" si="0"/>
        <v>0</v>
      </c>
      <c r="BD1" s="21">
        <f t="shared" si="0"/>
        <v>0</v>
      </c>
      <c r="BE1" s="21">
        <f t="shared" si="0"/>
        <v>0</v>
      </c>
      <c r="BF1" s="21">
        <f t="shared" si="0"/>
        <v>0</v>
      </c>
      <c r="BG1" s="21">
        <f t="shared" si="0"/>
        <v>0</v>
      </c>
      <c r="BH1" s="21">
        <f t="shared" si="0"/>
        <v>0</v>
      </c>
      <c r="BI1" s="21">
        <f t="shared" si="0"/>
        <v>0</v>
      </c>
      <c r="BJ1" s="21">
        <f t="shared" si="0"/>
        <v>0</v>
      </c>
      <c r="BN1" s="21">
        <f t="shared" ref="BN1:CK1" si="1">SUBTOTAL(9,BN3:BN411)</f>
        <v>31403.896094446161</v>
      </c>
      <c r="BO1" s="21">
        <f t="shared" si="1"/>
        <v>39381.38741206062</v>
      </c>
      <c r="BP1" s="21">
        <f t="shared" si="1"/>
        <v>48902.088205989341</v>
      </c>
      <c r="BQ1" s="21">
        <f t="shared" si="1"/>
        <v>50769.828952497184</v>
      </c>
      <c r="BR1" s="21">
        <f t="shared" si="1"/>
        <v>52213.028338427212</v>
      </c>
      <c r="BS1" s="21">
        <f t="shared" si="1"/>
        <v>59749.81472493754</v>
      </c>
      <c r="BT1" s="21">
        <f t="shared" si="1"/>
        <v>52811.483501768074</v>
      </c>
      <c r="BU1" s="21">
        <f t="shared" si="1"/>
        <v>49265.469273046569</v>
      </c>
      <c r="BV1" s="21">
        <f t="shared" si="1"/>
        <v>40684.825118133747</v>
      </c>
      <c r="BW1" s="21">
        <f t="shared" si="1"/>
        <v>38020.734364488177</v>
      </c>
      <c r="BX1" s="21">
        <f t="shared" si="1"/>
        <v>39301.302999287909</v>
      </c>
      <c r="BY1" s="21">
        <f t="shared" si="1"/>
        <v>36727.141607747755</v>
      </c>
      <c r="BZ1" s="21">
        <f t="shared" si="1"/>
        <v>0</v>
      </c>
      <c r="CA1" s="21">
        <f t="shared" si="1"/>
        <v>0</v>
      </c>
      <c r="CB1" s="21">
        <f t="shared" si="1"/>
        <v>0</v>
      </c>
      <c r="CC1" s="21">
        <f t="shared" si="1"/>
        <v>0</v>
      </c>
      <c r="CD1" s="21">
        <f t="shared" si="1"/>
        <v>0</v>
      </c>
      <c r="CE1" s="21">
        <f t="shared" si="1"/>
        <v>0</v>
      </c>
      <c r="CF1" s="21">
        <f t="shared" si="1"/>
        <v>0</v>
      </c>
      <c r="CG1" s="21">
        <f t="shared" si="1"/>
        <v>0</v>
      </c>
      <c r="CH1" s="21">
        <f t="shared" si="1"/>
        <v>0</v>
      </c>
      <c r="CI1" s="21">
        <f t="shared" si="1"/>
        <v>0</v>
      </c>
      <c r="CJ1" s="21">
        <f t="shared" si="1"/>
        <v>0</v>
      </c>
      <c r="CK1" s="21">
        <f t="shared" si="1"/>
        <v>0</v>
      </c>
    </row>
    <row r="2" spans="1:89" x14ac:dyDescent="0.25">
      <c r="A2" t="s">
        <v>823</v>
      </c>
      <c r="B2" s="30" t="s">
        <v>95</v>
      </c>
      <c r="C2" s="12" t="s">
        <v>96</v>
      </c>
      <c r="D2" s="7" t="s">
        <v>97</v>
      </c>
      <c r="E2" s="4" t="s">
        <v>98</v>
      </c>
      <c r="F2" s="4" t="s">
        <v>99</v>
      </c>
      <c r="G2" s="13">
        <v>45658</v>
      </c>
      <c r="H2" s="13">
        <v>45689</v>
      </c>
      <c r="I2" s="13">
        <v>45717</v>
      </c>
      <c r="J2" s="13">
        <v>45748</v>
      </c>
      <c r="K2" s="13">
        <v>45778</v>
      </c>
      <c r="L2" s="13">
        <v>45809</v>
      </c>
      <c r="M2" s="13">
        <v>45839</v>
      </c>
      <c r="N2" s="13">
        <v>45870</v>
      </c>
      <c r="O2" s="13">
        <v>45901</v>
      </c>
      <c r="P2" s="13">
        <v>45931</v>
      </c>
      <c r="Q2" s="13">
        <v>45962</v>
      </c>
      <c r="R2" s="13">
        <v>45992</v>
      </c>
      <c r="S2" s="13">
        <v>46023</v>
      </c>
      <c r="T2" s="13">
        <v>46054</v>
      </c>
      <c r="U2" s="13">
        <v>46082</v>
      </c>
      <c r="V2" s="13">
        <v>46113</v>
      </c>
      <c r="W2" s="13">
        <v>46143</v>
      </c>
      <c r="X2" s="13">
        <v>46174</v>
      </c>
      <c r="Y2" s="13">
        <v>46204</v>
      </c>
      <c r="Z2" s="13">
        <v>46235</v>
      </c>
      <c r="AA2" s="13">
        <v>46266</v>
      </c>
      <c r="AB2" s="13">
        <v>46296</v>
      </c>
      <c r="AC2" s="13">
        <v>46327</v>
      </c>
      <c r="AD2" s="13">
        <v>46357</v>
      </c>
      <c r="AE2" t="s">
        <v>100</v>
      </c>
      <c r="AF2" t="s">
        <v>101</v>
      </c>
      <c r="AG2" t="s">
        <v>102</v>
      </c>
      <c r="AH2" t="s">
        <v>103</v>
      </c>
      <c r="AI2" t="s">
        <v>104</v>
      </c>
      <c r="AJ2" s="18" t="s">
        <v>105</v>
      </c>
      <c r="AK2" s="18" t="s">
        <v>106</v>
      </c>
      <c r="AL2" s="18" t="s">
        <v>107</v>
      </c>
      <c r="AM2" s="15">
        <v>45658</v>
      </c>
      <c r="AN2" s="15">
        <v>45689</v>
      </c>
      <c r="AO2" s="15">
        <v>45717</v>
      </c>
      <c r="AP2" s="15">
        <v>45748</v>
      </c>
      <c r="AQ2" s="15">
        <v>45778</v>
      </c>
      <c r="AR2" s="15">
        <v>45809</v>
      </c>
      <c r="AS2" s="15">
        <v>45839</v>
      </c>
      <c r="AT2" s="15">
        <v>45870</v>
      </c>
      <c r="AU2" s="15">
        <v>45901</v>
      </c>
      <c r="AV2" s="15">
        <v>45931</v>
      </c>
      <c r="AW2" s="15">
        <v>45962</v>
      </c>
      <c r="AX2" s="15">
        <v>45992</v>
      </c>
      <c r="AY2" s="15">
        <v>46023</v>
      </c>
      <c r="AZ2" s="15">
        <v>46054</v>
      </c>
      <c r="BA2" s="15">
        <v>46082</v>
      </c>
      <c r="BB2" s="15">
        <v>46113</v>
      </c>
      <c r="BC2" s="15">
        <v>46143</v>
      </c>
      <c r="BD2" s="15">
        <v>46174</v>
      </c>
      <c r="BE2" s="15">
        <v>46204</v>
      </c>
      <c r="BF2" s="15">
        <v>46235</v>
      </c>
      <c r="BG2" s="15">
        <v>46266</v>
      </c>
      <c r="BH2" s="15">
        <v>46296</v>
      </c>
      <c r="BI2" s="15">
        <v>46327</v>
      </c>
      <c r="BJ2" s="15">
        <v>46357</v>
      </c>
      <c r="BK2" s="19" t="s">
        <v>108</v>
      </c>
      <c r="BL2" s="19" t="s">
        <v>109</v>
      </c>
      <c r="BM2" s="19" t="s">
        <v>110</v>
      </c>
      <c r="BN2" s="16">
        <v>45658</v>
      </c>
      <c r="BO2" s="16">
        <v>45689</v>
      </c>
      <c r="BP2" s="16">
        <v>45717</v>
      </c>
      <c r="BQ2" s="16">
        <v>45748</v>
      </c>
      <c r="BR2" s="16">
        <v>45778</v>
      </c>
      <c r="BS2" s="16">
        <v>45809</v>
      </c>
      <c r="BT2" s="16">
        <v>45839</v>
      </c>
      <c r="BU2" s="16">
        <v>45870</v>
      </c>
      <c r="BV2" s="16">
        <v>45901</v>
      </c>
      <c r="BW2" s="16">
        <v>45931</v>
      </c>
      <c r="BX2" s="16">
        <v>45962</v>
      </c>
      <c r="BY2" s="16">
        <v>45992</v>
      </c>
      <c r="BZ2" s="16">
        <v>46023</v>
      </c>
      <c r="CA2" s="16">
        <v>46054</v>
      </c>
      <c r="CB2" s="16">
        <v>46082</v>
      </c>
      <c r="CC2" s="16">
        <v>46113</v>
      </c>
      <c r="CD2" s="16">
        <v>46143</v>
      </c>
      <c r="CE2" s="16">
        <v>46174</v>
      </c>
      <c r="CF2" s="16">
        <v>46204</v>
      </c>
      <c r="CG2" s="16">
        <v>46235</v>
      </c>
      <c r="CH2" s="16">
        <v>46266</v>
      </c>
      <c r="CI2" s="16">
        <v>46296</v>
      </c>
      <c r="CJ2" s="16">
        <v>46327</v>
      </c>
      <c r="CK2" s="16">
        <v>46357</v>
      </c>
    </row>
    <row r="3" spans="1:89" x14ac:dyDescent="0.25">
      <c r="A3" t="str">
        <f>VLOOKUP($C3,'Tech Pallet'!$A:$J,10,0)</f>
        <v>PIC</v>
      </c>
      <c r="B3" s="30" t="str">
        <f>VLOOKUP(C3,'Tech Pallet'!A:I,3,0)</f>
        <v>48oz</v>
      </c>
      <c r="C3" s="12">
        <f>VLOOKUP($D3,'DU -UCC'!B:C,2,0)</f>
        <v>68851106</v>
      </c>
      <c r="D3" s="84">
        <v>10077567254235</v>
      </c>
      <c r="E3" s="85" t="s">
        <v>111</v>
      </c>
      <c r="F3" s="86">
        <v>3095817</v>
      </c>
      <c r="G3" s="86">
        <v>176369</v>
      </c>
      <c r="H3" s="86">
        <v>209154</v>
      </c>
      <c r="I3" s="86">
        <v>274473</v>
      </c>
      <c r="J3" s="86">
        <v>314920</v>
      </c>
      <c r="K3" s="86">
        <v>238908</v>
      </c>
      <c r="L3" s="86">
        <v>292984</v>
      </c>
      <c r="M3" s="86">
        <v>307087</v>
      </c>
      <c r="N3" s="86">
        <v>268290</v>
      </c>
      <c r="O3" s="86">
        <v>218080</v>
      </c>
      <c r="P3" s="86">
        <v>311240</v>
      </c>
      <c r="Q3" s="86">
        <v>307505</v>
      </c>
      <c r="R3" s="86">
        <v>251820</v>
      </c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23">
        <f t="shared" ref="AE3:AE66" si="2">SUM(F3:AD3)</f>
        <v>6266647</v>
      </c>
      <c r="AF3">
        <f>VLOOKUP($C3,'Tech Pallet'!$A:$I,9,0)</f>
        <v>154</v>
      </c>
      <c r="AG3">
        <f>VLOOKUP($C3,'Tech Pallet'!$A:$H,8,0)</f>
        <v>8.5199999999999998E-3</v>
      </c>
      <c r="AH3" s="25">
        <f>SUM(G3:R3)</f>
        <v>3170830</v>
      </c>
      <c r="AI3" s="25">
        <f t="shared" ref="AI3:AI66" si="3">SUM(S3:AD3)</f>
        <v>0</v>
      </c>
      <c r="AJ3" s="21">
        <f>F3/AF3</f>
        <v>20102.707792207791</v>
      </c>
      <c r="AK3" s="21">
        <f>SUM(G3:R3)/AF3</f>
        <v>20589.805194805194</v>
      </c>
      <c r="AL3" s="20">
        <f t="shared" ref="AL3:AL66" si="4">SUM(S3:AD3)/AF3</f>
        <v>0</v>
      </c>
      <c r="AM3" s="21">
        <f>G3/$AF3</f>
        <v>1145.2532467532467</v>
      </c>
      <c r="AN3" s="21">
        <f t="shared" ref="AN3:AN66" si="5">H3/$AF3</f>
        <v>1358.1428571428571</v>
      </c>
      <c r="AO3" s="21">
        <f t="shared" ref="AO3:AO66" si="6">I3/$AF3</f>
        <v>1782.2922077922078</v>
      </c>
      <c r="AP3" s="21">
        <f t="shared" ref="AP3:AP66" si="7">J3/$AF3</f>
        <v>2044.9350649350649</v>
      </c>
      <c r="AQ3" s="21">
        <f t="shared" ref="AQ3:AQ66" si="8">K3/$AF3</f>
        <v>1551.3506493506493</v>
      </c>
      <c r="AR3" s="21">
        <f t="shared" ref="AR3:AR66" si="9">L3/$AF3</f>
        <v>1902.4935064935064</v>
      </c>
      <c r="AS3" s="21">
        <f t="shared" ref="AS3:AS66" si="10">M3/$AF3</f>
        <v>1994.0714285714287</v>
      </c>
      <c r="AT3" s="21">
        <f t="shared" ref="AT3:AT66" si="11">N3/$AF3</f>
        <v>1742.1428571428571</v>
      </c>
      <c r="AU3" s="21">
        <f t="shared" ref="AU3:AU66" si="12">O3/$AF3</f>
        <v>1416.1038961038962</v>
      </c>
      <c r="AV3" s="21">
        <f t="shared" ref="AV3:AV66" si="13">P3/$AF3</f>
        <v>2021.0389610389611</v>
      </c>
      <c r="AW3" s="21">
        <f t="shared" ref="AW3:AW66" si="14">Q3/$AF3</f>
        <v>1996.7857142857142</v>
      </c>
      <c r="AX3" s="21">
        <f t="shared" ref="AX3:AX66" si="15">R3/$AF3</f>
        <v>1635.1948051948052</v>
      </c>
      <c r="AY3" s="21">
        <f t="shared" ref="AY3:AY66" si="16">S3/$AF3</f>
        <v>0</v>
      </c>
      <c r="AZ3" s="21">
        <f t="shared" ref="AZ3:AZ66" si="17">T3/$AF3</f>
        <v>0</v>
      </c>
      <c r="BA3" s="21">
        <f t="shared" ref="BA3:BA66" si="18">U3/$AF3</f>
        <v>0</v>
      </c>
      <c r="BB3" s="21">
        <f t="shared" ref="BB3:BB66" si="19">V3/$AF3</f>
        <v>0</v>
      </c>
      <c r="BC3" s="21">
        <f t="shared" ref="BC3:BC66" si="20">W3/$AF3</f>
        <v>0</v>
      </c>
      <c r="BD3" s="21">
        <f t="shared" ref="BD3:BD66" si="21">X3/$AF3</f>
        <v>0</v>
      </c>
      <c r="BE3" s="21">
        <f t="shared" ref="BE3:BE66" si="22">Y3/$AF3</f>
        <v>0</v>
      </c>
      <c r="BF3" s="21">
        <f t="shared" ref="BF3:BF66" si="23">Z3/$AF3</f>
        <v>0</v>
      </c>
      <c r="BG3" s="21">
        <f t="shared" ref="BG3:BG66" si="24">AA3/$AF3</f>
        <v>0</v>
      </c>
      <c r="BH3" s="21">
        <f t="shared" ref="BH3:BH66" si="25">AB3/$AF3</f>
        <v>0</v>
      </c>
      <c r="BI3" s="21">
        <f t="shared" ref="BI3:BI66" si="26">AC3/$AF3</f>
        <v>0</v>
      </c>
      <c r="BJ3" s="21">
        <f t="shared" ref="BJ3:BJ66" si="27">AD3/$AF3</f>
        <v>0</v>
      </c>
      <c r="BK3" s="17">
        <f t="shared" ref="BK3:BK66" si="28">F3*AG3</f>
        <v>26376.360839999998</v>
      </c>
      <c r="BL3" s="22">
        <f t="shared" ref="BL3:BL66" si="29">SUM(G3:R3)*AG3</f>
        <v>27015.471600000001</v>
      </c>
      <c r="BM3" s="22">
        <f t="shared" ref="BM3:BM66" si="30">SUM(S3:AD3)*AG3</f>
        <v>0</v>
      </c>
      <c r="BN3" s="22">
        <f t="shared" ref="BN3:BN66" si="31">G3*$AG3</f>
        <v>1502.6638800000001</v>
      </c>
      <c r="BO3" s="22">
        <f t="shared" ref="BO3:BO66" si="32">H3*$AG3</f>
        <v>1781.99208</v>
      </c>
      <c r="BP3" s="22">
        <f t="shared" ref="BP3:BP66" si="33">I3*$AG3</f>
        <v>2338.5099599999999</v>
      </c>
      <c r="BQ3" s="22">
        <f t="shared" ref="BQ3:BQ66" si="34">J3*$AG3</f>
        <v>2683.1183999999998</v>
      </c>
      <c r="BR3" s="22">
        <f t="shared" ref="BR3:BR66" si="35">K3*$AG3</f>
        <v>2035.4961599999999</v>
      </c>
      <c r="BS3" s="22">
        <f t="shared" ref="BS3:BS66" si="36">L3*$AG3</f>
        <v>2496.2236800000001</v>
      </c>
      <c r="BT3" s="22">
        <f t="shared" ref="BT3:BT66" si="37">M3*$AG3</f>
        <v>2616.3812400000002</v>
      </c>
      <c r="BU3" s="22">
        <f t="shared" ref="BU3:BU66" si="38">N3*$AG3</f>
        <v>2285.8307999999997</v>
      </c>
      <c r="BV3" s="22">
        <f t="shared" ref="BV3:BV66" si="39">O3*$AG3</f>
        <v>1858.0416</v>
      </c>
      <c r="BW3" s="22">
        <f t="shared" ref="BW3:BW66" si="40">P3*$AG3</f>
        <v>2651.7647999999999</v>
      </c>
      <c r="BX3" s="22">
        <f t="shared" ref="BX3:BX66" si="41">Q3*$AG3</f>
        <v>2619.9425999999999</v>
      </c>
      <c r="BY3" s="22">
        <f t="shared" ref="BY3:BY66" si="42">R3*$AG3</f>
        <v>2145.5063999999998</v>
      </c>
      <c r="BZ3" s="22">
        <f t="shared" ref="BZ3:BZ66" si="43">S3*$AG3</f>
        <v>0</v>
      </c>
      <c r="CA3" s="22">
        <f t="shared" ref="CA3:CA66" si="44">T3*$AG3</f>
        <v>0</v>
      </c>
      <c r="CB3" s="22">
        <f t="shared" ref="CB3:CB66" si="45">U3*$AG3</f>
        <v>0</v>
      </c>
      <c r="CC3" s="22">
        <f t="shared" ref="CC3:CC66" si="46">V3*$AG3</f>
        <v>0</v>
      </c>
      <c r="CD3" s="22">
        <f t="shared" ref="CD3:CD66" si="47">W3*$AG3</f>
        <v>0</v>
      </c>
      <c r="CE3" s="22">
        <f t="shared" ref="CE3:CE66" si="48">X3*$AG3</f>
        <v>0</v>
      </c>
      <c r="CF3" s="22">
        <f t="shared" ref="CF3:CF66" si="49">Y3*$AG3</f>
        <v>0</v>
      </c>
      <c r="CG3" s="22">
        <f t="shared" ref="CG3:CG66" si="50">Z3*$AG3</f>
        <v>0</v>
      </c>
      <c r="CH3" s="22">
        <f t="shared" ref="CH3:CH66" si="51">AA3*$AG3</f>
        <v>0</v>
      </c>
      <c r="CI3" s="22">
        <f t="shared" ref="CI3:CI66" si="52">AB3*$AG3</f>
        <v>0</v>
      </c>
      <c r="CJ3" s="22">
        <f t="shared" ref="CJ3:CJ66" si="53">AC3*$AG3</f>
        <v>0</v>
      </c>
      <c r="CK3" s="22">
        <f t="shared" ref="CK3:CK66" si="54">AD3*$AG3</f>
        <v>0</v>
      </c>
    </row>
    <row r="4" spans="1:89" x14ac:dyDescent="0.25">
      <c r="A4" t="str">
        <f>VLOOKUP($C4,'Tech Pallet'!$A:$J,10,0)</f>
        <v>NOV</v>
      </c>
      <c r="B4" s="30" t="str">
        <f>VLOOKUP(C4,'Tech Pallet'!A:I,3,0)</f>
        <v>Yasso Club</v>
      </c>
      <c r="C4" s="12">
        <f>VLOOKUP($D4,'DU -UCC'!B:C,2,0)</f>
        <v>64376316</v>
      </c>
      <c r="D4" s="84">
        <v>10851035003057</v>
      </c>
      <c r="E4" s="85" t="s">
        <v>125</v>
      </c>
      <c r="F4" s="86">
        <v>345783</v>
      </c>
      <c r="G4" s="86">
        <v>151920</v>
      </c>
      <c r="H4" s="86">
        <v>548640</v>
      </c>
      <c r="I4" s="86">
        <v>563989</v>
      </c>
      <c r="J4" s="86">
        <v>0</v>
      </c>
      <c r="K4" s="86">
        <v>0</v>
      </c>
      <c r="L4" s="86">
        <v>0</v>
      </c>
      <c r="M4" s="86">
        <v>53040</v>
      </c>
      <c r="N4" s="86">
        <v>11460</v>
      </c>
      <c r="O4" s="86">
        <v>0</v>
      </c>
      <c r="P4" s="86">
        <v>219600</v>
      </c>
      <c r="Q4" s="86">
        <v>864144</v>
      </c>
      <c r="R4" s="86">
        <v>266736</v>
      </c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23">
        <f t="shared" si="2"/>
        <v>3025312</v>
      </c>
      <c r="AF4">
        <f>VLOOKUP($C4,'Tech Pallet'!$A:$I,9,0)</f>
        <v>240</v>
      </c>
      <c r="AG4">
        <f>VLOOKUP($C4,'Tech Pallet'!$A:$H,8,0)</f>
        <v>1.5449999999999999E-3</v>
      </c>
      <c r="AH4" s="25">
        <f t="shared" ref="AH4:AH67" si="55">SUM(G4:R4)</f>
        <v>2679529</v>
      </c>
      <c r="AI4" s="25">
        <f t="shared" si="3"/>
        <v>0</v>
      </c>
      <c r="AJ4" s="8">
        <f t="shared" ref="AJ4:AJ66" si="56">F4/AF4</f>
        <v>1440.7625</v>
      </c>
      <c r="AK4" s="21">
        <f t="shared" ref="AK4:AK66" si="57">SUM(G4:R4)/AF4</f>
        <v>11164.704166666666</v>
      </c>
      <c r="AL4" s="20">
        <f t="shared" si="4"/>
        <v>0</v>
      </c>
      <c r="AM4" s="21">
        <f t="shared" ref="AM4:AM66" si="58">G4/$AF4</f>
        <v>633</v>
      </c>
      <c r="AN4" s="21">
        <f t="shared" si="5"/>
        <v>2286</v>
      </c>
      <c r="AO4" s="21">
        <f t="shared" si="6"/>
        <v>2349.9541666666669</v>
      </c>
      <c r="AP4" s="21">
        <f t="shared" si="7"/>
        <v>0</v>
      </c>
      <c r="AQ4" s="21">
        <f t="shared" si="8"/>
        <v>0</v>
      </c>
      <c r="AR4" s="21">
        <f t="shared" si="9"/>
        <v>0</v>
      </c>
      <c r="AS4" s="21">
        <f t="shared" si="10"/>
        <v>221</v>
      </c>
      <c r="AT4" s="21">
        <f t="shared" si="11"/>
        <v>47.75</v>
      </c>
      <c r="AU4" s="21">
        <f t="shared" si="12"/>
        <v>0</v>
      </c>
      <c r="AV4" s="21">
        <f t="shared" si="13"/>
        <v>915</v>
      </c>
      <c r="AW4" s="21">
        <f t="shared" si="14"/>
        <v>3600.6</v>
      </c>
      <c r="AX4" s="21">
        <f t="shared" si="15"/>
        <v>1111.4000000000001</v>
      </c>
      <c r="AY4" s="21">
        <f t="shared" si="16"/>
        <v>0</v>
      </c>
      <c r="AZ4" s="21">
        <f t="shared" si="17"/>
        <v>0</v>
      </c>
      <c r="BA4" s="21">
        <f t="shared" si="18"/>
        <v>0</v>
      </c>
      <c r="BB4" s="21">
        <f t="shared" si="19"/>
        <v>0</v>
      </c>
      <c r="BC4" s="21">
        <f t="shared" si="20"/>
        <v>0</v>
      </c>
      <c r="BD4" s="21">
        <f t="shared" si="21"/>
        <v>0</v>
      </c>
      <c r="BE4" s="21">
        <f t="shared" si="22"/>
        <v>0</v>
      </c>
      <c r="BF4" s="21">
        <f t="shared" si="23"/>
        <v>0</v>
      </c>
      <c r="BG4" s="21">
        <f t="shared" si="24"/>
        <v>0</v>
      </c>
      <c r="BH4" s="21">
        <f t="shared" si="25"/>
        <v>0</v>
      </c>
      <c r="BI4" s="21">
        <f t="shared" si="26"/>
        <v>0</v>
      </c>
      <c r="BJ4" s="21">
        <f t="shared" si="27"/>
        <v>0</v>
      </c>
      <c r="BK4" s="17">
        <f t="shared" si="28"/>
        <v>534.234735</v>
      </c>
      <c r="BL4" s="22">
        <f t="shared" si="29"/>
        <v>4139.8723049999999</v>
      </c>
      <c r="BM4" s="22">
        <f t="shared" si="30"/>
        <v>0</v>
      </c>
      <c r="BN4" s="22">
        <f t="shared" si="31"/>
        <v>234.71639999999999</v>
      </c>
      <c r="BO4" s="22">
        <f t="shared" si="32"/>
        <v>847.64879999999994</v>
      </c>
      <c r="BP4" s="22">
        <f t="shared" si="33"/>
        <v>871.36300499999993</v>
      </c>
      <c r="BQ4" s="22">
        <f t="shared" si="34"/>
        <v>0</v>
      </c>
      <c r="BR4" s="22">
        <f t="shared" si="35"/>
        <v>0</v>
      </c>
      <c r="BS4" s="22">
        <f t="shared" si="36"/>
        <v>0</v>
      </c>
      <c r="BT4" s="22">
        <f t="shared" si="37"/>
        <v>81.946799999999996</v>
      </c>
      <c r="BU4" s="22">
        <f t="shared" si="38"/>
        <v>17.7057</v>
      </c>
      <c r="BV4" s="22">
        <f t="shared" si="39"/>
        <v>0</v>
      </c>
      <c r="BW4" s="22">
        <f t="shared" si="40"/>
        <v>339.28199999999998</v>
      </c>
      <c r="BX4" s="22">
        <f t="shared" si="41"/>
        <v>1335.10248</v>
      </c>
      <c r="BY4" s="22">
        <f t="shared" si="42"/>
        <v>412.10712000000001</v>
      </c>
      <c r="BZ4" s="22">
        <f t="shared" si="43"/>
        <v>0</v>
      </c>
      <c r="CA4" s="22">
        <f t="shared" si="44"/>
        <v>0</v>
      </c>
      <c r="CB4" s="22">
        <f t="shared" si="45"/>
        <v>0</v>
      </c>
      <c r="CC4" s="22">
        <f t="shared" si="46"/>
        <v>0</v>
      </c>
      <c r="CD4" s="22">
        <f t="shared" si="47"/>
        <v>0</v>
      </c>
      <c r="CE4" s="22">
        <f t="shared" si="48"/>
        <v>0</v>
      </c>
      <c r="CF4" s="22">
        <f t="shared" si="49"/>
        <v>0</v>
      </c>
      <c r="CG4" s="22">
        <f t="shared" si="50"/>
        <v>0</v>
      </c>
      <c r="CH4" s="22">
        <f t="shared" si="51"/>
        <v>0</v>
      </c>
      <c r="CI4" s="22">
        <f t="shared" si="52"/>
        <v>0</v>
      </c>
      <c r="CJ4" s="22">
        <f t="shared" si="53"/>
        <v>0</v>
      </c>
      <c r="CK4" s="22">
        <f t="shared" si="54"/>
        <v>0</v>
      </c>
    </row>
    <row r="5" spans="1:89" x14ac:dyDescent="0.25">
      <c r="A5" t="str">
        <f>VLOOKUP($C5,'Tech Pallet'!$A:$J,10,0)</f>
        <v>PIC</v>
      </c>
      <c r="B5" s="30" t="str">
        <f>VLOOKUP(C5,'Tech Pallet'!A:I,3,0)</f>
        <v>BJ PTS</v>
      </c>
      <c r="C5" s="12">
        <f>VLOOKUP($D5,'DU -UCC'!B:C,2,0)</f>
        <v>84141103</v>
      </c>
      <c r="D5" s="84">
        <v>10076840101327</v>
      </c>
      <c r="E5" s="85" t="s">
        <v>112</v>
      </c>
      <c r="F5" s="86">
        <v>2262483</v>
      </c>
      <c r="G5" s="86">
        <v>121598</v>
      </c>
      <c r="H5" s="86">
        <v>194662</v>
      </c>
      <c r="I5" s="86">
        <v>225100</v>
      </c>
      <c r="J5" s="86">
        <v>197679</v>
      </c>
      <c r="K5" s="86">
        <v>205476</v>
      </c>
      <c r="L5" s="86">
        <v>242164</v>
      </c>
      <c r="M5" s="86">
        <v>205277</v>
      </c>
      <c r="N5" s="86">
        <v>209550</v>
      </c>
      <c r="O5" s="86">
        <v>207720</v>
      </c>
      <c r="P5" s="86">
        <v>185262</v>
      </c>
      <c r="Q5" s="86">
        <v>166605</v>
      </c>
      <c r="R5" s="86">
        <v>180038</v>
      </c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23">
        <f t="shared" si="2"/>
        <v>4603614</v>
      </c>
      <c r="AF5">
        <f>VLOOKUP($C5,'Tech Pallet'!$A:$I,9,0)</f>
        <v>240</v>
      </c>
      <c r="AG5">
        <f>VLOOKUP($C5,'Tech Pallet'!$A:$H,8,0)</f>
        <v>3.7853439999999999E-3</v>
      </c>
      <c r="AH5" s="25">
        <f t="shared" si="55"/>
        <v>2341131</v>
      </c>
      <c r="AI5" s="25">
        <f t="shared" si="3"/>
        <v>0</v>
      </c>
      <c r="AJ5" s="8">
        <f t="shared" si="56"/>
        <v>9427.0125000000007</v>
      </c>
      <c r="AK5" s="21">
        <f t="shared" si="57"/>
        <v>9754.7124999999996</v>
      </c>
      <c r="AL5" s="20">
        <f t="shared" si="4"/>
        <v>0</v>
      </c>
      <c r="AM5" s="21">
        <f t="shared" si="58"/>
        <v>506.65833333333336</v>
      </c>
      <c r="AN5" s="21">
        <f t="shared" si="5"/>
        <v>811.0916666666667</v>
      </c>
      <c r="AO5" s="21">
        <f t="shared" si="6"/>
        <v>937.91666666666663</v>
      </c>
      <c r="AP5" s="21">
        <f t="shared" si="7"/>
        <v>823.66250000000002</v>
      </c>
      <c r="AQ5" s="21">
        <f t="shared" si="8"/>
        <v>856.15</v>
      </c>
      <c r="AR5" s="21">
        <f t="shared" si="9"/>
        <v>1009.0166666666667</v>
      </c>
      <c r="AS5" s="21">
        <f t="shared" si="10"/>
        <v>855.32083333333333</v>
      </c>
      <c r="AT5" s="21">
        <f t="shared" si="11"/>
        <v>873.125</v>
      </c>
      <c r="AU5" s="21">
        <f t="shared" si="12"/>
        <v>865.5</v>
      </c>
      <c r="AV5" s="21">
        <f t="shared" si="13"/>
        <v>771.92499999999995</v>
      </c>
      <c r="AW5" s="21">
        <f t="shared" si="14"/>
        <v>694.1875</v>
      </c>
      <c r="AX5" s="21">
        <f t="shared" si="15"/>
        <v>750.1583333333333</v>
      </c>
      <c r="AY5" s="21">
        <f t="shared" si="16"/>
        <v>0</v>
      </c>
      <c r="AZ5" s="21">
        <f t="shared" si="17"/>
        <v>0</v>
      </c>
      <c r="BA5" s="21">
        <f t="shared" si="18"/>
        <v>0</v>
      </c>
      <c r="BB5" s="21">
        <f t="shared" si="19"/>
        <v>0</v>
      </c>
      <c r="BC5" s="21">
        <f t="shared" si="20"/>
        <v>0</v>
      </c>
      <c r="BD5" s="21">
        <f t="shared" si="21"/>
        <v>0</v>
      </c>
      <c r="BE5" s="21">
        <f t="shared" si="22"/>
        <v>0</v>
      </c>
      <c r="BF5" s="21">
        <f t="shared" si="23"/>
        <v>0</v>
      </c>
      <c r="BG5" s="21">
        <f t="shared" si="24"/>
        <v>0</v>
      </c>
      <c r="BH5" s="21">
        <f t="shared" si="25"/>
        <v>0</v>
      </c>
      <c r="BI5" s="21">
        <f t="shared" si="26"/>
        <v>0</v>
      </c>
      <c r="BJ5" s="21">
        <f t="shared" si="27"/>
        <v>0</v>
      </c>
      <c r="BK5" s="17">
        <f t="shared" si="28"/>
        <v>8564.2764491519993</v>
      </c>
      <c r="BL5" s="22">
        <f t="shared" si="29"/>
        <v>8861.9861840640006</v>
      </c>
      <c r="BM5" s="22">
        <f t="shared" si="30"/>
        <v>0</v>
      </c>
      <c r="BN5" s="22">
        <f t="shared" si="31"/>
        <v>460.29025971199997</v>
      </c>
      <c r="BO5" s="22">
        <f t="shared" si="32"/>
        <v>736.86263372799999</v>
      </c>
      <c r="BP5" s="22">
        <f t="shared" si="33"/>
        <v>852.08093439999993</v>
      </c>
      <c r="BQ5" s="22">
        <f t="shared" si="34"/>
        <v>748.28301657600002</v>
      </c>
      <c r="BR5" s="22">
        <f t="shared" si="35"/>
        <v>777.79734374400005</v>
      </c>
      <c r="BS5" s="22">
        <f t="shared" si="36"/>
        <v>916.67404441600002</v>
      </c>
      <c r="BT5" s="22">
        <f t="shared" si="37"/>
        <v>777.04406028799997</v>
      </c>
      <c r="BU5" s="22">
        <f t="shared" si="38"/>
        <v>793.21883519999994</v>
      </c>
      <c r="BV5" s="22">
        <f t="shared" si="39"/>
        <v>786.29165567999996</v>
      </c>
      <c r="BW5" s="22">
        <f t="shared" si="40"/>
        <v>701.280400128</v>
      </c>
      <c r="BX5" s="22">
        <f t="shared" si="41"/>
        <v>630.65723711999999</v>
      </c>
      <c r="BY5" s="22">
        <f t="shared" si="42"/>
        <v>681.50576307200004</v>
      </c>
      <c r="BZ5" s="22">
        <f t="shared" si="43"/>
        <v>0</v>
      </c>
      <c r="CA5" s="22">
        <f t="shared" si="44"/>
        <v>0</v>
      </c>
      <c r="CB5" s="22">
        <f t="shared" si="45"/>
        <v>0</v>
      </c>
      <c r="CC5" s="22">
        <f t="shared" si="46"/>
        <v>0</v>
      </c>
      <c r="CD5" s="22">
        <f t="shared" si="47"/>
        <v>0</v>
      </c>
      <c r="CE5" s="22">
        <f t="shared" si="48"/>
        <v>0</v>
      </c>
      <c r="CF5" s="22">
        <f t="shared" si="49"/>
        <v>0</v>
      </c>
      <c r="CG5" s="22">
        <f t="shared" si="50"/>
        <v>0</v>
      </c>
      <c r="CH5" s="22">
        <f t="shared" si="51"/>
        <v>0</v>
      </c>
      <c r="CI5" s="22">
        <f t="shared" si="52"/>
        <v>0</v>
      </c>
      <c r="CJ5" s="22">
        <f t="shared" si="53"/>
        <v>0</v>
      </c>
      <c r="CK5" s="22">
        <f t="shared" si="54"/>
        <v>0</v>
      </c>
    </row>
    <row r="6" spans="1:89" x14ac:dyDescent="0.25">
      <c r="A6" t="str">
        <f>VLOOKUP($C6,'Tech Pallet'!$A:$J,10,0)</f>
        <v>PIC</v>
      </c>
      <c r="B6" s="30" t="str">
        <f>VLOOKUP(C6,'Tech Pallet'!A:I,3,0)</f>
        <v>BJ PTS</v>
      </c>
      <c r="C6" s="12">
        <f>VLOOKUP($D6,'DU -UCC'!B:C,2,0)</f>
        <v>84137725</v>
      </c>
      <c r="D6" s="84">
        <v>10076840100153</v>
      </c>
      <c r="E6" s="85" t="s">
        <v>113</v>
      </c>
      <c r="F6" s="86">
        <v>1899510</v>
      </c>
      <c r="G6" s="86">
        <v>109637</v>
      </c>
      <c r="H6" s="86">
        <v>159659</v>
      </c>
      <c r="I6" s="86">
        <v>184592</v>
      </c>
      <c r="J6" s="86">
        <v>167614</v>
      </c>
      <c r="K6" s="86">
        <v>170688</v>
      </c>
      <c r="L6" s="86">
        <v>208686</v>
      </c>
      <c r="M6" s="86">
        <v>162318</v>
      </c>
      <c r="N6" s="86">
        <v>175516</v>
      </c>
      <c r="O6" s="86">
        <v>158647</v>
      </c>
      <c r="P6" s="86">
        <v>129691</v>
      </c>
      <c r="Q6" s="86">
        <v>142159</v>
      </c>
      <c r="R6" s="86">
        <v>131248</v>
      </c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23">
        <f t="shared" si="2"/>
        <v>3799965</v>
      </c>
      <c r="AF6">
        <f>VLOOKUP($C6,'Tech Pallet'!$A:$I,9,0)</f>
        <v>240</v>
      </c>
      <c r="AG6">
        <f>VLOOKUP($C6,'Tech Pallet'!$A:$H,8,0)</f>
        <v>3.7853439999999999E-3</v>
      </c>
      <c r="AH6" s="25">
        <f t="shared" si="55"/>
        <v>1900455</v>
      </c>
      <c r="AI6" s="25">
        <f t="shared" si="3"/>
        <v>0</v>
      </c>
      <c r="AJ6" s="8">
        <f t="shared" si="56"/>
        <v>7914.625</v>
      </c>
      <c r="AK6" s="21">
        <f t="shared" si="57"/>
        <v>7918.5625</v>
      </c>
      <c r="AL6" s="20">
        <f t="shared" si="4"/>
        <v>0</v>
      </c>
      <c r="AM6" s="21">
        <f t="shared" si="58"/>
        <v>456.82083333333333</v>
      </c>
      <c r="AN6" s="21">
        <f t="shared" si="5"/>
        <v>665.24583333333328</v>
      </c>
      <c r="AO6" s="21">
        <f t="shared" si="6"/>
        <v>769.13333333333333</v>
      </c>
      <c r="AP6" s="21">
        <f t="shared" si="7"/>
        <v>698.39166666666665</v>
      </c>
      <c r="AQ6" s="21">
        <f t="shared" si="8"/>
        <v>711.2</v>
      </c>
      <c r="AR6" s="21">
        <f t="shared" si="9"/>
        <v>869.52499999999998</v>
      </c>
      <c r="AS6" s="21">
        <f t="shared" si="10"/>
        <v>676.32500000000005</v>
      </c>
      <c r="AT6" s="21">
        <f t="shared" si="11"/>
        <v>731.31666666666672</v>
      </c>
      <c r="AU6" s="21">
        <f t="shared" si="12"/>
        <v>661.0291666666667</v>
      </c>
      <c r="AV6" s="21">
        <f t="shared" si="13"/>
        <v>540.37916666666672</v>
      </c>
      <c r="AW6" s="21">
        <f t="shared" si="14"/>
        <v>592.32916666666665</v>
      </c>
      <c r="AX6" s="21">
        <f t="shared" si="15"/>
        <v>546.86666666666667</v>
      </c>
      <c r="AY6" s="21">
        <f t="shared" si="16"/>
        <v>0</v>
      </c>
      <c r="AZ6" s="21">
        <f t="shared" si="17"/>
        <v>0</v>
      </c>
      <c r="BA6" s="21">
        <f t="shared" si="18"/>
        <v>0</v>
      </c>
      <c r="BB6" s="21">
        <f t="shared" si="19"/>
        <v>0</v>
      </c>
      <c r="BC6" s="21">
        <f t="shared" si="20"/>
        <v>0</v>
      </c>
      <c r="BD6" s="21">
        <f t="shared" si="21"/>
        <v>0</v>
      </c>
      <c r="BE6" s="21">
        <f t="shared" si="22"/>
        <v>0</v>
      </c>
      <c r="BF6" s="21">
        <f t="shared" si="23"/>
        <v>0</v>
      </c>
      <c r="BG6" s="21">
        <f t="shared" si="24"/>
        <v>0</v>
      </c>
      <c r="BH6" s="21">
        <f t="shared" si="25"/>
        <v>0</v>
      </c>
      <c r="BI6" s="21">
        <f t="shared" si="26"/>
        <v>0</v>
      </c>
      <c r="BJ6" s="21">
        <f t="shared" si="27"/>
        <v>0</v>
      </c>
      <c r="BK6" s="17">
        <f t="shared" si="28"/>
        <v>7190.2987814400003</v>
      </c>
      <c r="BL6" s="22">
        <f t="shared" si="29"/>
        <v>7193.8759315199995</v>
      </c>
      <c r="BM6" s="22">
        <f t="shared" si="30"/>
        <v>0</v>
      </c>
      <c r="BN6" s="22">
        <f t="shared" si="31"/>
        <v>415.013760128</v>
      </c>
      <c r="BO6" s="22">
        <f t="shared" si="32"/>
        <v>604.36423769600003</v>
      </c>
      <c r="BP6" s="22">
        <f t="shared" si="33"/>
        <v>698.74421964800001</v>
      </c>
      <c r="BQ6" s="22">
        <f t="shared" si="34"/>
        <v>634.47664921599994</v>
      </c>
      <c r="BR6" s="22">
        <f t="shared" si="35"/>
        <v>646.11279667199994</v>
      </c>
      <c r="BS6" s="22">
        <f t="shared" si="36"/>
        <v>789.94829798399996</v>
      </c>
      <c r="BT6" s="22">
        <f t="shared" si="37"/>
        <v>614.42946739199999</v>
      </c>
      <c r="BU6" s="22">
        <f t="shared" si="38"/>
        <v>664.38843750399997</v>
      </c>
      <c r="BV6" s="22">
        <f t="shared" si="39"/>
        <v>600.53346956799999</v>
      </c>
      <c r="BW6" s="22">
        <f t="shared" si="40"/>
        <v>490.92504870400001</v>
      </c>
      <c r="BX6" s="22">
        <f t="shared" si="41"/>
        <v>538.12071769600004</v>
      </c>
      <c r="BY6" s="22">
        <f t="shared" si="42"/>
        <v>496.81882931199999</v>
      </c>
      <c r="BZ6" s="22">
        <f t="shared" si="43"/>
        <v>0</v>
      </c>
      <c r="CA6" s="22">
        <f t="shared" si="44"/>
        <v>0</v>
      </c>
      <c r="CB6" s="22">
        <f t="shared" si="45"/>
        <v>0</v>
      </c>
      <c r="CC6" s="22">
        <f t="shared" si="46"/>
        <v>0</v>
      </c>
      <c r="CD6" s="22">
        <f t="shared" si="47"/>
        <v>0</v>
      </c>
      <c r="CE6" s="22">
        <f t="shared" si="48"/>
        <v>0</v>
      </c>
      <c r="CF6" s="22">
        <f t="shared" si="49"/>
        <v>0</v>
      </c>
      <c r="CG6" s="22">
        <f t="shared" si="50"/>
        <v>0</v>
      </c>
      <c r="CH6" s="22">
        <f t="shared" si="51"/>
        <v>0</v>
      </c>
      <c r="CI6" s="22">
        <f t="shared" si="52"/>
        <v>0</v>
      </c>
      <c r="CJ6" s="22">
        <f t="shared" si="53"/>
        <v>0</v>
      </c>
      <c r="CK6" s="22">
        <f t="shared" si="54"/>
        <v>0</v>
      </c>
    </row>
    <row r="7" spans="1:89" x14ac:dyDescent="0.25">
      <c r="A7" t="str">
        <f>VLOOKUP($C7,'Tech Pallet'!$A:$J,10,0)</f>
        <v>NOV</v>
      </c>
      <c r="B7" s="30" t="str">
        <f>VLOOKUP(C7,'Tech Pallet'!A:I,3,0)</f>
        <v>EDF</v>
      </c>
      <c r="C7" s="12">
        <f>VLOOKUP($D7,'DU -UCC'!B:C,2,0)</f>
        <v>68689251</v>
      </c>
      <c r="D7" s="84">
        <v>10075856001102</v>
      </c>
      <c r="E7" s="85" t="s">
        <v>116</v>
      </c>
      <c r="F7" s="86">
        <v>1549848</v>
      </c>
      <c r="G7" s="86">
        <v>85296</v>
      </c>
      <c r="H7" s="86">
        <v>93432</v>
      </c>
      <c r="I7" s="86">
        <v>169990</v>
      </c>
      <c r="J7" s="86">
        <v>165889</v>
      </c>
      <c r="K7" s="86">
        <v>171240</v>
      </c>
      <c r="L7" s="86">
        <v>203899</v>
      </c>
      <c r="M7" s="86">
        <v>181652</v>
      </c>
      <c r="N7" s="86">
        <v>145980</v>
      </c>
      <c r="O7" s="86">
        <v>113404</v>
      </c>
      <c r="P7" s="86">
        <v>107220</v>
      </c>
      <c r="Q7" s="86">
        <v>95636</v>
      </c>
      <c r="R7" s="86">
        <v>93336</v>
      </c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23">
        <f t="shared" si="2"/>
        <v>3176822</v>
      </c>
      <c r="AF7">
        <f>VLOOKUP($C7,'Tech Pallet'!$A:$I,9,0)</f>
        <v>132</v>
      </c>
      <c r="AG7">
        <f>VLOOKUP($C7,'Tech Pallet'!$A:$H,8,0)</f>
        <v>9.5760000000000012E-3</v>
      </c>
      <c r="AH7" s="25">
        <f t="shared" si="55"/>
        <v>1626974</v>
      </c>
      <c r="AI7" s="25">
        <f t="shared" si="3"/>
        <v>0</v>
      </c>
      <c r="AJ7" s="8">
        <f t="shared" si="56"/>
        <v>11741.272727272728</v>
      </c>
      <c r="AK7" s="21">
        <f t="shared" si="57"/>
        <v>12325.560606060606</v>
      </c>
      <c r="AL7" s="20">
        <f t="shared" si="4"/>
        <v>0</v>
      </c>
      <c r="AM7" s="21">
        <f t="shared" si="58"/>
        <v>646.18181818181813</v>
      </c>
      <c r="AN7" s="21">
        <f t="shared" si="5"/>
        <v>707.81818181818187</v>
      </c>
      <c r="AO7" s="21">
        <f t="shared" si="6"/>
        <v>1287.8030303030303</v>
      </c>
      <c r="AP7" s="21">
        <f t="shared" si="7"/>
        <v>1256.7348484848485</v>
      </c>
      <c r="AQ7" s="21">
        <f t="shared" si="8"/>
        <v>1297.2727272727273</v>
      </c>
      <c r="AR7" s="21">
        <f t="shared" si="9"/>
        <v>1544.689393939394</v>
      </c>
      <c r="AS7" s="21">
        <f t="shared" si="10"/>
        <v>1376.1515151515152</v>
      </c>
      <c r="AT7" s="21">
        <f t="shared" si="11"/>
        <v>1105.909090909091</v>
      </c>
      <c r="AU7" s="21">
        <f t="shared" si="12"/>
        <v>859.12121212121212</v>
      </c>
      <c r="AV7" s="21">
        <f t="shared" si="13"/>
        <v>812.27272727272725</v>
      </c>
      <c r="AW7" s="21">
        <f t="shared" si="14"/>
        <v>724.5151515151515</v>
      </c>
      <c r="AX7" s="21">
        <f t="shared" si="15"/>
        <v>707.09090909090912</v>
      </c>
      <c r="AY7" s="21">
        <f t="shared" si="16"/>
        <v>0</v>
      </c>
      <c r="AZ7" s="21">
        <f t="shared" si="17"/>
        <v>0</v>
      </c>
      <c r="BA7" s="21">
        <f t="shared" si="18"/>
        <v>0</v>
      </c>
      <c r="BB7" s="21">
        <f t="shared" si="19"/>
        <v>0</v>
      </c>
      <c r="BC7" s="21">
        <f t="shared" si="20"/>
        <v>0</v>
      </c>
      <c r="BD7" s="21">
        <f t="shared" si="21"/>
        <v>0</v>
      </c>
      <c r="BE7" s="21">
        <f t="shared" si="22"/>
        <v>0</v>
      </c>
      <c r="BF7" s="21">
        <f t="shared" si="23"/>
        <v>0</v>
      </c>
      <c r="BG7" s="21">
        <f t="shared" si="24"/>
        <v>0</v>
      </c>
      <c r="BH7" s="21">
        <f t="shared" si="25"/>
        <v>0</v>
      </c>
      <c r="BI7" s="21">
        <f t="shared" si="26"/>
        <v>0</v>
      </c>
      <c r="BJ7" s="21">
        <f t="shared" si="27"/>
        <v>0</v>
      </c>
      <c r="BK7" s="17">
        <f t="shared" si="28"/>
        <v>14841.344448000002</v>
      </c>
      <c r="BL7" s="22">
        <f t="shared" si="29"/>
        <v>15579.903024000001</v>
      </c>
      <c r="BM7" s="22">
        <f t="shared" si="30"/>
        <v>0</v>
      </c>
      <c r="BN7" s="22">
        <f t="shared" si="31"/>
        <v>816.79449600000009</v>
      </c>
      <c r="BO7" s="22">
        <f t="shared" si="32"/>
        <v>894.70483200000012</v>
      </c>
      <c r="BP7" s="22">
        <f t="shared" si="33"/>
        <v>1627.8242400000001</v>
      </c>
      <c r="BQ7" s="22">
        <f t="shared" si="34"/>
        <v>1588.5530640000002</v>
      </c>
      <c r="BR7" s="22">
        <f t="shared" si="35"/>
        <v>1639.7942400000002</v>
      </c>
      <c r="BS7" s="22">
        <f t="shared" si="36"/>
        <v>1952.5368240000003</v>
      </c>
      <c r="BT7" s="22">
        <f t="shared" si="37"/>
        <v>1739.4995520000002</v>
      </c>
      <c r="BU7" s="22">
        <f t="shared" si="38"/>
        <v>1397.9044800000001</v>
      </c>
      <c r="BV7" s="22">
        <f t="shared" si="39"/>
        <v>1085.9567040000002</v>
      </c>
      <c r="BW7" s="22">
        <f t="shared" si="40"/>
        <v>1026.7387200000001</v>
      </c>
      <c r="BX7" s="22">
        <f t="shared" si="41"/>
        <v>915.81033600000012</v>
      </c>
      <c r="BY7" s="22">
        <f t="shared" si="42"/>
        <v>893.78553600000009</v>
      </c>
      <c r="BZ7" s="22">
        <f t="shared" si="43"/>
        <v>0</v>
      </c>
      <c r="CA7" s="22">
        <f t="shared" si="44"/>
        <v>0</v>
      </c>
      <c r="CB7" s="22">
        <f t="shared" si="45"/>
        <v>0</v>
      </c>
      <c r="CC7" s="22">
        <f t="shared" si="46"/>
        <v>0</v>
      </c>
      <c r="CD7" s="22">
        <f t="shared" si="47"/>
        <v>0</v>
      </c>
      <c r="CE7" s="22">
        <f t="shared" si="48"/>
        <v>0</v>
      </c>
      <c r="CF7" s="22">
        <f t="shared" si="49"/>
        <v>0</v>
      </c>
      <c r="CG7" s="22">
        <f t="shared" si="50"/>
        <v>0</v>
      </c>
      <c r="CH7" s="22">
        <f t="shared" si="51"/>
        <v>0</v>
      </c>
      <c r="CI7" s="22">
        <f t="shared" si="52"/>
        <v>0</v>
      </c>
      <c r="CJ7" s="22">
        <f t="shared" si="53"/>
        <v>0</v>
      </c>
      <c r="CK7" s="22">
        <f t="shared" si="54"/>
        <v>0</v>
      </c>
    </row>
    <row r="8" spans="1:89" x14ac:dyDescent="0.25">
      <c r="A8" t="str">
        <f>VLOOKUP($C8,'Tech Pallet'!$A:$J,10,0)</f>
        <v>NOV</v>
      </c>
      <c r="B8" s="30" t="str">
        <f>VLOOKUP(C8,'Tech Pallet'!A:I,3,0)</f>
        <v>PG</v>
      </c>
      <c r="C8" s="12">
        <f>VLOOKUP($D8,'DU -UCC'!B:C,2,0)</f>
        <v>62714126</v>
      </c>
      <c r="D8" s="84">
        <v>10077567001563</v>
      </c>
      <c r="E8" s="85" t="s">
        <v>114</v>
      </c>
      <c r="F8" s="86">
        <v>1831869</v>
      </c>
      <c r="G8" s="86">
        <v>112123</v>
      </c>
      <c r="H8" s="86">
        <v>140508</v>
      </c>
      <c r="I8" s="86">
        <v>151382</v>
      </c>
      <c r="J8" s="86">
        <v>170972</v>
      </c>
      <c r="K8" s="86">
        <v>252105</v>
      </c>
      <c r="L8" s="86">
        <v>213156</v>
      </c>
      <c r="M8" s="86">
        <v>205788</v>
      </c>
      <c r="N8" s="86">
        <v>201630</v>
      </c>
      <c r="O8" s="86">
        <v>134130</v>
      </c>
      <c r="P8" s="86">
        <v>102659</v>
      </c>
      <c r="Q8" s="86">
        <v>113126</v>
      </c>
      <c r="R8" s="86">
        <v>116881</v>
      </c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23">
        <f t="shared" si="2"/>
        <v>3746329</v>
      </c>
      <c r="AF8">
        <f>VLOOKUP($C8,'Tech Pallet'!$A:$I,9,0)</f>
        <v>130</v>
      </c>
      <c r="AG8">
        <f>VLOOKUP($C8,'Tech Pallet'!$A:$H,8,0)</f>
        <v>5.2680000000000001E-3</v>
      </c>
      <c r="AH8" s="25">
        <f t="shared" si="55"/>
        <v>1914460</v>
      </c>
      <c r="AI8" s="25">
        <f t="shared" si="3"/>
        <v>0</v>
      </c>
      <c r="AJ8" s="8">
        <f t="shared" si="56"/>
        <v>14091.3</v>
      </c>
      <c r="AK8" s="21">
        <f t="shared" si="57"/>
        <v>14726.615384615385</v>
      </c>
      <c r="AL8" s="20">
        <f t="shared" si="4"/>
        <v>0</v>
      </c>
      <c r="AM8" s="21">
        <f t="shared" si="58"/>
        <v>862.48461538461538</v>
      </c>
      <c r="AN8" s="21">
        <f t="shared" si="5"/>
        <v>1080.8307692307692</v>
      </c>
      <c r="AO8" s="21">
        <f t="shared" si="6"/>
        <v>1164.4769230769232</v>
      </c>
      <c r="AP8" s="21">
        <f t="shared" si="7"/>
        <v>1315.1692307692308</v>
      </c>
      <c r="AQ8" s="21">
        <f t="shared" si="8"/>
        <v>1939.2692307692307</v>
      </c>
      <c r="AR8" s="21">
        <f t="shared" si="9"/>
        <v>1639.6615384615384</v>
      </c>
      <c r="AS8" s="21">
        <f t="shared" si="10"/>
        <v>1582.9846153846154</v>
      </c>
      <c r="AT8" s="21">
        <f t="shared" si="11"/>
        <v>1551</v>
      </c>
      <c r="AU8" s="21">
        <f t="shared" si="12"/>
        <v>1031.7692307692307</v>
      </c>
      <c r="AV8" s="21">
        <f t="shared" si="13"/>
        <v>789.68461538461543</v>
      </c>
      <c r="AW8" s="21">
        <f t="shared" si="14"/>
        <v>870.2</v>
      </c>
      <c r="AX8" s="21">
        <f t="shared" si="15"/>
        <v>899.0846153846154</v>
      </c>
      <c r="AY8" s="21">
        <f t="shared" si="16"/>
        <v>0</v>
      </c>
      <c r="AZ8" s="21">
        <f t="shared" si="17"/>
        <v>0</v>
      </c>
      <c r="BA8" s="21">
        <f t="shared" si="18"/>
        <v>0</v>
      </c>
      <c r="BB8" s="21">
        <f t="shared" si="19"/>
        <v>0</v>
      </c>
      <c r="BC8" s="21">
        <f t="shared" si="20"/>
        <v>0</v>
      </c>
      <c r="BD8" s="21">
        <f t="shared" si="21"/>
        <v>0</v>
      </c>
      <c r="BE8" s="21">
        <f t="shared" si="22"/>
        <v>0</v>
      </c>
      <c r="BF8" s="21">
        <f t="shared" si="23"/>
        <v>0</v>
      </c>
      <c r="BG8" s="21">
        <f t="shared" si="24"/>
        <v>0</v>
      </c>
      <c r="BH8" s="21">
        <f t="shared" si="25"/>
        <v>0</v>
      </c>
      <c r="BI8" s="21">
        <f t="shared" si="26"/>
        <v>0</v>
      </c>
      <c r="BJ8" s="21">
        <f t="shared" si="27"/>
        <v>0</v>
      </c>
      <c r="BK8" s="17">
        <f t="shared" si="28"/>
        <v>9650.2858919999999</v>
      </c>
      <c r="BL8" s="22">
        <f t="shared" si="29"/>
        <v>10085.37528</v>
      </c>
      <c r="BM8" s="22">
        <f t="shared" si="30"/>
        <v>0</v>
      </c>
      <c r="BN8" s="22">
        <f t="shared" si="31"/>
        <v>590.66396399999996</v>
      </c>
      <c r="BO8" s="22">
        <f t="shared" si="32"/>
        <v>740.196144</v>
      </c>
      <c r="BP8" s="22">
        <f t="shared" si="33"/>
        <v>797.48037599999998</v>
      </c>
      <c r="BQ8" s="22">
        <f t="shared" si="34"/>
        <v>900.68049600000006</v>
      </c>
      <c r="BR8" s="22">
        <f t="shared" si="35"/>
        <v>1328.08914</v>
      </c>
      <c r="BS8" s="22">
        <f t="shared" si="36"/>
        <v>1122.905808</v>
      </c>
      <c r="BT8" s="22">
        <f t="shared" si="37"/>
        <v>1084.0911840000001</v>
      </c>
      <c r="BU8" s="22">
        <f t="shared" si="38"/>
        <v>1062.1868400000001</v>
      </c>
      <c r="BV8" s="22">
        <f t="shared" si="39"/>
        <v>706.59684000000004</v>
      </c>
      <c r="BW8" s="22">
        <f t="shared" si="40"/>
        <v>540.80761200000006</v>
      </c>
      <c r="BX8" s="22">
        <f t="shared" si="41"/>
        <v>595.947768</v>
      </c>
      <c r="BY8" s="22">
        <f t="shared" si="42"/>
        <v>615.729108</v>
      </c>
      <c r="BZ8" s="22">
        <f t="shared" si="43"/>
        <v>0</v>
      </c>
      <c r="CA8" s="22">
        <f t="shared" si="44"/>
        <v>0</v>
      </c>
      <c r="CB8" s="22">
        <f t="shared" si="45"/>
        <v>0</v>
      </c>
      <c r="CC8" s="22">
        <f t="shared" si="46"/>
        <v>0</v>
      </c>
      <c r="CD8" s="22">
        <f t="shared" si="47"/>
        <v>0</v>
      </c>
      <c r="CE8" s="22">
        <f t="shared" si="48"/>
        <v>0</v>
      </c>
      <c r="CF8" s="22">
        <f t="shared" si="49"/>
        <v>0</v>
      </c>
      <c r="CG8" s="22">
        <f t="shared" si="50"/>
        <v>0</v>
      </c>
      <c r="CH8" s="22">
        <f t="shared" si="51"/>
        <v>0</v>
      </c>
      <c r="CI8" s="22">
        <f t="shared" si="52"/>
        <v>0</v>
      </c>
      <c r="CJ8" s="22">
        <f t="shared" si="53"/>
        <v>0</v>
      </c>
      <c r="CK8" s="22">
        <f t="shared" si="54"/>
        <v>0</v>
      </c>
    </row>
    <row r="9" spans="1:89" x14ac:dyDescent="0.25">
      <c r="A9" t="str">
        <f>VLOOKUP($C9,'Tech Pallet'!$A:$J,10,0)</f>
        <v>PIC</v>
      </c>
      <c r="B9" s="30" t="str">
        <f>VLOOKUP(C9,'Tech Pallet'!A:I,3,0)</f>
        <v>BJ PTS</v>
      </c>
      <c r="C9" s="12">
        <f>VLOOKUP($D9,'DU -UCC'!B:C,2,0)</f>
        <v>69716748</v>
      </c>
      <c r="D9" s="84">
        <v>10076840100474</v>
      </c>
      <c r="E9" s="85" t="s">
        <v>118</v>
      </c>
      <c r="F9" s="86">
        <v>1632918</v>
      </c>
      <c r="G9" s="86">
        <v>96574</v>
      </c>
      <c r="H9" s="86">
        <v>139276</v>
      </c>
      <c r="I9" s="86">
        <v>169154</v>
      </c>
      <c r="J9" s="86">
        <v>148509</v>
      </c>
      <c r="K9" s="86">
        <v>146329</v>
      </c>
      <c r="L9" s="86">
        <v>179572</v>
      </c>
      <c r="M9" s="86">
        <v>148318</v>
      </c>
      <c r="N9" s="86">
        <v>154210</v>
      </c>
      <c r="O9" s="86">
        <v>131381</v>
      </c>
      <c r="P9" s="86">
        <v>134601</v>
      </c>
      <c r="Q9" s="86">
        <v>123632</v>
      </c>
      <c r="R9" s="86">
        <v>128066</v>
      </c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23">
        <f t="shared" si="2"/>
        <v>3332540</v>
      </c>
      <c r="AF9">
        <f>VLOOKUP($C9,'Tech Pallet'!$A:$I,9,0)</f>
        <v>240</v>
      </c>
      <c r="AG9">
        <f>VLOOKUP($C9,'Tech Pallet'!$A:$H,8,0)</f>
        <v>3.7839999999999996E-3</v>
      </c>
      <c r="AH9" s="25">
        <f t="shared" si="55"/>
        <v>1699622</v>
      </c>
      <c r="AI9" s="25">
        <f t="shared" si="3"/>
        <v>0</v>
      </c>
      <c r="AJ9" s="8">
        <f t="shared" si="56"/>
        <v>6803.8249999999998</v>
      </c>
      <c r="AK9" s="21">
        <f t="shared" si="57"/>
        <v>7081.7583333333332</v>
      </c>
      <c r="AL9" s="20">
        <f t="shared" si="4"/>
        <v>0</v>
      </c>
      <c r="AM9" s="21">
        <f t="shared" si="58"/>
        <v>402.39166666666665</v>
      </c>
      <c r="AN9" s="21">
        <f t="shared" si="5"/>
        <v>580.31666666666672</v>
      </c>
      <c r="AO9" s="21">
        <f t="shared" si="6"/>
        <v>704.80833333333328</v>
      </c>
      <c r="AP9" s="21">
        <f t="shared" si="7"/>
        <v>618.78750000000002</v>
      </c>
      <c r="AQ9" s="21">
        <f t="shared" si="8"/>
        <v>609.70416666666665</v>
      </c>
      <c r="AR9" s="21">
        <f t="shared" si="9"/>
        <v>748.2166666666667</v>
      </c>
      <c r="AS9" s="21">
        <f t="shared" si="10"/>
        <v>617.99166666666667</v>
      </c>
      <c r="AT9" s="21">
        <f t="shared" si="11"/>
        <v>642.54166666666663</v>
      </c>
      <c r="AU9" s="21">
        <f t="shared" si="12"/>
        <v>547.42083333333335</v>
      </c>
      <c r="AV9" s="21">
        <f t="shared" si="13"/>
        <v>560.83749999999998</v>
      </c>
      <c r="AW9" s="21">
        <f t="shared" si="14"/>
        <v>515.13333333333333</v>
      </c>
      <c r="AX9" s="21">
        <f t="shared" si="15"/>
        <v>533.60833333333335</v>
      </c>
      <c r="AY9" s="21">
        <f t="shared" si="16"/>
        <v>0</v>
      </c>
      <c r="AZ9" s="21">
        <f t="shared" si="17"/>
        <v>0</v>
      </c>
      <c r="BA9" s="21">
        <f t="shared" si="18"/>
        <v>0</v>
      </c>
      <c r="BB9" s="21">
        <f t="shared" si="19"/>
        <v>0</v>
      </c>
      <c r="BC9" s="21">
        <f t="shared" si="20"/>
        <v>0</v>
      </c>
      <c r="BD9" s="21">
        <f t="shared" si="21"/>
        <v>0</v>
      </c>
      <c r="BE9" s="21">
        <f t="shared" si="22"/>
        <v>0</v>
      </c>
      <c r="BF9" s="21">
        <f t="shared" si="23"/>
        <v>0</v>
      </c>
      <c r="BG9" s="21">
        <f t="shared" si="24"/>
        <v>0</v>
      </c>
      <c r="BH9" s="21">
        <f t="shared" si="25"/>
        <v>0</v>
      </c>
      <c r="BI9" s="21">
        <f t="shared" si="26"/>
        <v>0</v>
      </c>
      <c r="BJ9" s="21">
        <f t="shared" si="27"/>
        <v>0</v>
      </c>
      <c r="BK9" s="17">
        <f t="shared" si="28"/>
        <v>6178.9617119999994</v>
      </c>
      <c r="BL9" s="22">
        <f t="shared" si="29"/>
        <v>6431.369647999999</v>
      </c>
      <c r="BM9" s="22">
        <f t="shared" si="30"/>
        <v>0</v>
      </c>
      <c r="BN9" s="22">
        <f t="shared" si="31"/>
        <v>365.43601599999994</v>
      </c>
      <c r="BO9" s="22">
        <f t="shared" si="32"/>
        <v>527.02038399999992</v>
      </c>
      <c r="BP9" s="22">
        <f t="shared" si="33"/>
        <v>640.07873599999994</v>
      </c>
      <c r="BQ9" s="22">
        <f t="shared" si="34"/>
        <v>561.95805599999994</v>
      </c>
      <c r="BR9" s="22">
        <f t="shared" si="35"/>
        <v>553.70893599999999</v>
      </c>
      <c r="BS9" s="22">
        <f t="shared" si="36"/>
        <v>679.50044799999989</v>
      </c>
      <c r="BT9" s="22">
        <f t="shared" si="37"/>
        <v>561.23531199999991</v>
      </c>
      <c r="BU9" s="22">
        <f t="shared" si="38"/>
        <v>583.53063999999995</v>
      </c>
      <c r="BV9" s="22">
        <f t="shared" si="39"/>
        <v>497.14570399999997</v>
      </c>
      <c r="BW9" s="22">
        <f t="shared" si="40"/>
        <v>509.33018399999997</v>
      </c>
      <c r="BX9" s="22">
        <f t="shared" si="41"/>
        <v>467.82348799999994</v>
      </c>
      <c r="BY9" s="22">
        <f t="shared" si="42"/>
        <v>484.60174399999994</v>
      </c>
      <c r="BZ9" s="22">
        <f t="shared" si="43"/>
        <v>0</v>
      </c>
      <c r="CA9" s="22">
        <f t="shared" si="44"/>
        <v>0</v>
      </c>
      <c r="CB9" s="22">
        <f t="shared" si="45"/>
        <v>0</v>
      </c>
      <c r="CC9" s="22">
        <f t="shared" si="46"/>
        <v>0</v>
      </c>
      <c r="CD9" s="22">
        <f t="shared" si="47"/>
        <v>0</v>
      </c>
      <c r="CE9" s="22">
        <f t="shared" si="48"/>
        <v>0</v>
      </c>
      <c r="CF9" s="22">
        <f t="shared" si="49"/>
        <v>0</v>
      </c>
      <c r="CG9" s="22">
        <f t="shared" si="50"/>
        <v>0</v>
      </c>
      <c r="CH9" s="22">
        <f t="shared" si="51"/>
        <v>0</v>
      </c>
      <c r="CI9" s="22">
        <f t="shared" si="52"/>
        <v>0</v>
      </c>
      <c r="CJ9" s="22">
        <f t="shared" si="53"/>
        <v>0</v>
      </c>
      <c r="CK9" s="22">
        <f t="shared" si="54"/>
        <v>0</v>
      </c>
    </row>
    <row r="10" spans="1:89" x14ac:dyDescent="0.25">
      <c r="A10" t="str">
        <f>VLOOKUP($C10,'Tech Pallet'!$A:$J,10,0)</f>
        <v>PIC</v>
      </c>
      <c r="B10" s="30" t="str">
        <f>VLOOKUP(C10,'Tech Pallet'!A:I,3,0)</f>
        <v>BJ PTS</v>
      </c>
      <c r="C10" s="12">
        <f>VLOOKUP($D10,'DU -UCC'!B:C,2,0)</f>
        <v>69999269</v>
      </c>
      <c r="D10" s="84">
        <v>10076840400215</v>
      </c>
      <c r="E10" s="85" t="s">
        <v>117</v>
      </c>
      <c r="F10" s="86">
        <v>1664842</v>
      </c>
      <c r="G10" s="86">
        <v>84369</v>
      </c>
      <c r="H10" s="86">
        <v>139113</v>
      </c>
      <c r="I10" s="86">
        <v>153581</v>
      </c>
      <c r="J10" s="86">
        <v>141544</v>
      </c>
      <c r="K10" s="86">
        <v>144377</v>
      </c>
      <c r="L10" s="86">
        <v>175107</v>
      </c>
      <c r="M10" s="86">
        <v>148770</v>
      </c>
      <c r="N10" s="86">
        <v>153279</v>
      </c>
      <c r="O10" s="86">
        <v>141030</v>
      </c>
      <c r="P10" s="86">
        <v>111682</v>
      </c>
      <c r="Q10" s="86">
        <v>128760</v>
      </c>
      <c r="R10" s="86">
        <v>113815</v>
      </c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23">
        <f t="shared" si="2"/>
        <v>3300269</v>
      </c>
      <c r="AF10">
        <f>VLOOKUP($C10,'Tech Pallet'!$A:$I,9,0)</f>
        <v>240</v>
      </c>
      <c r="AG10">
        <f>VLOOKUP($C10,'Tech Pallet'!$A:$H,8,0)</f>
        <v>3.7839999999999996E-3</v>
      </c>
      <c r="AH10" s="25">
        <f t="shared" si="55"/>
        <v>1635427</v>
      </c>
      <c r="AI10" s="25">
        <f t="shared" si="3"/>
        <v>0</v>
      </c>
      <c r="AJ10" s="8">
        <f t="shared" si="56"/>
        <v>6936.8416666666662</v>
      </c>
      <c r="AK10" s="21">
        <f t="shared" si="57"/>
        <v>6814.2791666666662</v>
      </c>
      <c r="AL10" s="20">
        <f t="shared" si="4"/>
        <v>0</v>
      </c>
      <c r="AM10" s="21">
        <f t="shared" si="58"/>
        <v>351.53750000000002</v>
      </c>
      <c r="AN10" s="21">
        <f t="shared" si="5"/>
        <v>579.63750000000005</v>
      </c>
      <c r="AO10" s="21">
        <f t="shared" si="6"/>
        <v>639.92083333333335</v>
      </c>
      <c r="AP10" s="21">
        <f t="shared" si="7"/>
        <v>589.76666666666665</v>
      </c>
      <c r="AQ10" s="21">
        <f t="shared" si="8"/>
        <v>601.57083333333333</v>
      </c>
      <c r="AR10" s="21">
        <f t="shared" si="9"/>
        <v>729.61249999999995</v>
      </c>
      <c r="AS10" s="21">
        <f t="shared" si="10"/>
        <v>619.875</v>
      </c>
      <c r="AT10" s="21">
        <f t="shared" si="11"/>
        <v>638.66250000000002</v>
      </c>
      <c r="AU10" s="21">
        <f t="shared" si="12"/>
        <v>587.625</v>
      </c>
      <c r="AV10" s="21">
        <f t="shared" si="13"/>
        <v>465.34166666666664</v>
      </c>
      <c r="AW10" s="21">
        <f t="shared" si="14"/>
        <v>536.5</v>
      </c>
      <c r="AX10" s="21">
        <f t="shared" si="15"/>
        <v>474.22916666666669</v>
      </c>
      <c r="AY10" s="21">
        <f t="shared" si="16"/>
        <v>0</v>
      </c>
      <c r="AZ10" s="21">
        <f t="shared" si="17"/>
        <v>0</v>
      </c>
      <c r="BA10" s="21">
        <f t="shared" si="18"/>
        <v>0</v>
      </c>
      <c r="BB10" s="21">
        <f t="shared" si="19"/>
        <v>0</v>
      </c>
      <c r="BC10" s="21">
        <f t="shared" si="20"/>
        <v>0</v>
      </c>
      <c r="BD10" s="21">
        <f t="shared" si="21"/>
        <v>0</v>
      </c>
      <c r="BE10" s="21">
        <f t="shared" si="22"/>
        <v>0</v>
      </c>
      <c r="BF10" s="21">
        <f t="shared" si="23"/>
        <v>0</v>
      </c>
      <c r="BG10" s="21">
        <f t="shared" si="24"/>
        <v>0</v>
      </c>
      <c r="BH10" s="21">
        <f t="shared" si="25"/>
        <v>0</v>
      </c>
      <c r="BI10" s="21">
        <f t="shared" si="26"/>
        <v>0</v>
      </c>
      <c r="BJ10" s="21">
        <f t="shared" si="27"/>
        <v>0</v>
      </c>
      <c r="BK10" s="17">
        <f t="shared" si="28"/>
        <v>6299.7621279999994</v>
      </c>
      <c r="BL10" s="22">
        <f t="shared" si="29"/>
        <v>6188.4557679999989</v>
      </c>
      <c r="BM10" s="22">
        <f t="shared" si="30"/>
        <v>0</v>
      </c>
      <c r="BN10" s="22">
        <f t="shared" si="31"/>
        <v>319.25229599999994</v>
      </c>
      <c r="BO10" s="22">
        <f t="shared" si="32"/>
        <v>526.40359199999989</v>
      </c>
      <c r="BP10" s="22">
        <f t="shared" si="33"/>
        <v>581.15050399999996</v>
      </c>
      <c r="BQ10" s="22">
        <f t="shared" si="34"/>
        <v>535.60249599999997</v>
      </c>
      <c r="BR10" s="22">
        <f t="shared" si="35"/>
        <v>546.32256799999993</v>
      </c>
      <c r="BS10" s="22">
        <f t="shared" si="36"/>
        <v>662.60488799999996</v>
      </c>
      <c r="BT10" s="22">
        <f t="shared" si="37"/>
        <v>562.94567999999992</v>
      </c>
      <c r="BU10" s="22">
        <f t="shared" si="38"/>
        <v>580.00773599999991</v>
      </c>
      <c r="BV10" s="22">
        <f t="shared" si="39"/>
        <v>533.65751999999998</v>
      </c>
      <c r="BW10" s="22">
        <f t="shared" si="40"/>
        <v>422.60468799999995</v>
      </c>
      <c r="BX10" s="22">
        <f t="shared" si="41"/>
        <v>487.22783999999996</v>
      </c>
      <c r="BY10" s="22">
        <f t="shared" si="42"/>
        <v>430.67595999999998</v>
      </c>
      <c r="BZ10" s="22">
        <f t="shared" si="43"/>
        <v>0</v>
      </c>
      <c r="CA10" s="22">
        <f t="shared" si="44"/>
        <v>0</v>
      </c>
      <c r="CB10" s="22">
        <f t="shared" si="45"/>
        <v>0</v>
      </c>
      <c r="CC10" s="22">
        <f t="shared" si="46"/>
        <v>0</v>
      </c>
      <c r="CD10" s="22">
        <f t="shared" si="47"/>
        <v>0</v>
      </c>
      <c r="CE10" s="22">
        <f t="shared" si="48"/>
        <v>0</v>
      </c>
      <c r="CF10" s="22">
        <f t="shared" si="49"/>
        <v>0</v>
      </c>
      <c r="CG10" s="22">
        <f t="shared" si="50"/>
        <v>0</v>
      </c>
      <c r="CH10" s="22">
        <f t="shared" si="51"/>
        <v>0</v>
      </c>
      <c r="CI10" s="22">
        <f t="shared" si="52"/>
        <v>0</v>
      </c>
      <c r="CJ10" s="22">
        <f t="shared" si="53"/>
        <v>0</v>
      </c>
      <c r="CK10" s="22">
        <f t="shared" si="54"/>
        <v>0</v>
      </c>
    </row>
    <row r="11" spans="1:89" x14ac:dyDescent="0.25">
      <c r="A11" t="str">
        <f>VLOOKUP($C11,'Tech Pallet'!$A:$J,10,0)</f>
        <v>PIC</v>
      </c>
      <c r="B11" s="30" t="str">
        <f>VLOOKUP(C11,'Tech Pallet'!A:I,3,0)</f>
        <v>BJ PTS</v>
      </c>
      <c r="C11" s="12">
        <f>VLOOKUP($D11,'DU -UCC'!B:C,2,0)</f>
        <v>84135718</v>
      </c>
      <c r="D11" s="84">
        <v>10076840100580</v>
      </c>
      <c r="E11" s="85" t="s">
        <v>119</v>
      </c>
      <c r="F11" s="86">
        <v>1639854</v>
      </c>
      <c r="G11" s="86">
        <v>95231</v>
      </c>
      <c r="H11" s="86">
        <v>131625</v>
      </c>
      <c r="I11" s="86">
        <v>156920</v>
      </c>
      <c r="J11" s="86">
        <v>139328</v>
      </c>
      <c r="K11" s="86">
        <v>141551</v>
      </c>
      <c r="L11" s="86">
        <v>176745</v>
      </c>
      <c r="M11" s="86">
        <v>126399</v>
      </c>
      <c r="N11" s="86">
        <v>139939</v>
      </c>
      <c r="O11" s="86">
        <v>136547</v>
      </c>
      <c r="P11" s="86">
        <v>111172</v>
      </c>
      <c r="Q11" s="86">
        <v>115528</v>
      </c>
      <c r="R11" s="86">
        <v>122881</v>
      </c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23">
        <f t="shared" si="2"/>
        <v>3233720</v>
      </c>
      <c r="AF11">
        <f>VLOOKUP($C11,'Tech Pallet'!$A:$I,9,0)</f>
        <v>240</v>
      </c>
      <c r="AG11">
        <f>VLOOKUP($C11,'Tech Pallet'!$A:$H,8,0)</f>
        <v>3.7853439999999999E-3</v>
      </c>
      <c r="AH11" s="25">
        <f t="shared" si="55"/>
        <v>1593866</v>
      </c>
      <c r="AI11" s="25">
        <f t="shared" si="3"/>
        <v>0</v>
      </c>
      <c r="AJ11" s="8">
        <f t="shared" si="56"/>
        <v>6832.7250000000004</v>
      </c>
      <c r="AK11" s="21">
        <f t="shared" si="57"/>
        <v>6641.1083333333336</v>
      </c>
      <c r="AL11" s="20">
        <f t="shared" si="4"/>
        <v>0</v>
      </c>
      <c r="AM11" s="21">
        <f t="shared" si="58"/>
        <v>396.79583333333335</v>
      </c>
      <c r="AN11" s="21">
        <f t="shared" si="5"/>
        <v>548.4375</v>
      </c>
      <c r="AO11" s="21">
        <f t="shared" si="6"/>
        <v>653.83333333333337</v>
      </c>
      <c r="AP11" s="21">
        <f t="shared" si="7"/>
        <v>580.5333333333333</v>
      </c>
      <c r="AQ11" s="21">
        <f t="shared" si="8"/>
        <v>589.79583333333335</v>
      </c>
      <c r="AR11" s="21">
        <f t="shared" si="9"/>
        <v>736.4375</v>
      </c>
      <c r="AS11" s="21">
        <f t="shared" si="10"/>
        <v>526.66250000000002</v>
      </c>
      <c r="AT11" s="21">
        <f t="shared" si="11"/>
        <v>583.07916666666665</v>
      </c>
      <c r="AU11" s="21">
        <f t="shared" si="12"/>
        <v>568.94583333333333</v>
      </c>
      <c r="AV11" s="21">
        <f t="shared" si="13"/>
        <v>463.21666666666664</v>
      </c>
      <c r="AW11" s="21">
        <f t="shared" si="14"/>
        <v>481.36666666666667</v>
      </c>
      <c r="AX11" s="21">
        <f t="shared" si="15"/>
        <v>512.00416666666672</v>
      </c>
      <c r="AY11" s="21">
        <f t="shared" si="16"/>
        <v>0</v>
      </c>
      <c r="AZ11" s="21">
        <f t="shared" si="17"/>
        <v>0</v>
      </c>
      <c r="BA11" s="21">
        <f t="shared" si="18"/>
        <v>0</v>
      </c>
      <c r="BB11" s="21">
        <f t="shared" si="19"/>
        <v>0</v>
      </c>
      <c r="BC11" s="21">
        <f t="shared" si="20"/>
        <v>0</v>
      </c>
      <c r="BD11" s="21">
        <f t="shared" si="21"/>
        <v>0</v>
      </c>
      <c r="BE11" s="21">
        <f t="shared" si="22"/>
        <v>0</v>
      </c>
      <c r="BF11" s="21">
        <f t="shared" si="23"/>
        <v>0</v>
      </c>
      <c r="BG11" s="21">
        <f t="shared" si="24"/>
        <v>0</v>
      </c>
      <c r="BH11" s="21">
        <f t="shared" si="25"/>
        <v>0</v>
      </c>
      <c r="BI11" s="21">
        <f t="shared" si="26"/>
        <v>0</v>
      </c>
      <c r="BJ11" s="21">
        <f t="shared" si="27"/>
        <v>0</v>
      </c>
      <c r="BK11" s="17">
        <f t="shared" si="28"/>
        <v>6207.4114997759998</v>
      </c>
      <c r="BL11" s="22">
        <f t="shared" si="29"/>
        <v>6033.3310999039995</v>
      </c>
      <c r="BM11" s="22">
        <f t="shared" si="30"/>
        <v>0</v>
      </c>
      <c r="BN11" s="22">
        <f t="shared" si="31"/>
        <v>360.482094464</v>
      </c>
      <c r="BO11" s="22">
        <f t="shared" si="32"/>
        <v>498.245904</v>
      </c>
      <c r="BP11" s="22">
        <f t="shared" si="33"/>
        <v>593.99618048000002</v>
      </c>
      <c r="BQ11" s="22">
        <f t="shared" si="34"/>
        <v>527.40440883199994</v>
      </c>
      <c r="BR11" s="22">
        <f t="shared" si="35"/>
        <v>535.819228544</v>
      </c>
      <c r="BS11" s="22">
        <f t="shared" si="36"/>
        <v>669.04062527999997</v>
      </c>
      <c r="BT11" s="22">
        <f t="shared" si="37"/>
        <v>478.46369625599999</v>
      </c>
      <c r="BU11" s="22">
        <f t="shared" si="38"/>
        <v>529.71725401599997</v>
      </c>
      <c r="BV11" s="22">
        <f t="shared" si="39"/>
        <v>516.87736716799998</v>
      </c>
      <c r="BW11" s="22">
        <f t="shared" si="40"/>
        <v>420.82426316800002</v>
      </c>
      <c r="BX11" s="22">
        <f t="shared" si="41"/>
        <v>437.31322163199997</v>
      </c>
      <c r="BY11" s="22">
        <f t="shared" si="42"/>
        <v>465.14685606400002</v>
      </c>
      <c r="BZ11" s="22">
        <f t="shared" si="43"/>
        <v>0</v>
      </c>
      <c r="CA11" s="22">
        <f t="shared" si="44"/>
        <v>0</v>
      </c>
      <c r="CB11" s="22">
        <f t="shared" si="45"/>
        <v>0</v>
      </c>
      <c r="CC11" s="22">
        <f t="shared" si="46"/>
        <v>0</v>
      </c>
      <c r="CD11" s="22">
        <f t="shared" si="47"/>
        <v>0</v>
      </c>
      <c r="CE11" s="22">
        <f t="shared" si="48"/>
        <v>0</v>
      </c>
      <c r="CF11" s="22">
        <f t="shared" si="49"/>
        <v>0</v>
      </c>
      <c r="CG11" s="22">
        <f t="shared" si="50"/>
        <v>0</v>
      </c>
      <c r="CH11" s="22">
        <f t="shared" si="51"/>
        <v>0</v>
      </c>
      <c r="CI11" s="22">
        <f t="shared" si="52"/>
        <v>0</v>
      </c>
      <c r="CJ11" s="22">
        <f t="shared" si="53"/>
        <v>0</v>
      </c>
      <c r="CK11" s="22">
        <f t="shared" si="54"/>
        <v>0</v>
      </c>
    </row>
    <row r="12" spans="1:89" x14ac:dyDescent="0.25">
      <c r="A12" t="str">
        <f>VLOOKUP($C12,'Tech Pallet'!$A:$J,10,0)</f>
        <v>PIC</v>
      </c>
      <c r="B12" s="30" t="str">
        <f>VLOOKUP(C12,'Tech Pallet'!A:I,3,0)</f>
        <v>48oz</v>
      </c>
      <c r="C12" s="12">
        <f>VLOOKUP($D12,'DU -UCC'!B:C,2,0)</f>
        <v>68851105</v>
      </c>
      <c r="D12" s="84">
        <v>10077567254266</v>
      </c>
      <c r="E12" s="85" t="s">
        <v>120</v>
      </c>
      <c r="F12" s="86">
        <v>1530765</v>
      </c>
      <c r="G12" s="86">
        <v>92028</v>
      </c>
      <c r="H12" s="86">
        <v>112884</v>
      </c>
      <c r="I12" s="86">
        <v>154385</v>
      </c>
      <c r="J12" s="86">
        <v>156312</v>
      </c>
      <c r="K12" s="86">
        <v>136576</v>
      </c>
      <c r="L12" s="86">
        <v>173728</v>
      </c>
      <c r="M12" s="86">
        <v>145424</v>
      </c>
      <c r="N12" s="86">
        <v>138630</v>
      </c>
      <c r="O12" s="86">
        <v>130971</v>
      </c>
      <c r="P12" s="86">
        <v>126687</v>
      </c>
      <c r="Q12" s="86">
        <v>123036</v>
      </c>
      <c r="R12" s="86">
        <v>118736</v>
      </c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23">
        <f t="shared" si="2"/>
        <v>3140162</v>
      </c>
      <c r="AF12">
        <f>VLOOKUP($C12,'Tech Pallet'!$A:$I,9,0)</f>
        <v>154</v>
      </c>
      <c r="AG12">
        <f>VLOOKUP($C12,'Tech Pallet'!$A:$H,8,0)</f>
        <v>8.5199999999999998E-3</v>
      </c>
      <c r="AH12" s="25">
        <f t="shared" si="55"/>
        <v>1609397</v>
      </c>
      <c r="AI12" s="25">
        <f t="shared" si="3"/>
        <v>0</v>
      </c>
      <c r="AJ12" s="8">
        <f t="shared" si="56"/>
        <v>9940.0324675324682</v>
      </c>
      <c r="AK12" s="21">
        <f t="shared" si="57"/>
        <v>10450.629870129869</v>
      </c>
      <c r="AL12" s="20">
        <f t="shared" si="4"/>
        <v>0</v>
      </c>
      <c r="AM12" s="21">
        <f t="shared" si="58"/>
        <v>597.58441558441564</v>
      </c>
      <c r="AN12" s="21">
        <f t="shared" si="5"/>
        <v>733.01298701298697</v>
      </c>
      <c r="AO12" s="21">
        <f t="shared" si="6"/>
        <v>1002.5</v>
      </c>
      <c r="AP12" s="21">
        <f t="shared" si="7"/>
        <v>1015.012987012987</v>
      </c>
      <c r="AQ12" s="21">
        <f t="shared" si="8"/>
        <v>886.85714285714289</v>
      </c>
      <c r="AR12" s="21">
        <f t="shared" si="9"/>
        <v>1128.1038961038962</v>
      </c>
      <c r="AS12" s="21">
        <f t="shared" si="10"/>
        <v>944.31168831168827</v>
      </c>
      <c r="AT12" s="21">
        <f t="shared" si="11"/>
        <v>900.19480519480521</v>
      </c>
      <c r="AU12" s="21">
        <f t="shared" si="12"/>
        <v>850.46103896103898</v>
      </c>
      <c r="AV12" s="21">
        <f t="shared" si="13"/>
        <v>822.64285714285711</v>
      </c>
      <c r="AW12" s="21">
        <f t="shared" si="14"/>
        <v>798.93506493506493</v>
      </c>
      <c r="AX12" s="21">
        <f t="shared" si="15"/>
        <v>771.01298701298697</v>
      </c>
      <c r="AY12" s="21">
        <f t="shared" si="16"/>
        <v>0</v>
      </c>
      <c r="AZ12" s="21">
        <f t="shared" si="17"/>
        <v>0</v>
      </c>
      <c r="BA12" s="21">
        <f t="shared" si="18"/>
        <v>0</v>
      </c>
      <c r="BB12" s="21">
        <f t="shared" si="19"/>
        <v>0</v>
      </c>
      <c r="BC12" s="21">
        <f t="shared" si="20"/>
        <v>0</v>
      </c>
      <c r="BD12" s="21">
        <f t="shared" si="21"/>
        <v>0</v>
      </c>
      <c r="BE12" s="21">
        <f t="shared" si="22"/>
        <v>0</v>
      </c>
      <c r="BF12" s="21">
        <f t="shared" si="23"/>
        <v>0</v>
      </c>
      <c r="BG12" s="21">
        <f t="shared" si="24"/>
        <v>0</v>
      </c>
      <c r="BH12" s="21">
        <f t="shared" si="25"/>
        <v>0</v>
      </c>
      <c r="BI12" s="21">
        <f t="shared" si="26"/>
        <v>0</v>
      </c>
      <c r="BJ12" s="21">
        <f t="shared" si="27"/>
        <v>0</v>
      </c>
      <c r="BK12" s="17">
        <f t="shared" si="28"/>
        <v>13042.1178</v>
      </c>
      <c r="BL12" s="22">
        <f t="shared" si="29"/>
        <v>13712.06244</v>
      </c>
      <c r="BM12" s="22">
        <f t="shared" si="30"/>
        <v>0</v>
      </c>
      <c r="BN12" s="22">
        <f t="shared" si="31"/>
        <v>784.07855999999992</v>
      </c>
      <c r="BO12" s="22">
        <f t="shared" si="32"/>
        <v>961.77167999999995</v>
      </c>
      <c r="BP12" s="22">
        <f t="shared" si="33"/>
        <v>1315.3602000000001</v>
      </c>
      <c r="BQ12" s="22">
        <f t="shared" si="34"/>
        <v>1331.7782399999999</v>
      </c>
      <c r="BR12" s="22">
        <f t="shared" si="35"/>
        <v>1163.62752</v>
      </c>
      <c r="BS12" s="22">
        <f t="shared" si="36"/>
        <v>1480.16256</v>
      </c>
      <c r="BT12" s="22">
        <f t="shared" si="37"/>
        <v>1239.0124799999999</v>
      </c>
      <c r="BU12" s="22">
        <f t="shared" si="38"/>
        <v>1181.1276</v>
      </c>
      <c r="BV12" s="22">
        <f t="shared" si="39"/>
        <v>1115.87292</v>
      </c>
      <c r="BW12" s="22">
        <f t="shared" si="40"/>
        <v>1079.3732399999999</v>
      </c>
      <c r="BX12" s="22">
        <f t="shared" si="41"/>
        <v>1048.2667200000001</v>
      </c>
      <c r="BY12" s="22">
        <f t="shared" si="42"/>
        <v>1011.63072</v>
      </c>
      <c r="BZ12" s="22">
        <f t="shared" si="43"/>
        <v>0</v>
      </c>
      <c r="CA12" s="22">
        <f t="shared" si="44"/>
        <v>0</v>
      </c>
      <c r="CB12" s="22">
        <f t="shared" si="45"/>
        <v>0</v>
      </c>
      <c r="CC12" s="22">
        <f t="shared" si="46"/>
        <v>0</v>
      </c>
      <c r="CD12" s="22">
        <f t="shared" si="47"/>
        <v>0</v>
      </c>
      <c r="CE12" s="22">
        <f t="shared" si="48"/>
        <v>0</v>
      </c>
      <c r="CF12" s="22">
        <f t="shared" si="49"/>
        <v>0</v>
      </c>
      <c r="CG12" s="22">
        <f t="shared" si="50"/>
        <v>0</v>
      </c>
      <c r="CH12" s="22">
        <f t="shared" si="51"/>
        <v>0</v>
      </c>
      <c r="CI12" s="22">
        <f t="shared" si="52"/>
        <v>0</v>
      </c>
      <c r="CJ12" s="22">
        <f t="shared" si="53"/>
        <v>0</v>
      </c>
      <c r="CK12" s="22">
        <f t="shared" si="54"/>
        <v>0</v>
      </c>
    </row>
    <row r="13" spans="1:89" x14ac:dyDescent="0.25">
      <c r="A13" t="str">
        <f>VLOOKUP($C13,'Tech Pallet'!$A:$J,10,0)</f>
        <v>NOV</v>
      </c>
      <c r="B13" s="30" t="str">
        <f>VLOOKUP(C13,'Tech Pallet'!A:I,3,0)</f>
        <v>PG</v>
      </c>
      <c r="C13" s="12">
        <f>VLOOKUP($D13,'DU -UCC'!B:C,2,0)</f>
        <v>69629468</v>
      </c>
      <c r="D13" s="84">
        <v>10077567001587</v>
      </c>
      <c r="E13" s="85" t="s">
        <v>115</v>
      </c>
      <c r="F13" s="86">
        <v>1691084</v>
      </c>
      <c r="G13" s="86">
        <v>75593</v>
      </c>
      <c r="H13" s="86">
        <v>121711</v>
      </c>
      <c r="I13" s="86">
        <v>117287</v>
      </c>
      <c r="J13" s="86">
        <v>147537</v>
      </c>
      <c r="K13" s="86">
        <v>245987</v>
      </c>
      <c r="L13" s="86">
        <v>180677</v>
      </c>
      <c r="M13" s="86">
        <v>186867</v>
      </c>
      <c r="N13" s="86">
        <v>162111</v>
      </c>
      <c r="O13" s="86">
        <v>104846</v>
      </c>
      <c r="P13" s="86">
        <v>83732</v>
      </c>
      <c r="Q13" s="86">
        <v>85475</v>
      </c>
      <c r="R13" s="86">
        <v>84176</v>
      </c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23">
        <f t="shared" si="2"/>
        <v>3287083</v>
      </c>
      <c r="AF13">
        <f>VLOOKUP($C13,'Tech Pallet'!$A:$I,9,0)</f>
        <v>130</v>
      </c>
      <c r="AG13">
        <f>VLOOKUP($C13,'Tech Pallet'!$A:$H,8,0)</f>
        <v>5.2680000000000001E-3</v>
      </c>
      <c r="AH13" s="25">
        <f t="shared" si="55"/>
        <v>1595999</v>
      </c>
      <c r="AI13" s="25">
        <f t="shared" si="3"/>
        <v>0</v>
      </c>
      <c r="AJ13" s="8">
        <f t="shared" si="56"/>
        <v>13008.338461538462</v>
      </c>
      <c r="AK13" s="21">
        <f t="shared" si="57"/>
        <v>12276.915384615384</v>
      </c>
      <c r="AL13" s="20">
        <f t="shared" si="4"/>
        <v>0</v>
      </c>
      <c r="AM13" s="21">
        <f t="shared" si="58"/>
        <v>581.48461538461538</v>
      </c>
      <c r="AN13" s="21">
        <f t="shared" si="5"/>
        <v>936.23846153846159</v>
      </c>
      <c r="AO13" s="21">
        <f t="shared" si="6"/>
        <v>902.20769230769235</v>
      </c>
      <c r="AP13" s="21">
        <f t="shared" si="7"/>
        <v>1134.9000000000001</v>
      </c>
      <c r="AQ13" s="21">
        <f t="shared" si="8"/>
        <v>1892.2076923076922</v>
      </c>
      <c r="AR13" s="21">
        <f t="shared" si="9"/>
        <v>1389.823076923077</v>
      </c>
      <c r="AS13" s="21">
        <f t="shared" si="10"/>
        <v>1437.4384615384615</v>
      </c>
      <c r="AT13" s="21">
        <f t="shared" si="11"/>
        <v>1247.0076923076922</v>
      </c>
      <c r="AU13" s="21">
        <f t="shared" si="12"/>
        <v>806.50769230769231</v>
      </c>
      <c r="AV13" s="21">
        <f t="shared" si="13"/>
        <v>644.09230769230771</v>
      </c>
      <c r="AW13" s="21">
        <f t="shared" si="14"/>
        <v>657.5</v>
      </c>
      <c r="AX13" s="21">
        <f t="shared" si="15"/>
        <v>647.50769230769231</v>
      </c>
      <c r="AY13" s="21">
        <f t="shared" si="16"/>
        <v>0</v>
      </c>
      <c r="AZ13" s="21">
        <f t="shared" si="17"/>
        <v>0</v>
      </c>
      <c r="BA13" s="21">
        <f t="shared" si="18"/>
        <v>0</v>
      </c>
      <c r="BB13" s="21">
        <f t="shared" si="19"/>
        <v>0</v>
      </c>
      <c r="BC13" s="21">
        <f t="shared" si="20"/>
        <v>0</v>
      </c>
      <c r="BD13" s="21">
        <f t="shared" si="21"/>
        <v>0</v>
      </c>
      <c r="BE13" s="21">
        <f t="shared" si="22"/>
        <v>0</v>
      </c>
      <c r="BF13" s="21">
        <f t="shared" si="23"/>
        <v>0</v>
      </c>
      <c r="BG13" s="21">
        <f t="shared" si="24"/>
        <v>0</v>
      </c>
      <c r="BH13" s="21">
        <f t="shared" si="25"/>
        <v>0</v>
      </c>
      <c r="BI13" s="21">
        <f t="shared" si="26"/>
        <v>0</v>
      </c>
      <c r="BJ13" s="21">
        <f t="shared" si="27"/>
        <v>0</v>
      </c>
      <c r="BK13" s="17">
        <f t="shared" si="28"/>
        <v>8908.6305119999997</v>
      </c>
      <c r="BL13" s="22">
        <f t="shared" si="29"/>
        <v>8407.7227320000002</v>
      </c>
      <c r="BM13" s="22">
        <f t="shared" si="30"/>
        <v>0</v>
      </c>
      <c r="BN13" s="22">
        <f t="shared" si="31"/>
        <v>398.22392400000001</v>
      </c>
      <c r="BO13" s="22">
        <f t="shared" si="32"/>
        <v>641.17354799999998</v>
      </c>
      <c r="BP13" s="22">
        <f t="shared" si="33"/>
        <v>617.86791600000004</v>
      </c>
      <c r="BQ13" s="22">
        <f t="shared" si="34"/>
        <v>777.22491600000001</v>
      </c>
      <c r="BR13" s="22">
        <f t="shared" si="35"/>
        <v>1295.859516</v>
      </c>
      <c r="BS13" s="22">
        <f t="shared" si="36"/>
        <v>951.80643600000008</v>
      </c>
      <c r="BT13" s="22">
        <f t="shared" si="37"/>
        <v>984.41535599999997</v>
      </c>
      <c r="BU13" s="22">
        <f t="shared" si="38"/>
        <v>854.00074800000004</v>
      </c>
      <c r="BV13" s="22">
        <f t="shared" si="39"/>
        <v>552.32872799999996</v>
      </c>
      <c r="BW13" s="22">
        <f t="shared" si="40"/>
        <v>441.10017600000003</v>
      </c>
      <c r="BX13" s="22">
        <f t="shared" si="41"/>
        <v>450.28230000000002</v>
      </c>
      <c r="BY13" s="22">
        <f t="shared" si="42"/>
        <v>443.439168</v>
      </c>
      <c r="BZ13" s="22">
        <f t="shared" si="43"/>
        <v>0</v>
      </c>
      <c r="CA13" s="22">
        <f t="shared" si="44"/>
        <v>0</v>
      </c>
      <c r="CB13" s="22">
        <f t="shared" si="45"/>
        <v>0</v>
      </c>
      <c r="CC13" s="22">
        <f t="shared" si="46"/>
        <v>0</v>
      </c>
      <c r="CD13" s="22">
        <f t="shared" si="47"/>
        <v>0</v>
      </c>
      <c r="CE13" s="22">
        <f t="shared" si="48"/>
        <v>0</v>
      </c>
      <c r="CF13" s="22">
        <f t="shared" si="49"/>
        <v>0</v>
      </c>
      <c r="CG13" s="22">
        <f t="shared" si="50"/>
        <v>0</v>
      </c>
      <c r="CH13" s="22">
        <f t="shared" si="51"/>
        <v>0</v>
      </c>
      <c r="CI13" s="22">
        <f t="shared" si="52"/>
        <v>0</v>
      </c>
      <c r="CJ13" s="22">
        <f t="shared" si="53"/>
        <v>0</v>
      </c>
      <c r="CK13" s="22">
        <f t="shared" si="54"/>
        <v>0</v>
      </c>
    </row>
    <row r="14" spans="1:89" x14ac:dyDescent="0.25">
      <c r="A14" t="str">
        <f>VLOOKUP($C14,'Tech Pallet'!$A:$J,10,0)</f>
        <v>PIC</v>
      </c>
      <c r="B14" s="30" t="str">
        <f>VLOOKUP(C14,'Tech Pallet'!A:I,3,0)</f>
        <v>BJ PTS</v>
      </c>
      <c r="C14" s="12">
        <f>VLOOKUP($D14,'DU -UCC'!B:C,2,0)</f>
        <v>67794169</v>
      </c>
      <c r="D14" s="84">
        <v>10076840485113</v>
      </c>
      <c r="E14" s="85" t="s">
        <v>124</v>
      </c>
      <c r="F14" s="86">
        <v>1422102</v>
      </c>
      <c r="G14" s="86">
        <v>80535</v>
      </c>
      <c r="H14" s="86">
        <v>120462</v>
      </c>
      <c r="I14" s="86">
        <v>140689</v>
      </c>
      <c r="J14" s="86">
        <v>114752</v>
      </c>
      <c r="K14" s="86">
        <v>117166</v>
      </c>
      <c r="L14" s="86">
        <v>144132</v>
      </c>
      <c r="M14" s="86">
        <v>113027</v>
      </c>
      <c r="N14" s="86">
        <v>121408</v>
      </c>
      <c r="O14" s="86">
        <v>122163</v>
      </c>
      <c r="P14" s="86">
        <v>101388</v>
      </c>
      <c r="Q14" s="86">
        <v>97052</v>
      </c>
      <c r="R14" s="86">
        <v>97922</v>
      </c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23">
        <f t="shared" si="2"/>
        <v>2792798</v>
      </c>
      <c r="AF14">
        <f>VLOOKUP($C14,'Tech Pallet'!$A:$I,9,0)</f>
        <v>240</v>
      </c>
      <c r="AG14">
        <f>VLOOKUP($C14,'Tech Pallet'!$A:$H,8,0)</f>
        <v>3.7853439999999999E-3</v>
      </c>
      <c r="AH14" s="25">
        <f t="shared" si="55"/>
        <v>1370696</v>
      </c>
      <c r="AI14" s="25">
        <f t="shared" si="3"/>
        <v>0</v>
      </c>
      <c r="AJ14" s="8">
        <f t="shared" si="56"/>
        <v>5925.4250000000002</v>
      </c>
      <c r="AK14" s="21">
        <f t="shared" si="57"/>
        <v>5711.2333333333336</v>
      </c>
      <c r="AL14" s="20">
        <f t="shared" si="4"/>
        <v>0</v>
      </c>
      <c r="AM14" s="21">
        <f t="shared" si="58"/>
        <v>335.5625</v>
      </c>
      <c r="AN14" s="21">
        <f t="shared" si="5"/>
        <v>501.92500000000001</v>
      </c>
      <c r="AO14" s="21">
        <f t="shared" si="6"/>
        <v>586.20416666666665</v>
      </c>
      <c r="AP14" s="21">
        <f t="shared" si="7"/>
        <v>478.13333333333333</v>
      </c>
      <c r="AQ14" s="21">
        <f t="shared" si="8"/>
        <v>488.19166666666666</v>
      </c>
      <c r="AR14" s="21">
        <f t="shared" si="9"/>
        <v>600.54999999999995</v>
      </c>
      <c r="AS14" s="21">
        <f t="shared" si="10"/>
        <v>470.94583333333333</v>
      </c>
      <c r="AT14" s="21">
        <f t="shared" si="11"/>
        <v>505.86666666666667</v>
      </c>
      <c r="AU14" s="21">
        <f t="shared" si="12"/>
        <v>509.01249999999999</v>
      </c>
      <c r="AV14" s="21">
        <f t="shared" si="13"/>
        <v>422.45</v>
      </c>
      <c r="AW14" s="21">
        <f t="shared" si="14"/>
        <v>404.38333333333333</v>
      </c>
      <c r="AX14" s="21">
        <f t="shared" si="15"/>
        <v>408.00833333333333</v>
      </c>
      <c r="AY14" s="21">
        <f t="shared" si="16"/>
        <v>0</v>
      </c>
      <c r="AZ14" s="21">
        <f t="shared" si="17"/>
        <v>0</v>
      </c>
      <c r="BA14" s="21">
        <f t="shared" si="18"/>
        <v>0</v>
      </c>
      <c r="BB14" s="21">
        <f t="shared" si="19"/>
        <v>0</v>
      </c>
      <c r="BC14" s="21">
        <f t="shared" si="20"/>
        <v>0</v>
      </c>
      <c r="BD14" s="21">
        <f t="shared" si="21"/>
        <v>0</v>
      </c>
      <c r="BE14" s="21">
        <f t="shared" si="22"/>
        <v>0</v>
      </c>
      <c r="BF14" s="21">
        <f t="shared" si="23"/>
        <v>0</v>
      </c>
      <c r="BG14" s="21">
        <f t="shared" si="24"/>
        <v>0</v>
      </c>
      <c r="BH14" s="21">
        <f t="shared" si="25"/>
        <v>0</v>
      </c>
      <c r="BI14" s="21">
        <f t="shared" si="26"/>
        <v>0</v>
      </c>
      <c r="BJ14" s="21">
        <f t="shared" si="27"/>
        <v>0</v>
      </c>
      <c r="BK14" s="17">
        <f t="shared" si="28"/>
        <v>5383.1452730880001</v>
      </c>
      <c r="BL14" s="22">
        <f t="shared" si="29"/>
        <v>5188.5558794239996</v>
      </c>
      <c r="BM14" s="22">
        <f t="shared" si="30"/>
        <v>0</v>
      </c>
      <c r="BN14" s="22">
        <f t="shared" si="31"/>
        <v>304.85267904</v>
      </c>
      <c r="BO14" s="22">
        <f t="shared" si="32"/>
        <v>455.99010892799998</v>
      </c>
      <c r="BP14" s="22">
        <f t="shared" si="33"/>
        <v>532.55626201600001</v>
      </c>
      <c r="BQ14" s="22">
        <f t="shared" si="34"/>
        <v>434.37579468799998</v>
      </c>
      <c r="BR14" s="22">
        <f t="shared" si="35"/>
        <v>443.513615104</v>
      </c>
      <c r="BS14" s="22">
        <f t="shared" si="36"/>
        <v>545.58920140800001</v>
      </c>
      <c r="BT14" s="22">
        <f t="shared" si="37"/>
        <v>427.84607628800001</v>
      </c>
      <c r="BU14" s="22">
        <f t="shared" si="38"/>
        <v>459.571044352</v>
      </c>
      <c r="BV14" s="22">
        <f t="shared" si="39"/>
        <v>462.428979072</v>
      </c>
      <c r="BW14" s="22">
        <f t="shared" si="40"/>
        <v>383.788457472</v>
      </c>
      <c r="BX14" s="22">
        <f t="shared" si="41"/>
        <v>367.37520588799998</v>
      </c>
      <c r="BY14" s="22">
        <f t="shared" si="42"/>
        <v>370.66845516799998</v>
      </c>
      <c r="BZ14" s="22">
        <f t="shared" si="43"/>
        <v>0</v>
      </c>
      <c r="CA14" s="22">
        <f t="shared" si="44"/>
        <v>0</v>
      </c>
      <c r="CB14" s="22">
        <f t="shared" si="45"/>
        <v>0</v>
      </c>
      <c r="CC14" s="22">
        <f t="shared" si="46"/>
        <v>0</v>
      </c>
      <c r="CD14" s="22">
        <f t="shared" si="47"/>
        <v>0</v>
      </c>
      <c r="CE14" s="22">
        <f t="shared" si="48"/>
        <v>0</v>
      </c>
      <c r="CF14" s="22">
        <f t="shared" si="49"/>
        <v>0</v>
      </c>
      <c r="CG14" s="22">
        <f t="shared" si="50"/>
        <v>0</v>
      </c>
      <c r="CH14" s="22">
        <f t="shared" si="51"/>
        <v>0</v>
      </c>
      <c r="CI14" s="22">
        <f t="shared" si="52"/>
        <v>0</v>
      </c>
      <c r="CJ14" s="22">
        <f t="shared" si="53"/>
        <v>0</v>
      </c>
      <c r="CK14" s="22">
        <f t="shared" si="54"/>
        <v>0</v>
      </c>
    </row>
    <row r="15" spans="1:89" x14ac:dyDescent="0.25">
      <c r="A15" t="str">
        <f>VLOOKUP($C15,'Tech Pallet'!$A:$J,10,0)</f>
        <v>PIC</v>
      </c>
      <c r="B15" s="30" t="str">
        <f>VLOOKUP(C15,'Tech Pallet'!A:I,3,0)</f>
        <v>48oz</v>
      </c>
      <c r="C15" s="12">
        <f>VLOOKUP($D15,'DU -UCC'!B:C,2,0)</f>
        <v>68850683</v>
      </c>
      <c r="D15" s="84">
        <v>10077567226003</v>
      </c>
      <c r="E15" s="85" t="s">
        <v>123</v>
      </c>
      <c r="F15" s="86">
        <v>1448448</v>
      </c>
      <c r="G15" s="86">
        <v>94666</v>
      </c>
      <c r="H15" s="86">
        <v>102091</v>
      </c>
      <c r="I15" s="86">
        <v>131485</v>
      </c>
      <c r="J15" s="86">
        <v>145448</v>
      </c>
      <c r="K15" s="86">
        <v>107446</v>
      </c>
      <c r="L15" s="86">
        <v>146553</v>
      </c>
      <c r="M15" s="86">
        <v>133254</v>
      </c>
      <c r="N15" s="86">
        <v>121594</v>
      </c>
      <c r="O15" s="86">
        <v>93775</v>
      </c>
      <c r="P15" s="86">
        <v>125675</v>
      </c>
      <c r="Q15" s="86">
        <v>134864</v>
      </c>
      <c r="R15" s="86">
        <v>118703</v>
      </c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23">
        <f t="shared" si="2"/>
        <v>2904002</v>
      </c>
      <c r="AF15">
        <f>VLOOKUP($C15,'Tech Pallet'!$A:$I,9,0)</f>
        <v>176</v>
      </c>
      <c r="AG15">
        <f>VLOOKUP($C15,'Tech Pallet'!$A:$H,8,0)</f>
        <v>8.5199999999999998E-3</v>
      </c>
      <c r="AH15" s="25">
        <f t="shared" si="55"/>
        <v>1455554</v>
      </c>
      <c r="AI15" s="25">
        <f t="shared" si="3"/>
        <v>0</v>
      </c>
      <c r="AJ15" s="8">
        <f t="shared" si="56"/>
        <v>8229.818181818182</v>
      </c>
      <c r="AK15" s="21">
        <f t="shared" si="57"/>
        <v>8270.193181818182</v>
      </c>
      <c r="AL15" s="20">
        <f t="shared" si="4"/>
        <v>0</v>
      </c>
      <c r="AM15" s="21">
        <f t="shared" si="58"/>
        <v>537.875</v>
      </c>
      <c r="AN15" s="21">
        <f t="shared" si="5"/>
        <v>580.0625</v>
      </c>
      <c r="AO15" s="21">
        <f t="shared" si="6"/>
        <v>747.07386363636363</v>
      </c>
      <c r="AP15" s="21">
        <f t="shared" si="7"/>
        <v>826.40909090909088</v>
      </c>
      <c r="AQ15" s="21">
        <f t="shared" si="8"/>
        <v>610.48863636363637</v>
      </c>
      <c r="AR15" s="21">
        <f t="shared" si="9"/>
        <v>832.6875</v>
      </c>
      <c r="AS15" s="21">
        <f t="shared" si="10"/>
        <v>757.125</v>
      </c>
      <c r="AT15" s="21">
        <f t="shared" si="11"/>
        <v>690.875</v>
      </c>
      <c r="AU15" s="21">
        <f t="shared" si="12"/>
        <v>532.8125</v>
      </c>
      <c r="AV15" s="21">
        <f t="shared" si="13"/>
        <v>714.0625</v>
      </c>
      <c r="AW15" s="21">
        <f t="shared" si="14"/>
        <v>766.27272727272725</v>
      </c>
      <c r="AX15" s="21">
        <f t="shared" si="15"/>
        <v>674.44886363636363</v>
      </c>
      <c r="AY15" s="21">
        <f t="shared" si="16"/>
        <v>0</v>
      </c>
      <c r="AZ15" s="21">
        <f t="shared" si="17"/>
        <v>0</v>
      </c>
      <c r="BA15" s="21">
        <f t="shared" si="18"/>
        <v>0</v>
      </c>
      <c r="BB15" s="21">
        <f t="shared" si="19"/>
        <v>0</v>
      </c>
      <c r="BC15" s="21">
        <f t="shared" si="20"/>
        <v>0</v>
      </c>
      <c r="BD15" s="21">
        <f t="shared" si="21"/>
        <v>0</v>
      </c>
      <c r="BE15" s="21">
        <f t="shared" si="22"/>
        <v>0</v>
      </c>
      <c r="BF15" s="21">
        <f t="shared" si="23"/>
        <v>0</v>
      </c>
      <c r="BG15" s="21">
        <f t="shared" si="24"/>
        <v>0</v>
      </c>
      <c r="BH15" s="21">
        <f t="shared" si="25"/>
        <v>0</v>
      </c>
      <c r="BI15" s="21">
        <f t="shared" si="26"/>
        <v>0</v>
      </c>
      <c r="BJ15" s="21">
        <f t="shared" si="27"/>
        <v>0</v>
      </c>
      <c r="BK15" s="17">
        <f t="shared" si="28"/>
        <v>12340.776959999999</v>
      </c>
      <c r="BL15" s="22">
        <f t="shared" si="29"/>
        <v>12401.32008</v>
      </c>
      <c r="BM15" s="22">
        <f t="shared" si="30"/>
        <v>0</v>
      </c>
      <c r="BN15" s="22">
        <f t="shared" si="31"/>
        <v>806.55431999999996</v>
      </c>
      <c r="BO15" s="22">
        <f t="shared" si="32"/>
        <v>869.81531999999993</v>
      </c>
      <c r="BP15" s="22">
        <f t="shared" si="33"/>
        <v>1120.2521999999999</v>
      </c>
      <c r="BQ15" s="22">
        <f t="shared" si="34"/>
        <v>1239.21696</v>
      </c>
      <c r="BR15" s="22">
        <f t="shared" si="35"/>
        <v>915.43992000000003</v>
      </c>
      <c r="BS15" s="22">
        <f t="shared" si="36"/>
        <v>1248.63156</v>
      </c>
      <c r="BT15" s="22">
        <f t="shared" si="37"/>
        <v>1135.3240799999999</v>
      </c>
      <c r="BU15" s="22">
        <f t="shared" si="38"/>
        <v>1035.9808800000001</v>
      </c>
      <c r="BV15" s="22">
        <f t="shared" si="39"/>
        <v>798.96299999999997</v>
      </c>
      <c r="BW15" s="22">
        <f t="shared" si="40"/>
        <v>1070.751</v>
      </c>
      <c r="BX15" s="22">
        <f t="shared" si="41"/>
        <v>1149.0412799999999</v>
      </c>
      <c r="BY15" s="22">
        <f t="shared" si="42"/>
        <v>1011.34956</v>
      </c>
      <c r="BZ15" s="22">
        <f t="shared" si="43"/>
        <v>0</v>
      </c>
      <c r="CA15" s="22">
        <f t="shared" si="44"/>
        <v>0</v>
      </c>
      <c r="CB15" s="22">
        <f t="shared" si="45"/>
        <v>0</v>
      </c>
      <c r="CC15" s="22">
        <f t="shared" si="46"/>
        <v>0</v>
      </c>
      <c r="CD15" s="22">
        <f t="shared" si="47"/>
        <v>0</v>
      </c>
      <c r="CE15" s="22">
        <f t="shared" si="48"/>
        <v>0</v>
      </c>
      <c r="CF15" s="22">
        <f t="shared" si="49"/>
        <v>0</v>
      </c>
      <c r="CG15" s="22">
        <f t="shared" si="50"/>
        <v>0</v>
      </c>
      <c r="CH15" s="22">
        <f t="shared" si="51"/>
        <v>0</v>
      </c>
      <c r="CI15" s="22">
        <f t="shared" si="52"/>
        <v>0</v>
      </c>
      <c r="CJ15" s="22">
        <f t="shared" si="53"/>
        <v>0</v>
      </c>
      <c r="CK15" s="22">
        <f t="shared" si="54"/>
        <v>0</v>
      </c>
    </row>
    <row r="16" spans="1:89" x14ac:dyDescent="0.25">
      <c r="A16" t="str">
        <f>VLOOKUP($C16,'Tech Pallet'!$A:$J,10,0)</f>
        <v>PIC</v>
      </c>
      <c r="B16" s="30" t="str">
        <f>VLOOKUP(C16,'Tech Pallet'!A:I,3,0)</f>
        <v>48oz</v>
      </c>
      <c r="C16" s="12">
        <f>VLOOKUP($D16,'DU -UCC'!B:C,2,0)</f>
        <v>68851104</v>
      </c>
      <c r="D16" s="84">
        <v>10077567254204</v>
      </c>
      <c r="E16" s="85" t="s">
        <v>122</v>
      </c>
      <c r="F16" s="86">
        <v>1458464</v>
      </c>
      <c r="G16" s="86">
        <v>84327</v>
      </c>
      <c r="H16" s="86">
        <v>110170</v>
      </c>
      <c r="I16" s="86">
        <v>141643</v>
      </c>
      <c r="J16" s="86">
        <v>142087</v>
      </c>
      <c r="K16" s="86">
        <v>115250</v>
      </c>
      <c r="L16" s="86">
        <v>146034</v>
      </c>
      <c r="M16" s="86">
        <v>136440</v>
      </c>
      <c r="N16" s="86">
        <v>128108</v>
      </c>
      <c r="O16" s="86">
        <v>103160</v>
      </c>
      <c r="P16" s="86">
        <v>104370</v>
      </c>
      <c r="Q16" s="86">
        <v>122337</v>
      </c>
      <c r="R16" s="86">
        <v>110736</v>
      </c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23">
        <f t="shared" si="2"/>
        <v>2903126</v>
      </c>
      <c r="AF16">
        <f>VLOOKUP($C16,'Tech Pallet'!$A:$I,9,0)</f>
        <v>176</v>
      </c>
      <c r="AG16">
        <f>VLOOKUP($C16,'Tech Pallet'!$A:$H,8,0)</f>
        <v>8.5199999999999998E-3</v>
      </c>
      <c r="AH16" s="25">
        <f t="shared" si="55"/>
        <v>1444662</v>
      </c>
      <c r="AI16" s="25">
        <f t="shared" si="3"/>
        <v>0</v>
      </c>
      <c r="AJ16" s="8">
        <f t="shared" si="56"/>
        <v>8286.7272727272721</v>
      </c>
      <c r="AK16" s="21">
        <f t="shared" si="57"/>
        <v>8208.306818181818</v>
      </c>
      <c r="AL16" s="20">
        <f t="shared" si="4"/>
        <v>0</v>
      </c>
      <c r="AM16" s="21">
        <f t="shared" si="58"/>
        <v>479.13068181818181</v>
      </c>
      <c r="AN16" s="21">
        <f t="shared" si="5"/>
        <v>625.96590909090912</v>
      </c>
      <c r="AO16" s="21">
        <f t="shared" si="6"/>
        <v>804.78977272727275</v>
      </c>
      <c r="AP16" s="21">
        <f t="shared" si="7"/>
        <v>807.3125</v>
      </c>
      <c r="AQ16" s="21">
        <f t="shared" si="8"/>
        <v>654.8295454545455</v>
      </c>
      <c r="AR16" s="21">
        <f t="shared" si="9"/>
        <v>829.73863636363637</v>
      </c>
      <c r="AS16" s="21">
        <f t="shared" si="10"/>
        <v>775.22727272727275</v>
      </c>
      <c r="AT16" s="21">
        <f t="shared" si="11"/>
        <v>727.88636363636363</v>
      </c>
      <c r="AU16" s="21">
        <f t="shared" si="12"/>
        <v>586.13636363636363</v>
      </c>
      <c r="AV16" s="21">
        <f t="shared" si="13"/>
        <v>593.01136363636363</v>
      </c>
      <c r="AW16" s="21">
        <f t="shared" si="14"/>
        <v>695.09659090909088</v>
      </c>
      <c r="AX16" s="21">
        <f t="shared" si="15"/>
        <v>629.18181818181813</v>
      </c>
      <c r="AY16" s="21">
        <f t="shared" si="16"/>
        <v>0</v>
      </c>
      <c r="AZ16" s="21">
        <f t="shared" si="17"/>
        <v>0</v>
      </c>
      <c r="BA16" s="21">
        <f t="shared" si="18"/>
        <v>0</v>
      </c>
      <c r="BB16" s="21">
        <f t="shared" si="19"/>
        <v>0</v>
      </c>
      <c r="BC16" s="21">
        <f t="shared" si="20"/>
        <v>0</v>
      </c>
      <c r="BD16" s="21">
        <f t="shared" si="21"/>
        <v>0</v>
      </c>
      <c r="BE16" s="21">
        <f t="shared" si="22"/>
        <v>0</v>
      </c>
      <c r="BF16" s="21">
        <f t="shared" si="23"/>
        <v>0</v>
      </c>
      <c r="BG16" s="21">
        <f t="shared" si="24"/>
        <v>0</v>
      </c>
      <c r="BH16" s="21">
        <f t="shared" si="25"/>
        <v>0</v>
      </c>
      <c r="BI16" s="21">
        <f t="shared" si="26"/>
        <v>0</v>
      </c>
      <c r="BJ16" s="21">
        <f t="shared" si="27"/>
        <v>0</v>
      </c>
      <c r="BK16" s="17">
        <f t="shared" si="28"/>
        <v>12426.11328</v>
      </c>
      <c r="BL16" s="22">
        <f t="shared" si="29"/>
        <v>12308.52024</v>
      </c>
      <c r="BM16" s="22">
        <f t="shared" si="30"/>
        <v>0</v>
      </c>
      <c r="BN16" s="22">
        <f t="shared" si="31"/>
        <v>718.46604000000002</v>
      </c>
      <c r="BO16" s="22">
        <f t="shared" si="32"/>
        <v>938.64839999999992</v>
      </c>
      <c r="BP16" s="22">
        <f t="shared" si="33"/>
        <v>1206.79836</v>
      </c>
      <c r="BQ16" s="22">
        <f t="shared" si="34"/>
        <v>1210.58124</v>
      </c>
      <c r="BR16" s="22">
        <f t="shared" si="35"/>
        <v>981.93</v>
      </c>
      <c r="BS16" s="22">
        <f t="shared" si="36"/>
        <v>1244.2096799999999</v>
      </c>
      <c r="BT16" s="22">
        <f t="shared" si="37"/>
        <v>1162.4687999999999</v>
      </c>
      <c r="BU16" s="22">
        <f t="shared" si="38"/>
        <v>1091.4801600000001</v>
      </c>
      <c r="BV16" s="22">
        <f t="shared" si="39"/>
        <v>878.92319999999995</v>
      </c>
      <c r="BW16" s="22">
        <f t="shared" si="40"/>
        <v>889.23239999999998</v>
      </c>
      <c r="BX16" s="22">
        <f t="shared" si="41"/>
        <v>1042.31124</v>
      </c>
      <c r="BY16" s="22">
        <f t="shared" si="42"/>
        <v>943.47072000000003</v>
      </c>
      <c r="BZ16" s="22">
        <f t="shared" si="43"/>
        <v>0</v>
      </c>
      <c r="CA16" s="22">
        <f t="shared" si="44"/>
        <v>0</v>
      </c>
      <c r="CB16" s="22">
        <f t="shared" si="45"/>
        <v>0</v>
      </c>
      <c r="CC16" s="22">
        <f t="shared" si="46"/>
        <v>0</v>
      </c>
      <c r="CD16" s="22">
        <f t="shared" si="47"/>
        <v>0</v>
      </c>
      <c r="CE16" s="22">
        <f t="shared" si="48"/>
        <v>0</v>
      </c>
      <c r="CF16" s="22">
        <f t="shared" si="49"/>
        <v>0</v>
      </c>
      <c r="CG16" s="22">
        <f t="shared" si="50"/>
        <v>0</v>
      </c>
      <c r="CH16" s="22">
        <f t="shared" si="51"/>
        <v>0</v>
      </c>
      <c r="CI16" s="22">
        <f t="shared" si="52"/>
        <v>0</v>
      </c>
      <c r="CJ16" s="22">
        <f t="shared" si="53"/>
        <v>0</v>
      </c>
      <c r="CK16" s="22">
        <f t="shared" si="54"/>
        <v>0</v>
      </c>
    </row>
    <row r="17" spans="1:89" x14ac:dyDescent="0.25">
      <c r="A17" t="str">
        <f>VLOOKUP($C17,'Tech Pallet'!$A:$J,10,0)</f>
        <v>PIC</v>
      </c>
      <c r="B17" s="30" t="str">
        <f>VLOOKUP(C17,'Tech Pallet'!A:I,3,0)</f>
        <v>BJ Pts</v>
      </c>
      <c r="C17" s="12">
        <f>VLOOKUP($D17,'DU -UCC'!B:C,2,0)</f>
        <v>67473912</v>
      </c>
      <c r="D17" s="84">
        <v>10076840100986</v>
      </c>
      <c r="E17" s="85" t="s">
        <v>126</v>
      </c>
      <c r="F17" s="86">
        <v>1238292</v>
      </c>
      <c r="G17" s="86">
        <v>68685</v>
      </c>
      <c r="H17" s="86">
        <v>116191</v>
      </c>
      <c r="I17" s="86">
        <v>114860</v>
      </c>
      <c r="J17" s="86">
        <v>107733</v>
      </c>
      <c r="K17" s="86">
        <v>106519</v>
      </c>
      <c r="L17" s="86">
        <v>135071</v>
      </c>
      <c r="M17" s="86">
        <v>106938</v>
      </c>
      <c r="N17" s="86">
        <v>116797</v>
      </c>
      <c r="O17" s="86">
        <v>117390</v>
      </c>
      <c r="P17" s="86">
        <v>77668</v>
      </c>
      <c r="Q17" s="86">
        <v>87812</v>
      </c>
      <c r="R17" s="86">
        <v>90873</v>
      </c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23">
        <f t="shared" si="2"/>
        <v>2484829</v>
      </c>
      <c r="AF17">
        <f>VLOOKUP($C17,'Tech Pallet'!$A:$I,9,0)</f>
        <v>240</v>
      </c>
      <c r="AG17">
        <f>VLOOKUP($C17,'Tech Pallet'!$A:$H,8,0)</f>
        <v>3.6640000000000002E-3</v>
      </c>
      <c r="AH17" s="25">
        <f t="shared" si="55"/>
        <v>1246537</v>
      </c>
      <c r="AI17" s="25">
        <f t="shared" si="3"/>
        <v>0</v>
      </c>
      <c r="AJ17" s="8">
        <f t="shared" si="56"/>
        <v>5159.55</v>
      </c>
      <c r="AK17" s="21">
        <f t="shared" si="57"/>
        <v>5193.9041666666662</v>
      </c>
      <c r="AL17" s="20">
        <f t="shared" si="4"/>
        <v>0</v>
      </c>
      <c r="AM17" s="21">
        <f t="shared" si="58"/>
        <v>286.1875</v>
      </c>
      <c r="AN17" s="21">
        <f t="shared" si="5"/>
        <v>484.12916666666666</v>
      </c>
      <c r="AO17" s="21">
        <f t="shared" si="6"/>
        <v>478.58333333333331</v>
      </c>
      <c r="AP17" s="21">
        <f t="shared" si="7"/>
        <v>448.88749999999999</v>
      </c>
      <c r="AQ17" s="21">
        <f t="shared" si="8"/>
        <v>443.82916666666665</v>
      </c>
      <c r="AR17" s="21">
        <f t="shared" si="9"/>
        <v>562.79583333333335</v>
      </c>
      <c r="AS17" s="21">
        <f t="shared" si="10"/>
        <v>445.57499999999999</v>
      </c>
      <c r="AT17" s="21">
        <f t="shared" si="11"/>
        <v>486.65416666666664</v>
      </c>
      <c r="AU17" s="21">
        <f t="shared" si="12"/>
        <v>489.125</v>
      </c>
      <c r="AV17" s="21">
        <f t="shared" si="13"/>
        <v>323.61666666666667</v>
      </c>
      <c r="AW17" s="21">
        <f t="shared" si="14"/>
        <v>365.88333333333333</v>
      </c>
      <c r="AX17" s="21">
        <f t="shared" si="15"/>
        <v>378.63749999999999</v>
      </c>
      <c r="AY17" s="21">
        <f t="shared" si="16"/>
        <v>0</v>
      </c>
      <c r="AZ17" s="21">
        <f t="shared" si="17"/>
        <v>0</v>
      </c>
      <c r="BA17" s="21">
        <f t="shared" si="18"/>
        <v>0</v>
      </c>
      <c r="BB17" s="21">
        <f t="shared" si="19"/>
        <v>0</v>
      </c>
      <c r="BC17" s="21">
        <f t="shared" si="20"/>
        <v>0</v>
      </c>
      <c r="BD17" s="21">
        <f t="shared" si="21"/>
        <v>0</v>
      </c>
      <c r="BE17" s="21">
        <f t="shared" si="22"/>
        <v>0</v>
      </c>
      <c r="BF17" s="21">
        <f t="shared" si="23"/>
        <v>0</v>
      </c>
      <c r="BG17" s="21">
        <f t="shared" si="24"/>
        <v>0</v>
      </c>
      <c r="BH17" s="21">
        <f t="shared" si="25"/>
        <v>0</v>
      </c>
      <c r="BI17" s="21">
        <f t="shared" si="26"/>
        <v>0</v>
      </c>
      <c r="BJ17" s="21">
        <f t="shared" si="27"/>
        <v>0</v>
      </c>
      <c r="BK17" s="17">
        <f t="shared" si="28"/>
        <v>4537.1018880000001</v>
      </c>
      <c r="BL17" s="22">
        <f t="shared" si="29"/>
        <v>4567.3115680000001</v>
      </c>
      <c r="BM17" s="22">
        <f t="shared" si="30"/>
        <v>0</v>
      </c>
      <c r="BN17" s="22">
        <f t="shared" si="31"/>
        <v>251.66184000000001</v>
      </c>
      <c r="BO17" s="22">
        <f t="shared" si="32"/>
        <v>425.72382400000004</v>
      </c>
      <c r="BP17" s="22">
        <f t="shared" si="33"/>
        <v>420.84703999999999</v>
      </c>
      <c r="BQ17" s="22">
        <f t="shared" si="34"/>
        <v>394.73371200000003</v>
      </c>
      <c r="BR17" s="22">
        <f t="shared" si="35"/>
        <v>390.285616</v>
      </c>
      <c r="BS17" s="22">
        <f t="shared" si="36"/>
        <v>494.90014400000001</v>
      </c>
      <c r="BT17" s="22">
        <f t="shared" si="37"/>
        <v>391.820832</v>
      </c>
      <c r="BU17" s="22">
        <f t="shared" si="38"/>
        <v>427.944208</v>
      </c>
      <c r="BV17" s="22">
        <f t="shared" si="39"/>
        <v>430.11696000000001</v>
      </c>
      <c r="BW17" s="22">
        <f t="shared" si="40"/>
        <v>284.57555200000002</v>
      </c>
      <c r="BX17" s="22">
        <f t="shared" si="41"/>
        <v>321.74316800000003</v>
      </c>
      <c r="BY17" s="22">
        <f t="shared" si="42"/>
        <v>332.95867200000004</v>
      </c>
      <c r="BZ17" s="22">
        <f t="shared" si="43"/>
        <v>0</v>
      </c>
      <c r="CA17" s="22">
        <f t="shared" si="44"/>
        <v>0</v>
      </c>
      <c r="CB17" s="22">
        <f t="shared" si="45"/>
        <v>0</v>
      </c>
      <c r="CC17" s="22">
        <f t="shared" si="46"/>
        <v>0</v>
      </c>
      <c r="CD17" s="22">
        <f t="shared" si="47"/>
        <v>0</v>
      </c>
      <c r="CE17" s="22">
        <f t="shared" si="48"/>
        <v>0</v>
      </c>
      <c r="CF17" s="22">
        <f t="shared" si="49"/>
        <v>0</v>
      </c>
      <c r="CG17" s="22">
        <f t="shared" si="50"/>
        <v>0</v>
      </c>
      <c r="CH17" s="22">
        <f t="shared" si="51"/>
        <v>0</v>
      </c>
      <c r="CI17" s="22">
        <f t="shared" si="52"/>
        <v>0</v>
      </c>
      <c r="CJ17" s="22">
        <f t="shared" si="53"/>
        <v>0</v>
      </c>
      <c r="CK17" s="22">
        <f t="shared" si="54"/>
        <v>0</v>
      </c>
    </row>
    <row r="18" spans="1:89" x14ac:dyDescent="0.25">
      <c r="A18" t="str">
        <f>VLOOKUP($C18,'Tech Pallet'!$A:$J,10,0)</f>
        <v>PIC</v>
      </c>
      <c r="B18" s="30" t="str">
        <f>VLOOKUP(C18,'Tech Pallet'!A:I,3,0)</f>
        <v>TALENTI</v>
      </c>
      <c r="C18" s="12">
        <f>VLOOKUP($D18,'DU -UCC'!B:C,2,0)</f>
        <v>68922108</v>
      </c>
      <c r="D18" s="84">
        <v>20186852000031</v>
      </c>
      <c r="E18" s="85" t="s">
        <v>129</v>
      </c>
      <c r="F18" s="86">
        <v>1069808</v>
      </c>
      <c r="G18" s="86">
        <v>75930</v>
      </c>
      <c r="H18" s="86">
        <v>79935</v>
      </c>
      <c r="I18" s="86">
        <v>92411</v>
      </c>
      <c r="J18" s="86">
        <v>107728</v>
      </c>
      <c r="K18" s="86">
        <v>115080</v>
      </c>
      <c r="L18" s="86">
        <v>124251</v>
      </c>
      <c r="M18" s="86">
        <v>105305</v>
      </c>
      <c r="N18" s="86">
        <v>94185</v>
      </c>
      <c r="O18" s="86">
        <v>106012</v>
      </c>
      <c r="P18" s="86">
        <v>95380</v>
      </c>
      <c r="Q18" s="86">
        <v>90809</v>
      </c>
      <c r="R18" s="86">
        <v>82919</v>
      </c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23">
        <f t="shared" si="2"/>
        <v>2239753</v>
      </c>
      <c r="AF18">
        <f>VLOOKUP($C18,'Tech Pallet'!$A:$I,9,0)</f>
        <v>255</v>
      </c>
      <c r="AG18">
        <f>VLOOKUP($C18,'Tech Pallet'!$A:$H,8,0)</f>
        <v>3.7839999999999996E-3</v>
      </c>
      <c r="AH18" s="25">
        <f t="shared" si="55"/>
        <v>1169945</v>
      </c>
      <c r="AI18" s="25">
        <f t="shared" si="3"/>
        <v>0</v>
      </c>
      <c r="AJ18" s="8">
        <f t="shared" si="56"/>
        <v>4195.3254901960781</v>
      </c>
      <c r="AK18" s="21">
        <f t="shared" si="57"/>
        <v>4588.0196078431372</v>
      </c>
      <c r="AL18" s="20">
        <f t="shared" si="4"/>
        <v>0</v>
      </c>
      <c r="AM18" s="21">
        <f t="shared" si="58"/>
        <v>297.76470588235293</v>
      </c>
      <c r="AN18" s="21">
        <f t="shared" si="5"/>
        <v>313.47058823529414</v>
      </c>
      <c r="AO18" s="21">
        <f t="shared" si="6"/>
        <v>362.39607843137253</v>
      </c>
      <c r="AP18" s="21">
        <f t="shared" si="7"/>
        <v>422.46274509803919</v>
      </c>
      <c r="AQ18" s="21">
        <f t="shared" si="8"/>
        <v>451.29411764705884</v>
      </c>
      <c r="AR18" s="21">
        <f t="shared" si="9"/>
        <v>487.25882352941176</v>
      </c>
      <c r="AS18" s="21">
        <f t="shared" si="10"/>
        <v>412.96078431372547</v>
      </c>
      <c r="AT18" s="21">
        <f t="shared" si="11"/>
        <v>369.35294117647061</v>
      </c>
      <c r="AU18" s="21">
        <f t="shared" si="12"/>
        <v>415.73333333333335</v>
      </c>
      <c r="AV18" s="21">
        <f t="shared" si="13"/>
        <v>374.03921568627453</v>
      </c>
      <c r="AW18" s="21">
        <f t="shared" si="14"/>
        <v>356.11372549019609</v>
      </c>
      <c r="AX18" s="21">
        <f t="shared" si="15"/>
        <v>325.17254901960786</v>
      </c>
      <c r="AY18" s="21">
        <f t="shared" si="16"/>
        <v>0</v>
      </c>
      <c r="AZ18" s="21">
        <f t="shared" si="17"/>
        <v>0</v>
      </c>
      <c r="BA18" s="21">
        <f t="shared" si="18"/>
        <v>0</v>
      </c>
      <c r="BB18" s="21">
        <f t="shared" si="19"/>
        <v>0</v>
      </c>
      <c r="BC18" s="21">
        <f t="shared" si="20"/>
        <v>0</v>
      </c>
      <c r="BD18" s="21">
        <f t="shared" si="21"/>
        <v>0</v>
      </c>
      <c r="BE18" s="21">
        <f t="shared" si="22"/>
        <v>0</v>
      </c>
      <c r="BF18" s="21">
        <f t="shared" si="23"/>
        <v>0</v>
      </c>
      <c r="BG18" s="21">
        <f t="shared" si="24"/>
        <v>0</v>
      </c>
      <c r="BH18" s="21">
        <f t="shared" si="25"/>
        <v>0</v>
      </c>
      <c r="BI18" s="21">
        <f t="shared" si="26"/>
        <v>0</v>
      </c>
      <c r="BJ18" s="21">
        <f t="shared" si="27"/>
        <v>0</v>
      </c>
      <c r="BK18" s="17">
        <f t="shared" si="28"/>
        <v>4048.1534719999995</v>
      </c>
      <c r="BL18" s="22">
        <f t="shared" si="29"/>
        <v>4427.0718799999995</v>
      </c>
      <c r="BM18" s="22">
        <f t="shared" si="30"/>
        <v>0</v>
      </c>
      <c r="BN18" s="22">
        <f t="shared" si="31"/>
        <v>287.31912</v>
      </c>
      <c r="BO18" s="22">
        <f t="shared" si="32"/>
        <v>302.47403999999995</v>
      </c>
      <c r="BP18" s="22">
        <f t="shared" si="33"/>
        <v>349.68322399999994</v>
      </c>
      <c r="BQ18" s="22">
        <f t="shared" si="34"/>
        <v>407.64275199999997</v>
      </c>
      <c r="BR18" s="22">
        <f t="shared" si="35"/>
        <v>435.46271999999993</v>
      </c>
      <c r="BS18" s="22">
        <f t="shared" si="36"/>
        <v>470.16578399999997</v>
      </c>
      <c r="BT18" s="22">
        <f t="shared" si="37"/>
        <v>398.47411999999997</v>
      </c>
      <c r="BU18" s="22">
        <f t="shared" si="38"/>
        <v>356.39603999999997</v>
      </c>
      <c r="BV18" s="22">
        <f t="shared" si="39"/>
        <v>401.14940799999994</v>
      </c>
      <c r="BW18" s="22">
        <f t="shared" si="40"/>
        <v>360.91791999999998</v>
      </c>
      <c r="BX18" s="22">
        <f t="shared" si="41"/>
        <v>343.62125599999996</v>
      </c>
      <c r="BY18" s="22">
        <f t="shared" si="42"/>
        <v>313.76549599999998</v>
      </c>
      <c r="BZ18" s="22">
        <f t="shared" si="43"/>
        <v>0</v>
      </c>
      <c r="CA18" s="22">
        <f t="shared" si="44"/>
        <v>0</v>
      </c>
      <c r="CB18" s="22">
        <f t="shared" si="45"/>
        <v>0</v>
      </c>
      <c r="CC18" s="22">
        <f t="shared" si="46"/>
        <v>0</v>
      </c>
      <c r="CD18" s="22">
        <f t="shared" si="47"/>
        <v>0</v>
      </c>
      <c r="CE18" s="22">
        <f t="shared" si="48"/>
        <v>0</v>
      </c>
      <c r="CF18" s="22">
        <f t="shared" si="49"/>
        <v>0</v>
      </c>
      <c r="CG18" s="22">
        <f t="shared" si="50"/>
        <v>0</v>
      </c>
      <c r="CH18" s="22">
        <f t="shared" si="51"/>
        <v>0</v>
      </c>
      <c r="CI18" s="22">
        <f t="shared" si="52"/>
        <v>0</v>
      </c>
      <c r="CJ18" s="22">
        <f t="shared" si="53"/>
        <v>0</v>
      </c>
      <c r="CK18" s="22">
        <f t="shared" si="54"/>
        <v>0</v>
      </c>
    </row>
    <row r="19" spans="1:89" x14ac:dyDescent="0.25">
      <c r="A19" t="str">
        <f>VLOOKUP($C19,'Tech Pallet'!$A:$J,10,0)</f>
        <v>PIC</v>
      </c>
      <c r="B19" s="30" t="str">
        <f>VLOOKUP(C19,'Tech Pallet'!A:I,3,0)</f>
        <v>48oz</v>
      </c>
      <c r="C19" s="12">
        <f>VLOOKUP($D19,'DU -UCC'!B:C,2,0)</f>
        <v>68881268</v>
      </c>
      <c r="D19" s="84">
        <v>10077567224825</v>
      </c>
      <c r="E19" s="85" t="s">
        <v>127</v>
      </c>
      <c r="F19" s="86">
        <v>1263754</v>
      </c>
      <c r="G19" s="86">
        <v>71940</v>
      </c>
      <c r="H19" s="86">
        <v>83052</v>
      </c>
      <c r="I19" s="86">
        <v>109504</v>
      </c>
      <c r="J19" s="86">
        <v>123212</v>
      </c>
      <c r="K19" s="86">
        <v>120220</v>
      </c>
      <c r="L19" s="86">
        <v>124868</v>
      </c>
      <c r="M19" s="86">
        <v>117564</v>
      </c>
      <c r="N19" s="86">
        <v>102105</v>
      </c>
      <c r="O19" s="86">
        <v>81169</v>
      </c>
      <c r="P19" s="86">
        <v>81224</v>
      </c>
      <c r="Q19" s="86">
        <v>92026</v>
      </c>
      <c r="R19" s="86">
        <v>87736</v>
      </c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23">
        <f t="shared" si="2"/>
        <v>2458374</v>
      </c>
      <c r="AF19">
        <f>VLOOKUP($C19,'Tech Pallet'!$A:$I,9,0)</f>
        <v>154</v>
      </c>
      <c r="AG19">
        <f>VLOOKUP($C19,'Tech Pallet'!$A:$H,8,0)</f>
        <v>8.5199999999999998E-3</v>
      </c>
      <c r="AH19" s="25">
        <f t="shared" si="55"/>
        <v>1194620</v>
      </c>
      <c r="AI19" s="25">
        <f t="shared" si="3"/>
        <v>0</v>
      </c>
      <c r="AJ19" s="8">
        <f t="shared" si="56"/>
        <v>8206.1948051948057</v>
      </c>
      <c r="AK19" s="21">
        <f t="shared" si="57"/>
        <v>7757.272727272727</v>
      </c>
      <c r="AL19" s="20">
        <f t="shared" si="4"/>
        <v>0</v>
      </c>
      <c r="AM19" s="21">
        <f t="shared" si="58"/>
        <v>467.14285714285717</v>
      </c>
      <c r="AN19" s="21">
        <f t="shared" si="5"/>
        <v>539.2987012987013</v>
      </c>
      <c r="AO19" s="21">
        <f t="shared" si="6"/>
        <v>711.06493506493507</v>
      </c>
      <c r="AP19" s="21">
        <f t="shared" si="7"/>
        <v>800.07792207792204</v>
      </c>
      <c r="AQ19" s="21">
        <f t="shared" si="8"/>
        <v>780.64935064935059</v>
      </c>
      <c r="AR19" s="21">
        <f t="shared" si="9"/>
        <v>810.83116883116884</v>
      </c>
      <c r="AS19" s="21">
        <f t="shared" si="10"/>
        <v>763.40259740259739</v>
      </c>
      <c r="AT19" s="21">
        <f t="shared" si="11"/>
        <v>663.01948051948057</v>
      </c>
      <c r="AU19" s="21">
        <f t="shared" si="12"/>
        <v>527.07142857142856</v>
      </c>
      <c r="AV19" s="21">
        <f t="shared" si="13"/>
        <v>527.42857142857144</v>
      </c>
      <c r="AW19" s="21">
        <f t="shared" si="14"/>
        <v>597.57142857142856</v>
      </c>
      <c r="AX19" s="21">
        <f t="shared" si="15"/>
        <v>569.71428571428567</v>
      </c>
      <c r="AY19" s="21">
        <f t="shared" si="16"/>
        <v>0</v>
      </c>
      <c r="AZ19" s="21">
        <f t="shared" si="17"/>
        <v>0</v>
      </c>
      <c r="BA19" s="21">
        <f t="shared" si="18"/>
        <v>0</v>
      </c>
      <c r="BB19" s="21">
        <f t="shared" si="19"/>
        <v>0</v>
      </c>
      <c r="BC19" s="21">
        <f t="shared" si="20"/>
        <v>0</v>
      </c>
      <c r="BD19" s="21">
        <f t="shared" si="21"/>
        <v>0</v>
      </c>
      <c r="BE19" s="21">
        <f t="shared" si="22"/>
        <v>0</v>
      </c>
      <c r="BF19" s="21">
        <f t="shared" si="23"/>
        <v>0</v>
      </c>
      <c r="BG19" s="21">
        <f t="shared" si="24"/>
        <v>0</v>
      </c>
      <c r="BH19" s="21">
        <f t="shared" si="25"/>
        <v>0</v>
      </c>
      <c r="BI19" s="21">
        <f t="shared" si="26"/>
        <v>0</v>
      </c>
      <c r="BJ19" s="21">
        <f t="shared" si="27"/>
        <v>0</v>
      </c>
      <c r="BK19" s="17">
        <f t="shared" si="28"/>
        <v>10767.184079999999</v>
      </c>
      <c r="BL19" s="22">
        <f t="shared" si="29"/>
        <v>10178.162399999999</v>
      </c>
      <c r="BM19" s="22">
        <f t="shared" si="30"/>
        <v>0</v>
      </c>
      <c r="BN19" s="22">
        <f t="shared" si="31"/>
        <v>612.92880000000002</v>
      </c>
      <c r="BO19" s="22">
        <f t="shared" si="32"/>
        <v>707.60303999999996</v>
      </c>
      <c r="BP19" s="22">
        <f t="shared" si="33"/>
        <v>932.97407999999996</v>
      </c>
      <c r="BQ19" s="22">
        <f t="shared" si="34"/>
        <v>1049.7662399999999</v>
      </c>
      <c r="BR19" s="22">
        <f t="shared" si="35"/>
        <v>1024.2744</v>
      </c>
      <c r="BS19" s="22">
        <f t="shared" si="36"/>
        <v>1063.87536</v>
      </c>
      <c r="BT19" s="22">
        <f t="shared" si="37"/>
        <v>1001.64528</v>
      </c>
      <c r="BU19" s="22">
        <f t="shared" si="38"/>
        <v>869.93459999999993</v>
      </c>
      <c r="BV19" s="22">
        <f t="shared" si="39"/>
        <v>691.55988000000002</v>
      </c>
      <c r="BW19" s="22">
        <f t="shared" si="40"/>
        <v>692.02847999999994</v>
      </c>
      <c r="BX19" s="22">
        <f t="shared" si="41"/>
        <v>784.06151999999997</v>
      </c>
      <c r="BY19" s="22">
        <f t="shared" si="42"/>
        <v>747.51071999999999</v>
      </c>
      <c r="BZ19" s="22">
        <f t="shared" si="43"/>
        <v>0</v>
      </c>
      <c r="CA19" s="22">
        <f t="shared" si="44"/>
        <v>0</v>
      </c>
      <c r="CB19" s="22">
        <f t="shared" si="45"/>
        <v>0</v>
      </c>
      <c r="CC19" s="22">
        <f t="shared" si="46"/>
        <v>0</v>
      </c>
      <c r="CD19" s="22">
        <f t="shared" si="47"/>
        <v>0</v>
      </c>
      <c r="CE19" s="22">
        <f t="shared" si="48"/>
        <v>0</v>
      </c>
      <c r="CF19" s="22">
        <f t="shared" si="49"/>
        <v>0</v>
      </c>
      <c r="CG19" s="22">
        <f t="shared" si="50"/>
        <v>0</v>
      </c>
      <c r="CH19" s="22">
        <f t="shared" si="51"/>
        <v>0</v>
      </c>
      <c r="CI19" s="22">
        <f t="shared" si="52"/>
        <v>0</v>
      </c>
      <c r="CJ19" s="22">
        <f t="shared" si="53"/>
        <v>0</v>
      </c>
      <c r="CK19" s="22">
        <f t="shared" si="54"/>
        <v>0</v>
      </c>
    </row>
    <row r="20" spans="1:89" x14ac:dyDescent="0.25">
      <c r="A20" t="str">
        <f>VLOOKUP($C20,'Tech Pallet'!$A:$J,10,0)</f>
        <v>NOV</v>
      </c>
      <c r="B20" s="30" t="str">
        <f>VLOOKUP(C20,'Tech Pallet'!A:I,3,0)</f>
        <v>Yasso Sticks</v>
      </c>
      <c r="C20" s="12">
        <f>VLOOKUP($D20,'DU -UCC'!B:C,2,0)</f>
        <v>64324874</v>
      </c>
      <c r="D20" s="84">
        <v>10851035003231</v>
      </c>
      <c r="E20" s="85" t="s">
        <v>134</v>
      </c>
      <c r="F20" s="86">
        <v>984774</v>
      </c>
      <c r="G20" s="86">
        <v>60253</v>
      </c>
      <c r="H20" s="86">
        <v>86004</v>
      </c>
      <c r="I20" s="86">
        <v>99921</v>
      </c>
      <c r="J20" s="86">
        <v>117300</v>
      </c>
      <c r="K20" s="86">
        <v>112811</v>
      </c>
      <c r="L20" s="86">
        <v>94390.01023</v>
      </c>
      <c r="M20" s="86">
        <v>118454</v>
      </c>
      <c r="N20" s="86">
        <v>106777</v>
      </c>
      <c r="O20" s="86">
        <v>112801</v>
      </c>
      <c r="P20" s="86">
        <v>70964</v>
      </c>
      <c r="Q20" s="86">
        <v>69661</v>
      </c>
      <c r="R20" s="86">
        <v>84554</v>
      </c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23">
        <f t="shared" si="2"/>
        <v>2118664.0102300001</v>
      </c>
      <c r="AF20">
        <f>VLOOKUP($C20,'Tech Pallet'!$A:$I,9,0)</f>
        <v>187</v>
      </c>
      <c r="AG20">
        <f>VLOOKUP($C20,'Tech Pallet'!$A:$H,8,0)</f>
        <v>3.3119999999999998E-3</v>
      </c>
      <c r="AH20" s="25">
        <f t="shared" si="55"/>
        <v>1133890.0102300001</v>
      </c>
      <c r="AI20" s="25">
        <f t="shared" si="3"/>
        <v>0</v>
      </c>
      <c r="AJ20" s="8">
        <f t="shared" si="56"/>
        <v>5266.1711229946523</v>
      </c>
      <c r="AK20" s="21">
        <f t="shared" si="57"/>
        <v>6063.5829424064177</v>
      </c>
      <c r="AL20" s="20">
        <f t="shared" si="4"/>
        <v>0</v>
      </c>
      <c r="AM20" s="21">
        <f t="shared" si="58"/>
        <v>322.2085561497326</v>
      </c>
      <c r="AN20" s="21">
        <f t="shared" si="5"/>
        <v>459.91443850267382</v>
      </c>
      <c r="AO20" s="21">
        <f t="shared" si="6"/>
        <v>534.33689839572196</v>
      </c>
      <c r="AP20" s="21">
        <f t="shared" si="7"/>
        <v>627.27272727272725</v>
      </c>
      <c r="AQ20" s="21">
        <f t="shared" si="8"/>
        <v>603.26737967914437</v>
      </c>
      <c r="AR20" s="21">
        <f t="shared" si="9"/>
        <v>504.75941299465239</v>
      </c>
      <c r="AS20" s="21">
        <f t="shared" si="10"/>
        <v>633.44385026737973</v>
      </c>
      <c r="AT20" s="21">
        <f t="shared" si="11"/>
        <v>571</v>
      </c>
      <c r="AU20" s="21">
        <f t="shared" si="12"/>
        <v>603.21390374331554</v>
      </c>
      <c r="AV20" s="21">
        <f t="shared" si="13"/>
        <v>379.48663101604279</v>
      </c>
      <c r="AW20" s="21">
        <f t="shared" si="14"/>
        <v>372.51871657754009</v>
      </c>
      <c r="AX20" s="21">
        <f t="shared" si="15"/>
        <v>452.16042780748666</v>
      </c>
      <c r="AY20" s="21">
        <f t="shared" si="16"/>
        <v>0</v>
      </c>
      <c r="AZ20" s="21">
        <f t="shared" si="17"/>
        <v>0</v>
      </c>
      <c r="BA20" s="21">
        <f t="shared" si="18"/>
        <v>0</v>
      </c>
      <c r="BB20" s="21">
        <f t="shared" si="19"/>
        <v>0</v>
      </c>
      <c r="BC20" s="21">
        <f t="shared" si="20"/>
        <v>0</v>
      </c>
      <c r="BD20" s="21">
        <f t="shared" si="21"/>
        <v>0</v>
      </c>
      <c r="BE20" s="21">
        <f t="shared" si="22"/>
        <v>0</v>
      </c>
      <c r="BF20" s="21">
        <f t="shared" si="23"/>
        <v>0</v>
      </c>
      <c r="BG20" s="21">
        <f t="shared" si="24"/>
        <v>0</v>
      </c>
      <c r="BH20" s="21">
        <f t="shared" si="25"/>
        <v>0</v>
      </c>
      <c r="BI20" s="21">
        <f t="shared" si="26"/>
        <v>0</v>
      </c>
      <c r="BJ20" s="21">
        <f t="shared" si="27"/>
        <v>0</v>
      </c>
      <c r="BK20" s="17">
        <f t="shared" si="28"/>
        <v>3261.571488</v>
      </c>
      <c r="BL20" s="22">
        <f t="shared" si="29"/>
        <v>3755.4437138817602</v>
      </c>
      <c r="BM20" s="22">
        <f t="shared" si="30"/>
        <v>0</v>
      </c>
      <c r="BN20" s="22">
        <f t="shared" si="31"/>
        <v>199.55793599999998</v>
      </c>
      <c r="BO20" s="22">
        <f t="shared" si="32"/>
        <v>284.84524799999997</v>
      </c>
      <c r="BP20" s="22">
        <f t="shared" si="33"/>
        <v>330.93835200000001</v>
      </c>
      <c r="BQ20" s="22">
        <f t="shared" si="34"/>
        <v>388.49759999999998</v>
      </c>
      <c r="BR20" s="22">
        <f t="shared" si="35"/>
        <v>373.63003199999997</v>
      </c>
      <c r="BS20" s="22">
        <f t="shared" si="36"/>
        <v>312.61971388175999</v>
      </c>
      <c r="BT20" s="22">
        <f t="shared" si="37"/>
        <v>392.31964799999997</v>
      </c>
      <c r="BU20" s="22">
        <f t="shared" si="38"/>
        <v>353.64542399999999</v>
      </c>
      <c r="BV20" s="22">
        <f t="shared" si="39"/>
        <v>373.59691199999997</v>
      </c>
      <c r="BW20" s="22">
        <f t="shared" si="40"/>
        <v>235.03276799999998</v>
      </c>
      <c r="BX20" s="22">
        <f t="shared" si="41"/>
        <v>230.717232</v>
      </c>
      <c r="BY20" s="22">
        <f t="shared" si="42"/>
        <v>280.04284799999999</v>
      </c>
      <c r="BZ20" s="22">
        <f t="shared" si="43"/>
        <v>0</v>
      </c>
      <c r="CA20" s="22">
        <f t="shared" si="44"/>
        <v>0</v>
      </c>
      <c r="CB20" s="22">
        <f t="shared" si="45"/>
        <v>0</v>
      </c>
      <c r="CC20" s="22">
        <f t="shared" si="46"/>
        <v>0</v>
      </c>
      <c r="CD20" s="22">
        <f t="shared" si="47"/>
        <v>0</v>
      </c>
      <c r="CE20" s="22">
        <f t="shared" si="48"/>
        <v>0</v>
      </c>
      <c r="CF20" s="22">
        <f t="shared" si="49"/>
        <v>0</v>
      </c>
      <c r="CG20" s="22">
        <f t="shared" si="50"/>
        <v>0</v>
      </c>
      <c r="CH20" s="22">
        <f t="shared" si="51"/>
        <v>0</v>
      </c>
      <c r="CI20" s="22">
        <f t="shared" si="52"/>
        <v>0</v>
      </c>
      <c r="CJ20" s="22">
        <f t="shared" si="53"/>
        <v>0</v>
      </c>
      <c r="CK20" s="22">
        <f t="shared" si="54"/>
        <v>0</v>
      </c>
    </row>
    <row r="21" spans="1:89" x14ac:dyDescent="0.25">
      <c r="A21" t="str">
        <f>VLOOKUP($C21,'Tech Pallet'!$A:$J,10,0)</f>
        <v>NOV</v>
      </c>
      <c r="B21" s="30" t="str">
        <f>VLOOKUP(C21,'Tech Pallet'!A:I,3,0)</f>
        <v>PG</v>
      </c>
      <c r="C21" s="12">
        <f>VLOOKUP($D21,'DU -UCC'!B:C,2,0)</f>
        <v>64833353</v>
      </c>
      <c r="D21" s="84">
        <v>10077567001211</v>
      </c>
      <c r="E21" s="85" t="s">
        <v>131</v>
      </c>
      <c r="F21" s="86">
        <v>1089144</v>
      </c>
      <c r="G21" s="86">
        <v>57395</v>
      </c>
      <c r="H21" s="86">
        <v>92950</v>
      </c>
      <c r="I21" s="86">
        <v>83757</v>
      </c>
      <c r="J21" s="86">
        <v>101913</v>
      </c>
      <c r="K21" s="86">
        <v>166193</v>
      </c>
      <c r="L21" s="86">
        <v>144940</v>
      </c>
      <c r="M21" s="86">
        <v>131282</v>
      </c>
      <c r="N21" s="86">
        <v>132124</v>
      </c>
      <c r="O21" s="86">
        <v>95270</v>
      </c>
      <c r="P21" s="86">
        <v>65147</v>
      </c>
      <c r="Q21" s="86">
        <v>73780</v>
      </c>
      <c r="R21" s="86">
        <v>79155</v>
      </c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23">
        <f t="shared" si="2"/>
        <v>2313050</v>
      </c>
      <c r="AF21">
        <f>VLOOKUP($C21,'Tech Pallet'!$A:$I,9,0)</f>
        <v>130</v>
      </c>
      <c r="AG21">
        <f>VLOOKUP($C21,'Tech Pallet'!$A:$H,8,0)</f>
        <v>5.28E-3</v>
      </c>
      <c r="AH21" s="25">
        <f t="shared" si="55"/>
        <v>1223906</v>
      </c>
      <c r="AI21" s="25">
        <f t="shared" si="3"/>
        <v>0</v>
      </c>
      <c r="AJ21" s="8">
        <f t="shared" si="56"/>
        <v>8378.0307692307688</v>
      </c>
      <c r="AK21" s="21">
        <f t="shared" si="57"/>
        <v>9414.6615384615379</v>
      </c>
      <c r="AL21" s="20">
        <f t="shared" si="4"/>
        <v>0</v>
      </c>
      <c r="AM21" s="21">
        <f t="shared" si="58"/>
        <v>441.5</v>
      </c>
      <c r="AN21" s="21">
        <f t="shared" si="5"/>
        <v>715</v>
      </c>
      <c r="AO21" s="21">
        <f t="shared" si="6"/>
        <v>644.28461538461534</v>
      </c>
      <c r="AP21" s="21">
        <f t="shared" si="7"/>
        <v>783.94615384615383</v>
      </c>
      <c r="AQ21" s="21">
        <f t="shared" si="8"/>
        <v>1278.4076923076923</v>
      </c>
      <c r="AR21" s="21">
        <f t="shared" si="9"/>
        <v>1114.9230769230769</v>
      </c>
      <c r="AS21" s="21">
        <f t="shared" si="10"/>
        <v>1009.8615384615384</v>
      </c>
      <c r="AT21" s="21">
        <f t="shared" si="11"/>
        <v>1016.3384615384615</v>
      </c>
      <c r="AU21" s="21">
        <f t="shared" si="12"/>
        <v>732.84615384615381</v>
      </c>
      <c r="AV21" s="21">
        <f t="shared" si="13"/>
        <v>501.1307692307692</v>
      </c>
      <c r="AW21" s="21">
        <f t="shared" si="14"/>
        <v>567.53846153846155</v>
      </c>
      <c r="AX21" s="21">
        <f t="shared" si="15"/>
        <v>608.88461538461536</v>
      </c>
      <c r="AY21" s="21">
        <f t="shared" si="16"/>
        <v>0</v>
      </c>
      <c r="AZ21" s="21">
        <f t="shared" si="17"/>
        <v>0</v>
      </c>
      <c r="BA21" s="21">
        <f t="shared" si="18"/>
        <v>0</v>
      </c>
      <c r="BB21" s="21">
        <f t="shared" si="19"/>
        <v>0</v>
      </c>
      <c r="BC21" s="21">
        <f t="shared" si="20"/>
        <v>0</v>
      </c>
      <c r="BD21" s="21">
        <f t="shared" si="21"/>
        <v>0</v>
      </c>
      <c r="BE21" s="21">
        <f t="shared" si="22"/>
        <v>0</v>
      </c>
      <c r="BF21" s="21">
        <f t="shared" si="23"/>
        <v>0</v>
      </c>
      <c r="BG21" s="21">
        <f t="shared" si="24"/>
        <v>0</v>
      </c>
      <c r="BH21" s="21">
        <f t="shared" si="25"/>
        <v>0</v>
      </c>
      <c r="BI21" s="21">
        <f t="shared" si="26"/>
        <v>0</v>
      </c>
      <c r="BJ21" s="21">
        <f t="shared" si="27"/>
        <v>0</v>
      </c>
      <c r="BK21" s="17">
        <f t="shared" si="28"/>
        <v>5750.6803200000004</v>
      </c>
      <c r="BL21" s="22">
        <f t="shared" si="29"/>
        <v>6462.2236800000001</v>
      </c>
      <c r="BM21" s="22">
        <f t="shared" si="30"/>
        <v>0</v>
      </c>
      <c r="BN21" s="22">
        <f t="shared" si="31"/>
        <v>303.04559999999998</v>
      </c>
      <c r="BO21" s="22">
        <f t="shared" si="32"/>
        <v>490.77600000000001</v>
      </c>
      <c r="BP21" s="22">
        <f t="shared" si="33"/>
        <v>442.23696000000001</v>
      </c>
      <c r="BQ21" s="22">
        <f t="shared" si="34"/>
        <v>538.10064</v>
      </c>
      <c r="BR21" s="22">
        <f t="shared" si="35"/>
        <v>877.49904000000004</v>
      </c>
      <c r="BS21" s="22">
        <f t="shared" si="36"/>
        <v>765.28319999999997</v>
      </c>
      <c r="BT21" s="22">
        <f t="shared" si="37"/>
        <v>693.16895999999997</v>
      </c>
      <c r="BU21" s="22">
        <f t="shared" si="38"/>
        <v>697.61472000000003</v>
      </c>
      <c r="BV21" s="22">
        <f t="shared" si="39"/>
        <v>503.0256</v>
      </c>
      <c r="BW21" s="22">
        <f t="shared" si="40"/>
        <v>343.97615999999999</v>
      </c>
      <c r="BX21" s="22">
        <f t="shared" si="41"/>
        <v>389.55840000000001</v>
      </c>
      <c r="BY21" s="22">
        <f t="shared" si="42"/>
        <v>417.9384</v>
      </c>
      <c r="BZ21" s="22">
        <f t="shared" si="43"/>
        <v>0</v>
      </c>
      <c r="CA21" s="22">
        <f t="shared" si="44"/>
        <v>0</v>
      </c>
      <c r="CB21" s="22">
        <f t="shared" si="45"/>
        <v>0</v>
      </c>
      <c r="CC21" s="22">
        <f t="shared" si="46"/>
        <v>0</v>
      </c>
      <c r="CD21" s="22">
        <f t="shared" si="47"/>
        <v>0</v>
      </c>
      <c r="CE21" s="22">
        <f t="shared" si="48"/>
        <v>0</v>
      </c>
      <c r="CF21" s="22">
        <f t="shared" si="49"/>
        <v>0</v>
      </c>
      <c r="CG21" s="22">
        <f t="shared" si="50"/>
        <v>0</v>
      </c>
      <c r="CH21" s="22">
        <f t="shared" si="51"/>
        <v>0</v>
      </c>
      <c r="CI21" s="22">
        <f t="shared" si="52"/>
        <v>0</v>
      </c>
      <c r="CJ21" s="22">
        <f t="shared" si="53"/>
        <v>0</v>
      </c>
      <c r="CK21" s="22">
        <f t="shared" si="54"/>
        <v>0</v>
      </c>
    </row>
    <row r="22" spans="1:89" x14ac:dyDescent="0.25">
      <c r="A22" t="str">
        <f>VLOOKUP($C22,'Tech Pallet'!$A:$J,10,0)</f>
        <v>NOV</v>
      </c>
      <c r="B22" s="30" t="str">
        <f>VLOOKUP(C22,'Tech Pallet'!A:I,3,0)</f>
        <v>MBG</v>
      </c>
      <c r="C22" s="12">
        <f>VLOOKUP($D22,'DU -UCC'!B:C,2,0)</f>
        <v>68741742</v>
      </c>
      <c r="D22" s="84">
        <v>10041000576505</v>
      </c>
      <c r="E22" s="85" t="s">
        <v>135</v>
      </c>
      <c r="F22" s="86">
        <v>1155015</v>
      </c>
      <c r="G22" s="86">
        <v>70848</v>
      </c>
      <c r="H22" s="86">
        <v>74480</v>
      </c>
      <c r="I22" s="86">
        <v>109172</v>
      </c>
      <c r="J22" s="86">
        <v>112158</v>
      </c>
      <c r="K22" s="86">
        <v>151508</v>
      </c>
      <c r="L22" s="86">
        <v>124335</v>
      </c>
      <c r="M22" s="86">
        <v>123065</v>
      </c>
      <c r="N22" s="86">
        <v>115687</v>
      </c>
      <c r="O22" s="86">
        <v>102034</v>
      </c>
      <c r="P22" s="86">
        <v>65339</v>
      </c>
      <c r="Q22" s="86">
        <v>53292</v>
      </c>
      <c r="R22" s="86">
        <v>64688</v>
      </c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23">
        <f t="shared" si="2"/>
        <v>2321621</v>
      </c>
      <c r="AF22">
        <f>VLOOKUP($C22,'Tech Pallet'!$A:$I,9,0)</f>
        <v>154</v>
      </c>
      <c r="AG22">
        <f>VLOOKUP($C22,'Tech Pallet'!$A:$H,8,0)</f>
        <v>4.2560000000000002E-3</v>
      </c>
      <c r="AH22" s="25">
        <f t="shared" si="55"/>
        <v>1166606</v>
      </c>
      <c r="AI22" s="25">
        <f t="shared" si="3"/>
        <v>0</v>
      </c>
      <c r="AJ22" s="8">
        <f t="shared" si="56"/>
        <v>7500.0974025974028</v>
      </c>
      <c r="AK22" s="21">
        <f t="shared" si="57"/>
        <v>7575.363636363636</v>
      </c>
      <c r="AL22" s="20">
        <f t="shared" si="4"/>
        <v>0</v>
      </c>
      <c r="AM22" s="21">
        <f t="shared" si="58"/>
        <v>460.05194805194805</v>
      </c>
      <c r="AN22" s="21">
        <f t="shared" si="5"/>
        <v>483.63636363636363</v>
      </c>
      <c r="AO22" s="21">
        <f t="shared" si="6"/>
        <v>708.90909090909088</v>
      </c>
      <c r="AP22" s="21">
        <f t="shared" si="7"/>
        <v>728.2987012987013</v>
      </c>
      <c r="AQ22" s="21">
        <f t="shared" si="8"/>
        <v>983.81818181818187</v>
      </c>
      <c r="AR22" s="21">
        <f t="shared" si="9"/>
        <v>807.37012987012986</v>
      </c>
      <c r="AS22" s="21">
        <f t="shared" si="10"/>
        <v>799.12337662337666</v>
      </c>
      <c r="AT22" s="21">
        <f t="shared" si="11"/>
        <v>751.21428571428567</v>
      </c>
      <c r="AU22" s="21">
        <f t="shared" si="12"/>
        <v>662.55844155844159</v>
      </c>
      <c r="AV22" s="21">
        <f t="shared" si="13"/>
        <v>424.27922077922079</v>
      </c>
      <c r="AW22" s="21">
        <f t="shared" si="14"/>
        <v>346.05194805194805</v>
      </c>
      <c r="AX22" s="21">
        <f t="shared" si="15"/>
        <v>420.05194805194805</v>
      </c>
      <c r="AY22" s="21">
        <f t="shared" si="16"/>
        <v>0</v>
      </c>
      <c r="AZ22" s="21">
        <f t="shared" si="17"/>
        <v>0</v>
      </c>
      <c r="BA22" s="21">
        <f t="shared" si="18"/>
        <v>0</v>
      </c>
      <c r="BB22" s="21">
        <f t="shared" si="19"/>
        <v>0</v>
      </c>
      <c r="BC22" s="21">
        <f t="shared" si="20"/>
        <v>0</v>
      </c>
      <c r="BD22" s="21">
        <f t="shared" si="21"/>
        <v>0</v>
      </c>
      <c r="BE22" s="21">
        <f t="shared" si="22"/>
        <v>0</v>
      </c>
      <c r="BF22" s="21">
        <f t="shared" si="23"/>
        <v>0</v>
      </c>
      <c r="BG22" s="21">
        <f t="shared" si="24"/>
        <v>0</v>
      </c>
      <c r="BH22" s="21">
        <f t="shared" si="25"/>
        <v>0</v>
      </c>
      <c r="BI22" s="21">
        <f t="shared" si="26"/>
        <v>0</v>
      </c>
      <c r="BJ22" s="21">
        <f t="shared" si="27"/>
        <v>0</v>
      </c>
      <c r="BK22" s="17">
        <f t="shared" si="28"/>
        <v>4915.7438400000001</v>
      </c>
      <c r="BL22" s="22">
        <f t="shared" si="29"/>
        <v>4965.0751360000004</v>
      </c>
      <c r="BM22" s="22">
        <f t="shared" si="30"/>
        <v>0</v>
      </c>
      <c r="BN22" s="22">
        <f t="shared" si="31"/>
        <v>301.529088</v>
      </c>
      <c r="BO22" s="22">
        <f t="shared" si="32"/>
        <v>316.98688000000004</v>
      </c>
      <c r="BP22" s="22">
        <f t="shared" si="33"/>
        <v>464.636032</v>
      </c>
      <c r="BQ22" s="22">
        <f t="shared" si="34"/>
        <v>477.344448</v>
      </c>
      <c r="BR22" s="22">
        <f t="shared" si="35"/>
        <v>644.81804800000009</v>
      </c>
      <c r="BS22" s="22">
        <f t="shared" si="36"/>
        <v>529.16976</v>
      </c>
      <c r="BT22" s="22">
        <f t="shared" si="37"/>
        <v>523.76463999999999</v>
      </c>
      <c r="BU22" s="22">
        <f t="shared" si="38"/>
        <v>492.36387200000001</v>
      </c>
      <c r="BV22" s="22">
        <f t="shared" si="39"/>
        <v>434.25670400000001</v>
      </c>
      <c r="BW22" s="22">
        <f t="shared" si="40"/>
        <v>278.082784</v>
      </c>
      <c r="BX22" s="22">
        <f t="shared" si="41"/>
        <v>226.81075200000001</v>
      </c>
      <c r="BY22" s="22">
        <f t="shared" si="42"/>
        <v>275.31212800000003</v>
      </c>
      <c r="BZ22" s="22">
        <f t="shared" si="43"/>
        <v>0</v>
      </c>
      <c r="CA22" s="22">
        <f t="shared" si="44"/>
        <v>0</v>
      </c>
      <c r="CB22" s="22">
        <f t="shared" si="45"/>
        <v>0</v>
      </c>
      <c r="CC22" s="22">
        <f t="shared" si="46"/>
        <v>0</v>
      </c>
      <c r="CD22" s="22">
        <f t="shared" si="47"/>
        <v>0</v>
      </c>
      <c r="CE22" s="22">
        <f t="shared" si="48"/>
        <v>0</v>
      </c>
      <c r="CF22" s="22">
        <f t="shared" si="49"/>
        <v>0</v>
      </c>
      <c r="CG22" s="22">
        <f t="shared" si="50"/>
        <v>0</v>
      </c>
      <c r="CH22" s="22">
        <f t="shared" si="51"/>
        <v>0</v>
      </c>
      <c r="CI22" s="22">
        <f t="shared" si="52"/>
        <v>0</v>
      </c>
      <c r="CJ22" s="22">
        <f t="shared" si="53"/>
        <v>0</v>
      </c>
      <c r="CK22" s="22">
        <f t="shared" si="54"/>
        <v>0</v>
      </c>
    </row>
    <row r="23" spans="1:89" x14ac:dyDescent="0.25">
      <c r="A23" t="str">
        <f>VLOOKUP($C23,'Tech Pallet'!$A:$J,10,0)</f>
        <v>NOV</v>
      </c>
      <c r="B23" s="30" t="str">
        <f>VLOOKUP(C23,'Tech Pallet'!A:I,3,0)</f>
        <v>Yasso Sticks</v>
      </c>
      <c r="C23" s="12">
        <f>VLOOKUP($D23,'DU -UCC'!B:C,2,0)</f>
        <v>64325510</v>
      </c>
      <c r="D23" s="84">
        <v>10851035003316</v>
      </c>
      <c r="E23" s="85" t="s">
        <v>141</v>
      </c>
      <c r="F23" s="86">
        <v>829877</v>
      </c>
      <c r="G23" s="86">
        <v>56550</v>
      </c>
      <c r="H23" s="86">
        <v>72970</v>
      </c>
      <c r="I23" s="86">
        <v>92416</v>
      </c>
      <c r="J23" s="86">
        <v>92057</v>
      </c>
      <c r="K23" s="86">
        <v>82798</v>
      </c>
      <c r="L23" s="86">
        <v>104955</v>
      </c>
      <c r="M23" s="86">
        <v>98483</v>
      </c>
      <c r="N23" s="86">
        <v>102134</v>
      </c>
      <c r="O23" s="86">
        <v>39097</v>
      </c>
      <c r="P23" s="86">
        <v>84056</v>
      </c>
      <c r="Q23" s="86">
        <v>70025</v>
      </c>
      <c r="R23" s="86">
        <v>78242</v>
      </c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23">
        <f t="shared" si="2"/>
        <v>1803660</v>
      </c>
      <c r="AF23">
        <f>VLOOKUP($C23,'Tech Pallet'!$A:$I,9,0)</f>
        <v>187</v>
      </c>
      <c r="AG23">
        <f>VLOOKUP($C23,'Tech Pallet'!$A:$H,8,0)</f>
        <v>3.3119999999999998E-3</v>
      </c>
      <c r="AH23" s="25">
        <f t="shared" si="55"/>
        <v>973783</v>
      </c>
      <c r="AI23" s="25">
        <f t="shared" si="3"/>
        <v>0</v>
      </c>
      <c r="AJ23" s="8">
        <f t="shared" si="56"/>
        <v>4437.8449197860964</v>
      </c>
      <c r="AK23" s="21">
        <f t="shared" si="57"/>
        <v>5207.3957219251333</v>
      </c>
      <c r="AL23" s="20">
        <f t="shared" si="4"/>
        <v>0</v>
      </c>
      <c r="AM23" s="21">
        <f t="shared" si="58"/>
        <v>302.40641711229949</v>
      </c>
      <c r="AN23" s="21">
        <f t="shared" si="5"/>
        <v>390.21390374331548</v>
      </c>
      <c r="AO23" s="21">
        <f t="shared" si="6"/>
        <v>494.20320855614972</v>
      </c>
      <c r="AP23" s="21">
        <f t="shared" si="7"/>
        <v>492.28342245989307</v>
      </c>
      <c r="AQ23" s="21">
        <f t="shared" si="8"/>
        <v>442.77005347593581</v>
      </c>
      <c r="AR23" s="21">
        <f t="shared" si="9"/>
        <v>561.2566844919786</v>
      </c>
      <c r="AS23" s="21">
        <f t="shared" si="10"/>
        <v>526.64705882352939</v>
      </c>
      <c r="AT23" s="21">
        <f t="shared" si="11"/>
        <v>546.17112299465236</v>
      </c>
      <c r="AU23" s="21">
        <f t="shared" si="12"/>
        <v>209.07486631016042</v>
      </c>
      <c r="AV23" s="21">
        <f t="shared" si="13"/>
        <v>449.49732620320856</v>
      </c>
      <c r="AW23" s="21">
        <f t="shared" si="14"/>
        <v>374.4652406417112</v>
      </c>
      <c r="AX23" s="21">
        <f t="shared" si="15"/>
        <v>418.40641711229949</v>
      </c>
      <c r="AY23" s="21">
        <f t="shared" si="16"/>
        <v>0</v>
      </c>
      <c r="AZ23" s="21">
        <f t="shared" si="17"/>
        <v>0</v>
      </c>
      <c r="BA23" s="21">
        <f t="shared" si="18"/>
        <v>0</v>
      </c>
      <c r="BB23" s="21">
        <f t="shared" si="19"/>
        <v>0</v>
      </c>
      <c r="BC23" s="21">
        <f t="shared" si="20"/>
        <v>0</v>
      </c>
      <c r="BD23" s="21">
        <f t="shared" si="21"/>
        <v>0</v>
      </c>
      <c r="BE23" s="21">
        <f t="shared" si="22"/>
        <v>0</v>
      </c>
      <c r="BF23" s="21">
        <f t="shared" si="23"/>
        <v>0</v>
      </c>
      <c r="BG23" s="21">
        <f t="shared" si="24"/>
        <v>0</v>
      </c>
      <c r="BH23" s="21">
        <f t="shared" si="25"/>
        <v>0</v>
      </c>
      <c r="BI23" s="21">
        <f t="shared" si="26"/>
        <v>0</v>
      </c>
      <c r="BJ23" s="21">
        <f t="shared" si="27"/>
        <v>0</v>
      </c>
      <c r="BK23" s="17">
        <f t="shared" si="28"/>
        <v>2748.5526239999999</v>
      </c>
      <c r="BL23" s="22">
        <f t="shared" si="29"/>
        <v>3225.169296</v>
      </c>
      <c r="BM23" s="22">
        <f t="shared" si="30"/>
        <v>0</v>
      </c>
      <c r="BN23" s="22">
        <f t="shared" si="31"/>
        <v>187.2936</v>
      </c>
      <c r="BO23" s="22">
        <f t="shared" si="32"/>
        <v>241.67663999999999</v>
      </c>
      <c r="BP23" s="22">
        <f t="shared" si="33"/>
        <v>306.08179200000001</v>
      </c>
      <c r="BQ23" s="22">
        <f t="shared" si="34"/>
        <v>304.89278400000001</v>
      </c>
      <c r="BR23" s="22">
        <f t="shared" si="35"/>
        <v>274.22697599999998</v>
      </c>
      <c r="BS23" s="22">
        <f t="shared" si="36"/>
        <v>347.61095999999998</v>
      </c>
      <c r="BT23" s="22">
        <f t="shared" si="37"/>
        <v>326.17569599999996</v>
      </c>
      <c r="BU23" s="22">
        <f t="shared" si="38"/>
        <v>338.267808</v>
      </c>
      <c r="BV23" s="22">
        <f t="shared" si="39"/>
        <v>129.48926399999999</v>
      </c>
      <c r="BW23" s="22">
        <f t="shared" si="40"/>
        <v>278.39347199999997</v>
      </c>
      <c r="BX23" s="22">
        <f t="shared" si="41"/>
        <v>231.9228</v>
      </c>
      <c r="BY23" s="22">
        <f t="shared" si="42"/>
        <v>259.13750399999998</v>
      </c>
      <c r="BZ23" s="22">
        <f t="shared" si="43"/>
        <v>0</v>
      </c>
      <c r="CA23" s="22">
        <f t="shared" si="44"/>
        <v>0</v>
      </c>
      <c r="CB23" s="22">
        <f t="shared" si="45"/>
        <v>0</v>
      </c>
      <c r="CC23" s="22">
        <f t="shared" si="46"/>
        <v>0</v>
      </c>
      <c r="CD23" s="22">
        <f t="shared" si="47"/>
        <v>0</v>
      </c>
      <c r="CE23" s="22">
        <f t="shared" si="48"/>
        <v>0</v>
      </c>
      <c r="CF23" s="22">
        <f t="shared" si="49"/>
        <v>0</v>
      </c>
      <c r="CG23" s="22">
        <f t="shared" si="50"/>
        <v>0</v>
      </c>
      <c r="CH23" s="22">
        <f t="shared" si="51"/>
        <v>0</v>
      </c>
      <c r="CI23" s="22">
        <f t="shared" si="52"/>
        <v>0</v>
      </c>
      <c r="CJ23" s="22">
        <f t="shared" si="53"/>
        <v>0</v>
      </c>
      <c r="CK23" s="22">
        <f t="shared" si="54"/>
        <v>0</v>
      </c>
    </row>
    <row r="24" spans="1:89" x14ac:dyDescent="0.25">
      <c r="A24" t="str">
        <f>VLOOKUP($C24,'Tech Pallet'!$A:$J,10,0)</f>
        <v>NOV</v>
      </c>
      <c r="B24" s="30" t="str">
        <f>VLOOKUP(C24,'Tech Pallet'!A:I,3,0)</f>
        <v>ESS</v>
      </c>
      <c r="C24" s="12">
        <f>VLOOKUP($D24,'DU -UCC'!B:C,2,0)</f>
        <v>64875812</v>
      </c>
      <c r="D24" s="84">
        <v>10075856728719</v>
      </c>
      <c r="E24" s="85" t="s">
        <v>146</v>
      </c>
      <c r="F24" s="86">
        <v>886840</v>
      </c>
      <c r="G24" s="86">
        <v>51365</v>
      </c>
      <c r="H24" s="86">
        <v>24036</v>
      </c>
      <c r="I24" s="86">
        <v>28872</v>
      </c>
      <c r="J24" s="86">
        <v>50860</v>
      </c>
      <c r="K24" s="86">
        <v>80348</v>
      </c>
      <c r="L24" s="86">
        <v>137701</v>
      </c>
      <c r="M24" s="86">
        <v>123368</v>
      </c>
      <c r="N24" s="86">
        <v>100485</v>
      </c>
      <c r="O24" s="86">
        <v>89155</v>
      </c>
      <c r="P24" s="86">
        <v>87765</v>
      </c>
      <c r="Q24" s="86">
        <v>71360</v>
      </c>
      <c r="R24" s="86">
        <v>72554</v>
      </c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23">
        <f t="shared" si="2"/>
        <v>1804709</v>
      </c>
      <c r="AF24">
        <f>VLOOKUP($C24,'Tech Pallet'!$A:$I,9,0)</f>
        <v>108</v>
      </c>
      <c r="AG24">
        <f>VLOOKUP($C24,'Tech Pallet'!$A:$H,8,0)</f>
        <v>6.0000000000000001E-3</v>
      </c>
      <c r="AH24" s="25">
        <f t="shared" si="55"/>
        <v>917869</v>
      </c>
      <c r="AI24" s="25">
        <f t="shared" si="3"/>
        <v>0</v>
      </c>
      <c r="AJ24" s="8">
        <f t="shared" si="56"/>
        <v>8211.4814814814818</v>
      </c>
      <c r="AK24" s="21">
        <f t="shared" si="57"/>
        <v>8498.7870370370365</v>
      </c>
      <c r="AL24" s="20">
        <f t="shared" si="4"/>
        <v>0</v>
      </c>
      <c r="AM24" s="21">
        <f t="shared" si="58"/>
        <v>475.60185185185185</v>
      </c>
      <c r="AN24" s="21">
        <f t="shared" si="5"/>
        <v>222.55555555555554</v>
      </c>
      <c r="AO24" s="21">
        <f t="shared" si="6"/>
        <v>267.33333333333331</v>
      </c>
      <c r="AP24" s="21">
        <f t="shared" si="7"/>
        <v>470.92592592592592</v>
      </c>
      <c r="AQ24" s="21">
        <f t="shared" si="8"/>
        <v>743.96296296296293</v>
      </c>
      <c r="AR24" s="21">
        <f t="shared" si="9"/>
        <v>1275.0092592592594</v>
      </c>
      <c r="AS24" s="21">
        <f t="shared" si="10"/>
        <v>1142.2962962962963</v>
      </c>
      <c r="AT24" s="21">
        <f t="shared" si="11"/>
        <v>930.41666666666663</v>
      </c>
      <c r="AU24" s="21">
        <f t="shared" si="12"/>
        <v>825.50925925925924</v>
      </c>
      <c r="AV24" s="21">
        <f t="shared" si="13"/>
        <v>812.63888888888891</v>
      </c>
      <c r="AW24" s="21">
        <f t="shared" si="14"/>
        <v>660.74074074074076</v>
      </c>
      <c r="AX24" s="21">
        <f t="shared" si="15"/>
        <v>671.7962962962963</v>
      </c>
      <c r="AY24" s="21">
        <f t="shared" si="16"/>
        <v>0</v>
      </c>
      <c r="AZ24" s="21">
        <f t="shared" si="17"/>
        <v>0</v>
      </c>
      <c r="BA24" s="21">
        <f t="shared" si="18"/>
        <v>0</v>
      </c>
      <c r="BB24" s="21">
        <f t="shared" si="19"/>
        <v>0</v>
      </c>
      <c r="BC24" s="21">
        <f t="shared" si="20"/>
        <v>0</v>
      </c>
      <c r="BD24" s="21">
        <f t="shared" si="21"/>
        <v>0</v>
      </c>
      <c r="BE24" s="21">
        <f t="shared" si="22"/>
        <v>0</v>
      </c>
      <c r="BF24" s="21">
        <f t="shared" si="23"/>
        <v>0</v>
      </c>
      <c r="BG24" s="21">
        <f t="shared" si="24"/>
        <v>0</v>
      </c>
      <c r="BH24" s="21">
        <f t="shared" si="25"/>
        <v>0</v>
      </c>
      <c r="BI24" s="21">
        <f t="shared" si="26"/>
        <v>0</v>
      </c>
      <c r="BJ24" s="21">
        <f t="shared" si="27"/>
        <v>0</v>
      </c>
      <c r="BK24" s="17">
        <f t="shared" si="28"/>
        <v>5321.04</v>
      </c>
      <c r="BL24" s="22">
        <f t="shared" si="29"/>
        <v>5507.2139999999999</v>
      </c>
      <c r="BM24" s="22">
        <f t="shared" si="30"/>
        <v>0</v>
      </c>
      <c r="BN24" s="22">
        <f t="shared" si="31"/>
        <v>308.19</v>
      </c>
      <c r="BO24" s="22">
        <f t="shared" si="32"/>
        <v>144.21600000000001</v>
      </c>
      <c r="BP24" s="22">
        <f t="shared" si="33"/>
        <v>173.232</v>
      </c>
      <c r="BQ24" s="22">
        <f t="shared" si="34"/>
        <v>305.16000000000003</v>
      </c>
      <c r="BR24" s="22">
        <f t="shared" si="35"/>
        <v>482.08800000000002</v>
      </c>
      <c r="BS24" s="22">
        <f t="shared" si="36"/>
        <v>826.20600000000002</v>
      </c>
      <c r="BT24" s="22">
        <f t="shared" si="37"/>
        <v>740.20799999999997</v>
      </c>
      <c r="BU24" s="22">
        <f t="shared" si="38"/>
        <v>602.91</v>
      </c>
      <c r="BV24" s="22">
        <f t="shared" si="39"/>
        <v>534.93000000000006</v>
      </c>
      <c r="BW24" s="22">
        <f t="shared" si="40"/>
        <v>526.59</v>
      </c>
      <c r="BX24" s="22">
        <f t="shared" si="41"/>
        <v>428.16</v>
      </c>
      <c r="BY24" s="22">
        <f t="shared" si="42"/>
        <v>435.32400000000001</v>
      </c>
      <c r="BZ24" s="22">
        <f t="shared" si="43"/>
        <v>0</v>
      </c>
      <c r="CA24" s="22">
        <f t="shared" si="44"/>
        <v>0</v>
      </c>
      <c r="CB24" s="22">
        <f t="shared" si="45"/>
        <v>0</v>
      </c>
      <c r="CC24" s="22">
        <f t="shared" si="46"/>
        <v>0</v>
      </c>
      <c r="CD24" s="22">
        <f t="shared" si="47"/>
        <v>0</v>
      </c>
      <c r="CE24" s="22">
        <f t="shared" si="48"/>
        <v>0</v>
      </c>
      <c r="CF24" s="22">
        <f t="shared" si="49"/>
        <v>0</v>
      </c>
      <c r="CG24" s="22">
        <f t="shared" si="50"/>
        <v>0</v>
      </c>
      <c r="CH24" s="22">
        <f t="shared" si="51"/>
        <v>0</v>
      </c>
      <c r="CI24" s="22">
        <f t="shared" si="52"/>
        <v>0</v>
      </c>
      <c r="CJ24" s="22">
        <f t="shared" si="53"/>
        <v>0</v>
      </c>
      <c r="CK24" s="22">
        <f t="shared" si="54"/>
        <v>0</v>
      </c>
    </row>
    <row r="25" spans="1:89" x14ac:dyDescent="0.25">
      <c r="A25" t="str">
        <f>VLOOKUP($C25,'Tech Pallet'!$A:$J,10,0)</f>
        <v>NOV</v>
      </c>
      <c r="B25" s="30" t="str">
        <f>VLOOKUP(C25,'Tech Pallet'!A:I,3,0)</f>
        <v>Yasso Sticks</v>
      </c>
      <c r="C25" s="12">
        <f>VLOOKUP($D25,'DU -UCC'!B:C,2,0)</f>
        <v>64325572</v>
      </c>
      <c r="D25" s="84">
        <v>10850001974056</v>
      </c>
      <c r="E25" s="85" t="s">
        <v>151</v>
      </c>
      <c r="F25" s="86">
        <v>693267</v>
      </c>
      <c r="G25" s="86">
        <v>48411</v>
      </c>
      <c r="H25" s="86">
        <v>62047</v>
      </c>
      <c r="I25" s="86">
        <v>91733</v>
      </c>
      <c r="J25" s="86">
        <v>90905</v>
      </c>
      <c r="K25" s="86">
        <v>91019</v>
      </c>
      <c r="L25" s="86">
        <v>58588</v>
      </c>
      <c r="M25" s="86">
        <v>74473</v>
      </c>
      <c r="N25" s="86">
        <v>103921</v>
      </c>
      <c r="O25" s="86">
        <v>88970</v>
      </c>
      <c r="P25" s="86">
        <v>63444</v>
      </c>
      <c r="Q25" s="86">
        <v>60325</v>
      </c>
      <c r="R25" s="86">
        <v>73110</v>
      </c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23">
        <f t="shared" si="2"/>
        <v>1600213</v>
      </c>
      <c r="AF25">
        <f>VLOOKUP($C25,'Tech Pallet'!$A:$I,9,0)</f>
        <v>187</v>
      </c>
      <c r="AG25">
        <f>VLOOKUP($C25,'Tech Pallet'!$A:$H,8,0)</f>
        <v>2.5119999999999999E-3</v>
      </c>
      <c r="AH25" s="25">
        <f t="shared" si="55"/>
        <v>906946</v>
      </c>
      <c r="AI25" s="25">
        <f t="shared" si="3"/>
        <v>0</v>
      </c>
      <c r="AJ25" s="8">
        <f t="shared" si="56"/>
        <v>3707.3101604278077</v>
      </c>
      <c r="AK25" s="21">
        <f t="shared" si="57"/>
        <v>4849.9786096256685</v>
      </c>
      <c r="AL25" s="20">
        <f t="shared" si="4"/>
        <v>0</v>
      </c>
      <c r="AM25" s="21">
        <f t="shared" si="58"/>
        <v>258.88235294117646</v>
      </c>
      <c r="AN25" s="21">
        <f t="shared" si="5"/>
        <v>331.80213903743316</v>
      </c>
      <c r="AO25" s="21">
        <f t="shared" si="6"/>
        <v>490.55080213903744</v>
      </c>
      <c r="AP25" s="21">
        <f t="shared" si="7"/>
        <v>486.12299465240642</v>
      </c>
      <c r="AQ25" s="21">
        <f t="shared" si="8"/>
        <v>486.73262032085563</v>
      </c>
      <c r="AR25" s="21">
        <f t="shared" si="9"/>
        <v>313.30481283422461</v>
      </c>
      <c r="AS25" s="21">
        <f t="shared" si="10"/>
        <v>398.25133689839572</v>
      </c>
      <c r="AT25" s="21">
        <f t="shared" si="11"/>
        <v>555.72727272727275</v>
      </c>
      <c r="AU25" s="21">
        <f t="shared" si="12"/>
        <v>475.77540106951869</v>
      </c>
      <c r="AV25" s="21">
        <f t="shared" si="13"/>
        <v>339.27272727272725</v>
      </c>
      <c r="AW25" s="21">
        <f t="shared" si="14"/>
        <v>322.59358288770051</v>
      </c>
      <c r="AX25" s="21">
        <f t="shared" si="15"/>
        <v>390.96256684491976</v>
      </c>
      <c r="AY25" s="21">
        <f t="shared" si="16"/>
        <v>0</v>
      </c>
      <c r="AZ25" s="21">
        <f t="shared" si="17"/>
        <v>0</v>
      </c>
      <c r="BA25" s="21">
        <f t="shared" si="18"/>
        <v>0</v>
      </c>
      <c r="BB25" s="21">
        <f t="shared" si="19"/>
        <v>0</v>
      </c>
      <c r="BC25" s="21">
        <f t="shared" si="20"/>
        <v>0</v>
      </c>
      <c r="BD25" s="21">
        <f t="shared" si="21"/>
        <v>0</v>
      </c>
      <c r="BE25" s="21">
        <f t="shared" si="22"/>
        <v>0</v>
      </c>
      <c r="BF25" s="21">
        <f t="shared" si="23"/>
        <v>0</v>
      </c>
      <c r="BG25" s="21">
        <f t="shared" si="24"/>
        <v>0</v>
      </c>
      <c r="BH25" s="21">
        <f t="shared" si="25"/>
        <v>0</v>
      </c>
      <c r="BI25" s="21">
        <f t="shared" si="26"/>
        <v>0</v>
      </c>
      <c r="BJ25" s="21">
        <f t="shared" si="27"/>
        <v>0</v>
      </c>
      <c r="BK25" s="17">
        <f t="shared" si="28"/>
        <v>1741.4867039999999</v>
      </c>
      <c r="BL25" s="22">
        <f t="shared" si="29"/>
        <v>2278.2483520000001</v>
      </c>
      <c r="BM25" s="22">
        <f t="shared" si="30"/>
        <v>0</v>
      </c>
      <c r="BN25" s="22">
        <f t="shared" si="31"/>
        <v>121.60843199999999</v>
      </c>
      <c r="BO25" s="22">
        <f t="shared" si="32"/>
        <v>155.862064</v>
      </c>
      <c r="BP25" s="22">
        <f t="shared" si="33"/>
        <v>230.43329599999998</v>
      </c>
      <c r="BQ25" s="22">
        <f t="shared" si="34"/>
        <v>228.35335999999998</v>
      </c>
      <c r="BR25" s="22">
        <f t="shared" si="35"/>
        <v>228.63972799999999</v>
      </c>
      <c r="BS25" s="22">
        <f t="shared" si="36"/>
        <v>147.173056</v>
      </c>
      <c r="BT25" s="22">
        <f t="shared" si="37"/>
        <v>187.076176</v>
      </c>
      <c r="BU25" s="22">
        <f t="shared" si="38"/>
        <v>261.04955200000001</v>
      </c>
      <c r="BV25" s="22">
        <f t="shared" si="39"/>
        <v>223.49263999999999</v>
      </c>
      <c r="BW25" s="22">
        <f t="shared" si="40"/>
        <v>159.37132800000001</v>
      </c>
      <c r="BX25" s="22">
        <f t="shared" si="41"/>
        <v>151.53639999999999</v>
      </c>
      <c r="BY25" s="22">
        <f t="shared" si="42"/>
        <v>183.65232</v>
      </c>
      <c r="BZ25" s="22">
        <f t="shared" si="43"/>
        <v>0</v>
      </c>
      <c r="CA25" s="22">
        <f t="shared" si="44"/>
        <v>0</v>
      </c>
      <c r="CB25" s="22">
        <f t="shared" si="45"/>
        <v>0</v>
      </c>
      <c r="CC25" s="22">
        <f t="shared" si="46"/>
        <v>0</v>
      </c>
      <c r="CD25" s="22">
        <f t="shared" si="47"/>
        <v>0</v>
      </c>
      <c r="CE25" s="22">
        <f t="shared" si="48"/>
        <v>0</v>
      </c>
      <c r="CF25" s="22">
        <f t="shared" si="49"/>
        <v>0</v>
      </c>
      <c r="CG25" s="22">
        <f t="shared" si="50"/>
        <v>0</v>
      </c>
      <c r="CH25" s="22">
        <f t="shared" si="51"/>
        <v>0</v>
      </c>
      <c r="CI25" s="22">
        <f t="shared" si="52"/>
        <v>0</v>
      </c>
      <c r="CJ25" s="22">
        <f t="shared" si="53"/>
        <v>0</v>
      </c>
      <c r="CK25" s="22">
        <f t="shared" si="54"/>
        <v>0</v>
      </c>
    </row>
    <row r="26" spans="1:89" x14ac:dyDescent="0.25">
      <c r="A26" t="str">
        <f>VLOOKUP($C26,'Tech Pallet'!$A:$J,10,0)</f>
        <v>NOV</v>
      </c>
      <c r="B26" s="30" t="str">
        <f>VLOOKUP(C26,'Tech Pallet'!A:I,3,0)</f>
        <v>PG</v>
      </c>
      <c r="C26" s="12">
        <f>VLOOKUP($D26,'DU -UCC'!B:C,2,0)</f>
        <v>62714129</v>
      </c>
      <c r="D26" s="84">
        <v>10077567001549</v>
      </c>
      <c r="E26" s="85" t="s">
        <v>128</v>
      </c>
      <c r="F26" s="86">
        <v>1191217</v>
      </c>
      <c r="G26" s="86">
        <v>65980</v>
      </c>
      <c r="H26" s="86">
        <v>75644</v>
      </c>
      <c r="I26" s="86">
        <v>93455</v>
      </c>
      <c r="J26" s="86">
        <v>92795</v>
      </c>
      <c r="K26" s="86">
        <v>144648</v>
      </c>
      <c r="L26" s="86">
        <v>164744</v>
      </c>
      <c r="M26" s="86">
        <v>134383</v>
      </c>
      <c r="N26" s="86">
        <v>117154</v>
      </c>
      <c r="O26" s="86">
        <v>72295</v>
      </c>
      <c r="P26" s="86">
        <v>44289</v>
      </c>
      <c r="Q26" s="86">
        <v>53818</v>
      </c>
      <c r="R26" s="86">
        <v>62548</v>
      </c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23">
        <f t="shared" si="2"/>
        <v>2312970</v>
      </c>
      <c r="AF26">
        <f>VLOOKUP($C26,'Tech Pallet'!$A:$I,9,0)</f>
        <v>130</v>
      </c>
      <c r="AG26">
        <f>VLOOKUP($C26,'Tech Pallet'!$A:$H,8,0)</f>
        <v>5.2680000000000001E-3</v>
      </c>
      <c r="AH26" s="25">
        <f t="shared" si="55"/>
        <v>1121753</v>
      </c>
      <c r="AI26" s="25">
        <f t="shared" si="3"/>
        <v>0</v>
      </c>
      <c r="AJ26" s="8">
        <f t="shared" si="56"/>
        <v>9163.2076923076929</v>
      </c>
      <c r="AK26" s="21">
        <f t="shared" si="57"/>
        <v>8628.8692307692309</v>
      </c>
      <c r="AL26" s="20">
        <f t="shared" si="4"/>
        <v>0</v>
      </c>
      <c r="AM26" s="21">
        <f t="shared" si="58"/>
        <v>507.53846153846155</v>
      </c>
      <c r="AN26" s="21">
        <f t="shared" si="5"/>
        <v>581.87692307692305</v>
      </c>
      <c r="AO26" s="21">
        <f t="shared" si="6"/>
        <v>718.88461538461536</v>
      </c>
      <c r="AP26" s="21">
        <f t="shared" si="7"/>
        <v>713.80769230769226</v>
      </c>
      <c r="AQ26" s="21">
        <f t="shared" si="8"/>
        <v>1112.676923076923</v>
      </c>
      <c r="AR26" s="21">
        <f t="shared" si="9"/>
        <v>1267.2615384615385</v>
      </c>
      <c r="AS26" s="21">
        <f t="shared" si="10"/>
        <v>1033.7153846153847</v>
      </c>
      <c r="AT26" s="21">
        <f t="shared" si="11"/>
        <v>901.18461538461543</v>
      </c>
      <c r="AU26" s="21">
        <f t="shared" si="12"/>
        <v>556.11538461538464</v>
      </c>
      <c r="AV26" s="21">
        <f t="shared" si="13"/>
        <v>340.68461538461537</v>
      </c>
      <c r="AW26" s="21">
        <f t="shared" si="14"/>
        <v>413.98461538461538</v>
      </c>
      <c r="AX26" s="21">
        <f t="shared" si="15"/>
        <v>481.13846153846151</v>
      </c>
      <c r="AY26" s="21">
        <f t="shared" si="16"/>
        <v>0</v>
      </c>
      <c r="AZ26" s="21">
        <f t="shared" si="17"/>
        <v>0</v>
      </c>
      <c r="BA26" s="21">
        <f t="shared" si="18"/>
        <v>0</v>
      </c>
      <c r="BB26" s="21">
        <f t="shared" si="19"/>
        <v>0</v>
      </c>
      <c r="BC26" s="21">
        <f t="shared" si="20"/>
        <v>0</v>
      </c>
      <c r="BD26" s="21">
        <f t="shared" si="21"/>
        <v>0</v>
      </c>
      <c r="BE26" s="21">
        <f t="shared" si="22"/>
        <v>0</v>
      </c>
      <c r="BF26" s="21">
        <f t="shared" si="23"/>
        <v>0</v>
      </c>
      <c r="BG26" s="21">
        <f t="shared" si="24"/>
        <v>0</v>
      </c>
      <c r="BH26" s="21">
        <f t="shared" si="25"/>
        <v>0</v>
      </c>
      <c r="BI26" s="21">
        <f t="shared" si="26"/>
        <v>0</v>
      </c>
      <c r="BJ26" s="21">
        <f t="shared" si="27"/>
        <v>0</v>
      </c>
      <c r="BK26" s="17">
        <f t="shared" si="28"/>
        <v>6275.3311560000002</v>
      </c>
      <c r="BL26" s="22">
        <f t="shared" si="29"/>
        <v>5909.3948040000005</v>
      </c>
      <c r="BM26" s="22">
        <f t="shared" si="30"/>
        <v>0</v>
      </c>
      <c r="BN26" s="22">
        <f t="shared" si="31"/>
        <v>347.58264000000003</v>
      </c>
      <c r="BO26" s="22">
        <f t="shared" si="32"/>
        <v>398.492592</v>
      </c>
      <c r="BP26" s="22">
        <f t="shared" si="33"/>
        <v>492.32094000000001</v>
      </c>
      <c r="BQ26" s="22">
        <f t="shared" si="34"/>
        <v>488.84406000000001</v>
      </c>
      <c r="BR26" s="22">
        <f t="shared" si="35"/>
        <v>762.00566400000002</v>
      </c>
      <c r="BS26" s="22">
        <f t="shared" si="36"/>
        <v>867.87139200000001</v>
      </c>
      <c r="BT26" s="22">
        <f t="shared" si="37"/>
        <v>707.92964400000005</v>
      </c>
      <c r="BU26" s="22">
        <f t="shared" si="38"/>
        <v>617.16727200000003</v>
      </c>
      <c r="BV26" s="22">
        <f t="shared" si="39"/>
        <v>380.85005999999998</v>
      </c>
      <c r="BW26" s="22">
        <f t="shared" si="40"/>
        <v>233.31445200000002</v>
      </c>
      <c r="BX26" s="22">
        <f t="shared" si="41"/>
        <v>283.51322399999998</v>
      </c>
      <c r="BY26" s="22">
        <f t="shared" si="42"/>
        <v>329.50286399999999</v>
      </c>
      <c r="BZ26" s="22">
        <f t="shared" si="43"/>
        <v>0</v>
      </c>
      <c r="CA26" s="22">
        <f t="shared" si="44"/>
        <v>0</v>
      </c>
      <c r="CB26" s="22">
        <f t="shared" si="45"/>
        <v>0</v>
      </c>
      <c r="CC26" s="22">
        <f t="shared" si="46"/>
        <v>0</v>
      </c>
      <c r="CD26" s="22">
        <f t="shared" si="47"/>
        <v>0</v>
      </c>
      <c r="CE26" s="22">
        <f t="shared" si="48"/>
        <v>0</v>
      </c>
      <c r="CF26" s="22">
        <f t="shared" si="49"/>
        <v>0</v>
      </c>
      <c r="CG26" s="22">
        <f t="shared" si="50"/>
        <v>0</v>
      </c>
      <c r="CH26" s="22">
        <f t="shared" si="51"/>
        <v>0</v>
      </c>
      <c r="CI26" s="22">
        <f t="shared" si="52"/>
        <v>0</v>
      </c>
      <c r="CJ26" s="22">
        <f t="shared" si="53"/>
        <v>0</v>
      </c>
      <c r="CK26" s="22">
        <f t="shared" si="54"/>
        <v>0</v>
      </c>
    </row>
    <row r="27" spans="1:89" x14ac:dyDescent="0.25">
      <c r="A27" t="str">
        <f>VLOOKUP($C27,'Tech Pallet'!$A:$J,10,0)</f>
        <v>PIC</v>
      </c>
      <c r="B27" s="30" t="str">
        <f>VLOOKUP(C27,'Tech Pallet'!A:I,3,0)</f>
        <v>BJ PTS</v>
      </c>
      <c r="C27" s="12">
        <f>VLOOKUP($D27,'DU -UCC'!B:C,2,0)</f>
        <v>67794167</v>
      </c>
      <c r="D27" s="84">
        <v>10076840076571</v>
      </c>
      <c r="E27" s="85" t="s">
        <v>140</v>
      </c>
      <c r="F27" s="86">
        <v>994927</v>
      </c>
      <c r="G27" s="86">
        <v>55411</v>
      </c>
      <c r="H27" s="86">
        <v>83673</v>
      </c>
      <c r="I27" s="86">
        <v>98928</v>
      </c>
      <c r="J27" s="86">
        <v>85251</v>
      </c>
      <c r="K27" s="86">
        <v>91549</v>
      </c>
      <c r="L27" s="86">
        <v>112271</v>
      </c>
      <c r="M27" s="86">
        <v>77706</v>
      </c>
      <c r="N27" s="86">
        <v>93571</v>
      </c>
      <c r="O27" s="86">
        <v>97823</v>
      </c>
      <c r="P27" s="86">
        <v>81471</v>
      </c>
      <c r="Q27" s="86">
        <v>78222</v>
      </c>
      <c r="R27" s="86">
        <v>82329</v>
      </c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23">
        <f t="shared" si="2"/>
        <v>2033132</v>
      </c>
      <c r="AF27">
        <f>VLOOKUP($C27,'Tech Pallet'!$A:$I,9,0)</f>
        <v>240</v>
      </c>
      <c r="AG27">
        <f>VLOOKUP($C27,'Tech Pallet'!$A:$H,8,0)</f>
        <v>3.7853439999999999E-3</v>
      </c>
      <c r="AH27" s="25">
        <f t="shared" si="55"/>
        <v>1038205</v>
      </c>
      <c r="AI27" s="25">
        <f t="shared" si="3"/>
        <v>0</v>
      </c>
      <c r="AJ27" s="8">
        <f t="shared" si="56"/>
        <v>4145.5291666666662</v>
      </c>
      <c r="AK27" s="21">
        <f t="shared" si="57"/>
        <v>4325.854166666667</v>
      </c>
      <c r="AL27" s="20">
        <f t="shared" si="4"/>
        <v>0</v>
      </c>
      <c r="AM27" s="21">
        <f t="shared" si="58"/>
        <v>230.87916666666666</v>
      </c>
      <c r="AN27" s="21">
        <f t="shared" si="5"/>
        <v>348.63749999999999</v>
      </c>
      <c r="AO27" s="21">
        <f t="shared" si="6"/>
        <v>412.2</v>
      </c>
      <c r="AP27" s="21">
        <f t="shared" si="7"/>
        <v>355.21249999999998</v>
      </c>
      <c r="AQ27" s="21">
        <f t="shared" si="8"/>
        <v>381.45416666666665</v>
      </c>
      <c r="AR27" s="21">
        <f t="shared" si="9"/>
        <v>467.79583333333335</v>
      </c>
      <c r="AS27" s="21">
        <f t="shared" si="10"/>
        <v>323.77499999999998</v>
      </c>
      <c r="AT27" s="21">
        <f t="shared" si="11"/>
        <v>389.87916666666666</v>
      </c>
      <c r="AU27" s="21">
        <f t="shared" si="12"/>
        <v>407.59583333333336</v>
      </c>
      <c r="AV27" s="21">
        <f t="shared" si="13"/>
        <v>339.46249999999998</v>
      </c>
      <c r="AW27" s="21">
        <f t="shared" si="14"/>
        <v>325.92500000000001</v>
      </c>
      <c r="AX27" s="21">
        <f t="shared" si="15"/>
        <v>343.03750000000002</v>
      </c>
      <c r="AY27" s="21">
        <f t="shared" si="16"/>
        <v>0</v>
      </c>
      <c r="AZ27" s="21">
        <f t="shared" si="17"/>
        <v>0</v>
      </c>
      <c r="BA27" s="21">
        <f t="shared" si="18"/>
        <v>0</v>
      </c>
      <c r="BB27" s="21">
        <f t="shared" si="19"/>
        <v>0</v>
      </c>
      <c r="BC27" s="21">
        <f t="shared" si="20"/>
        <v>0</v>
      </c>
      <c r="BD27" s="21">
        <f t="shared" si="21"/>
        <v>0</v>
      </c>
      <c r="BE27" s="21">
        <f t="shared" si="22"/>
        <v>0</v>
      </c>
      <c r="BF27" s="21">
        <f t="shared" si="23"/>
        <v>0</v>
      </c>
      <c r="BG27" s="21">
        <f t="shared" si="24"/>
        <v>0</v>
      </c>
      <c r="BH27" s="21">
        <f t="shared" si="25"/>
        <v>0</v>
      </c>
      <c r="BI27" s="21">
        <f t="shared" si="26"/>
        <v>0</v>
      </c>
      <c r="BJ27" s="21">
        <f t="shared" si="27"/>
        <v>0</v>
      </c>
      <c r="BK27" s="17">
        <f t="shared" si="28"/>
        <v>3766.1409498879998</v>
      </c>
      <c r="BL27" s="22">
        <f t="shared" si="29"/>
        <v>3929.9630675200001</v>
      </c>
      <c r="BM27" s="22">
        <f t="shared" si="30"/>
        <v>0</v>
      </c>
      <c r="BN27" s="22">
        <f t="shared" si="31"/>
        <v>209.749696384</v>
      </c>
      <c r="BO27" s="22">
        <f t="shared" si="32"/>
        <v>316.73108851199999</v>
      </c>
      <c r="BP27" s="22">
        <f t="shared" si="33"/>
        <v>374.47651123200001</v>
      </c>
      <c r="BQ27" s="22">
        <f t="shared" si="34"/>
        <v>322.70436134400001</v>
      </c>
      <c r="BR27" s="22">
        <f t="shared" si="35"/>
        <v>346.54445785600001</v>
      </c>
      <c r="BS27" s="22">
        <f t="shared" si="36"/>
        <v>424.98435622400001</v>
      </c>
      <c r="BT27" s="22">
        <f t="shared" si="37"/>
        <v>294.143940864</v>
      </c>
      <c r="BU27" s="22">
        <f t="shared" si="38"/>
        <v>354.198423424</v>
      </c>
      <c r="BV27" s="22">
        <f t="shared" si="39"/>
        <v>370.293706112</v>
      </c>
      <c r="BW27" s="22">
        <f t="shared" si="40"/>
        <v>308.39576102400002</v>
      </c>
      <c r="BX27" s="22">
        <f t="shared" si="41"/>
        <v>296.09717836800002</v>
      </c>
      <c r="BY27" s="22">
        <f t="shared" si="42"/>
        <v>311.64358617599999</v>
      </c>
      <c r="BZ27" s="22">
        <f t="shared" si="43"/>
        <v>0</v>
      </c>
      <c r="CA27" s="22">
        <f t="shared" si="44"/>
        <v>0</v>
      </c>
      <c r="CB27" s="22">
        <f t="shared" si="45"/>
        <v>0</v>
      </c>
      <c r="CC27" s="22">
        <f t="shared" si="46"/>
        <v>0</v>
      </c>
      <c r="CD27" s="22">
        <f t="shared" si="47"/>
        <v>0</v>
      </c>
      <c r="CE27" s="22">
        <f t="shared" si="48"/>
        <v>0</v>
      </c>
      <c r="CF27" s="22">
        <f t="shared" si="49"/>
        <v>0</v>
      </c>
      <c r="CG27" s="22">
        <f t="shared" si="50"/>
        <v>0</v>
      </c>
      <c r="CH27" s="22">
        <f t="shared" si="51"/>
        <v>0</v>
      </c>
      <c r="CI27" s="22">
        <f t="shared" si="52"/>
        <v>0</v>
      </c>
      <c r="CJ27" s="22">
        <f t="shared" si="53"/>
        <v>0</v>
      </c>
      <c r="CK27" s="22">
        <f t="shared" si="54"/>
        <v>0</v>
      </c>
    </row>
    <row r="28" spans="1:89" x14ac:dyDescent="0.25">
      <c r="A28" t="str">
        <f>VLOOKUP($C28,'Tech Pallet'!$A:$J,10,0)</f>
        <v>NOV</v>
      </c>
      <c r="B28" s="30" t="str">
        <f>VLOOKUP(C28,'Tech Pallet'!A:I,3,0)</f>
        <v>MG Sticks</v>
      </c>
      <c r="C28" s="12">
        <f>VLOOKUP($D28,'DU -UCC'!B:C,2,0)</f>
        <v>64330611</v>
      </c>
      <c r="D28" s="84">
        <v>10077567132281</v>
      </c>
      <c r="E28" s="85" t="s">
        <v>132</v>
      </c>
      <c r="F28" s="86">
        <v>992010</v>
      </c>
      <c r="G28" s="86">
        <v>65368</v>
      </c>
      <c r="H28" s="86">
        <v>58821</v>
      </c>
      <c r="I28" s="86">
        <v>92584</v>
      </c>
      <c r="J28" s="86">
        <v>94794</v>
      </c>
      <c r="K28" s="86">
        <v>141312</v>
      </c>
      <c r="L28" s="86">
        <v>95123</v>
      </c>
      <c r="M28" s="86">
        <v>110586</v>
      </c>
      <c r="N28" s="86">
        <v>89857</v>
      </c>
      <c r="O28" s="86">
        <v>72141</v>
      </c>
      <c r="P28" s="86">
        <v>81248</v>
      </c>
      <c r="Q28" s="86">
        <v>69804</v>
      </c>
      <c r="R28" s="86">
        <v>63233</v>
      </c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23">
        <f t="shared" si="2"/>
        <v>2026881</v>
      </c>
      <c r="AF28">
        <f>VLOOKUP($C28,'Tech Pallet'!$A:$I,9,0)</f>
        <v>210</v>
      </c>
      <c r="AG28">
        <f>VLOOKUP($C28,'Tech Pallet'!$A:$H,8,0)</f>
        <v>2.16E-3</v>
      </c>
      <c r="AH28" s="25">
        <f t="shared" si="55"/>
        <v>1034871</v>
      </c>
      <c r="AI28" s="25">
        <f t="shared" si="3"/>
        <v>0</v>
      </c>
      <c r="AJ28" s="8">
        <f t="shared" si="56"/>
        <v>4723.8571428571431</v>
      </c>
      <c r="AK28" s="21">
        <f t="shared" si="57"/>
        <v>4927.9571428571426</v>
      </c>
      <c r="AL28" s="20">
        <f t="shared" si="4"/>
        <v>0</v>
      </c>
      <c r="AM28" s="21">
        <f t="shared" si="58"/>
        <v>311.27619047619049</v>
      </c>
      <c r="AN28" s="21">
        <f t="shared" si="5"/>
        <v>280.10000000000002</v>
      </c>
      <c r="AO28" s="21">
        <f t="shared" si="6"/>
        <v>440.87619047619046</v>
      </c>
      <c r="AP28" s="21">
        <f t="shared" si="7"/>
        <v>451.4</v>
      </c>
      <c r="AQ28" s="21">
        <f t="shared" si="8"/>
        <v>672.91428571428571</v>
      </c>
      <c r="AR28" s="21">
        <f t="shared" si="9"/>
        <v>452.96666666666664</v>
      </c>
      <c r="AS28" s="21">
        <f t="shared" si="10"/>
        <v>526.6</v>
      </c>
      <c r="AT28" s="21">
        <f t="shared" si="11"/>
        <v>427.89047619047619</v>
      </c>
      <c r="AU28" s="21">
        <f t="shared" si="12"/>
        <v>343.52857142857141</v>
      </c>
      <c r="AV28" s="21">
        <f t="shared" si="13"/>
        <v>386.89523809523808</v>
      </c>
      <c r="AW28" s="21">
        <f t="shared" si="14"/>
        <v>332.4</v>
      </c>
      <c r="AX28" s="21">
        <f t="shared" si="15"/>
        <v>301.10952380952381</v>
      </c>
      <c r="AY28" s="21">
        <f t="shared" si="16"/>
        <v>0</v>
      </c>
      <c r="AZ28" s="21">
        <f t="shared" si="17"/>
        <v>0</v>
      </c>
      <c r="BA28" s="21">
        <f t="shared" si="18"/>
        <v>0</v>
      </c>
      <c r="BB28" s="21">
        <f t="shared" si="19"/>
        <v>0</v>
      </c>
      <c r="BC28" s="21">
        <f t="shared" si="20"/>
        <v>0</v>
      </c>
      <c r="BD28" s="21">
        <f t="shared" si="21"/>
        <v>0</v>
      </c>
      <c r="BE28" s="21">
        <f t="shared" si="22"/>
        <v>0</v>
      </c>
      <c r="BF28" s="21">
        <f t="shared" si="23"/>
        <v>0</v>
      </c>
      <c r="BG28" s="21">
        <f t="shared" si="24"/>
        <v>0</v>
      </c>
      <c r="BH28" s="21">
        <f t="shared" si="25"/>
        <v>0</v>
      </c>
      <c r="BI28" s="21">
        <f t="shared" si="26"/>
        <v>0</v>
      </c>
      <c r="BJ28" s="21">
        <f t="shared" si="27"/>
        <v>0</v>
      </c>
      <c r="BK28" s="17">
        <f t="shared" si="28"/>
        <v>2142.7415999999998</v>
      </c>
      <c r="BL28" s="22">
        <f t="shared" si="29"/>
        <v>2235.3213599999999</v>
      </c>
      <c r="BM28" s="22">
        <f t="shared" si="30"/>
        <v>0</v>
      </c>
      <c r="BN28" s="22">
        <f t="shared" si="31"/>
        <v>141.19488000000001</v>
      </c>
      <c r="BO28" s="22">
        <f t="shared" si="32"/>
        <v>127.05336</v>
      </c>
      <c r="BP28" s="22">
        <f t="shared" si="33"/>
        <v>199.98143999999999</v>
      </c>
      <c r="BQ28" s="22">
        <f t="shared" si="34"/>
        <v>204.75504000000001</v>
      </c>
      <c r="BR28" s="22">
        <f t="shared" si="35"/>
        <v>305.23392000000001</v>
      </c>
      <c r="BS28" s="22">
        <f t="shared" si="36"/>
        <v>205.46567999999999</v>
      </c>
      <c r="BT28" s="22">
        <f t="shared" si="37"/>
        <v>238.86575999999999</v>
      </c>
      <c r="BU28" s="22">
        <f t="shared" si="38"/>
        <v>194.09111999999999</v>
      </c>
      <c r="BV28" s="22">
        <f t="shared" si="39"/>
        <v>155.82455999999999</v>
      </c>
      <c r="BW28" s="22">
        <f t="shared" si="40"/>
        <v>175.49567999999999</v>
      </c>
      <c r="BX28" s="22">
        <f t="shared" si="41"/>
        <v>150.77664000000001</v>
      </c>
      <c r="BY28" s="22">
        <f t="shared" si="42"/>
        <v>136.58328</v>
      </c>
      <c r="BZ28" s="22">
        <f t="shared" si="43"/>
        <v>0</v>
      </c>
      <c r="CA28" s="22">
        <f t="shared" si="44"/>
        <v>0</v>
      </c>
      <c r="CB28" s="22">
        <f t="shared" si="45"/>
        <v>0</v>
      </c>
      <c r="CC28" s="22">
        <f t="shared" si="46"/>
        <v>0</v>
      </c>
      <c r="CD28" s="22">
        <f t="shared" si="47"/>
        <v>0</v>
      </c>
      <c r="CE28" s="22">
        <f t="shared" si="48"/>
        <v>0</v>
      </c>
      <c r="CF28" s="22">
        <f t="shared" si="49"/>
        <v>0</v>
      </c>
      <c r="CG28" s="22">
        <f t="shared" si="50"/>
        <v>0</v>
      </c>
      <c r="CH28" s="22">
        <f t="shared" si="51"/>
        <v>0</v>
      </c>
      <c r="CI28" s="22">
        <f t="shared" si="52"/>
        <v>0</v>
      </c>
      <c r="CJ28" s="22">
        <f t="shared" si="53"/>
        <v>0</v>
      </c>
      <c r="CK28" s="22">
        <f t="shared" si="54"/>
        <v>0</v>
      </c>
    </row>
    <row r="29" spans="1:89" x14ac:dyDescent="0.25">
      <c r="A29" t="str">
        <f>VLOOKUP($C29,'Tech Pallet'!$A:$J,10,0)</f>
        <v>PIC</v>
      </c>
      <c r="B29" s="30" t="str">
        <f>VLOOKUP(C29,'Tech Pallet'!A:I,3,0)</f>
        <v>48oz</v>
      </c>
      <c r="C29" s="12">
        <f>VLOOKUP($D29,'DU -UCC'!B:C,2,0)</f>
        <v>68817793</v>
      </c>
      <c r="D29" s="84">
        <v>10077567254242</v>
      </c>
      <c r="E29" s="85" t="s">
        <v>137</v>
      </c>
      <c r="F29" s="86">
        <v>1073358</v>
      </c>
      <c r="G29" s="86">
        <v>58346</v>
      </c>
      <c r="H29" s="86">
        <v>78852</v>
      </c>
      <c r="I29" s="86">
        <v>81997</v>
      </c>
      <c r="J29" s="86">
        <v>108186</v>
      </c>
      <c r="K29" s="86">
        <v>84293</v>
      </c>
      <c r="L29" s="86">
        <v>112316</v>
      </c>
      <c r="M29" s="86">
        <v>90428</v>
      </c>
      <c r="N29" s="86">
        <v>81305</v>
      </c>
      <c r="O29" s="86">
        <v>65960</v>
      </c>
      <c r="P29" s="86">
        <v>66605</v>
      </c>
      <c r="Q29" s="86">
        <v>81788</v>
      </c>
      <c r="R29" s="86">
        <v>75655</v>
      </c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23">
        <f t="shared" si="2"/>
        <v>2059089</v>
      </c>
      <c r="AF29">
        <f>VLOOKUP($C29,'Tech Pallet'!$A:$I,9,0)</f>
        <v>176</v>
      </c>
      <c r="AG29">
        <f>VLOOKUP($C29,'Tech Pallet'!$A:$H,8,0)</f>
        <v>8.5199999999999998E-3</v>
      </c>
      <c r="AH29" s="25">
        <f t="shared" si="55"/>
        <v>985731</v>
      </c>
      <c r="AI29" s="25">
        <f t="shared" si="3"/>
        <v>0</v>
      </c>
      <c r="AJ29" s="8">
        <f t="shared" si="56"/>
        <v>6098.625</v>
      </c>
      <c r="AK29" s="21">
        <f t="shared" si="57"/>
        <v>5600.744318181818</v>
      </c>
      <c r="AL29" s="20">
        <f t="shared" si="4"/>
        <v>0</v>
      </c>
      <c r="AM29" s="21">
        <f t="shared" si="58"/>
        <v>331.51136363636363</v>
      </c>
      <c r="AN29" s="21">
        <f t="shared" si="5"/>
        <v>448.02272727272725</v>
      </c>
      <c r="AO29" s="21">
        <f t="shared" si="6"/>
        <v>465.89204545454544</v>
      </c>
      <c r="AP29" s="21">
        <f t="shared" si="7"/>
        <v>614.69318181818187</v>
      </c>
      <c r="AQ29" s="21">
        <f t="shared" si="8"/>
        <v>478.9375</v>
      </c>
      <c r="AR29" s="21">
        <f t="shared" si="9"/>
        <v>638.15909090909088</v>
      </c>
      <c r="AS29" s="21">
        <f t="shared" si="10"/>
        <v>513.7954545454545</v>
      </c>
      <c r="AT29" s="21">
        <f t="shared" si="11"/>
        <v>461.96022727272725</v>
      </c>
      <c r="AU29" s="21">
        <f t="shared" si="12"/>
        <v>374.77272727272725</v>
      </c>
      <c r="AV29" s="21">
        <f t="shared" si="13"/>
        <v>378.4375</v>
      </c>
      <c r="AW29" s="21">
        <f t="shared" si="14"/>
        <v>464.70454545454544</v>
      </c>
      <c r="AX29" s="21">
        <f t="shared" si="15"/>
        <v>429.85795454545456</v>
      </c>
      <c r="AY29" s="21">
        <f t="shared" si="16"/>
        <v>0</v>
      </c>
      <c r="AZ29" s="21">
        <f t="shared" si="17"/>
        <v>0</v>
      </c>
      <c r="BA29" s="21">
        <f t="shared" si="18"/>
        <v>0</v>
      </c>
      <c r="BB29" s="21">
        <f t="shared" si="19"/>
        <v>0</v>
      </c>
      <c r="BC29" s="21">
        <f t="shared" si="20"/>
        <v>0</v>
      </c>
      <c r="BD29" s="21">
        <f t="shared" si="21"/>
        <v>0</v>
      </c>
      <c r="BE29" s="21">
        <f t="shared" si="22"/>
        <v>0</v>
      </c>
      <c r="BF29" s="21">
        <f t="shared" si="23"/>
        <v>0</v>
      </c>
      <c r="BG29" s="21">
        <f t="shared" si="24"/>
        <v>0</v>
      </c>
      <c r="BH29" s="21">
        <f t="shared" si="25"/>
        <v>0</v>
      </c>
      <c r="BI29" s="21">
        <f t="shared" si="26"/>
        <v>0</v>
      </c>
      <c r="BJ29" s="21">
        <f t="shared" si="27"/>
        <v>0</v>
      </c>
      <c r="BK29" s="17">
        <f t="shared" si="28"/>
        <v>9145.0101599999998</v>
      </c>
      <c r="BL29" s="22">
        <f t="shared" si="29"/>
        <v>8398.4281200000005</v>
      </c>
      <c r="BM29" s="22">
        <f t="shared" si="30"/>
        <v>0</v>
      </c>
      <c r="BN29" s="22">
        <f t="shared" si="31"/>
        <v>497.10791999999998</v>
      </c>
      <c r="BO29" s="22">
        <f t="shared" si="32"/>
        <v>671.81903999999997</v>
      </c>
      <c r="BP29" s="22">
        <f t="shared" si="33"/>
        <v>698.61443999999995</v>
      </c>
      <c r="BQ29" s="22">
        <f t="shared" si="34"/>
        <v>921.74472000000003</v>
      </c>
      <c r="BR29" s="22">
        <f t="shared" si="35"/>
        <v>718.17635999999993</v>
      </c>
      <c r="BS29" s="22">
        <f t="shared" si="36"/>
        <v>956.93232</v>
      </c>
      <c r="BT29" s="22">
        <f t="shared" si="37"/>
        <v>770.44655999999998</v>
      </c>
      <c r="BU29" s="22">
        <f t="shared" si="38"/>
        <v>692.71860000000004</v>
      </c>
      <c r="BV29" s="22">
        <f t="shared" si="39"/>
        <v>561.97919999999999</v>
      </c>
      <c r="BW29" s="22">
        <f t="shared" si="40"/>
        <v>567.47460000000001</v>
      </c>
      <c r="BX29" s="22">
        <f t="shared" si="41"/>
        <v>696.83375999999998</v>
      </c>
      <c r="BY29" s="22">
        <f t="shared" si="42"/>
        <v>644.5806</v>
      </c>
      <c r="BZ29" s="22">
        <f t="shared" si="43"/>
        <v>0</v>
      </c>
      <c r="CA29" s="22">
        <f t="shared" si="44"/>
        <v>0</v>
      </c>
      <c r="CB29" s="22">
        <f t="shared" si="45"/>
        <v>0</v>
      </c>
      <c r="CC29" s="22">
        <f t="shared" si="46"/>
        <v>0</v>
      </c>
      <c r="CD29" s="22">
        <f t="shared" si="47"/>
        <v>0</v>
      </c>
      <c r="CE29" s="22">
        <f t="shared" si="48"/>
        <v>0</v>
      </c>
      <c r="CF29" s="22">
        <f t="shared" si="49"/>
        <v>0</v>
      </c>
      <c r="CG29" s="22">
        <f t="shared" si="50"/>
        <v>0</v>
      </c>
      <c r="CH29" s="22">
        <f t="shared" si="51"/>
        <v>0</v>
      </c>
      <c r="CI29" s="22">
        <f t="shared" si="52"/>
        <v>0</v>
      </c>
      <c r="CJ29" s="22">
        <f t="shared" si="53"/>
        <v>0</v>
      </c>
      <c r="CK29" s="22">
        <f t="shared" si="54"/>
        <v>0</v>
      </c>
    </row>
    <row r="30" spans="1:89" x14ac:dyDescent="0.25">
      <c r="A30" t="str">
        <f>VLOOKUP($C30,'Tech Pallet'!$A:$J,10,0)</f>
        <v>NOV</v>
      </c>
      <c r="B30" s="30" t="str">
        <f>VLOOKUP(C30,'Tech Pallet'!A:I,3,0)</f>
        <v>Facepieces</v>
      </c>
      <c r="C30" s="12">
        <f>VLOOKUP($D30,'DU -UCC'!B:C,2,0)</f>
        <v>64341108</v>
      </c>
      <c r="D30" s="84">
        <v>10077567003499</v>
      </c>
      <c r="E30" s="85" t="s">
        <v>130</v>
      </c>
      <c r="F30" s="86">
        <v>1068665</v>
      </c>
      <c r="G30" s="86">
        <v>41415</v>
      </c>
      <c r="H30" s="86">
        <v>51585</v>
      </c>
      <c r="I30" s="86">
        <v>103422</v>
      </c>
      <c r="J30" s="86">
        <v>118348</v>
      </c>
      <c r="K30" s="86">
        <v>114375</v>
      </c>
      <c r="L30" s="86">
        <v>142581</v>
      </c>
      <c r="M30" s="86">
        <v>113214</v>
      </c>
      <c r="N30" s="86">
        <v>78915</v>
      </c>
      <c r="O30" s="86">
        <v>56295</v>
      </c>
      <c r="P30" s="86">
        <v>44610</v>
      </c>
      <c r="Q30" s="86">
        <v>44205</v>
      </c>
      <c r="R30" s="86">
        <v>38480</v>
      </c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23">
        <f t="shared" si="2"/>
        <v>2016110</v>
      </c>
      <c r="AF30">
        <f>VLOOKUP($C30,'Tech Pallet'!$A:$I,9,0)</f>
        <v>210</v>
      </c>
      <c r="AG30">
        <f>VLOOKUP($C30,'Tech Pallet'!$A:$H,8,0)</f>
        <v>2.3599999999999997E-3</v>
      </c>
      <c r="AH30" s="25">
        <f t="shared" si="55"/>
        <v>947445</v>
      </c>
      <c r="AI30" s="25">
        <f t="shared" si="3"/>
        <v>0</v>
      </c>
      <c r="AJ30" s="8">
        <f t="shared" si="56"/>
        <v>5088.8809523809523</v>
      </c>
      <c r="AK30" s="21">
        <f t="shared" si="57"/>
        <v>4511.6428571428569</v>
      </c>
      <c r="AL30" s="20">
        <f t="shared" si="4"/>
        <v>0</v>
      </c>
      <c r="AM30" s="21">
        <f t="shared" si="58"/>
        <v>197.21428571428572</v>
      </c>
      <c r="AN30" s="21">
        <f t="shared" si="5"/>
        <v>245.64285714285714</v>
      </c>
      <c r="AO30" s="21">
        <f t="shared" si="6"/>
        <v>492.48571428571427</v>
      </c>
      <c r="AP30" s="21">
        <f t="shared" si="7"/>
        <v>563.56190476190477</v>
      </c>
      <c r="AQ30" s="21">
        <f t="shared" si="8"/>
        <v>544.64285714285711</v>
      </c>
      <c r="AR30" s="21">
        <f t="shared" si="9"/>
        <v>678.95714285714291</v>
      </c>
      <c r="AS30" s="21">
        <f t="shared" si="10"/>
        <v>539.11428571428576</v>
      </c>
      <c r="AT30" s="21">
        <f t="shared" si="11"/>
        <v>375.78571428571428</v>
      </c>
      <c r="AU30" s="21">
        <f t="shared" si="12"/>
        <v>268.07142857142856</v>
      </c>
      <c r="AV30" s="21">
        <f t="shared" si="13"/>
        <v>212.42857142857142</v>
      </c>
      <c r="AW30" s="21">
        <f t="shared" si="14"/>
        <v>210.5</v>
      </c>
      <c r="AX30" s="21">
        <f t="shared" si="15"/>
        <v>183.23809523809524</v>
      </c>
      <c r="AY30" s="21">
        <f t="shared" si="16"/>
        <v>0</v>
      </c>
      <c r="AZ30" s="21">
        <f t="shared" si="17"/>
        <v>0</v>
      </c>
      <c r="BA30" s="21">
        <f t="shared" si="18"/>
        <v>0</v>
      </c>
      <c r="BB30" s="21">
        <f t="shared" si="19"/>
        <v>0</v>
      </c>
      <c r="BC30" s="21">
        <f t="shared" si="20"/>
        <v>0</v>
      </c>
      <c r="BD30" s="21">
        <f t="shared" si="21"/>
        <v>0</v>
      </c>
      <c r="BE30" s="21">
        <f t="shared" si="22"/>
        <v>0</v>
      </c>
      <c r="BF30" s="21">
        <f t="shared" si="23"/>
        <v>0</v>
      </c>
      <c r="BG30" s="21">
        <f t="shared" si="24"/>
        <v>0</v>
      </c>
      <c r="BH30" s="21">
        <f t="shared" si="25"/>
        <v>0</v>
      </c>
      <c r="BI30" s="21">
        <f t="shared" si="26"/>
        <v>0</v>
      </c>
      <c r="BJ30" s="21">
        <f t="shared" si="27"/>
        <v>0</v>
      </c>
      <c r="BK30" s="17">
        <f t="shared" si="28"/>
        <v>2522.0493999999999</v>
      </c>
      <c r="BL30" s="22">
        <f t="shared" si="29"/>
        <v>2235.9701999999997</v>
      </c>
      <c r="BM30" s="22">
        <f t="shared" si="30"/>
        <v>0</v>
      </c>
      <c r="BN30" s="22">
        <f t="shared" si="31"/>
        <v>97.739399999999989</v>
      </c>
      <c r="BO30" s="22">
        <f t="shared" si="32"/>
        <v>121.74059999999999</v>
      </c>
      <c r="BP30" s="22">
        <f t="shared" si="33"/>
        <v>244.07591999999997</v>
      </c>
      <c r="BQ30" s="22">
        <f t="shared" si="34"/>
        <v>279.30127999999996</v>
      </c>
      <c r="BR30" s="22">
        <f t="shared" si="35"/>
        <v>269.92499999999995</v>
      </c>
      <c r="BS30" s="22">
        <f t="shared" si="36"/>
        <v>336.49115999999998</v>
      </c>
      <c r="BT30" s="22">
        <f t="shared" si="37"/>
        <v>267.18503999999996</v>
      </c>
      <c r="BU30" s="22">
        <f t="shared" si="38"/>
        <v>186.23939999999999</v>
      </c>
      <c r="BV30" s="22">
        <f t="shared" si="39"/>
        <v>132.85619999999997</v>
      </c>
      <c r="BW30" s="22">
        <f t="shared" si="40"/>
        <v>105.27959999999999</v>
      </c>
      <c r="BX30" s="22">
        <f t="shared" si="41"/>
        <v>104.32379999999999</v>
      </c>
      <c r="BY30" s="22">
        <f t="shared" si="42"/>
        <v>90.812799999999982</v>
      </c>
      <c r="BZ30" s="22">
        <f t="shared" si="43"/>
        <v>0</v>
      </c>
      <c r="CA30" s="22">
        <f t="shared" si="44"/>
        <v>0</v>
      </c>
      <c r="CB30" s="22">
        <f t="shared" si="45"/>
        <v>0</v>
      </c>
      <c r="CC30" s="22">
        <f t="shared" si="46"/>
        <v>0</v>
      </c>
      <c r="CD30" s="22">
        <f t="shared" si="47"/>
        <v>0</v>
      </c>
      <c r="CE30" s="22">
        <f t="shared" si="48"/>
        <v>0</v>
      </c>
      <c r="CF30" s="22">
        <f t="shared" si="49"/>
        <v>0</v>
      </c>
      <c r="CG30" s="22">
        <f t="shared" si="50"/>
        <v>0</v>
      </c>
      <c r="CH30" s="22">
        <f t="shared" si="51"/>
        <v>0</v>
      </c>
      <c r="CI30" s="22">
        <f t="shared" si="52"/>
        <v>0</v>
      </c>
      <c r="CJ30" s="22">
        <f t="shared" si="53"/>
        <v>0</v>
      </c>
      <c r="CK30" s="22">
        <f t="shared" si="54"/>
        <v>0</v>
      </c>
    </row>
    <row r="31" spans="1:89" x14ac:dyDescent="0.25">
      <c r="A31" t="str">
        <f>VLOOKUP($C31,'Tech Pallet'!$A:$J,10,0)</f>
        <v>PIC</v>
      </c>
      <c r="B31" s="30" t="str">
        <f>VLOOKUP(C31,'Tech Pallet'!A:I,3,0)</f>
        <v>TALENTI</v>
      </c>
      <c r="C31" s="12">
        <f>VLOOKUP($D31,'DU -UCC'!B:C,2,0)</f>
        <v>68726916</v>
      </c>
      <c r="D31" s="84">
        <v>20186852000161</v>
      </c>
      <c r="E31" s="85" t="s">
        <v>136</v>
      </c>
      <c r="F31" s="86">
        <v>948358</v>
      </c>
      <c r="G31" s="86">
        <v>64107</v>
      </c>
      <c r="H31" s="86">
        <v>74422</v>
      </c>
      <c r="I31" s="86">
        <v>91301</v>
      </c>
      <c r="J31" s="86">
        <v>84205</v>
      </c>
      <c r="K31" s="86">
        <v>95970</v>
      </c>
      <c r="L31" s="86">
        <v>105062</v>
      </c>
      <c r="M31" s="86">
        <v>85514</v>
      </c>
      <c r="N31" s="86">
        <v>77888</v>
      </c>
      <c r="O31" s="86">
        <v>80183</v>
      </c>
      <c r="P31" s="86">
        <v>71718</v>
      </c>
      <c r="Q31" s="86">
        <v>67905</v>
      </c>
      <c r="R31" s="86">
        <v>60000</v>
      </c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23">
        <f t="shared" si="2"/>
        <v>1906633</v>
      </c>
      <c r="AF31">
        <f>VLOOKUP($C31,'Tech Pallet'!$A:$I,9,0)</f>
        <v>255</v>
      </c>
      <c r="AG31">
        <f>VLOOKUP($C31,'Tech Pallet'!$A:$H,8,0)</f>
        <v>3.7853439999999999E-3</v>
      </c>
      <c r="AH31" s="25">
        <f t="shared" si="55"/>
        <v>958275</v>
      </c>
      <c r="AI31" s="25">
        <f t="shared" si="3"/>
        <v>0</v>
      </c>
      <c r="AJ31" s="8">
        <f t="shared" si="56"/>
        <v>3719.0509803921568</v>
      </c>
      <c r="AK31" s="21">
        <f t="shared" si="57"/>
        <v>3757.9411764705883</v>
      </c>
      <c r="AL31" s="20">
        <f t="shared" si="4"/>
        <v>0</v>
      </c>
      <c r="AM31" s="21">
        <f t="shared" si="58"/>
        <v>251.4</v>
      </c>
      <c r="AN31" s="21">
        <f t="shared" si="5"/>
        <v>291.85098039215688</v>
      </c>
      <c r="AO31" s="21">
        <f t="shared" si="6"/>
        <v>358.04313725490198</v>
      </c>
      <c r="AP31" s="21">
        <f t="shared" si="7"/>
        <v>330.21568627450978</v>
      </c>
      <c r="AQ31" s="21">
        <f t="shared" si="8"/>
        <v>376.35294117647061</v>
      </c>
      <c r="AR31" s="21">
        <f t="shared" si="9"/>
        <v>412.00784313725489</v>
      </c>
      <c r="AS31" s="21">
        <f t="shared" si="10"/>
        <v>335.34901960784316</v>
      </c>
      <c r="AT31" s="21">
        <f t="shared" si="11"/>
        <v>305.44313725490196</v>
      </c>
      <c r="AU31" s="21">
        <f t="shared" si="12"/>
        <v>314.44313725490196</v>
      </c>
      <c r="AV31" s="21">
        <f t="shared" si="13"/>
        <v>281.24705882352941</v>
      </c>
      <c r="AW31" s="21">
        <f t="shared" si="14"/>
        <v>266.29411764705884</v>
      </c>
      <c r="AX31" s="21">
        <f t="shared" si="15"/>
        <v>235.29411764705881</v>
      </c>
      <c r="AY31" s="21">
        <f t="shared" si="16"/>
        <v>0</v>
      </c>
      <c r="AZ31" s="21">
        <f t="shared" si="17"/>
        <v>0</v>
      </c>
      <c r="BA31" s="21">
        <f t="shared" si="18"/>
        <v>0</v>
      </c>
      <c r="BB31" s="21">
        <f t="shared" si="19"/>
        <v>0</v>
      </c>
      <c r="BC31" s="21">
        <f t="shared" si="20"/>
        <v>0</v>
      </c>
      <c r="BD31" s="21">
        <f t="shared" si="21"/>
        <v>0</v>
      </c>
      <c r="BE31" s="21">
        <f t="shared" si="22"/>
        <v>0</v>
      </c>
      <c r="BF31" s="21">
        <f t="shared" si="23"/>
        <v>0</v>
      </c>
      <c r="BG31" s="21">
        <f t="shared" si="24"/>
        <v>0</v>
      </c>
      <c r="BH31" s="21">
        <f t="shared" si="25"/>
        <v>0</v>
      </c>
      <c r="BI31" s="21">
        <f t="shared" si="26"/>
        <v>0</v>
      </c>
      <c r="BJ31" s="21">
        <f t="shared" si="27"/>
        <v>0</v>
      </c>
      <c r="BK31" s="17">
        <f t="shared" si="28"/>
        <v>3589.8612651519998</v>
      </c>
      <c r="BL31" s="22">
        <f t="shared" si="29"/>
        <v>3627.4005216</v>
      </c>
      <c r="BM31" s="22">
        <f t="shared" si="30"/>
        <v>0</v>
      </c>
      <c r="BN31" s="22">
        <f t="shared" si="31"/>
        <v>242.66704780800001</v>
      </c>
      <c r="BO31" s="22">
        <f t="shared" si="32"/>
        <v>281.71287116799999</v>
      </c>
      <c r="BP31" s="22">
        <f t="shared" si="33"/>
        <v>345.60569254400002</v>
      </c>
      <c r="BQ31" s="22">
        <f t="shared" si="34"/>
        <v>318.74489152000001</v>
      </c>
      <c r="BR31" s="22">
        <f t="shared" si="35"/>
        <v>363.27946367999999</v>
      </c>
      <c r="BS31" s="22">
        <f t="shared" si="36"/>
        <v>397.69581132799999</v>
      </c>
      <c r="BT31" s="22">
        <f t="shared" si="37"/>
        <v>323.69990681600001</v>
      </c>
      <c r="BU31" s="22">
        <f t="shared" si="38"/>
        <v>294.83287347200002</v>
      </c>
      <c r="BV31" s="22">
        <f t="shared" si="39"/>
        <v>303.520237952</v>
      </c>
      <c r="BW31" s="22">
        <f t="shared" si="40"/>
        <v>271.47730099199998</v>
      </c>
      <c r="BX31" s="22">
        <f t="shared" si="41"/>
        <v>257.04378431999999</v>
      </c>
      <c r="BY31" s="22">
        <f t="shared" si="42"/>
        <v>227.12064000000001</v>
      </c>
      <c r="BZ31" s="22">
        <f t="shared" si="43"/>
        <v>0</v>
      </c>
      <c r="CA31" s="22">
        <f t="shared" si="44"/>
        <v>0</v>
      </c>
      <c r="CB31" s="22">
        <f t="shared" si="45"/>
        <v>0</v>
      </c>
      <c r="CC31" s="22">
        <f t="shared" si="46"/>
        <v>0</v>
      </c>
      <c r="CD31" s="22">
        <f t="shared" si="47"/>
        <v>0</v>
      </c>
      <c r="CE31" s="22">
        <f t="shared" si="48"/>
        <v>0</v>
      </c>
      <c r="CF31" s="22">
        <f t="shared" si="49"/>
        <v>0</v>
      </c>
      <c r="CG31" s="22">
        <f t="shared" si="50"/>
        <v>0</v>
      </c>
      <c r="CH31" s="22">
        <f t="shared" si="51"/>
        <v>0</v>
      </c>
      <c r="CI31" s="22">
        <f t="shared" si="52"/>
        <v>0</v>
      </c>
      <c r="CJ31" s="22">
        <f t="shared" si="53"/>
        <v>0</v>
      </c>
      <c r="CK31" s="22">
        <f t="shared" si="54"/>
        <v>0</v>
      </c>
    </row>
    <row r="32" spans="1:89" x14ac:dyDescent="0.25">
      <c r="A32" t="str">
        <f>VLOOKUP($C32,'Tech Pallet'!$A:$J,10,0)</f>
        <v>NOV</v>
      </c>
      <c r="B32" s="30" t="str">
        <f>VLOOKUP(C32,'Tech Pallet'!A:I,3,0)</f>
        <v>Facepieces</v>
      </c>
      <c r="C32" s="12">
        <f>VLOOKUP($D32,'DU -UCC'!B:C,2,0)</f>
        <v>64979444</v>
      </c>
      <c r="D32" s="84">
        <v>10077567004519</v>
      </c>
      <c r="E32" s="85" t="s">
        <v>559</v>
      </c>
      <c r="F32" s="86">
        <v>0</v>
      </c>
      <c r="G32" s="86">
        <v>0</v>
      </c>
      <c r="H32" s="86">
        <v>0</v>
      </c>
      <c r="I32" s="86">
        <v>0</v>
      </c>
      <c r="J32" s="86">
        <v>0</v>
      </c>
      <c r="K32" s="86">
        <v>0</v>
      </c>
      <c r="L32" s="86">
        <v>0</v>
      </c>
      <c r="M32" s="86">
        <v>0</v>
      </c>
      <c r="N32" s="86">
        <v>0</v>
      </c>
      <c r="O32" s="86">
        <v>0</v>
      </c>
      <c r="P32" s="86">
        <v>0</v>
      </c>
      <c r="Q32" s="86">
        <v>0</v>
      </c>
      <c r="R32" s="86">
        <v>12450</v>
      </c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23">
        <f t="shared" si="2"/>
        <v>12450</v>
      </c>
      <c r="AF32">
        <f>VLOOKUP($C32,'Tech Pallet'!$A:$I,9,0)</f>
        <v>195</v>
      </c>
      <c r="AG32">
        <f>VLOOKUP($C32,'Tech Pallet'!$A:$H,8,0)</f>
        <v>2.16E-3</v>
      </c>
      <c r="AH32" s="25">
        <f t="shared" si="55"/>
        <v>12450</v>
      </c>
      <c r="AI32" s="25">
        <f t="shared" si="3"/>
        <v>0</v>
      </c>
      <c r="AJ32" s="8">
        <f t="shared" si="56"/>
        <v>0</v>
      </c>
      <c r="AK32" s="21">
        <f t="shared" si="57"/>
        <v>63.846153846153847</v>
      </c>
      <c r="AL32" s="20">
        <f t="shared" si="4"/>
        <v>0</v>
      </c>
      <c r="AM32" s="21">
        <f t="shared" si="58"/>
        <v>0</v>
      </c>
      <c r="AN32" s="21">
        <f t="shared" si="5"/>
        <v>0</v>
      </c>
      <c r="AO32" s="21">
        <f t="shared" si="6"/>
        <v>0</v>
      </c>
      <c r="AP32" s="21">
        <f t="shared" si="7"/>
        <v>0</v>
      </c>
      <c r="AQ32" s="21">
        <f t="shared" si="8"/>
        <v>0</v>
      </c>
      <c r="AR32" s="21">
        <f t="shared" si="9"/>
        <v>0</v>
      </c>
      <c r="AS32" s="21">
        <f t="shared" si="10"/>
        <v>0</v>
      </c>
      <c r="AT32" s="21">
        <f t="shared" si="11"/>
        <v>0</v>
      </c>
      <c r="AU32" s="21">
        <f t="shared" si="12"/>
        <v>0</v>
      </c>
      <c r="AV32" s="21">
        <f t="shared" si="13"/>
        <v>0</v>
      </c>
      <c r="AW32" s="21">
        <f t="shared" si="14"/>
        <v>0</v>
      </c>
      <c r="AX32" s="21">
        <f t="shared" si="15"/>
        <v>63.846153846153847</v>
      </c>
      <c r="AY32" s="21">
        <f t="shared" si="16"/>
        <v>0</v>
      </c>
      <c r="AZ32" s="21">
        <f t="shared" si="17"/>
        <v>0</v>
      </c>
      <c r="BA32" s="21">
        <f t="shared" si="18"/>
        <v>0</v>
      </c>
      <c r="BB32" s="21">
        <f t="shared" si="19"/>
        <v>0</v>
      </c>
      <c r="BC32" s="21">
        <f t="shared" si="20"/>
        <v>0</v>
      </c>
      <c r="BD32" s="21">
        <f t="shared" si="21"/>
        <v>0</v>
      </c>
      <c r="BE32" s="21">
        <f t="shared" si="22"/>
        <v>0</v>
      </c>
      <c r="BF32" s="21">
        <f t="shared" si="23"/>
        <v>0</v>
      </c>
      <c r="BG32" s="21">
        <f t="shared" si="24"/>
        <v>0</v>
      </c>
      <c r="BH32" s="21">
        <f t="shared" si="25"/>
        <v>0</v>
      </c>
      <c r="BI32" s="21">
        <f t="shared" si="26"/>
        <v>0</v>
      </c>
      <c r="BJ32" s="21">
        <f t="shared" si="27"/>
        <v>0</v>
      </c>
      <c r="BK32" s="17">
        <f t="shared" si="28"/>
        <v>0</v>
      </c>
      <c r="BL32" s="22">
        <f t="shared" si="29"/>
        <v>26.891999999999999</v>
      </c>
      <c r="BM32" s="22">
        <f t="shared" si="30"/>
        <v>0</v>
      </c>
      <c r="BN32" s="22">
        <f t="shared" si="31"/>
        <v>0</v>
      </c>
      <c r="BO32" s="22">
        <f t="shared" si="32"/>
        <v>0</v>
      </c>
      <c r="BP32" s="22">
        <f t="shared" si="33"/>
        <v>0</v>
      </c>
      <c r="BQ32" s="22">
        <f t="shared" si="34"/>
        <v>0</v>
      </c>
      <c r="BR32" s="22">
        <f t="shared" si="35"/>
        <v>0</v>
      </c>
      <c r="BS32" s="22">
        <f t="shared" si="36"/>
        <v>0</v>
      </c>
      <c r="BT32" s="22">
        <f t="shared" si="37"/>
        <v>0</v>
      </c>
      <c r="BU32" s="22">
        <f t="shared" si="38"/>
        <v>0</v>
      </c>
      <c r="BV32" s="22">
        <f t="shared" si="39"/>
        <v>0</v>
      </c>
      <c r="BW32" s="22">
        <f t="shared" si="40"/>
        <v>0</v>
      </c>
      <c r="BX32" s="22">
        <f t="shared" si="41"/>
        <v>0</v>
      </c>
      <c r="BY32" s="22">
        <f t="shared" si="42"/>
        <v>26.891999999999999</v>
      </c>
      <c r="BZ32" s="22">
        <f t="shared" si="43"/>
        <v>0</v>
      </c>
      <c r="CA32" s="22">
        <f t="shared" si="44"/>
        <v>0</v>
      </c>
      <c r="CB32" s="22">
        <f t="shared" si="45"/>
        <v>0</v>
      </c>
      <c r="CC32" s="22">
        <f t="shared" si="46"/>
        <v>0</v>
      </c>
      <c r="CD32" s="22">
        <f t="shared" si="47"/>
        <v>0</v>
      </c>
      <c r="CE32" s="22">
        <f t="shared" si="48"/>
        <v>0</v>
      </c>
      <c r="CF32" s="22">
        <f t="shared" si="49"/>
        <v>0</v>
      </c>
      <c r="CG32" s="22">
        <f t="shared" si="50"/>
        <v>0</v>
      </c>
      <c r="CH32" s="22">
        <f t="shared" si="51"/>
        <v>0</v>
      </c>
      <c r="CI32" s="22">
        <f t="shared" si="52"/>
        <v>0</v>
      </c>
      <c r="CJ32" s="22">
        <f t="shared" si="53"/>
        <v>0</v>
      </c>
      <c r="CK32" s="22">
        <f t="shared" si="54"/>
        <v>0</v>
      </c>
    </row>
    <row r="33" spans="1:89" x14ac:dyDescent="0.25">
      <c r="A33" t="str">
        <f>VLOOKUP($C33,'Tech Pallet'!$A:$J,10,0)</f>
        <v>PIC</v>
      </c>
      <c r="B33" s="30" t="str">
        <f>VLOOKUP(C33,'Tech Pallet'!A:I,3,0)</f>
        <v>48oz</v>
      </c>
      <c r="C33" s="12">
        <f>VLOOKUP($D33,'DU -UCC'!B:C,2,0)</f>
        <v>68817797</v>
      </c>
      <c r="D33" s="84">
        <v>10077567254389</v>
      </c>
      <c r="E33" s="85" t="s">
        <v>133</v>
      </c>
      <c r="F33" s="86">
        <v>1076265</v>
      </c>
      <c r="G33" s="86">
        <v>66088</v>
      </c>
      <c r="H33" s="86">
        <v>66169</v>
      </c>
      <c r="I33" s="86">
        <v>70620</v>
      </c>
      <c r="J33" s="86">
        <v>92532</v>
      </c>
      <c r="K33" s="86">
        <v>80828</v>
      </c>
      <c r="L33" s="86">
        <v>109043</v>
      </c>
      <c r="M33" s="86">
        <v>93174</v>
      </c>
      <c r="N33" s="86">
        <v>80751</v>
      </c>
      <c r="O33" s="86">
        <v>60388</v>
      </c>
      <c r="P33" s="86">
        <v>74409</v>
      </c>
      <c r="Q33" s="86">
        <v>108592</v>
      </c>
      <c r="R33" s="86">
        <v>67100</v>
      </c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23">
        <f t="shared" si="2"/>
        <v>2045959</v>
      </c>
      <c r="AF33">
        <f>VLOOKUP($C33,'Tech Pallet'!$A:$I,9,0)</f>
        <v>154</v>
      </c>
      <c r="AG33">
        <f>VLOOKUP($C33,'Tech Pallet'!$A:$H,8,0)</f>
        <v>8.5199999999999998E-3</v>
      </c>
      <c r="AH33" s="25">
        <f t="shared" si="55"/>
        <v>969694</v>
      </c>
      <c r="AI33" s="25">
        <f t="shared" si="3"/>
        <v>0</v>
      </c>
      <c r="AJ33" s="8">
        <f t="shared" si="56"/>
        <v>6988.7337662337659</v>
      </c>
      <c r="AK33" s="21">
        <f t="shared" si="57"/>
        <v>6296.7142857142853</v>
      </c>
      <c r="AL33" s="20">
        <f t="shared" si="4"/>
        <v>0</v>
      </c>
      <c r="AM33" s="21">
        <f t="shared" si="58"/>
        <v>429.14285714285717</v>
      </c>
      <c r="AN33" s="21">
        <f t="shared" si="5"/>
        <v>429.66883116883116</v>
      </c>
      <c r="AO33" s="21">
        <f t="shared" si="6"/>
        <v>458.57142857142856</v>
      </c>
      <c r="AP33" s="21">
        <f t="shared" si="7"/>
        <v>600.85714285714289</v>
      </c>
      <c r="AQ33" s="21">
        <f t="shared" si="8"/>
        <v>524.85714285714289</v>
      </c>
      <c r="AR33" s="21">
        <f t="shared" si="9"/>
        <v>708.07142857142856</v>
      </c>
      <c r="AS33" s="21">
        <f t="shared" si="10"/>
        <v>605.02597402597405</v>
      </c>
      <c r="AT33" s="21">
        <f t="shared" si="11"/>
        <v>524.35714285714289</v>
      </c>
      <c r="AU33" s="21">
        <f t="shared" si="12"/>
        <v>392.12987012987014</v>
      </c>
      <c r="AV33" s="21">
        <f t="shared" si="13"/>
        <v>483.1753246753247</v>
      </c>
      <c r="AW33" s="21">
        <f t="shared" si="14"/>
        <v>705.14285714285711</v>
      </c>
      <c r="AX33" s="21">
        <f t="shared" si="15"/>
        <v>435.71428571428572</v>
      </c>
      <c r="AY33" s="21">
        <f t="shared" si="16"/>
        <v>0</v>
      </c>
      <c r="AZ33" s="21">
        <f t="shared" si="17"/>
        <v>0</v>
      </c>
      <c r="BA33" s="21">
        <f t="shared" si="18"/>
        <v>0</v>
      </c>
      <c r="BB33" s="21">
        <f t="shared" si="19"/>
        <v>0</v>
      </c>
      <c r="BC33" s="21">
        <f t="shared" si="20"/>
        <v>0</v>
      </c>
      <c r="BD33" s="21">
        <f t="shared" si="21"/>
        <v>0</v>
      </c>
      <c r="BE33" s="21">
        <f t="shared" si="22"/>
        <v>0</v>
      </c>
      <c r="BF33" s="21">
        <f t="shared" si="23"/>
        <v>0</v>
      </c>
      <c r="BG33" s="21">
        <f t="shared" si="24"/>
        <v>0</v>
      </c>
      <c r="BH33" s="21">
        <f t="shared" si="25"/>
        <v>0</v>
      </c>
      <c r="BI33" s="21">
        <f t="shared" si="26"/>
        <v>0</v>
      </c>
      <c r="BJ33" s="21">
        <f t="shared" si="27"/>
        <v>0</v>
      </c>
      <c r="BK33" s="17">
        <f t="shared" si="28"/>
        <v>9169.7777999999998</v>
      </c>
      <c r="BL33" s="22">
        <f t="shared" si="29"/>
        <v>8261.7928799999991</v>
      </c>
      <c r="BM33" s="22">
        <f t="shared" si="30"/>
        <v>0</v>
      </c>
      <c r="BN33" s="22">
        <f t="shared" si="31"/>
        <v>563.06975999999997</v>
      </c>
      <c r="BO33" s="22">
        <f t="shared" si="32"/>
        <v>563.75987999999995</v>
      </c>
      <c r="BP33" s="22">
        <f t="shared" si="33"/>
        <v>601.68240000000003</v>
      </c>
      <c r="BQ33" s="22">
        <f t="shared" si="34"/>
        <v>788.37263999999993</v>
      </c>
      <c r="BR33" s="22">
        <f t="shared" si="35"/>
        <v>688.65455999999995</v>
      </c>
      <c r="BS33" s="22">
        <f t="shared" si="36"/>
        <v>929.04635999999994</v>
      </c>
      <c r="BT33" s="22">
        <f t="shared" si="37"/>
        <v>793.84248000000002</v>
      </c>
      <c r="BU33" s="22">
        <f t="shared" si="38"/>
        <v>687.99851999999998</v>
      </c>
      <c r="BV33" s="22">
        <f t="shared" si="39"/>
        <v>514.50576000000001</v>
      </c>
      <c r="BW33" s="22">
        <f t="shared" si="40"/>
        <v>633.96467999999993</v>
      </c>
      <c r="BX33" s="22">
        <f t="shared" si="41"/>
        <v>925.20384000000001</v>
      </c>
      <c r="BY33" s="22">
        <f t="shared" si="42"/>
        <v>571.69200000000001</v>
      </c>
      <c r="BZ33" s="22">
        <f t="shared" si="43"/>
        <v>0</v>
      </c>
      <c r="CA33" s="22">
        <f t="shared" si="44"/>
        <v>0</v>
      </c>
      <c r="CB33" s="22">
        <f t="shared" si="45"/>
        <v>0</v>
      </c>
      <c r="CC33" s="22">
        <f t="shared" si="46"/>
        <v>0</v>
      </c>
      <c r="CD33" s="22">
        <f t="shared" si="47"/>
        <v>0</v>
      </c>
      <c r="CE33" s="22">
        <f t="shared" si="48"/>
        <v>0</v>
      </c>
      <c r="CF33" s="22">
        <f t="shared" si="49"/>
        <v>0</v>
      </c>
      <c r="CG33" s="22">
        <f t="shared" si="50"/>
        <v>0</v>
      </c>
      <c r="CH33" s="22">
        <f t="shared" si="51"/>
        <v>0</v>
      </c>
      <c r="CI33" s="22">
        <f t="shared" si="52"/>
        <v>0</v>
      </c>
      <c r="CJ33" s="22">
        <f t="shared" si="53"/>
        <v>0</v>
      </c>
      <c r="CK33" s="22">
        <f t="shared" si="54"/>
        <v>0</v>
      </c>
    </row>
    <row r="34" spans="1:89" x14ac:dyDescent="0.25">
      <c r="A34" t="str">
        <f>VLOOKUP($C34,'Tech Pallet'!$A:$J,10,0)</f>
        <v>PIC</v>
      </c>
      <c r="B34" s="30" t="str">
        <f>VLOOKUP(C34,'Tech Pallet'!A:I,3,0)</f>
        <v>BJ PTS</v>
      </c>
      <c r="C34" s="12">
        <f>VLOOKUP($D34,'DU -UCC'!B:C,2,0)</f>
        <v>84141094</v>
      </c>
      <c r="D34" s="84">
        <v>10076840102072</v>
      </c>
      <c r="E34" s="85" t="s">
        <v>138</v>
      </c>
      <c r="F34" s="86">
        <v>1000901</v>
      </c>
      <c r="G34" s="86">
        <v>59461</v>
      </c>
      <c r="H34" s="86">
        <v>88151</v>
      </c>
      <c r="I34" s="86">
        <v>96323</v>
      </c>
      <c r="J34" s="86">
        <v>85412</v>
      </c>
      <c r="K34" s="86">
        <v>85352</v>
      </c>
      <c r="L34" s="86">
        <v>106845</v>
      </c>
      <c r="M34" s="86">
        <v>86944</v>
      </c>
      <c r="N34" s="86">
        <v>96887</v>
      </c>
      <c r="O34" s="86">
        <v>82652</v>
      </c>
      <c r="P34" s="86">
        <v>73921</v>
      </c>
      <c r="Q34" s="86">
        <v>68160</v>
      </c>
      <c r="R34" s="86">
        <v>67556</v>
      </c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23">
        <f t="shared" si="2"/>
        <v>1998565</v>
      </c>
      <c r="AF34">
        <f>VLOOKUP($C34,'Tech Pallet'!$A:$I,9,0)</f>
        <v>240</v>
      </c>
      <c r="AG34">
        <f>VLOOKUP($C34,'Tech Pallet'!$A:$H,8,0)</f>
        <v>3.7839999999999996E-3</v>
      </c>
      <c r="AH34" s="25">
        <f t="shared" si="55"/>
        <v>997664</v>
      </c>
      <c r="AI34" s="25">
        <f t="shared" si="3"/>
        <v>0</v>
      </c>
      <c r="AJ34" s="8">
        <f t="shared" si="56"/>
        <v>4170.4208333333336</v>
      </c>
      <c r="AK34" s="21">
        <f t="shared" si="57"/>
        <v>4156.9333333333334</v>
      </c>
      <c r="AL34" s="20">
        <f t="shared" si="4"/>
        <v>0</v>
      </c>
      <c r="AM34" s="21">
        <f t="shared" si="58"/>
        <v>247.75416666666666</v>
      </c>
      <c r="AN34" s="21">
        <f t="shared" si="5"/>
        <v>367.29583333333335</v>
      </c>
      <c r="AO34" s="21">
        <f t="shared" si="6"/>
        <v>401.34583333333336</v>
      </c>
      <c r="AP34" s="21">
        <f t="shared" si="7"/>
        <v>355.88333333333333</v>
      </c>
      <c r="AQ34" s="21">
        <f t="shared" si="8"/>
        <v>355.63333333333333</v>
      </c>
      <c r="AR34" s="21">
        <f t="shared" si="9"/>
        <v>445.1875</v>
      </c>
      <c r="AS34" s="21">
        <f t="shared" si="10"/>
        <v>362.26666666666665</v>
      </c>
      <c r="AT34" s="21">
        <f t="shared" si="11"/>
        <v>403.69583333333333</v>
      </c>
      <c r="AU34" s="21">
        <f t="shared" si="12"/>
        <v>344.38333333333333</v>
      </c>
      <c r="AV34" s="21">
        <f t="shared" si="13"/>
        <v>308.00416666666666</v>
      </c>
      <c r="AW34" s="21">
        <f t="shared" si="14"/>
        <v>284</v>
      </c>
      <c r="AX34" s="21">
        <f t="shared" si="15"/>
        <v>281.48333333333335</v>
      </c>
      <c r="AY34" s="21">
        <f t="shared" si="16"/>
        <v>0</v>
      </c>
      <c r="AZ34" s="21">
        <f t="shared" si="17"/>
        <v>0</v>
      </c>
      <c r="BA34" s="21">
        <f t="shared" si="18"/>
        <v>0</v>
      </c>
      <c r="BB34" s="21">
        <f t="shared" si="19"/>
        <v>0</v>
      </c>
      <c r="BC34" s="21">
        <f t="shared" si="20"/>
        <v>0</v>
      </c>
      <c r="BD34" s="21">
        <f t="shared" si="21"/>
        <v>0</v>
      </c>
      <c r="BE34" s="21">
        <f t="shared" si="22"/>
        <v>0</v>
      </c>
      <c r="BF34" s="21">
        <f t="shared" si="23"/>
        <v>0</v>
      </c>
      <c r="BG34" s="21">
        <f t="shared" si="24"/>
        <v>0</v>
      </c>
      <c r="BH34" s="21">
        <f t="shared" si="25"/>
        <v>0</v>
      </c>
      <c r="BI34" s="21">
        <f t="shared" si="26"/>
        <v>0</v>
      </c>
      <c r="BJ34" s="21">
        <f t="shared" si="27"/>
        <v>0</v>
      </c>
      <c r="BK34" s="17">
        <f t="shared" si="28"/>
        <v>3787.4093839999996</v>
      </c>
      <c r="BL34" s="22">
        <f t="shared" si="29"/>
        <v>3775.1605759999998</v>
      </c>
      <c r="BM34" s="22">
        <f t="shared" si="30"/>
        <v>0</v>
      </c>
      <c r="BN34" s="22">
        <f t="shared" si="31"/>
        <v>225.00042399999998</v>
      </c>
      <c r="BO34" s="22">
        <f t="shared" si="32"/>
        <v>333.56338399999999</v>
      </c>
      <c r="BP34" s="22">
        <f t="shared" si="33"/>
        <v>364.48623199999997</v>
      </c>
      <c r="BQ34" s="22">
        <f t="shared" si="34"/>
        <v>323.19900799999999</v>
      </c>
      <c r="BR34" s="22">
        <f t="shared" si="35"/>
        <v>322.97196799999995</v>
      </c>
      <c r="BS34" s="22">
        <f t="shared" si="36"/>
        <v>404.30147999999997</v>
      </c>
      <c r="BT34" s="22">
        <f t="shared" si="37"/>
        <v>328.99609599999997</v>
      </c>
      <c r="BU34" s="22">
        <f t="shared" si="38"/>
        <v>366.62040799999994</v>
      </c>
      <c r="BV34" s="22">
        <f t="shared" si="39"/>
        <v>312.75516799999997</v>
      </c>
      <c r="BW34" s="22">
        <f t="shared" si="40"/>
        <v>279.71706399999999</v>
      </c>
      <c r="BX34" s="22">
        <f t="shared" si="41"/>
        <v>257.91744</v>
      </c>
      <c r="BY34" s="22">
        <f t="shared" si="42"/>
        <v>255.63190399999996</v>
      </c>
      <c r="BZ34" s="22">
        <f t="shared" si="43"/>
        <v>0</v>
      </c>
      <c r="CA34" s="22">
        <f t="shared" si="44"/>
        <v>0</v>
      </c>
      <c r="CB34" s="22">
        <f t="shared" si="45"/>
        <v>0</v>
      </c>
      <c r="CC34" s="22">
        <f t="shared" si="46"/>
        <v>0</v>
      </c>
      <c r="CD34" s="22">
        <f t="shared" si="47"/>
        <v>0</v>
      </c>
      <c r="CE34" s="22">
        <f t="shared" si="48"/>
        <v>0</v>
      </c>
      <c r="CF34" s="22">
        <f t="shared" si="49"/>
        <v>0</v>
      </c>
      <c r="CG34" s="22">
        <f t="shared" si="50"/>
        <v>0</v>
      </c>
      <c r="CH34" s="22">
        <f t="shared" si="51"/>
        <v>0</v>
      </c>
      <c r="CI34" s="22">
        <f t="shared" si="52"/>
        <v>0</v>
      </c>
      <c r="CJ34" s="22">
        <f t="shared" si="53"/>
        <v>0</v>
      </c>
      <c r="CK34" s="22">
        <f t="shared" si="54"/>
        <v>0</v>
      </c>
    </row>
    <row r="35" spans="1:89" x14ac:dyDescent="0.25">
      <c r="A35" t="str">
        <f>VLOOKUP($C35,'Tech Pallet'!$A:$J,10,0)</f>
        <v>PIC</v>
      </c>
      <c r="B35" s="30" t="str">
        <f>VLOOKUP(C35,'Tech Pallet'!A:I,3,0)</f>
        <v>BJ PTS</v>
      </c>
      <c r="C35" s="12">
        <f>VLOOKUP($D35,'DU -UCC'!B:C,2,0)</f>
        <v>67826412</v>
      </c>
      <c r="D35" s="84">
        <v>10076840100351</v>
      </c>
      <c r="E35" s="85" t="s">
        <v>139</v>
      </c>
      <c r="F35" s="86">
        <v>957387</v>
      </c>
      <c r="G35" s="86">
        <v>54931</v>
      </c>
      <c r="H35" s="86">
        <v>82021</v>
      </c>
      <c r="I35" s="86">
        <v>91390</v>
      </c>
      <c r="J35" s="86">
        <v>78360</v>
      </c>
      <c r="K35" s="86">
        <v>78798</v>
      </c>
      <c r="L35" s="86">
        <v>99213</v>
      </c>
      <c r="M35" s="86">
        <v>82940</v>
      </c>
      <c r="N35" s="86">
        <v>82765</v>
      </c>
      <c r="O35" s="86">
        <v>78848</v>
      </c>
      <c r="P35" s="86">
        <v>58789</v>
      </c>
      <c r="Q35" s="86">
        <v>68035</v>
      </c>
      <c r="R35" s="86">
        <v>50558</v>
      </c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23">
        <f t="shared" si="2"/>
        <v>1864035</v>
      </c>
      <c r="AF35">
        <f>VLOOKUP($C35,'Tech Pallet'!$A:$I,9,0)</f>
        <v>240</v>
      </c>
      <c r="AG35">
        <f>VLOOKUP($C35,'Tech Pallet'!$A:$H,8,0)</f>
        <v>3.7853439999999999E-3</v>
      </c>
      <c r="AH35" s="25">
        <f t="shared" si="55"/>
        <v>906648</v>
      </c>
      <c r="AI35" s="25">
        <f t="shared" si="3"/>
        <v>0</v>
      </c>
      <c r="AJ35" s="8">
        <f t="shared" si="56"/>
        <v>3989.1125000000002</v>
      </c>
      <c r="AK35" s="21">
        <f t="shared" si="57"/>
        <v>3777.7</v>
      </c>
      <c r="AL35" s="20">
        <f t="shared" si="4"/>
        <v>0</v>
      </c>
      <c r="AM35" s="21">
        <f t="shared" si="58"/>
        <v>228.87916666666666</v>
      </c>
      <c r="AN35" s="21">
        <f t="shared" si="5"/>
        <v>341.75416666666666</v>
      </c>
      <c r="AO35" s="21">
        <f t="shared" si="6"/>
        <v>380.79166666666669</v>
      </c>
      <c r="AP35" s="21">
        <f t="shared" si="7"/>
        <v>326.5</v>
      </c>
      <c r="AQ35" s="21">
        <f t="shared" si="8"/>
        <v>328.32499999999999</v>
      </c>
      <c r="AR35" s="21">
        <f t="shared" si="9"/>
        <v>413.38749999999999</v>
      </c>
      <c r="AS35" s="21">
        <f t="shared" si="10"/>
        <v>345.58333333333331</v>
      </c>
      <c r="AT35" s="21">
        <f t="shared" si="11"/>
        <v>344.85416666666669</v>
      </c>
      <c r="AU35" s="21">
        <f t="shared" si="12"/>
        <v>328.53333333333336</v>
      </c>
      <c r="AV35" s="21">
        <f t="shared" si="13"/>
        <v>244.95416666666668</v>
      </c>
      <c r="AW35" s="21">
        <f t="shared" si="14"/>
        <v>283.47916666666669</v>
      </c>
      <c r="AX35" s="21">
        <f t="shared" si="15"/>
        <v>210.65833333333333</v>
      </c>
      <c r="AY35" s="21">
        <f t="shared" si="16"/>
        <v>0</v>
      </c>
      <c r="AZ35" s="21">
        <f t="shared" si="17"/>
        <v>0</v>
      </c>
      <c r="BA35" s="21">
        <f t="shared" si="18"/>
        <v>0</v>
      </c>
      <c r="BB35" s="21">
        <f t="shared" si="19"/>
        <v>0</v>
      </c>
      <c r="BC35" s="21">
        <f t="shared" si="20"/>
        <v>0</v>
      </c>
      <c r="BD35" s="21">
        <f t="shared" si="21"/>
        <v>0</v>
      </c>
      <c r="BE35" s="21">
        <f t="shared" si="22"/>
        <v>0</v>
      </c>
      <c r="BF35" s="21">
        <f t="shared" si="23"/>
        <v>0</v>
      </c>
      <c r="BG35" s="21">
        <f t="shared" si="24"/>
        <v>0</v>
      </c>
      <c r="BH35" s="21">
        <f t="shared" si="25"/>
        <v>0</v>
      </c>
      <c r="BI35" s="21">
        <f t="shared" si="26"/>
        <v>0</v>
      </c>
      <c r="BJ35" s="21">
        <f t="shared" si="27"/>
        <v>0</v>
      </c>
      <c r="BK35" s="17">
        <f t="shared" si="28"/>
        <v>3624.0391361279999</v>
      </c>
      <c r="BL35" s="22">
        <f t="shared" si="29"/>
        <v>3431.9745669119998</v>
      </c>
      <c r="BM35" s="22">
        <f t="shared" si="30"/>
        <v>0</v>
      </c>
      <c r="BN35" s="22">
        <f t="shared" si="31"/>
        <v>207.93273126399998</v>
      </c>
      <c r="BO35" s="22">
        <f t="shared" si="32"/>
        <v>310.47770022399999</v>
      </c>
      <c r="BP35" s="22">
        <f t="shared" si="33"/>
        <v>345.94258816000001</v>
      </c>
      <c r="BQ35" s="22">
        <f t="shared" si="34"/>
        <v>296.61955583999998</v>
      </c>
      <c r="BR35" s="22">
        <f t="shared" si="35"/>
        <v>298.27753651199998</v>
      </c>
      <c r="BS35" s="22">
        <f t="shared" si="36"/>
        <v>375.55533427199998</v>
      </c>
      <c r="BT35" s="22">
        <f t="shared" si="37"/>
        <v>313.95643136000001</v>
      </c>
      <c r="BU35" s="22">
        <f t="shared" si="38"/>
        <v>313.29399616000001</v>
      </c>
      <c r="BV35" s="22">
        <f t="shared" si="39"/>
        <v>298.466803712</v>
      </c>
      <c r="BW35" s="22">
        <f t="shared" si="40"/>
        <v>222.536588416</v>
      </c>
      <c r="BX35" s="22">
        <f t="shared" si="41"/>
        <v>257.53587904</v>
      </c>
      <c r="BY35" s="22">
        <f t="shared" si="42"/>
        <v>191.379421952</v>
      </c>
      <c r="BZ35" s="22">
        <f t="shared" si="43"/>
        <v>0</v>
      </c>
      <c r="CA35" s="22">
        <f t="shared" si="44"/>
        <v>0</v>
      </c>
      <c r="CB35" s="22">
        <f t="shared" si="45"/>
        <v>0</v>
      </c>
      <c r="CC35" s="22">
        <f t="shared" si="46"/>
        <v>0</v>
      </c>
      <c r="CD35" s="22">
        <f t="shared" si="47"/>
        <v>0</v>
      </c>
      <c r="CE35" s="22">
        <f t="shared" si="48"/>
        <v>0</v>
      </c>
      <c r="CF35" s="22">
        <f t="shared" si="49"/>
        <v>0</v>
      </c>
      <c r="CG35" s="22">
        <f t="shared" si="50"/>
        <v>0</v>
      </c>
      <c r="CH35" s="22">
        <f t="shared" si="51"/>
        <v>0</v>
      </c>
      <c r="CI35" s="22">
        <f t="shared" si="52"/>
        <v>0</v>
      </c>
      <c r="CJ35" s="22">
        <f t="shared" si="53"/>
        <v>0</v>
      </c>
      <c r="CK35" s="22">
        <f t="shared" si="54"/>
        <v>0</v>
      </c>
    </row>
    <row r="36" spans="1:89" x14ac:dyDescent="0.25">
      <c r="A36" t="str">
        <f>VLOOKUP($C36,'Tech Pallet'!$A:$J,10,0)</f>
        <v>PIC</v>
      </c>
      <c r="B36" s="30" t="str">
        <f>VLOOKUP(C36,'Tech Pallet'!A:I,3,0)</f>
        <v>48oz</v>
      </c>
      <c r="C36" s="12">
        <f>VLOOKUP($D36,'DU -UCC'!B:C,2,0)</f>
        <v>69568828</v>
      </c>
      <c r="D36" s="84">
        <v>10077567283235</v>
      </c>
      <c r="E36" s="85" t="s">
        <v>145</v>
      </c>
      <c r="F36" s="86">
        <v>971395</v>
      </c>
      <c r="G36" s="86">
        <v>47025</v>
      </c>
      <c r="H36" s="86">
        <v>61897</v>
      </c>
      <c r="I36" s="86">
        <v>98846</v>
      </c>
      <c r="J36" s="86">
        <v>95962</v>
      </c>
      <c r="K36" s="86">
        <v>64925</v>
      </c>
      <c r="L36" s="86">
        <v>87891</v>
      </c>
      <c r="M36" s="86">
        <v>93289</v>
      </c>
      <c r="N36" s="86">
        <v>83968</v>
      </c>
      <c r="O36" s="86">
        <v>71587</v>
      </c>
      <c r="P36" s="86">
        <v>78927</v>
      </c>
      <c r="Q36" s="86">
        <v>65970</v>
      </c>
      <c r="R36" s="86">
        <v>66368</v>
      </c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23">
        <f t="shared" si="2"/>
        <v>1888050</v>
      </c>
      <c r="AF36">
        <f>VLOOKUP($C36,'Tech Pallet'!$A:$I,9,0)</f>
        <v>176</v>
      </c>
      <c r="AG36">
        <f>VLOOKUP($C36,'Tech Pallet'!$A:$H,8,0)</f>
        <v>8.5199999999999998E-3</v>
      </c>
      <c r="AH36" s="25">
        <f t="shared" si="55"/>
        <v>916655</v>
      </c>
      <c r="AI36" s="25">
        <f t="shared" si="3"/>
        <v>0</v>
      </c>
      <c r="AJ36" s="8">
        <f t="shared" si="56"/>
        <v>5519.289772727273</v>
      </c>
      <c r="AK36" s="21">
        <f t="shared" si="57"/>
        <v>5208.267045454545</v>
      </c>
      <c r="AL36" s="20">
        <f t="shared" si="4"/>
        <v>0</v>
      </c>
      <c r="AM36" s="21">
        <f t="shared" si="58"/>
        <v>267.1875</v>
      </c>
      <c r="AN36" s="21">
        <f t="shared" si="5"/>
        <v>351.6875</v>
      </c>
      <c r="AO36" s="21">
        <f t="shared" si="6"/>
        <v>561.625</v>
      </c>
      <c r="AP36" s="21">
        <f t="shared" si="7"/>
        <v>545.23863636363637</v>
      </c>
      <c r="AQ36" s="21">
        <f t="shared" si="8"/>
        <v>368.89204545454544</v>
      </c>
      <c r="AR36" s="21">
        <f t="shared" si="9"/>
        <v>499.38068181818181</v>
      </c>
      <c r="AS36" s="21">
        <f t="shared" si="10"/>
        <v>530.05113636363637</v>
      </c>
      <c r="AT36" s="21">
        <f t="shared" si="11"/>
        <v>477.09090909090907</v>
      </c>
      <c r="AU36" s="21">
        <f t="shared" si="12"/>
        <v>406.74431818181819</v>
      </c>
      <c r="AV36" s="21">
        <f t="shared" si="13"/>
        <v>448.44886363636363</v>
      </c>
      <c r="AW36" s="21">
        <f t="shared" si="14"/>
        <v>374.82954545454544</v>
      </c>
      <c r="AX36" s="21">
        <f t="shared" si="15"/>
        <v>377.09090909090907</v>
      </c>
      <c r="AY36" s="21">
        <f t="shared" si="16"/>
        <v>0</v>
      </c>
      <c r="AZ36" s="21">
        <f t="shared" si="17"/>
        <v>0</v>
      </c>
      <c r="BA36" s="21">
        <f t="shared" si="18"/>
        <v>0</v>
      </c>
      <c r="BB36" s="21">
        <f t="shared" si="19"/>
        <v>0</v>
      </c>
      <c r="BC36" s="21">
        <f t="shared" si="20"/>
        <v>0</v>
      </c>
      <c r="BD36" s="21">
        <f t="shared" si="21"/>
        <v>0</v>
      </c>
      <c r="BE36" s="21">
        <f t="shared" si="22"/>
        <v>0</v>
      </c>
      <c r="BF36" s="21">
        <f t="shared" si="23"/>
        <v>0</v>
      </c>
      <c r="BG36" s="21">
        <f t="shared" si="24"/>
        <v>0</v>
      </c>
      <c r="BH36" s="21">
        <f t="shared" si="25"/>
        <v>0</v>
      </c>
      <c r="BI36" s="21">
        <f t="shared" si="26"/>
        <v>0</v>
      </c>
      <c r="BJ36" s="21">
        <f t="shared" si="27"/>
        <v>0</v>
      </c>
      <c r="BK36" s="17">
        <f t="shared" si="28"/>
        <v>8276.2854000000007</v>
      </c>
      <c r="BL36" s="22">
        <f t="shared" si="29"/>
        <v>7809.9005999999999</v>
      </c>
      <c r="BM36" s="22">
        <f t="shared" si="30"/>
        <v>0</v>
      </c>
      <c r="BN36" s="22">
        <f t="shared" si="31"/>
        <v>400.65299999999996</v>
      </c>
      <c r="BO36" s="22">
        <f t="shared" si="32"/>
        <v>527.36243999999999</v>
      </c>
      <c r="BP36" s="22">
        <f t="shared" si="33"/>
        <v>842.16791999999998</v>
      </c>
      <c r="BQ36" s="22">
        <f t="shared" si="34"/>
        <v>817.59623999999997</v>
      </c>
      <c r="BR36" s="22">
        <f t="shared" si="35"/>
        <v>553.16099999999994</v>
      </c>
      <c r="BS36" s="22">
        <f t="shared" si="36"/>
        <v>748.83132000000001</v>
      </c>
      <c r="BT36" s="22">
        <f t="shared" si="37"/>
        <v>794.82227999999998</v>
      </c>
      <c r="BU36" s="22">
        <f t="shared" si="38"/>
        <v>715.40735999999993</v>
      </c>
      <c r="BV36" s="22">
        <f t="shared" si="39"/>
        <v>609.92124000000001</v>
      </c>
      <c r="BW36" s="22">
        <f t="shared" si="40"/>
        <v>672.45803999999998</v>
      </c>
      <c r="BX36" s="22">
        <f t="shared" si="41"/>
        <v>562.06439999999998</v>
      </c>
      <c r="BY36" s="22">
        <f t="shared" si="42"/>
        <v>565.45536000000004</v>
      </c>
      <c r="BZ36" s="22">
        <f t="shared" si="43"/>
        <v>0</v>
      </c>
      <c r="CA36" s="22">
        <f t="shared" si="44"/>
        <v>0</v>
      </c>
      <c r="CB36" s="22">
        <f t="shared" si="45"/>
        <v>0</v>
      </c>
      <c r="CC36" s="22">
        <f t="shared" si="46"/>
        <v>0</v>
      </c>
      <c r="CD36" s="22">
        <f t="shared" si="47"/>
        <v>0</v>
      </c>
      <c r="CE36" s="22">
        <f t="shared" si="48"/>
        <v>0</v>
      </c>
      <c r="CF36" s="22">
        <f t="shared" si="49"/>
        <v>0</v>
      </c>
      <c r="CG36" s="22">
        <f t="shared" si="50"/>
        <v>0</v>
      </c>
      <c r="CH36" s="22">
        <f t="shared" si="51"/>
        <v>0</v>
      </c>
      <c r="CI36" s="22">
        <f t="shared" si="52"/>
        <v>0</v>
      </c>
      <c r="CJ36" s="22">
        <f t="shared" si="53"/>
        <v>0</v>
      </c>
      <c r="CK36" s="22">
        <f t="shared" si="54"/>
        <v>0</v>
      </c>
    </row>
    <row r="37" spans="1:89" x14ac:dyDescent="0.25">
      <c r="A37" t="str">
        <f>VLOOKUP($C37,'Tech Pallet'!$A:$J,10,0)</f>
        <v>NOV</v>
      </c>
      <c r="B37" s="30" t="str">
        <f>VLOOKUP(C37,'Tech Pallet'!A:I,3,0)</f>
        <v>EDF</v>
      </c>
      <c r="C37" s="12">
        <f>VLOOKUP($D37,'DU -UCC'!B:C,2,0)</f>
        <v>68852591</v>
      </c>
      <c r="D37" s="84">
        <v>10075856011132</v>
      </c>
      <c r="E37" s="85" t="s">
        <v>148</v>
      </c>
      <c r="F37" s="86">
        <v>767280</v>
      </c>
      <c r="G37" s="86">
        <v>44050</v>
      </c>
      <c r="H37" s="86">
        <v>49905</v>
      </c>
      <c r="I37" s="86">
        <v>81368</v>
      </c>
      <c r="J37" s="86">
        <v>74964</v>
      </c>
      <c r="K37" s="86">
        <v>89088</v>
      </c>
      <c r="L37" s="86">
        <v>95561</v>
      </c>
      <c r="M37" s="86">
        <v>89052</v>
      </c>
      <c r="N37" s="86">
        <v>73644</v>
      </c>
      <c r="O37" s="86">
        <v>61608</v>
      </c>
      <c r="P37" s="86">
        <v>59628</v>
      </c>
      <c r="Q37" s="86">
        <v>48214</v>
      </c>
      <c r="R37" s="86">
        <v>49332</v>
      </c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23">
        <f t="shared" si="2"/>
        <v>1583694</v>
      </c>
      <c r="AF37">
        <f>VLOOKUP($C37,'Tech Pallet'!$A:$I,9,0)</f>
        <v>132</v>
      </c>
      <c r="AG37">
        <f>VLOOKUP($C37,'Tech Pallet'!$A:$H,8,0)</f>
        <v>8.5199999999999998E-3</v>
      </c>
      <c r="AH37" s="25">
        <f t="shared" si="55"/>
        <v>816414</v>
      </c>
      <c r="AI37" s="25">
        <f t="shared" si="3"/>
        <v>0</v>
      </c>
      <c r="AJ37" s="8">
        <f t="shared" si="56"/>
        <v>5812.727272727273</v>
      </c>
      <c r="AK37" s="21">
        <f t="shared" si="57"/>
        <v>6184.954545454545</v>
      </c>
      <c r="AL37" s="20">
        <f t="shared" si="4"/>
        <v>0</v>
      </c>
      <c r="AM37" s="21">
        <f t="shared" si="58"/>
        <v>333.71212121212119</v>
      </c>
      <c r="AN37" s="21">
        <f t="shared" si="5"/>
        <v>378.06818181818181</v>
      </c>
      <c r="AO37" s="21">
        <f t="shared" si="6"/>
        <v>616.42424242424238</v>
      </c>
      <c r="AP37" s="21">
        <f t="shared" si="7"/>
        <v>567.90909090909088</v>
      </c>
      <c r="AQ37" s="21">
        <f t="shared" si="8"/>
        <v>674.90909090909088</v>
      </c>
      <c r="AR37" s="21">
        <f t="shared" si="9"/>
        <v>723.94696969696975</v>
      </c>
      <c r="AS37" s="21">
        <f t="shared" si="10"/>
        <v>674.63636363636363</v>
      </c>
      <c r="AT37" s="21">
        <f t="shared" si="11"/>
        <v>557.90909090909088</v>
      </c>
      <c r="AU37" s="21">
        <f t="shared" si="12"/>
        <v>466.72727272727275</v>
      </c>
      <c r="AV37" s="21">
        <f t="shared" si="13"/>
        <v>451.72727272727275</v>
      </c>
      <c r="AW37" s="21">
        <f t="shared" si="14"/>
        <v>365.25757575757575</v>
      </c>
      <c r="AX37" s="21">
        <f t="shared" si="15"/>
        <v>373.72727272727275</v>
      </c>
      <c r="AY37" s="21">
        <f t="shared" si="16"/>
        <v>0</v>
      </c>
      <c r="AZ37" s="21">
        <f t="shared" si="17"/>
        <v>0</v>
      </c>
      <c r="BA37" s="21">
        <f t="shared" si="18"/>
        <v>0</v>
      </c>
      <c r="BB37" s="21">
        <f t="shared" si="19"/>
        <v>0</v>
      </c>
      <c r="BC37" s="21">
        <f t="shared" si="20"/>
        <v>0</v>
      </c>
      <c r="BD37" s="21">
        <f t="shared" si="21"/>
        <v>0</v>
      </c>
      <c r="BE37" s="21">
        <f t="shared" si="22"/>
        <v>0</v>
      </c>
      <c r="BF37" s="21">
        <f t="shared" si="23"/>
        <v>0</v>
      </c>
      <c r="BG37" s="21">
        <f t="shared" si="24"/>
        <v>0</v>
      </c>
      <c r="BH37" s="21">
        <f t="shared" si="25"/>
        <v>0</v>
      </c>
      <c r="BI37" s="21">
        <f t="shared" si="26"/>
        <v>0</v>
      </c>
      <c r="BJ37" s="21">
        <f t="shared" si="27"/>
        <v>0</v>
      </c>
      <c r="BK37" s="17">
        <f t="shared" si="28"/>
        <v>6537.2255999999998</v>
      </c>
      <c r="BL37" s="22">
        <f t="shared" si="29"/>
        <v>6955.84728</v>
      </c>
      <c r="BM37" s="22">
        <f t="shared" si="30"/>
        <v>0</v>
      </c>
      <c r="BN37" s="22">
        <f t="shared" si="31"/>
        <v>375.30599999999998</v>
      </c>
      <c r="BO37" s="22">
        <f t="shared" si="32"/>
        <v>425.19060000000002</v>
      </c>
      <c r="BP37" s="22">
        <f t="shared" si="33"/>
        <v>693.25536</v>
      </c>
      <c r="BQ37" s="22">
        <f t="shared" si="34"/>
        <v>638.69327999999996</v>
      </c>
      <c r="BR37" s="22">
        <f t="shared" si="35"/>
        <v>759.02976000000001</v>
      </c>
      <c r="BS37" s="22">
        <f t="shared" si="36"/>
        <v>814.17971999999997</v>
      </c>
      <c r="BT37" s="22">
        <f t="shared" si="37"/>
        <v>758.72303999999997</v>
      </c>
      <c r="BU37" s="22">
        <f t="shared" si="38"/>
        <v>627.44687999999996</v>
      </c>
      <c r="BV37" s="22">
        <f t="shared" si="39"/>
        <v>524.90016000000003</v>
      </c>
      <c r="BW37" s="22">
        <f t="shared" si="40"/>
        <v>508.03055999999998</v>
      </c>
      <c r="BX37" s="22">
        <f t="shared" si="41"/>
        <v>410.78327999999999</v>
      </c>
      <c r="BY37" s="22">
        <f t="shared" si="42"/>
        <v>420.30863999999997</v>
      </c>
      <c r="BZ37" s="22">
        <f t="shared" si="43"/>
        <v>0</v>
      </c>
      <c r="CA37" s="22">
        <f t="shared" si="44"/>
        <v>0</v>
      </c>
      <c r="CB37" s="22">
        <f t="shared" si="45"/>
        <v>0</v>
      </c>
      <c r="CC37" s="22">
        <f t="shared" si="46"/>
        <v>0</v>
      </c>
      <c r="CD37" s="22">
        <f t="shared" si="47"/>
        <v>0</v>
      </c>
      <c r="CE37" s="22">
        <f t="shared" si="48"/>
        <v>0</v>
      </c>
      <c r="CF37" s="22">
        <f t="shared" si="49"/>
        <v>0</v>
      </c>
      <c r="CG37" s="22">
        <f t="shared" si="50"/>
        <v>0</v>
      </c>
      <c r="CH37" s="22">
        <f t="shared" si="51"/>
        <v>0</v>
      </c>
      <c r="CI37" s="22">
        <f t="shared" si="52"/>
        <v>0</v>
      </c>
      <c r="CJ37" s="22">
        <f t="shared" si="53"/>
        <v>0</v>
      </c>
      <c r="CK37" s="22">
        <f t="shared" si="54"/>
        <v>0</v>
      </c>
    </row>
    <row r="38" spans="1:89" x14ac:dyDescent="0.25">
      <c r="A38" t="str">
        <f>VLOOKUP($C38,'Tech Pallet'!$A:$J,10,0)</f>
        <v>PIC</v>
      </c>
      <c r="B38" s="30" t="str">
        <f>VLOOKUP(C38,'Tech Pallet'!A:I,3,0)</f>
        <v>Talenti</v>
      </c>
      <c r="C38" s="12">
        <f>VLOOKUP($D38,'DU -UCC'!B:C,2,0)</f>
        <v>68867755</v>
      </c>
      <c r="D38" s="84">
        <v>10186852001093</v>
      </c>
      <c r="E38" s="85" t="s">
        <v>159</v>
      </c>
      <c r="F38" s="86">
        <v>722828</v>
      </c>
      <c r="G38" s="86">
        <v>52530</v>
      </c>
      <c r="H38" s="86">
        <v>59922</v>
      </c>
      <c r="I38" s="86">
        <v>71189</v>
      </c>
      <c r="J38" s="86">
        <v>68413</v>
      </c>
      <c r="K38" s="86">
        <v>77798</v>
      </c>
      <c r="L38" s="86">
        <v>76322</v>
      </c>
      <c r="M38" s="86">
        <v>70920</v>
      </c>
      <c r="N38" s="86">
        <v>66940</v>
      </c>
      <c r="O38" s="86">
        <v>64605</v>
      </c>
      <c r="P38" s="86">
        <v>67395</v>
      </c>
      <c r="Q38" s="86">
        <v>64245</v>
      </c>
      <c r="R38" s="86">
        <v>54920</v>
      </c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23">
        <f t="shared" si="2"/>
        <v>1518027</v>
      </c>
      <c r="AF38">
        <f>VLOOKUP($C38,'Tech Pallet'!$A:$I,9,0)</f>
        <v>255</v>
      </c>
      <c r="AG38">
        <f>VLOOKUP($C38,'Tech Pallet'!$A:$H,8,0)</f>
        <v>3.552E-3</v>
      </c>
      <c r="AH38" s="25">
        <f t="shared" si="55"/>
        <v>795199</v>
      </c>
      <c r="AI38" s="25">
        <f t="shared" si="3"/>
        <v>0</v>
      </c>
      <c r="AJ38" s="8">
        <f t="shared" si="56"/>
        <v>2834.6196078431371</v>
      </c>
      <c r="AK38" s="21">
        <f t="shared" si="57"/>
        <v>3118.4274509803922</v>
      </c>
      <c r="AL38" s="20">
        <f t="shared" si="4"/>
        <v>0</v>
      </c>
      <c r="AM38" s="21">
        <f t="shared" si="58"/>
        <v>206</v>
      </c>
      <c r="AN38" s="21">
        <f t="shared" si="5"/>
        <v>234.98823529411766</v>
      </c>
      <c r="AO38" s="21">
        <f t="shared" si="6"/>
        <v>279.17254901960786</v>
      </c>
      <c r="AP38" s="21">
        <f t="shared" si="7"/>
        <v>268.28627450980395</v>
      </c>
      <c r="AQ38" s="21">
        <f t="shared" si="8"/>
        <v>305.09019607843135</v>
      </c>
      <c r="AR38" s="21">
        <f t="shared" si="9"/>
        <v>299.30196078431374</v>
      </c>
      <c r="AS38" s="21">
        <f t="shared" si="10"/>
        <v>278.11764705882354</v>
      </c>
      <c r="AT38" s="21">
        <f t="shared" si="11"/>
        <v>262.50980392156862</v>
      </c>
      <c r="AU38" s="21">
        <f t="shared" si="12"/>
        <v>253.35294117647058</v>
      </c>
      <c r="AV38" s="21">
        <f t="shared" si="13"/>
        <v>264.29411764705884</v>
      </c>
      <c r="AW38" s="21">
        <f t="shared" si="14"/>
        <v>251.94117647058823</v>
      </c>
      <c r="AX38" s="21">
        <f t="shared" si="15"/>
        <v>215.37254901960785</v>
      </c>
      <c r="AY38" s="21">
        <f t="shared" si="16"/>
        <v>0</v>
      </c>
      <c r="AZ38" s="21">
        <f t="shared" si="17"/>
        <v>0</v>
      </c>
      <c r="BA38" s="21">
        <f t="shared" si="18"/>
        <v>0</v>
      </c>
      <c r="BB38" s="21">
        <f t="shared" si="19"/>
        <v>0</v>
      </c>
      <c r="BC38" s="21">
        <f t="shared" si="20"/>
        <v>0</v>
      </c>
      <c r="BD38" s="21">
        <f t="shared" si="21"/>
        <v>0</v>
      </c>
      <c r="BE38" s="21">
        <f t="shared" si="22"/>
        <v>0</v>
      </c>
      <c r="BF38" s="21">
        <f t="shared" si="23"/>
        <v>0</v>
      </c>
      <c r="BG38" s="21">
        <f t="shared" si="24"/>
        <v>0</v>
      </c>
      <c r="BH38" s="21">
        <f t="shared" si="25"/>
        <v>0</v>
      </c>
      <c r="BI38" s="21">
        <f t="shared" si="26"/>
        <v>0</v>
      </c>
      <c r="BJ38" s="21">
        <f t="shared" si="27"/>
        <v>0</v>
      </c>
      <c r="BK38" s="17">
        <f t="shared" si="28"/>
        <v>2567.485056</v>
      </c>
      <c r="BL38" s="22">
        <f t="shared" si="29"/>
        <v>2824.546848</v>
      </c>
      <c r="BM38" s="22">
        <f t="shared" si="30"/>
        <v>0</v>
      </c>
      <c r="BN38" s="22">
        <f t="shared" si="31"/>
        <v>186.58655999999999</v>
      </c>
      <c r="BO38" s="22">
        <f t="shared" si="32"/>
        <v>212.84294399999999</v>
      </c>
      <c r="BP38" s="22">
        <f t="shared" si="33"/>
        <v>252.863328</v>
      </c>
      <c r="BQ38" s="22">
        <f t="shared" si="34"/>
        <v>243.00297599999999</v>
      </c>
      <c r="BR38" s="22">
        <f t="shared" si="35"/>
        <v>276.33849600000002</v>
      </c>
      <c r="BS38" s="22">
        <f t="shared" si="36"/>
        <v>271.09574400000002</v>
      </c>
      <c r="BT38" s="22">
        <f t="shared" si="37"/>
        <v>251.90783999999999</v>
      </c>
      <c r="BU38" s="22">
        <f t="shared" si="38"/>
        <v>237.77088000000001</v>
      </c>
      <c r="BV38" s="22">
        <f t="shared" si="39"/>
        <v>229.47695999999999</v>
      </c>
      <c r="BW38" s="22">
        <f t="shared" si="40"/>
        <v>239.38704000000001</v>
      </c>
      <c r="BX38" s="22">
        <f t="shared" si="41"/>
        <v>228.19824</v>
      </c>
      <c r="BY38" s="22">
        <f t="shared" si="42"/>
        <v>195.07584</v>
      </c>
      <c r="BZ38" s="22">
        <f t="shared" si="43"/>
        <v>0</v>
      </c>
      <c r="CA38" s="22">
        <f t="shared" si="44"/>
        <v>0</v>
      </c>
      <c r="CB38" s="22">
        <f t="shared" si="45"/>
        <v>0</v>
      </c>
      <c r="CC38" s="22">
        <f t="shared" si="46"/>
        <v>0</v>
      </c>
      <c r="CD38" s="22">
        <f t="shared" si="47"/>
        <v>0</v>
      </c>
      <c r="CE38" s="22">
        <f t="shared" si="48"/>
        <v>0</v>
      </c>
      <c r="CF38" s="22">
        <f t="shared" si="49"/>
        <v>0</v>
      </c>
      <c r="CG38" s="22">
        <f t="shared" si="50"/>
        <v>0</v>
      </c>
      <c r="CH38" s="22">
        <f t="shared" si="51"/>
        <v>0</v>
      </c>
      <c r="CI38" s="22">
        <f t="shared" si="52"/>
        <v>0</v>
      </c>
      <c r="CJ38" s="22">
        <f t="shared" si="53"/>
        <v>0</v>
      </c>
      <c r="CK38" s="22">
        <f t="shared" si="54"/>
        <v>0</v>
      </c>
    </row>
    <row r="39" spans="1:89" x14ac:dyDescent="0.25">
      <c r="A39" t="str">
        <f>VLOOKUP($C39,'Tech Pallet'!$A:$J,10,0)</f>
        <v>NOV</v>
      </c>
      <c r="B39" s="30" t="str">
        <f>VLOOKUP(C39,'Tech Pallet'!A:I,3,0)</f>
        <v>Facepieces</v>
      </c>
      <c r="C39" s="12">
        <f>VLOOKUP($D39,'DU -UCC'!B:C,2,0)</f>
        <v>64771676</v>
      </c>
      <c r="D39" s="84">
        <v>10077567003635</v>
      </c>
      <c r="E39" s="85" t="s">
        <v>121</v>
      </c>
      <c r="F39" s="86">
        <v>833438</v>
      </c>
      <c r="G39" s="86">
        <v>55620</v>
      </c>
      <c r="H39" s="86">
        <v>62025</v>
      </c>
      <c r="I39" s="86">
        <v>105180</v>
      </c>
      <c r="J39" s="86">
        <v>120628</v>
      </c>
      <c r="K39" s="86">
        <v>120528</v>
      </c>
      <c r="L39" s="86">
        <v>149205</v>
      </c>
      <c r="M39" s="86">
        <v>119248</v>
      </c>
      <c r="N39" s="86">
        <v>103275</v>
      </c>
      <c r="O39" s="86">
        <v>70124</v>
      </c>
      <c r="P39" s="86">
        <v>51095</v>
      </c>
      <c r="Q39" s="86">
        <v>44835</v>
      </c>
      <c r="R39" s="86">
        <v>69360</v>
      </c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23">
        <f t="shared" si="2"/>
        <v>1904561</v>
      </c>
      <c r="AF39">
        <f>VLOOKUP($C39,'Tech Pallet'!$A:$I,9,0)</f>
        <v>195</v>
      </c>
      <c r="AG39">
        <f>VLOOKUP($C39,'Tech Pallet'!$A:$H,8,0)</f>
        <v>2.16E-3</v>
      </c>
      <c r="AH39" s="25">
        <f t="shared" si="55"/>
        <v>1071123</v>
      </c>
      <c r="AI39" s="25">
        <f t="shared" si="3"/>
        <v>0</v>
      </c>
      <c r="AJ39" s="8">
        <f t="shared" si="56"/>
        <v>4274.041025641026</v>
      </c>
      <c r="AK39" s="21">
        <f t="shared" si="57"/>
        <v>5492.9384615384615</v>
      </c>
      <c r="AL39" s="20">
        <f t="shared" si="4"/>
        <v>0</v>
      </c>
      <c r="AM39" s="21">
        <f t="shared" si="58"/>
        <v>285.23076923076923</v>
      </c>
      <c r="AN39" s="21">
        <f t="shared" si="5"/>
        <v>318.07692307692309</v>
      </c>
      <c r="AO39" s="21">
        <f t="shared" si="6"/>
        <v>539.38461538461536</v>
      </c>
      <c r="AP39" s="21">
        <f t="shared" si="7"/>
        <v>618.60512820512815</v>
      </c>
      <c r="AQ39" s="21">
        <f t="shared" si="8"/>
        <v>618.09230769230771</v>
      </c>
      <c r="AR39" s="21">
        <f t="shared" si="9"/>
        <v>765.15384615384619</v>
      </c>
      <c r="AS39" s="21">
        <f t="shared" si="10"/>
        <v>611.52820512820517</v>
      </c>
      <c r="AT39" s="21">
        <f t="shared" si="11"/>
        <v>529.61538461538464</v>
      </c>
      <c r="AU39" s="21">
        <f t="shared" si="12"/>
        <v>359.6102564102564</v>
      </c>
      <c r="AV39" s="21">
        <f t="shared" si="13"/>
        <v>262.02564102564105</v>
      </c>
      <c r="AW39" s="21">
        <f t="shared" si="14"/>
        <v>229.92307692307693</v>
      </c>
      <c r="AX39" s="21">
        <f t="shared" si="15"/>
        <v>355.69230769230768</v>
      </c>
      <c r="AY39" s="21">
        <f t="shared" si="16"/>
        <v>0</v>
      </c>
      <c r="AZ39" s="21">
        <f t="shared" si="17"/>
        <v>0</v>
      </c>
      <c r="BA39" s="21">
        <f t="shared" si="18"/>
        <v>0</v>
      </c>
      <c r="BB39" s="21">
        <f t="shared" si="19"/>
        <v>0</v>
      </c>
      <c r="BC39" s="21">
        <f t="shared" si="20"/>
        <v>0</v>
      </c>
      <c r="BD39" s="21">
        <f t="shared" si="21"/>
        <v>0</v>
      </c>
      <c r="BE39" s="21">
        <f t="shared" si="22"/>
        <v>0</v>
      </c>
      <c r="BF39" s="21">
        <f t="shared" si="23"/>
        <v>0</v>
      </c>
      <c r="BG39" s="21">
        <f t="shared" si="24"/>
        <v>0</v>
      </c>
      <c r="BH39" s="21">
        <f t="shared" si="25"/>
        <v>0</v>
      </c>
      <c r="BI39" s="21">
        <f t="shared" si="26"/>
        <v>0</v>
      </c>
      <c r="BJ39" s="21">
        <f t="shared" si="27"/>
        <v>0</v>
      </c>
      <c r="BK39" s="17">
        <f t="shared" si="28"/>
        <v>1800.2260799999999</v>
      </c>
      <c r="BL39" s="22">
        <f t="shared" si="29"/>
        <v>2313.6256800000001</v>
      </c>
      <c r="BM39" s="22">
        <f t="shared" si="30"/>
        <v>0</v>
      </c>
      <c r="BN39" s="22">
        <f t="shared" si="31"/>
        <v>120.1392</v>
      </c>
      <c r="BO39" s="22">
        <f t="shared" si="32"/>
        <v>133.97399999999999</v>
      </c>
      <c r="BP39" s="22">
        <f t="shared" si="33"/>
        <v>227.18880000000001</v>
      </c>
      <c r="BQ39" s="22">
        <f t="shared" si="34"/>
        <v>260.55648000000002</v>
      </c>
      <c r="BR39" s="22">
        <f t="shared" si="35"/>
        <v>260.34048000000001</v>
      </c>
      <c r="BS39" s="22">
        <f t="shared" si="36"/>
        <v>322.28280000000001</v>
      </c>
      <c r="BT39" s="22">
        <f t="shared" si="37"/>
        <v>257.57567999999998</v>
      </c>
      <c r="BU39" s="22">
        <f t="shared" si="38"/>
        <v>223.07400000000001</v>
      </c>
      <c r="BV39" s="22">
        <f t="shared" si="39"/>
        <v>151.46784</v>
      </c>
      <c r="BW39" s="22">
        <f t="shared" si="40"/>
        <v>110.3652</v>
      </c>
      <c r="BX39" s="22">
        <f t="shared" si="41"/>
        <v>96.843599999999995</v>
      </c>
      <c r="BY39" s="22">
        <f t="shared" si="42"/>
        <v>149.8176</v>
      </c>
      <c r="BZ39" s="22">
        <f t="shared" si="43"/>
        <v>0</v>
      </c>
      <c r="CA39" s="22">
        <f t="shared" si="44"/>
        <v>0</v>
      </c>
      <c r="CB39" s="22">
        <f t="shared" si="45"/>
        <v>0</v>
      </c>
      <c r="CC39" s="22">
        <f t="shared" si="46"/>
        <v>0</v>
      </c>
      <c r="CD39" s="22">
        <f t="shared" si="47"/>
        <v>0</v>
      </c>
      <c r="CE39" s="22">
        <f t="shared" si="48"/>
        <v>0</v>
      </c>
      <c r="CF39" s="22">
        <f t="shared" si="49"/>
        <v>0</v>
      </c>
      <c r="CG39" s="22">
        <f t="shared" si="50"/>
        <v>0</v>
      </c>
      <c r="CH39" s="22">
        <f t="shared" si="51"/>
        <v>0</v>
      </c>
      <c r="CI39" s="22">
        <f t="shared" si="52"/>
        <v>0</v>
      </c>
      <c r="CJ39" s="22">
        <f t="shared" si="53"/>
        <v>0</v>
      </c>
      <c r="CK39" s="22">
        <f t="shared" si="54"/>
        <v>0</v>
      </c>
    </row>
    <row r="40" spans="1:89" x14ac:dyDescent="0.25">
      <c r="A40" t="str">
        <f>VLOOKUP($C40,'Tech Pallet'!$A:$J,10,0)</f>
        <v>PIC</v>
      </c>
      <c r="B40" s="30" t="str">
        <f>VLOOKUP(C40,'Tech Pallet'!A:I,3,0)</f>
        <v>48oz</v>
      </c>
      <c r="C40" s="12">
        <f>VLOOKUP($D40,'DU -UCC'!B:C,2,0)</f>
        <v>68817792</v>
      </c>
      <c r="D40" s="84">
        <v>10077567254341</v>
      </c>
      <c r="E40" s="85" t="s">
        <v>143</v>
      </c>
      <c r="F40" s="86">
        <v>875010</v>
      </c>
      <c r="G40" s="86">
        <v>50089</v>
      </c>
      <c r="H40" s="86">
        <v>65149</v>
      </c>
      <c r="I40" s="86">
        <v>72039</v>
      </c>
      <c r="J40" s="86">
        <v>86653</v>
      </c>
      <c r="K40" s="86">
        <v>78143</v>
      </c>
      <c r="L40" s="86">
        <v>99165</v>
      </c>
      <c r="M40" s="86">
        <v>80345</v>
      </c>
      <c r="N40" s="86">
        <v>72688</v>
      </c>
      <c r="O40" s="86">
        <v>53339</v>
      </c>
      <c r="P40" s="86">
        <v>50699</v>
      </c>
      <c r="Q40" s="86">
        <v>57980</v>
      </c>
      <c r="R40" s="86">
        <v>56376</v>
      </c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23">
        <f t="shared" si="2"/>
        <v>1697675</v>
      </c>
      <c r="AF40">
        <f>VLOOKUP($C40,'Tech Pallet'!$A:$I,9,0)</f>
        <v>154</v>
      </c>
      <c r="AG40">
        <f>VLOOKUP($C40,'Tech Pallet'!$A:$H,8,0)</f>
        <v>8.5199999999999998E-3</v>
      </c>
      <c r="AH40" s="25">
        <f t="shared" si="55"/>
        <v>822665</v>
      </c>
      <c r="AI40" s="25">
        <f t="shared" si="3"/>
        <v>0</v>
      </c>
      <c r="AJ40" s="8">
        <f t="shared" si="56"/>
        <v>5681.8831168831166</v>
      </c>
      <c r="AK40" s="21">
        <f t="shared" si="57"/>
        <v>5341.9805194805194</v>
      </c>
      <c r="AL40" s="20">
        <f t="shared" si="4"/>
        <v>0</v>
      </c>
      <c r="AM40" s="21">
        <f t="shared" si="58"/>
        <v>325.25324675324674</v>
      </c>
      <c r="AN40" s="21">
        <f t="shared" si="5"/>
        <v>423.04545454545456</v>
      </c>
      <c r="AO40" s="21">
        <f t="shared" si="6"/>
        <v>467.78571428571428</v>
      </c>
      <c r="AP40" s="21">
        <f t="shared" si="7"/>
        <v>562.68181818181813</v>
      </c>
      <c r="AQ40" s="21">
        <f t="shared" si="8"/>
        <v>507.4220779220779</v>
      </c>
      <c r="AR40" s="21">
        <f t="shared" si="9"/>
        <v>643.92857142857144</v>
      </c>
      <c r="AS40" s="21">
        <f t="shared" si="10"/>
        <v>521.72077922077926</v>
      </c>
      <c r="AT40" s="21">
        <f t="shared" si="11"/>
        <v>472</v>
      </c>
      <c r="AU40" s="21">
        <f t="shared" si="12"/>
        <v>346.35714285714283</v>
      </c>
      <c r="AV40" s="21">
        <f t="shared" si="13"/>
        <v>329.21428571428572</v>
      </c>
      <c r="AW40" s="21">
        <f t="shared" si="14"/>
        <v>376.49350649350652</v>
      </c>
      <c r="AX40" s="21">
        <f t="shared" si="15"/>
        <v>366.0779220779221</v>
      </c>
      <c r="AY40" s="21">
        <f t="shared" si="16"/>
        <v>0</v>
      </c>
      <c r="AZ40" s="21">
        <f t="shared" si="17"/>
        <v>0</v>
      </c>
      <c r="BA40" s="21">
        <f t="shared" si="18"/>
        <v>0</v>
      </c>
      <c r="BB40" s="21">
        <f t="shared" si="19"/>
        <v>0</v>
      </c>
      <c r="BC40" s="21">
        <f t="shared" si="20"/>
        <v>0</v>
      </c>
      <c r="BD40" s="21">
        <f t="shared" si="21"/>
        <v>0</v>
      </c>
      <c r="BE40" s="21">
        <f t="shared" si="22"/>
        <v>0</v>
      </c>
      <c r="BF40" s="21">
        <f t="shared" si="23"/>
        <v>0</v>
      </c>
      <c r="BG40" s="21">
        <f t="shared" si="24"/>
        <v>0</v>
      </c>
      <c r="BH40" s="21">
        <f t="shared" si="25"/>
        <v>0</v>
      </c>
      <c r="BI40" s="21">
        <f t="shared" si="26"/>
        <v>0</v>
      </c>
      <c r="BJ40" s="21">
        <f t="shared" si="27"/>
        <v>0</v>
      </c>
      <c r="BK40" s="17">
        <f t="shared" si="28"/>
        <v>7455.0851999999995</v>
      </c>
      <c r="BL40" s="22">
        <f t="shared" si="29"/>
        <v>7009.1058000000003</v>
      </c>
      <c r="BM40" s="22">
        <f t="shared" si="30"/>
        <v>0</v>
      </c>
      <c r="BN40" s="22">
        <f t="shared" si="31"/>
        <v>426.75828000000001</v>
      </c>
      <c r="BO40" s="22">
        <f t="shared" si="32"/>
        <v>555.06948</v>
      </c>
      <c r="BP40" s="22">
        <f t="shared" si="33"/>
        <v>613.77228000000002</v>
      </c>
      <c r="BQ40" s="22">
        <f t="shared" si="34"/>
        <v>738.28355999999997</v>
      </c>
      <c r="BR40" s="22">
        <f t="shared" si="35"/>
        <v>665.77836000000002</v>
      </c>
      <c r="BS40" s="22">
        <f t="shared" si="36"/>
        <v>844.88580000000002</v>
      </c>
      <c r="BT40" s="22">
        <f t="shared" si="37"/>
        <v>684.5394</v>
      </c>
      <c r="BU40" s="22">
        <f t="shared" si="38"/>
        <v>619.30175999999994</v>
      </c>
      <c r="BV40" s="22">
        <f t="shared" si="39"/>
        <v>454.44828000000001</v>
      </c>
      <c r="BW40" s="22">
        <f t="shared" si="40"/>
        <v>431.95547999999997</v>
      </c>
      <c r="BX40" s="22">
        <f t="shared" si="41"/>
        <v>493.9896</v>
      </c>
      <c r="BY40" s="22">
        <f t="shared" si="42"/>
        <v>480.32351999999997</v>
      </c>
      <c r="BZ40" s="22">
        <f t="shared" si="43"/>
        <v>0</v>
      </c>
      <c r="CA40" s="22">
        <f t="shared" si="44"/>
        <v>0</v>
      </c>
      <c r="CB40" s="22">
        <f t="shared" si="45"/>
        <v>0</v>
      </c>
      <c r="CC40" s="22">
        <f t="shared" si="46"/>
        <v>0</v>
      </c>
      <c r="CD40" s="22">
        <f t="shared" si="47"/>
        <v>0</v>
      </c>
      <c r="CE40" s="22">
        <f t="shared" si="48"/>
        <v>0</v>
      </c>
      <c r="CF40" s="22">
        <f t="shared" si="49"/>
        <v>0</v>
      </c>
      <c r="CG40" s="22">
        <f t="shared" si="50"/>
        <v>0</v>
      </c>
      <c r="CH40" s="22">
        <f t="shared" si="51"/>
        <v>0</v>
      </c>
      <c r="CI40" s="22">
        <f t="shared" si="52"/>
        <v>0</v>
      </c>
      <c r="CJ40" s="22">
        <f t="shared" si="53"/>
        <v>0</v>
      </c>
      <c r="CK40" s="22">
        <f t="shared" si="54"/>
        <v>0</v>
      </c>
    </row>
    <row r="41" spans="1:89" x14ac:dyDescent="0.25">
      <c r="A41" t="str">
        <f>VLOOKUP($C41,'Tech Pallet'!$A:$J,10,0)</f>
        <v>PIC</v>
      </c>
      <c r="B41" s="30" t="str">
        <f>VLOOKUP(C41,'Tech Pallet'!A:I,3,0)</f>
        <v>Topped</v>
      </c>
      <c r="C41" s="12">
        <f>VLOOKUP($D41,'DU -UCC'!B:C,2,0)</f>
        <v>68649095</v>
      </c>
      <c r="D41" s="84">
        <v>10076840003546</v>
      </c>
      <c r="E41" s="85" t="s">
        <v>166</v>
      </c>
      <c r="F41" s="86">
        <v>619275</v>
      </c>
      <c r="G41" s="86">
        <v>45420</v>
      </c>
      <c r="H41" s="86">
        <v>63992</v>
      </c>
      <c r="I41" s="86">
        <v>81517</v>
      </c>
      <c r="J41" s="86">
        <v>63525</v>
      </c>
      <c r="K41" s="86">
        <v>62046</v>
      </c>
      <c r="L41" s="86">
        <v>79878</v>
      </c>
      <c r="M41" s="86">
        <v>64339</v>
      </c>
      <c r="N41" s="86">
        <v>62817</v>
      </c>
      <c r="O41" s="86">
        <v>58733</v>
      </c>
      <c r="P41" s="86">
        <v>51422</v>
      </c>
      <c r="Q41" s="86">
        <v>57573</v>
      </c>
      <c r="R41" s="86">
        <v>48389</v>
      </c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23">
        <f t="shared" si="2"/>
        <v>1358926</v>
      </c>
      <c r="AF41">
        <f>VLOOKUP($C41,'Tech Pallet'!$A:$I,9,0)</f>
        <v>240</v>
      </c>
      <c r="AG41">
        <f>VLOOKUP($C41,'Tech Pallet'!$A:$H,8,0)</f>
        <v>3.5999999999999999E-3</v>
      </c>
      <c r="AH41" s="25">
        <f t="shared" si="55"/>
        <v>739651</v>
      </c>
      <c r="AI41" s="25">
        <f t="shared" si="3"/>
        <v>0</v>
      </c>
      <c r="AJ41" s="8">
        <f t="shared" si="56"/>
        <v>2580.3125</v>
      </c>
      <c r="AK41" s="21">
        <f t="shared" si="57"/>
        <v>3081.8791666666666</v>
      </c>
      <c r="AL41" s="20">
        <f t="shared" si="4"/>
        <v>0</v>
      </c>
      <c r="AM41" s="21">
        <f t="shared" si="58"/>
        <v>189.25</v>
      </c>
      <c r="AN41" s="21">
        <f t="shared" si="5"/>
        <v>266.63333333333333</v>
      </c>
      <c r="AO41" s="21">
        <f t="shared" si="6"/>
        <v>339.65416666666664</v>
      </c>
      <c r="AP41" s="21">
        <f t="shared" si="7"/>
        <v>264.6875</v>
      </c>
      <c r="AQ41" s="21">
        <f t="shared" si="8"/>
        <v>258.52499999999998</v>
      </c>
      <c r="AR41" s="21">
        <f t="shared" si="9"/>
        <v>332.82499999999999</v>
      </c>
      <c r="AS41" s="21">
        <f t="shared" si="10"/>
        <v>268.07916666666665</v>
      </c>
      <c r="AT41" s="21">
        <f t="shared" si="11"/>
        <v>261.73750000000001</v>
      </c>
      <c r="AU41" s="21">
        <f t="shared" si="12"/>
        <v>244.72083333333333</v>
      </c>
      <c r="AV41" s="21">
        <f t="shared" si="13"/>
        <v>214.25833333333333</v>
      </c>
      <c r="AW41" s="21">
        <f t="shared" si="14"/>
        <v>239.88749999999999</v>
      </c>
      <c r="AX41" s="21">
        <f t="shared" si="15"/>
        <v>201.62083333333334</v>
      </c>
      <c r="AY41" s="21">
        <f t="shared" si="16"/>
        <v>0</v>
      </c>
      <c r="AZ41" s="21">
        <f t="shared" si="17"/>
        <v>0</v>
      </c>
      <c r="BA41" s="21">
        <f t="shared" si="18"/>
        <v>0</v>
      </c>
      <c r="BB41" s="21">
        <f t="shared" si="19"/>
        <v>0</v>
      </c>
      <c r="BC41" s="21">
        <f t="shared" si="20"/>
        <v>0</v>
      </c>
      <c r="BD41" s="21">
        <f t="shared" si="21"/>
        <v>0</v>
      </c>
      <c r="BE41" s="21">
        <f t="shared" si="22"/>
        <v>0</v>
      </c>
      <c r="BF41" s="21">
        <f t="shared" si="23"/>
        <v>0</v>
      </c>
      <c r="BG41" s="21">
        <f t="shared" si="24"/>
        <v>0</v>
      </c>
      <c r="BH41" s="21">
        <f t="shared" si="25"/>
        <v>0</v>
      </c>
      <c r="BI41" s="21">
        <f t="shared" si="26"/>
        <v>0</v>
      </c>
      <c r="BJ41" s="21">
        <f t="shared" si="27"/>
        <v>0</v>
      </c>
      <c r="BK41" s="17">
        <f t="shared" si="28"/>
        <v>2229.39</v>
      </c>
      <c r="BL41" s="22">
        <f t="shared" si="29"/>
        <v>2662.7435999999998</v>
      </c>
      <c r="BM41" s="22">
        <f t="shared" si="30"/>
        <v>0</v>
      </c>
      <c r="BN41" s="22">
        <f t="shared" si="31"/>
        <v>163.512</v>
      </c>
      <c r="BO41" s="22">
        <f t="shared" si="32"/>
        <v>230.37119999999999</v>
      </c>
      <c r="BP41" s="22">
        <f t="shared" si="33"/>
        <v>293.46120000000002</v>
      </c>
      <c r="BQ41" s="22">
        <f t="shared" si="34"/>
        <v>228.69</v>
      </c>
      <c r="BR41" s="22">
        <f t="shared" si="35"/>
        <v>223.3656</v>
      </c>
      <c r="BS41" s="22">
        <f t="shared" si="36"/>
        <v>287.56079999999997</v>
      </c>
      <c r="BT41" s="22">
        <f t="shared" si="37"/>
        <v>231.62039999999999</v>
      </c>
      <c r="BU41" s="22">
        <f t="shared" si="38"/>
        <v>226.1412</v>
      </c>
      <c r="BV41" s="22">
        <f t="shared" si="39"/>
        <v>211.43879999999999</v>
      </c>
      <c r="BW41" s="22">
        <f t="shared" si="40"/>
        <v>185.11920000000001</v>
      </c>
      <c r="BX41" s="22">
        <f t="shared" si="41"/>
        <v>207.2628</v>
      </c>
      <c r="BY41" s="22">
        <f t="shared" si="42"/>
        <v>174.2004</v>
      </c>
      <c r="BZ41" s="22">
        <f t="shared" si="43"/>
        <v>0</v>
      </c>
      <c r="CA41" s="22">
        <f t="shared" si="44"/>
        <v>0</v>
      </c>
      <c r="CB41" s="22">
        <f t="shared" si="45"/>
        <v>0</v>
      </c>
      <c r="CC41" s="22">
        <f t="shared" si="46"/>
        <v>0</v>
      </c>
      <c r="CD41" s="22">
        <f t="shared" si="47"/>
        <v>0</v>
      </c>
      <c r="CE41" s="22">
        <f t="shared" si="48"/>
        <v>0</v>
      </c>
      <c r="CF41" s="22">
        <f t="shared" si="49"/>
        <v>0</v>
      </c>
      <c r="CG41" s="22">
        <f t="shared" si="50"/>
        <v>0</v>
      </c>
      <c r="CH41" s="22">
        <f t="shared" si="51"/>
        <v>0</v>
      </c>
      <c r="CI41" s="22">
        <f t="shared" si="52"/>
        <v>0</v>
      </c>
      <c r="CJ41" s="22">
        <f t="shared" si="53"/>
        <v>0</v>
      </c>
      <c r="CK41" s="22">
        <f t="shared" si="54"/>
        <v>0</v>
      </c>
    </row>
    <row r="42" spans="1:89" x14ac:dyDescent="0.25">
      <c r="A42" t="str">
        <f>VLOOKUP($C42,'Tech Pallet'!$A:$J,10,0)</f>
        <v>NOV</v>
      </c>
      <c r="B42" s="30" t="str">
        <f>VLOOKUP(C42,'Tech Pallet'!A:I,3,0)</f>
        <v>Yasso Sticks</v>
      </c>
      <c r="C42" s="12">
        <f>VLOOKUP($D42,'DU -UCC'!B:C,2,0)</f>
        <v>64325523</v>
      </c>
      <c r="D42" s="84">
        <v>10851035003637</v>
      </c>
      <c r="E42" s="85" t="s">
        <v>157</v>
      </c>
      <c r="F42" s="86">
        <v>610823</v>
      </c>
      <c r="G42" s="86">
        <v>43231</v>
      </c>
      <c r="H42" s="86">
        <v>58641</v>
      </c>
      <c r="I42" s="86">
        <v>56436</v>
      </c>
      <c r="J42" s="86">
        <v>68101</v>
      </c>
      <c r="K42" s="86">
        <v>45286</v>
      </c>
      <c r="L42" s="86">
        <v>73876</v>
      </c>
      <c r="M42" s="86">
        <v>88314</v>
      </c>
      <c r="N42" s="86">
        <v>55773</v>
      </c>
      <c r="O42" s="86">
        <v>60228</v>
      </c>
      <c r="P42" s="86">
        <v>56419</v>
      </c>
      <c r="Q42" s="86">
        <v>46457</v>
      </c>
      <c r="R42" s="86">
        <v>51769</v>
      </c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23">
        <f t="shared" si="2"/>
        <v>1315354</v>
      </c>
      <c r="AF42">
        <f>VLOOKUP($C42,'Tech Pallet'!$A:$I,9,0)</f>
        <v>187</v>
      </c>
      <c r="AG42">
        <f>VLOOKUP($C42,'Tech Pallet'!$A:$H,8,0)</f>
        <v>3.3119999999999998E-3</v>
      </c>
      <c r="AH42" s="25">
        <f t="shared" si="55"/>
        <v>704531</v>
      </c>
      <c r="AI42" s="25">
        <f t="shared" si="3"/>
        <v>0</v>
      </c>
      <c r="AJ42" s="8">
        <f t="shared" si="56"/>
        <v>3266.433155080214</v>
      </c>
      <c r="AK42" s="21">
        <f t="shared" si="57"/>
        <v>3767.5454545454545</v>
      </c>
      <c r="AL42" s="20">
        <f t="shared" si="4"/>
        <v>0</v>
      </c>
      <c r="AM42" s="21">
        <f t="shared" si="58"/>
        <v>231.18181818181819</v>
      </c>
      <c r="AN42" s="21">
        <f t="shared" si="5"/>
        <v>313.58823529411762</v>
      </c>
      <c r="AO42" s="21">
        <f t="shared" si="6"/>
        <v>301.79679144385028</v>
      </c>
      <c r="AP42" s="21">
        <f t="shared" si="7"/>
        <v>364.1764705882353</v>
      </c>
      <c r="AQ42" s="21">
        <f t="shared" si="8"/>
        <v>242.17112299465239</v>
      </c>
      <c r="AR42" s="21">
        <f t="shared" si="9"/>
        <v>395.05882352941177</v>
      </c>
      <c r="AS42" s="21">
        <f t="shared" si="10"/>
        <v>472.26737967914437</v>
      </c>
      <c r="AT42" s="21">
        <f t="shared" si="11"/>
        <v>298.25133689839572</v>
      </c>
      <c r="AU42" s="21">
        <f t="shared" si="12"/>
        <v>322.07486631016042</v>
      </c>
      <c r="AV42" s="21">
        <f t="shared" si="13"/>
        <v>301.70588235294116</v>
      </c>
      <c r="AW42" s="21">
        <f t="shared" si="14"/>
        <v>248.43315508021391</v>
      </c>
      <c r="AX42" s="21">
        <f t="shared" si="15"/>
        <v>276.83957219251334</v>
      </c>
      <c r="AY42" s="21">
        <f t="shared" si="16"/>
        <v>0</v>
      </c>
      <c r="AZ42" s="21">
        <f t="shared" si="17"/>
        <v>0</v>
      </c>
      <c r="BA42" s="21">
        <f t="shared" si="18"/>
        <v>0</v>
      </c>
      <c r="BB42" s="21">
        <f t="shared" si="19"/>
        <v>0</v>
      </c>
      <c r="BC42" s="21">
        <f t="shared" si="20"/>
        <v>0</v>
      </c>
      <c r="BD42" s="21">
        <f t="shared" si="21"/>
        <v>0</v>
      </c>
      <c r="BE42" s="21">
        <f t="shared" si="22"/>
        <v>0</v>
      </c>
      <c r="BF42" s="21">
        <f t="shared" si="23"/>
        <v>0</v>
      </c>
      <c r="BG42" s="21">
        <f t="shared" si="24"/>
        <v>0</v>
      </c>
      <c r="BH42" s="21">
        <f t="shared" si="25"/>
        <v>0</v>
      </c>
      <c r="BI42" s="21">
        <f t="shared" si="26"/>
        <v>0</v>
      </c>
      <c r="BJ42" s="21">
        <f t="shared" si="27"/>
        <v>0</v>
      </c>
      <c r="BK42" s="17">
        <f t="shared" si="28"/>
        <v>2023.0457759999999</v>
      </c>
      <c r="BL42" s="22">
        <f t="shared" si="29"/>
        <v>2333.4066720000001</v>
      </c>
      <c r="BM42" s="22">
        <f t="shared" si="30"/>
        <v>0</v>
      </c>
      <c r="BN42" s="22">
        <f t="shared" si="31"/>
        <v>143.181072</v>
      </c>
      <c r="BO42" s="22">
        <f t="shared" si="32"/>
        <v>194.21899199999999</v>
      </c>
      <c r="BP42" s="22">
        <f t="shared" si="33"/>
        <v>186.916032</v>
      </c>
      <c r="BQ42" s="22">
        <f t="shared" si="34"/>
        <v>225.550512</v>
      </c>
      <c r="BR42" s="22">
        <f t="shared" si="35"/>
        <v>149.98723200000001</v>
      </c>
      <c r="BS42" s="22">
        <f t="shared" si="36"/>
        <v>244.677312</v>
      </c>
      <c r="BT42" s="22">
        <f t="shared" si="37"/>
        <v>292.495968</v>
      </c>
      <c r="BU42" s="22">
        <f t="shared" si="38"/>
        <v>184.72017599999998</v>
      </c>
      <c r="BV42" s="22">
        <f t="shared" si="39"/>
        <v>199.47513599999999</v>
      </c>
      <c r="BW42" s="22">
        <f t="shared" si="40"/>
        <v>186.85972799999999</v>
      </c>
      <c r="BX42" s="22">
        <f t="shared" si="41"/>
        <v>153.86558399999998</v>
      </c>
      <c r="BY42" s="22">
        <f t="shared" si="42"/>
        <v>171.45892799999999</v>
      </c>
      <c r="BZ42" s="22">
        <f t="shared" si="43"/>
        <v>0</v>
      </c>
      <c r="CA42" s="22">
        <f t="shared" si="44"/>
        <v>0</v>
      </c>
      <c r="CB42" s="22">
        <f t="shared" si="45"/>
        <v>0</v>
      </c>
      <c r="CC42" s="22">
        <f t="shared" si="46"/>
        <v>0</v>
      </c>
      <c r="CD42" s="22">
        <f t="shared" si="47"/>
        <v>0</v>
      </c>
      <c r="CE42" s="22">
        <f t="shared" si="48"/>
        <v>0</v>
      </c>
      <c r="CF42" s="22">
        <f t="shared" si="49"/>
        <v>0</v>
      </c>
      <c r="CG42" s="22">
        <f t="shared" si="50"/>
        <v>0</v>
      </c>
      <c r="CH42" s="22">
        <f t="shared" si="51"/>
        <v>0</v>
      </c>
      <c r="CI42" s="22">
        <f t="shared" si="52"/>
        <v>0</v>
      </c>
      <c r="CJ42" s="22">
        <f t="shared" si="53"/>
        <v>0</v>
      </c>
      <c r="CK42" s="22">
        <f t="shared" si="54"/>
        <v>0</v>
      </c>
    </row>
    <row r="43" spans="1:89" x14ac:dyDescent="0.25">
      <c r="A43" t="str">
        <f>VLOOKUP($C43,'Tech Pallet'!$A:$J,10,0)</f>
        <v>PIC</v>
      </c>
      <c r="B43" s="30" t="str">
        <f>VLOOKUP(C43,'Tech Pallet'!A:I,3,0)</f>
        <v>48oz</v>
      </c>
      <c r="C43" s="12">
        <f>VLOOKUP($D43,'DU -UCC'!B:C,2,0)</f>
        <v>64988056</v>
      </c>
      <c r="D43" s="84">
        <v>10077567254402</v>
      </c>
      <c r="E43" s="85" t="s">
        <v>144</v>
      </c>
      <c r="F43" s="86">
        <v>871148</v>
      </c>
      <c r="G43" s="86">
        <v>53573</v>
      </c>
      <c r="H43" s="86">
        <v>65179</v>
      </c>
      <c r="I43" s="86">
        <v>72379</v>
      </c>
      <c r="J43" s="86">
        <v>91520</v>
      </c>
      <c r="K43" s="86">
        <v>79048</v>
      </c>
      <c r="L43" s="86">
        <v>95526</v>
      </c>
      <c r="M43" s="86">
        <v>83155</v>
      </c>
      <c r="N43" s="86">
        <v>74822</v>
      </c>
      <c r="O43" s="86">
        <v>43607</v>
      </c>
      <c r="P43" s="86">
        <v>69738</v>
      </c>
      <c r="Q43" s="86">
        <v>72616</v>
      </c>
      <c r="R43" s="86">
        <v>64933</v>
      </c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23">
        <f t="shared" si="2"/>
        <v>1737244</v>
      </c>
      <c r="AF43">
        <f>VLOOKUP($C43,'Tech Pallet'!$A:$I,9,0)</f>
        <v>176</v>
      </c>
      <c r="AG43">
        <f>VLOOKUP($C43,'Tech Pallet'!$A:$H,8,0)</f>
        <v>8.513999999999999E-3</v>
      </c>
      <c r="AH43" s="25">
        <f t="shared" si="55"/>
        <v>866096</v>
      </c>
      <c r="AI43" s="25">
        <f t="shared" si="3"/>
        <v>0</v>
      </c>
      <c r="AJ43" s="8">
        <f t="shared" si="56"/>
        <v>4949.704545454545</v>
      </c>
      <c r="AK43" s="21">
        <f t="shared" si="57"/>
        <v>4921</v>
      </c>
      <c r="AL43" s="20">
        <f t="shared" si="4"/>
        <v>0</v>
      </c>
      <c r="AM43" s="21">
        <f t="shared" si="58"/>
        <v>304.39204545454544</v>
      </c>
      <c r="AN43" s="21">
        <f t="shared" si="5"/>
        <v>370.33522727272725</v>
      </c>
      <c r="AO43" s="21">
        <f t="shared" si="6"/>
        <v>411.24431818181819</v>
      </c>
      <c r="AP43" s="21">
        <f t="shared" si="7"/>
        <v>520</v>
      </c>
      <c r="AQ43" s="21">
        <f t="shared" si="8"/>
        <v>449.13636363636363</v>
      </c>
      <c r="AR43" s="21">
        <f t="shared" si="9"/>
        <v>542.76136363636363</v>
      </c>
      <c r="AS43" s="21">
        <f t="shared" si="10"/>
        <v>472.47159090909093</v>
      </c>
      <c r="AT43" s="21">
        <f t="shared" si="11"/>
        <v>425.125</v>
      </c>
      <c r="AU43" s="21">
        <f t="shared" si="12"/>
        <v>247.76704545454547</v>
      </c>
      <c r="AV43" s="21">
        <f t="shared" si="13"/>
        <v>396.23863636363637</v>
      </c>
      <c r="AW43" s="21">
        <f t="shared" si="14"/>
        <v>412.59090909090907</v>
      </c>
      <c r="AX43" s="21">
        <f t="shared" si="15"/>
        <v>368.9375</v>
      </c>
      <c r="AY43" s="21">
        <f t="shared" si="16"/>
        <v>0</v>
      </c>
      <c r="AZ43" s="21">
        <f t="shared" si="17"/>
        <v>0</v>
      </c>
      <c r="BA43" s="21">
        <f t="shared" si="18"/>
        <v>0</v>
      </c>
      <c r="BB43" s="21">
        <f t="shared" si="19"/>
        <v>0</v>
      </c>
      <c r="BC43" s="21">
        <f t="shared" si="20"/>
        <v>0</v>
      </c>
      <c r="BD43" s="21">
        <f t="shared" si="21"/>
        <v>0</v>
      </c>
      <c r="BE43" s="21">
        <f t="shared" si="22"/>
        <v>0</v>
      </c>
      <c r="BF43" s="21">
        <f t="shared" si="23"/>
        <v>0</v>
      </c>
      <c r="BG43" s="21">
        <f t="shared" si="24"/>
        <v>0</v>
      </c>
      <c r="BH43" s="21">
        <f t="shared" si="25"/>
        <v>0</v>
      </c>
      <c r="BI43" s="21">
        <f t="shared" si="26"/>
        <v>0</v>
      </c>
      <c r="BJ43" s="21">
        <f t="shared" si="27"/>
        <v>0</v>
      </c>
      <c r="BK43" s="17">
        <f t="shared" si="28"/>
        <v>7416.9540719999995</v>
      </c>
      <c r="BL43" s="22">
        <f t="shared" si="29"/>
        <v>7373.9413439999989</v>
      </c>
      <c r="BM43" s="22">
        <f t="shared" si="30"/>
        <v>0</v>
      </c>
      <c r="BN43" s="22">
        <f t="shared" si="31"/>
        <v>456.12052199999994</v>
      </c>
      <c r="BO43" s="22">
        <f t="shared" si="32"/>
        <v>554.93400599999995</v>
      </c>
      <c r="BP43" s="22">
        <f t="shared" si="33"/>
        <v>616.23480599999994</v>
      </c>
      <c r="BQ43" s="22">
        <f t="shared" si="34"/>
        <v>779.20127999999988</v>
      </c>
      <c r="BR43" s="22">
        <f t="shared" si="35"/>
        <v>673.0146719999999</v>
      </c>
      <c r="BS43" s="22">
        <f t="shared" si="36"/>
        <v>813.30836399999987</v>
      </c>
      <c r="BT43" s="22">
        <f t="shared" si="37"/>
        <v>707.98166999999989</v>
      </c>
      <c r="BU43" s="22">
        <f t="shared" si="38"/>
        <v>637.03450799999996</v>
      </c>
      <c r="BV43" s="22">
        <f t="shared" si="39"/>
        <v>371.26999799999993</v>
      </c>
      <c r="BW43" s="22">
        <f t="shared" si="40"/>
        <v>593.74933199999998</v>
      </c>
      <c r="BX43" s="22">
        <f t="shared" si="41"/>
        <v>618.25262399999997</v>
      </c>
      <c r="BY43" s="22">
        <f t="shared" si="42"/>
        <v>552.83956199999989</v>
      </c>
      <c r="BZ43" s="22">
        <f t="shared" si="43"/>
        <v>0</v>
      </c>
      <c r="CA43" s="22">
        <f t="shared" si="44"/>
        <v>0</v>
      </c>
      <c r="CB43" s="22">
        <f t="shared" si="45"/>
        <v>0</v>
      </c>
      <c r="CC43" s="22">
        <f t="shared" si="46"/>
        <v>0</v>
      </c>
      <c r="CD43" s="22">
        <f t="shared" si="47"/>
        <v>0</v>
      </c>
      <c r="CE43" s="22">
        <f t="shared" si="48"/>
        <v>0</v>
      </c>
      <c r="CF43" s="22">
        <f t="shared" si="49"/>
        <v>0</v>
      </c>
      <c r="CG43" s="22">
        <f t="shared" si="50"/>
        <v>0</v>
      </c>
      <c r="CH43" s="22">
        <f t="shared" si="51"/>
        <v>0</v>
      </c>
      <c r="CI43" s="22">
        <f t="shared" si="52"/>
        <v>0</v>
      </c>
      <c r="CJ43" s="22">
        <f t="shared" si="53"/>
        <v>0</v>
      </c>
      <c r="CK43" s="22">
        <f t="shared" si="54"/>
        <v>0</v>
      </c>
    </row>
    <row r="44" spans="1:89" x14ac:dyDescent="0.25">
      <c r="A44" t="str">
        <f>VLOOKUP($C44,'Tech Pallet'!$A:$J,10,0)</f>
        <v>NOV</v>
      </c>
      <c r="B44" s="30" t="str">
        <f>VLOOKUP(C44,'Tech Pallet'!A:I,3,0)</f>
        <v>Yasso Sticks</v>
      </c>
      <c r="C44" s="12">
        <f>VLOOKUP($D44,'DU -UCC'!B:C,2,0)</f>
        <v>64325486</v>
      </c>
      <c r="D44" s="84">
        <v>10850001974063</v>
      </c>
      <c r="E44" s="85" t="s">
        <v>178</v>
      </c>
      <c r="F44" s="86">
        <v>502183</v>
      </c>
      <c r="G44" s="86">
        <v>32164</v>
      </c>
      <c r="H44" s="86">
        <v>29693</v>
      </c>
      <c r="I44" s="86">
        <v>71166</v>
      </c>
      <c r="J44" s="86">
        <v>49808</v>
      </c>
      <c r="K44" s="86">
        <v>66040</v>
      </c>
      <c r="L44" s="86">
        <v>77084</v>
      </c>
      <c r="M44" s="86">
        <v>63039</v>
      </c>
      <c r="N44" s="86">
        <v>53200</v>
      </c>
      <c r="O44" s="86">
        <v>55463</v>
      </c>
      <c r="P44" s="86">
        <v>50143</v>
      </c>
      <c r="Q44" s="86">
        <v>42842</v>
      </c>
      <c r="R44" s="86">
        <v>49130</v>
      </c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23">
        <f t="shared" si="2"/>
        <v>1141955</v>
      </c>
      <c r="AF44">
        <f>VLOOKUP($C44,'Tech Pallet'!$A:$I,9,0)</f>
        <v>187</v>
      </c>
      <c r="AG44">
        <f>VLOOKUP($C44,'Tech Pallet'!$A:$H,8,0)</f>
        <v>2.5119999999999999E-3</v>
      </c>
      <c r="AH44" s="25">
        <f t="shared" si="55"/>
        <v>639772</v>
      </c>
      <c r="AI44" s="25">
        <f t="shared" si="3"/>
        <v>0</v>
      </c>
      <c r="AJ44" s="8">
        <f t="shared" si="56"/>
        <v>2685.4705882352941</v>
      </c>
      <c r="AK44" s="21">
        <f t="shared" si="57"/>
        <v>3421.2406417112297</v>
      </c>
      <c r="AL44" s="20">
        <f t="shared" si="4"/>
        <v>0</v>
      </c>
      <c r="AM44" s="21">
        <f t="shared" si="58"/>
        <v>172</v>
      </c>
      <c r="AN44" s="21">
        <f t="shared" si="5"/>
        <v>158.78609625668449</v>
      </c>
      <c r="AO44" s="21">
        <f t="shared" si="6"/>
        <v>380.56684491978609</v>
      </c>
      <c r="AP44" s="21">
        <f t="shared" si="7"/>
        <v>266.35294117647061</v>
      </c>
      <c r="AQ44" s="21">
        <f t="shared" si="8"/>
        <v>353.15508021390372</v>
      </c>
      <c r="AR44" s="21">
        <f t="shared" si="9"/>
        <v>412.21390374331548</v>
      </c>
      <c r="AS44" s="21">
        <f t="shared" si="10"/>
        <v>337.10695187165777</v>
      </c>
      <c r="AT44" s="21">
        <f t="shared" si="11"/>
        <v>284.49197860962568</v>
      </c>
      <c r="AU44" s="21">
        <f t="shared" si="12"/>
        <v>296.59358288770051</v>
      </c>
      <c r="AV44" s="21">
        <f t="shared" si="13"/>
        <v>268.14438502673795</v>
      </c>
      <c r="AW44" s="21">
        <f t="shared" si="14"/>
        <v>229.10160427807486</v>
      </c>
      <c r="AX44" s="21">
        <f t="shared" si="15"/>
        <v>262.72727272727275</v>
      </c>
      <c r="AY44" s="21">
        <f t="shared" si="16"/>
        <v>0</v>
      </c>
      <c r="AZ44" s="21">
        <f t="shared" si="17"/>
        <v>0</v>
      </c>
      <c r="BA44" s="21">
        <f t="shared" si="18"/>
        <v>0</v>
      </c>
      <c r="BB44" s="21">
        <f t="shared" si="19"/>
        <v>0</v>
      </c>
      <c r="BC44" s="21">
        <f t="shared" si="20"/>
        <v>0</v>
      </c>
      <c r="BD44" s="21">
        <f t="shared" si="21"/>
        <v>0</v>
      </c>
      <c r="BE44" s="21">
        <f t="shared" si="22"/>
        <v>0</v>
      </c>
      <c r="BF44" s="21">
        <f t="shared" si="23"/>
        <v>0</v>
      </c>
      <c r="BG44" s="21">
        <f t="shared" si="24"/>
        <v>0</v>
      </c>
      <c r="BH44" s="21">
        <f t="shared" si="25"/>
        <v>0</v>
      </c>
      <c r="BI44" s="21">
        <f t="shared" si="26"/>
        <v>0</v>
      </c>
      <c r="BJ44" s="21">
        <f t="shared" si="27"/>
        <v>0</v>
      </c>
      <c r="BK44" s="17">
        <f t="shared" si="28"/>
        <v>1261.483696</v>
      </c>
      <c r="BL44" s="22">
        <f t="shared" si="29"/>
        <v>1607.107264</v>
      </c>
      <c r="BM44" s="22">
        <f t="shared" si="30"/>
        <v>0</v>
      </c>
      <c r="BN44" s="22">
        <f t="shared" si="31"/>
        <v>80.795968000000002</v>
      </c>
      <c r="BO44" s="22">
        <f t="shared" si="32"/>
        <v>74.588815999999994</v>
      </c>
      <c r="BP44" s="22">
        <f t="shared" si="33"/>
        <v>178.768992</v>
      </c>
      <c r="BQ44" s="22">
        <f t="shared" si="34"/>
        <v>125.117696</v>
      </c>
      <c r="BR44" s="22">
        <f t="shared" si="35"/>
        <v>165.89248000000001</v>
      </c>
      <c r="BS44" s="22">
        <f t="shared" si="36"/>
        <v>193.635008</v>
      </c>
      <c r="BT44" s="22">
        <f t="shared" si="37"/>
        <v>158.35396799999998</v>
      </c>
      <c r="BU44" s="22">
        <f t="shared" si="38"/>
        <v>133.63839999999999</v>
      </c>
      <c r="BV44" s="22">
        <f t="shared" si="39"/>
        <v>139.32305600000001</v>
      </c>
      <c r="BW44" s="22">
        <f t="shared" si="40"/>
        <v>125.959216</v>
      </c>
      <c r="BX44" s="22">
        <f t="shared" si="41"/>
        <v>107.61910399999999</v>
      </c>
      <c r="BY44" s="22">
        <f t="shared" si="42"/>
        <v>123.41455999999999</v>
      </c>
      <c r="BZ44" s="22">
        <f t="shared" si="43"/>
        <v>0</v>
      </c>
      <c r="CA44" s="22">
        <f t="shared" si="44"/>
        <v>0</v>
      </c>
      <c r="CB44" s="22">
        <f t="shared" si="45"/>
        <v>0</v>
      </c>
      <c r="CC44" s="22">
        <f t="shared" si="46"/>
        <v>0</v>
      </c>
      <c r="CD44" s="22">
        <f t="shared" si="47"/>
        <v>0</v>
      </c>
      <c r="CE44" s="22">
        <f t="shared" si="48"/>
        <v>0</v>
      </c>
      <c r="CF44" s="22">
        <f t="shared" si="49"/>
        <v>0</v>
      </c>
      <c r="CG44" s="22">
        <f t="shared" si="50"/>
        <v>0</v>
      </c>
      <c r="CH44" s="22">
        <f t="shared" si="51"/>
        <v>0</v>
      </c>
      <c r="CI44" s="22">
        <f t="shared" si="52"/>
        <v>0</v>
      </c>
      <c r="CJ44" s="22">
        <f t="shared" si="53"/>
        <v>0</v>
      </c>
      <c r="CK44" s="22">
        <f t="shared" si="54"/>
        <v>0</v>
      </c>
    </row>
    <row r="45" spans="1:89" x14ac:dyDescent="0.25">
      <c r="A45" t="str">
        <f>VLOOKUP($C45,'Tech Pallet'!$A:$J,10,0)</f>
        <v>NOV</v>
      </c>
      <c r="B45" s="30" t="str">
        <f>VLOOKUP(C45,'Tech Pallet'!A:I,3,0)</f>
        <v>Other</v>
      </c>
      <c r="C45" s="12">
        <f>VLOOKUP($D45,'DU -UCC'!B:C,2,0)</f>
        <v>65254774</v>
      </c>
      <c r="D45" s="84">
        <v>10840473400382</v>
      </c>
      <c r="E45" s="85" t="s">
        <v>566</v>
      </c>
      <c r="F45" s="86">
        <v>0</v>
      </c>
      <c r="G45" s="86">
        <v>0</v>
      </c>
      <c r="H45" s="86">
        <v>0</v>
      </c>
      <c r="I45" s="86">
        <v>0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0</v>
      </c>
      <c r="P45" s="86">
        <v>0</v>
      </c>
      <c r="Q45" s="86">
        <v>0</v>
      </c>
      <c r="R45" s="86">
        <v>0</v>
      </c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23">
        <f t="shared" si="2"/>
        <v>0</v>
      </c>
      <c r="AF45">
        <f>VLOOKUP($C45,'Tech Pallet'!$A:$I,9,0)</f>
        <v>420</v>
      </c>
      <c r="AG45">
        <f>VLOOKUP($C45,'Tech Pallet'!$A:$H,8,0)</f>
        <v>8.7999999999999998E-5</v>
      </c>
      <c r="AH45" s="25">
        <f t="shared" si="55"/>
        <v>0</v>
      </c>
      <c r="AI45" s="25">
        <f t="shared" si="3"/>
        <v>0</v>
      </c>
      <c r="AJ45" s="8">
        <f t="shared" si="56"/>
        <v>0</v>
      </c>
      <c r="AK45" s="21">
        <f t="shared" si="57"/>
        <v>0</v>
      </c>
      <c r="AL45" s="20">
        <f t="shared" si="4"/>
        <v>0</v>
      </c>
      <c r="AM45" s="21">
        <f t="shared" si="58"/>
        <v>0</v>
      </c>
      <c r="AN45" s="21">
        <f t="shared" si="5"/>
        <v>0</v>
      </c>
      <c r="AO45" s="21">
        <f t="shared" si="6"/>
        <v>0</v>
      </c>
      <c r="AP45" s="21">
        <f t="shared" si="7"/>
        <v>0</v>
      </c>
      <c r="AQ45" s="21">
        <f t="shared" si="8"/>
        <v>0</v>
      </c>
      <c r="AR45" s="21">
        <f t="shared" si="9"/>
        <v>0</v>
      </c>
      <c r="AS45" s="21">
        <f t="shared" si="10"/>
        <v>0</v>
      </c>
      <c r="AT45" s="21">
        <f t="shared" si="11"/>
        <v>0</v>
      </c>
      <c r="AU45" s="21">
        <f t="shared" si="12"/>
        <v>0</v>
      </c>
      <c r="AV45" s="21">
        <f t="shared" si="13"/>
        <v>0</v>
      </c>
      <c r="AW45" s="21">
        <f t="shared" si="14"/>
        <v>0</v>
      </c>
      <c r="AX45" s="21">
        <f t="shared" si="15"/>
        <v>0</v>
      </c>
      <c r="AY45" s="21">
        <f t="shared" si="16"/>
        <v>0</v>
      </c>
      <c r="AZ45" s="21">
        <f t="shared" si="17"/>
        <v>0</v>
      </c>
      <c r="BA45" s="21">
        <f t="shared" si="18"/>
        <v>0</v>
      </c>
      <c r="BB45" s="21">
        <f t="shared" si="19"/>
        <v>0</v>
      </c>
      <c r="BC45" s="21">
        <f t="shared" si="20"/>
        <v>0</v>
      </c>
      <c r="BD45" s="21">
        <f t="shared" si="21"/>
        <v>0</v>
      </c>
      <c r="BE45" s="21">
        <f t="shared" si="22"/>
        <v>0</v>
      </c>
      <c r="BF45" s="21">
        <f t="shared" si="23"/>
        <v>0</v>
      </c>
      <c r="BG45" s="21">
        <f t="shared" si="24"/>
        <v>0</v>
      </c>
      <c r="BH45" s="21">
        <f t="shared" si="25"/>
        <v>0</v>
      </c>
      <c r="BI45" s="21">
        <f t="shared" si="26"/>
        <v>0</v>
      </c>
      <c r="BJ45" s="21">
        <f t="shared" si="27"/>
        <v>0</v>
      </c>
      <c r="BK45" s="17">
        <f>F45*AG45</f>
        <v>0</v>
      </c>
      <c r="BL45" s="22">
        <f t="shared" si="29"/>
        <v>0</v>
      </c>
      <c r="BM45" s="22">
        <f t="shared" si="30"/>
        <v>0</v>
      </c>
      <c r="BN45" s="22">
        <f t="shared" si="31"/>
        <v>0</v>
      </c>
      <c r="BO45" s="22">
        <f t="shared" si="32"/>
        <v>0</v>
      </c>
      <c r="BP45" s="22">
        <f t="shared" si="33"/>
        <v>0</v>
      </c>
      <c r="BQ45" s="22">
        <f t="shared" si="34"/>
        <v>0</v>
      </c>
      <c r="BR45" s="22">
        <f t="shared" si="35"/>
        <v>0</v>
      </c>
      <c r="BS45" s="22">
        <f t="shared" si="36"/>
        <v>0</v>
      </c>
      <c r="BT45" s="22">
        <f t="shared" si="37"/>
        <v>0</v>
      </c>
      <c r="BU45" s="22">
        <f t="shared" si="38"/>
        <v>0</v>
      </c>
      <c r="BV45" s="22">
        <f t="shared" si="39"/>
        <v>0</v>
      </c>
      <c r="BW45" s="22">
        <f t="shared" si="40"/>
        <v>0</v>
      </c>
      <c r="BX45" s="22">
        <f t="shared" si="41"/>
        <v>0</v>
      </c>
      <c r="BY45" s="22">
        <f t="shared" si="42"/>
        <v>0</v>
      </c>
      <c r="BZ45" s="22">
        <f t="shared" si="43"/>
        <v>0</v>
      </c>
      <c r="CA45" s="22">
        <f t="shared" si="44"/>
        <v>0</v>
      </c>
      <c r="CB45" s="22">
        <f t="shared" si="45"/>
        <v>0</v>
      </c>
      <c r="CC45" s="22">
        <f t="shared" si="46"/>
        <v>0</v>
      </c>
      <c r="CD45" s="22">
        <f t="shared" si="47"/>
        <v>0</v>
      </c>
      <c r="CE45" s="22">
        <f t="shared" si="48"/>
        <v>0</v>
      </c>
      <c r="CF45" s="22">
        <f t="shared" si="49"/>
        <v>0</v>
      </c>
      <c r="CG45" s="22">
        <f t="shared" si="50"/>
        <v>0</v>
      </c>
      <c r="CH45" s="22">
        <f t="shared" si="51"/>
        <v>0</v>
      </c>
      <c r="CI45" s="22">
        <f t="shared" si="52"/>
        <v>0</v>
      </c>
      <c r="CJ45" s="22">
        <f t="shared" si="53"/>
        <v>0</v>
      </c>
      <c r="CK45" s="22">
        <f t="shared" si="54"/>
        <v>0</v>
      </c>
    </row>
    <row r="46" spans="1:89" x14ac:dyDescent="0.25">
      <c r="A46" t="str">
        <f>VLOOKUP($C46,'Tech Pallet'!$A:$J,10,0)</f>
        <v>NOV</v>
      </c>
      <c r="B46" s="30" t="str">
        <f>VLOOKUP(C46,'Tech Pallet'!A:I,3,0)</f>
        <v>Yasso Club</v>
      </c>
      <c r="C46" s="12">
        <f>VLOOKUP($D46,'DU -UCC'!B:C,2,0)</f>
        <v>64327161</v>
      </c>
      <c r="D46" s="84">
        <v>851035003074</v>
      </c>
      <c r="E46" s="85" t="s">
        <v>156</v>
      </c>
      <c r="F46" s="86">
        <v>1322271</v>
      </c>
      <c r="G46" s="86">
        <v>23040</v>
      </c>
      <c r="H46" s="86">
        <v>13679</v>
      </c>
      <c r="I46" s="86">
        <v>26880</v>
      </c>
      <c r="J46" s="86">
        <v>77040</v>
      </c>
      <c r="K46" s="86">
        <v>126720</v>
      </c>
      <c r="L46" s="86">
        <v>129600</v>
      </c>
      <c r="M46" s="86">
        <v>59520</v>
      </c>
      <c r="N46" s="86">
        <v>64453</v>
      </c>
      <c r="O46" s="86">
        <v>0</v>
      </c>
      <c r="P46" s="86">
        <v>26640</v>
      </c>
      <c r="Q46" s="86">
        <v>17040</v>
      </c>
      <c r="R46" s="86">
        <v>19680</v>
      </c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23">
        <f t="shared" si="2"/>
        <v>1906563</v>
      </c>
      <c r="AF46">
        <f>VLOOKUP($C46,'Tech Pallet'!$A:$I,9,0)</f>
        <v>240</v>
      </c>
      <c r="AG46">
        <f>VLOOKUP($C46,'Tech Pallet'!$A:$H,8,0)</f>
        <v>1.56E-3</v>
      </c>
      <c r="AH46" s="25">
        <f t="shared" si="55"/>
        <v>584292</v>
      </c>
      <c r="AI46" s="25">
        <f t="shared" si="3"/>
        <v>0</v>
      </c>
      <c r="AJ46" s="8">
        <f t="shared" si="56"/>
        <v>5509.4624999999996</v>
      </c>
      <c r="AK46" s="21">
        <f t="shared" si="57"/>
        <v>2434.5500000000002</v>
      </c>
      <c r="AL46" s="20">
        <f t="shared" si="4"/>
        <v>0</v>
      </c>
      <c r="AM46" s="21">
        <f t="shared" si="58"/>
        <v>96</v>
      </c>
      <c r="AN46" s="21">
        <f t="shared" si="5"/>
        <v>56.99583333333333</v>
      </c>
      <c r="AO46" s="21">
        <f t="shared" si="6"/>
        <v>112</v>
      </c>
      <c r="AP46" s="21">
        <f t="shared" si="7"/>
        <v>321</v>
      </c>
      <c r="AQ46" s="21">
        <f t="shared" si="8"/>
        <v>528</v>
      </c>
      <c r="AR46" s="21">
        <f t="shared" si="9"/>
        <v>540</v>
      </c>
      <c r="AS46" s="21">
        <f t="shared" si="10"/>
        <v>248</v>
      </c>
      <c r="AT46" s="21">
        <f t="shared" si="11"/>
        <v>268.55416666666667</v>
      </c>
      <c r="AU46" s="21">
        <f t="shared" si="12"/>
        <v>0</v>
      </c>
      <c r="AV46" s="21">
        <f t="shared" si="13"/>
        <v>111</v>
      </c>
      <c r="AW46" s="21">
        <f t="shared" si="14"/>
        <v>71</v>
      </c>
      <c r="AX46" s="21">
        <f t="shared" si="15"/>
        <v>82</v>
      </c>
      <c r="AY46" s="21">
        <f t="shared" si="16"/>
        <v>0</v>
      </c>
      <c r="AZ46" s="21">
        <f t="shared" si="17"/>
        <v>0</v>
      </c>
      <c r="BA46" s="21">
        <f t="shared" si="18"/>
        <v>0</v>
      </c>
      <c r="BB46" s="21">
        <f t="shared" si="19"/>
        <v>0</v>
      </c>
      <c r="BC46" s="21">
        <f t="shared" si="20"/>
        <v>0</v>
      </c>
      <c r="BD46" s="21">
        <f t="shared" si="21"/>
        <v>0</v>
      </c>
      <c r="BE46" s="21">
        <f t="shared" si="22"/>
        <v>0</v>
      </c>
      <c r="BF46" s="21">
        <f t="shared" si="23"/>
        <v>0</v>
      </c>
      <c r="BG46" s="21">
        <f t="shared" si="24"/>
        <v>0</v>
      </c>
      <c r="BH46" s="21">
        <f t="shared" si="25"/>
        <v>0</v>
      </c>
      <c r="BI46" s="21">
        <f t="shared" si="26"/>
        <v>0</v>
      </c>
      <c r="BJ46" s="21">
        <f t="shared" si="27"/>
        <v>0</v>
      </c>
      <c r="BK46" s="17">
        <f t="shared" si="28"/>
        <v>2062.7427600000001</v>
      </c>
      <c r="BL46" s="22">
        <f t="shared" si="29"/>
        <v>911.49551999999994</v>
      </c>
      <c r="BM46" s="22">
        <f t="shared" si="30"/>
        <v>0</v>
      </c>
      <c r="BN46" s="22">
        <f t="shared" si="31"/>
        <v>35.942399999999999</v>
      </c>
      <c r="BO46" s="22">
        <f t="shared" si="32"/>
        <v>21.33924</v>
      </c>
      <c r="BP46" s="22">
        <f t="shared" si="33"/>
        <v>41.9328</v>
      </c>
      <c r="BQ46" s="22">
        <f t="shared" si="34"/>
        <v>120.1824</v>
      </c>
      <c r="BR46" s="22">
        <f t="shared" si="35"/>
        <v>197.6832</v>
      </c>
      <c r="BS46" s="22">
        <f t="shared" si="36"/>
        <v>202.17599999999999</v>
      </c>
      <c r="BT46" s="22">
        <f t="shared" si="37"/>
        <v>92.851199999999992</v>
      </c>
      <c r="BU46" s="22">
        <f t="shared" si="38"/>
        <v>100.54667999999999</v>
      </c>
      <c r="BV46" s="22">
        <f t="shared" si="39"/>
        <v>0</v>
      </c>
      <c r="BW46" s="22">
        <f t="shared" si="40"/>
        <v>41.558399999999999</v>
      </c>
      <c r="BX46" s="22">
        <f t="shared" si="41"/>
        <v>26.5824</v>
      </c>
      <c r="BY46" s="22">
        <f t="shared" si="42"/>
        <v>30.700800000000001</v>
      </c>
      <c r="BZ46" s="22">
        <f t="shared" si="43"/>
        <v>0</v>
      </c>
      <c r="CA46" s="22">
        <f t="shared" si="44"/>
        <v>0</v>
      </c>
      <c r="CB46" s="22">
        <f t="shared" si="45"/>
        <v>0</v>
      </c>
      <c r="CC46" s="22">
        <f t="shared" si="46"/>
        <v>0</v>
      </c>
      <c r="CD46" s="22">
        <f t="shared" si="47"/>
        <v>0</v>
      </c>
      <c r="CE46" s="22">
        <f t="shared" si="48"/>
        <v>0</v>
      </c>
      <c r="CF46" s="22">
        <f t="shared" si="49"/>
        <v>0</v>
      </c>
      <c r="CG46" s="22">
        <f t="shared" si="50"/>
        <v>0</v>
      </c>
      <c r="CH46" s="22">
        <f t="shared" si="51"/>
        <v>0</v>
      </c>
      <c r="CI46" s="22">
        <f t="shared" si="52"/>
        <v>0</v>
      </c>
      <c r="CJ46" s="22">
        <f t="shared" si="53"/>
        <v>0</v>
      </c>
      <c r="CK46" s="22">
        <f t="shared" si="54"/>
        <v>0</v>
      </c>
    </row>
    <row r="47" spans="1:89" x14ac:dyDescent="0.25">
      <c r="A47" t="str">
        <f>VLOOKUP($C47,'Tech Pallet'!$A:$J,10,0)</f>
        <v>PIC</v>
      </c>
      <c r="B47" s="30" t="str">
        <f>VLOOKUP(C47,'Tech Pallet'!A:I,3,0)</f>
        <v>48oz</v>
      </c>
      <c r="C47" s="12">
        <f>VLOOKUP($D47,'DU -UCC'!B:C,2,0)</f>
        <v>68817796</v>
      </c>
      <c r="D47" s="84">
        <v>10077567250046</v>
      </c>
      <c r="E47" s="85" t="s">
        <v>149</v>
      </c>
      <c r="F47" s="86">
        <v>805308</v>
      </c>
      <c r="G47" s="86">
        <v>50776</v>
      </c>
      <c r="H47" s="86">
        <v>47810</v>
      </c>
      <c r="I47" s="86">
        <v>52980</v>
      </c>
      <c r="J47" s="86">
        <v>71445</v>
      </c>
      <c r="K47" s="86">
        <v>61468</v>
      </c>
      <c r="L47" s="86">
        <v>83160</v>
      </c>
      <c r="M47" s="86">
        <v>68981</v>
      </c>
      <c r="N47" s="86">
        <v>59672</v>
      </c>
      <c r="O47" s="86">
        <v>46266</v>
      </c>
      <c r="P47" s="86">
        <v>54372</v>
      </c>
      <c r="Q47" s="86">
        <v>83977</v>
      </c>
      <c r="R47" s="86">
        <v>67991</v>
      </c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23">
        <f t="shared" si="2"/>
        <v>1554206</v>
      </c>
      <c r="AF47">
        <f>VLOOKUP($C47,'Tech Pallet'!$A:$I,9,0)</f>
        <v>176</v>
      </c>
      <c r="AG47">
        <f>VLOOKUP($C47,'Tech Pallet'!$A:$H,8,0)</f>
        <v>8.513999999999999E-3</v>
      </c>
      <c r="AH47" s="25">
        <f t="shared" si="55"/>
        <v>748898</v>
      </c>
      <c r="AI47" s="25">
        <f t="shared" si="3"/>
        <v>0</v>
      </c>
      <c r="AJ47" s="8">
        <f t="shared" si="56"/>
        <v>4575.613636363636</v>
      </c>
      <c r="AK47" s="21">
        <f t="shared" si="57"/>
        <v>4255.102272727273</v>
      </c>
      <c r="AL47" s="20">
        <f t="shared" si="4"/>
        <v>0</v>
      </c>
      <c r="AM47" s="21">
        <f t="shared" si="58"/>
        <v>288.5</v>
      </c>
      <c r="AN47" s="21">
        <f t="shared" si="5"/>
        <v>271.64772727272725</v>
      </c>
      <c r="AO47" s="21">
        <f t="shared" si="6"/>
        <v>301.02272727272725</v>
      </c>
      <c r="AP47" s="21">
        <f t="shared" si="7"/>
        <v>405.9375</v>
      </c>
      <c r="AQ47" s="21">
        <f t="shared" si="8"/>
        <v>349.25</v>
      </c>
      <c r="AR47" s="21">
        <f t="shared" si="9"/>
        <v>472.5</v>
      </c>
      <c r="AS47" s="21">
        <f t="shared" si="10"/>
        <v>391.9375</v>
      </c>
      <c r="AT47" s="21">
        <f t="shared" si="11"/>
        <v>339.04545454545456</v>
      </c>
      <c r="AU47" s="21">
        <f t="shared" si="12"/>
        <v>262.875</v>
      </c>
      <c r="AV47" s="21">
        <f t="shared" si="13"/>
        <v>308.93181818181819</v>
      </c>
      <c r="AW47" s="21">
        <f t="shared" si="14"/>
        <v>477.14204545454544</v>
      </c>
      <c r="AX47" s="21">
        <f t="shared" si="15"/>
        <v>386.3125</v>
      </c>
      <c r="AY47" s="21">
        <f t="shared" si="16"/>
        <v>0</v>
      </c>
      <c r="AZ47" s="21">
        <f t="shared" si="17"/>
        <v>0</v>
      </c>
      <c r="BA47" s="21">
        <f t="shared" si="18"/>
        <v>0</v>
      </c>
      <c r="BB47" s="21">
        <f t="shared" si="19"/>
        <v>0</v>
      </c>
      <c r="BC47" s="21">
        <f t="shared" si="20"/>
        <v>0</v>
      </c>
      <c r="BD47" s="21">
        <f t="shared" si="21"/>
        <v>0</v>
      </c>
      <c r="BE47" s="21">
        <f t="shared" si="22"/>
        <v>0</v>
      </c>
      <c r="BF47" s="21">
        <f t="shared" si="23"/>
        <v>0</v>
      </c>
      <c r="BG47" s="21">
        <f t="shared" si="24"/>
        <v>0</v>
      </c>
      <c r="BH47" s="21">
        <f t="shared" si="25"/>
        <v>0</v>
      </c>
      <c r="BI47" s="21">
        <f t="shared" si="26"/>
        <v>0</v>
      </c>
      <c r="BJ47" s="21">
        <f t="shared" si="27"/>
        <v>0</v>
      </c>
      <c r="BK47" s="17">
        <f t="shared" si="28"/>
        <v>6856.392311999999</v>
      </c>
      <c r="BL47" s="22">
        <f t="shared" si="29"/>
        <v>6376.1175719999992</v>
      </c>
      <c r="BM47" s="22">
        <f t="shared" si="30"/>
        <v>0</v>
      </c>
      <c r="BN47" s="22">
        <f t="shared" si="31"/>
        <v>432.30686399999996</v>
      </c>
      <c r="BO47" s="22">
        <f t="shared" si="32"/>
        <v>407.05433999999997</v>
      </c>
      <c r="BP47" s="22">
        <f t="shared" si="33"/>
        <v>451.07171999999997</v>
      </c>
      <c r="BQ47" s="22">
        <f t="shared" si="34"/>
        <v>608.2827299999999</v>
      </c>
      <c r="BR47" s="22">
        <f t="shared" si="35"/>
        <v>523.33855199999994</v>
      </c>
      <c r="BS47" s="22">
        <f t="shared" si="36"/>
        <v>708.02423999999996</v>
      </c>
      <c r="BT47" s="22">
        <f t="shared" si="37"/>
        <v>587.30423399999995</v>
      </c>
      <c r="BU47" s="22">
        <f t="shared" si="38"/>
        <v>508.04740799999996</v>
      </c>
      <c r="BV47" s="22">
        <f t="shared" si="39"/>
        <v>393.90872399999995</v>
      </c>
      <c r="BW47" s="22">
        <f t="shared" si="40"/>
        <v>462.92320799999993</v>
      </c>
      <c r="BX47" s="22">
        <f t="shared" si="41"/>
        <v>714.98017799999991</v>
      </c>
      <c r="BY47" s="22">
        <f t="shared" si="42"/>
        <v>578.87537399999997</v>
      </c>
      <c r="BZ47" s="22">
        <f t="shared" si="43"/>
        <v>0</v>
      </c>
      <c r="CA47" s="22">
        <f t="shared" si="44"/>
        <v>0</v>
      </c>
      <c r="CB47" s="22">
        <f t="shared" si="45"/>
        <v>0</v>
      </c>
      <c r="CC47" s="22">
        <f t="shared" si="46"/>
        <v>0</v>
      </c>
      <c r="CD47" s="22">
        <f t="shared" si="47"/>
        <v>0</v>
      </c>
      <c r="CE47" s="22">
        <f t="shared" si="48"/>
        <v>0</v>
      </c>
      <c r="CF47" s="22">
        <f t="shared" si="49"/>
        <v>0</v>
      </c>
      <c r="CG47" s="22">
        <f t="shared" si="50"/>
        <v>0</v>
      </c>
      <c r="CH47" s="22">
        <f t="shared" si="51"/>
        <v>0</v>
      </c>
      <c r="CI47" s="22">
        <f t="shared" si="52"/>
        <v>0</v>
      </c>
      <c r="CJ47" s="22">
        <f t="shared" si="53"/>
        <v>0</v>
      </c>
      <c r="CK47" s="22">
        <f t="shared" si="54"/>
        <v>0</v>
      </c>
    </row>
    <row r="48" spans="1:89" x14ac:dyDescent="0.25">
      <c r="A48" t="str">
        <f>VLOOKUP($C48,'Tech Pallet'!$A:$J,10,0)</f>
        <v>PIC</v>
      </c>
      <c r="B48" s="30" t="str">
        <f>VLOOKUP(C48,'Tech Pallet'!A:I,3,0)</f>
        <v>48oz</v>
      </c>
      <c r="C48" s="12">
        <f>VLOOKUP($D48,'DU -UCC'!B:C,2,0)</f>
        <v>64341968</v>
      </c>
      <c r="D48" s="84">
        <v>10077567265309</v>
      </c>
      <c r="E48" s="85" t="s">
        <v>142</v>
      </c>
      <c r="F48" s="86">
        <v>779853</v>
      </c>
      <c r="G48" s="86">
        <v>48378</v>
      </c>
      <c r="H48" s="86">
        <v>55451</v>
      </c>
      <c r="I48" s="86">
        <v>68863</v>
      </c>
      <c r="J48" s="86">
        <v>84387</v>
      </c>
      <c r="K48" s="86">
        <v>81720</v>
      </c>
      <c r="L48" s="86">
        <v>88491</v>
      </c>
      <c r="M48" s="86">
        <v>77087</v>
      </c>
      <c r="N48" s="86">
        <v>70627</v>
      </c>
      <c r="O48" s="86">
        <v>54934</v>
      </c>
      <c r="P48" s="86">
        <v>49698</v>
      </c>
      <c r="Q48" s="86">
        <v>55561</v>
      </c>
      <c r="R48" s="86">
        <v>50369</v>
      </c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23">
        <f t="shared" si="2"/>
        <v>1565419</v>
      </c>
      <c r="AF48">
        <f>VLOOKUP($C48,'Tech Pallet'!$A:$I,9,0)</f>
        <v>176</v>
      </c>
      <c r="AG48">
        <f>VLOOKUP($C48,'Tech Pallet'!$A:$H,8,0)</f>
        <v>8.5199999999999998E-3</v>
      </c>
      <c r="AH48" s="25">
        <f t="shared" si="55"/>
        <v>785566</v>
      </c>
      <c r="AI48" s="25">
        <f t="shared" si="3"/>
        <v>0</v>
      </c>
      <c r="AJ48" s="8">
        <f t="shared" si="56"/>
        <v>4430.982954545455</v>
      </c>
      <c r="AK48" s="21">
        <f t="shared" si="57"/>
        <v>4463.443181818182</v>
      </c>
      <c r="AL48" s="20">
        <f t="shared" si="4"/>
        <v>0</v>
      </c>
      <c r="AM48" s="21">
        <f t="shared" si="58"/>
        <v>274.875</v>
      </c>
      <c r="AN48" s="21">
        <f t="shared" si="5"/>
        <v>315.0625</v>
      </c>
      <c r="AO48" s="21">
        <f t="shared" si="6"/>
        <v>391.26704545454544</v>
      </c>
      <c r="AP48" s="21">
        <f t="shared" si="7"/>
        <v>479.47159090909093</v>
      </c>
      <c r="AQ48" s="21">
        <f t="shared" si="8"/>
        <v>464.31818181818181</v>
      </c>
      <c r="AR48" s="21">
        <f t="shared" si="9"/>
        <v>502.78977272727275</v>
      </c>
      <c r="AS48" s="21">
        <f t="shared" si="10"/>
        <v>437.99431818181819</v>
      </c>
      <c r="AT48" s="21">
        <f t="shared" si="11"/>
        <v>401.28977272727275</v>
      </c>
      <c r="AU48" s="21">
        <f t="shared" si="12"/>
        <v>312.125</v>
      </c>
      <c r="AV48" s="21">
        <f t="shared" si="13"/>
        <v>282.375</v>
      </c>
      <c r="AW48" s="21">
        <f t="shared" si="14"/>
        <v>315.6875</v>
      </c>
      <c r="AX48" s="21">
        <f t="shared" si="15"/>
        <v>286.1875</v>
      </c>
      <c r="AY48" s="21">
        <f t="shared" si="16"/>
        <v>0</v>
      </c>
      <c r="AZ48" s="21">
        <f t="shared" si="17"/>
        <v>0</v>
      </c>
      <c r="BA48" s="21">
        <f t="shared" si="18"/>
        <v>0</v>
      </c>
      <c r="BB48" s="21">
        <f t="shared" si="19"/>
        <v>0</v>
      </c>
      <c r="BC48" s="21">
        <f t="shared" si="20"/>
        <v>0</v>
      </c>
      <c r="BD48" s="21">
        <f t="shared" si="21"/>
        <v>0</v>
      </c>
      <c r="BE48" s="21">
        <f t="shared" si="22"/>
        <v>0</v>
      </c>
      <c r="BF48" s="21">
        <f t="shared" si="23"/>
        <v>0</v>
      </c>
      <c r="BG48" s="21">
        <f t="shared" si="24"/>
        <v>0</v>
      </c>
      <c r="BH48" s="21">
        <f t="shared" si="25"/>
        <v>0</v>
      </c>
      <c r="BI48" s="21">
        <f t="shared" si="26"/>
        <v>0</v>
      </c>
      <c r="BJ48" s="21">
        <f t="shared" si="27"/>
        <v>0</v>
      </c>
      <c r="BK48" s="17">
        <f t="shared" si="28"/>
        <v>6644.3475600000002</v>
      </c>
      <c r="BL48" s="22">
        <f t="shared" si="29"/>
        <v>6693.02232</v>
      </c>
      <c r="BM48" s="22">
        <f t="shared" si="30"/>
        <v>0</v>
      </c>
      <c r="BN48" s="22">
        <f t="shared" si="31"/>
        <v>412.18056000000001</v>
      </c>
      <c r="BO48" s="22">
        <f t="shared" si="32"/>
        <v>472.44252</v>
      </c>
      <c r="BP48" s="22">
        <f t="shared" si="33"/>
        <v>586.71276</v>
      </c>
      <c r="BQ48" s="22">
        <f t="shared" si="34"/>
        <v>718.97723999999994</v>
      </c>
      <c r="BR48" s="22">
        <f t="shared" si="35"/>
        <v>696.25440000000003</v>
      </c>
      <c r="BS48" s="22">
        <f t="shared" si="36"/>
        <v>753.94331999999997</v>
      </c>
      <c r="BT48" s="22">
        <f t="shared" si="37"/>
        <v>656.78124000000003</v>
      </c>
      <c r="BU48" s="22">
        <f t="shared" si="38"/>
        <v>601.74203999999997</v>
      </c>
      <c r="BV48" s="22">
        <f t="shared" si="39"/>
        <v>468.03767999999997</v>
      </c>
      <c r="BW48" s="22">
        <f t="shared" si="40"/>
        <v>423.42696000000001</v>
      </c>
      <c r="BX48" s="22">
        <f t="shared" si="41"/>
        <v>473.37971999999996</v>
      </c>
      <c r="BY48" s="22">
        <f t="shared" si="42"/>
        <v>429.14387999999997</v>
      </c>
      <c r="BZ48" s="22">
        <f t="shared" si="43"/>
        <v>0</v>
      </c>
      <c r="CA48" s="22">
        <f t="shared" si="44"/>
        <v>0</v>
      </c>
      <c r="CB48" s="22">
        <f t="shared" si="45"/>
        <v>0</v>
      </c>
      <c r="CC48" s="22">
        <f t="shared" si="46"/>
        <v>0</v>
      </c>
      <c r="CD48" s="22">
        <f t="shared" si="47"/>
        <v>0</v>
      </c>
      <c r="CE48" s="22">
        <f t="shared" si="48"/>
        <v>0</v>
      </c>
      <c r="CF48" s="22">
        <f t="shared" si="49"/>
        <v>0</v>
      </c>
      <c r="CG48" s="22">
        <f t="shared" si="50"/>
        <v>0</v>
      </c>
      <c r="CH48" s="22">
        <f t="shared" si="51"/>
        <v>0</v>
      </c>
      <c r="CI48" s="22">
        <f t="shared" si="52"/>
        <v>0</v>
      </c>
      <c r="CJ48" s="22">
        <f t="shared" si="53"/>
        <v>0</v>
      </c>
      <c r="CK48" s="22">
        <f t="shared" si="54"/>
        <v>0</v>
      </c>
    </row>
    <row r="49" spans="1:89" x14ac:dyDescent="0.25">
      <c r="A49" t="str">
        <f>VLOOKUP($C49,'Tech Pallet'!$A:$J,10,0)</f>
        <v>PIC</v>
      </c>
      <c r="B49" s="30" t="str">
        <f>VLOOKUP(C49,'Tech Pallet'!A:I,3,0)</f>
        <v>BJ PTS</v>
      </c>
      <c r="C49" s="12">
        <f>VLOOKUP($D49,'DU -UCC'!B:C,2,0)</f>
        <v>67881629</v>
      </c>
      <c r="D49" s="84">
        <v>10076840529879</v>
      </c>
      <c r="E49" s="85" t="s">
        <v>154</v>
      </c>
      <c r="F49" s="86">
        <v>736603</v>
      </c>
      <c r="G49" s="86">
        <v>46365</v>
      </c>
      <c r="H49" s="86">
        <v>77221</v>
      </c>
      <c r="I49" s="86">
        <v>71573</v>
      </c>
      <c r="J49" s="86">
        <v>62378</v>
      </c>
      <c r="K49" s="86">
        <v>60857</v>
      </c>
      <c r="L49" s="86">
        <v>76591</v>
      </c>
      <c r="M49" s="86">
        <v>65708</v>
      </c>
      <c r="N49" s="86">
        <v>61060</v>
      </c>
      <c r="O49" s="86">
        <v>64003</v>
      </c>
      <c r="P49" s="86">
        <v>47745</v>
      </c>
      <c r="Q49" s="86">
        <v>53337</v>
      </c>
      <c r="R49" s="86">
        <v>53785</v>
      </c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23">
        <f t="shared" si="2"/>
        <v>1477226</v>
      </c>
      <c r="AF49">
        <f>VLOOKUP($C49,'Tech Pallet'!$A:$I,9,0)</f>
        <v>240</v>
      </c>
      <c r="AG49">
        <f>VLOOKUP($C49,'Tech Pallet'!$A:$H,8,0)</f>
        <v>3.7853439999999999E-3</v>
      </c>
      <c r="AH49" s="25">
        <f t="shared" si="55"/>
        <v>740623</v>
      </c>
      <c r="AI49" s="25">
        <f t="shared" si="3"/>
        <v>0</v>
      </c>
      <c r="AJ49" s="8">
        <f t="shared" si="56"/>
        <v>3069.1791666666668</v>
      </c>
      <c r="AK49" s="21">
        <f t="shared" si="57"/>
        <v>3085.9291666666668</v>
      </c>
      <c r="AL49" s="20">
        <f t="shared" si="4"/>
        <v>0</v>
      </c>
      <c r="AM49" s="21">
        <f t="shared" si="58"/>
        <v>193.1875</v>
      </c>
      <c r="AN49" s="21">
        <f t="shared" si="5"/>
        <v>321.75416666666666</v>
      </c>
      <c r="AO49" s="21">
        <f t="shared" si="6"/>
        <v>298.22083333333336</v>
      </c>
      <c r="AP49" s="21">
        <f t="shared" si="7"/>
        <v>259.90833333333336</v>
      </c>
      <c r="AQ49" s="21">
        <f t="shared" si="8"/>
        <v>253.57083333333333</v>
      </c>
      <c r="AR49" s="21">
        <f t="shared" si="9"/>
        <v>319.12916666666666</v>
      </c>
      <c r="AS49" s="21">
        <f t="shared" si="10"/>
        <v>273.78333333333336</v>
      </c>
      <c r="AT49" s="21">
        <f t="shared" si="11"/>
        <v>254.41666666666666</v>
      </c>
      <c r="AU49" s="21">
        <f t="shared" si="12"/>
        <v>266.67916666666667</v>
      </c>
      <c r="AV49" s="21">
        <f t="shared" si="13"/>
        <v>198.9375</v>
      </c>
      <c r="AW49" s="21">
        <f t="shared" si="14"/>
        <v>222.23750000000001</v>
      </c>
      <c r="AX49" s="21">
        <f t="shared" si="15"/>
        <v>224.10416666666666</v>
      </c>
      <c r="AY49" s="21">
        <f t="shared" si="16"/>
        <v>0</v>
      </c>
      <c r="AZ49" s="21">
        <f t="shared" si="17"/>
        <v>0</v>
      </c>
      <c r="BA49" s="21">
        <f t="shared" si="18"/>
        <v>0</v>
      </c>
      <c r="BB49" s="21">
        <f t="shared" si="19"/>
        <v>0</v>
      </c>
      <c r="BC49" s="21">
        <f t="shared" si="20"/>
        <v>0</v>
      </c>
      <c r="BD49" s="21">
        <f t="shared" si="21"/>
        <v>0</v>
      </c>
      <c r="BE49" s="21">
        <f t="shared" si="22"/>
        <v>0</v>
      </c>
      <c r="BF49" s="21">
        <f t="shared" si="23"/>
        <v>0</v>
      </c>
      <c r="BG49" s="21">
        <f t="shared" si="24"/>
        <v>0</v>
      </c>
      <c r="BH49" s="21">
        <f t="shared" si="25"/>
        <v>0</v>
      </c>
      <c r="BI49" s="21">
        <f t="shared" si="26"/>
        <v>0</v>
      </c>
      <c r="BJ49" s="21">
        <f t="shared" si="27"/>
        <v>0</v>
      </c>
      <c r="BK49" s="17">
        <f t="shared" si="28"/>
        <v>2788.2957464319998</v>
      </c>
      <c r="BL49" s="22">
        <f t="shared" si="29"/>
        <v>2803.5128293120001</v>
      </c>
      <c r="BM49" s="22">
        <f t="shared" si="30"/>
        <v>0</v>
      </c>
      <c r="BN49" s="22">
        <f t="shared" si="31"/>
        <v>175.50747455999999</v>
      </c>
      <c r="BO49" s="22">
        <f t="shared" si="32"/>
        <v>292.30804902400001</v>
      </c>
      <c r="BP49" s="22">
        <f t="shared" si="33"/>
        <v>270.92842611200001</v>
      </c>
      <c r="BQ49" s="22">
        <f t="shared" si="34"/>
        <v>236.122188032</v>
      </c>
      <c r="BR49" s="22">
        <f t="shared" si="35"/>
        <v>230.36467980800001</v>
      </c>
      <c r="BS49" s="22">
        <f t="shared" si="36"/>
        <v>289.923282304</v>
      </c>
      <c r="BT49" s="22">
        <f t="shared" si="37"/>
        <v>248.72738355199999</v>
      </c>
      <c r="BU49" s="22">
        <f t="shared" si="38"/>
        <v>231.13310464</v>
      </c>
      <c r="BV49" s="22">
        <f t="shared" si="39"/>
        <v>242.273372032</v>
      </c>
      <c r="BW49" s="22">
        <f t="shared" si="40"/>
        <v>180.73124927999999</v>
      </c>
      <c r="BX49" s="22">
        <f t="shared" si="41"/>
        <v>201.89889292800001</v>
      </c>
      <c r="BY49" s="22">
        <f t="shared" si="42"/>
        <v>203.59472704000001</v>
      </c>
      <c r="BZ49" s="22">
        <f t="shared" si="43"/>
        <v>0</v>
      </c>
      <c r="CA49" s="22">
        <f t="shared" si="44"/>
        <v>0</v>
      </c>
      <c r="CB49" s="22">
        <f t="shared" si="45"/>
        <v>0</v>
      </c>
      <c r="CC49" s="22">
        <f t="shared" si="46"/>
        <v>0</v>
      </c>
      <c r="CD49" s="22">
        <f t="shared" si="47"/>
        <v>0</v>
      </c>
      <c r="CE49" s="22">
        <f t="shared" si="48"/>
        <v>0</v>
      </c>
      <c r="CF49" s="22">
        <f t="shared" si="49"/>
        <v>0</v>
      </c>
      <c r="CG49" s="22">
        <f t="shared" si="50"/>
        <v>0</v>
      </c>
      <c r="CH49" s="22">
        <f t="shared" si="51"/>
        <v>0</v>
      </c>
      <c r="CI49" s="22">
        <f t="shared" si="52"/>
        <v>0</v>
      </c>
      <c r="CJ49" s="22">
        <f t="shared" si="53"/>
        <v>0</v>
      </c>
      <c r="CK49" s="22">
        <f t="shared" si="54"/>
        <v>0</v>
      </c>
    </row>
    <row r="50" spans="1:89" x14ac:dyDescent="0.25">
      <c r="A50" t="str">
        <f>VLOOKUP($C50,'Tech Pallet'!$A:$J,10,0)</f>
        <v>NOV</v>
      </c>
      <c r="B50" s="30" t="str">
        <f>VLOOKUP(C50,'Tech Pallet'!A:I,3,0)</f>
        <v>EDF</v>
      </c>
      <c r="C50" s="12">
        <f>VLOOKUP($D50,'DU -UCC'!B:C,2,0)</f>
        <v>68300738</v>
      </c>
      <c r="D50" s="84">
        <v>10075856024156</v>
      </c>
      <c r="E50" s="85" t="s">
        <v>161</v>
      </c>
      <c r="F50" s="86">
        <v>601112</v>
      </c>
      <c r="G50" s="86">
        <v>33773</v>
      </c>
      <c r="H50" s="86">
        <v>37350</v>
      </c>
      <c r="I50" s="86">
        <v>62808</v>
      </c>
      <c r="J50" s="86">
        <v>57919</v>
      </c>
      <c r="K50" s="86">
        <v>66840</v>
      </c>
      <c r="L50" s="86">
        <v>80880</v>
      </c>
      <c r="M50" s="86">
        <v>68907</v>
      </c>
      <c r="N50" s="86">
        <v>53623</v>
      </c>
      <c r="O50" s="86">
        <v>53424</v>
      </c>
      <c r="P50" s="86">
        <v>46020</v>
      </c>
      <c r="Q50" s="86">
        <v>33024</v>
      </c>
      <c r="R50" s="86">
        <v>36228</v>
      </c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23">
        <f t="shared" si="2"/>
        <v>1231908</v>
      </c>
      <c r="AF50">
        <f>VLOOKUP($C50,'Tech Pallet'!$A:$I,9,0)</f>
        <v>132</v>
      </c>
      <c r="AG50">
        <f>VLOOKUP($C50,'Tech Pallet'!$A:$H,8,0)</f>
        <v>8.4960000000000001E-3</v>
      </c>
      <c r="AH50" s="25">
        <f t="shared" si="55"/>
        <v>630796</v>
      </c>
      <c r="AI50" s="25">
        <f t="shared" si="3"/>
        <v>0</v>
      </c>
      <c r="AJ50" s="8">
        <f t="shared" si="56"/>
        <v>4553.878787878788</v>
      </c>
      <c r="AK50" s="21">
        <f t="shared" si="57"/>
        <v>4778.757575757576</v>
      </c>
      <c r="AL50" s="20">
        <f t="shared" si="4"/>
        <v>0</v>
      </c>
      <c r="AM50" s="21">
        <f t="shared" si="58"/>
        <v>255.85606060606059</v>
      </c>
      <c r="AN50" s="21">
        <f t="shared" si="5"/>
        <v>282.95454545454544</v>
      </c>
      <c r="AO50" s="21">
        <f t="shared" si="6"/>
        <v>475.81818181818181</v>
      </c>
      <c r="AP50" s="21">
        <f t="shared" si="7"/>
        <v>438.780303030303</v>
      </c>
      <c r="AQ50" s="21">
        <f t="shared" si="8"/>
        <v>506.36363636363637</v>
      </c>
      <c r="AR50" s="21">
        <f t="shared" si="9"/>
        <v>612.72727272727275</v>
      </c>
      <c r="AS50" s="21">
        <f t="shared" si="10"/>
        <v>522.02272727272725</v>
      </c>
      <c r="AT50" s="21">
        <f t="shared" si="11"/>
        <v>406.2348484848485</v>
      </c>
      <c r="AU50" s="21">
        <f t="shared" si="12"/>
        <v>404.72727272727275</v>
      </c>
      <c r="AV50" s="21">
        <f t="shared" si="13"/>
        <v>348.63636363636363</v>
      </c>
      <c r="AW50" s="21">
        <f t="shared" si="14"/>
        <v>250.18181818181819</v>
      </c>
      <c r="AX50" s="21">
        <f t="shared" si="15"/>
        <v>274.45454545454544</v>
      </c>
      <c r="AY50" s="21">
        <f t="shared" si="16"/>
        <v>0</v>
      </c>
      <c r="AZ50" s="21">
        <f t="shared" si="17"/>
        <v>0</v>
      </c>
      <c r="BA50" s="21">
        <f t="shared" si="18"/>
        <v>0</v>
      </c>
      <c r="BB50" s="21">
        <f t="shared" si="19"/>
        <v>0</v>
      </c>
      <c r="BC50" s="21">
        <f t="shared" si="20"/>
        <v>0</v>
      </c>
      <c r="BD50" s="21">
        <f t="shared" si="21"/>
        <v>0</v>
      </c>
      <c r="BE50" s="21">
        <f t="shared" si="22"/>
        <v>0</v>
      </c>
      <c r="BF50" s="21">
        <f t="shared" si="23"/>
        <v>0</v>
      </c>
      <c r="BG50" s="21">
        <f t="shared" si="24"/>
        <v>0</v>
      </c>
      <c r="BH50" s="21">
        <f t="shared" si="25"/>
        <v>0</v>
      </c>
      <c r="BI50" s="21">
        <f t="shared" si="26"/>
        <v>0</v>
      </c>
      <c r="BJ50" s="21">
        <f t="shared" si="27"/>
        <v>0</v>
      </c>
      <c r="BK50" s="17">
        <f t="shared" si="28"/>
        <v>5107.047552</v>
      </c>
      <c r="BL50" s="22">
        <f t="shared" si="29"/>
        <v>5359.2428159999999</v>
      </c>
      <c r="BM50" s="22">
        <f t="shared" si="30"/>
        <v>0</v>
      </c>
      <c r="BN50" s="22">
        <f t="shared" si="31"/>
        <v>286.935408</v>
      </c>
      <c r="BO50" s="22">
        <f t="shared" si="32"/>
        <v>317.32560000000001</v>
      </c>
      <c r="BP50" s="22">
        <f t="shared" si="33"/>
        <v>533.61676799999998</v>
      </c>
      <c r="BQ50" s="22">
        <f t="shared" si="34"/>
        <v>492.07982400000003</v>
      </c>
      <c r="BR50" s="22">
        <f t="shared" si="35"/>
        <v>567.87264000000005</v>
      </c>
      <c r="BS50" s="22">
        <f t="shared" si="36"/>
        <v>687.15647999999999</v>
      </c>
      <c r="BT50" s="22">
        <f t="shared" si="37"/>
        <v>585.43387199999995</v>
      </c>
      <c r="BU50" s="22">
        <f t="shared" si="38"/>
        <v>455.581008</v>
      </c>
      <c r="BV50" s="22">
        <f t="shared" si="39"/>
        <v>453.89030400000001</v>
      </c>
      <c r="BW50" s="22">
        <f t="shared" si="40"/>
        <v>390.98592000000002</v>
      </c>
      <c r="BX50" s="22">
        <f t="shared" si="41"/>
        <v>280.57190400000002</v>
      </c>
      <c r="BY50" s="22">
        <f t="shared" si="42"/>
        <v>307.79308800000001</v>
      </c>
      <c r="BZ50" s="22">
        <f t="shared" si="43"/>
        <v>0</v>
      </c>
      <c r="CA50" s="22">
        <f t="shared" si="44"/>
        <v>0</v>
      </c>
      <c r="CB50" s="22">
        <f t="shared" si="45"/>
        <v>0</v>
      </c>
      <c r="CC50" s="22">
        <f t="shared" si="46"/>
        <v>0</v>
      </c>
      <c r="CD50" s="22">
        <f t="shared" si="47"/>
        <v>0</v>
      </c>
      <c r="CE50" s="22">
        <f t="shared" si="48"/>
        <v>0</v>
      </c>
      <c r="CF50" s="22">
        <f t="shared" si="49"/>
        <v>0</v>
      </c>
      <c r="CG50" s="22">
        <f t="shared" si="50"/>
        <v>0</v>
      </c>
      <c r="CH50" s="22">
        <f t="shared" si="51"/>
        <v>0</v>
      </c>
      <c r="CI50" s="22">
        <f t="shared" si="52"/>
        <v>0</v>
      </c>
      <c r="CJ50" s="22">
        <f t="shared" si="53"/>
        <v>0</v>
      </c>
      <c r="CK50" s="22">
        <f t="shared" si="54"/>
        <v>0</v>
      </c>
    </row>
    <row r="51" spans="1:89" x14ac:dyDescent="0.25">
      <c r="A51" t="str">
        <f>VLOOKUP($C51,'Tech Pallet'!$A:$J,10,0)</f>
        <v>PIC</v>
      </c>
      <c r="B51" s="30" t="str">
        <f>VLOOKUP(C51,'Tech Pallet'!A:I,3,0)</f>
        <v>48oz</v>
      </c>
      <c r="C51" s="12">
        <f>VLOOKUP($D51,'DU -UCC'!B:C,2,0)</f>
        <v>68821735</v>
      </c>
      <c r="D51" s="84">
        <v>10077567227000</v>
      </c>
      <c r="E51" s="85" t="s">
        <v>153</v>
      </c>
      <c r="F51" s="86">
        <v>733012</v>
      </c>
      <c r="G51" s="86">
        <v>38859</v>
      </c>
      <c r="H51" s="86">
        <v>50166</v>
      </c>
      <c r="I51" s="86">
        <v>58322</v>
      </c>
      <c r="J51" s="86">
        <v>68783</v>
      </c>
      <c r="K51" s="86">
        <v>56191</v>
      </c>
      <c r="L51" s="86">
        <v>74767</v>
      </c>
      <c r="M51" s="86">
        <v>61120</v>
      </c>
      <c r="N51" s="86">
        <v>68857</v>
      </c>
      <c r="O51" s="86">
        <v>51271</v>
      </c>
      <c r="P51" s="86">
        <v>50894</v>
      </c>
      <c r="Q51" s="86">
        <v>61898</v>
      </c>
      <c r="R51" s="86">
        <v>58923</v>
      </c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23">
        <f t="shared" si="2"/>
        <v>1433063</v>
      </c>
      <c r="AF51">
        <f>VLOOKUP($C51,'Tech Pallet'!$A:$I,9,0)</f>
        <v>176</v>
      </c>
      <c r="AG51">
        <f>VLOOKUP($C51,'Tech Pallet'!$A:$H,8,0)</f>
        <v>8.5199999999999998E-3</v>
      </c>
      <c r="AH51" s="25">
        <f t="shared" si="55"/>
        <v>700051</v>
      </c>
      <c r="AI51" s="25">
        <f t="shared" si="3"/>
        <v>0</v>
      </c>
      <c r="AJ51" s="8">
        <f t="shared" si="56"/>
        <v>4164.840909090909</v>
      </c>
      <c r="AK51" s="21">
        <f t="shared" si="57"/>
        <v>3977.5625</v>
      </c>
      <c r="AL51" s="20">
        <f t="shared" si="4"/>
        <v>0</v>
      </c>
      <c r="AM51" s="21">
        <f t="shared" si="58"/>
        <v>220.78977272727272</v>
      </c>
      <c r="AN51" s="21">
        <f t="shared" si="5"/>
        <v>285.03409090909093</v>
      </c>
      <c r="AO51" s="21">
        <f t="shared" si="6"/>
        <v>331.375</v>
      </c>
      <c r="AP51" s="21">
        <f t="shared" si="7"/>
        <v>390.8125</v>
      </c>
      <c r="AQ51" s="21">
        <f t="shared" si="8"/>
        <v>319.26704545454544</v>
      </c>
      <c r="AR51" s="21">
        <f t="shared" si="9"/>
        <v>424.8125</v>
      </c>
      <c r="AS51" s="21">
        <f t="shared" si="10"/>
        <v>347.27272727272725</v>
      </c>
      <c r="AT51" s="21">
        <f t="shared" si="11"/>
        <v>391.23295454545456</v>
      </c>
      <c r="AU51" s="21">
        <f t="shared" si="12"/>
        <v>291.3125</v>
      </c>
      <c r="AV51" s="21">
        <f t="shared" si="13"/>
        <v>289.17045454545456</v>
      </c>
      <c r="AW51" s="21">
        <f t="shared" si="14"/>
        <v>351.69318181818181</v>
      </c>
      <c r="AX51" s="21">
        <f t="shared" si="15"/>
        <v>334.78977272727275</v>
      </c>
      <c r="AY51" s="21">
        <f t="shared" si="16"/>
        <v>0</v>
      </c>
      <c r="AZ51" s="21">
        <f t="shared" si="17"/>
        <v>0</v>
      </c>
      <c r="BA51" s="21">
        <f t="shared" si="18"/>
        <v>0</v>
      </c>
      <c r="BB51" s="21">
        <f t="shared" si="19"/>
        <v>0</v>
      </c>
      <c r="BC51" s="21">
        <f t="shared" si="20"/>
        <v>0</v>
      </c>
      <c r="BD51" s="21">
        <f t="shared" si="21"/>
        <v>0</v>
      </c>
      <c r="BE51" s="21">
        <f t="shared" si="22"/>
        <v>0</v>
      </c>
      <c r="BF51" s="21">
        <f t="shared" si="23"/>
        <v>0</v>
      </c>
      <c r="BG51" s="21">
        <f t="shared" si="24"/>
        <v>0</v>
      </c>
      <c r="BH51" s="21">
        <f t="shared" si="25"/>
        <v>0</v>
      </c>
      <c r="BI51" s="21">
        <f t="shared" si="26"/>
        <v>0</v>
      </c>
      <c r="BJ51" s="21">
        <f t="shared" si="27"/>
        <v>0</v>
      </c>
      <c r="BK51" s="17">
        <f t="shared" si="28"/>
        <v>6245.26224</v>
      </c>
      <c r="BL51" s="22">
        <f t="shared" si="29"/>
        <v>5964.4345199999998</v>
      </c>
      <c r="BM51" s="22">
        <f t="shared" si="30"/>
        <v>0</v>
      </c>
      <c r="BN51" s="22">
        <f t="shared" si="31"/>
        <v>331.07868000000002</v>
      </c>
      <c r="BO51" s="22">
        <f t="shared" si="32"/>
        <v>427.41431999999998</v>
      </c>
      <c r="BP51" s="22">
        <f t="shared" si="33"/>
        <v>496.90343999999999</v>
      </c>
      <c r="BQ51" s="22">
        <f t="shared" si="34"/>
        <v>586.03116</v>
      </c>
      <c r="BR51" s="22">
        <f t="shared" si="35"/>
        <v>478.74732</v>
      </c>
      <c r="BS51" s="22">
        <f t="shared" si="36"/>
        <v>637.01483999999994</v>
      </c>
      <c r="BT51" s="22">
        <f t="shared" si="37"/>
        <v>520.74239999999998</v>
      </c>
      <c r="BU51" s="22">
        <f t="shared" si="38"/>
        <v>586.66164000000003</v>
      </c>
      <c r="BV51" s="22">
        <f t="shared" si="39"/>
        <v>436.82891999999998</v>
      </c>
      <c r="BW51" s="22">
        <f t="shared" si="40"/>
        <v>433.61687999999998</v>
      </c>
      <c r="BX51" s="22">
        <f t="shared" si="41"/>
        <v>527.37095999999997</v>
      </c>
      <c r="BY51" s="22">
        <f t="shared" si="42"/>
        <v>502.02395999999999</v>
      </c>
      <c r="BZ51" s="22">
        <f t="shared" si="43"/>
        <v>0</v>
      </c>
      <c r="CA51" s="22">
        <f t="shared" si="44"/>
        <v>0</v>
      </c>
      <c r="CB51" s="22">
        <f t="shared" si="45"/>
        <v>0</v>
      </c>
      <c r="CC51" s="22">
        <f t="shared" si="46"/>
        <v>0</v>
      </c>
      <c r="CD51" s="22">
        <f t="shared" si="47"/>
        <v>0</v>
      </c>
      <c r="CE51" s="22">
        <f t="shared" si="48"/>
        <v>0</v>
      </c>
      <c r="CF51" s="22">
        <f t="shared" si="49"/>
        <v>0</v>
      </c>
      <c r="CG51" s="22">
        <f t="shared" si="50"/>
        <v>0</v>
      </c>
      <c r="CH51" s="22">
        <f t="shared" si="51"/>
        <v>0</v>
      </c>
      <c r="CI51" s="22">
        <f t="shared" si="52"/>
        <v>0</v>
      </c>
      <c r="CJ51" s="22">
        <f t="shared" si="53"/>
        <v>0</v>
      </c>
      <c r="CK51" s="22">
        <f t="shared" si="54"/>
        <v>0</v>
      </c>
    </row>
    <row r="52" spans="1:89" x14ac:dyDescent="0.25">
      <c r="A52" t="str">
        <f>VLOOKUP($C52,'Tech Pallet'!$A:$J,10,0)</f>
        <v>NOV</v>
      </c>
      <c r="B52" s="30" t="str">
        <f>VLOOKUP(C52,'Tech Pallet'!A:I,3,0)</f>
        <v>MG Sticks</v>
      </c>
      <c r="C52" s="12">
        <f>VLOOKUP($D52,'DU -UCC'!B:C,2,0)</f>
        <v>65594416</v>
      </c>
      <c r="D52" s="84">
        <v>10077567004953</v>
      </c>
      <c r="E52" s="85" t="s">
        <v>826</v>
      </c>
      <c r="F52" s="86"/>
      <c r="G52" s="86">
        <v>0</v>
      </c>
      <c r="H52" s="86">
        <v>0</v>
      </c>
      <c r="I52" s="86">
        <v>0</v>
      </c>
      <c r="J52" s="86">
        <v>0</v>
      </c>
      <c r="K52" s="86">
        <v>0</v>
      </c>
      <c r="L52" s="86">
        <v>0</v>
      </c>
      <c r="M52" s="86">
        <v>0</v>
      </c>
      <c r="N52" s="86">
        <v>0</v>
      </c>
      <c r="O52" s="86">
        <v>0</v>
      </c>
      <c r="P52" s="86">
        <v>0</v>
      </c>
      <c r="Q52" s="86">
        <v>0</v>
      </c>
      <c r="R52" s="86">
        <v>0</v>
      </c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23">
        <f t="shared" si="2"/>
        <v>0</v>
      </c>
      <c r="AF52">
        <f>VLOOKUP($C52,'Tech Pallet'!$A:$I,9,0)</f>
        <v>432</v>
      </c>
      <c r="AG52">
        <f>VLOOKUP($C52,'Tech Pallet'!$A:$H,8,0)</f>
        <v>9.5999999999999992E-4</v>
      </c>
      <c r="AH52" s="25">
        <f t="shared" si="55"/>
        <v>0</v>
      </c>
      <c r="AI52" s="25">
        <f t="shared" si="3"/>
        <v>0</v>
      </c>
      <c r="AJ52" s="8">
        <f t="shared" si="56"/>
        <v>0</v>
      </c>
      <c r="AK52" s="21">
        <f t="shared" si="57"/>
        <v>0</v>
      </c>
      <c r="AL52" s="20">
        <f t="shared" si="4"/>
        <v>0</v>
      </c>
      <c r="AM52" s="21">
        <f t="shared" si="58"/>
        <v>0</v>
      </c>
      <c r="AN52" s="21">
        <f t="shared" si="5"/>
        <v>0</v>
      </c>
      <c r="AO52" s="21">
        <f t="shared" si="6"/>
        <v>0</v>
      </c>
      <c r="AP52" s="21">
        <f t="shared" si="7"/>
        <v>0</v>
      </c>
      <c r="AQ52" s="21">
        <f t="shared" si="8"/>
        <v>0</v>
      </c>
      <c r="AR52" s="21">
        <f t="shared" si="9"/>
        <v>0</v>
      </c>
      <c r="AS52" s="21">
        <f t="shared" si="10"/>
        <v>0</v>
      </c>
      <c r="AT52" s="21">
        <f t="shared" si="11"/>
        <v>0</v>
      </c>
      <c r="AU52" s="21">
        <f t="shared" si="12"/>
        <v>0</v>
      </c>
      <c r="AV52" s="21">
        <f t="shared" si="13"/>
        <v>0</v>
      </c>
      <c r="AW52" s="21">
        <f t="shared" si="14"/>
        <v>0</v>
      </c>
      <c r="AX52" s="21">
        <f t="shared" si="15"/>
        <v>0</v>
      </c>
      <c r="AY52" s="21">
        <f t="shared" si="16"/>
        <v>0</v>
      </c>
      <c r="AZ52" s="21">
        <f t="shared" si="17"/>
        <v>0</v>
      </c>
      <c r="BA52" s="21">
        <f t="shared" si="18"/>
        <v>0</v>
      </c>
      <c r="BB52" s="21">
        <f t="shared" si="19"/>
        <v>0</v>
      </c>
      <c r="BC52" s="21">
        <f t="shared" si="20"/>
        <v>0</v>
      </c>
      <c r="BD52" s="21">
        <f t="shared" si="21"/>
        <v>0</v>
      </c>
      <c r="BE52" s="21">
        <f t="shared" si="22"/>
        <v>0</v>
      </c>
      <c r="BF52" s="21">
        <f t="shared" si="23"/>
        <v>0</v>
      </c>
      <c r="BG52" s="21">
        <f t="shared" si="24"/>
        <v>0</v>
      </c>
      <c r="BH52" s="21">
        <f t="shared" si="25"/>
        <v>0</v>
      </c>
      <c r="BI52" s="21">
        <f t="shared" si="26"/>
        <v>0</v>
      </c>
      <c r="BJ52" s="21">
        <f t="shared" si="27"/>
        <v>0</v>
      </c>
      <c r="BK52" s="17">
        <f t="shared" si="28"/>
        <v>0</v>
      </c>
      <c r="BL52" s="22">
        <f t="shared" si="29"/>
        <v>0</v>
      </c>
      <c r="BM52" s="22">
        <f t="shared" si="30"/>
        <v>0</v>
      </c>
      <c r="BN52" s="22">
        <f t="shared" si="31"/>
        <v>0</v>
      </c>
      <c r="BO52" s="22">
        <f t="shared" si="32"/>
        <v>0</v>
      </c>
      <c r="BP52" s="22">
        <f t="shared" si="33"/>
        <v>0</v>
      </c>
      <c r="BQ52" s="22">
        <f t="shared" si="34"/>
        <v>0</v>
      </c>
      <c r="BR52" s="22">
        <f t="shared" si="35"/>
        <v>0</v>
      </c>
      <c r="BS52" s="22">
        <f t="shared" si="36"/>
        <v>0</v>
      </c>
      <c r="BT52" s="22">
        <f t="shared" si="37"/>
        <v>0</v>
      </c>
      <c r="BU52" s="22">
        <f t="shared" si="38"/>
        <v>0</v>
      </c>
      <c r="BV52" s="22">
        <f t="shared" si="39"/>
        <v>0</v>
      </c>
      <c r="BW52" s="22">
        <f t="shared" si="40"/>
        <v>0</v>
      </c>
      <c r="BX52" s="22">
        <f t="shared" si="41"/>
        <v>0</v>
      </c>
      <c r="BY52" s="22">
        <f t="shared" si="42"/>
        <v>0</v>
      </c>
      <c r="BZ52" s="22">
        <f t="shared" si="43"/>
        <v>0</v>
      </c>
      <c r="CA52" s="22">
        <f t="shared" si="44"/>
        <v>0</v>
      </c>
      <c r="CB52" s="22">
        <f t="shared" si="45"/>
        <v>0</v>
      </c>
      <c r="CC52" s="22">
        <f t="shared" si="46"/>
        <v>0</v>
      </c>
      <c r="CD52" s="22">
        <f t="shared" si="47"/>
        <v>0</v>
      </c>
      <c r="CE52" s="22">
        <f t="shared" si="48"/>
        <v>0</v>
      </c>
      <c r="CF52" s="22">
        <f t="shared" si="49"/>
        <v>0</v>
      </c>
      <c r="CG52" s="22">
        <f t="shared" si="50"/>
        <v>0</v>
      </c>
      <c r="CH52" s="22">
        <f t="shared" si="51"/>
        <v>0</v>
      </c>
      <c r="CI52" s="22">
        <f t="shared" si="52"/>
        <v>0</v>
      </c>
      <c r="CJ52" s="22">
        <f t="shared" si="53"/>
        <v>0</v>
      </c>
      <c r="CK52" s="22">
        <f t="shared" si="54"/>
        <v>0</v>
      </c>
    </row>
    <row r="53" spans="1:89" x14ac:dyDescent="0.25">
      <c r="A53" t="str">
        <f>VLOOKUP($C53,'Tech Pallet'!$A:$J,10,0)</f>
        <v>PIC</v>
      </c>
      <c r="B53" s="30" t="str">
        <f>VLOOKUP(C53,'Tech Pallet'!A:I,3,0)</f>
        <v>Talenti</v>
      </c>
      <c r="C53" s="12">
        <f>VLOOKUP($D53,'DU -UCC'!B:C,2,0)</f>
        <v>68860059</v>
      </c>
      <c r="D53" s="84">
        <v>20186852000093</v>
      </c>
      <c r="E53" s="85" t="s">
        <v>158</v>
      </c>
      <c r="F53" s="86">
        <v>623979</v>
      </c>
      <c r="G53" s="86">
        <v>43532</v>
      </c>
      <c r="H53" s="86">
        <v>47775</v>
      </c>
      <c r="I53" s="86">
        <v>54683</v>
      </c>
      <c r="J53" s="86">
        <v>60090</v>
      </c>
      <c r="K53" s="86">
        <v>65286</v>
      </c>
      <c r="L53" s="86">
        <v>66486</v>
      </c>
      <c r="M53" s="86">
        <v>56295</v>
      </c>
      <c r="N53" s="86">
        <v>48730</v>
      </c>
      <c r="O53" s="86">
        <v>50812</v>
      </c>
      <c r="P53" s="86">
        <v>45105</v>
      </c>
      <c r="Q53" s="86">
        <v>43170</v>
      </c>
      <c r="R53" s="86">
        <v>43290</v>
      </c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23">
        <f t="shared" si="2"/>
        <v>1249233</v>
      </c>
      <c r="AF53">
        <f>VLOOKUP($C53,'Tech Pallet'!$A:$I,9,0)</f>
        <v>255</v>
      </c>
      <c r="AG53">
        <f>VLOOKUP($C53,'Tech Pallet'!$A:$H,8,0)</f>
        <v>3.7839999999999996E-3</v>
      </c>
      <c r="AH53" s="25">
        <f t="shared" si="55"/>
        <v>625254</v>
      </c>
      <c r="AI53" s="25">
        <f t="shared" si="3"/>
        <v>0</v>
      </c>
      <c r="AJ53" s="8">
        <f t="shared" si="56"/>
        <v>2446.9764705882353</v>
      </c>
      <c r="AK53" s="21">
        <f t="shared" si="57"/>
        <v>2451.9764705882353</v>
      </c>
      <c r="AL53" s="20">
        <f t="shared" si="4"/>
        <v>0</v>
      </c>
      <c r="AM53" s="21">
        <f t="shared" si="58"/>
        <v>170.71372549019608</v>
      </c>
      <c r="AN53" s="21">
        <f t="shared" si="5"/>
        <v>187.35294117647058</v>
      </c>
      <c r="AO53" s="21">
        <f t="shared" si="6"/>
        <v>214.44313725490196</v>
      </c>
      <c r="AP53" s="21">
        <f t="shared" si="7"/>
        <v>235.64705882352942</v>
      </c>
      <c r="AQ53" s="21">
        <f t="shared" si="8"/>
        <v>256.02352941176468</v>
      </c>
      <c r="AR53" s="21">
        <f t="shared" si="9"/>
        <v>260.7294117647059</v>
      </c>
      <c r="AS53" s="21">
        <f t="shared" si="10"/>
        <v>220.76470588235293</v>
      </c>
      <c r="AT53" s="21">
        <f t="shared" si="11"/>
        <v>191.09803921568627</v>
      </c>
      <c r="AU53" s="21">
        <f t="shared" si="12"/>
        <v>199.2627450980392</v>
      </c>
      <c r="AV53" s="21">
        <f t="shared" si="13"/>
        <v>176.88235294117646</v>
      </c>
      <c r="AW53" s="21">
        <f t="shared" si="14"/>
        <v>169.29411764705881</v>
      </c>
      <c r="AX53" s="21">
        <f t="shared" si="15"/>
        <v>169.76470588235293</v>
      </c>
      <c r="AY53" s="21">
        <f t="shared" si="16"/>
        <v>0</v>
      </c>
      <c r="AZ53" s="21">
        <f t="shared" si="17"/>
        <v>0</v>
      </c>
      <c r="BA53" s="21">
        <f t="shared" si="18"/>
        <v>0</v>
      </c>
      <c r="BB53" s="21">
        <f t="shared" si="19"/>
        <v>0</v>
      </c>
      <c r="BC53" s="21">
        <f t="shared" si="20"/>
        <v>0</v>
      </c>
      <c r="BD53" s="21">
        <f t="shared" si="21"/>
        <v>0</v>
      </c>
      <c r="BE53" s="21">
        <f t="shared" si="22"/>
        <v>0</v>
      </c>
      <c r="BF53" s="21">
        <f t="shared" si="23"/>
        <v>0</v>
      </c>
      <c r="BG53" s="21">
        <f t="shared" si="24"/>
        <v>0</v>
      </c>
      <c r="BH53" s="21">
        <f t="shared" si="25"/>
        <v>0</v>
      </c>
      <c r="BI53" s="21">
        <f t="shared" si="26"/>
        <v>0</v>
      </c>
      <c r="BJ53" s="21">
        <f t="shared" si="27"/>
        <v>0</v>
      </c>
      <c r="BK53" s="17">
        <f t="shared" si="28"/>
        <v>2361.136536</v>
      </c>
      <c r="BL53" s="22">
        <f t="shared" si="29"/>
        <v>2365.9611359999999</v>
      </c>
      <c r="BM53" s="22">
        <f t="shared" si="30"/>
        <v>0</v>
      </c>
      <c r="BN53" s="22">
        <f t="shared" si="31"/>
        <v>164.72508799999997</v>
      </c>
      <c r="BO53" s="22">
        <f t="shared" si="32"/>
        <v>180.78059999999999</v>
      </c>
      <c r="BP53" s="22">
        <f t="shared" si="33"/>
        <v>206.92047199999999</v>
      </c>
      <c r="BQ53" s="22">
        <f t="shared" si="34"/>
        <v>227.38055999999997</v>
      </c>
      <c r="BR53" s="22">
        <f t="shared" si="35"/>
        <v>247.04222399999998</v>
      </c>
      <c r="BS53" s="22">
        <f t="shared" si="36"/>
        <v>251.58302399999997</v>
      </c>
      <c r="BT53" s="22">
        <f t="shared" si="37"/>
        <v>213.02027999999999</v>
      </c>
      <c r="BU53" s="22">
        <f t="shared" si="38"/>
        <v>184.39431999999999</v>
      </c>
      <c r="BV53" s="22">
        <f t="shared" si="39"/>
        <v>192.27260799999999</v>
      </c>
      <c r="BW53" s="22">
        <f t="shared" si="40"/>
        <v>170.67731999999998</v>
      </c>
      <c r="BX53" s="22">
        <f t="shared" si="41"/>
        <v>163.35527999999999</v>
      </c>
      <c r="BY53" s="22">
        <f t="shared" si="42"/>
        <v>163.80935999999997</v>
      </c>
      <c r="BZ53" s="22">
        <f t="shared" si="43"/>
        <v>0</v>
      </c>
      <c r="CA53" s="22">
        <f t="shared" si="44"/>
        <v>0</v>
      </c>
      <c r="CB53" s="22">
        <f t="shared" si="45"/>
        <v>0</v>
      </c>
      <c r="CC53" s="22">
        <f t="shared" si="46"/>
        <v>0</v>
      </c>
      <c r="CD53" s="22">
        <f t="shared" si="47"/>
        <v>0</v>
      </c>
      <c r="CE53" s="22">
        <f t="shared" si="48"/>
        <v>0</v>
      </c>
      <c r="CF53" s="22">
        <f t="shared" si="49"/>
        <v>0</v>
      </c>
      <c r="CG53" s="22">
        <f t="shared" si="50"/>
        <v>0</v>
      </c>
      <c r="CH53" s="22">
        <f t="shared" si="51"/>
        <v>0</v>
      </c>
      <c r="CI53" s="22">
        <f t="shared" si="52"/>
        <v>0</v>
      </c>
      <c r="CJ53" s="22">
        <f t="shared" si="53"/>
        <v>0</v>
      </c>
      <c r="CK53" s="22">
        <f t="shared" si="54"/>
        <v>0</v>
      </c>
    </row>
    <row r="54" spans="1:89" x14ac:dyDescent="0.25">
      <c r="A54" t="str">
        <f>VLOOKUP($C54,'Tech Pallet'!$A:$J,10,0)</f>
        <v>PIC</v>
      </c>
      <c r="B54" s="30" t="str">
        <f>VLOOKUP(C54,'Tech Pallet'!A:I,3,0)</f>
        <v>48oz</v>
      </c>
      <c r="C54" s="12">
        <f>VLOOKUP($D54,'DU -UCC'!B:C,2,0)</f>
        <v>68821734</v>
      </c>
      <c r="D54" s="84">
        <v>10077567254259</v>
      </c>
      <c r="E54" s="85" t="s">
        <v>165</v>
      </c>
      <c r="F54" s="86">
        <v>595254</v>
      </c>
      <c r="G54" s="86">
        <v>39050</v>
      </c>
      <c r="H54" s="86">
        <v>43575</v>
      </c>
      <c r="I54" s="86">
        <v>49237</v>
      </c>
      <c r="J54" s="86">
        <v>60866</v>
      </c>
      <c r="K54" s="86">
        <v>55214</v>
      </c>
      <c r="L54" s="86">
        <v>70378</v>
      </c>
      <c r="M54" s="86">
        <v>51893</v>
      </c>
      <c r="N54" s="86">
        <v>52625</v>
      </c>
      <c r="O54" s="86">
        <v>44695</v>
      </c>
      <c r="P54" s="86">
        <v>44901</v>
      </c>
      <c r="Q54" s="86">
        <v>55638</v>
      </c>
      <c r="R54" s="86">
        <v>50655</v>
      </c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23">
        <f t="shared" si="2"/>
        <v>1213981</v>
      </c>
      <c r="AF54">
        <f>VLOOKUP($C54,'Tech Pallet'!$A:$I,9,0)</f>
        <v>176</v>
      </c>
      <c r="AG54">
        <f>VLOOKUP($C54,'Tech Pallet'!$A:$H,8,0)</f>
        <v>8.5199999999999998E-3</v>
      </c>
      <c r="AH54" s="25">
        <f t="shared" si="55"/>
        <v>618727</v>
      </c>
      <c r="AI54" s="25">
        <f t="shared" si="3"/>
        <v>0</v>
      </c>
      <c r="AJ54" s="8">
        <f t="shared" si="56"/>
        <v>3382.125</v>
      </c>
      <c r="AK54" s="21">
        <f t="shared" si="57"/>
        <v>3515.494318181818</v>
      </c>
      <c r="AL54" s="20">
        <f t="shared" si="4"/>
        <v>0</v>
      </c>
      <c r="AM54" s="21">
        <f t="shared" si="58"/>
        <v>221.875</v>
      </c>
      <c r="AN54" s="21">
        <f t="shared" si="5"/>
        <v>247.58522727272728</v>
      </c>
      <c r="AO54" s="21">
        <f t="shared" si="6"/>
        <v>279.75568181818181</v>
      </c>
      <c r="AP54" s="21">
        <f t="shared" si="7"/>
        <v>345.82954545454544</v>
      </c>
      <c r="AQ54" s="21">
        <f t="shared" si="8"/>
        <v>313.71590909090907</v>
      </c>
      <c r="AR54" s="21">
        <f t="shared" si="9"/>
        <v>399.875</v>
      </c>
      <c r="AS54" s="21">
        <f t="shared" si="10"/>
        <v>294.84659090909093</v>
      </c>
      <c r="AT54" s="21">
        <f t="shared" si="11"/>
        <v>299.00568181818181</v>
      </c>
      <c r="AU54" s="21">
        <f t="shared" si="12"/>
        <v>253.94886363636363</v>
      </c>
      <c r="AV54" s="21">
        <f t="shared" si="13"/>
        <v>255.11931818181819</v>
      </c>
      <c r="AW54" s="21">
        <f t="shared" si="14"/>
        <v>316.125</v>
      </c>
      <c r="AX54" s="21">
        <f t="shared" si="15"/>
        <v>287.8125</v>
      </c>
      <c r="AY54" s="21">
        <f t="shared" si="16"/>
        <v>0</v>
      </c>
      <c r="AZ54" s="21">
        <f t="shared" si="17"/>
        <v>0</v>
      </c>
      <c r="BA54" s="21">
        <f t="shared" si="18"/>
        <v>0</v>
      </c>
      <c r="BB54" s="21">
        <f t="shared" si="19"/>
        <v>0</v>
      </c>
      <c r="BC54" s="21">
        <f t="shared" si="20"/>
        <v>0</v>
      </c>
      <c r="BD54" s="21">
        <f t="shared" si="21"/>
        <v>0</v>
      </c>
      <c r="BE54" s="21">
        <f t="shared" si="22"/>
        <v>0</v>
      </c>
      <c r="BF54" s="21">
        <f t="shared" si="23"/>
        <v>0</v>
      </c>
      <c r="BG54" s="21">
        <f t="shared" si="24"/>
        <v>0</v>
      </c>
      <c r="BH54" s="21">
        <f t="shared" si="25"/>
        <v>0</v>
      </c>
      <c r="BI54" s="21">
        <f t="shared" si="26"/>
        <v>0</v>
      </c>
      <c r="BJ54" s="21">
        <f t="shared" si="27"/>
        <v>0</v>
      </c>
      <c r="BK54" s="17">
        <f t="shared" si="28"/>
        <v>5071.5640800000001</v>
      </c>
      <c r="BL54" s="22">
        <f t="shared" si="29"/>
        <v>5271.55404</v>
      </c>
      <c r="BM54" s="22">
        <f t="shared" si="30"/>
        <v>0</v>
      </c>
      <c r="BN54" s="22">
        <f t="shared" si="31"/>
        <v>332.70600000000002</v>
      </c>
      <c r="BO54" s="22">
        <f t="shared" si="32"/>
        <v>371.25900000000001</v>
      </c>
      <c r="BP54" s="22">
        <f t="shared" si="33"/>
        <v>419.49923999999999</v>
      </c>
      <c r="BQ54" s="22">
        <f t="shared" si="34"/>
        <v>518.57831999999996</v>
      </c>
      <c r="BR54" s="22">
        <f t="shared" si="35"/>
        <v>470.42327999999998</v>
      </c>
      <c r="BS54" s="22">
        <f t="shared" si="36"/>
        <v>599.62055999999995</v>
      </c>
      <c r="BT54" s="22">
        <f t="shared" si="37"/>
        <v>442.12835999999999</v>
      </c>
      <c r="BU54" s="22">
        <f t="shared" si="38"/>
        <v>448.36500000000001</v>
      </c>
      <c r="BV54" s="22">
        <f t="shared" si="39"/>
        <v>380.8014</v>
      </c>
      <c r="BW54" s="22">
        <f t="shared" si="40"/>
        <v>382.55651999999998</v>
      </c>
      <c r="BX54" s="22">
        <f t="shared" si="41"/>
        <v>474.03575999999998</v>
      </c>
      <c r="BY54" s="22">
        <f t="shared" si="42"/>
        <v>431.5806</v>
      </c>
      <c r="BZ54" s="22">
        <f t="shared" si="43"/>
        <v>0</v>
      </c>
      <c r="CA54" s="22">
        <f t="shared" si="44"/>
        <v>0</v>
      </c>
      <c r="CB54" s="22">
        <f t="shared" si="45"/>
        <v>0</v>
      </c>
      <c r="CC54" s="22">
        <f t="shared" si="46"/>
        <v>0</v>
      </c>
      <c r="CD54" s="22">
        <f t="shared" si="47"/>
        <v>0</v>
      </c>
      <c r="CE54" s="22">
        <f t="shared" si="48"/>
        <v>0</v>
      </c>
      <c r="CF54" s="22">
        <f t="shared" si="49"/>
        <v>0</v>
      </c>
      <c r="CG54" s="22">
        <f t="shared" si="50"/>
        <v>0</v>
      </c>
      <c r="CH54" s="22">
        <f t="shared" si="51"/>
        <v>0</v>
      </c>
      <c r="CI54" s="22">
        <f t="shared" si="52"/>
        <v>0</v>
      </c>
      <c r="CJ54" s="22">
        <f t="shared" si="53"/>
        <v>0</v>
      </c>
      <c r="CK54" s="22">
        <f t="shared" si="54"/>
        <v>0</v>
      </c>
    </row>
    <row r="55" spans="1:89" x14ac:dyDescent="0.25">
      <c r="A55" t="str">
        <f>VLOOKUP($C55,'Tech Pallet'!$A:$J,10,0)</f>
        <v>NOV</v>
      </c>
      <c r="B55" s="30" t="str">
        <f>VLOOKUP(C55,'Tech Pallet'!A:I,3,0)</f>
        <v>MG Sticks</v>
      </c>
      <c r="C55" s="12">
        <f>VLOOKUP($D55,'DU -UCC'!B:C,2,0)</f>
        <v>64331550</v>
      </c>
      <c r="D55" s="84">
        <v>10077567158939</v>
      </c>
      <c r="E55" s="85" t="s">
        <v>187</v>
      </c>
      <c r="F55" s="86">
        <v>629824</v>
      </c>
      <c r="G55" s="86">
        <v>15946</v>
      </c>
      <c r="H55" s="86">
        <v>29948</v>
      </c>
      <c r="I55" s="86">
        <v>45506</v>
      </c>
      <c r="J55" s="86">
        <v>64237</v>
      </c>
      <c r="K55" s="86">
        <v>34196</v>
      </c>
      <c r="L55" s="86">
        <v>104478.09</v>
      </c>
      <c r="M55" s="86">
        <v>42788</v>
      </c>
      <c r="N55" s="86">
        <v>59612</v>
      </c>
      <c r="O55" s="86">
        <v>45374</v>
      </c>
      <c r="P55" s="86">
        <v>62933</v>
      </c>
      <c r="Q55" s="86">
        <v>39962</v>
      </c>
      <c r="R55" s="86">
        <v>24911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23">
        <f t="shared" si="2"/>
        <v>1199715.0899999999</v>
      </c>
      <c r="AF55">
        <f>VLOOKUP($C55,'Tech Pallet'!$A:$I,9,0)</f>
        <v>493</v>
      </c>
      <c r="AG55">
        <f>VLOOKUP($C55,'Tech Pallet'!$A:$H,8,0)</f>
        <v>1.08E-3</v>
      </c>
      <c r="AH55" s="25">
        <f t="shared" si="55"/>
        <v>569891.09</v>
      </c>
      <c r="AI55" s="25">
        <f t="shared" si="3"/>
        <v>0</v>
      </c>
      <c r="AJ55" s="8">
        <f t="shared" si="56"/>
        <v>1277.5334685598377</v>
      </c>
      <c r="AK55" s="21">
        <f t="shared" si="57"/>
        <v>1155.9656997971601</v>
      </c>
      <c r="AL55" s="20">
        <f t="shared" si="4"/>
        <v>0</v>
      </c>
      <c r="AM55" s="21">
        <f t="shared" si="58"/>
        <v>32.344827586206897</v>
      </c>
      <c r="AN55" s="21">
        <f t="shared" si="5"/>
        <v>60.746450304259632</v>
      </c>
      <c r="AO55" s="21">
        <f t="shared" si="6"/>
        <v>92.304259634888439</v>
      </c>
      <c r="AP55" s="21">
        <f t="shared" si="7"/>
        <v>130.29817444219066</v>
      </c>
      <c r="AQ55" s="21">
        <f t="shared" si="8"/>
        <v>69.363083164300207</v>
      </c>
      <c r="AR55" s="21">
        <f t="shared" si="9"/>
        <v>211.92310344827587</v>
      </c>
      <c r="AS55" s="21">
        <f t="shared" si="10"/>
        <v>86.791075050709935</v>
      </c>
      <c r="AT55" s="21">
        <f t="shared" si="11"/>
        <v>120.91683569979716</v>
      </c>
      <c r="AU55" s="21">
        <f t="shared" si="12"/>
        <v>92.036511156186606</v>
      </c>
      <c r="AV55" s="21">
        <f t="shared" si="13"/>
        <v>127.65314401622717</v>
      </c>
      <c r="AW55" s="21">
        <f t="shared" si="14"/>
        <v>81.058823529411768</v>
      </c>
      <c r="AX55" s="21">
        <f t="shared" si="15"/>
        <v>50.529411764705884</v>
      </c>
      <c r="AY55" s="21">
        <f t="shared" si="16"/>
        <v>0</v>
      </c>
      <c r="AZ55" s="21">
        <f t="shared" si="17"/>
        <v>0</v>
      </c>
      <c r="BA55" s="21">
        <f t="shared" si="18"/>
        <v>0</v>
      </c>
      <c r="BB55" s="21">
        <f t="shared" si="19"/>
        <v>0</v>
      </c>
      <c r="BC55" s="21">
        <f t="shared" si="20"/>
        <v>0</v>
      </c>
      <c r="BD55" s="21">
        <f t="shared" si="21"/>
        <v>0</v>
      </c>
      <c r="BE55" s="21">
        <f t="shared" si="22"/>
        <v>0</v>
      </c>
      <c r="BF55" s="21">
        <f t="shared" si="23"/>
        <v>0</v>
      </c>
      <c r="BG55" s="21">
        <f t="shared" si="24"/>
        <v>0</v>
      </c>
      <c r="BH55" s="21">
        <f t="shared" si="25"/>
        <v>0</v>
      </c>
      <c r="BI55" s="21">
        <f t="shared" si="26"/>
        <v>0</v>
      </c>
      <c r="BJ55" s="21">
        <f t="shared" si="27"/>
        <v>0</v>
      </c>
      <c r="BK55" s="17">
        <f t="shared" si="28"/>
        <v>680.20992000000001</v>
      </c>
      <c r="BL55" s="22">
        <f t="shared" si="29"/>
        <v>615.48237719999997</v>
      </c>
      <c r="BM55" s="22">
        <f t="shared" si="30"/>
        <v>0</v>
      </c>
      <c r="BN55" s="22">
        <f t="shared" si="31"/>
        <v>17.221679999999999</v>
      </c>
      <c r="BO55" s="22">
        <f t="shared" si="32"/>
        <v>32.34384</v>
      </c>
      <c r="BP55" s="22">
        <f t="shared" si="33"/>
        <v>49.146480000000004</v>
      </c>
      <c r="BQ55" s="22">
        <f t="shared" si="34"/>
        <v>69.375960000000006</v>
      </c>
      <c r="BR55" s="22">
        <f t="shared" si="35"/>
        <v>36.93168</v>
      </c>
      <c r="BS55" s="22">
        <f t="shared" si="36"/>
        <v>112.8363372</v>
      </c>
      <c r="BT55" s="22">
        <f t="shared" si="37"/>
        <v>46.211040000000004</v>
      </c>
      <c r="BU55" s="22">
        <f t="shared" si="38"/>
        <v>64.380960000000002</v>
      </c>
      <c r="BV55" s="22">
        <f t="shared" si="39"/>
        <v>49.003920000000001</v>
      </c>
      <c r="BW55" s="22">
        <f t="shared" si="40"/>
        <v>67.967640000000003</v>
      </c>
      <c r="BX55" s="22">
        <f t="shared" si="41"/>
        <v>43.15896</v>
      </c>
      <c r="BY55" s="22">
        <f t="shared" si="42"/>
        <v>26.903880000000001</v>
      </c>
      <c r="BZ55" s="22">
        <f t="shared" si="43"/>
        <v>0</v>
      </c>
      <c r="CA55" s="22">
        <f t="shared" si="44"/>
        <v>0</v>
      </c>
      <c r="CB55" s="22">
        <f t="shared" si="45"/>
        <v>0</v>
      </c>
      <c r="CC55" s="22">
        <f t="shared" si="46"/>
        <v>0</v>
      </c>
      <c r="CD55" s="22">
        <f t="shared" si="47"/>
        <v>0</v>
      </c>
      <c r="CE55" s="22">
        <f t="shared" si="48"/>
        <v>0</v>
      </c>
      <c r="CF55" s="22">
        <f t="shared" si="49"/>
        <v>0</v>
      </c>
      <c r="CG55" s="22">
        <f t="shared" si="50"/>
        <v>0</v>
      </c>
      <c r="CH55" s="22">
        <f t="shared" si="51"/>
        <v>0</v>
      </c>
      <c r="CI55" s="22">
        <f t="shared" si="52"/>
        <v>0</v>
      </c>
      <c r="CJ55" s="22">
        <f t="shared" si="53"/>
        <v>0</v>
      </c>
      <c r="CK55" s="22">
        <f t="shared" si="54"/>
        <v>0</v>
      </c>
    </row>
    <row r="56" spans="1:89" x14ac:dyDescent="0.25">
      <c r="A56" t="str">
        <f>VLOOKUP($C56,'Tech Pallet'!$A:$J,10,0)</f>
        <v>NOV</v>
      </c>
      <c r="B56" s="30" t="str">
        <f>VLOOKUP(C56,'Tech Pallet'!A:I,3,0)</f>
        <v>MBG</v>
      </c>
      <c r="C56" s="12">
        <f>VLOOKUP($D56,'DU -UCC'!B:C,2,0)</f>
        <v>68741714</v>
      </c>
      <c r="D56" s="84">
        <v>10041000054140</v>
      </c>
      <c r="E56" s="85" t="s">
        <v>155</v>
      </c>
      <c r="F56" s="86">
        <v>664800</v>
      </c>
      <c r="G56" s="86">
        <v>32430</v>
      </c>
      <c r="H56" s="86">
        <v>26889</v>
      </c>
      <c r="I56" s="86">
        <v>46592</v>
      </c>
      <c r="J56" s="86">
        <v>65086</v>
      </c>
      <c r="K56" s="86">
        <v>82538</v>
      </c>
      <c r="L56" s="86">
        <v>91151</v>
      </c>
      <c r="M56" s="86">
        <v>106731</v>
      </c>
      <c r="N56" s="86">
        <v>74016</v>
      </c>
      <c r="O56" s="86">
        <v>60707</v>
      </c>
      <c r="P56" s="86">
        <v>22830</v>
      </c>
      <c r="Q56" s="86">
        <v>22920</v>
      </c>
      <c r="R56" s="86">
        <v>24324</v>
      </c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23">
        <f t="shared" si="2"/>
        <v>1321014</v>
      </c>
      <c r="AF56">
        <f>VLOOKUP($C56,'Tech Pallet'!$A:$I,9,0)</f>
        <v>225</v>
      </c>
      <c r="AG56">
        <f>VLOOKUP($C56,'Tech Pallet'!$A:$H,8,0)</f>
        <v>2.8319999999999999E-3</v>
      </c>
      <c r="AH56" s="25">
        <f t="shared" si="55"/>
        <v>656214</v>
      </c>
      <c r="AI56" s="25">
        <f t="shared" si="3"/>
        <v>0</v>
      </c>
      <c r="AJ56" s="8">
        <f t="shared" si="56"/>
        <v>2954.6666666666665</v>
      </c>
      <c r="AK56" s="21">
        <f t="shared" si="57"/>
        <v>2916.5066666666667</v>
      </c>
      <c r="AL56" s="20">
        <f t="shared" si="4"/>
        <v>0</v>
      </c>
      <c r="AM56" s="21">
        <f t="shared" si="58"/>
        <v>144.13333333333333</v>
      </c>
      <c r="AN56" s="21">
        <f t="shared" si="5"/>
        <v>119.50666666666666</v>
      </c>
      <c r="AO56" s="21">
        <f t="shared" si="6"/>
        <v>207.07555555555555</v>
      </c>
      <c r="AP56" s="21">
        <f t="shared" si="7"/>
        <v>289.27111111111111</v>
      </c>
      <c r="AQ56" s="21">
        <f t="shared" si="8"/>
        <v>366.83555555555557</v>
      </c>
      <c r="AR56" s="21">
        <f t="shared" si="9"/>
        <v>405.11555555555555</v>
      </c>
      <c r="AS56" s="21">
        <f t="shared" si="10"/>
        <v>474.36</v>
      </c>
      <c r="AT56" s="21">
        <f t="shared" si="11"/>
        <v>328.96</v>
      </c>
      <c r="AU56" s="21">
        <f t="shared" si="12"/>
        <v>269.80888888888887</v>
      </c>
      <c r="AV56" s="21">
        <f t="shared" si="13"/>
        <v>101.46666666666667</v>
      </c>
      <c r="AW56" s="21">
        <f t="shared" si="14"/>
        <v>101.86666666666666</v>
      </c>
      <c r="AX56" s="21">
        <f t="shared" si="15"/>
        <v>108.10666666666667</v>
      </c>
      <c r="AY56" s="21">
        <f t="shared" si="16"/>
        <v>0</v>
      </c>
      <c r="AZ56" s="21">
        <f t="shared" si="17"/>
        <v>0</v>
      </c>
      <c r="BA56" s="21">
        <f t="shared" si="18"/>
        <v>0</v>
      </c>
      <c r="BB56" s="21">
        <f t="shared" si="19"/>
        <v>0</v>
      </c>
      <c r="BC56" s="21">
        <f t="shared" si="20"/>
        <v>0</v>
      </c>
      <c r="BD56" s="21">
        <f t="shared" si="21"/>
        <v>0</v>
      </c>
      <c r="BE56" s="21">
        <f t="shared" si="22"/>
        <v>0</v>
      </c>
      <c r="BF56" s="21">
        <f t="shared" si="23"/>
        <v>0</v>
      </c>
      <c r="BG56" s="21">
        <f t="shared" si="24"/>
        <v>0</v>
      </c>
      <c r="BH56" s="21">
        <f t="shared" si="25"/>
        <v>0</v>
      </c>
      <c r="BI56" s="21">
        <f t="shared" si="26"/>
        <v>0</v>
      </c>
      <c r="BJ56" s="21">
        <f t="shared" si="27"/>
        <v>0</v>
      </c>
      <c r="BK56" s="17">
        <f t="shared" si="28"/>
        <v>1882.7135999999998</v>
      </c>
      <c r="BL56" s="22">
        <f t="shared" si="29"/>
        <v>1858.398048</v>
      </c>
      <c r="BM56" s="22">
        <f t="shared" si="30"/>
        <v>0</v>
      </c>
      <c r="BN56" s="22">
        <f t="shared" si="31"/>
        <v>91.841759999999994</v>
      </c>
      <c r="BO56" s="22">
        <f t="shared" si="32"/>
        <v>76.149647999999999</v>
      </c>
      <c r="BP56" s="22">
        <f t="shared" si="33"/>
        <v>131.948544</v>
      </c>
      <c r="BQ56" s="22">
        <f t="shared" si="34"/>
        <v>184.32355200000001</v>
      </c>
      <c r="BR56" s="22">
        <f t="shared" si="35"/>
        <v>233.74761599999999</v>
      </c>
      <c r="BS56" s="22">
        <f t="shared" si="36"/>
        <v>258.13963200000001</v>
      </c>
      <c r="BT56" s="22">
        <f t="shared" si="37"/>
        <v>302.26219199999997</v>
      </c>
      <c r="BU56" s="22">
        <f t="shared" si="38"/>
        <v>209.61331199999998</v>
      </c>
      <c r="BV56" s="22">
        <f t="shared" si="39"/>
        <v>171.922224</v>
      </c>
      <c r="BW56" s="22">
        <f t="shared" si="40"/>
        <v>64.654560000000004</v>
      </c>
      <c r="BX56" s="22">
        <f t="shared" si="41"/>
        <v>64.909440000000004</v>
      </c>
      <c r="BY56" s="22">
        <f t="shared" si="42"/>
        <v>68.885567999999992</v>
      </c>
      <c r="BZ56" s="22">
        <f t="shared" si="43"/>
        <v>0</v>
      </c>
      <c r="CA56" s="22">
        <f t="shared" si="44"/>
        <v>0</v>
      </c>
      <c r="CB56" s="22">
        <f t="shared" si="45"/>
        <v>0</v>
      </c>
      <c r="CC56" s="22">
        <f t="shared" si="46"/>
        <v>0</v>
      </c>
      <c r="CD56" s="22">
        <f t="shared" si="47"/>
        <v>0</v>
      </c>
      <c r="CE56" s="22">
        <f t="shared" si="48"/>
        <v>0</v>
      </c>
      <c r="CF56" s="22">
        <f t="shared" si="49"/>
        <v>0</v>
      </c>
      <c r="CG56" s="22">
        <f t="shared" si="50"/>
        <v>0</v>
      </c>
      <c r="CH56" s="22">
        <f t="shared" si="51"/>
        <v>0</v>
      </c>
      <c r="CI56" s="22">
        <f t="shared" si="52"/>
        <v>0</v>
      </c>
      <c r="CJ56" s="22">
        <f t="shared" si="53"/>
        <v>0</v>
      </c>
      <c r="CK56" s="22">
        <f t="shared" si="54"/>
        <v>0</v>
      </c>
    </row>
    <row r="57" spans="1:89" x14ac:dyDescent="0.25">
      <c r="A57" t="str">
        <f>VLOOKUP($C57,'Tech Pallet'!$A:$J,10,0)</f>
        <v>PIC</v>
      </c>
      <c r="B57" s="30" t="str">
        <f>VLOOKUP(C57,'Tech Pallet'!A:I,3,0)</f>
        <v>TALENTI</v>
      </c>
      <c r="C57" s="12">
        <f>VLOOKUP($D57,'DU -UCC'!B:C,2,0)</f>
        <v>68862496</v>
      </c>
      <c r="D57" s="84">
        <v>20186852000185</v>
      </c>
      <c r="E57" s="85" t="s">
        <v>160</v>
      </c>
      <c r="F57" s="86">
        <v>581670</v>
      </c>
      <c r="G57" s="86">
        <v>41281</v>
      </c>
      <c r="H57" s="86">
        <v>45510</v>
      </c>
      <c r="I57" s="86">
        <v>51525</v>
      </c>
      <c r="J57" s="86">
        <v>53722</v>
      </c>
      <c r="K57" s="86">
        <v>57777</v>
      </c>
      <c r="L57" s="86">
        <v>68355</v>
      </c>
      <c r="M57" s="86">
        <v>55125</v>
      </c>
      <c r="N57" s="86">
        <v>46695</v>
      </c>
      <c r="O57" s="86">
        <v>47280</v>
      </c>
      <c r="P57" s="86">
        <v>41700</v>
      </c>
      <c r="Q57" s="86">
        <v>36840</v>
      </c>
      <c r="R57" s="86">
        <v>40500</v>
      </c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23">
        <f t="shared" si="2"/>
        <v>1167980</v>
      </c>
      <c r="AF57">
        <f>VLOOKUP($C57,'Tech Pallet'!$A:$I,9,0)</f>
        <v>255</v>
      </c>
      <c r="AG57">
        <f>VLOOKUP($C57,'Tech Pallet'!$A:$H,8,0)</f>
        <v>3.7839999999999996E-3</v>
      </c>
      <c r="AH57" s="25">
        <f t="shared" si="55"/>
        <v>586310</v>
      </c>
      <c r="AI57" s="25">
        <f t="shared" si="3"/>
        <v>0</v>
      </c>
      <c r="AJ57" s="8">
        <f t="shared" si="56"/>
        <v>2281.0588235294117</v>
      </c>
      <c r="AK57" s="21">
        <f t="shared" si="57"/>
        <v>2299.2549019607845</v>
      </c>
      <c r="AL57" s="20">
        <f t="shared" si="4"/>
        <v>0</v>
      </c>
      <c r="AM57" s="21">
        <f t="shared" si="58"/>
        <v>161.88627450980391</v>
      </c>
      <c r="AN57" s="21">
        <f t="shared" si="5"/>
        <v>178.47058823529412</v>
      </c>
      <c r="AO57" s="21">
        <f t="shared" si="6"/>
        <v>202.05882352941177</v>
      </c>
      <c r="AP57" s="21">
        <f t="shared" si="7"/>
        <v>210.67450980392158</v>
      </c>
      <c r="AQ57" s="21">
        <f t="shared" si="8"/>
        <v>226.57647058823528</v>
      </c>
      <c r="AR57" s="21">
        <f t="shared" si="9"/>
        <v>268.05882352941177</v>
      </c>
      <c r="AS57" s="21">
        <f t="shared" si="10"/>
        <v>216.1764705882353</v>
      </c>
      <c r="AT57" s="21">
        <f t="shared" si="11"/>
        <v>183.11764705882354</v>
      </c>
      <c r="AU57" s="21">
        <f t="shared" si="12"/>
        <v>185.41176470588235</v>
      </c>
      <c r="AV57" s="21">
        <f t="shared" si="13"/>
        <v>163.52941176470588</v>
      </c>
      <c r="AW57" s="21">
        <f t="shared" si="14"/>
        <v>144.47058823529412</v>
      </c>
      <c r="AX57" s="21">
        <f t="shared" si="15"/>
        <v>158.8235294117647</v>
      </c>
      <c r="AY57" s="21">
        <f t="shared" si="16"/>
        <v>0</v>
      </c>
      <c r="AZ57" s="21">
        <f t="shared" si="17"/>
        <v>0</v>
      </c>
      <c r="BA57" s="21">
        <f t="shared" si="18"/>
        <v>0</v>
      </c>
      <c r="BB57" s="21">
        <f t="shared" si="19"/>
        <v>0</v>
      </c>
      <c r="BC57" s="21">
        <f t="shared" si="20"/>
        <v>0</v>
      </c>
      <c r="BD57" s="21">
        <f t="shared" si="21"/>
        <v>0</v>
      </c>
      <c r="BE57" s="21">
        <f t="shared" si="22"/>
        <v>0</v>
      </c>
      <c r="BF57" s="21">
        <f t="shared" si="23"/>
        <v>0</v>
      </c>
      <c r="BG57" s="21">
        <f t="shared" si="24"/>
        <v>0</v>
      </c>
      <c r="BH57" s="21">
        <f t="shared" si="25"/>
        <v>0</v>
      </c>
      <c r="BI57" s="21">
        <f t="shared" si="26"/>
        <v>0</v>
      </c>
      <c r="BJ57" s="21">
        <f t="shared" si="27"/>
        <v>0</v>
      </c>
      <c r="BK57" s="17">
        <f t="shared" si="28"/>
        <v>2201.03928</v>
      </c>
      <c r="BL57" s="22">
        <f t="shared" si="29"/>
        <v>2218.5970399999997</v>
      </c>
      <c r="BM57" s="22">
        <f t="shared" si="30"/>
        <v>0</v>
      </c>
      <c r="BN57" s="22">
        <f t="shared" si="31"/>
        <v>156.20730399999999</v>
      </c>
      <c r="BO57" s="22">
        <f t="shared" si="32"/>
        <v>172.20983999999999</v>
      </c>
      <c r="BP57" s="22">
        <f t="shared" si="33"/>
        <v>194.97059999999999</v>
      </c>
      <c r="BQ57" s="22">
        <f t="shared" si="34"/>
        <v>203.28404799999998</v>
      </c>
      <c r="BR57" s="22">
        <f t="shared" si="35"/>
        <v>218.62816799999999</v>
      </c>
      <c r="BS57" s="22">
        <f t="shared" si="36"/>
        <v>258.65531999999996</v>
      </c>
      <c r="BT57" s="22">
        <f t="shared" si="37"/>
        <v>208.59299999999999</v>
      </c>
      <c r="BU57" s="22">
        <f t="shared" si="38"/>
        <v>176.69387999999998</v>
      </c>
      <c r="BV57" s="22">
        <f t="shared" si="39"/>
        <v>178.90751999999998</v>
      </c>
      <c r="BW57" s="22">
        <f t="shared" si="40"/>
        <v>157.79279999999997</v>
      </c>
      <c r="BX57" s="22">
        <f t="shared" si="41"/>
        <v>139.40255999999999</v>
      </c>
      <c r="BY57" s="22">
        <f t="shared" si="42"/>
        <v>153.25199999999998</v>
      </c>
      <c r="BZ57" s="22">
        <f t="shared" si="43"/>
        <v>0</v>
      </c>
      <c r="CA57" s="22">
        <f t="shared" si="44"/>
        <v>0</v>
      </c>
      <c r="CB57" s="22">
        <f t="shared" si="45"/>
        <v>0</v>
      </c>
      <c r="CC57" s="22">
        <f t="shared" si="46"/>
        <v>0</v>
      </c>
      <c r="CD57" s="22">
        <f t="shared" si="47"/>
        <v>0</v>
      </c>
      <c r="CE57" s="22">
        <f t="shared" si="48"/>
        <v>0</v>
      </c>
      <c r="CF57" s="22">
        <f t="shared" si="49"/>
        <v>0</v>
      </c>
      <c r="CG57" s="22">
        <f t="shared" si="50"/>
        <v>0</v>
      </c>
      <c r="CH57" s="22">
        <f t="shared" si="51"/>
        <v>0</v>
      </c>
      <c r="CI57" s="22">
        <f t="shared" si="52"/>
        <v>0</v>
      </c>
      <c r="CJ57" s="22">
        <f t="shared" si="53"/>
        <v>0</v>
      </c>
      <c r="CK57" s="22">
        <f t="shared" si="54"/>
        <v>0</v>
      </c>
    </row>
    <row r="58" spans="1:89" x14ac:dyDescent="0.25">
      <c r="A58" t="str">
        <f>VLOOKUP($C58,'Tech Pallet'!$A:$J,10,0)</f>
        <v>NOV</v>
      </c>
      <c r="B58" s="30" t="str">
        <f>VLOOKUP(C58,'Tech Pallet'!A:I,3,0)</f>
        <v>PG</v>
      </c>
      <c r="C58" s="12">
        <f>VLOOKUP($D58,'DU -UCC'!B:C,2,0)</f>
        <v>64341106</v>
      </c>
      <c r="D58" s="84">
        <v>10077567085167</v>
      </c>
      <c r="E58" s="85" t="s">
        <v>169</v>
      </c>
      <c r="F58" s="86">
        <v>745716</v>
      </c>
      <c r="G58" s="86">
        <v>31109</v>
      </c>
      <c r="H58" s="86">
        <v>41665</v>
      </c>
      <c r="I58" s="86">
        <v>55128</v>
      </c>
      <c r="J58" s="86">
        <v>60658</v>
      </c>
      <c r="K58" s="86">
        <v>110519</v>
      </c>
      <c r="L58" s="86">
        <v>91585</v>
      </c>
      <c r="M58" s="86">
        <v>75413</v>
      </c>
      <c r="N58" s="86">
        <v>52702</v>
      </c>
      <c r="O58" s="86">
        <v>39962</v>
      </c>
      <c r="P58" s="86">
        <v>28301</v>
      </c>
      <c r="Q58" s="86">
        <v>29094</v>
      </c>
      <c r="R58" s="86">
        <v>35553</v>
      </c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23">
        <f t="shared" si="2"/>
        <v>1397405</v>
      </c>
      <c r="AF58">
        <f>VLOOKUP($C58,'Tech Pallet'!$A:$I,9,0)</f>
        <v>130</v>
      </c>
      <c r="AG58">
        <f>VLOOKUP($C58,'Tech Pallet'!$A:$H,8,0)</f>
        <v>5.2680000000000001E-3</v>
      </c>
      <c r="AH58" s="25">
        <f t="shared" si="55"/>
        <v>651689</v>
      </c>
      <c r="AI58" s="25">
        <f t="shared" si="3"/>
        <v>0</v>
      </c>
      <c r="AJ58" s="8">
        <f t="shared" si="56"/>
        <v>5736.2769230769227</v>
      </c>
      <c r="AK58" s="21">
        <f t="shared" si="57"/>
        <v>5012.9923076923078</v>
      </c>
      <c r="AL58" s="20">
        <f t="shared" si="4"/>
        <v>0</v>
      </c>
      <c r="AM58" s="21">
        <f t="shared" si="58"/>
        <v>239.3</v>
      </c>
      <c r="AN58" s="21">
        <f t="shared" si="5"/>
        <v>320.5</v>
      </c>
      <c r="AO58" s="21">
        <f t="shared" si="6"/>
        <v>424.06153846153848</v>
      </c>
      <c r="AP58" s="21">
        <f t="shared" si="7"/>
        <v>466.6</v>
      </c>
      <c r="AQ58" s="21">
        <f t="shared" si="8"/>
        <v>850.14615384615388</v>
      </c>
      <c r="AR58" s="21">
        <f t="shared" si="9"/>
        <v>704.5</v>
      </c>
      <c r="AS58" s="21">
        <f t="shared" si="10"/>
        <v>580.1</v>
      </c>
      <c r="AT58" s="21">
        <f t="shared" si="11"/>
        <v>405.4</v>
      </c>
      <c r="AU58" s="21">
        <f t="shared" si="12"/>
        <v>307.39999999999998</v>
      </c>
      <c r="AV58" s="21">
        <f t="shared" si="13"/>
        <v>217.7</v>
      </c>
      <c r="AW58" s="21">
        <f t="shared" si="14"/>
        <v>223.8</v>
      </c>
      <c r="AX58" s="21">
        <f t="shared" si="15"/>
        <v>273.48461538461538</v>
      </c>
      <c r="AY58" s="21">
        <f t="shared" si="16"/>
        <v>0</v>
      </c>
      <c r="AZ58" s="21">
        <f t="shared" si="17"/>
        <v>0</v>
      </c>
      <c r="BA58" s="21">
        <f t="shared" si="18"/>
        <v>0</v>
      </c>
      <c r="BB58" s="21">
        <f t="shared" si="19"/>
        <v>0</v>
      </c>
      <c r="BC58" s="21">
        <f t="shared" si="20"/>
        <v>0</v>
      </c>
      <c r="BD58" s="21">
        <f t="shared" si="21"/>
        <v>0</v>
      </c>
      <c r="BE58" s="21">
        <f t="shared" si="22"/>
        <v>0</v>
      </c>
      <c r="BF58" s="21">
        <f t="shared" si="23"/>
        <v>0</v>
      </c>
      <c r="BG58" s="21">
        <f t="shared" si="24"/>
        <v>0</v>
      </c>
      <c r="BH58" s="21">
        <f t="shared" si="25"/>
        <v>0</v>
      </c>
      <c r="BI58" s="21">
        <f t="shared" si="26"/>
        <v>0</v>
      </c>
      <c r="BJ58" s="21">
        <f t="shared" si="27"/>
        <v>0</v>
      </c>
      <c r="BK58" s="17">
        <f t="shared" si="28"/>
        <v>3928.4318880000001</v>
      </c>
      <c r="BL58" s="22">
        <f t="shared" si="29"/>
        <v>3433.0976519999999</v>
      </c>
      <c r="BM58" s="22">
        <f t="shared" si="30"/>
        <v>0</v>
      </c>
      <c r="BN58" s="22">
        <f t="shared" si="31"/>
        <v>163.88221200000001</v>
      </c>
      <c r="BO58" s="22">
        <f t="shared" si="32"/>
        <v>219.49122</v>
      </c>
      <c r="BP58" s="22">
        <f t="shared" si="33"/>
        <v>290.41430400000002</v>
      </c>
      <c r="BQ58" s="22">
        <f t="shared" si="34"/>
        <v>319.54634400000003</v>
      </c>
      <c r="BR58" s="22">
        <f t="shared" si="35"/>
        <v>582.21409200000005</v>
      </c>
      <c r="BS58" s="22">
        <f t="shared" si="36"/>
        <v>482.46978000000001</v>
      </c>
      <c r="BT58" s="22">
        <f t="shared" si="37"/>
        <v>397.27568400000001</v>
      </c>
      <c r="BU58" s="22">
        <f t="shared" si="38"/>
        <v>277.63413600000001</v>
      </c>
      <c r="BV58" s="22">
        <f t="shared" si="39"/>
        <v>210.51981599999999</v>
      </c>
      <c r="BW58" s="22">
        <f t="shared" si="40"/>
        <v>149.08966800000002</v>
      </c>
      <c r="BX58" s="22">
        <f t="shared" si="41"/>
        <v>153.26719199999999</v>
      </c>
      <c r="BY58" s="22">
        <f t="shared" si="42"/>
        <v>187.293204</v>
      </c>
      <c r="BZ58" s="22">
        <f t="shared" si="43"/>
        <v>0</v>
      </c>
      <c r="CA58" s="22">
        <f t="shared" si="44"/>
        <v>0</v>
      </c>
      <c r="CB58" s="22">
        <f t="shared" si="45"/>
        <v>0</v>
      </c>
      <c r="CC58" s="22">
        <f t="shared" si="46"/>
        <v>0</v>
      </c>
      <c r="CD58" s="22">
        <f t="shared" si="47"/>
        <v>0</v>
      </c>
      <c r="CE58" s="22">
        <f t="shared" si="48"/>
        <v>0</v>
      </c>
      <c r="CF58" s="22">
        <f t="shared" si="49"/>
        <v>0</v>
      </c>
      <c r="CG58" s="22">
        <f t="shared" si="50"/>
        <v>0</v>
      </c>
      <c r="CH58" s="22">
        <f t="shared" si="51"/>
        <v>0</v>
      </c>
      <c r="CI58" s="22">
        <f t="shared" si="52"/>
        <v>0</v>
      </c>
      <c r="CJ58" s="22">
        <f t="shared" si="53"/>
        <v>0</v>
      </c>
      <c r="CK58" s="22">
        <f t="shared" si="54"/>
        <v>0</v>
      </c>
    </row>
    <row r="59" spans="1:89" x14ac:dyDescent="0.25">
      <c r="A59" t="str">
        <f>VLOOKUP($C59,'Tech Pallet'!$A:$J,10,0)</f>
        <v>PIC</v>
      </c>
      <c r="B59" s="30" t="str">
        <f>VLOOKUP(C59,'Tech Pallet'!A:I,3,0)</f>
        <v>48oz</v>
      </c>
      <c r="C59" s="12">
        <f>VLOOKUP($D59,'DU -UCC'!B:C,2,0)</f>
        <v>64389651</v>
      </c>
      <c r="D59" s="84">
        <v>10077567003901</v>
      </c>
      <c r="E59" s="85" t="s">
        <v>201</v>
      </c>
      <c r="F59" s="86">
        <v>55</v>
      </c>
      <c r="G59" s="86">
        <v>11992</v>
      </c>
      <c r="H59" s="86">
        <v>25915</v>
      </c>
      <c r="I59" s="86">
        <v>39850</v>
      </c>
      <c r="J59" s="86">
        <v>59321</v>
      </c>
      <c r="K59" s="86">
        <v>68877</v>
      </c>
      <c r="L59" s="86">
        <v>70006</v>
      </c>
      <c r="M59" s="86">
        <v>71032</v>
      </c>
      <c r="N59" s="86">
        <v>60927</v>
      </c>
      <c r="O59" s="86">
        <v>45614</v>
      </c>
      <c r="P59" s="86">
        <v>37849</v>
      </c>
      <c r="Q59" s="86">
        <v>50468</v>
      </c>
      <c r="R59" s="86">
        <v>38412</v>
      </c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23">
        <f t="shared" si="2"/>
        <v>580318</v>
      </c>
      <c r="AF59">
        <f>VLOOKUP($C59,'Tech Pallet'!$A:$I,9,0)</f>
        <v>176</v>
      </c>
      <c r="AG59">
        <f>VLOOKUP($C59,'Tech Pallet'!$A:$H,8,0)</f>
        <v>8.5199999999999998E-3</v>
      </c>
      <c r="AH59" s="25">
        <f t="shared" si="55"/>
        <v>580263</v>
      </c>
      <c r="AI59" s="25">
        <f t="shared" si="3"/>
        <v>0</v>
      </c>
      <c r="AJ59" s="8">
        <f t="shared" si="56"/>
        <v>0.3125</v>
      </c>
      <c r="AK59" s="21">
        <f t="shared" si="57"/>
        <v>3296.9488636363635</v>
      </c>
      <c r="AL59" s="20">
        <f t="shared" si="4"/>
        <v>0</v>
      </c>
      <c r="AM59" s="21">
        <f t="shared" si="58"/>
        <v>68.13636363636364</v>
      </c>
      <c r="AN59" s="21">
        <f t="shared" si="5"/>
        <v>147.24431818181819</v>
      </c>
      <c r="AO59" s="21">
        <f t="shared" si="6"/>
        <v>226.42045454545453</v>
      </c>
      <c r="AP59" s="21">
        <f t="shared" si="7"/>
        <v>337.05113636363637</v>
      </c>
      <c r="AQ59" s="21">
        <f t="shared" si="8"/>
        <v>391.34659090909093</v>
      </c>
      <c r="AR59" s="21">
        <f t="shared" si="9"/>
        <v>397.76136363636363</v>
      </c>
      <c r="AS59" s="21">
        <f t="shared" si="10"/>
        <v>403.59090909090907</v>
      </c>
      <c r="AT59" s="21">
        <f t="shared" si="11"/>
        <v>346.17613636363637</v>
      </c>
      <c r="AU59" s="21">
        <f t="shared" si="12"/>
        <v>259.17045454545456</v>
      </c>
      <c r="AV59" s="21">
        <f t="shared" si="13"/>
        <v>215.05113636363637</v>
      </c>
      <c r="AW59" s="21">
        <f t="shared" si="14"/>
        <v>286.75</v>
      </c>
      <c r="AX59" s="21">
        <f t="shared" si="15"/>
        <v>218.25</v>
      </c>
      <c r="AY59" s="21">
        <f t="shared" si="16"/>
        <v>0</v>
      </c>
      <c r="AZ59" s="21">
        <f t="shared" si="17"/>
        <v>0</v>
      </c>
      <c r="BA59" s="21">
        <f t="shared" si="18"/>
        <v>0</v>
      </c>
      <c r="BB59" s="21">
        <f t="shared" si="19"/>
        <v>0</v>
      </c>
      <c r="BC59" s="21">
        <f t="shared" si="20"/>
        <v>0</v>
      </c>
      <c r="BD59" s="21">
        <f t="shared" si="21"/>
        <v>0</v>
      </c>
      <c r="BE59" s="21">
        <f t="shared" si="22"/>
        <v>0</v>
      </c>
      <c r="BF59" s="21">
        <f t="shared" si="23"/>
        <v>0</v>
      </c>
      <c r="BG59" s="21">
        <f t="shared" si="24"/>
        <v>0</v>
      </c>
      <c r="BH59" s="21">
        <f t="shared" si="25"/>
        <v>0</v>
      </c>
      <c r="BI59" s="21">
        <f t="shared" si="26"/>
        <v>0</v>
      </c>
      <c r="BJ59" s="21">
        <f t="shared" si="27"/>
        <v>0</v>
      </c>
      <c r="BK59" s="17">
        <f t="shared" si="28"/>
        <v>0.46860000000000002</v>
      </c>
      <c r="BL59" s="22">
        <f t="shared" si="29"/>
        <v>4943.84076</v>
      </c>
      <c r="BM59" s="22">
        <f t="shared" si="30"/>
        <v>0</v>
      </c>
      <c r="BN59" s="22">
        <f t="shared" si="31"/>
        <v>102.17184</v>
      </c>
      <c r="BO59" s="22">
        <f t="shared" si="32"/>
        <v>220.79579999999999</v>
      </c>
      <c r="BP59" s="22">
        <f t="shared" si="33"/>
        <v>339.52199999999999</v>
      </c>
      <c r="BQ59" s="22">
        <f t="shared" si="34"/>
        <v>505.41492</v>
      </c>
      <c r="BR59" s="22">
        <f t="shared" si="35"/>
        <v>586.83204000000001</v>
      </c>
      <c r="BS59" s="22">
        <f t="shared" si="36"/>
        <v>596.45111999999995</v>
      </c>
      <c r="BT59" s="22">
        <f t="shared" si="37"/>
        <v>605.19263999999998</v>
      </c>
      <c r="BU59" s="22">
        <f t="shared" si="38"/>
        <v>519.09803999999997</v>
      </c>
      <c r="BV59" s="22">
        <f t="shared" si="39"/>
        <v>388.63128</v>
      </c>
      <c r="BW59" s="22">
        <f t="shared" si="40"/>
        <v>322.47348</v>
      </c>
      <c r="BX59" s="22">
        <f t="shared" si="41"/>
        <v>429.98735999999997</v>
      </c>
      <c r="BY59" s="22">
        <f t="shared" si="42"/>
        <v>327.27024</v>
      </c>
      <c r="BZ59" s="22">
        <f t="shared" si="43"/>
        <v>0</v>
      </c>
      <c r="CA59" s="22">
        <f t="shared" si="44"/>
        <v>0</v>
      </c>
      <c r="CB59" s="22">
        <f t="shared" si="45"/>
        <v>0</v>
      </c>
      <c r="CC59" s="22">
        <f t="shared" si="46"/>
        <v>0</v>
      </c>
      <c r="CD59" s="22">
        <f t="shared" si="47"/>
        <v>0</v>
      </c>
      <c r="CE59" s="22">
        <f t="shared" si="48"/>
        <v>0</v>
      </c>
      <c r="CF59" s="22">
        <f t="shared" si="49"/>
        <v>0</v>
      </c>
      <c r="CG59" s="22">
        <f t="shared" si="50"/>
        <v>0</v>
      </c>
      <c r="CH59" s="22">
        <f t="shared" si="51"/>
        <v>0</v>
      </c>
      <c r="CI59" s="22">
        <f t="shared" si="52"/>
        <v>0</v>
      </c>
      <c r="CJ59" s="22">
        <f t="shared" si="53"/>
        <v>0</v>
      </c>
      <c r="CK59" s="22">
        <f t="shared" si="54"/>
        <v>0</v>
      </c>
    </row>
    <row r="60" spans="1:89" x14ac:dyDescent="0.25">
      <c r="A60" t="str">
        <f>VLOOKUP($C60,'Tech Pallet'!$A:$J,10,0)</f>
        <v>PIC</v>
      </c>
      <c r="B60" s="30" t="str">
        <f>VLOOKUP(C60,'Tech Pallet'!A:I,3,0)</f>
        <v>BJ PTS</v>
      </c>
      <c r="C60" s="12">
        <f>VLOOKUP($D60,'DU -UCC'!B:C,2,0)</f>
        <v>69999267</v>
      </c>
      <c r="D60" s="84">
        <v>10076840002358</v>
      </c>
      <c r="E60" s="85" t="s">
        <v>176</v>
      </c>
      <c r="F60" s="86">
        <v>574596</v>
      </c>
      <c r="G60" s="86">
        <v>33118</v>
      </c>
      <c r="H60" s="86">
        <v>60510</v>
      </c>
      <c r="I60" s="86">
        <v>59696</v>
      </c>
      <c r="J60" s="86">
        <v>52330</v>
      </c>
      <c r="K60" s="86">
        <v>51477</v>
      </c>
      <c r="L60" s="86">
        <v>64273</v>
      </c>
      <c r="M60" s="86">
        <v>58029</v>
      </c>
      <c r="N60" s="86">
        <v>53027</v>
      </c>
      <c r="O60" s="86">
        <v>50749</v>
      </c>
      <c r="P60" s="86">
        <v>42539</v>
      </c>
      <c r="Q60" s="86">
        <v>42430</v>
      </c>
      <c r="R60" s="86">
        <v>37768</v>
      </c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23">
        <f t="shared" si="2"/>
        <v>1180542</v>
      </c>
      <c r="AF60">
        <f>VLOOKUP($C60,'Tech Pallet'!$A:$I,9,0)</f>
        <v>240</v>
      </c>
      <c r="AG60">
        <f>VLOOKUP($C60,'Tech Pallet'!$A:$H,8,0)</f>
        <v>3.7839999999999996E-3</v>
      </c>
      <c r="AH60" s="25">
        <f t="shared" si="55"/>
        <v>605946</v>
      </c>
      <c r="AI60" s="25">
        <f t="shared" si="3"/>
        <v>0</v>
      </c>
      <c r="AJ60" s="8">
        <f t="shared" si="56"/>
        <v>2394.15</v>
      </c>
      <c r="AK60" s="21">
        <f t="shared" si="57"/>
        <v>2524.7750000000001</v>
      </c>
      <c r="AL60" s="20">
        <f t="shared" si="4"/>
        <v>0</v>
      </c>
      <c r="AM60" s="21">
        <f t="shared" si="58"/>
        <v>137.99166666666667</v>
      </c>
      <c r="AN60" s="21">
        <f t="shared" si="5"/>
        <v>252.125</v>
      </c>
      <c r="AO60" s="21">
        <f t="shared" si="6"/>
        <v>248.73333333333332</v>
      </c>
      <c r="AP60" s="21">
        <f t="shared" si="7"/>
        <v>218.04166666666666</v>
      </c>
      <c r="AQ60" s="21">
        <f t="shared" si="8"/>
        <v>214.48750000000001</v>
      </c>
      <c r="AR60" s="21">
        <f t="shared" si="9"/>
        <v>267.80416666666667</v>
      </c>
      <c r="AS60" s="21">
        <f t="shared" si="10"/>
        <v>241.78749999999999</v>
      </c>
      <c r="AT60" s="21">
        <f t="shared" si="11"/>
        <v>220.94583333333333</v>
      </c>
      <c r="AU60" s="21">
        <f t="shared" si="12"/>
        <v>211.45416666666668</v>
      </c>
      <c r="AV60" s="21">
        <f t="shared" si="13"/>
        <v>177.24583333333334</v>
      </c>
      <c r="AW60" s="21">
        <f t="shared" si="14"/>
        <v>176.79166666666666</v>
      </c>
      <c r="AX60" s="21">
        <f t="shared" si="15"/>
        <v>157.36666666666667</v>
      </c>
      <c r="AY60" s="21">
        <f t="shared" si="16"/>
        <v>0</v>
      </c>
      <c r="AZ60" s="21">
        <f t="shared" si="17"/>
        <v>0</v>
      </c>
      <c r="BA60" s="21">
        <f t="shared" si="18"/>
        <v>0</v>
      </c>
      <c r="BB60" s="21">
        <f t="shared" si="19"/>
        <v>0</v>
      </c>
      <c r="BC60" s="21">
        <f t="shared" si="20"/>
        <v>0</v>
      </c>
      <c r="BD60" s="21">
        <f t="shared" si="21"/>
        <v>0</v>
      </c>
      <c r="BE60" s="21">
        <f t="shared" si="22"/>
        <v>0</v>
      </c>
      <c r="BF60" s="21">
        <f t="shared" si="23"/>
        <v>0</v>
      </c>
      <c r="BG60" s="21">
        <f t="shared" si="24"/>
        <v>0</v>
      </c>
      <c r="BH60" s="21">
        <f t="shared" si="25"/>
        <v>0</v>
      </c>
      <c r="BI60" s="21">
        <f t="shared" si="26"/>
        <v>0</v>
      </c>
      <c r="BJ60" s="21">
        <f t="shared" si="27"/>
        <v>0</v>
      </c>
      <c r="BK60" s="17">
        <f t="shared" si="28"/>
        <v>2174.271264</v>
      </c>
      <c r="BL60" s="22">
        <f t="shared" si="29"/>
        <v>2292.8996639999996</v>
      </c>
      <c r="BM60" s="22">
        <f t="shared" si="30"/>
        <v>0</v>
      </c>
      <c r="BN60" s="22">
        <f t="shared" si="31"/>
        <v>125.31851199999998</v>
      </c>
      <c r="BO60" s="22">
        <f t="shared" si="32"/>
        <v>228.96983999999998</v>
      </c>
      <c r="BP60" s="22">
        <f t="shared" si="33"/>
        <v>225.88966399999998</v>
      </c>
      <c r="BQ60" s="22">
        <f t="shared" si="34"/>
        <v>198.01671999999999</v>
      </c>
      <c r="BR60" s="22">
        <f t="shared" si="35"/>
        <v>194.78896799999998</v>
      </c>
      <c r="BS60" s="22">
        <f t="shared" si="36"/>
        <v>243.20903199999998</v>
      </c>
      <c r="BT60" s="22">
        <f t="shared" si="37"/>
        <v>219.58173599999998</v>
      </c>
      <c r="BU60" s="22">
        <f t="shared" si="38"/>
        <v>200.65416799999997</v>
      </c>
      <c r="BV60" s="22">
        <f t="shared" si="39"/>
        <v>192.03421599999999</v>
      </c>
      <c r="BW60" s="22">
        <f t="shared" si="40"/>
        <v>160.96757599999998</v>
      </c>
      <c r="BX60" s="22">
        <f t="shared" si="41"/>
        <v>160.55511999999999</v>
      </c>
      <c r="BY60" s="22">
        <f t="shared" si="42"/>
        <v>142.91411199999999</v>
      </c>
      <c r="BZ60" s="22">
        <f t="shared" si="43"/>
        <v>0</v>
      </c>
      <c r="CA60" s="22">
        <f t="shared" si="44"/>
        <v>0</v>
      </c>
      <c r="CB60" s="22">
        <f t="shared" si="45"/>
        <v>0</v>
      </c>
      <c r="CC60" s="22">
        <f t="shared" si="46"/>
        <v>0</v>
      </c>
      <c r="CD60" s="22">
        <f t="shared" si="47"/>
        <v>0</v>
      </c>
      <c r="CE60" s="22">
        <f t="shared" si="48"/>
        <v>0</v>
      </c>
      <c r="CF60" s="22">
        <f t="shared" si="49"/>
        <v>0</v>
      </c>
      <c r="CG60" s="22">
        <f t="shared" si="50"/>
        <v>0</v>
      </c>
      <c r="CH60" s="22">
        <f t="shared" si="51"/>
        <v>0</v>
      </c>
      <c r="CI60" s="22">
        <f t="shared" si="52"/>
        <v>0</v>
      </c>
      <c r="CJ60" s="22">
        <f t="shared" si="53"/>
        <v>0</v>
      </c>
      <c r="CK60" s="22">
        <f t="shared" si="54"/>
        <v>0</v>
      </c>
    </row>
    <row r="61" spans="1:89" x14ac:dyDescent="0.25">
      <c r="A61" t="str">
        <f>VLOOKUP($C61,'Tech Pallet'!$A:$J,10,0)</f>
        <v>NOV</v>
      </c>
      <c r="B61" s="30" t="str">
        <f>VLOOKUP(C61,'Tech Pallet'!A:I,3,0)</f>
        <v>Yasso Sticks</v>
      </c>
      <c r="C61" s="12">
        <f>VLOOKUP($D61,'DU -UCC'!B:C,2,0)</f>
        <v>64325512</v>
      </c>
      <c r="D61" s="84">
        <v>10851035003323</v>
      </c>
      <c r="E61" s="85" t="s">
        <v>163</v>
      </c>
      <c r="F61" s="86">
        <v>500809</v>
      </c>
      <c r="G61" s="86">
        <v>32065</v>
      </c>
      <c r="H61" s="86">
        <v>45895</v>
      </c>
      <c r="I61" s="86">
        <v>55745</v>
      </c>
      <c r="J61" s="86">
        <v>51171</v>
      </c>
      <c r="K61" s="86">
        <v>51621</v>
      </c>
      <c r="L61" s="86">
        <v>30218</v>
      </c>
      <c r="M61" s="86">
        <v>45920</v>
      </c>
      <c r="N61" s="86">
        <v>71804.009999999995</v>
      </c>
      <c r="O61" s="86">
        <v>56402</v>
      </c>
      <c r="P61" s="86">
        <v>32208</v>
      </c>
      <c r="Q61" s="86">
        <v>35739</v>
      </c>
      <c r="R61" s="86">
        <v>38796</v>
      </c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23">
        <f t="shared" si="2"/>
        <v>1048393.01</v>
      </c>
      <c r="AF61">
        <f>VLOOKUP($C61,'Tech Pallet'!$A:$I,9,0)</f>
        <v>187</v>
      </c>
      <c r="AG61">
        <f>VLOOKUP($C61,'Tech Pallet'!$A:$H,8,0)</f>
        <v>3.3119999999999998E-3</v>
      </c>
      <c r="AH61" s="25">
        <f t="shared" si="55"/>
        <v>547584.01</v>
      </c>
      <c r="AI61" s="25">
        <f t="shared" si="3"/>
        <v>0</v>
      </c>
      <c r="AJ61" s="8">
        <f t="shared" si="56"/>
        <v>2678.1229946524063</v>
      </c>
      <c r="AK61" s="21">
        <f t="shared" si="57"/>
        <v>2928.2567379679144</v>
      </c>
      <c r="AL61" s="20">
        <f t="shared" si="4"/>
        <v>0</v>
      </c>
      <c r="AM61" s="21">
        <f t="shared" si="58"/>
        <v>171.47058823529412</v>
      </c>
      <c r="AN61" s="21">
        <f t="shared" si="5"/>
        <v>245.42780748663102</v>
      </c>
      <c r="AO61" s="21">
        <f t="shared" si="6"/>
        <v>298.10160427807489</v>
      </c>
      <c r="AP61" s="21">
        <f t="shared" si="7"/>
        <v>273.64171122994651</v>
      </c>
      <c r="AQ61" s="21">
        <f t="shared" si="8"/>
        <v>276.048128342246</v>
      </c>
      <c r="AR61" s="21">
        <f t="shared" si="9"/>
        <v>161.59358288770053</v>
      </c>
      <c r="AS61" s="21">
        <f t="shared" si="10"/>
        <v>245.56149732620321</v>
      </c>
      <c r="AT61" s="21">
        <f t="shared" si="11"/>
        <v>383.97866310160424</v>
      </c>
      <c r="AU61" s="21">
        <f t="shared" si="12"/>
        <v>301.61497326203209</v>
      </c>
      <c r="AV61" s="21">
        <f t="shared" si="13"/>
        <v>172.23529411764707</v>
      </c>
      <c r="AW61" s="21">
        <f t="shared" si="14"/>
        <v>191.11764705882354</v>
      </c>
      <c r="AX61" s="21">
        <f t="shared" si="15"/>
        <v>207.46524064171123</v>
      </c>
      <c r="AY61" s="21">
        <f t="shared" si="16"/>
        <v>0</v>
      </c>
      <c r="AZ61" s="21">
        <f t="shared" si="17"/>
        <v>0</v>
      </c>
      <c r="BA61" s="21">
        <f t="shared" si="18"/>
        <v>0</v>
      </c>
      <c r="BB61" s="21">
        <f t="shared" si="19"/>
        <v>0</v>
      </c>
      <c r="BC61" s="21">
        <f t="shared" si="20"/>
        <v>0</v>
      </c>
      <c r="BD61" s="21">
        <f t="shared" si="21"/>
        <v>0</v>
      </c>
      <c r="BE61" s="21">
        <f t="shared" si="22"/>
        <v>0</v>
      </c>
      <c r="BF61" s="21">
        <f t="shared" si="23"/>
        <v>0</v>
      </c>
      <c r="BG61" s="21">
        <f t="shared" si="24"/>
        <v>0</v>
      </c>
      <c r="BH61" s="21">
        <f t="shared" si="25"/>
        <v>0</v>
      </c>
      <c r="BI61" s="21">
        <f t="shared" si="26"/>
        <v>0</v>
      </c>
      <c r="BJ61" s="21">
        <f t="shared" si="27"/>
        <v>0</v>
      </c>
      <c r="BK61" s="17">
        <f t="shared" si="28"/>
        <v>1658.679408</v>
      </c>
      <c r="BL61" s="22">
        <f t="shared" si="29"/>
        <v>1813.59824112</v>
      </c>
      <c r="BM61" s="22">
        <f t="shared" si="30"/>
        <v>0</v>
      </c>
      <c r="BN61" s="22">
        <f t="shared" si="31"/>
        <v>106.19928</v>
      </c>
      <c r="BO61" s="22">
        <f t="shared" si="32"/>
        <v>152.00423999999998</v>
      </c>
      <c r="BP61" s="22">
        <f t="shared" si="33"/>
        <v>184.62743999999998</v>
      </c>
      <c r="BQ61" s="22">
        <f t="shared" si="34"/>
        <v>169.478352</v>
      </c>
      <c r="BR61" s="22">
        <f t="shared" si="35"/>
        <v>170.96875199999999</v>
      </c>
      <c r="BS61" s="22">
        <f t="shared" si="36"/>
        <v>100.082016</v>
      </c>
      <c r="BT61" s="22">
        <f t="shared" si="37"/>
        <v>152.08704</v>
      </c>
      <c r="BU61" s="22">
        <f t="shared" si="38"/>
        <v>237.81488111999997</v>
      </c>
      <c r="BV61" s="22">
        <f t="shared" si="39"/>
        <v>186.80342399999998</v>
      </c>
      <c r="BW61" s="22">
        <f t="shared" si="40"/>
        <v>106.67289599999999</v>
      </c>
      <c r="BX61" s="22">
        <f t="shared" si="41"/>
        <v>118.36756799999999</v>
      </c>
      <c r="BY61" s="22">
        <f t="shared" si="42"/>
        <v>128.49235199999998</v>
      </c>
      <c r="BZ61" s="22">
        <f t="shared" si="43"/>
        <v>0</v>
      </c>
      <c r="CA61" s="22">
        <f t="shared" si="44"/>
        <v>0</v>
      </c>
      <c r="CB61" s="22">
        <f t="shared" si="45"/>
        <v>0</v>
      </c>
      <c r="CC61" s="22">
        <f t="shared" si="46"/>
        <v>0</v>
      </c>
      <c r="CD61" s="22">
        <f t="shared" si="47"/>
        <v>0</v>
      </c>
      <c r="CE61" s="22">
        <f t="shared" si="48"/>
        <v>0</v>
      </c>
      <c r="CF61" s="22">
        <f t="shared" si="49"/>
        <v>0</v>
      </c>
      <c r="CG61" s="22">
        <f t="shared" si="50"/>
        <v>0</v>
      </c>
      <c r="CH61" s="22">
        <f t="shared" si="51"/>
        <v>0</v>
      </c>
      <c r="CI61" s="22">
        <f t="shared" si="52"/>
        <v>0</v>
      </c>
      <c r="CJ61" s="22">
        <f t="shared" si="53"/>
        <v>0</v>
      </c>
      <c r="CK61" s="22">
        <f t="shared" si="54"/>
        <v>0</v>
      </c>
    </row>
    <row r="62" spans="1:89" x14ac:dyDescent="0.25">
      <c r="A62" t="str">
        <f>VLOOKUP($C62,'Tech Pallet'!$A:$J,10,0)</f>
        <v>NOV</v>
      </c>
      <c r="B62" s="30" t="str">
        <f>VLOOKUP(C62,'Tech Pallet'!A:I,3,0)</f>
        <v>Yasso Sticks</v>
      </c>
      <c r="C62" s="12">
        <f>VLOOKUP($D62,'DU -UCC'!B:C,2,0)</f>
        <v>64325372</v>
      </c>
      <c r="D62" s="84">
        <v>10851035003248</v>
      </c>
      <c r="E62" s="85" t="s">
        <v>168</v>
      </c>
      <c r="F62" s="86">
        <v>519632</v>
      </c>
      <c r="G62" s="86">
        <v>30787</v>
      </c>
      <c r="H62" s="86">
        <v>44471</v>
      </c>
      <c r="I62" s="86">
        <v>57239</v>
      </c>
      <c r="J62" s="86">
        <v>42208</v>
      </c>
      <c r="K62" s="86">
        <v>24701</v>
      </c>
      <c r="L62" s="86">
        <v>75722</v>
      </c>
      <c r="M62" s="86">
        <v>57403</v>
      </c>
      <c r="N62" s="86">
        <v>55649</v>
      </c>
      <c r="O62" s="86">
        <v>49392</v>
      </c>
      <c r="P62" s="86">
        <v>36931</v>
      </c>
      <c r="Q62" s="86">
        <v>33313</v>
      </c>
      <c r="R62" s="86">
        <v>37111</v>
      </c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23">
        <f t="shared" si="2"/>
        <v>1064559</v>
      </c>
      <c r="AF62">
        <f>VLOOKUP($C62,'Tech Pallet'!$A:$I,9,0)</f>
        <v>187</v>
      </c>
      <c r="AG62">
        <f>VLOOKUP($C62,'Tech Pallet'!$A:$H,8,0)</f>
        <v>3.3119999999999998E-3</v>
      </c>
      <c r="AH62" s="25">
        <f t="shared" si="55"/>
        <v>544927</v>
      </c>
      <c r="AI62" s="25">
        <f t="shared" si="3"/>
        <v>0</v>
      </c>
      <c r="AJ62" s="8">
        <f t="shared" si="56"/>
        <v>2778.7807486631018</v>
      </c>
      <c r="AK62" s="21">
        <f t="shared" si="57"/>
        <v>2914.0481283422459</v>
      </c>
      <c r="AL62" s="20">
        <f t="shared" si="4"/>
        <v>0</v>
      </c>
      <c r="AM62" s="21">
        <f t="shared" si="58"/>
        <v>164.63636363636363</v>
      </c>
      <c r="AN62" s="21">
        <f t="shared" si="5"/>
        <v>237.81283422459893</v>
      </c>
      <c r="AO62" s="21">
        <f t="shared" si="6"/>
        <v>306.09090909090907</v>
      </c>
      <c r="AP62" s="21">
        <f t="shared" si="7"/>
        <v>225.71122994652407</v>
      </c>
      <c r="AQ62" s="21">
        <f t="shared" si="8"/>
        <v>132.09090909090909</v>
      </c>
      <c r="AR62" s="21">
        <f t="shared" si="9"/>
        <v>404.93048128342247</v>
      </c>
      <c r="AS62" s="21">
        <f t="shared" si="10"/>
        <v>306.96791443850265</v>
      </c>
      <c r="AT62" s="21">
        <f t="shared" si="11"/>
        <v>297.58823529411762</v>
      </c>
      <c r="AU62" s="21">
        <f t="shared" si="12"/>
        <v>264.1283422459893</v>
      </c>
      <c r="AV62" s="21">
        <f t="shared" si="13"/>
        <v>197.49197860962568</v>
      </c>
      <c r="AW62" s="21">
        <f t="shared" si="14"/>
        <v>178.14438502673798</v>
      </c>
      <c r="AX62" s="21">
        <f t="shared" si="15"/>
        <v>198.45454545454547</v>
      </c>
      <c r="AY62" s="21">
        <f t="shared" si="16"/>
        <v>0</v>
      </c>
      <c r="AZ62" s="21">
        <f t="shared" si="17"/>
        <v>0</v>
      </c>
      <c r="BA62" s="21">
        <f t="shared" si="18"/>
        <v>0</v>
      </c>
      <c r="BB62" s="21">
        <f t="shared" si="19"/>
        <v>0</v>
      </c>
      <c r="BC62" s="21">
        <f t="shared" si="20"/>
        <v>0</v>
      </c>
      <c r="BD62" s="21">
        <f t="shared" si="21"/>
        <v>0</v>
      </c>
      <c r="BE62" s="21">
        <f t="shared" si="22"/>
        <v>0</v>
      </c>
      <c r="BF62" s="21">
        <f t="shared" si="23"/>
        <v>0</v>
      </c>
      <c r="BG62" s="21">
        <f t="shared" si="24"/>
        <v>0</v>
      </c>
      <c r="BH62" s="21">
        <f t="shared" si="25"/>
        <v>0</v>
      </c>
      <c r="BI62" s="21">
        <f t="shared" si="26"/>
        <v>0</v>
      </c>
      <c r="BJ62" s="21">
        <f t="shared" si="27"/>
        <v>0</v>
      </c>
      <c r="BK62" s="17">
        <f t="shared" si="28"/>
        <v>1721.0211839999999</v>
      </c>
      <c r="BL62" s="22">
        <f t="shared" si="29"/>
        <v>1804.7982239999999</v>
      </c>
      <c r="BM62" s="22">
        <f t="shared" si="30"/>
        <v>0</v>
      </c>
      <c r="BN62" s="22">
        <f t="shared" si="31"/>
        <v>101.966544</v>
      </c>
      <c r="BO62" s="22">
        <f t="shared" si="32"/>
        <v>147.28795199999999</v>
      </c>
      <c r="BP62" s="22">
        <f t="shared" si="33"/>
        <v>189.575568</v>
      </c>
      <c r="BQ62" s="22">
        <f t="shared" si="34"/>
        <v>139.79289599999998</v>
      </c>
      <c r="BR62" s="22">
        <f t="shared" si="35"/>
        <v>81.80971199999999</v>
      </c>
      <c r="BS62" s="22">
        <f t="shared" si="36"/>
        <v>250.79126399999998</v>
      </c>
      <c r="BT62" s="22">
        <f t="shared" si="37"/>
        <v>190.11873599999998</v>
      </c>
      <c r="BU62" s="22">
        <f t="shared" si="38"/>
        <v>184.30948799999999</v>
      </c>
      <c r="BV62" s="22">
        <f t="shared" si="39"/>
        <v>163.58630399999998</v>
      </c>
      <c r="BW62" s="22">
        <f t="shared" si="40"/>
        <v>122.315472</v>
      </c>
      <c r="BX62" s="22">
        <f t="shared" si="41"/>
        <v>110.332656</v>
      </c>
      <c r="BY62" s="22">
        <f t="shared" si="42"/>
        <v>122.911632</v>
      </c>
      <c r="BZ62" s="22">
        <f t="shared" si="43"/>
        <v>0</v>
      </c>
      <c r="CA62" s="22">
        <f t="shared" si="44"/>
        <v>0</v>
      </c>
      <c r="CB62" s="22">
        <f t="shared" si="45"/>
        <v>0</v>
      </c>
      <c r="CC62" s="22">
        <f t="shared" si="46"/>
        <v>0</v>
      </c>
      <c r="CD62" s="22">
        <f t="shared" si="47"/>
        <v>0</v>
      </c>
      <c r="CE62" s="22">
        <f t="shared" si="48"/>
        <v>0</v>
      </c>
      <c r="CF62" s="22">
        <f t="shared" si="49"/>
        <v>0</v>
      </c>
      <c r="CG62" s="22">
        <f t="shared" si="50"/>
        <v>0</v>
      </c>
      <c r="CH62" s="22">
        <f t="shared" si="51"/>
        <v>0</v>
      </c>
      <c r="CI62" s="22">
        <f t="shared" si="52"/>
        <v>0</v>
      </c>
      <c r="CJ62" s="22">
        <f t="shared" si="53"/>
        <v>0</v>
      </c>
      <c r="CK62" s="22">
        <f t="shared" si="54"/>
        <v>0</v>
      </c>
    </row>
    <row r="63" spans="1:89" x14ac:dyDescent="0.25">
      <c r="A63" t="str">
        <f>VLOOKUP($C63,'Tech Pallet'!$A:$J,10,0)</f>
        <v>PIC</v>
      </c>
      <c r="B63" s="30" t="str">
        <f>VLOOKUP(C63,'Tech Pallet'!A:I,3,0)</f>
        <v>48oz</v>
      </c>
      <c r="C63" s="12">
        <f>VLOOKUP($D63,'DU -UCC'!B:C,2,0)</f>
        <v>69568964</v>
      </c>
      <c r="D63" s="84">
        <v>10077567281903</v>
      </c>
      <c r="E63" s="85" t="s">
        <v>162</v>
      </c>
      <c r="F63" s="86">
        <v>587257</v>
      </c>
      <c r="G63" s="86">
        <v>36313</v>
      </c>
      <c r="H63" s="86">
        <v>41856</v>
      </c>
      <c r="I63" s="86">
        <v>50923</v>
      </c>
      <c r="J63" s="86">
        <v>60739</v>
      </c>
      <c r="K63" s="86">
        <v>49632</v>
      </c>
      <c r="L63" s="86">
        <v>65591</v>
      </c>
      <c r="M63" s="86">
        <v>55128</v>
      </c>
      <c r="N63" s="86">
        <v>60873</v>
      </c>
      <c r="O63" s="86">
        <v>43956</v>
      </c>
      <c r="P63" s="86">
        <v>39229</v>
      </c>
      <c r="Q63" s="86">
        <v>46028</v>
      </c>
      <c r="R63" s="86">
        <v>40065</v>
      </c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23">
        <f t="shared" si="2"/>
        <v>1177590</v>
      </c>
      <c r="AF63">
        <f>VLOOKUP($C63,'Tech Pallet'!$A:$I,9,0)</f>
        <v>176</v>
      </c>
      <c r="AG63">
        <f>VLOOKUP($C63,'Tech Pallet'!$A:$H,8,0)</f>
        <v>8.5199999999999998E-3</v>
      </c>
      <c r="AH63" s="25">
        <f t="shared" si="55"/>
        <v>590333</v>
      </c>
      <c r="AI63" s="25">
        <f t="shared" si="3"/>
        <v>0</v>
      </c>
      <c r="AJ63" s="8">
        <f t="shared" si="56"/>
        <v>3336.6875</v>
      </c>
      <c r="AK63" s="21">
        <f t="shared" si="57"/>
        <v>3354.1647727272725</v>
      </c>
      <c r="AL63" s="20">
        <f t="shared" si="4"/>
        <v>0</v>
      </c>
      <c r="AM63" s="21">
        <f t="shared" si="58"/>
        <v>206.32386363636363</v>
      </c>
      <c r="AN63" s="21">
        <f t="shared" si="5"/>
        <v>237.81818181818181</v>
      </c>
      <c r="AO63" s="21">
        <f t="shared" si="6"/>
        <v>289.33522727272725</v>
      </c>
      <c r="AP63" s="21">
        <f t="shared" si="7"/>
        <v>345.10795454545456</v>
      </c>
      <c r="AQ63" s="21">
        <f t="shared" si="8"/>
        <v>282</v>
      </c>
      <c r="AR63" s="21">
        <f t="shared" si="9"/>
        <v>372.67613636363637</v>
      </c>
      <c r="AS63" s="21">
        <f t="shared" si="10"/>
        <v>313.22727272727275</v>
      </c>
      <c r="AT63" s="21">
        <f t="shared" si="11"/>
        <v>345.86931818181819</v>
      </c>
      <c r="AU63" s="21">
        <f t="shared" si="12"/>
        <v>249.75</v>
      </c>
      <c r="AV63" s="21">
        <f t="shared" si="13"/>
        <v>222.89204545454547</v>
      </c>
      <c r="AW63" s="21">
        <f t="shared" si="14"/>
        <v>261.52272727272725</v>
      </c>
      <c r="AX63" s="21">
        <f t="shared" si="15"/>
        <v>227.64204545454547</v>
      </c>
      <c r="AY63" s="21">
        <f t="shared" si="16"/>
        <v>0</v>
      </c>
      <c r="AZ63" s="21">
        <f t="shared" si="17"/>
        <v>0</v>
      </c>
      <c r="BA63" s="21">
        <f t="shared" si="18"/>
        <v>0</v>
      </c>
      <c r="BB63" s="21">
        <f t="shared" si="19"/>
        <v>0</v>
      </c>
      <c r="BC63" s="21">
        <f t="shared" si="20"/>
        <v>0</v>
      </c>
      <c r="BD63" s="21">
        <f t="shared" si="21"/>
        <v>0</v>
      </c>
      <c r="BE63" s="21">
        <f t="shared" si="22"/>
        <v>0</v>
      </c>
      <c r="BF63" s="21">
        <f t="shared" si="23"/>
        <v>0</v>
      </c>
      <c r="BG63" s="21">
        <f t="shared" si="24"/>
        <v>0</v>
      </c>
      <c r="BH63" s="21">
        <f t="shared" si="25"/>
        <v>0</v>
      </c>
      <c r="BI63" s="21">
        <f t="shared" si="26"/>
        <v>0</v>
      </c>
      <c r="BJ63" s="21">
        <f t="shared" si="27"/>
        <v>0</v>
      </c>
      <c r="BK63" s="17">
        <f t="shared" si="28"/>
        <v>5003.4296400000003</v>
      </c>
      <c r="BL63" s="22">
        <f t="shared" si="29"/>
        <v>5029.6371600000002</v>
      </c>
      <c r="BM63" s="22">
        <f t="shared" si="30"/>
        <v>0</v>
      </c>
      <c r="BN63" s="22">
        <f t="shared" si="31"/>
        <v>309.38675999999998</v>
      </c>
      <c r="BO63" s="22">
        <f t="shared" si="32"/>
        <v>356.61311999999998</v>
      </c>
      <c r="BP63" s="22">
        <f t="shared" si="33"/>
        <v>433.86395999999996</v>
      </c>
      <c r="BQ63" s="22">
        <f t="shared" si="34"/>
        <v>517.49627999999996</v>
      </c>
      <c r="BR63" s="22">
        <f t="shared" si="35"/>
        <v>422.86464000000001</v>
      </c>
      <c r="BS63" s="22">
        <f t="shared" si="36"/>
        <v>558.83532000000002</v>
      </c>
      <c r="BT63" s="22">
        <f t="shared" si="37"/>
        <v>469.69056</v>
      </c>
      <c r="BU63" s="22">
        <f t="shared" si="38"/>
        <v>518.63796000000002</v>
      </c>
      <c r="BV63" s="22">
        <f t="shared" si="39"/>
        <v>374.50511999999998</v>
      </c>
      <c r="BW63" s="22">
        <f t="shared" si="40"/>
        <v>334.23108000000002</v>
      </c>
      <c r="BX63" s="22">
        <f t="shared" si="41"/>
        <v>392.15855999999997</v>
      </c>
      <c r="BY63" s="22">
        <f t="shared" si="42"/>
        <v>341.35379999999998</v>
      </c>
      <c r="BZ63" s="22">
        <f t="shared" si="43"/>
        <v>0</v>
      </c>
      <c r="CA63" s="22">
        <f t="shared" si="44"/>
        <v>0</v>
      </c>
      <c r="CB63" s="22">
        <f t="shared" si="45"/>
        <v>0</v>
      </c>
      <c r="CC63" s="22">
        <f t="shared" si="46"/>
        <v>0</v>
      </c>
      <c r="CD63" s="22">
        <f t="shared" si="47"/>
        <v>0</v>
      </c>
      <c r="CE63" s="22">
        <f t="shared" si="48"/>
        <v>0</v>
      </c>
      <c r="CF63" s="22">
        <f t="shared" si="49"/>
        <v>0</v>
      </c>
      <c r="CG63" s="22">
        <f t="shared" si="50"/>
        <v>0</v>
      </c>
      <c r="CH63" s="22">
        <f t="shared" si="51"/>
        <v>0</v>
      </c>
      <c r="CI63" s="22">
        <f t="shared" si="52"/>
        <v>0</v>
      </c>
      <c r="CJ63" s="22">
        <f t="shared" si="53"/>
        <v>0</v>
      </c>
      <c r="CK63" s="22">
        <f t="shared" si="54"/>
        <v>0</v>
      </c>
    </row>
    <row r="64" spans="1:89" x14ac:dyDescent="0.25">
      <c r="A64" t="str">
        <f>VLOOKUP($C64,'Tech Pallet'!$A:$J,10,0)</f>
        <v>PIC</v>
      </c>
      <c r="B64" s="30" t="str">
        <f>VLOOKUP(C64,'Tech Pallet'!A:I,3,0)</f>
        <v>48oz</v>
      </c>
      <c r="C64" s="12">
        <f>VLOOKUP($D64,'DU -UCC'!B:C,2,0)</f>
        <v>68737750</v>
      </c>
      <c r="D64" s="84">
        <v>10077567224801</v>
      </c>
      <c r="E64" s="85" t="s">
        <v>150</v>
      </c>
      <c r="F64" s="86">
        <v>704075</v>
      </c>
      <c r="G64" s="86">
        <v>38346</v>
      </c>
      <c r="H64" s="86">
        <v>47301</v>
      </c>
      <c r="I64" s="86">
        <v>59994</v>
      </c>
      <c r="J64" s="86">
        <v>71002</v>
      </c>
      <c r="K64" s="86">
        <v>68931</v>
      </c>
      <c r="L64" s="86">
        <v>83237</v>
      </c>
      <c r="M64" s="86">
        <v>66563</v>
      </c>
      <c r="N64" s="86">
        <v>64570</v>
      </c>
      <c r="O64" s="86">
        <v>55954</v>
      </c>
      <c r="P64" s="86">
        <v>48229</v>
      </c>
      <c r="Q64" s="86">
        <v>48639</v>
      </c>
      <c r="R64" s="86">
        <v>45639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23">
        <f t="shared" si="2"/>
        <v>1402480</v>
      </c>
      <c r="AF64">
        <f>VLOOKUP($C64,'Tech Pallet'!$A:$I,9,0)</f>
        <v>176</v>
      </c>
      <c r="AG64">
        <f>VLOOKUP($C64,'Tech Pallet'!$A:$H,8,0)</f>
        <v>8.5199999999999998E-3</v>
      </c>
      <c r="AH64" s="25">
        <f t="shared" si="55"/>
        <v>698405</v>
      </c>
      <c r="AI64" s="25">
        <f t="shared" si="3"/>
        <v>0</v>
      </c>
      <c r="AJ64" s="8">
        <f t="shared" si="56"/>
        <v>4000.4261363636365</v>
      </c>
      <c r="AK64" s="21">
        <f t="shared" si="57"/>
        <v>3968.2102272727275</v>
      </c>
      <c r="AL64" s="20">
        <f t="shared" si="4"/>
        <v>0</v>
      </c>
      <c r="AM64" s="21">
        <f t="shared" si="58"/>
        <v>217.875</v>
      </c>
      <c r="AN64" s="21">
        <f t="shared" si="5"/>
        <v>268.75568181818181</v>
      </c>
      <c r="AO64" s="21">
        <f t="shared" si="6"/>
        <v>340.875</v>
      </c>
      <c r="AP64" s="21">
        <f t="shared" si="7"/>
        <v>403.42045454545456</v>
      </c>
      <c r="AQ64" s="21">
        <f t="shared" si="8"/>
        <v>391.65340909090907</v>
      </c>
      <c r="AR64" s="21">
        <f t="shared" si="9"/>
        <v>472.9375</v>
      </c>
      <c r="AS64" s="21">
        <f t="shared" si="10"/>
        <v>378.19886363636363</v>
      </c>
      <c r="AT64" s="21">
        <f t="shared" si="11"/>
        <v>366.875</v>
      </c>
      <c r="AU64" s="21">
        <f t="shared" si="12"/>
        <v>317.92045454545456</v>
      </c>
      <c r="AV64" s="21">
        <f t="shared" si="13"/>
        <v>274.02840909090907</v>
      </c>
      <c r="AW64" s="21">
        <f t="shared" si="14"/>
        <v>276.35795454545456</v>
      </c>
      <c r="AX64" s="21">
        <f t="shared" si="15"/>
        <v>259.3125</v>
      </c>
      <c r="AY64" s="21">
        <f t="shared" si="16"/>
        <v>0</v>
      </c>
      <c r="AZ64" s="21">
        <f t="shared" si="17"/>
        <v>0</v>
      </c>
      <c r="BA64" s="21">
        <f t="shared" si="18"/>
        <v>0</v>
      </c>
      <c r="BB64" s="21">
        <f t="shared" si="19"/>
        <v>0</v>
      </c>
      <c r="BC64" s="21">
        <f t="shared" si="20"/>
        <v>0</v>
      </c>
      <c r="BD64" s="21">
        <f t="shared" si="21"/>
        <v>0</v>
      </c>
      <c r="BE64" s="21">
        <f t="shared" si="22"/>
        <v>0</v>
      </c>
      <c r="BF64" s="21">
        <f t="shared" si="23"/>
        <v>0</v>
      </c>
      <c r="BG64" s="21">
        <f t="shared" si="24"/>
        <v>0</v>
      </c>
      <c r="BH64" s="21">
        <f t="shared" si="25"/>
        <v>0</v>
      </c>
      <c r="BI64" s="21">
        <f t="shared" si="26"/>
        <v>0</v>
      </c>
      <c r="BJ64" s="21">
        <f t="shared" si="27"/>
        <v>0</v>
      </c>
      <c r="BK64" s="17">
        <f t="shared" si="28"/>
        <v>5998.7190000000001</v>
      </c>
      <c r="BL64" s="22">
        <f t="shared" si="29"/>
        <v>5950.4106000000002</v>
      </c>
      <c r="BM64" s="22">
        <f t="shared" si="30"/>
        <v>0</v>
      </c>
      <c r="BN64" s="22">
        <f t="shared" si="31"/>
        <v>326.70792</v>
      </c>
      <c r="BO64" s="22">
        <f t="shared" si="32"/>
        <v>403.00452000000001</v>
      </c>
      <c r="BP64" s="22">
        <f t="shared" si="33"/>
        <v>511.14887999999996</v>
      </c>
      <c r="BQ64" s="22">
        <f t="shared" si="34"/>
        <v>604.93704000000002</v>
      </c>
      <c r="BR64" s="22">
        <f t="shared" si="35"/>
        <v>587.29211999999995</v>
      </c>
      <c r="BS64" s="22">
        <f t="shared" si="36"/>
        <v>709.17923999999994</v>
      </c>
      <c r="BT64" s="22">
        <f t="shared" si="37"/>
        <v>567.11676</v>
      </c>
      <c r="BU64" s="22">
        <f t="shared" si="38"/>
        <v>550.13639999999998</v>
      </c>
      <c r="BV64" s="22">
        <f t="shared" si="39"/>
        <v>476.72807999999998</v>
      </c>
      <c r="BW64" s="22">
        <f t="shared" si="40"/>
        <v>410.91107999999997</v>
      </c>
      <c r="BX64" s="22">
        <f t="shared" si="41"/>
        <v>414.40427999999997</v>
      </c>
      <c r="BY64" s="22">
        <f t="shared" si="42"/>
        <v>388.84427999999997</v>
      </c>
      <c r="BZ64" s="22">
        <f t="shared" si="43"/>
        <v>0</v>
      </c>
      <c r="CA64" s="22">
        <f t="shared" si="44"/>
        <v>0</v>
      </c>
      <c r="CB64" s="22">
        <f t="shared" si="45"/>
        <v>0</v>
      </c>
      <c r="CC64" s="22">
        <f t="shared" si="46"/>
        <v>0</v>
      </c>
      <c r="CD64" s="22">
        <f t="shared" si="47"/>
        <v>0</v>
      </c>
      <c r="CE64" s="22">
        <f t="shared" si="48"/>
        <v>0</v>
      </c>
      <c r="CF64" s="22">
        <f t="shared" si="49"/>
        <v>0</v>
      </c>
      <c r="CG64" s="22">
        <f t="shared" si="50"/>
        <v>0</v>
      </c>
      <c r="CH64" s="22">
        <f t="shared" si="51"/>
        <v>0</v>
      </c>
      <c r="CI64" s="22">
        <f t="shared" si="52"/>
        <v>0</v>
      </c>
      <c r="CJ64" s="22">
        <f t="shared" si="53"/>
        <v>0</v>
      </c>
      <c r="CK64" s="22">
        <f t="shared" si="54"/>
        <v>0</v>
      </c>
    </row>
    <row r="65" spans="1:89" x14ac:dyDescent="0.25">
      <c r="A65" t="str">
        <f>VLOOKUP($C65,'Tech Pallet'!$A:$J,10,0)</f>
        <v>PIC</v>
      </c>
      <c r="B65" s="30" t="str">
        <f>VLOOKUP(C65,'Tech Pallet'!A:I,3,0)</f>
        <v>BJ PTS</v>
      </c>
      <c r="C65" s="12">
        <f>VLOOKUP($D65,'DU -UCC'!B:C,2,0)</f>
        <v>84164936</v>
      </c>
      <c r="D65" s="84">
        <v>10076840100047</v>
      </c>
      <c r="E65" s="85" t="s">
        <v>170</v>
      </c>
      <c r="F65" s="86">
        <v>565453</v>
      </c>
      <c r="G65" s="86">
        <v>29880</v>
      </c>
      <c r="H65" s="86">
        <v>49910</v>
      </c>
      <c r="I65" s="86">
        <v>53842</v>
      </c>
      <c r="J65" s="86">
        <v>45292</v>
      </c>
      <c r="K65" s="86">
        <v>47852</v>
      </c>
      <c r="L65" s="86">
        <v>55349</v>
      </c>
      <c r="M65" s="86">
        <v>50088</v>
      </c>
      <c r="N65" s="86">
        <v>47161</v>
      </c>
      <c r="O65" s="86">
        <v>46453</v>
      </c>
      <c r="P65" s="86">
        <v>35617</v>
      </c>
      <c r="Q65" s="86">
        <v>36122</v>
      </c>
      <c r="R65" s="86">
        <v>36692</v>
      </c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23">
        <f t="shared" si="2"/>
        <v>1099711</v>
      </c>
      <c r="AF65">
        <f>VLOOKUP($C65,'Tech Pallet'!$A:$I,9,0)</f>
        <v>240</v>
      </c>
      <c r="AG65">
        <f>VLOOKUP($C65,'Tech Pallet'!$A:$H,8,0)</f>
        <v>3.7853439999999999E-3</v>
      </c>
      <c r="AH65" s="25">
        <f t="shared" si="55"/>
        <v>534258</v>
      </c>
      <c r="AI65" s="25">
        <f t="shared" si="3"/>
        <v>0</v>
      </c>
      <c r="AJ65" s="8">
        <f t="shared" si="56"/>
        <v>2356.0541666666668</v>
      </c>
      <c r="AK65" s="21">
        <f t="shared" si="57"/>
        <v>2226.0749999999998</v>
      </c>
      <c r="AL65" s="20">
        <f t="shared" si="4"/>
        <v>0</v>
      </c>
      <c r="AM65" s="21">
        <f t="shared" si="58"/>
        <v>124.5</v>
      </c>
      <c r="AN65" s="21">
        <f t="shared" si="5"/>
        <v>207.95833333333334</v>
      </c>
      <c r="AO65" s="21">
        <f t="shared" si="6"/>
        <v>224.34166666666667</v>
      </c>
      <c r="AP65" s="21">
        <f t="shared" si="7"/>
        <v>188.71666666666667</v>
      </c>
      <c r="AQ65" s="21">
        <f t="shared" si="8"/>
        <v>199.38333333333333</v>
      </c>
      <c r="AR65" s="21">
        <f t="shared" si="9"/>
        <v>230.62083333333334</v>
      </c>
      <c r="AS65" s="21">
        <f t="shared" si="10"/>
        <v>208.7</v>
      </c>
      <c r="AT65" s="21">
        <f t="shared" si="11"/>
        <v>196.50416666666666</v>
      </c>
      <c r="AU65" s="21">
        <f t="shared" si="12"/>
        <v>193.55416666666667</v>
      </c>
      <c r="AV65" s="21">
        <f t="shared" si="13"/>
        <v>148.40416666666667</v>
      </c>
      <c r="AW65" s="21">
        <f t="shared" si="14"/>
        <v>150.50833333333333</v>
      </c>
      <c r="AX65" s="21">
        <f t="shared" si="15"/>
        <v>152.88333333333333</v>
      </c>
      <c r="AY65" s="21">
        <f t="shared" si="16"/>
        <v>0</v>
      </c>
      <c r="AZ65" s="21">
        <f t="shared" si="17"/>
        <v>0</v>
      </c>
      <c r="BA65" s="21">
        <f t="shared" si="18"/>
        <v>0</v>
      </c>
      <c r="BB65" s="21">
        <f t="shared" si="19"/>
        <v>0</v>
      </c>
      <c r="BC65" s="21">
        <f t="shared" si="20"/>
        <v>0</v>
      </c>
      <c r="BD65" s="21">
        <f t="shared" si="21"/>
        <v>0</v>
      </c>
      <c r="BE65" s="21">
        <f t="shared" si="22"/>
        <v>0</v>
      </c>
      <c r="BF65" s="21">
        <f t="shared" si="23"/>
        <v>0</v>
      </c>
      <c r="BG65" s="21">
        <f t="shared" si="24"/>
        <v>0</v>
      </c>
      <c r="BH65" s="21">
        <f t="shared" si="25"/>
        <v>0</v>
      </c>
      <c r="BI65" s="21">
        <f t="shared" si="26"/>
        <v>0</v>
      </c>
      <c r="BJ65" s="21">
        <f t="shared" si="27"/>
        <v>0</v>
      </c>
      <c r="BK65" s="17">
        <f t="shared" si="28"/>
        <v>2140.4341208320002</v>
      </c>
      <c r="BL65" s="22">
        <f t="shared" si="29"/>
        <v>2022.350314752</v>
      </c>
      <c r="BM65" s="22">
        <f t="shared" si="30"/>
        <v>0</v>
      </c>
      <c r="BN65" s="22">
        <f t="shared" si="31"/>
        <v>113.10607872</v>
      </c>
      <c r="BO65" s="22">
        <f t="shared" si="32"/>
        <v>188.92651903999999</v>
      </c>
      <c r="BP65" s="22">
        <f t="shared" si="33"/>
        <v>203.81049164800001</v>
      </c>
      <c r="BQ65" s="22">
        <f t="shared" si="34"/>
        <v>171.445800448</v>
      </c>
      <c r="BR65" s="22">
        <f t="shared" si="35"/>
        <v>181.136281088</v>
      </c>
      <c r="BS65" s="22">
        <f t="shared" si="36"/>
        <v>209.51500505600001</v>
      </c>
      <c r="BT65" s="22">
        <f t="shared" si="37"/>
        <v>189.600310272</v>
      </c>
      <c r="BU65" s="22">
        <f t="shared" si="38"/>
        <v>178.52060838399998</v>
      </c>
      <c r="BV65" s="22">
        <f t="shared" si="39"/>
        <v>175.84058483199999</v>
      </c>
      <c r="BW65" s="22">
        <f t="shared" si="40"/>
        <v>134.82259724799999</v>
      </c>
      <c r="BX65" s="22">
        <f t="shared" si="41"/>
        <v>136.73419596799999</v>
      </c>
      <c r="BY65" s="22">
        <f t="shared" si="42"/>
        <v>138.891842048</v>
      </c>
      <c r="BZ65" s="22">
        <f t="shared" si="43"/>
        <v>0</v>
      </c>
      <c r="CA65" s="22">
        <f t="shared" si="44"/>
        <v>0</v>
      </c>
      <c r="CB65" s="22">
        <f t="shared" si="45"/>
        <v>0</v>
      </c>
      <c r="CC65" s="22">
        <f t="shared" si="46"/>
        <v>0</v>
      </c>
      <c r="CD65" s="22">
        <f t="shared" si="47"/>
        <v>0</v>
      </c>
      <c r="CE65" s="22">
        <f t="shared" si="48"/>
        <v>0</v>
      </c>
      <c r="CF65" s="22">
        <f t="shared" si="49"/>
        <v>0</v>
      </c>
      <c r="CG65" s="22">
        <f t="shared" si="50"/>
        <v>0</v>
      </c>
      <c r="CH65" s="22">
        <f t="shared" si="51"/>
        <v>0</v>
      </c>
      <c r="CI65" s="22">
        <f t="shared" si="52"/>
        <v>0</v>
      </c>
      <c r="CJ65" s="22">
        <f t="shared" si="53"/>
        <v>0</v>
      </c>
      <c r="CK65" s="22">
        <f t="shared" si="54"/>
        <v>0</v>
      </c>
    </row>
    <row r="66" spans="1:89" x14ac:dyDescent="0.25">
      <c r="A66" t="str">
        <f>VLOOKUP($C66,'Tech Pallet'!$A:$J,10,0)</f>
        <v>NOV</v>
      </c>
      <c r="B66" s="30" t="str">
        <f>VLOOKUP(C66,'Tech Pallet'!A:I,3,0)</f>
        <v>Giant SW</v>
      </c>
      <c r="C66" s="12">
        <f>VLOOKUP($D66,'DU -UCC'!B:C,2,0)</f>
        <v>64825255</v>
      </c>
      <c r="D66" s="84">
        <v>10077567002942</v>
      </c>
      <c r="E66" s="85" t="s">
        <v>147</v>
      </c>
      <c r="F66" s="86">
        <v>687827</v>
      </c>
      <c r="G66" s="86">
        <v>17164</v>
      </c>
      <c r="H66" s="86">
        <v>29906</v>
      </c>
      <c r="I66" s="86">
        <v>42722</v>
      </c>
      <c r="J66" s="86">
        <v>16817</v>
      </c>
      <c r="K66" s="86">
        <v>78749</v>
      </c>
      <c r="L66" s="86">
        <v>77112</v>
      </c>
      <c r="M66" s="86">
        <v>86552</v>
      </c>
      <c r="N66" s="86">
        <v>67087</v>
      </c>
      <c r="O66" s="86">
        <v>54144</v>
      </c>
      <c r="P66" s="86">
        <v>25463</v>
      </c>
      <c r="Q66" s="86">
        <v>25785</v>
      </c>
      <c r="R66" s="86">
        <v>15858</v>
      </c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23">
        <f t="shared" si="2"/>
        <v>1225186</v>
      </c>
      <c r="AF66">
        <f>VLOOKUP($C66,'Tech Pallet'!$A:$I,9,0)</f>
        <v>324</v>
      </c>
      <c r="AG66">
        <f>VLOOKUP($C66,'Tech Pallet'!$A:$H,8,0)</f>
        <v>4.248E-3</v>
      </c>
      <c r="AH66" s="25">
        <f t="shared" si="55"/>
        <v>537359</v>
      </c>
      <c r="AI66" s="25">
        <f t="shared" si="3"/>
        <v>0</v>
      </c>
      <c r="AJ66" s="8">
        <f t="shared" si="56"/>
        <v>2122.9228395061727</v>
      </c>
      <c r="AK66" s="21">
        <f t="shared" si="57"/>
        <v>1658.5154320987654</v>
      </c>
      <c r="AL66" s="20">
        <f t="shared" si="4"/>
        <v>0</v>
      </c>
      <c r="AM66" s="21">
        <f t="shared" si="58"/>
        <v>52.97530864197531</v>
      </c>
      <c r="AN66" s="21">
        <f t="shared" si="5"/>
        <v>92.302469135802468</v>
      </c>
      <c r="AO66" s="21">
        <f t="shared" si="6"/>
        <v>131.85802469135803</v>
      </c>
      <c r="AP66" s="21">
        <f t="shared" si="7"/>
        <v>51.904320987654323</v>
      </c>
      <c r="AQ66" s="21">
        <f t="shared" si="8"/>
        <v>243.05246913580248</v>
      </c>
      <c r="AR66" s="21">
        <f t="shared" si="9"/>
        <v>238</v>
      </c>
      <c r="AS66" s="21">
        <f t="shared" si="10"/>
        <v>267.1358024691358</v>
      </c>
      <c r="AT66" s="21">
        <f t="shared" si="11"/>
        <v>207.05864197530863</v>
      </c>
      <c r="AU66" s="21">
        <f t="shared" si="12"/>
        <v>167.11111111111111</v>
      </c>
      <c r="AV66" s="21">
        <f t="shared" si="13"/>
        <v>78.589506172839506</v>
      </c>
      <c r="AW66" s="21">
        <f t="shared" si="14"/>
        <v>79.583333333333329</v>
      </c>
      <c r="AX66" s="21">
        <f t="shared" si="15"/>
        <v>48.944444444444443</v>
      </c>
      <c r="AY66" s="21">
        <f t="shared" si="16"/>
        <v>0</v>
      </c>
      <c r="AZ66" s="21">
        <f t="shared" si="17"/>
        <v>0</v>
      </c>
      <c r="BA66" s="21">
        <f t="shared" si="18"/>
        <v>0</v>
      </c>
      <c r="BB66" s="21">
        <f t="shared" si="19"/>
        <v>0</v>
      </c>
      <c r="BC66" s="21">
        <f t="shared" si="20"/>
        <v>0</v>
      </c>
      <c r="BD66" s="21">
        <f t="shared" si="21"/>
        <v>0</v>
      </c>
      <c r="BE66" s="21">
        <f t="shared" si="22"/>
        <v>0</v>
      </c>
      <c r="BF66" s="21">
        <f t="shared" si="23"/>
        <v>0</v>
      </c>
      <c r="BG66" s="21">
        <f t="shared" si="24"/>
        <v>0</v>
      </c>
      <c r="BH66" s="21">
        <f t="shared" si="25"/>
        <v>0</v>
      </c>
      <c r="BI66" s="21">
        <f t="shared" si="26"/>
        <v>0</v>
      </c>
      <c r="BJ66" s="21">
        <f t="shared" si="27"/>
        <v>0</v>
      </c>
      <c r="BK66" s="17">
        <f t="shared" si="28"/>
        <v>2921.8890959999999</v>
      </c>
      <c r="BL66" s="22">
        <f t="shared" si="29"/>
        <v>2282.7010319999999</v>
      </c>
      <c r="BM66" s="22">
        <f t="shared" si="30"/>
        <v>0</v>
      </c>
      <c r="BN66" s="22">
        <f t="shared" si="31"/>
        <v>72.912672000000001</v>
      </c>
      <c r="BO66" s="22">
        <f t="shared" si="32"/>
        <v>127.040688</v>
      </c>
      <c r="BP66" s="22">
        <f t="shared" si="33"/>
        <v>181.483056</v>
      </c>
      <c r="BQ66" s="22">
        <f t="shared" si="34"/>
        <v>71.438615999999996</v>
      </c>
      <c r="BR66" s="22">
        <f t="shared" si="35"/>
        <v>334.52575200000001</v>
      </c>
      <c r="BS66" s="22">
        <f t="shared" si="36"/>
        <v>327.571776</v>
      </c>
      <c r="BT66" s="22">
        <f t="shared" si="37"/>
        <v>367.67289599999998</v>
      </c>
      <c r="BU66" s="22">
        <f t="shared" si="38"/>
        <v>284.98557599999998</v>
      </c>
      <c r="BV66" s="22">
        <f t="shared" si="39"/>
        <v>230.00371200000001</v>
      </c>
      <c r="BW66" s="22">
        <f t="shared" si="40"/>
        <v>108.16682400000001</v>
      </c>
      <c r="BX66" s="22">
        <f t="shared" si="41"/>
        <v>109.53467999999999</v>
      </c>
      <c r="BY66" s="22">
        <f t="shared" si="42"/>
        <v>67.364784</v>
      </c>
      <c r="BZ66" s="22">
        <f t="shared" si="43"/>
        <v>0</v>
      </c>
      <c r="CA66" s="22">
        <f t="shared" si="44"/>
        <v>0</v>
      </c>
      <c r="CB66" s="22">
        <f t="shared" si="45"/>
        <v>0</v>
      </c>
      <c r="CC66" s="22">
        <f t="shared" si="46"/>
        <v>0</v>
      </c>
      <c r="CD66" s="22">
        <f t="shared" si="47"/>
        <v>0</v>
      </c>
      <c r="CE66" s="22">
        <f t="shared" si="48"/>
        <v>0</v>
      </c>
      <c r="CF66" s="22">
        <f t="shared" si="49"/>
        <v>0</v>
      </c>
      <c r="CG66" s="22">
        <f t="shared" si="50"/>
        <v>0</v>
      </c>
      <c r="CH66" s="22">
        <f t="shared" si="51"/>
        <v>0</v>
      </c>
      <c r="CI66" s="22">
        <f t="shared" si="52"/>
        <v>0</v>
      </c>
      <c r="CJ66" s="22">
        <f t="shared" si="53"/>
        <v>0</v>
      </c>
      <c r="CK66" s="22">
        <f t="shared" si="54"/>
        <v>0</v>
      </c>
    </row>
    <row r="67" spans="1:89" x14ac:dyDescent="0.25">
      <c r="A67" t="str">
        <f>VLOOKUP($C67,'Tech Pallet'!$A:$J,10,0)</f>
        <v>NOV</v>
      </c>
      <c r="B67" s="30" t="str">
        <f>VLOOKUP(C67,'Tech Pallet'!A:I,3,0)</f>
        <v>BJ Bars</v>
      </c>
      <c r="C67" s="12">
        <f>VLOOKUP($D67,'DU -UCC'!B:C,2,0)</f>
        <v>64987234</v>
      </c>
      <c r="D67" s="84">
        <v>10076840004543</v>
      </c>
      <c r="E67" s="85" t="s">
        <v>546</v>
      </c>
      <c r="F67" s="86">
        <v>0</v>
      </c>
      <c r="G67" s="86">
        <v>0</v>
      </c>
      <c r="H67" s="86">
        <v>0</v>
      </c>
      <c r="I67" s="86">
        <v>0</v>
      </c>
      <c r="J67" s="86">
        <v>0</v>
      </c>
      <c r="K67" s="86">
        <v>0</v>
      </c>
      <c r="L67" s="86">
        <v>0</v>
      </c>
      <c r="M67" s="86">
        <v>0</v>
      </c>
      <c r="N67" s="86">
        <v>0</v>
      </c>
      <c r="O67" s="86">
        <v>0</v>
      </c>
      <c r="P67" s="86">
        <v>0</v>
      </c>
      <c r="Q67" s="86">
        <v>0</v>
      </c>
      <c r="R67" s="86">
        <v>16532</v>
      </c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23">
        <f t="shared" ref="AE67:AE130" si="59">SUM(F67:AD67)</f>
        <v>16532</v>
      </c>
      <c r="AF67">
        <f>VLOOKUP($C67,'Tech Pallet'!$A:$I,9,0)</f>
        <v>165</v>
      </c>
      <c r="AG67">
        <f>VLOOKUP($C67,'Tech Pallet'!$A:$H,8,0)</f>
        <v>2.3999999999999998E-3</v>
      </c>
      <c r="AH67" s="25">
        <f t="shared" si="55"/>
        <v>16532</v>
      </c>
      <c r="AI67" s="25">
        <f t="shared" ref="AI67:AI130" si="60">SUM(S67:AD67)</f>
        <v>0</v>
      </c>
      <c r="AJ67" s="8">
        <f t="shared" ref="AJ67:AJ130" si="61">F67/AF67</f>
        <v>0</v>
      </c>
      <c r="AK67" s="21">
        <f t="shared" ref="AK67:AK130" si="62">SUM(G67:R67)/AF67</f>
        <v>100.19393939393939</v>
      </c>
      <c r="AL67" s="20">
        <f t="shared" ref="AL67:AL130" si="63">SUM(S67:AD67)/AF67</f>
        <v>0</v>
      </c>
      <c r="AM67" s="21">
        <f t="shared" ref="AM67:AM130" si="64">G67/$AF67</f>
        <v>0</v>
      </c>
      <c r="AN67" s="21">
        <f t="shared" ref="AN67:AN130" si="65">H67/$AF67</f>
        <v>0</v>
      </c>
      <c r="AO67" s="21">
        <f t="shared" ref="AO67:AO130" si="66">I67/$AF67</f>
        <v>0</v>
      </c>
      <c r="AP67" s="21">
        <f t="shared" ref="AP67:AP130" si="67">J67/$AF67</f>
        <v>0</v>
      </c>
      <c r="AQ67" s="21">
        <f t="shared" ref="AQ67:AQ130" si="68">K67/$AF67</f>
        <v>0</v>
      </c>
      <c r="AR67" s="21">
        <f t="shared" ref="AR67:AR130" si="69">L67/$AF67</f>
        <v>0</v>
      </c>
      <c r="AS67" s="21">
        <f t="shared" ref="AS67:AS130" si="70">M67/$AF67</f>
        <v>0</v>
      </c>
      <c r="AT67" s="21">
        <f t="shared" ref="AT67:AT130" si="71">N67/$AF67</f>
        <v>0</v>
      </c>
      <c r="AU67" s="21">
        <f t="shared" ref="AU67:AU130" si="72">O67/$AF67</f>
        <v>0</v>
      </c>
      <c r="AV67" s="21">
        <f t="shared" ref="AV67:AV130" si="73">P67/$AF67</f>
        <v>0</v>
      </c>
      <c r="AW67" s="21">
        <f t="shared" ref="AW67:AW130" si="74">Q67/$AF67</f>
        <v>0</v>
      </c>
      <c r="AX67" s="21">
        <f t="shared" ref="AX67:AX130" si="75">R67/$AF67</f>
        <v>100.19393939393939</v>
      </c>
      <c r="AY67" s="21">
        <f t="shared" ref="AY67:AY130" si="76">S67/$AF67</f>
        <v>0</v>
      </c>
      <c r="AZ67" s="21">
        <f t="shared" ref="AZ67:AZ130" si="77">T67/$AF67</f>
        <v>0</v>
      </c>
      <c r="BA67" s="21">
        <f t="shared" ref="BA67:BA130" si="78">U67/$AF67</f>
        <v>0</v>
      </c>
      <c r="BB67" s="21">
        <f t="shared" ref="BB67:BB130" si="79">V67/$AF67</f>
        <v>0</v>
      </c>
      <c r="BC67" s="21">
        <f t="shared" ref="BC67:BC130" si="80">W67/$AF67</f>
        <v>0</v>
      </c>
      <c r="BD67" s="21">
        <f t="shared" ref="BD67:BD130" si="81">X67/$AF67</f>
        <v>0</v>
      </c>
      <c r="BE67" s="21">
        <f t="shared" ref="BE67:BE130" si="82">Y67/$AF67</f>
        <v>0</v>
      </c>
      <c r="BF67" s="21">
        <f t="shared" ref="BF67:BF130" si="83">Z67/$AF67</f>
        <v>0</v>
      </c>
      <c r="BG67" s="21">
        <f t="shared" ref="BG67:BG130" si="84">AA67/$AF67</f>
        <v>0</v>
      </c>
      <c r="BH67" s="21">
        <f t="shared" ref="BH67:BH130" si="85">AB67/$AF67</f>
        <v>0</v>
      </c>
      <c r="BI67" s="21">
        <f t="shared" ref="BI67:BI130" si="86">AC67/$AF67</f>
        <v>0</v>
      </c>
      <c r="BJ67" s="21">
        <f t="shared" ref="BJ67:BJ130" si="87">AD67/$AF67</f>
        <v>0</v>
      </c>
      <c r="BK67" s="17">
        <f t="shared" ref="BK67:BK130" si="88">F67*AG67</f>
        <v>0</v>
      </c>
      <c r="BL67" s="22">
        <f t="shared" ref="BL67:BL130" si="89">SUM(G67:R67)*AG67</f>
        <v>39.6768</v>
      </c>
      <c r="BM67" s="22">
        <f t="shared" ref="BM67:BM130" si="90">SUM(S67:AD67)*AG67</f>
        <v>0</v>
      </c>
      <c r="BN67" s="22">
        <f t="shared" ref="BN67:BN130" si="91">G67*$AG67</f>
        <v>0</v>
      </c>
      <c r="BO67" s="22">
        <f t="shared" ref="BO67:BO130" si="92">H67*$AG67</f>
        <v>0</v>
      </c>
      <c r="BP67" s="22">
        <f t="shared" ref="BP67:BP130" si="93">I67*$AG67</f>
        <v>0</v>
      </c>
      <c r="BQ67" s="22">
        <f t="shared" ref="BQ67:BQ130" si="94">J67*$AG67</f>
        <v>0</v>
      </c>
      <c r="BR67" s="22">
        <f t="shared" ref="BR67:BR130" si="95">K67*$AG67</f>
        <v>0</v>
      </c>
      <c r="BS67" s="22">
        <f t="shared" ref="BS67:BS130" si="96">L67*$AG67</f>
        <v>0</v>
      </c>
      <c r="BT67" s="22">
        <f t="shared" ref="BT67:BT130" si="97">M67*$AG67</f>
        <v>0</v>
      </c>
      <c r="BU67" s="22">
        <f t="shared" ref="BU67:BU130" si="98">N67*$AG67</f>
        <v>0</v>
      </c>
      <c r="BV67" s="22">
        <f t="shared" ref="BV67:BV130" si="99">O67*$AG67</f>
        <v>0</v>
      </c>
      <c r="BW67" s="22">
        <f t="shared" ref="BW67:BW130" si="100">P67*$AG67</f>
        <v>0</v>
      </c>
      <c r="BX67" s="22">
        <f t="shared" ref="BX67:BX130" si="101">Q67*$AG67</f>
        <v>0</v>
      </c>
      <c r="BY67" s="22">
        <f t="shared" ref="BY67:BY130" si="102">R67*$AG67</f>
        <v>39.6768</v>
      </c>
      <c r="BZ67" s="22">
        <f t="shared" ref="BZ67:BZ130" si="103">S67*$AG67</f>
        <v>0</v>
      </c>
      <c r="CA67" s="22">
        <f t="shared" ref="CA67:CA130" si="104">T67*$AG67</f>
        <v>0</v>
      </c>
      <c r="CB67" s="22">
        <f t="shared" ref="CB67:CB130" si="105">U67*$AG67</f>
        <v>0</v>
      </c>
      <c r="CC67" s="22">
        <f t="shared" ref="CC67:CC130" si="106">V67*$AG67</f>
        <v>0</v>
      </c>
      <c r="CD67" s="22">
        <f t="shared" ref="CD67:CD130" si="107">W67*$AG67</f>
        <v>0</v>
      </c>
      <c r="CE67" s="22">
        <f t="shared" ref="CE67:CE130" si="108">X67*$AG67</f>
        <v>0</v>
      </c>
      <c r="CF67" s="22">
        <f t="shared" ref="CF67:CF130" si="109">Y67*$AG67</f>
        <v>0</v>
      </c>
      <c r="CG67" s="22">
        <f t="shared" ref="CG67:CG130" si="110">Z67*$AG67</f>
        <v>0</v>
      </c>
      <c r="CH67" s="22">
        <f t="shared" ref="CH67:CH130" si="111">AA67*$AG67</f>
        <v>0</v>
      </c>
      <c r="CI67" s="22">
        <f t="shared" ref="CI67:CI130" si="112">AB67*$AG67</f>
        <v>0</v>
      </c>
      <c r="CJ67" s="22">
        <f t="shared" ref="CJ67:CJ130" si="113">AC67*$AG67</f>
        <v>0</v>
      </c>
      <c r="CK67" s="22">
        <f t="shared" ref="CK67:CK130" si="114">AD67*$AG67</f>
        <v>0</v>
      </c>
    </row>
    <row r="68" spans="1:89" x14ac:dyDescent="0.25">
      <c r="A68" t="str">
        <f>VLOOKUP($C68,'Tech Pallet'!$A:$J,10,0)</f>
        <v>NOV</v>
      </c>
      <c r="B68" s="30" t="str">
        <f>VLOOKUP(C68,'Tech Pallet'!A:I,3,0)</f>
        <v>Yasso Sticks</v>
      </c>
      <c r="C68" s="12">
        <f>VLOOKUP($D68,'DU -UCC'!B:C,2,0)</f>
        <v>64324876</v>
      </c>
      <c r="D68" s="84">
        <v>10851035003224</v>
      </c>
      <c r="E68" s="85" t="s">
        <v>190</v>
      </c>
      <c r="F68" s="86">
        <v>408359</v>
      </c>
      <c r="G68" s="86">
        <v>27844</v>
      </c>
      <c r="H68" s="86">
        <v>37115</v>
      </c>
      <c r="I68" s="86">
        <v>42812</v>
      </c>
      <c r="J68" s="86">
        <v>39082</v>
      </c>
      <c r="K68" s="86">
        <v>35192</v>
      </c>
      <c r="L68" s="86">
        <v>29091</v>
      </c>
      <c r="M68" s="86">
        <v>13977</v>
      </c>
      <c r="N68" s="86">
        <v>63358.19</v>
      </c>
      <c r="O68" s="86">
        <v>46675</v>
      </c>
      <c r="P68" s="86">
        <v>29892</v>
      </c>
      <c r="Q68" s="86">
        <v>27551</v>
      </c>
      <c r="R68" s="86">
        <v>37678</v>
      </c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23">
        <f t="shared" si="59"/>
        <v>838626.19</v>
      </c>
      <c r="AF68">
        <f>VLOOKUP($C68,'Tech Pallet'!$A:$I,9,0)</f>
        <v>187</v>
      </c>
      <c r="AG68">
        <f>VLOOKUP($C68,'Tech Pallet'!$A:$H,8,0)</f>
        <v>3.3119999999999998E-3</v>
      </c>
      <c r="AH68" s="25">
        <f t="shared" ref="AH68:AH131" si="115">SUM(G68:R68)</f>
        <v>430267.19</v>
      </c>
      <c r="AI68" s="25">
        <f t="shared" si="60"/>
        <v>0</v>
      </c>
      <c r="AJ68" s="8">
        <f t="shared" si="61"/>
        <v>2183.7379679144383</v>
      </c>
      <c r="AK68" s="21">
        <f t="shared" si="62"/>
        <v>2300.8940641711229</v>
      </c>
      <c r="AL68" s="20">
        <f t="shared" si="63"/>
        <v>0</v>
      </c>
      <c r="AM68" s="21">
        <f t="shared" si="64"/>
        <v>148.89839572192514</v>
      </c>
      <c r="AN68" s="21">
        <f t="shared" si="65"/>
        <v>198.475935828877</v>
      </c>
      <c r="AO68" s="21">
        <f t="shared" si="66"/>
        <v>228.94117647058823</v>
      </c>
      <c r="AP68" s="21">
        <f t="shared" si="67"/>
        <v>208.99465240641712</v>
      </c>
      <c r="AQ68" s="21">
        <f t="shared" si="68"/>
        <v>188.19251336898395</v>
      </c>
      <c r="AR68" s="21">
        <f t="shared" si="69"/>
        <v>155.56684491978609</v>
      </c>
      <c r="AS68" s="21">
        <f t="shared" si="70"/>
        <v>74.743315508021396</v>
      </c>
      <c r="AT68" s="21">
        <f t="shared" si="71"/>
        <v>338.81385026737968</v>
      </c>
      <c r="AU68" s="21">
        <f t="shared" si="72"/>
        <v>249.59893048128342</v>
      </c>
      <c r="AV68" s="21">
        <f t="shared" si="73"/>
        <v>159.85026737967914</v>
      </c>
      <c r="AW68" s="21">
        <f t="shared" si="74"/>
        <v>147.33155080213905</v>
      </c>
      <c r="AX68" s="21">
        <f t="shared" si="75"/>
        <v>201.48663101604279</v>
      </c>
      <c r="AY68" s="21">
        <f t="shared" si="76"/>
        <v>0</v>
      </c>
      <c r="AZ68" s="21">
        <f t="shared" si="77"/>
        <v>0</v>
      </c>
      <c r="BA68" s="21">
        <f t="shared" si="78"/>
        <v>0</v>
      </c>
      <c r="BB68" s="21">
        <f t="shared" si="79"/>
        <v>0</v>
      </c>
      <c r="BC68" s="21">
        <f t="shared" si="80"/>
        <v>0</v>
      </c>
      <c r="BD68" s="21">
        <f t="shared" si="81"/>
        <v>0</v>
      </c>
      <c r="BE68" s="21">
        <f t="shared" si="82"/>
        <v>0</v>
      </c>
      <c r="BF68" s="21">
        <f t="shared" si="83"/>
        <v>0</v>
      </c>
      <c r="BG68" s="21">
        <f t="shared" si="84"/>
        <v>0</v>
      </c>
      <c r="BH68" s="21">
        <f t="shared" si="85"/>
        <v>0</v>
      </c>
      <c r="BI68" s="21">
        <f t="shared" si="86"/>
        <v>0</v>
      </c>
      <c r="BJ68" s="21">
        <f t="shared" si="87"/>
        <v>0</v>
      </c>
      <c r="BK68" s="17">
        <f t="shared" si="88"/>
        <v>1352.4850079999999</v>
      </c>
      <c r="BL68" s="22">
        <f t="shared" si="89"/>
        <v>1425.0449332799999</v>
      </c>
      <c r="BM68" s="22">
        <f t="shared" si="90"/>
        <v>0</v>
      </c>
      <c r="BN68" s="22">
        <f t="shared" si="91"/>
        <v>92.21932799999999</v>
      </c>
      <c r="BO68" s="22">
        <f t="shared" si="92"/>
        <v>122.92487999999999</v>
      </c>
      <c r="BP68" s="22">
        <f t="shared" si="93"/>
        <v>141.79334399999999</v>
      </c>
      <c r="BQ68" s="22">
        <f t="shared" si="94"/>
        <v>129.439584</v>
      </c>
      <c r="BR68" s="22">
        <f t="shared" si="95"/>
        <v>116.555904</v>
      </c>
      <c r="BS68" s="22">
        <f t="shared" si="96"/>
        <v>96.349391999999995</v>
      </c>
      <c r="BT68" s="22">
        <f t="shared" si="97"/>
        <v>46.291823999999998</v>
      </c>
      <c r="BU68" s="22">
        <f t="shared" si="98"/>
        <v>209.84232528000001</v>
      </c>
      <c r="BV68" s="22">
        <f t="shared" si="99"/>
        <v>154.58759999999998</v>
      </c>
      <c r="BW68" s="22">
        <f t="shared" si="100"/>
        <v>99.002303999999995</v>
      </c>
      <c r="BX68" s="22">
        <f t="shared" si="101"/>
        <v>91.24891199999999</v>
      </c>
      <c r="BY68" s="22">
        <f t="shared" si="102"/>
        <v>124.789536</v>
      </c>
      <c r="BZ68" s="22">
        <f t="shared" si="103"/>
        <v>0</v>
      </c>
      <c r="CA68" s="22">
        <f t="shared" si="104"/>
        <v>0</v>
      </c>
      <c r="CB68" s="22">
        <f t="shared" si="105"/>
        <v>0</v>
      </c>
      <c r="CC68" s="22">
        <f t="shared" si="106"/>
        <v>0</v>
      </c>
      <c r="CD68" s="22">
        <f t="shared" si="107"/>
        <v>0</v>
      </c>
      <c r="CE68" s="22">
        <f t="shared" si="108"/>
        <v>0</v>
      </c>
      <c r="CF68" s="22">
        <f t="shared" si="109"/>
        <v>0</v>
      </c>
      <c r="CG68" s="22">
        <f t="shared" si="110"/>
        <v>0</v>
      </c>
      <c r="CH68" s="22">
        <f t="shared" si="111"/>
        <v>0</v>
      </c>
      <c r="CI68" s="22">
        <f t="shared" si="112"/>
        <v>0</v>
      </c>
      <c r="CJ68" s="22">
        <f t="shared" si="113"/>
        <v>0</v>
      </c>
      <c r="CK68" s="22">
        <f t="shared" si="114"/>
        <v>0</v>
      </c>
    </row>
    <row r="69" spans="1:89" x14ac:dyDescent="0.25">
      <c r="A69" t="str">
        <f>VLOOKUP($C69,'Tech Pallet'!$A:$J,10,0)</f>
        <v>PIC</v>
      </c>
      <c r="B69" s="30" t="str">
        <f>VLOOKUP(C69,'Tech Pallet'!A:I,3,0)</f>
        <v>48oz</v>
      </c>
      <c r="C69" s="12">
        <f>VLOOKUP($D69,'DU -UCC'!B:C,2,0)</f>
        <v>69568829</v>
      </c>
      <c r="D69" s="84">
        <v>10077567283204</v>
      </c>
      <c r="E69" s="85" t="s">
        <v>167</v>
      </c>
      <c r="F69" s="86">
        <v>570017</v>
      </c>
      <c r="G69" s="86">
        <v>29964</v>
      </c>
      <c r="H69" s="86">
        <v>39231</v>
      </c>
      <c r="I69" s="86">
        <v>45443</v>
      </c>
      <c r="J69" s="86">
        <v>52019</v>
      </c>
      <c r="K69" s="86">
        <v>41415</v>
      </c>
      <c r="L69" s="86">
        <v>49290</v>
      </c>
      <c r="M69" s="86">
        <v>53264</v>
      </c>
      <c r="N69" s="86">
        <v>49002</v>
      </c>
      <c r="O69" s="86">
        <v>40212</v>
      </c>
      <c r="P69" s="86">
        <v>33955</v>
      </c>
      <c r="Q69" s="86">
        <v>40301</v>
      </c>
      <c r="R69" s="86">
        <v>31493</v>
      </c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23">
        <f t="shared" si="59"/>
        <v>1075606</v>
      </c>
      <c r="AF69">
        <f>VLOOKUP($C69,'Tech Pallet'!$A:$I,9,0)</f>
        <v>176</v>
      </c>
      <c r="AG69">
        <f>VLOOKUP($C69,'Tech Pallet'!$A:$H,8,0)</f>
        <v>8.5199999999999998E-3</v>
      </c>
      <c r="AH69" s="25">
        <f t="shared" si="115"/>
        <v>505589</v>
      </c>
      <c r="AI69" s="25">
        <f t="shared" si="60"/>
        <v>0</v>
      </c>
      <c r="AJ69" s="8">
        <f t="shared" si="61"/>
        <v>3238.7329545454545</v>
      </c>
      <c r="AK69" s="21">
        <f t="shared" si="62"/>
        <v>2872.6647727272725</v>
      </c>
      <c r="AL69" s="20">
        <f t="shared" si="63"/>
        <v>0</v>
      </c>
      <c r="AM69" s="21">
        <f t="shared" si="64"/>
        <v>170.25</v>
      </c>
      <c r="AN69" s="21">
        <f t="shared" si="65"/>
        <v>222.90340909090909</v>
      </c>
      <c r="AO69" s="21">
        <f t="shared" si="66"/>
        <v>258.19886363636363</v>
      </c>
      <c r="AP69" s="21">
        <f t="shared" si="67"/>
        <v>295.5625</v>
      </c>
      <c r="AQ69" s="21">
        <f t="shared" si="68"/>
        <v>235.3125</v>
      </c>
      <c r="AR69" s="21">
        <f t="shared" si="69"/>
        <v>280.05681818181819</v>
      </c>
      <c r="AS69" s="21">
        <f t="shared" si="70"/>
        <v>302.63636363636363</v>
      </c>
      <c r="AT69" s="21">
        <f t="shared" si="71"/>
        <v>278.42045454545456</v>
      </c>
      <c r="AU69" s="21">
        <f t="shared" si="72"/>
        <v>228.47727272727272</v>
      </c>
      <c r="AV69" s="21">
        <f t="shared" si="73"/>
        <v>192.92613636363637</v>
      </c>
      <c r="AW69" s="21">
        <f t="shared" si="74"/>
        <v>228.98295454545453</v>
      </c>
      <c r="AX69" s="21">
        <f t="shared" si="75"/>
        <v>178.9375</v>
      </c>
      <c r="AY69" s="21">
        <f t="shared" si="76"/>
        <v>0</v>
      </c>
      <c r="AZ69" s="21">
        <f t="shared" si="77"/>
        <v>0</v>
      </c>
      <c r="BA69" s="21">
        <f t="shared" si="78"/>
        <v>0</v>
      </c>
      <c r="BB69" s="21">
        <f t="shared" si="79"/>
        <v>0</v>
      </c>
      <c r="BC69" s="21">
        <f t="shared" si="80"/>
        <v>0</v>
      </c>
      <c r="BD69" s="21">
        <f t="shared" si="81"/>
        <v>0</v>
      </c>
      <c r="BE69" s="21">
        <f t="shared" si="82"/>
        <v>0</v>
      </c>
      <c r="BF69" s="21">
        <f t="shared" si="83"/>
        <v>0</v>
      </c>
      <c r="BG69" s="21">
        <f t="shared" si="84"/>
        <v>0</v>
      </c>
      <c r="BH69" s="21">
        <f t="shared" si="85"/>
        <v>0</v>
      </c>
      <c r="BI69" s="21">
        <f t="shared" si="86"/>
        <v>0</v>
      </c>
      <c r="BJ69" s="21">
        <f t="shared" si="87"/>
        <v>0</v>
      </c>
      <c r="BK69" s="17">
        <f t="shared" si="88"/>
        <v>4856.5448399999996</v>
      </c>
      <c r="BL69" s="22">
        <f t="shared" si="89"/>
        <v>4307.6182799999997</v>
      </c>
      <c r="BM69" s="22">
        <f t="shared" si="90"/>
        <v>0</v>
      </c>
      <c r="BN69" s="22">
        <f t="shared" si="91"/>
        <v>255.29327999999998</v>
      </c>
      <c r="BO69" s="22">
        <f t="shared" si="92"/>
        <v>334.24811999999997</v>
      </c>
      <c r="BP69" s="22">
        <f t="shared" si="93"/>
        <v>387.17435999999998</v>
      </c>
      <c r="BQ69" s="22">
        <f t="shared" si="94"/>
        <v>443.20188000000002</v>
      </c>
      <c r="BR69" s="22">
        <f t="shared" si="95"/>
        <v>352.85579999999999</v>
      </c>
      <c r="BS69" s="22">
        <f t="shared" si="96"/>
        <v>419.95080000000002</v>
      </c>
      <c r="BT69" s="22">
        <f t="shared" si="97"/>
        <v>453.80928</v>
      </c>
      <c r="BU69" s="22">
        <f t="shared" si="98"/>
        <v>417.49703999999997</v>
      </c>
      <c r="BV69" s="22">
        <f t="shared" si="99"/>
        <v>342.60624000000001</v>
      </c>
      <c r="BW69" s="22">
        <f t="shared" si="100"/>
        <v>289.29660000000001</v>
      </c>
      <c r="BX69" s="22">
        <f t="shared" si="101"/>
        <v>343.36451999999997</v>
      </c>
      <c r="BY69" s="22">
        <f t="shared" si="102"/>
        <v>268.32035999999999</v>
      </c>
      <c r="BZ69" s="22">
        <f t="shared" si="103"/>
        <v>0</v>
      </c>
      <c r="CA69" s="22">
        <f t="shared" si="104"/>
        <v>0</v>
      </c>
      <c r="CB69" s="22">
        <f t="shared" si="105"/>
        <v>0</v>
      </c>
      <c r="CC69" s="22">
        <f t="shared" si="106"/>
        <v>0</v>
      </c>
      <c r="CD69" s="22">
        <f t="shared" si="107"/>
        <v>0</v>
      </c>
      <c r="CE69" s="22">
        <f t="shared" si="108"/>
        <v>0</v>
      </c>
      <c r="CF69" s="22">
        <f t="shared" si="109"/>
        <v>0</v>
      </c>
      <c r="CG69" s="22">
        <f t="shared" si="110"/>
        <v>0</v>
      </c>
      <c r="CH69" s="22">
        <f t="shared" si="111"/>
        <v>0</v>
      </c>
      <c r="CI69" s="22">
        <f t="shared" si="112"/>
        <v>0</v>
      </c>
      <c r="CJ69" s="22">
        <f t="shared" si="113"/>
        <v>0</v>
      </c>
      <c r="CK69" s="22">
        <f t="shared" si="114"/>
        <v>0</v>
      </c>
    </row>
    <row r="70" spans="1:89" x14ac:dyDescent="0.25">
      <c r="A70" t="str">
        <f>VLOOKUP($C70,'Tech Pallet'!$A:$J,10,0)</f>
        <v>PIC</v>
      </c>
      <c r="B70" s="30" t="str">
        <f>VLOOKUP(C70,'Tech Pallet'!A:I,3,0)</f>
        <v>Talenti</v>
      </c>
      <c r="C70" s="12">
        <f>VLOOKUP($D70,'DU -UCC'!B:C,2,0)</f>
        <v>68867744</v>
      </c>
      <c r="D70" s="84">
        <v>10186852001079</v>
      </c>
      <c r="E70" s="85" t="s">
        <v>181</v>
      </c>
      <c r="F70" s="86">
        <v>515633</v>
      </c>
      <c r="G70" s="86">
        <v>35794</v>
      </c>
      <c r="H70" s="86">
        <v>37297</v>
      </c>
      <c r="I70" s="86">
        <v>44498</v>
      </c>
      <c r="J70" s="86">
        <v>39076</v>
      </c>
      <c r="K70" s="86">
        <v>47974</v>
      </c>
      <c r="L70" s="86">
        <v>48239</v>
      </c>
      <c r="M70" s="86">
        <v>39838</v>
      </c>
      <c r="N70" s="86">
        <v>34492</v>
      </c>
      <c r="O70" s="86">
        <v>32455</v>
      </c>
      <c r="P70" s="86">
        <v>38100</v>
      </c>
      <c r="Q70" s="86">
        <v>37455</v>
      </c>
      <c r="R70" s="86">
        <v>30975</v>
      </c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23">
        <f t="shared" si="59"/>
        <v>981826</v>
      </c>
      <c r="AF70">
        <f>VLOOKUP($C70,'Tech Pallet'!$A:$I,9,0)</f>
        <v>255</v>
      </c>
      <c r="AG70">
        <f>VLOOKUP($C70,'Tech Pallet'!$A:$H,8,0)</f>
        <v>3.552E-3</v>
      </c>
      <c r="AH70" s="25">
        <f t="shared" si="115"/>
        <v>466193</v>
      </c>
      <c r="AI70" s="25">
        <f t="shared" si="60"/>
        <v>0</v>
      </c>
      <c r="AJ70" s="8">
        <f t="shared" si="61"/>
        <v>2022.0901960784313</v>
      </c>
      <c r="AK70" s="21">
        <f t="shared" si="62"/>
        <v>1828.2078431372549</v>
      </c>
      <c r="AL70" s="20">
        <f t="shared" si="63"/>
        <v>0</v>
      </c>
      <c r="AM70" s="21">
        <f t="shared" si="64"/>
        <v>140.3686274509804</v>
      </c>
      <c r="AN70" s="21">
        <f t="shared" si="65"/>
        <v>146.2627450980392</v>
      </c>
      <c r="AO70" s="21">
        <f t="shared" si="66"/>
        <v>174.50196078431372</v>
      </c>
      <c r="AP70" s="21">
        <f t="shared" si="67"/>
        <v>153.23921568627452</v>
      </c>
      <c r="AQ70" s="21">
        <f t="shared" si="68"/>
        <v>188.13333333333333</v>
      </c>
      <c r="AR70" s="21">
        <f t="shared" si="69"/>
        <v>189.17254901960786</v>
      </c>
      <c r="AS70" s="21">
        <f t="shared" si="70"/>
        <v>156.22745098039215</v>
      </c>
      <c r="AT70" s="21">
        <f t="shared" si="71"/>
        <v>135.2627450980392</v>
      </c>
      <c r="AU70" s="21">
        <f t="shared" si="72"/>
        <v>127.27450980392157</v>
      </c>
      <c r="AV70" s="21">
        <f t="shared" si="73"/>
        <v>149.41176470588235</v>
      </c>
      <c r="AW70" s="21">
        <f t="shared" si="74"/>
        <v>146.88235294117646</v>
      </c>
      <c r="AX70" s="21">
        <f t="shared" si="75"/>
        <v>121.47058823529412</v>
      </c>
      <c r="AY70" s="21">
        <f t="shared" si="76"/>
        <v>0</v>
      </c>
      <c r="AZ70" s="21">
        <f t="shared" si="77"/>
        <v>0</v>
      </c>
      <c r="BA70" s="21">
        <f t="shared" si="78"/>
        <v>0</v>
      </c>
      <c r="BB70" s="21">
        <f t="shared" si="79"/>
        <v>0</v>
      </c>
      <c r="BC70" s="21">
        <f t="shared" si="80"/>
        <v>0</v>
      </c>
      <c r="BD70" s="21">
        <f t="shared" si="81"/>
        <v>0</v>
      </c>
      <c r="BE70" s="21">
        <f t="shared" si="82"/>
        <v>0</v>
      </c>
      <c r="BF70" s="21">
        <f t="shared" si="83"/>
        <v>0</v>
      </c>
      <c r="BG70" s="21">
        <f t="shared" si="84"/>
        <v>0</v>
      </c>
      <c r="BH70" s="21">
        <f t="shared" si="85"/>
        <v>0</v>
      </c>
      <c r="BI70" s="21">
        <f t="shared" si="86"/>
        <v>0</v>
      </c>
      <c r="BJ70" s="21">
        <f t="shared" si="87"/>
        <v>0</v>
      </c>
      <c r="BK70" s="17">
        <f t="shared" si="88"/>
        <v>1831.5284160000001</v>
      </c>
      <c r="BL70" s="22">
        <f t="shared" si="89"/>
        <v>1655.9175359999999</v>
      </c>
      <c r="BM70" s="22">
        <f t="shared" si="90"/>
        <v>0</v>
      </c>
      <c r="BN70" s="22">
        <f t="shared" si="91"/>
        <v>127.140288</v>
      </c>
      <c r="BO70" s="22">
        <f t="shared" si="92"/>
        <v>132.47894400000001</v>
      </c>
      <c r="BP70" s="22">
        <f t="shared" si="93"/>
        <v>158.05689599999999</v>
      </c>
      <c r="BQ70" s="22">
        <f t="shared" si="94"/>
        <v>138.79795200000001</v>
      </c>
      <c r="BR70" s="22">
        <f t="shared" si="95"/>
        <v>170.403648</v>
      </c>
      <c r="BS70" s="22">
        <f t="shared" si="96"/>
        <v>171.34492800000001</v>
      </c>
      <c r="BT70" s="22">
        <f t="shared" si="97"/>
        <v>141.50457600000001</v>
      </c>
      <c r="BU70" s="22">
        <f t="shared" si="98"/>
        <v>122.515584</v>
      </c>
      <c r="BV70" s="22">
        <f t="shared" si="99"/>
        <v>115.28016</v>
      </c>
      <c r="BW70" s="22">
        <f t="shared" si="100"/>
        <v>135.3312</v>
      </c>
      <c r="BX70" s="22">
        <f t="shared" si="101"/>
        <v>133.04016000000001</v>
      </c>
      <c r="BY70" s="22">
        <f t="shared" si="102"/>
        <v>110.0232</v>
      </c>
      <c r="BZ70" s="22">
        <f t="shared" si="103"/>
        <v>0</v>
      </c>
      <c r="CA70" s="22">
        <f t="shared" si="104"/>
        <v>0</v>
      </c>
      <c r="CB70" s="22">
        <f t="shared" si="105"/>
        <v>0</v>
      </c>
      <c r="CC70" s="22">
        <f t="shared" si="106"/>
        <v>0</v>
      </c>
      <c r="CD70" s="22">
        <f t="shared" si="107"/>
        <v>0</v>
      </c>
      <c r="CE70" s="22">
        <f t="shared" si="108"/>
        <v>0</v>
      </c>
      <c r="CF70" s="22">
        <f t="shared" si="109"/>
        <v>0</v>
      </c>
      <c r="CG70" s="22">
        <f t="shared" si="110"/>
        <v>0</v>
      </c>
      <c r="CH70" s="22">
        <f t="shared" si="111"/>
        <v>0</v>
      </c>
      <c r="CI70" s="22">
        <f t="shared" si="112"/>
        <v>0</v>
      </c>
      <c r="CJ70" s="22">
        <f t="shared" si="113"/>
        <v>0</v>
      </c>
      <c r="CK70" s="22">
        <f t="shared" si="114"/>
        <v>0</v>
      </c>
    </row>
    <row r="71" spans="1:89" x14ac:dyDescent="0.25">
      <c r="A71" t="str">
        <f>VLOOKUP($C71,'Tech Pallet'!$A:$J,10,0)</f>
        <v>NOV</v>
      </c>
      <c r="B71" s="30" t="str">
        <f>VLOOKUP(C71,'Tech Pallet'!A:I,3,0)</f>
        <v>MG Sticks</v>
      </c>
      <c r="C71" s="12">
        <f>VLOOKUP($D71,'DU -UCC'!B:C,2,0)</f>
        <v>69591667</v>
      </c>
      <c r="D71" s="84">
        <v>10077567721836</v>
      </c>
      <c r="E71" s="85" t="s">
        <v>173</v>
      </c>
      <c r="F71" s="86">
        <v>453375</v>
      </c>
      <c r="G71" s="86">
        <v>25904</v>
      </c>
      <c r="H71" s="86">
        <v>35323</v>
      </c>
      <c r="I71" s="86">
        <v>43564</v>
      </c>
      <c r="J71" s="86">
        <v>46283</v>
      </c>
      <c r="K71" s="86">
        <v>50328</v>
      </c>
      <c r="L71" s="86">
        <v>42863.01</v>
      </c>
      <c r="M71" s="86">
        <v>52425</v>
      </c>
      <c r="N71" s="86">
        <v>39579</v>
      </c>
      <c r="O71" s="86">
        <v>53131</v>
      </c>
      <c r="P71" s="86">
        <v>40651</v>
      </c>
      <c r="Q71" s="86">
        <v>32405</v>
      </c>
      <c r="R71" s="86">
        <v>33657</v>
      </c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23">
        <f t="shared" si="59"/>
        <v>949488.01</v>
      </c>
      <c r="AF71">
        <f>VLOOKUP($C71,'Tech Pallet'!$A:$I,9,0)</f>
        <v>143</v>
      </c>
      <c r="AG71">
        <f>VLOOKUP($C71,'Tech Pallet'!$A:$H,8,0)</f>
        <v>4.2560000000000002E-3</v>
      </c>
      <c r="AH71" s="25">
        <f t="shared" si="115"/>
        <v>496113.01</v>
      </c>
      <c r="AI71" s="25">
        <f t="shared" si="60"/>
        <v>0</v>
      </c>
      <c r="AJ71" s="8">
        <f t="shared" si="61"/>
        <v>3170.4545454545455</v>
      </c>
      <c r="AK71" s="21">
        <f t="shared" si="62"/>
        <v>3469.3217482517484</v>
      </c>
      <c r="AL71" s="20">
        <f t="shared" si="63"/>
        <v>0</v>
      </c>
      <c r="AM71" s="21">
        <f t="shared" si="64"/>
        <v>181.14685314685315</v>
      </c>
      <c r="AN71" s="21">
        <f t="shared" si="65"/>
        <v>247.01398601398603</v>
      </c>
      <c r="AO71" s="21">
        <f t="shared" si="66"/>
        <v>304.64335664335664</v>
      </c>
      <c r="AP71" s="21">
        <f t="shared" si="67"/>
        <v>323.65734265734267</v>
      </c>
      <c r="AQ71" s="21">
        <f t="shared" si="68"/>
        <v>351.94405594405595</v>
      </c>
      <c r="AR71" s="21">
        <f t="shared" si="69"/>
        <v>299.74132867132869</v>
      </c>
      <c r="AS71" s="21">
        <f t="shared" si="70"/>
        <v>366.60839160839163</v>
      </c>
      <c r="AT71" s="21">
        <f t="shared" si="71"/>
        <v>276.77622377622379</v>
      </c>
      <c r="AU71" s="21">
        <f t="shared" si="72"/>
        <v>371.54545454545456</v>
      </c>
      <c r="AV71" s="21">
        <f t="shared" si="73"/>
        <v>284.27272727272725</v>
      </c>
      <c r="AW71" s="21">
        <f t="shared" si="74"/>
        <v>226.6083916083916</v>
      </c>
      <c r="AX71" s="21">
        <f t="shared" si="75"/>
        <v>235.36363636363637</v>
      </c>
      <c r="AY71" s="21">
        <f t="shared" si="76"/>
        <v>0</v>
      </c>
      <c r="AZ71" s="21">
        <f t="shared" si="77"/>
        <v>0</v>
      </c>
      <c r="BA71" s="21">
        <f t="shared" si="78"/>
        <v>0</v>
      </c>
      <c r="BB71" s="21">
        <f t="shared" si="79"/>
        <v>0</v>
      </c>
      <c r="BC71" s="21">
        <f t="shared" si="80"/>
        <v>0</v>
      </c>
      <c r="BD71" s="21">
        <f t="shared" si="81"/>
        <v>0</v>
      </c>
      <c r="BE71" s="21">
        <f t="shared" si="82"/>
        <v>0</v>
      </c>
      <c r="BF71" s="21">
        <f t="shared" si="83"/>
        <v>0</v>
      </c>
      <c r="BG71" s="21">
        <f t="shared" si="84"/>
        <v>0</v>
      </c>
      <c r="BH71" s="21">
        <f t="shared" si="85"/>
        <v>0</v>
      </c>
      <c r="BI71" s="21">
        <f t="shared" si="86"/>
        <v>0</v>
      </c>
      <c r="BJ71" s="21">
        <f t="shared" si="87"/>
        <v>0</v>
      </c>
      <c r="BK71" s="17">
        <f t="shared" si="88"/>
        <v>1929.5640000000001</v>
      </c>
      <c r="BL71" s="22">
        <f t="shared" si="89"/>
        <v>2111.4569705600002</v>
      </c>
      <c r="BM71" s="22">
        <f t="shared" si="90"/>
        <v>0</v>
      </c>
      <c r="BN71" s="22">
        <f t="shared" si="91"/>
        <v>110.24742400000001</v>
      </c>
      <c r="BO71" s="22">
        <f t="shared" si="92"/>
        <v>150.334688</v>
      </c>
      <c r="BP71" s="22">
        <f t="shared" si="93"/>
        <v>185.40838400000001</v>
      </c>
      <c r="BQ71" s="22">
        <f t="shared" si="94"/>
        <v>196.98044800000002</v>
      </c>
      <c r="BR71" s="22">
        <f t="shared" si="95"/>
        <v>214.19596800000002</v>
      </c>
      <c r="BS71" s="22">
        <f t="shared" si="96"/>
        <v>182.42497056000002</v>
      </c>
      <c r="BT71" s="22">
        <f t="shared" si="97"/>
        <v>223.1208</v>
      </c>
      <c r="BU71" s="22">
        <f t="shared" si="98"/>
        <v>168.44822400000001</v>
      </c>
      <c r="BV71" s="22">
        <f t="shared" si="99"/>
        <v>226.12553600000001</v>
      </c>
      <c r="BW71" s="22">
        <f t="shared" si="100"/>
        <v>173.01065600000001</v>
      </c>
      <c r="BX71" s="22">
        <f t="shared" si="101"/>
        <v>137.91568000000001</v>
      </c>
      <c r="BY71" s="22">
        <f t="shared" si="102"/>
        <v>143.244192</v>
      </c>
      <c r="BZ71" s="22">
        <f t="shared" si="103"/>
        <v>0</v>
      </c>
      <c r="CA71" s="22">
        <f t="shared" si="104"/>
        <v>0</v>
      </c>
      <c r="CB71" s="22">
        <f t="shared" si="105"/>
        <v>0</v>
      </c>
      <c r="CC71" s="22">
        <f t="shared" si="106"/>
        <v>0</v>
      </c>
      <c r="CD71" s="22">
        <f t="shared" si="107"/>
        <v>0</v>
      </c>
      <c r="CE71" s="22">
        <f t="shared" si="108"/>
        <v>0</v>
      </c>
      <c r="CF71" s="22">
        <f t="shared" si="109"/>
        <v>0</v>
      </c>
      <c r="CG71" s="22">
        <f t="shared" si="110"/>
        <v>0</v>
      </c>
      <c r="CH71" s="22">
        <f t="shared" si="111"/>
        <v>0</v>
      </c>
      <c r="CI71" s="22">
        <f t="shared" si="112"/>
        <v>0</v>
      </c>
      <c r="CJ71" s="22">
        <f t="shared" si="113"/>
        <v>0</v>
      </c>
      <c r="CK71" s="22">
        <f t="shared" si="114"/>
        <v>0</v>
      </c>
    </row>
    <row r="72" spans="1:89" x14ac:dyDescent="0.25">
      <c r="A72" t="str">
        <f>VLOOKUP($C72,'Tech Pallet'!$A:$J,10,0)</f>
        <v>PIC</v>
      </c>
      <c r="B72" s="30" t="str">
        <f>VLOOKUP(C72,'Tech Pallet'!A:I,3,0)</f>
        <v>48oz</v>
      </c>
      <c r="C72" s="12">
        <f>VLOOKUP($D72,'DU -UCC'!B:C,2,0)</f>
        <v>64977530</v>
      </c>
      <c r="D72" s="84">
        <v>10840473400283</v>
      </c>
      <c r="E72" s="85" t="s">
        <v>541</v>
      </c>
      <c r="F72" s="86">
        <v>0</v>
      </c>
      <c r="G72" s="86">
        <v>0</v>
      </c>
      <c r="H72" s="86">
        <v>0</v>
      </c>
      <c r="I72" s="86">
        <v>0</v>
      </c>
      <c r="J72" s="86">
        <v>0</v>
      </c>
      <c r="K72" s="86">
        <v>0</v>
      </c>
      <c r="L72" s="86">
        <v>0</v>
      </c>
      <c r="M72" s="86">
        <v>0</v>
      </c>
      <c r="N72" s="86">
        <v>0</v>
      </c>
      <c r="O72" s="86">
        <v>0</v>
      </c>
      <c r="P72" s="86">
        <v>0</v>
      </c>
      <c r="Q72" s="86">
        <v>0</v>
      </c>
      <c r="R72" s="86">
        <v>1001</v>
      </c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23">
        <f t="shared" si="59"/>
        <v>1001</v>
      </c>
      <c r="AF72">
        <f>VLOOKUP($C72,'Tech Pallet'!$A:$I,9,0)</f>
        <v>176</v>
      </c>
      <c r="AG72">
        <f>VLOOKUP($C72,'Tech Pallet'!$A:$H,8,0)</f>
        <v>8.513999999999999E-3</v>
      </c>
      <c r="AH72" s="25">
        <f t="shared" si="115"/>
        <v>1001</v>
      </c>
      <c r="AI72" s="25">
        <f t="shared" si="60"/>
        <v>0</v>
      </c>
      <c r="AJ72" s="8">
        <f t="shared" si="61"/>
        <v>0</v>
      </c>
      <c r="AK72" s="21">
        <f t="shared" si="62"/>
        <v>5.6875</v>
      </c>
      <c r="AL72" s="20">
        <f t="shared" si="63"/>
        <v>0</v>
      </c>
      <c r="AM72" s="21">
        <f t="shared" si="64"/>
        <v>0</v>
      </c>
      <c r="AN72" s="21">
        <f t="shared" si="65"/>
        <v>0</v>
      </c>
      <c r="AO72" s="21">
        <f t="shared" si="66"/>
        <v>0</v>
      </c>
      <c r="AP72" s="21">
        <f t="shared" si="67"/>
        <v>0</v>
      </c>
      <c r="AQ72" s="21">
        <f t="shared" si="68"/>
        <v>0</v>
      </c>
      <c r="AR72" s="21">
        <f t="shared" si="69"/>
        <v>0</v>
      </c>
      <c r="AS72" s="21">
        <f t="shared" si="70"/>
        <v>0</v>
      </c>
      <c r="AT72" s="21">
        <f t="shared" si="71"/>
        <v>0</v>
      </c>
      <c r="AU72" s="21">
        <f t="shared" si="72"/>
        <v>0</v>
      </c>
      <c r="AV72" s="21">
        <f t="shared" si="73"/>
        <v>0</v>
      </c>
      <c r="AW72" s="21">
        <f t="shared" si="74"/>
        <v>0</v>
      </c>
      <c r="AX72" s="21">
        <f t="shared" si="75"/>
        <v>5.6875</v>
      </c>
      <c r="AY72" s="21">
        <f t="shared" si="76"/>
        <v>0</v>
      </c>
      <c r="AZ72" s="21">
        <f t="shared" si="77"/>
        <v>0</v>
      </c>
      <c r="BA72" s="21">
        <f t="shared" si="78"/>
        <v>0</v>
      </c>
      <c r="BB72" s="21">
        <f t="shared" si="79"/>
        <v>0</v>
      </c>
      <c r="BC72" s="21">
        <f t="shared" si="80"/>
        <v>0</v>
      </c>
      <c r="BD72" s="21">
        <f t="shared" si="81"/>
        <v>0</v>
      </c>
      <c r="BE72" s="21">
        <f t="shared" si="82"/>
        <v>0</v>
      </c>
      <c r="BF72" s="21">
        <f t="shared" si="83"/>
        <v>0</v>
      </c>
      <c r="BG72" s="21">
        <f t="shared" si="84"/>
        <v>0</v>
      </c>
      <c r="BH72" s="21">
        <f t="shared" si="85"/>
        <v>0</v>
      </c>
      <c r="BI72" s="21">
        <f t="shared" si="86"/>
        <v>0</v>
      </c>
      <c r="BJ72" s="21">
        <f t="shared" si="87"/>
        <v>0</v>
      </c>
      <c r="BK72" s="17">
        <f t="shared" si="88"/>
        <v>0</v>
      </c>
      <c r="BL72" s="22">
        <f t="shared" si="89"/>
        <v>8.5225139999999993</v>
      </c>
      <c r="BM72" s="22">
        <f t="shared" si="90"/>
        <v>0</v>
      </c>
      <c r="BN72" s="22">
        <f t="shared" si="91"/>
        <v>0</v>
      </c>
      <c r="BO72" s="22">
        <f t="shared" si="92"/>
        <v>0</v>
      </c>
      <c r="BP72" s="22">
        <f t="shared" si="93"/>
        <v>0</v>
      </c>
      <c r="BQ72" s="22">
        <f t="shared" si="94"/>
        <v>0</v>
      </c>
      <c r="BR72" s="22">
        <f t="shared" si="95"/>
        <v>0</v>
      </c>
      <c r="BS72" s="22">
        <f t="shared" si="96"/>
        <v>0</v>
      </c>
      <c r="BT72" s="22">
        <f t="shared" si="97"/>
        <v>0</v>
      </c>
      <c r="BU72" s="22">
        <f t="shared" si="98"/>
        <v>0</v>
      </c>
      <c r="BV72" s="22">
        <f t="shared" si="99"/>
        <v>0</v>
      </c>
      <c r="BW72" s="22">
        <f t="shared" si="100"/>
        <v>0</v>
      </c>
      <c r="BX72" s="22">
        <f t="shared" si="101"/>
        <v>0</v>
      </c>
      <c r="BY72" s="22">
        <f t="shared" si="102"/>
        <v>8.5225139999999993</v>
      </c>
      <c r="BZ72" s="22">
        <f t="shared" si="103"/>
        <v>0</v>
      </c>
      <c r="CA72" s="22">
        <f t="shared" si="104"/>
        <v>0</v>
      </c>
      <c r="CB72" s="22">
        <f t="shared" si="105"/>
        <v>0</v>
      </c>
      <c r="CC72" s="22">
        <f t="shared" si="106"/>
        <v>0</v>
      </c>
      <c r="CD72" s="22">
        <f t="shared" si="107"/>
        <v>0</v>
      </c>
      <c r="CE72" s="22">
        <f t="shared" si="108"/>
        <v>0</v>
      </c>
      <c r="CF72" s="22">
        <f t="shared" si="109"/>
        <v>0</v>
      </c>
      <c r="CG72" s="22">
        <f t="shared" si="110"/>
        <v>0</v>
      </c>
      <c r="CH72" s="22">
        <f t="shared" si="111"/>
        <v>0</v>
      </c>
      <c r="CI72" s="22">
        <f t="shared" si="112"/>
        <v>0</v>
      </c>
      <c r="CJ72" s="22">
        <f t="shared" si="113"/>
        <v>0</v>
      </c>
      <c r="CK72" s="22">
        <f t="shared" si="114"/>
        <v>0</v>
      </c>
    </row>
    <row r="73" spans="1:89" x14ac:dyDescent="0.25">
      <c r="A73" t="str">
        <f>VLOOKUP($C73,'Tech Pallet'!$A:$J,10,0)</f>
        <v>PIC</v>
      </c>
      <c r="B73" s="30" t="str">
        <f>VLOOKUP(C73,'Tech Pallet'!A:I,3,0)</f>
        <v>TALENTI</v>
      </c>
      <c r="C73" s="12">
        <f>VLOOKUP($D73,'DU -UCC'!B:C,2,0)</f>
        <v>68730234</v>
      </c>
      <c r="D73" s="84">
        <v>20186852000116</v>
      </c>
      <c r="E73" s="85" t="s">
        <v>175</v>
      </c>
      <c r="F73" s="86">
        <v>496165</v>
      </c>
      <c r="G73" s="86">
        <v>36781</v>
      </c>
      <c r="H73" s="86">
        <v>38288</v>
      </c>
      <c r="I73" s="86">
        <v>38725</v>
      </c>
      <c r="J73" s="86">
        <v>42681</v>
      </c>
      <c r="K73" s="86">
        <v>49298</v>
      </c>
      <c r="L73" s="86">
        <v>51784</v>
      </c>
      <c r="M73" s="86">
        <v>41571</v>
      </c>
      <c r="N73" s="86">
        <v>40980</v>
      </c>
      <c r="O73" s="86">
        <v>38505</v>
      </c>
      <c r="P73" s="86">
        <v>37942</v>
      </c>
      <c r="Q73" s="86">
        <v>34380</v>
      </c>
      <c r="R73" s="86">
        <v>41955</v>
      </c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23">
        <f t="shared" si="59"/>
        <v>989055</v>
      </c>
      <c r="AF73">
        <f>VLOOKUP($C73,'Tech Pallet'!$A:$I,9,0)</f>
        <v>255</v>
      </c>
      <c r="AG73">
        <f>VLOOKUP($C73,'Tech Pallet'!$A:$H,8,0)</f>
        <v>3.7853439999999999E-3</v>
      </c>
      <c r="AH73" s="25">
        <f t="shared" si="115"/>
        <v>492890</v>
      </c>
      <c r="AI73" s="25">
        <f t="shared" si="60"/>
        <v>0</v>
      </c>
      <c r="AJ73" s="8">
        <f t="shared" si="61"/>
        <v>1945.7450980392157</v>
      </c>
      <c r="AK73" s="21">
        <f t="shared" si="62"/>
        <v>1932.9019607843138</v>
      </c>
      <c r="AL73" s="20">
        <f t="shared" si="63"/>
        <v>0</v>
      </c>
      <c r="AM73" s="21">
        <f t="shared" si="64"/>
        <v>144.23921568627452</v>
      </c>
      <c r="AN73" s="21">
        <f t="shared" si="65"/>
        <v>150.14901960784314</v>
      </c>
      <c r="AO73" s="21">
        <f t="shared" si="66"/>
        <v>151.86274509803923</v>
      </c>
      <c r="AP73" s="21">
        <f t="shared" si="67"/>
        <v>167.37647058823529</v>
      </c>
      <c r="AQ73" s="21">
        <f t="shared" si="68"/>
        <v>193.32549019607842</v>
      </c>
      <c r="AR73" s="21">
        <f t="shared" si="69"/>
        <v>203.07450980392156</v>
      </c>
      <c r="AS73" s="21">
        <f t="shared" si="70"/>
        <v>163.02352941176471</v>
      </c>
      <c r="AT73" s="21">
        <f t="shared" si="71"/>
        <v>160.70588235294119</v>
      </c>
      <c r="AU73" s="21">
        <f t="shared" si="72"/>
        <v>151</v>
      </c>
      <c r="AV73" s="21">
        <f t="shared" si="73"/>
        <v>148.79215686274509</v>
      </c>
      <c r="AW73" s="21">
        <f t="shared" si="74"/>
        <v>134.8235294117647</v>
      </c>
      <c r="AX73" s="21">
        <f t="shared" si="75"/>
        <v>164.52941176470588</v>
      </c>
      <c r="AY73" s="21">
        <f t="shared" si="76"/>
        <v>0</v>
      </c>
      <c r="AZ73" s="21">
        <f t="shared" si="77"/>
        <v>0</v>
      </c>
      <c r="BA73" s="21">
        <f t="shared" si="78"/>
        <v>0</v>
      </c>
      <c r="BB73" s="21">
        <f t="shared" si="79"/>
        <v>0</v>
      </c>
      <c r="BC73" s="21">
        <f t="shared" si="80"/>
        <v>0</v>
      </c>
      <c r="BD73" s="21">
        <f t="shared" si="81"/>
        <v>0</v>
      </c>
      <c r="BE73" s="21">
        <f t="shared" si="82"/>
        <v>0</v>
      </c>
      <c r="BF73" s="21">
        <f t="shared" si="83"/>
        <v>0</v>
      </c>
      <c r="BG73" s="21">
        <f t="shared" si="84"/>
        <v>0</v>
      </c>
      <c r="BH73" s="21">
        <f t="shared" si="85"/>
        <v>0</v>
      </c>
      <c r="BI73" s="21">
        <f t="shared" si="86"/>
        <v>0</v>
      </c>
      <c r="BJ73" s="21">
        <f t="shared" si="87"/>
        <v>0</v>
      </c>
      <c r="BK73" s="17">
        <f t="shared" si="88"/>
        <v>1878.1552057599999</v>
      </c>
      <c r="BL73" s="22">
        <f t="shared" si="89"/>
        <v>1865.7582041599999</v>
      </c>
      <c r="BM73" s="22">
        <f t="shared" si="90"/>
        <v>0</v>
      </c>
      <c r="BN73" s="22">
        <f t="shared" si="91"/>
        <v>139.22873766399999</v>
      </c>
      <c r="BO73" s="22">
        <f t="shared" si="92"/>
        <v>144.93325107199999</v>
      </c>
      <c r="BP73" s="22">
        <f t="shared" si="93"/>
        <v>146.5874464</v>
      </c>
      <c r="BQ73" s="22">
        <f t="shared" si="94"/>
        <v>161.56226726399998</v>
      </c>
      <c r="BR73" s="22">
        <f t="shared" si="95"/>
        <v>186.609888512</v>
      </c>
      <c r="BS73" s="22">
        <f t="shared" si="96"/>
        <v>196.020253696</v>
      </c>
      <c r="BT73" s="22">
        <f t="shared" si="97"/>
        <v>157.36053542400001</v>
      </c>
      <c r="BU73" s="22">
        <f t="shared" si="98"/>
        <v>155.12339711999999</v>
      </c>
      <c r="BV73" s="22">
        <f t="shared" si="99"/>
        <v>145.75467072000001</v>
      </c>
      <c r="BW73" s="22">
        <f t="shared" si="100"/>
        <v>143.62352204799998</v>
      </c>
      <c r="BX73" s="22">
        <f t="shared" si="101"/>
        <v>130.14012672000001</v>
      </c>
      <c r="BY73" s="22">
        <f t="shared" si="102"/>
        <v>158.81410751999999</v>
      </c>
      <c r="BZ73" s="22">
        <f t="shared" si="103"/>
        <v>0</v>
      </c>
      <c r="CA73" s="22">
        <f t="shared" si="104"/>
        <v>0</v>
      </c>
      <c r="CB73" s="22">
        <f t="shared" si="105"/>
        <v>0</v>
      </c>
      <c r="CC73" s="22">
        <f t="shared" si="106"/>
        <v>0</v>
      </c>
      <c r="CD73" s="22">
        <f t="shared" si="107"/>
        <v>0</v>
      </c>
      <c r="CE73" s="22">
        <f t="shared" si="108"/>
        <v>0</v>
      </c>
      <c r="CF73" s="22">
        <f t="shared" si="109"/>
        <v>0</v>
      </c>
      <c r="CG73" s="22">
        <f t="shared" si="110"/>
        <v>0</v>
      </c>
      <c r="CH73" s="22">
        <f t="shared" si="111"/>
        <v>0</v>
      </c>
      <c r="CI73" s="22">
        <f t="shared" si="112"/>
        <v>0</v>
      </c>
      <c r="CJ73" s="22">
        <f t="shared" si="113"/>
        <v>0</v>
      </c>
      <c r="CK73" s="22">
        <f t="shared" si="114"/>
        <v>0</v>
      </c>
    </row>
    <row r="74" spans="1:89" x14ac:dyDescent="0.25">
      <c r="A74" t="str">
        <f>VLOOKUP($C74,'Tech Pallet'!$A:$J,10,0)</f>
        <v>NOV</v>
      </c>
      <c r="B74" s="30" t="str">
        <f>VLOOKUP(C74,'Tech Pallet'!A:I,3,0)</f>
        <v>Other</v>
      </c>
      <c r="C74" s="12">
        <f>VLOOKUP($D74,'DU -UCC'!B:C,2,0)</f>
        <v>64967300</v>
      </c>
      <c r="D74" s="84">
        <v>10077567008227</v>
      </c>
      <c r="E74" s="85" t="s">
        <v>177</v>
      </c>
      <c r="F74" s="86">
        <v>526767</v>
      </c>
      <c r="G74" s="86">
        <v>12010</v>
      </c>
      <c r="H74" s="86">
        <v>18635</v>
      </c>
      <c r="I74" s="86">
        <v>38940</v>
      </c>
      <c r="J74" s="86">
        <v>44780</v>
      </c>
      <c r="K74" s="86">
        <v>48400</v>
      </c>
      <c r="L74" s="86">
        <v>64790</v>
      </c>
      <c r="M74" s="86">
        <v>63180</v>
      </c>
      <c r="N74" s="86">
        <v>40465</v>
      </c>
      <c r="O74" s="86">
        <v>10055</v>
      </c>
      <c r="P74" s="86">
        <v>25793</v>
      </c>
      <c r="Q74" s="86">
        <v>25116.01</v>
      </c>
      <c r="R74" s="86">
        <v>25640</v>
      </c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23">
        <f t="shared" si="59"/>
        <v>944571.01</v>
      </c>
      <c r="AF74">
        <f>VLOOKUP($C74,'Tech Pallet'!$A:$I,9,0)</f>
        <v>240</v>
      </c>
      <c r="AG74">
        <f>VLOOKUP($C74,'Tech Pallet'!$A:$H,8,0)</f>
        <v>2.8319999999999999E-3</v>
      </c>
      <c r="AH74" s="25">
        <f t="shared" si="115"/>
        <v>417804.01</v>
      </c>
      <c r="AI74" s="25">
        <f t="shared" si="60"/>
        <v>0</v>
      </c>
      <c r="AJ74" s="8">
        <f t="shared" si="61"/>
        <v>2194.8625000000002</v>
      </c>
      <c r="AK74" s="21">
        <f t="shared" si="62"/>
        <v>1740.8500416666668</v>
      </c>
      <c r="AL74" s="20">
        <f t="shared" si="63"/>
        <v>0</v>
      </c>
      <c r="AM74" s="21">
        <f t="shared" si="64"/>
        <v>50.041666666666664</v>
      </c>
      <c r="AN74" s="21">
        <f t="shared" si="65"/>
        <v>77.645833333333329</v>
      </c>
      <c r="AO74" s="21">
        <f t="shared" si="66"/>
        <v>162.25</v>
      </c>
      <c r="AP74" s="21">
        <f t="shared" si="67"/>
        <v>186.58333333333334</v>
      </c>
      <c r="AQ74" s="21">
        <f t="shared" si="68"/>
        <v>201.66666666666666</v>
      </c>
      <c r="AR74" s="21">
        <f t="shared" si="69"/>
        <v>269.95833333333331</v>
      </c>
      <c r="AS74" s="21">
        <f t="shared" si="70"/>
        <v>263.25</v>
      </c>
      <c r="AT74" s="21">
        <f t="shared" si="71"/>
        <v>168.60416666666666</v>
      </c>
      <c r="AU74" s="21">
        <f t="shared" si="72"/>
        <v>41.895833333333336</v>
      </c>
      <c r="AV74" s="21">
        <f t="shared" si="73"/>
        <v>107.47083333333333</v>
      </c>
      <c r="AW74" s="21">
        <f t="shared" si="74"/>
        <v>104.65004166666667</v>
      </c>
      <c r="AX74" s="21">
        <f t="shared" si="75"/>
        <v>106.83333333333333</v>
      </c>
      <c r="AY74" s="21">
        <f t="shared" si="76"/>
        <v>0</v>
      </c>
      <c r="AZ74" s="21">
        <f t="shared" si="77"/>
        <v>0</v>
      </c>
      <c r="BA74" s="21">
        <f t="shared" si="78"/>
        <v>0</v>
      </c>
      <c r="BB74" s="21">
        <f t="shared" si="79"/>
        <v>0</v>
      </c>
      <c r="BC74" s="21">
        <f t="shared" si="80"/>
        <v>0</v>
      </c>
      <c r="BD74" s="21">
        <f t="shared" si="81"/>
        <v>0</v>
      </c>
      <c r="BE74" s="21">
        <f t="shared" si="82"/>
        <v>0</v>
      </c>
      <c r="BF74" s="21">
        <f t="shared" si="83"/>
        <v>0</v>
      </c>
      <c r="BG74" s="21">
        <f t="shared" si="84"/>
        <v>0</v>
      </c>
      <c r="BH74" s="21">
        <f t="shared" si="85"/>
        <v>0</v>
      </c>
      <c r="BI74" s="21">
        <f t="shared" si="86"/>
        <v>0</v>
      </c>
      <c r="BJ74" s="21">
        <f t="shared" si="87"/>
        <v>0</v>
      </c>
      <c r="BK74" s="17">
        <f t="shared" si="88"/>
        <v>1491.804144</v>
      </c>
      <c r="BL74" s="22">
        <f t="shared" si="89"/>
        <v>1183.2209563199999</v>
      </c>
      <c r="BM74" s="22">
        <f t="shared" si="90"/>
        <v>0</v>
      </c>
      <c r="BN74" s="22">
        <f t="shared" si="91"/>
        <v>34.012319999999995</v>
      </c>
      <c r="BO74" s="22">
        <f t="shared" si="92"/>
        <v>52.774319999999996</v>
      </c>
      <c r="BP74" s="22">
        <f t="shared" si="93"/>
        <v>110.27807999999999</v>
      </c>
      <c r="BQ74" s="22">
        <f t="shared" si="94"/>
        <v>126.81695999999999</v>
      </c>
      <c r="BR74" s="22">
        <f t="shared" si="95"/>
        <v>137.06879999999998</v>
      </c>
      <c r="BS74" s="22">
        <f t="shared" si="96"/>
        <v>183.48527999999999</v>
      </c>
      <c r="BT74" s="22">
        <f t="shared" si="97"/>
        <v>178.92576</v>
      </c>
      <c r="BU74" s="22">
        <f t="shared" si="98"/>
        <v>114.59688</v>
      </c>
      <c r="BV74" s="22">
        <f t="shared" si="99"/>
        <v>28.475759999999998</v>
      </c>
      <c r="BW74" s="22">
        <f t="shared" si="100"/>
        <v>73.045776000000004</v>
      </c>
      <c r="BX74" s="22">
        <f t="shared" si="101"/>
        <v>71.128540319999999</v>
      </c>
      <c r="BY74" s="22">
        <f t="shared" si="102"/>
        <v>72.612479999999991</v>
      </c>
      <c r="BZ74" s="22">
        <f t="shared" si="103"/>
        <v>0</v>
      </c>
      <c r="CA74" s="22">
        <f t="shared" si="104"/>
        <v>0</v>
      </c>
      <c r="CB74" s="22">
        <f t="shared" si="105"/>
        <v>0</v>
      </c>
      <c r="CC74" s="22">
        <f t="shared" si="106"/>
        <v>0</v>
      </c>
      <c r="CD74" s="22">
        <f t="shared" si="107"/>
        <v>0</v>
      </c>
      <c r="CE74" s="22">
        <f t="shared" si="108"/>
        <v>0</v>
      </c>
      <c r="CF74" s="22">
        <f t="shared" si="109"/>
        <v>0</v>
      </c>
      <c r="CG74" s="22">
        <f t="shared" si="110"/>
        <v>0</v>
      </c>
      <c r="CH74" s="22">
        <f t="shared" si="111"/>
        <v>0</v>
      </c>
      <c r="CI74" s="22">
        <f t="shared" si="112"/>
        <v>0</v>
      </c>
      <c r="CJ74" s="22">
        <f t="shared" si="113"/>
        <v>0</v>
      </c>
      <c r="CK74" s="22">
        <f t="shared" si="114"/>
        <v>0</v>
      </c>
    </row>
    <row r="75" spans="1:89" x14ac:dyDescent="0.25">
      <c r="A75" t="str">
        <f>VLOOKUP($C75,'Tech Pallet'!$A:$J,10,0)</f>
        <v>PIC</v>
      </c>
      <c r="B75" s="30" t="str">
        <f>VLOOKUP(C75,'Tech Pallet'!A:I,3,0)</f>
        <v>TALENTI</v>
      </c>
      <c r="C75" s="12">
        <f>VLOOKUP($D75,'DU -UCC'!B:C,2,0)</f>
        <v>68862392</v>
      </c>
      <c r="D75" s="84">
        <v>20186852000062</v>
      </c>
      <c r="E75" s="85" t="s">
        <v>172</v>
      </c>
      <c r="F75" s="86">
        <v>496535</v>
      </c>
      <c r="G75" s="86">
        <v>34758</v>
      </c>
      <c r="H75" s="86">
        <v>40246</v>
      </c>
      <c r="I75" s="86">
        <v>46471</v>
      </c>
      <c r="J75" s="86">
        <v>42080</v>
      </c>
      <c r="K75" s="86">
        <v>46956</v>
      </c>
      <c r="L75" s="86">
        <v>57466</v>
      </c>
      <c r="M75" s="86">
        <v>44190</v>
      </c>
      <c r="N75" s="86">
        <v>42795</v>
      </c>
      <c r="O75" s="86">
        <v>41445</v>
      </c>
      <c r="P75" s="86">
        <v>35700</v>
      </c>
      <c r="Q75" s="86">
        <v>32895</v>
      </c>
      <c r="R75" s="86">
        <v>33260</v>
      </c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23">
        <f t="shared" si="59"/>
        <v>994797</v>
      </c>
      <c r="AF75">
        <f>VLOOKUP($C75,'Tech Pallet'!$A:$I,9,0)</f>
        <v>255</v>
      </c>
      <c r="AG75">
        <f>VLOOKUP($C75,'Tech Pallet'!$A:$H,8,0)</f>
        <v>3.7839999999999996E-3</v>
      </c>
      <c r="AH75" s="25">
        <f t="shared" si="115"/>
        <v>498262</v>
      </c>
      <c r="AI75" s="25">
        <f t="shared" si="60"/>
        <v>0</v>
      </c>
      <c r="AJ75" s="8">
        <f t="shared" si="61"/>
        <v>1947.1960784313726</v>
      </c>
      <c r="AK75" s="21">
        <f t="shared" si="62"/>
        <v>1953.9686274509804</v>
      </c>
      <c r="AL75" s="20">
        <f t="shared" si="63"/>
        <v>0</v>
      </c>
      <c r="AM75" s="21">
        <f t="shared" si="64"/>
        <v>136.30588235294118</v>
      </c>
      <c r="AN75" s="21">
        <f t="shared" si="65"/>
        <v>157.82745098039214</v>
      </c>
      <c r="AO75" s="21">
        <f t="shared" si="66"/>
        <v>182.23921568627452</v>
      </c>
      <c r="AP75" s="21">
        <f t="shared" si="67"/>
        <v>165.01960784313727</v>
      </c>
      <c r="AQ75" s="21">
        <f t="shared" si="68"/>
        <v>184.14117647058825</v>
      </c>
      <c r="AR75" s="21">
        <f t="shared" si="69"/>
        <v>225.35686274509803</v>
      </c>
      <c r="AS75" s="21">
        <f t="shared" si="70"/>
        <v>173.29411764705881</v>
      </c>
      <c r="AT75" s="21">
        <f t="shared" si="71"/>
        <v>167.8235294117647</v>
      </c>
      <c r="AU75" s="21">
        <f t="shared" si="72"/>
        <v>162.52941176470588</v>
      </c>
      <c r="AV75" s="21">
        <f t="shared" si="73"/>
        <v>140</v>
      </c>
      <c r="AW75" s="21">
        <f t="shared" si="74"/>
        <v>129</v>
      </c>
      <c r="AX75" s="21">
        <f t="shared" si="75"/>
        <v>130.43137254901961</v>
      </c>
      <c r="AY75" s="21">
        <f t="shared" si="76"/>
        <v>0</v>
      </c>
      <c r="AZ75" s="21">
        <f t="shared" si="77"/>
        <v>0</v>
      </c>
      <c r="BA75" s="21">
        <f t="shared" si="78"/>
        <v>0</v>
      </c>
      <c r="BB75" s="21">
        <f t="shared" si="79"/>
        <v>0</v>
      </c>
      <c r="BC75" s="21">
        <f t="shared" si="80"/>
        <v>0</v>
      </c>
      <c r="BD75" s="21">
        <f t="shared" si="81"/>
        <v>0</v>
      </c>
      <c r="BE75" s="21">
        <f t="shared" si="82"/>
        <v>0</v>
      </c>
      <c r="BF75" s="21">
        <f t="shared" si="83"/>
        <v>0</v>
      </c>
      <c r="BG75" s="21">
        <f t="shared" si="84"/>
        <v>0</v>
      </c>
      <c r="BH75" s="21">
        <f t="shared" si="85"/>
        <v>0</v>
      </c>
      <c r="BI75" s="21">
        <f t="shared" si="86"/>
        <v>0</v>
      </c>
      <c r="BJ75" s="21">
        <f t="shared" si="87"/>
        <v>0</v>
      </c>
      <c r="BK75" s="17">
        <f t="shared" si="88"/>
        <v>1878.8884399999997</v>
      </c>
      <c r="BL75" s="22">
        <f t="shared" si="89"/>
        <v>1885.4234079999999</v>
      </c>
      <c r="BM75" s="22">
        <f t="shared" si="90"/>
        <v>0</v>
      </c>
      <c r="BN75" s="22">
        <f t="shared" si="91"/>
        <v>131.524272</v>
      </c>
      <c r="BO75" s="22">
        <f t="shared" si="92"/>
        <v>152.29086399999997</v>
      </c>
      <c r="BP75" s="22">
        <f t="shared" si="93"/>
        <v>175.84626399999999</v>
      </c>
      <c r="BQ75" s="22">
        <f t="shared" si="94"/>
        <v>159.23071999999999</v>
      </c>
      <c r="BR75" s="22">
        <f t="shared" si="95"/>
        <v>177.68150399999999</v>
      </c>
      <c r="BS75" s="22">
        <f t="shared" si="96"/>
        <v>217.45134399999998</v>
      </c>
      <c r="BT75" s="22">
        <f t="shared" si="97"/>
        <v>167.21495999999999</v>
      </c>
      <c r="BU75" s="22">
        <f t="shared" si="98"/>
        <v>161.93627999999998</v>
      </c>
      <c r="BV75" s="22">
        <f t="shared" si="99"/>
        <v>156.82787999999999</v>
      </c>
      <c r="BW75" s="22">
        <f t="shared" si="100"/>
        <v>135.08879999999999</v>
      </c>
      <c r="BX75" s="22">
        <f t="shared" si="101"/>
        <v>124.47467999999999</v>
      </c>
      <c r="BY75" s="22">
        <f t="shared" si="102"/>
        <v>125.85583999999999</v>
      </c>
      <c r="BZ75" s="22">
        <f t="shared" si="103"/>
        <v>0</v>
      </c>
      <c r="CA75" s="22">
        <f t="shared" si="104"/>
        <v>0</v>
      </c>
      <c r="CB75" s="22">
        <f t="shared" si="105"/>
        <v>0</v>
      </c>
      <c r="CC75" s="22">
        <f t="shared" si="106"/>
        <v>0</v>
      </c>
      <c r="CD75" s="22">
        <f t="shared" si="107"/>
        <v>0</v>
      </c>
      <c r="CE75" s="22">
        <f t="shared" si="108"/>
        <v>0</v>
      </c>
      <c r="CF75" s="22">
        <f t="shared" si="109"/>
        <v>0</v>
      </c>
      <c r="CG75" s="22">
        <f t="shared" si="110"/>
        <v>0</v>
      </c>
      <c r="CH75" s="22">
        <f t="shared" si="111"/>
        <v>0</v>
      </c>
      <c r="CI75" s="22">
        <f t="shared" si="112"/>
        <v>0</v>
      </c>
      <c r="CJ75" s="22">
        <f t="shared" si="113"/>
        <v>0</v>
      </c>
      <c r="CK75" s="22">
        <f t="shared" si="114"/>
        <v>0</v>
      </c>
    </row>
    <row r="76" spans="1:89" x14ac:dyDescent="0.25">
      <c r="A76" t="str">
        <f>VLOOKUP($C76,'Tech Pallet'!$A:$J,10,0)</f>
        <v>NOV</v>
      </c>
      <c r="B76" s="30" t="str">
        <f>VLOOKUP(C76,'Tech Pallet'!A:I,3,0)</f>
        <v>Facepieces</v>
      </c>
      <c r="C76" s="12">
        <f>VLOOKUP($D76,'DU -UCC'!B:C,2,0)</f>
        <v>64341109</v>
      </c>
      <c r="D76" s="84">
        <v>10077567003482</v>
      </c>
      <c r="E76" s="85" t="s">
        <v>180</v>
      </c>
      <c r="F76" s="86">
        <v>463503</v>
      </c>
      <c r="G76" s="86">
        <v>15981</v>
      </c>
      <c r="H76" s="86">
        <v>24344</v>
      </c>
      <c r="I76" s="86">
        <v>67056</v>
      </c>
      <c r="J76" s="86">
        <v>55425</v>
      </c>
      <c r="K76" s="86">
        <v>68326</v>
      </c>
      <c r="L76" s="86">
        <v>71969</v>
      </c>
      <c r="M76" s="86">
        <v>55515</v>
      </c>
      <c r="N76" s="86">
        <v>42255</v>
      </c>
      <c r="O76" s="86">
        <v>37590</v>
      </c>
      <c r="P76" s="86">
        <v>23175</v>
      </c>
      <c r="Q76" s="86">
        <v>17280</v>
      </c>
      <c r="R76" s="86">
        <v>17285</v>
      </c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23">
        <f t="shared" si="59"/>
        <v>959704</v>
      </c>
      <c r="AF76">
        <f>VLOOKUP($C76,'Tech Pallet'!$A:$I,9,0)</f>
        <v>210</v>
      </c>
      <c r="AG76">
        <f>VLOOKUP($C76,'Tech Pallet'!$A:$H,8,0)</f>
        <v>2E-3</v>
      </c>
      <c r="AH76" s="25">
        <f t="shared" si="115"/>
        <v>496201</v>
      </c>
      <c r="AI76" s="25">
        <f t="shared" si="60"/>
        <v>0</v>
      </c>
      <c r="AJ76" s="8">
        <f t="shared" si="61"/>
        <v>2207.1571428571428</v>
      </c>
      <c r="AK76" s="21">
        <f t="shared" si="62"/>
        <v>2362.861904761905</v>
      </c>
      <c r="AL76" s="20">
        <f t="shared" si="63"/>
        <v>0</v>
      </c>
      <c r="AM76" s="21">
        <f t="shared" si="64"/>
        <v>76.099999999999994</v>
      </c>
      <c r="AN76" s="21">
        <f t="shared" si="65"/>
        <v>115.92380952380952</v>
      </c>
      <c r="AO76" s="21">
        <f t="shared" si="66"/>
        <v>319.31428571428569</v>
      </c>
      <c r="AP76" s="21">
        <f t="shared" si="67"/>
        <v>263.92857142857144</v>
      </c>
      <c r="AQ76" s="21">
        <f t="shared" si="68"/>
        <v>325.36190476190478</v>
      </c>
      <c r="AR76" s="21">
        <f t="shared" si="69"/>
        <v>342.70952380952383</v>
      </c>
      <c r="AS76" s="21">
        <f t="shared" si="70"/>
        <v>264.35714285714283</v>
      </c>
      <c r="AT76" s="21">
        <f t="shared" si="71"/>
        <v>201.21428571428572</v>
      </c>
      <c r="AU76" s="21">
        <f t="shared" si="72"/>
        <v>179</v>
      </c>
      <c r="AV76" s="21">
        <f t="shared" si="73"/>
        <v>110.35714285714286</v>
      </c>
      <c r="AW76" s="21">
        <f t="shared" si="74"/>
        <v>82.285714285714292</v>
      </c>
      <c r="AX76" s="21">
        <f t="shared" si="75"/>
        <v>82.30952380952381</v>
      </c>
      <c r="AY76" s="21">
        <f t="shared" si="76"/>
        <v>0</v>
      </c>
      <c r="AZ76" s="21">
        <f t="shared" si="77"/>
        <v>0</v>
      </c>
      <c r="BA76" s="21">
        <f t="shared" si="78"/>
        <v>0</v>
      </c>
      <c r="BB76" s="21">
        <f t="shared" si="79"/>
        <v>0</v>
      </c>
      <c r="BC76" s="21">
        <f t="shared" si="80"/>
        <v>0</v>
      </c>
      <c r="BD76" s="21">
        <f t="shared" si="81"/>
        <v>0</v>
      </c>
      <c r="BE76" s="21">
        <f t="shared" si="82"/>
        <v>0</v>
      </c>
      <c r="BF76" s="21">
        <f t="shared" si="83"/>
        <v>0</v>
      </c>
      <c r="BG76" s="21">
        <f t="shared" si="84"/>
        <v>0</v>
      </c>
      <c r="BH76" s="21">
        <f t="shared" si="85"/>
        <v>0</v>
      </c>
      <c r="BI76" s="21">
        <f t="shared" si="86"/>
        <v>0</v>
      </c>
      <c r="BJ76" s="21">
        <f t="shared" si="87"/>
        <v>0</v>
      </c>
      <c r="BK76" s="17">
        <f t="shared" si="88"/>
        <v>927.00599999999997</v>
      </c>
      <c r="BL76" s="22">
        <f t="shared" si="89"/>
        <v>992.40200000000004</v>
      </c>
      <c r="BM76" s="22">
        <f t="shared" si="90"/>
        <v>0</v>
      </c>
      <c r="BN76" s="22">
        <f t="shared" si="91"/>
        <v>31.962</v>
      </c>
      <c r="BO76" s="22">
        <f t="shared" si="92"/>
        <v>48.688000000000002</v>
      </c>
      <c r="BP76" s="22">
        <f t="shared" si="93"/>
        <v>134.11199999999999</v>
      </c>
      <c r="BQ76" s="22">
        <f t="shared" si="94"/>
        <v>110.85000000000001</v>
      </c>
      <c r="BR76" s="22">
        <f t="shared" si="95"/>
        <v>136.65200000000002</v>
      </c>
      <c r="BS76" s="22">
        <f t="shared" si="96"/>
        <v>143.93800000000002</v>
      </c>
      <c r="BT76" s="22">
        <f t="shared" si="97"/>
        <v>111.03</v>
      </c>
      <c r="BU76" s="22">
        <f t="shared" si="98"/>
        <v>84.51</v>
      </c>
      <c r="BV76" s="22">
        <f t="shared" si="99"/>
        <v>75.180000000000007</v>
      </c>
      <c r="BW76" s="22">
        <f t="shared" si="100"/>
        <v>46.35</v>
      </c>
      <c r="BX76" s="22">
        <f t="shared" si="101"/>
        <v>34.56</v>
      </c>
      <c r="BY76" s="22">
        <f t="shared" si="102"/>
        <v>34.57</v>
      </c>
      <c r="BZ76" s="22">
        <f t="shared" si="103"/>
        <v>0</v>
      </c>
      <c r="CA76" s="22">
        <f t="shared" si="104"/>
        <v>0</v>
      </c>
      <c r="CB76" s="22">
        <f t="shared" si="105"/>
        <v>0</v>
      </c>
      <c r="CC76" s="22">
        <f t="shared" si="106"/>
        <v>0</v>
      </c>
      <c r="CD76" s="22">
        <f t="shared" si="107"/>
        <v>0</v>
      </c>
      <c r="CE76" s="22">
        <f t="shared" si="108"/>
        <v>0</v>
      </c>
      <c r="CF76" s="22">
        <f t="shared" si="109"/>
        <v>0</v>
      </c>
      <c r="CG76" s="22">
        <f t="shared" si="110"/>
        <v>0</v>
      </c>
      <c r="CH76" s="22">
        <f t="shared" si="111"/>
        <v>0</v>
      </c>
      <c r="CI76" s="22">
        <f t="shared" si="112"/>
        <v>0</v>
      </c>
      <c r="CJ76" s="22">
        <f t="shared" si="113"/>
        <v>0</v>
      </c>
      <c r="CK76" s="22">
        <f t="shared" si="114"/>
        <v>0</v>
      </c>
    </row>
    <row r="77" spans="1:89" x14ac:dyDescent="0.25">
      <c r="A77" t="str">
        <f>VLOOKUP($C77,'Tech Pallet'!$A:$J,10,0)</f>
        <v>NOV</v>
      </c>
      <c r="B77" s="30" t="str">
        <f>VLOOKUP(C77,'Tech Pallet'!A:I,3,0)</f>
        <v>BJ Bars</v>
      </c>
      <c r="C77" s="12">
        <f>VLOOKUP($D77,'DU -UCC'!B:C,2,0)</f>
        <v>64987232</v>
      </c>
      <c r="D77" s="84">
        <v>10076840004529</v>
      </c>
      <c r="E77" s="85" t="s">
        <v>544</v>
      </c>
      <c r="F77" s="86">
        <v>0</v>
      </c>
      <c r="G77" s="86">
        <v>0</v>
      </c>
      <c r="H77" s="86">
        <v>0</v>
      </c>
      <c r="I77" s="86">
        <v>0</v>
      </c>
      <c r="J77" s="86">
        <v>0</v>
      </c>
      <c r="K77" s="86">
        <v>0</v>
      </c>
      <c r="L77" s="86">
        <v>0</v>
      </c>
      <c r="M77" s="86">
        <v>0</v>
      </c>
      <c r="N77" s="86">
        <v>0</v>
      </c>
      <c r="O77" s="86">
        <v>0</v>
      </c>
      <c r="P77" s="86">
        <v>0</v>
      </c>
      <c r="Q77" s="86">
        <v>0</v>
      </c>
      <c r="R77" s="86">
        <v>15723</v>
      </c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23">
        <f t="shared" si="59"/>
        <v>15723</v>
      </c>
      <c r="AF77">
        <f>VLOOKUP($C77,'Tech Pallet'!$A:$I,9,0)</f>
        <v>165</v>
      </c>
      <c r="AG77">
        <f>VLOOKUP($C77,'Tech Pallet'!$A:$H,8,0)</f>
        <v>2.3999999999999998E-3</v>
      </c>
      <c r="AH77" s="25">
        <f t="shared" si="115"/>
        <v>15723</v>
      </c>
      <c r="AI77" s="25">
        <f t="shared" si="60"/>
        <v>0</v>
      </c>
      <c r="AJ77" s="8">
        <f t="shared" si="61"/>
        <v>0</v>
      </c>
      <c r="AK77" s="21">
        <f t="shared" si="62"/>
        <v>95.290909090909096</v>
      </c>
      <c r="AL77" s="20">
        <f t="shared" si="63"/>
        <v>0</v>
      </c>
      <c r="AM77" s="21">
        <f t="shared" si="64"/>
        <v>0</v>
      </c>
      <c r="AN77" s="21">
        <f t="shared" si="65"/>
        <v>0</v>
      </c>
      <c r="AO77" s="21">
        <f t="shared" si="66"/>
        <v>0</v>
      </c>
      <c r="AP77" s="21">
        <f t="shared" si="67"/>
        <v>0</v>
      </c>
      <c r="AQ77" s="21">
        <f t="shared" si="68"/>
        <v>0</v>
      </c>
      <c r="AR77" s="21">
        <f t="shared" si="69"/>
        <v>0</v>
      </c>
      <c r="AS77" s="21">
        <f t="shared" si="70"/>
        <v>0</v>
      </c>
      <c r="AT77" s="21">
        <f t="shared" si="71"/>
        <v>0</v>
      </c>
      <c r="AU77" s="21">
        <f t="shared" si="72"/>
        <v>0</v>
      </c>
      <c r="AV77" s="21">
        <f t="shared" si="73"/>
        <v>0</v>
      </c>
      <c r="AW77" s="21">
        <f t="shared" si="74"/>
        <v>0</v>
      </c>
      <c r="AX77" s="21">
        <f t="shared" si="75"/>
        <v>95.290909090909096</v>
      </c>
      <c r="AY77" s="21">
        <f t="shared" si="76"/>
        <v>0</v>
      </c>
      <c r="AZ77" s="21">
        <f t="shared" si="77"/>
        <v>0</v>
      </c>
      <c r="BA77" s="21">
        <f t="shared" si="78"/>
        <v>0</v>
      </c>
      <c r="BB77" s="21">
        <f t="shared" si="79"/>
        <v>0</v>
      </c>
      <c r="BC77" s="21">
        <f t="shared" si="80"/>
        <v>0</v>
      </c>
      <c r="BD77" s="21">
        <f t="shared" si="81"/>
        <v>0</v>
      </c>
      <c r="BE77" s="21">
        <f t="shared" si="82"/>
        <v>0</v>
      </c>
      <c r="BF77" s="21">
        <f t="shared" si="83"/>
        <v>0</v>
      </c>
      <c r="BG77" s="21">
        <f t="shared" si="84"/>
        <v>0</v>
      </c>
      <c r="BH77" s="21">
        <f t="shared" si="85"/>
        <v>0</v>
      </c>
      <c r="BI77" s="21">
        <f t="shared" si="86"/>
        <v>0</v>
      </c>
      <c r="BJ77" s="21">
        <f t="shared" si="87"/>
        <v>0</v>
      </c>
      <c r="BK77" s="17">
        <f t="shared" si="88"/>
        <v>0</v>
      </c>
      <c r="BL77" s="22">
        <f t="shared" si="89"/>
        <v>37.735199999999999</v>
      </c>
      <c r="BM77" s="22">
        <f t="shared" si="90"/>
        <v>0</v>
      </c>
      <c r="BN77" s="22">
        <f t="shared" si="91"/>
        <v>0</v>
      </c>
      <c r="BO77" s="22">
        <f t="shared" si="92"/>
        <v>0</v>
      </c>
      <c r="BP77" s="22">
        <f t="shared" si="93"/>
        <v>0</v>
      </c>
      <c r="BQ77" s="22">
        <f t="shared" si="94"/>
        <v>0</v>
      </c>
      <c r="BR77" s="22">
        <f t="shared" si="95"/>
        <v>0</v>
      </c>
      <c r="BS77" s="22">
        <f t="shared" si="96"/>
        <v>0</v>
      </c>
      <c r="BT77" s="22">
        <f t="shared" si="97"/>
        <v>0</v>
      </c>
      <c r="BU77" s="22">
        <f t="shared" si="98"/>
        <v>0</v>
      </c>
      <c r="BV77" s="22">
        <f t="shared" si="99"/>
        <v>0</v>
      </c>
      <c r="BW77" s="22">
        <f t="shared" si="100"/>
        <v>0</v>
      </c>
      <c r="BX77" s="22">
        <f t="shared" si="101"/>
        <v>0</v>
      </c>
      <c r="BY77" s="22">
        <f t="shared" si="102"/>
        <v>37.735199999999999</v>
      </c>
      <c r="BZ77" s="22">
        <f t="shared" si="103"/>
        <v>0</v>
      </c>
      <c r="CA77" s="22">
        <f t="shared" si="104"/>
        <v>0</v>
      </c>
      <c r="CB77" s="22">
        <f t="shared" si="105"/>
        <v>0</v>
      </c>
      <c r="CC77" s="22">
        <f t="shared" si="106"/>
        <v>0</v>
      </c>
      <c r="CD77" s="22">
        <f t="shared" si="107"/>
        <v>0</v>
      </c>
      <c r="CE77" s="22">
        <f t="shared" si="108"/>
        <v>0</v>
      </c>
      <c r="CF77" s="22">
        <f t="shared" si="109"/>
        <v>0</v>
      </c>
      <c r="CG77" s="22">
        <f t="shared" si="110"/>
        <v>0</v>
      </c>
      <c r="CH77" s="22">
        <f t="shared" si="111"/>
        <v>0</v>
      </c>
      <c r="CI77" s="22">
        <f t="shared" si="112"/>
        <v>0</v>
      </c>
      <c r="CJ77" s="22">
        <f t="shared" si="113"/>
        <v>0</v>
      </c>
      <c r="CK77" s="22">
        <f t="shared" si="114"/>
        <v>0</v>
      </c>
    </row>
    <row r="78" spans="1:89" x14ac:dyDescent="0.25">
      <c r="A78" t="str">
        <f>VLOOKUP($C78,'Tech Pallet'!$A:$J,10,0)</f>
        <v>NOV</v>
      </c>
      <c r="B78" s="30" t="str">
        <f>VLOOKUP(C78,'Tech Pallet'!A:I,3,0)</f>
        <v>Yasso Sticks</v>
      </c>
      <c r="C78" s="12">
        <f>VLOOKUP($D78,'DU -UCC'!B:C,2,0)</f>
        <v>64325513</v>
      </c>
      <c r="D78" s="84">
        <v>10851035003446</v>
      </c>
      <c r="E78" s="85" t="s">
        <v>239</v>
      </c>
      <c r="F78" s="86">
        <v>269818</v>
      </c>
      <c r="G78" s="86">
        <v>20636</v>
      </c>
      <c r="H78" s="86">
        <v>27982</v>
      </c>
      <c r="I78" s="86">
        <v>11684</v>
      </c>
      <c r="J78" s="86">
        <v>19339</v>
      </c>
      <c r="K78" s="86">
        <v>34730</v>
      </c>
      <c r="L78" s="86">
        <v>39289</v>
      </c>
      <c r="M78" s="86">
        <v>33345</v>
      </c>
      <c r="N78" s="86">
        <v>36484</v>
      </c>
      <c r="O78" s="86">
        <v>30762</v>
      </c>
      <c r="P78" s="86">
        <v>15995</v>
      </c>
      <c r="Q78" s="86">
        <v>22317</v>
      </c>
      <c r="R78" s="86">
        <v>30374</v>
      </c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23">
        <f t="shared" si="59"/>
        <v>592755</v>
      </c>
      <c r="AF78">
        <f>VLOOKUP($C78,'Tech Pallet'!$A:$I,9,0)</f>
        <v>187</v>
      </c>
      <c r="AG78">
        <f>VLOOKUP($C78,'Tech Pallet'!$A:$H,8,0)</f>
        <v>3.3119999999999998E-3</v>
      </c>
      <c r="AH78" s="25">
        <f t="shared" si="115"/>
        <v>322937</v>
      </c>
      <c r="AI78" s="25">
        <f t="shared" si="60"/>
        <v>0</v>
      </c>
      <c r="AJ78" s="8">
        <f t="shared" si="61"/>
        <v>1442.8770053475937</v>
      </c>
      <c r="AK78" s="21">
        <f t="shared" si="62"/>
        <v>1726.9358288770054</v>
      </c>
      <c r="AL78" s="20">
        <f t="shared" si="63"/>
        <v>0</v>
      </c>
      <c r="AM78" s="21">
        <f t="shared" si="64"/>
        <v>110.35294117647059</v>
      </c>
      <c r="AN78" s="21">
        <f t="shared" si="65"/>
        <v>149.63636363636363</v>
      </c>
      <c r="AO78" s="21">
        <f t="shared" si="66"/>
        <v>62.481283422459896</v>
      </c>
      <c r="AP78" s="21">
        <f t="shared" si="67"/>
        <v>103.41711229946524</v>
      </c>
      <c r="AQ78" s="21">
        <f t="shared" si="68"/>
        <v>185.72192513368984</v>
      </c>
      <c r="AR78" s="21">
        <f t="shared" si="69"/>
        <v>210.10160427807486</v>
      </c>
      <c r="AS78" s="21">
        <f t="shared" si="70"/>
        <v>178.31550802139037</v>
      </c>
      <c r="AT78" s="21">
        <f t="shared" si="71"/>
        <v>195.10160427807486</v>
      </c>
      <c r="AU78" s="21">
        <f t="shared" si="72"/>
        <v>164.50267379679144</v>
      </c>
      <c r="AV78" s="21">
        <f t="shared" si="73"/>
        <v>85.534759358288767</v>
      </c>
      <c r="AW78" s="21">
        <f t="shared" si="74"/>
        <v>119.34224598930481</v>
      </c>
      <c r="AX78" s="21">
        <f t="shared" si="75"/>
        <v>162.42780748663102</v>
      </c>
      <c r="AY78" s="21">
        <f t="shared" si="76"/>
        <v>0</v>
      </c>
      <c r="AZ78" s="21">
        <f t="shared" si="77"/>
        <v>0</v>
      </c>
      <c r="BA78" s="21">
        <f t="shared" si="78"/>
        <v>0</v>
      </c>
      <c r="BB78" s="21">
        <f t="shared" si="79"/>
        <v>0</v>
      </c>
      <c r="BC78" s="21">
        <f t="shared" si="80"/>
        <v>0</v>
      </c>
      <c r="BD78" s="21">
        <f t="shared" si="81"/>
        <v>0</v>
      </c>
      <c r="BE78" s="21">
        <f t="shared" si="82"/>
        <v>0</v>
      </c>
      <c r="BF78" s="21">
        <f t="shared" si="83"/>
        <v>0</v>
      </c>
      <c r="BG78" s="21">
        <f t="shared" si="84"/>
        <v>0</v>
      </c>
      <c r="BH78" s="21">
        <f t="shared" si="85"/>
        <v>0</v>
      </c>
      <c r="BI78" s="21">
        <f t="shared" si="86"/>
        <v>0</v>
      </c>
      <c r="BJ78" s="21">
        <f t="shared" si="87"/>
        <v>0</v>
      </c>
      <c r="BK78" s="17">
        <f t="shared" si="88"/>
        <v>893.63721599999997</v>
      </c>
      <c r="BL78" s="22">
        <f t="shared" si="89"/>
        <v>1069.567344</v>
      </c>
      <c r="BM78" s="22">
        <f t="shared" si="90"/>
        <v>0</v>
      </c>
      <c r="BN78" s="22">
        <f t="shared" si="91"/>
        <v>68.346431999999993</v>
      </c>
      <c r="BO78" s="22">
        <f t="shared" si="92"/>
        <v>92.676383999999999</v>
      </c>
      <c r="BP78" s="22">
        <f t="shared" si="93"/>
        <v>38.697407999999996</v>
      </c>
      <c r="BQ78" s="22">
        <f t="shared" si="94"/>
        <v>64.050767999999991</v>
      </c>
      <c r="BR78" s="22">
        <f t="shared" si="95"/>
        <v>115.02575999999999</v>
      </c>
      <c r="BS78" s="22">
        <f t="shared" si="96"/>
        <v>130.125168</v>
      </c>
      <c r="BT78" s="22">
        <f t="shared" si="97"/>
        <v>110.43863999999999</v>
      </c>
      <c r="BU78" s="22">
        <f t="shared" si="98"/>
        <v>120.83500799999999</v>
      </c>
      <c r="BV78" s="22">
        <f t="shared" si="99"/>
        <v>101.88374399999999</v>
      </c>
      <c r="BW78" s="22">
        <f t="shared" si="100"/>
        <v>52.975439999999999</v>
      </c>
      <c r="BX78" s="22">
        <f t="shared" si="101"/>
        <v>73.913904000000002</v>
      </c>
      <c r="BY78" s="22">
        <f t="shared" si="102"/>
        <v>100.598688</v>
      </c>
      <c r="BZ78" s="22">
        <f t="shared" si="103"/>
        <v>0</v>
      </c>
      <c r="CA78" s="22">
        <f t="shared" si="104"/>
        <v>0</v>
      </c>
      <c r="CB78" s="22">
        <f t="shared" si="105"/>
        <v>0</v>
      </c>
      <c r="CC78" s="22">
        <f t="shared" si="106"/>
        <v>0</v>
      </c>
      <c r="CD78" s="22">
        <f t="shared" si="107"/>
        <v>0</v>
      </c>
      <c r="CE78" s="22">
        <f t="shared" si="108"/>
        <v>0</v>
      </c>
      <c r="CF78" s="22">
        <f t="shared" si="109"/>
        <v>0</v>
      </c>
      <c r="CG78" s="22">
        <f t="shared" si="110"/>
        <v>0</v>
      </c>
      <c r="CH78" s="22">
        <f t="shared" si="111"/>
        <v>0</v>
      </c>
      <c r="CI78" s="22">
        <f t="shared" si="112"/>
        <v>0</v>
      </c>
      <c r="CJ78" s="22">
        <f t="shared" si="113"/>
        <v>0</v>
      </c>
      <c r="CK78" s="22">
        <f t="shared" si="114"/>
        <v>0</v>
      </c>
    </row>
    <row r="79" spans="1:89" x14ac:dyDescent="0.25">
      <c r="A79" t="str">
        <f>VLOOKUP($C79,'Tech Pallet'!$A:$J,10,0)</f>
        <v>NOV</v>
      </c>
      <c r="B79" s="30" t="str">
        <f>VLOOKUP(C79,'Tech Pallet'!A:I,3,0)</f>
        <v>Other</v>
      </c>
      <c r="C79" s="12">
        <f>VLOOKUP($D79,'DU -UCC'!B:C,2,0)</f>
        <v>64973976</v>
      </c>
      <c r="D79" s="84">
        <v>10840473400115</v>
      </c>
      <c r="E79" s="85" t="s">
        <v>574</v>
      </c>
      <c r="F79" s="86"/>
      <c r="G79" s="86">
        <v>0</v>
      </c>
      <c r="H79" s="86">
        <v>0</v>
      </c>
      <c r="I79" s="86">
        <v>0</v>
      </c>
      <c r="J79" s="86">
        <v>0</v>
      </c>
      <c r="K79" s="86">
        <v>0</v>
      </c>
      <c r="L79" s="86">
        <v>0</v>
      </c>
      <c r="M79" s="86">
        <v>0</v>
      </c>
      <c r="N79" s="86">
        <v>0</v>
      </c>
      <c r="O79" s="86">
        <v>0</v>
      </c>
      <c r="P79" s="86">
        <v>0</v>
      </c>
      <c r="Q79" s="86">
        <v>0</v>
      </c>
      <c r="R79" s="86">
        <v>0</v>
      </c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23">
        <f t="shared" si="59"/>
        <v>0</v>
      </c>
      <c r="AF79">
        <f>VLOOKUP($C79,'Tech Pallet'!$A:$I,9,0)</f>
        <v>190</v>
      </c>
      <c r="AG79">
        <f>VLOOKUP($C79,'Tech Pallet'!$A:$H,8,0)</f>
        <v>1.0644000000000001E-3</v>
      </c>
      <c r="AH79" s="25">
        <f t="shared" si="115"/>
        <v>0</v>
      </c>
      <c r="AI79" s="25">
        <f t="shared" si="60"/>
        <v>0</v>
      </c>
      <c r="AJ79" s="8">
        <f t="shared" si="61"/>
        <v>0</v>
      </c>
      <c r="AK79" s="21">
        <f t="shared" si="62"/>
        <v>0</v>
      </c>
      <c r="AL79" s="20">
        <f t="shared" si="63"/>
        <v>0</v>
      </c>
      <c r="AM79" s="21">
        <f t="shared" si="64"/>
        <v>0</v>
      </c>
      <c r="AN79" s="21">
        <f t="shared" si="65"/>
        <v>0</v>
      </c>
      <c r="AO79" s="21">
        <f t="shared" si="66"/>
        <v>0</v>
      </c>
      <c r="AP79" s="21">
        <f t="shared" si="67"/>
        <v>0</v>
      </c>
      <c r="AQ79" s="21">
        <f t="shared" si="68"/>
        <v>0</v>
      </c>
      <c r="AR79" s="21">
        <f t="shared" si="69"/>
        <v>0</v>
      </c>
      <c r="AS79" s="21">
        <f t="shared" si="70"/>
        <v>0</v>
      </c>
      <c r="AT79" s="21">
        <f t="shared" si="71"/>
        <v>0</v>
      </c>
      <c r="AU79" s="21">
        <f t="shared" si="72"/>
        <v>0</v>
      </c>
      <c r="AV79" s="21">
        <f t="shared" si="73"/>
        <v>0</v>
      </c>
      <c r="AW79" s="21">
        <f t="shared" si="74"/>
        <v>0</v>
      </c>
      <c r="AX79" s="21">
        <f t="shared" si="75"/>
        <v>0</v>
      </c>
      <c r="AY79" s="21">
        <f t="shared" si="76"/>
        <v>0</v>
      </c>
      <c r="AZ79" s="21">
        <f t="shared" si="77"/>
        <v>0</v>
      </c>
      <c r="BA79" s="21">
        <f t="shared" si="78"/>
        <v>0</v>
      </c>
      <c r="BB79" s="21">
        <f t="shared" si="79"/>
        <v>0</v>
      </c>
      <c r="BC79" s="21">
        <f t="shared" si="80"/>
        <v>0</v>
      </c>
      <c r="BD79" s="21">
        <f t="shared" si="81"/>
        <v>0</v>
      </c>
      <c r="BE79" s="21">
        <f t="shared" si="82"/>
        <v>0</v>
      </c>
      <c r="BF79" s="21">
        <f t="shared" si="83"/>
        <v>0</v>
      </c>
      <c r="BG79" s="21">
        <f t="shared" si="84"/>
        <v>0</v>
      </c>
      <c r="BH79" s="21">
        <f t="shared" si="85"/>
        <v>0</v>
      </c>
      <c r="BI79" s="21">
        <f t="shared" si="86"/>
        <v>0</v>
      </c>
      <c r="BJ79" s="21">
        <f t="shared" si="87"/>
        <v>0</v>
      </c>
      <c r="BK79" s="17">
        <f t="shared" si="88"/>
        <v>0</v>
      </c>
      <c r="BL79" s="22">
        <f t="shared" si="89"/>
        <v>0</v>
      </c>
      <c r="BM79" s="22">
        <f t="shared" si="90"/>
        <v>0</v>
      </c>
      <c r="BN79" s="22">
        <f t="shared" si="91"/>
        <v>0</v>
      </c>
      <c r="BO79" s="22">
        <f t="shared" si="92"/>
        <v>0</v>
      </c>
      <c r="BP79" s="22">
        <f t="shared" si="93"/>
        <v>0</v>
      </c>
      <c r="BQ79" s="22">
        <f t="shared" si="94"/>
        <v>0</v>
      </c>
      <c r="BR79" s="22">
        <f t="shared" si="95"/>
        <v>0</v>
      </c>
      <c r="BS79" s="22">
        <f t="shared" si="96"/>
        <v>0</v>
      </c>
      <c r="BT79" s="22">
        <f t="shared" si="97"/>
        <v>0</v>
      </c>
      <c r="BU79" s="22">
        <f t="shared" si="98"/>
        <v>0</v>
      </c>
      <c r="BV79" s="22">
        <f t="shared" si="99"/>
        <v>0</v>
      </c>
      <c r="BW79" s="22">
        <f t="shared" si="100"/>
        <v>0</v>
      </c>
      <c r="BX79" s="22">
        <f t="shared" si="101"/>
        <v>0</v>
      </c>
      <c r="BY79" s="22">
        <f t="shared" si="102"/>
        <v>0</v>
      </c>
      <c r="BZ79" s="22">
        <f t="shared" si="103"/>
        <v>0</v>
      </c>
      <c r="CA79" s="22">
        <f t="shared" si="104"/>
        <v>0</v>
      </c>
      <c r="CB79" s="22">
        <f t="shared" si="105"/>
        <v>0</v>
      </c>
      <c r="CC79" s="22">
        <f t="shared" si="106"/>
        <v>0</v>
      </c>
      <c r="CD79" s="22">
        <f t="shared" si="107"/>
        <v>0</v>
      </c>
      <c r="CE79" s="22">
        <f t="shared" si="108"/>
        <v>0</v>
      </c>
      <c r="CF79" s="22">
        <f t="shared" si="109"/>
        <v>0</v>
      </c>
      <c r="CG79" s="22">
        <f t="shared" si="110"/>
        <v>0</v>
      </c>
      <c r="CH79" s="22">
        <f t="shared" si="111"/>
        <v>0</v>
      </c>
      <c r="CI79" s="22">
        <f t="shared" si="112"/>
        <v>0</v>
      </c>
      <c r="CJ79" s="22">
        <f t="shared" si="113"/>
        <v>0</v>
      </c>
      <c r="CK79" s="22">
        <f t="shared" si="114"/>
        <v>0</v>
      </c>
    </row>
    <row r="80" spans="1:89" x14ac:dyDescent="0.25">
      <c r="A80" t="str">
        <f>VLOOKUP($C80,'Tech Pallet'!$A:$J,10,0)</f>
        <v>NOV</v>
      </c>
      <c r="B80" s="30" t="str">
        <f>VLOOKUP(C80,'Tech Pallet'!A:I,3,0)</f>
        <v>pG</v>
      </c>
      <c r="C80" s="12">
        <f>VLOOKUP($D80,'DU -UCC'!B:C,2,0)</f>
        <v>64776954</v>
      </c>
      <c r="D80" s="84">
        <v>10077567001570</v>
      </c>
      <c r="E80" s="85" t="s">
        <v>164</v>
      </c>
      <c r="F80" s="86">
        <v>589779</v>
      </c>
      <c r="G80" s="86">
        <v>31402</v>
      </c>
      <c r="H80" s="86">
        <v>49445</v>
      </c>
      <c r="I80" s="86">
        <v>44418</v>
      </c>
      <c r="J80" s="86">
        <v>53532</v>
      </c>
      <c r="K80" s="86">
        <v>67346</v>
      </c>
      <c r="L80" s="86">
        <v>79037</v>
      </c>
      <c r="M80" s="86">
        <v>64155</v>
      </c>
      <c r="N80" s="86">
        <v>50557</v>
      </c>
      <c r="O80" s="86">
        <v>31158</v>
      </c>
      <c r="P80" s="86">
        <v>17667</v>
      </c>
      <c r="Q80" s="86">
        <v>19227</v>
      </c>
      <c r="R80" s="86">
        <v>26217</v>
      </c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23">
        <f t="shared" si="59"/>
        <v>1123940</v>
      </c>
      <c r="AF80">
        <f>VLOOKUP($C80,'Tech Pallet'!$A:$I,9,0)</f>
        <v>130</v>
      </c>
      <c r="AG80">
        <f>VLOOKUP($C80,'Tech Pallet'!$A:$H,8,0)</f>
        <v>3.8340000000000002E-3</v>
      </c>
      <c r="AH80" s="25">
        <f t="shared" si="115"/>
        <v>534161</v>
      </c>
      <c r="AI80" s="25">
        <f t="shared" si="60"/>
        <v>0</v>
      </c>
      <c r="AJ80" s="8">
        <f t="shared" si="61"/>
        <v>4536.7615384615383</v>
      </c>
      <c r="AK80" s="21">
        <f t="shared" si="62"/>
        <v>4108.9307692307693</v>
      </c>
      <c r="AL80" s="20">
        <f t="shared" si="63"/>
        <v>0</v>
      </c>
      <c r="AM80" s="21">
        <f t="shared" si="64"/>
        <v>241.55384615384617</v>
      </c>
      <c r="AN80" s="21">
        <f t="shared" si="65"/>
        <v>380.34615384615387</v>
      </c>
      <c r="AO80" s="21">
        <f t="shared" si="66"/>
        <v>341.67692307692306</v>
      </c>
      <c r="AP80" s="21">
        <f t="shared" si="67"/>
        <v>411.78461538461539</v>
      </c>
      <c r="AQ80" s="21">
        <f t="shared" si="68"/>
        <v>518.04615384615386</v>
      </c>
      <c r="AR80" s="21">
        <f t="shared" si="69"/>
        <v>607.97692307692307</v>
      </c>
      <c r="AS80" s="21">
        <f t="shared" si="70"/>
        <v>493.5</v>
      </c>
      <c r="AT80" s="21">
        <f t="shared" si="71"/>
        <v>388.9</v>
      </c>
      <c r="AU80" s="21">
        <f t="shared" si="72"/>
        <v>239.67692307692309</v>
      </c>
      <c r="AV80" s="21">
        <f t="shared" si="73"/>
        <v>135.9</v>
      </c>
      <c r="AW80" s="21">
        <f t="shared" si="74"/>
        <v>147.9</v>
      </c>
      <c r="AX80" s="21">
        <f t="shared" si="75"/>
        <v>201.66923076923078</v>
      </c>
      <c r="AY80" s="21">
        <f t="shared" si="76"/>
        <v>0</v>
      </c>
      <c r="AZ80" s="21">
        <f t="shared" si="77"/>
        <v>0</v>
      </c>
      <c r="BA80" s="21">
        <f t="shared" si="78"/>
        <v>0</v>
      </c>
      <c r="BB80" s="21">
        <f t="shared" si="79"/>
        <v>0</v>
      </c>
      <c r="BC80" s="21">
        <f t="shared" si="80"/>
        <v>0</v>
      </c>
      <c r="BD80" s="21">
        <f t="shared" si="81"/>
        <v>0</v>
      </c>
      <c r="BE80" s="21">
        <f t="shared" si="82"/>
        <v>0</v>
      </c>
      <c r="BF80" s="21">
        <f t="shared" si="83"/>
        <v>0</v>
      </c>
      <c r="BG80" s="21">
        <f t="shared" si="84"/>
        <v>0</v>
      </c>
      <c r="BH80" s="21">
        <f t="shared" si="85"/>
        <v>0</v>
      </c>
      <c r="BI80" s="21">
        <f t="shared" si="86"/>
        <v>0</v>
      </c>
      <c r="BJ80" s="21">
        <f t="shared" si="87"/>
        <v>0</v>
      </c>
      <c r="BK80" s="17">
        <f t="shared" si="88"/>
        <v>2261.2126860000003</v>
      </c>
      <c r="BL80" s="22">
        <f t="shared" si="89"/>
        <v>2047.9732740000002</v>
      </c>
      <c r="BM80" s="22">
        <f t="shared" si="90"/>
        <v>0</v>
      </c>
      <c r="BN80" s="22">
        <f t="shared" si="91"/>
        <v>120.395268</v>
      </c>
      <c r="BO80" s="22">
        <f t="shared" si="92"/>
        <v>189.57213000000002</v>
      </c>
      <c r="BP80" s="22">
        <f t="shared" si="93"/>
        <v>170.29861200000002</v>
      </c>
      <c r="BQ80" s="22">
        <f t="shared" si="94"/>
        <v>205.24168800000001</v>
      </c>
      <c r="BR80" s="22">
        <f t="shared" si="95"/>
        <v>258.204564</v>
      </c>
      <c r="BS80" s="22">
        <f t="shared" si="96"/>
        <v>303.02785800000004</v>
      </c>
      <c r="BT80" s="22">
        <f t="shared" si="97"/>
        <v>245.97027</v>
      </c>
      <c r="BU80" s="22">
        <f t="shared" si="98"/>
        <v>193.83553800000001</v>
      </c>
      <c r="BV80" s="22">
        <f t="shared" si="99"/>
        <v>119.459772</v>
      </c>
      <c r="BW80" s="22">
        <f t="shared" si="100"/>
        <v>67.735278000000008</v>
      </c>
      <c r="BX80" s="22">
        <f t="shared" si="101"/>
        <v>73.716318000000001</v>
      </c>
      <c r="BY80" s="22">
        <f t="shared" si="102"/>
        <v>100.515978</v>
      </c>
      <c r="BZ80" s="22">
        <f t="shared" si="103"/>
        <v>0</v>
      </c>
      <c r="CA80" s="22">
        <f t="shared" si="104"/>
        <v>0</v>
      </c>
      <c r="CB80" s="22">
        <f t="shared" si="105"/>
        <v>0</v>
      </c>
      <c r="CC80" s="22">
        <f t="shared" si="106"/>
        <v>0</v>
      </c>
      <c r="CD80" s="22">
        <f t="shared" si="107"/>
        <v>0</v>
      </c>
      <c r="CE80" s="22">
        <f t="shared" si="108"/>
        <v>0</v>
      </c>
      <c r="CF80" s="22">
        <f t="shared" si="109"/>
        <v>0</v>
      </c>
      <c r="CG80" s="22">
        <f t="shared" si="110"/>
        <v>0</v>
      </c>
      <c r="CH80" s="22">
        <f t="shared" si="111"/>
        <v>0</v>
      </c>
      <c r="CI80" s="22">
        <f t="shared" si="112"/>
        <v>0</v>
      </c>
      <c r="CJ80" s="22">
        <f t="shared" si="113"/>
        <v>0</v>
      </c>
      <c r="CK80" s="22">
        <f t="shared" si="114"/>
        <v>0</v>
      </c>
    </row>
    <row r="81" spans="1:89" x14ac:dyDescent="0.25">
      <c r="A81" t="str">
        <f>VLOOKUP($C81,'Tech Pallet'!$A:$J,10,0)</f>
        <v>NOV</v>
      </c>
      <c r="B81" s="30" t="str">
        <f>VLOOKUP(C81,'Tech Pallet'!A:I,3,0)</f>
        <v>EDF</v>
      </c>
      <c r="C81" s="12">
        <f>VLOOKUP($D81,'DU -UCC'!B:C,2,0)</f>
        <v>68709233</v>
      </c>
      <c r="D81" s="84">
        <v>10075856011200</v>
      </c>
      <c r="E81" s="85" t="s">
        <v>184</v>
      </c>
      <c r="F81" s="86">
        <v>426114</v>
      </c>
      <c r="G81" s="86">
        <v>25524</v>
      </c>
      <c r="H81" s="86">
        <v>30516</v>
      </c>
      <c r="I81" s="86">
        <v>46686</v>
      </c>
      <c r="J81" s="86">
        <v>39287</v>
      </c>
      <c r="K81" s="86">
        <v>46255</v>
      </c>
      <c r="L81" s="86">
        <v>57714</v>
      </c>
      <c r="M81" s="86">
        <v>50041</v>
      </c>
      <c r="N81" s="86">
        <v>39132</v>
      </c>
      <c r="O81" s="86">
        <v>33637</v>
      </c>
      <c r="P81" s="86">
        <v>32868</v>
      </c>
      <c r="Q81" s="86">
        <v>25116</v>
      </c>
      <c r="R81" s="86">
        <v>27036</v>
      </c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23">
        <f t="shared" si="59"/>
        <v>879926</v>
      </c>
      <c r="AF81">
        <f>VLOOKUP($C81,'Tech Pallet'!$A:$I,9,0)</f>
        <v>132</v>
      </c>
      <c r="AG81">
        <f>VLOOKUP($C81,'Tech Pallet'!$A:$H,8,0)</f>
        <v>8.4960000000000001E-3</v>
      </c>
      <c r="AH81" s="25">
        <f t="shared" si="115"/>
        <v>453812</v>
      </c>
      <c r="AI81" s="25">
        <f t="shared" si="60"/>
        <v>0</v>
      </c>
      <c r="AJ81" s="8">
        <f t="shared" si="61"/>
        <v>3228.1363636363635</v>
      </c>
      <c r="AK81" s="21">
        <f t="shared" si="62"/>
        <v>3437.969696969697</v>
      </c>
      <c r="AL81" s="20">
        <f t="shared" si="63"/>
        <v>0</v>
      </c>
      <c r="AM81" s="21">
        <f t="shared" si="64"/>
        <v>193.36363636363637</v>
      </c>
      <c r="AN81" s="21">
        <f t="shared" si="65"/>
        <v>231.18181818181819</v>
      </c>
      <c r="AO81" s="21">
        <f t="shared" si="66"/>
        <v>353.68181818181819</v>
      </c>
      <c r="AP81" s="21">
        <f t="shared" si="67"/>
        <v>297.62878787878788</v>
      </c>
      <c r="AQ81" s="21">
        <f t="shared" si="68"/>
        <v>350.41666666666669</v>
      </c>
      <c r="AR81" s="21">
        <f t="shared" si="69"/>
        <v>437.22727272727275</v>
      </c>
      <c r="AS81" s="21">
        <f t="shared" si="70"/>
        <v>379.09848484848487</v>
      </c>
      <c r="AT81" s="21">
        <f t="shared" si="71"/>
        <v>296.45454545454544</v>
      </c>
      <c r="AU81" s="21">
        <f t="shared" si="72"/>
        <v>254.82575757575756</v>
      </c>
      <c r="AV81" s="21">
        <f t="shared" si="73"/>
        <v>249</v>
      </c>
      <c r="AW81" s="21">
        <f t="shared" si="74"/>
        <v>190.27272727272728</v>
      </c>
      <c r="AX81" s="21">
        <f t="shared" si="75"/>
        <v>204.81818181818181</v>
      </c>
      <c r="AY81" s="21">
        <f t="shared" si="76"/>
        <v>0</v>
      </c>
      <c r="AZ81" s="21">
        <f t="shared" si="77"/>
        <v>0</v>
      </c>
      <c r="BA81" s="21">
        <f t="shared" si="78"/>
        <v>0</v>
      </c>
      <c r="BB81" s="21">
        <f t="shared" si="79"/>
        <v>0</v>
      </c>
      <c r="BC81" s="21">
        <f t="shared" si="80"/>
        <v>0</v>
      </c>
      <c r="BD81" s="21">
        <f t="shared" si="81"/>
        <v>0</v>
      </c>
      <c r="BE81" s="21">
        <f t="shared" si="82"/>
        <v>0</v>
      </c>
      <c r="BF81" s="21">
        <f t="shared" si="83"/>
        <v>0</v>
      </c>
      <c r="BG81" s="21">
        <f t="shared" si="84"/>
        <v>0</v>
      </c>
      <c r="BH81" s="21">
        <f t="shared" si="85"/>
        <v>0</v>
      </c>
      <c r="BI81" s="21">
        <f t="shared" si="86"/>
        <v>0</v>
      </c>
      <c r="BJ81" s="21">
        <f t="shared" si="87"/>
        <v>0</v>
      </c>
      <c r="BK81" s="17">
        <f t="shared" si="88"/>
        <v>3620.2645440000001</v>
      </c>
      <c r="BL81" s="22">
        <f t="shared" si="89"/>
        <v>3855.5867520000002</v>
      </c>
      <c r="BM81" s="22">
        <f t="shared" si="90"/>
        <v>0</v>
      </c>
      <c r="BN81" s="22">
        <f t="shared" si="91"/>
        <v>216.85190399999999</v>
      </c>
      <c r="BO81" s="22">
        <f t="shared" si="92"/>
        <v>259.263936</v>
      </c>
      <c r="BP81" s="22">
        <f t="shared" si="93"/>
        <v>396.64425599999998</v>
      </c>
      <c r="BQ81" s="22">
        <f t="shared" si="94"/>
        <v>333.782352</v>
      </c>
      <c r="BR81" s="22">
        <f t="shared" si="95"/>
        <v>392.98248000000001</v>
      </c>
      <c r="BS81" s="22">
        <f t="shared" si="96"/>
        <v>490.338144</v>
      </c>
      <c r="BT81" s="22">
        <f t="shared" si="97"/>
        <v>425.14833600000003</v>
      </c>
      <c r="BU81" s="22">
        <f t="shared" si="98"/>
        <v>332.46547199999998</v>
      </c>
      <c r="BV81" s="22">
        <f t="shared" si="99"/>
        <v>285.77995199999998</v>
      </c>
      <c r="BW81" s="22">
        <f t="shared" si="100"/>
        <v>279.24652800000001</v>
      </c>
      <c r="BX81" s="22">
        <f t="shared" si="101"/>
        <v>213.385536</v>
      </c>
      <c r="BY81" s="22">
        <f t="shared" si="102"/>
        <v>229.697856</v>
      </c>
      <c r="BZ81" s="22">
        <f t="shared" si="103"/>
        <v>0</v>
      </c>
      <c r="CA81" s="22">
        <f t="shared" si="104"/>
        <v>0</v>
      </c>
      <c r="CB81" s="22">
        <f t="shared" si="105"/>
        <v>0</v>
      </c>
      <c r="CC81" s="22">
        <f t="shared" si="106"/>
        <v>0</v>
      </c>
      <c r="CD81" s="22">
        <f t="shared" si="107"/>
        <v>0</v>
      </c>
      <c r="CE81" s="22">
        <f t="shared" si="108"/>
        <v>0</v>
      </c>
      <c r="CF81" s="22">
        <f t="shared" si="109"/>
        <v>0</v>
      </c>
      <c r="CG81" s="22">
        <f t="shared" si="110"/>
        <v>0</v>
      </c>
      <c r="CH81" s="22">
        <f t="shared" si="111"/>
        <v>0</v>
      </c>
      <c r="CI81" s="22">
        <f t="shared" si="112"/>
        <v>0</v>
      </c>
      <c r="CJ81" s="22">
        <f t="shared" si="113"/>
        <v>0</v>
      </c>
      <c r="CK81" s="22">
        <f t="shared" si="114"/>
        <v>0</v>
      </c>
    </row>
    <row r="82" spans="1:89" x14ac:dyDescent="0.25">
      <c r="A82" t="str">
        <f>VLOOKUP($C82,'Tech Pallet'!$A:$J,10,0)</f>
        <v>NOV</v>
      </c>
      <c r="B82" s="30" t="str">
        <f>VLOOKUP(C82,'Tech Pallet'!A:I,3,0)</f>
        <v>Yasso Sticks</v>
      </c>
      <c r="C82" s="12">
        <f>VLOOKUP($D82,'DU -UCC'!B:C,2,0)</f>
        <v>64325509</v>
      </c>
      <c r="D82" s="84">
        <v>10850001974575</v>
      </c>
      <c r="E82" s="85" t="s">
        <v>222</v>
      </c>
      <c r="F82" s="86">
        <v>290105</v>
      </c>
      <c r="G82" s="86">
        <v>19906</v>
      </c>
      <c r="H82" s="86">
        <v>26450</v>
      </c>
      <c r="I82" s="86">
        <v>38854</v>
      </c>
      <c r="J82" s="86">
        <v>35377</v>
      </c>
      <c r="K82" s="86">
        <v>40171</v>
      </c>
      <c r="L82" s="86">
        <v>47707</v>
      </c>
      <c r="M82" s="86">
        <v>46733</v>
      </c>
      <c r="N82" s="86">
        <v>40841</v>
      </c>
      <c r="O82" s="86">
        <v>46747</v>
      </c>
      <c r="P82" s="86">
        <v>28368</v>
      </c>
      <c r="Q82" s="86">
        <v>29506</v>
      </c>
      <c r="R82" s="86">
        <v>24340</v>
      </c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23">
        <f t="shared" si="59"/>
        <v>715105</v>
      </c>
      <c r="AF82">
        <f>VLOOKUP($C82,'Tech Pallet'!$A:$I,9,0)</f>
        <v>187</v>
      </c>
      <c r="AG82">
        <f>VLOOKUP($C82,'Tech Pallet'!$A:$H,8,0)</f>
        <v>2.5119999999999999E-3</v>
      </c>
      <c r="AH82" s="25">
        <f t="shared" si="115"/>
        <v>425000</v>
      </c>
      <c r="AI82" s="25">
        <f t="shared" si="60"/>
        <v>0</v>
      </c>
      <c r="AJ82" s="8">
        <f t="shared" si="61"/>
        <v>1551.3636363636363</v>
      </c>
      <c r="AK82" s="21">
        <f t="shared" si="62"/>
        <v>2272.7272727272725</v>
      </c>
      <c r="AL82" s="20">
        <f t="shared" si="63"/>
        <v>0</v>
      </c>
      <c r="AM82" s="21">
        <f t="shared" si="64"/>
        <v>106.44919786096257</v>
      </c>
      <c r="AN82" s="21">
        <f t="shared" si="65"/>
        <v>141.44385026737967</v>
      </c>
      <c r="AO82" s="21">
        <f t="shared" si="66"/>
        <v>207.77540106951872</v>
      </c>
      <c r="AP82" s="21">
        <f t="shared" si="67"/>
        <v>189.18181818181819</v>
      </c>
      <c r="AQ82" s="21">
        <f t="shared" si="68"/>
        <v>214.81818181818181</v>
      </c>
      <c r="AR82" s="21">
        <f t="shared" si="69"/>
        <v>255.11764705882354</v>
      </c>
      <c r="AS82" s="21">
        <f t="shared" si="70"/>
        <v>249.90909090909091</v>
      </c>
      <c r="AT82" s="21">
        <f t="shared" si="71"/>
        <v>218.40106951871658</v>
      </c>
      <c r="AU82" s="21">
        <f t="shared" si="72"/>
        <v>249.98395721925132</v>
      </c>
      <c r="AV82" s="21">
        <f t="shared" si="73"/>
        <v>151.70053475935828</v>
      </c>
      <c r="AW82" s="21">
        <f t="shared" si="74"/>
        <v>157.78609625668449</v>
      </c>
      <c r="AX82" s="21">
        <f t="shared" si="75"/>
        <v>130.16042780748663</v>
      </c>
      <c r="AY82" s="21">
        <f t="shared" si="76"/>
        <v>0</v>
      </c>
      <c r="AZ82" s="21">
        <f t="shared" si="77"/>
        <v>0</v>
      </c>
      <c r="BA82" s="21">
        <f t="shared" si="78"/>
        <v>0</v>
      </c>
      <c r="BB82" s="21">
        <f t="shared" si="79"/>
        <v>0</v>
      </c>
      <c r="BC82" s="21">
        <f t="shared" si="80"/>
        <v>0</v>
      </c>
      <c r="BD82" s="21">
        <f t="shared" si="81"/>
        <v>0</v>
      </c>
      <c r="BE82" s="21">
        <f t="shared" si="82"/>
        <v>0</v>
      </c>
      <c r="BF82" s="21">
        <f t="shared" si="83"/>
        <v>0</v>
      </c>
      <c r="BG82" s="21">
        <f t="shared" si="84"/>
        <v>0</v>
      </c>
      <c r="BH82" s="21">
        <f t="shared" si="85"/>
        <v>0</v>
      </c>
      <c r="BI82" s="21">
        <f t="shared" si="86"/>
        <v>0</v>
      </c>
      <c r="BJ82" s="21">
        <f t="shared" si="87"/>
        <v>0</v>
      </c>
      <c r="BK82" s="17">
        <f t="shared" si="88"/>
        <v>728.74375999999995</v>
      </c>
      <c r="BL82" s="22">
        <f t="shared" si="89"/>
        <v>1067.5999999999999</v>
      </c>
      <c r="BM82" s="22">
        <f t="shared" si="90"/>
        <v>0</v>
      </c>
      <c r="BN82" s="22">
        <f t="shared" si="91"/>
        <v>50.003872000000001</v>
      </c>
      <c r="BO82" s="22">
        <f t="shared" si="92"/>
        <v>66.442399999999992</v>
      </c>
      <c r="BP82" s="22">
        <f t="shared" si="93"/>
        <v>97.601247999999998</v>
      </c>
      <c r="BQ82" s="22">
        <f t="shared" si="94"/>
        <v>88.867024000000001</v>
      </c>
      <c r="BR82" s="22">
        <f t="shared" si="95"/>
        <v>100.90955199999999</v>
      </c>
      <c r="BS82" s="22">
        <f t="shared" si="96"/>
        <v>119.839984</v>
      </c>
      <c r="BT82" s="22">
        <f t="shared" si="97"/>
        <v>117.39329599999999</v>
      </c>
      <c r="BU82" s="22">
        <f t="shared" si="98"/>
        <v>102.592592</v>
      </c>
      <c r="BV82" s="22">
        <f t="shared" si="99"/>
        <v>117.42846399999999</v>
      </c>
      <c r="BW82" s="22">
        <f t="shared" si="100"/>
        <v>71.260415999999992</v>
      </c>
      <c r="BX82" s="22">
        <f t="shared" si="101"/>
        <v>74.119072000000003</v>
      </c>
      <c r="BY82" s="22">
        <f t="shared" si="102"/>
        <v>61.14208</v>
      </c>
      <c r="BZ82" s="22">
        <f t="shared" si="103"/>
        <v>0</v>
      </c>
      <c r="CA82" s="22">
        <f t="shared" si="104"/>
        <v>0</v>
      </c>
      <c r="CB82" s="22">
        <f t="shared" si="105"/>
        <v>0</v>
      </c>
      <c r="CC82" s="22">
        <f t="shared" si="106"/>
        <v>0</v>
      </c>
      <c r="CD82" s="22">
        <f t="shared" si="107"/>
        <v>0</v>
      </c>
      <c r="CE82" s="22">
        <f t="shared" si="108"/>
        <v>0</v>
      </c>
      <c r="CF82" s="22">
        <f t="shared" si="109"/>
        <v>0</v>
      </c>
      <c r="CG82" s="22">
        <f t="shared" si="110"/>
        <v>0</v>
      </c>
      <c r="CH82" s="22">
        <f t="shared" si="111"/>
        <v>0</v>
      </c>
      <c r="CI82" s="22">
        <f t="shared" si="112"/>
        <v>0</v>
      </c>
      <c r="CJ82" s="22">
        <f t="shared" si="113"/>
        <v>0</v>
      </c>
      <c r="CK82" s="22">
        <f t="shared" si="114"/>
        <v>0</v>
      </c>
    </row>
    <row r="83" spans="1:89" x14ac:dyDescent="0.25">
      <c r="A83" t="str">
        <f>VLOOKUP($C83,'Tech Pallet'!$A:$J,10,0)</f>
        <v>PIC</v>
      </c>
      <c r="B83" s="30" t="str">
        <f>VLOOKUP(C83,'Tech Pallet'!A:I,3,0)</f>
        <v>TALENTI</v>
      </c>
      <c r="C83" s="12">
        <f>VLOOKUP($D83,'DU -UCC'!B:C,2,0)</f>
        <v>68730257</v>
      </c>
      <c r="D83" s="84">
        <v>20186852000079</v>
      </c>
      <c r="E83" s="85" t="s">
        <v>171</v>
      </c>
      <c r="F83" s="86">
        <v>501218</v>
      </c>
      <c r="G83" s="86">
        <v>31980</v>
      </c>
      <c r="H83" s="86">
        <v>38385</v>
      </c>
      <c r="I83" s="86">
        <v>46472</v>
      </c>
      <c r="J83" s="86">
        <v>41701</v>
      </c>
      <c r="K83" s="86">
        <v>48396</v>
      </c>
      <c r="L83" s="86">
        <v>52620</v>
      </c>
      <c r="M83" s="86">
        <v>41550</v>
      </c>
      <c r="N83" s="86">
        <v>37695</v>
      </c>
      <c r="O83" s="86">
        <v>36600</v>
      </c>
      <c r="P83" s="86">
        <v>35550</v>
      </c>
      <c r="Q83" s="86">
        <v>30435</v>
      </c>
      <c r="R83" s="86">
        <v>29835</v>
      </c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23">
        <f t="shared" si="59"/>
        <v>972437</v>
      </c>
      <c r="AF83">
        <f>VLOOKUP($C83,'Tech Pallet'!$A:$I,9,0)</f>
        <v>255</v>
      </c>
      <c r="AG83">
        <f>VLOOKUP($C83,'Tech Pallet'!$A:$H,8,0)</f>
        <v>3.7853439999999999E-3</v>
      </c>
      <c r="AH83" s="25">
        <f t="shared" si="115"/>
        <v>471219</v>
      </c>
      <c r="AI83" s="25">
        <f t="shared" si="60"/>
        <v>0</v>
      </c>
      <c r="AJ83" s="8">
        <f t="shared" si="61"/>
        <v>1965.5607843137254</v>
      </c>
      <c r="AK83" s="21">
        <f t="shared" si="62"/>
        <v>1847.9176470588236</v>
      </c>
      <c r="AL83" s="20">
        <f t="shared" si="63"/>
        <v>0</v>
      </c>
      <c r="AM83" s="21">
        <f t="shared" si="64"/>
        <v>125.41176470588235</v>
      </c>
      <c r="AN83" s="21">
        <f t="shared" si="65"/>
        <v>150.52941176470588</v>
      </c>
      <c r="AO83" s="21">
        <f t="shared" si="66"/>
        <v>182.24313725490197</v>
      </c>
      <c r="AP83" s="21">
        <f t="shared" si="67"/>
        <v>163.53333333333333</v>
      </c>
      <c r="AQ83" s="21">
        <f t="shared" si="68"/>
        <v>189.78823529411764</v>
      </c>
      <c r="AR83" s="21">
        <f t="shared" si="69"/>
        <v>206.35294117647058</v>
      </c>
      <c r="AS83" s="21">
        <f t="shared" si="70"/>
        <v>162.94117647058823</v>
      </c>
      <c r="AT83" s="21">
        <f t="shared" si="71"/>
        <v>147.8235294117647</v>
      </c>
      <c r="AU83" s="21">
        <f t="shared" si="72"/>
        <v>143.52941176470588</v>
      </c>
      <c r="AV83" s="21">
        <f t="shared" si="73"/>
        <v>139.41176470588235</v>
      </c>
      <c r="AW83" s="21">
        <f t="shared" si="74"/>
        <v>119.35294117647059</v>
      </c>
      <c r="AX83" s="21">
        <f t="shared" si="75"/>
        <v>117</v>
      </c>
      <c r="AY83" s="21">
        <f t="shared" si="76"/>
        <v>0</v>
      </c>
      <c r="AZ83" s="21">
        <f t="shared" si="77"/>
        <v>0</v>
      </c>
      <c r="BA83" s="21">
        <f t="shared" si="78"/>
        <v>0</v>
      </c>
      <c r="BB83" s="21">
        <f t="shared" si="79"/>
        <v>0</v>
      </c>
      <c r="BC83" s="21">
        <f t="shared" si="80"/>
        <v>0</v>
      </c>
      <c r="BD83" s="21">
        <f t="shared" si="81"/>
        <v>0</v>
      </c>
      <c r="BE83" s="21">
        <f t="shared" si="82"/>
        <v>0</v>
      </c>
      <c r="BF83" s="21">
        <f t="shared" si="83"/>
        <v>0</v>
      </c>
      <c r="BG83" s="21">
        <f t="shared" si="84"/>
        <v>0</v>
      </c>
      <c r="BH83" s="21">
        <f t="shared" si="85"/>
        <v>0</v>
      </c>
      <c r="BI83" s="21">
        <f t="shared" si="86"/>
        <v>0</v>
      </c>
      <c r="BJ83" s="21">
        <f t="shared" si="87"/>
        <v>0</v>
      </c>
      <c r="BK83" s="17">
        <f t="shared" si="88"/>
        <v>1897.2825489919999</v>
      </c>
      <c r="BL83" s="22">
        <f t="shared" si="89"/>
        <v>1783.7260143359999</v>
      </c>
      <c r="BM83" s="22">
        <f t="shared" si="90"/>
        <v>0</v>
      </c>
      <c r="BN83" s="22">
        <f t="shared" si="91"/>
        <v>121.05530112</v>
      </c>
      <c r="BO83" s="22">
        <f t="shared" si="92"/>
        <v>145.30042943999999</v>
      </c>
      <c r="BP83" s="22">
        <f t="shared" si="93"/>
        <v>175.91250636800001</v>
      </c>
      <c r="BQ83" s="22">
        <f t="shared" si="94"/>
        <v>157.85263014399999</v>
      </c>
      <c r="BR83" s="22">
        <f t="shared" si="95"/>
        <v>183.19550822400001</v>
      </c>
      <c r="BS83" s="22">
        <f t="shared" si="96"/>
        <v>199.18480127999999</v>
      </c>
      <c r="BT83" s="22">
        <f t="shared" si="97"/>
        <v>157.2810432</v>
      </c>
      <c r="BU83" s="22">
        <f t="shared" si="98"/>
        <v>142.68854207999999</v>
      </c>
      <c r="BV83" s="22">
        <f t="shared" si="99"/>
        <v>138.5435904</v>
      </c>
      <c r="BW83" s="22">
        <f t="shared" si="100"/>
        <v>134.5689792</v>
      </c>
      <c r="BX83" s="22">
        <f t="shared" si="101"/>
        <v>115.20694464</v>
      </c>
      <c r="BY83" s="22">
        <f t="shared" si="102"/>
        <v>112.93573823999999</v>
      </c>
      <c r="BZ83" s="22">
        <f t="shared" si="103"/>
        <v>0</v>
      </c>
      <c r="CA83" s="22">
        <f t="shared" si="104"/>
        <v>0</v>
      </c>
      <c r="CB83" s="22">
        <f t="shared" si="105"/>
        <v>0</v>
      </c>
      <c r="CC83" s="22">
        <f t="shared" si="106"/>
        <v>0</v>
      </c>
      <c r="CD83" s="22">
        <f t="shared" si="107"/>
        <v>0</v>
      </c>
      <c r="CE83" s="22">
        <f t="shared" si="108"/>
        <v>0</v>
      </c>
      <c r="CF83" s="22">
        <f t="shared" si="109"/>
        <v>0</v>
      </c>
      <c r="CG83" s="22">
        <f t="shared" si="110"/>
        <v>0</v>
      </c>
      <c r="CH83" s="22">
        <f t="shared" si="111"/>
        <v>0</v>
      </c>
      <c r="CI83" s="22">
        <f t="shared" si="112"/>
        <v>0</v>
      </c>
      <c r="CJ83" s="22">
        <f t="shared" si="113"/>
        <v>0</v>
      </c>
      <c r="CK83" s="22">
        <f t="shared" si="114"/>
        <v>0</v>
      </c>
    </row>
    <row r="84" spans="1:89" x14ac:dyDescent="0.25">
      <c r="A84" t="str">
        <f>VLOOKUP($C84,'Tech Pallet'!$A:$J,10,0)</f>
        <v>NOV</v>
      </c>
      <c r="B84" s="30" t="str">
        <f>VLOOKUP(C84,'Tech Pallet'!A:I,3,0)</f>
        <v>Repack MG Sticks</v>
      </c>
      <c r="C84" s="12">
        <f>VLOOKUP($D84,'DU -UCC'!B:C,2,0)</f>
        <v>64356482</v>
      </c>
      <c r="D84" s="84">
        <v>10077567003826</v>
      </c>
      <c r="E84" s="85" t="s">
        <v>179</v>
      </c>
      <c r="F84" s="86">
        <v>524171</v>
      </c>
      <c r="G84" s="86">
        <v>15</v>
      </c>
      <c r="H84" s="86">
        <v>0</v>
      </c>
      <c r="I84" s="86">
        <v>20</v>
      </c>
      <c r="J84" s="86">
        <v>38924</v>
      </c>
      <c r="K84" s="86">
        <v>172556</v>
      </c>
      <c r="L84" s="86">
        <v>151172</v>
      </c>
      <c r="M84" s="86">
        <v>80738</v>
      </c>
      <c r="N84" s="86">
        <v>22200</v>
      </c>
      <c r="O84" s="86">
        <v>0</v>
      </c>
      <c r="P84" s="86">
        <v>0</v>
      </c>
      <c r="Q84" s="86">
        <v>0</v>
      </c>
      <c r="R84" s="86">
        <v>0</v>
      </c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23">
        <f t="shared" si="59"/>
        <v>989796</v>
      </c>
      <c r="AF84">
        <f>VLOOKUP($C84,'Tech Pallet'!$A:$I,9,0)</f>
        <v>296</v>
      </c>
      <c r="AG84">
        <f>VLOOKUP($C84,'Tech Pallet'!$A:$H,8,0)</f>
        <v>9.8999999999999999E-4</v>
      </c>
      <c r="AH84" s="25">
        <f t="shared" si="115"/>
        <v>465625</v>
      </c>
      <c r="AI84" s="25">
        <f t="shared" si="60"/>
        <v>0</v>
      </c>
      <c r="AJ84" s="8">
        <f t="shared" si="61"/>
        <v>1770.8479729729729</v>
      </c>
      <c r="AK84" s="21">
        <f t="shared" si="62"/>
        <v>1573.0574324324325</v>
      </c>
      <c r="AL84" s="20">
        <f t="shared" si="63"/>
        <v>0</v>
      </c>
      <c r="AM84" s="21">
        <f t="shared" si="64"/>
        <v>5.0675675675675678E-2</v>
      </c>
      <c r="AN84" s="21">
        <f t="shared" si="65"/>
        <v>0</v>
      </c>
      <c r="AO84" s="21">
        <f t="shared" si="66"/>
        <v>6.7567567567567571E-2</v>
      </c>
      <c r="AP84" s="21">
        <f t="shared" si="67"/>
        <v>131.5</v>
      </c>
      <c r="AQ84" s="21">
        <f t="shared" si="68"/>
        <v>582.95945945945948</v>
      </c>
      <c r="AR84" s="21">
        <f t="shared" si="69"/>
        <v>510.7162162162162</v>
      </c>
      <c r="AS84" s="21">
        <f t="shared" si="70"/>
        <v>272.76351351351349</v>
      </c>
      <c r="AT84" s="21">
        <f t="shared" si="71"/>
        <v>75</v>
      </c>
      <c r="AU84" s="21">
        <f t="shared" si="72"/>
        <v>0</v>
      </c>
      <c r="AV84" s="21">
        <f t="shared" si="73"/>
        <v>0</v>
      </c>
      <c r="AW84" s="21">
        <f t="shared" si="74"/>
        <v>0</v>
      </c>
      <c r="AX84" s="21">
        <f t="shared" si="75"/>
        <v>0</v>
      </c>
      <c r="AY84" s="21">
        <f t="shared" si="76"/>
        <v>0</v>
      </c>
      <c r="AZ84" s="21">
        <f t="shared" si="77"/>
        <v>0</v>
      </c>
      <c r="BA84" s="21">
        <f t="shared" si="78"/>
        <v>0</v>
      </c>
      <c r="BB84" s="21">
        <f t="shared" si="79"/>
        <v>0</v>
      </c>
      <c r="BC84" s="21">
        <f t="shared" si="80"/>
        <v>0</v>
      </c>
      <c r="BD84" s="21">
        <f t="shared" si="81"/>
        <v>0</v>
      </c>
      <c r="BE84" s="21">
        <f t="shared" si="82"/>
        <v>0</v>
      </c>
      <c r="BF84" s="21">
        <f t="shared" si="83"/>
        <v>0</v>
      </c>
      <c r="BG84" s="21">
        <f t="shared" si="84"/>
        <v>0</v>
      </c>
      <c r="BH84" s="21">
        <f t="shared" si="85"/>
        <v>0</v>
      </c>
      <c r="BI84" s="21">
        <f t="shared" si="86"/>
        <v>0</v>
      </c>
      <c r="BJ84" s="21">
        <f t="shared" si="87"/>
        <v>0</v>
      </c>
      <c r="BK84" s="17">
        <f t="shared" si="88"/>
        <v>518.92929000000004</v>
      </c>
      <c r="BL84" s="22">
        <f t="shared" si="89"/>
        <v>460.96875</v>
      </c>
      <c r="BM84" s="22">
        <f t="shared" si="90"/>
        <v>0</v>
      </c>
      <c r="BN84" s="22">
        <f t="shared" si="91"/>
        <v>1.485E-2</v>
      </c>
      <c r="BO84" s="22">
        <f t="shared" si="92"/>
        <v>0</v>
      </c>
      <c r="BP84" s="22">
        <f t="shared" si="93"/>
        <v>1.9799999999999998E-2</v>
      </c>
      <c r="BQ84" s="22">
        <f t="shared" si="94"/>
        <v>38.534759999999999</v>
      </c>
      <c r="BR84" s="22">
        <f t="shared" si="95"/>
        <v>170.83044000000001</v>
      </c>
      <c r="BS84" s="22">
        <f t="shared" si="96"/>
        <v>149.66028</v>
      </c>
      <c r="BT84" s="22">
        <f t="shared" si="97"/>
        <v>79.930620000000005</v>
      </c>
      <c r="BU84" s="22">
        <f t="shared" si="98"/>
        <v>21.978000000000002</v>
      </c>
      <c r="BV84" s="22">
        <f t="shared" si="99"/>
        <v>0</v>
      </c>
      <c r="BW84" s="22">
        <f t="shared" si="100"/>
        <v>0</v>
      </c>
      <c r="BX84" s="22">
        <f t="shared" si="101"/>
        <v>0</v>
      </c>
      <c r="BY84" s="22">
        <f t="shared" si="102"/>
        <v>0</v>
      </c>
      <c r="BZ84" s="22">
        <f t="shared" si="103"/>
        <v>0</v>
      </c>
      <c r="CA84" s="22">
        <f t="shared" si="104"/>
        <v>0</v>
      </c>
      <c r="CB84" s="22">
        <f t="shared" si="105"/>
        <v>0</v>
      </c>
      <c r="CC84" s="22">
        <f t="shared" si="106"/>
        <v>0</v>
      </c>
      <c r="CD84" s="22">
        <f t="shared" si="107"/>
        <v>0</v>
      </c>
      <c r="CE84" s="22">
        <f t="shared" si="108"/>
        <v>0</v>
      </c>
      <c r="CF84" s="22">
        <f t="shared" si="109"/>
        <v>0</v>
      </c>
      <c r="CG84" s="22">
        <f t="shared" si="110"/>
        <v>0</v>
      </c>
      <c r="CH84" s="22">
        <f t="shared" si="111"/>
        <v>0</v>
      </c>
      <c r="CI84" s="22">
        <f t="shared" si="112"/>
        <v>0</v>
      </c>
      <c r="CJ84" s="22">
        <f t="shared" si="113"/>
        <v>0</v>
      </c>
      <c r="CK84" s="22">
        <f t="shared" si="114"/>
        <v>0</v>
      </c>
    </row>
    <row r="85" spans="1:89" x14ac:dyDescent="0.25">
      <c r="A85" t="str">
        <f>VLOOKUP($C85,'Tech Pallet'!$A:$J,10,0)</f>
        <v>PIC</v>
      </c>
      <c r="B85" s="30" t="str">
        <f>VLOOKUP(C85,'Tech Pallet'!A:I,3,0)</f>
        <v>BJ PTS</v>
      </c>
      <c r="C85" s="12">
        <f>VLOOKUP($D85,'DU -UCC'!B:C,2,0)</f>
        <v>67430513</v>
      </c>
      <c r="D85" s="84">
        <v>10076840100818</v>
      </c>
      <c r="E85" s="85" t="s">
        <v>182</v>
      </c>
      <c r="F85" s="86">
        <v>499337</v>
      </c>
      <c r="G85" s="86">
        <v>23413</v>
      </c>
      <c r="H85" s="86">
        <v>42383</v>
      </c>
      <c r="I85" s="86">
        <v>42837</v>
      </c>
      <c r="J85" s="86">
        <v>43603</v>
      </c>
      <c r="K85" s="86">
        <v>42823</v>
      </c>
      <c r="L85" s="86">
        <v>46049</v>
      </c>
      <c r="M85" s="86">
        <v>46055</v>
      </c>
      <c r="N85" s="86">
        <v>47569</v>
      </c>
      <c r="O85" s="86">
        <v>44204</v>
      </c>
      <c r="P85" s="86">
        <v>29371</v>
      </c>
      <c r="Q85" s="86">
        <v>32687</v>
      </c>
      <c r="R85" s="86">
        <v>33197</v>
      </c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23">
        <f t="shared" si="59"/>
        <v>973528</v>
      </c>
      <c r="AF85">
        <f>VLOOKUP($C85,'Tech Pallet'!$A:$I,9,0)</f>
        <v>240</v>
      </c>
      <c r="AG85">
        <f>VLOOKUP($C85,'Tech Pallet'!$A:$H,8,0)</f>
        <v>3.7839999999999996E-3</v>
      </c>
      <c r="AH85" s="25">
        <f t="shared" si="115"/>
        <v>474191</v>
      </c>
      <c r="AI85" s="25">
        <f t="shared" si="60"/>
        <v>0</v>
      </c>
      <c r="AJ85" s="8">
        <f t="shared" si="61"/>
        <v>2080.5708333333332</v>
      </c>
      <c r="AK85" s="21">
        <f t="shared" si="62"/>
        <v>1975.7958333333333</v>
      </c>
      <c r="AL85" s="20">
        <f t="shared" si="63"/>
        <v>0</v>
      </c>
      <c r="AM85" s="21">
        <f t="shared" si="64"/>
        <v>97.55416666666666</v>
      </c>
      <c r="AN85" s="21">
        <f t="shared" si="65"/>
        <v>176.59583333333333</v>
      </c>
      <c r="AO85" s="21">
        <f t="shared" si="66"/>
        <v>178.48750000000001</v>
      </c>
      <c r="AP85" s="21">
        <f t="shared" si="67"/>
        <v>181.67916666666667</v>
      </c>
      <c r="AQ85" s="21">
        <f t="shared" si="68"/>
        <v>178.42916666666667</v>
      </c>
      <c r="AR85" s="21">
        <f t="shared" si="69"/>
        <v>191.87083333333334</v>
      </c>
      <c r="AS85" s="21">
        <f t="shared" si="70"/>
        <v>191.89583333333334</v>
      </c>
      <c r="AT85" s="21">
        <f t="shared" si="71"/>
        <v>198.20416666666668</v>
      </c>
      <c r="AU85" s="21">
        <f t="shared" si="72"/>
        <v>184.18333333333334</v>
      </c>
      <c r="AV85" s="21">
        <f t="shared" si="73"/>
        <v>122.37916666666666</v>
      </c>
      <c r="AW85" s="21">
        <f t="shared" si="74"/>
        <v>136.19583333333333</v>
      </c>
      <c r="AX85" s="21">
        <f t="shared" si="75"/>
        <v>138.32083333333333</v>
      </c>
      <c r="AY85" s="21">
        <f t="shared" si="76"/>
        <v>0</v>
      </c>
      <c r="AZ85" s="21">
        <f t="shared" si="77"/>
        <v>0</v>
      </c>
      <c r="BA85" s="21">
        <f t="shared" si="78"/>
        <v>0</v>
      </c>
      <c r="BB85" s="21">
        <f t="shared" si="79"/>
        <v>0</v>
      </c>
      <c r="BC85" s="21">
        <f t="shared" si="80"/>
        <v>0</v>
      </c>
      <c r="BD85" s="21">
        <f t="shared" si="81"/>
        <v>0</v>
      </c>
      <c r="BE85" s="21">
        <f t="shared" si="82"/>
        <v>0</v>
      </c>
      <c r="BF85" s="21">
        <f t="shared" si="83"/>
        <v>0</v>
      </c>
      <c r="BG85" s="21">
        <f t="shared" si="84"/>
        <v>0</v>
      </c>
      <c r="BH85" s="21">
        <f t="shared" si="85"/>
        <v>0</v>
      </c>
      <c r="BI85" s="21">
        <f t="shared" si="86"/>
        <v>0</v>
      </c>
      <c r="BJ85" s="21">
        <f t="shared" si="87"/>
        <v>0</v>
      </c>
      <c r="BK85" s="17">
        <f t="shared" si="88"/>
        <v>1889.4912079999999</v>
      </c>
      <c r="BL85" s="22">
        <f t="shared" si="89"/>
        <v>1794.3387439999999</v>
      </c>
      <c r="BM85" s="22">
        <f t="shared" si="90"/>
        <v>0</v>
      </c>
      <c r="BN85" s="22">
        <f t="shared" si="91"/>
        <v>88.594791999999984</v>
      </c>
      <c r="BO85" s="22">
        <f t="shared" si="92"/>
        <v>160.37727199999998</v>
      </c>
      <c r="BP85" s="22">
        <f t="shared" si="93"/>
        <v>162.09520799999999</v>
      </c>
      <c r="BQ85" s="22">
        <f t="shared" si="94"/>
        <v>164.99375199999997</v>
      </c>
      <c r="BR85" s="22">
        <f t="shared" si="95"/>
        <v>162.04223199999998</v>
      </c>
      <c r="BS85" s="22">
        <f t="shared" si="96"/>
        <v>174.24941599999997</v>
      </c>
      <c r="BT85" s="22">
        <f t="shared" si="97"/>
        <v>174.27211999999997</v>
      </c>
      <c r="BU85" s="22">
        <f t="shared" si="98"/>
        <v>180.00109599999999</v>
      </c>
      <c r="BV85" s="22">
        <f t="shared" si="99"/>
        <v>167.26793599999999</v>
      </c>
      <c r="BW85" s="22">
        <f t="shared" si="100"/>
        <v>111.13986399999999</v>
      </c>
      <c r="BX85" s="22">
        <f t="shared" si="101"/>
        <v>123.68760799999998</v>
      </c>
      <c r="BY85" s="22">
        <f t="shared" si="102"/>
        <v>125.61744799999998</v>
      </c>
      <c r="BZ85" s="22">
        <f t="shared" si="103"/>
        <v>0</v>
      </c>
      <c r="CA85" s="22">
        <f t="shared" si="104"/>
        <v>0</v>
      </c>
      <c r="CB85" s="22">
        <f t="shared" si="105"/>
        <v>0</v>
      </c>
      <c r="CC85" s="22">
        <f t="shared" si="106"/>
        <v>0</v>
      </c>
      <c r="CD85" s="22">
        <f t="shared" si="107"/>
        <v>0</v>
      </c>
      <c r="CE85" s="22">
        <f t="shared" si="108"/>
        <v>0</v>
      </c>
      <c r="CF85" s="22">
        <f t="shared" si="109"/>
        <v>0</v>
      </c>
      <c r="CG85" s="22">
        <f t="shared" si="110"/>
        <v>0</v>
      </c>
      <c r="CH85" s="22">
        <f t="shared" si="111"/>
        <v>0</v>
      </c>
      <c r="CI85" s="22">
        <f t="shared" si="112"/>
        <v>0</v>
      </c>
      <c r="CJ85" s="22">
        <f t="shared" si="113"/>
        <v>0</v>
      </c>
      <c r="CK85" s="22">
        <f t="shared" si="114"/>
        <v>0</v>
      </c>
    </row>
    <row r="86" spans="1:89" x14ac:dyDescent="0.25">
      <c r="A86" t="str">
        <f>VLOOKUP($C86,'Tech Pallet'!$A:$J,10,0)</f>
        <v>NOV</v>
      </c>
      <c r="B86" s="30" t="str">
        <f>VLOOKUP(C86,'Tech Pallet'!A:I,3,0)</f>
        <v>MG Sticks</v>
      </c>
      <c r="C86" s="12">
        <f>VLOOKUP($D86,'DU -UCC'!B:C,2,0)</f>
        <v>64393722</v>
      </c>
      <c r="D86" s="84">
        <v>10077567271058</v>
      </c>
      <c r="E86" s="85" t="s">
        <v>189</v>
      </c>
      <c r="F86" s="86">
        <v>405066</v>
      </c>
      <c r="G86" s="86">
        <v>30339</v>
      </c>
      <c r="H86" s="86">
        <v>30871</v>
      </c>
      <c r="I86" s="86">
        <v>48760</v>
      </c>
      <c r="J86" s="86">
        <v>43311</v>
      </c>
      <c r="K86" s="86">
        <v>48772</v>
      </c>
      <c r="L86" s="86">
        <v>51626</v>
      </c>
      <c r="M86" s="86">
        <v>54261</v>
      </c>
      <c r="N86" s="86">
        <v>50391</v>
      </c>
      <c r="O86" s="86">
        <v>36215</v>
      </c>
      <c r="P86" s="86">
        <v>47424</v>
      </c>
      <c r="Q86" s="86">
        <v>37737</v>
      </c>
      <c r="R86" s="86">
        <v>32950</v>
      </c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23">
        <f t="shared" si="59"/>
        <v>917723</v>
      </c>
      <c r="AF86">
        <f>VLOOKUP($C86,'Tech Pallet'!$A:$I,9,0)</f>
        <v>210</v>
      </c>
      <c r="AG86">
        <f>VLOOKUP($C86,'Tech Pallet'!$A:$H,8,0)</f>
        <v>2.16E-3</v>
      </c>
      <c r="AH86" s="25">
        <f t="shared" si="115"/>
        <v>512657</v>
      </c>
      <c r="AI86" s="25">
        <f t="shared" si="60"/>
        <v>0</v>
      </c>
      <c r="AJ86" s="8">
        <f t="shared" si="61"/>
        <v>1928.8857142857144</v>
      </c>
      <c r="AK86" s="21">
        <f t="shared" si="62"/>
        <v>2441.2238095238095</v>
      </c>
      <c r="AL86" s="20">
        <f t="shared" si="63"/>
        <v>0</v>
      </c>
      <c r="AM86" s="21">
        <f t="shared" si="64"/>
        <v>144.47142857142856</v>
      </c>
      <c r="AN86" s="21">
        <f t="shared" si="65"/>
        <v>147.00476190476189</v>
      </c>
      <c r="AO86" s="21">
        <f t="shared" si="66"/>
        <v>232.1904761904762</v>
      </c>
      <c r="AP86" s="21">
        <f t="shared" si="67"/>
        <v>206.24285714285713</v>
      </c>
      <c r="AQ86" s="21">
        <f t="shared" si="68"/>
        <v>232.24761904761905</v>
      </c>
      <c r="AR86" s="21">
        <f t="shared" si="69"/>
        <v>245.83809523809524</v>
      </c>
      <c r="AS86" s="21">
        <f t="shared" si="70"/>
        <v>258.3857142857143</v>
      </c>
      <c r="AT86" s="21">
        <f t="shared" si="71"/>
        <v>239.95714285714286</v>
      </c>
      <c r="AU86" s="21">
        <f t="shared" si="72"/>
        <v>172.45238095238096</v>
      </c>
      <c r="AV86" s="21">
        <f t="shared" si="73"/>
        <v>225.82857142857142</v>
      </c>
      <c r="AW86" s="21">
        <f t="shared" si="74"/>
        <v>179.7</v>
      </c>
      <c r="AX86" s="21">
        <f t="shared" si="75"/>
        <v>156.9047619047619</v>
      </c>
      <c r="AY86" s="21">
        <f t="shared" si="76"/>
        <v>0</v>
      </c>
      <c r="AZ86" s="21">
        <f t="shared" si="77"/>
        <v>0</v>
      </c>
      <c r="BA86" s="21">
        <f t="shared" si="78"/>
        <v>0</v>
      </c>
      <c r="BB86" s="21">
        <f t="shared" si="79"/>
        <v>0</v>
      </c>
      <c r="BC86" s="21">
        <f t="shared" si="80"/>
        <v>0</v>
      </c>
      <c r="BD86" s="21">
        <f t="shared" si="81"/>
        <v>0</v>
      </c>
      <c r="BE86" s="21">
        <f t="shared" si="82"/>
        <v>0</v>
      </c>
      <c r="BF86" s="21">
        <f t="shared" si="83"/>
        <v>0</v>
      </c>
      <c r="BG86" s="21">
        <f t="shared" si="84"/>
        <v>0</v>
      </c>
      <c r="BH86" s="21">
        <f t="shared" si="85"/>
        <v>0</v>
      </c>
      <c r="BI86" s="21">
        <f t="shared" si="86"/>
        <v>0</v>
      </c>
      <c r="BJ86" s="21">
        <f t="shared" si="87"/>
        <v>0</v>
      </c>
      <c r="BK86" s="17">
        <f t="shared" si="88"/>
        <v>874.94255999999996</v>
      </c>
      <c r="BL86" s="22">
        <f t="shared" si="89"/>
        <v>1107.3391200000001</v>
      </c>
      <c r="BM86" s="22">
        <f t="shared" si="90"/>
        <v>0</v>
      </c>
      <c r="BN86" s="22">
        <f t="shared" si="91"/>
        <v>65.532240000000002</v>
      </c>
      <c r="BO86" s="22">
        <f t="shared" si="92"/>
        <v>66.681359999999998</v>
      </c>
      <c r="BP86" s="22">
        <f t="shared" si="93"/>
        <v>105.3216</v>
      </c>
      <c r="BQ86" s="22">
        <f t="shared" si="94"/>
        <v>93.551760000000002</v>
      </c>
      <c r="BR86" s="22">
        <f t="shared" si="95"/>
        <v>105.34752</v>
      </c>
      <c r="BS86" s="22">
        <f t="shared" si="96"/>
        <v>111.51215999999999</v>
      </c>
      <c r="BT86" s="22">
        <f t="shared" si="97"/>
        <v>117.20376</v>
      </c>
      <c r="BU86" s="22">
        <f t="shared" si="98"/>
        <v>108.84456</v>
      </c>
      <c r="BV86" s="22">
        <f t="shared" si="99"/>
        <v>78.224400000000003</v>
      </c>
      <c r="BW86" s="22">
        <f t="shared" si="100"/>
        <v>102.43584</v>
      </c>
      <c r="BX86" s="22">
        <f t="shared" si="101"/>
        <v>81.511920000000003</v>
      </c>
      <c r="BY86" s="22">
        <f t="shared" si="102"/>
        <v>71.171999999999997</v>
      </c>
      <c r="BZ86" s="22">
        <f t="shared" si="103"/>
        <v>0</v>
      </c>
      <c r="CA86" s="22">
        <f t="shared" si="104"/>
        <v>0</v>
      </c>
      <c r="CB86" s="22">
        <f t="shared" si="105"/>
        <v>0</v>
      </c>
      <c r="CC86" s="22">
        <f t="shared" si="106"/>
        <v>0</v>
      </c>
      <c r="CD86" s="22">
        <f t="shared" si="107"/>
        <v>0</v>
      </c>
      <c r="CE86" s="22">
        <f t="shared" si="108"/>
        <v>0</v>
      </c>
      <c r="CF86" s="22">
        <f t="shared" si="109"/>
        <v>0</v>
      </c>
      <c r="CG86" s="22">
        <f t="shared" si="110"/>
        <v>0</v>
      </c>
      <c r="CH86" s="22">
        <f t="shared" si="111"/>
        <v>0</v>
      </c>
      <c r="CI86" s="22">
        <f t="shared" si="112"/>
        <v>0</v>
      </c>
      <c r="CJ86" s="22">
        <f t="shared" si="113"/>
        <v>0</v>
      </c>
      <c r="CK86" s="22">
        <f t="shared" si="114"/>
        <v>0</v>
      </c>
    </row>
    <row r="87" spans="1:89" x14ac:dyDescent="0.25">
      <c r="A87" t="str">
        <f>VLOOKUP($C87,'Tech Pallet'!$A:$J,10,0)</f>
        <v>NOV</v>
      </c>
      <c r="B87" s="30" t="str">
        <f>VLOOKUP(C87,'Tech Pallet'!A:I,3,0)</f>
        <v>MG Sticks</v>
      </c>
      <c r="C87" s="12">
        <f>VLOOKUP($D87,'DU -UCC'!B:C,2,0)</f>
        <v>69591655</v>
      </c>
      <c r="D87" s="84">
        <v>10077567721621</v>
      </c>
      <c r="E87" s="85" t="s">
        <v>194</v>
      </c>
      <c r="F87" s="86">
        <v>438715</v>
      </c>
      <c r="G87" s="86">
        <v>26076</v>
      </c>
      <c r="H87" s="86">
        <v>32328</v>
      </c>
      <c r="I87" s="86">
        <v>37375</v>
      </c>
      <c r="J87" s="86">
        <v>41352</v>
      </c>
      <c r="K87" s="86">
        <v>45820</v>
      </c>
      <c r="L87" s="86">
        <v>40144</v>
      </c>
      <c r="M87" s="86">
        <v>48182</v>
      </c>
      <c r="N87" s="86">
        <v>31828</v>
      </c>
      <c r="O87" s="86">
        <v>48268</v>
      </c>
      <c r="P87" s="86">
        <v>33540</v>
      </c>
      <c r="Q87" s="86">
        <v>26754</v>
      </c>
      <c r="R87" s="86">
        <v>27526</v>
      </c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23">
        <f t="shared" si="59"/>
        <v>877908</v>
      </c>
      <c r="AF87">
        <f>VLOOKUP($C87,'Tech Pallet'!$A:$I,9,0)</f>
        <v>143</v>
      </c>
      <c r="AG87">
        <f>VLOOKUP($C87,'Tech Pallet'!$A:$H,8,0)</f>
        <v>4.2560000000000002E-3</v>
      </c>
      <c r="AH87" s="25">
        <f t="shared" si="115"/>
        <v>439193</v>
      </c>
      <c r="AI87" s="25">
        <f t="shared" si="60"/>
        <v>0</v>
      </c>
      <c r="AJ87" s="8">
        <f t="shared" si="61"/>
        <v>3067.9370629370628</v>
      </c>
      <c r="AK87" s="21">
        <f t="shared" si="62"/>
        <v>3071.2797202797201</v>
      </c>
      <c r="AL87" s="20">
        <f t="shared" si="63"/>
        <v>0</v>
      </c>
      <c r="AM87" s="21">
        <f t="shared" si="64"/>
        <v>182.34965034965035</v>
      </c>
      <c r="AN87" s="21">
        <f t="shared" si="65"/>
        <v>226.06993006993008</v>
      </c>
      <c r="AO87" s="21">
        <f t="shared" si="66"/>
        <v>261.36363636363637</v>
      </c>
      <c r="AP87" s="21">
        <f t="shared" si="67"/>
        <v>289.17482517482517</v>
      </c>
      <c r="AQ87" s="21">
        <f t="shared" si="68"/>
        <v>320.41958041958043</v>
      </c>
      <c r="AR87" s="21">
        <f t="shared" si="69"/>
        <v>280.72727272727275</v>
      </c>
      <c r="AS87" s="21">
        <f t="shared" si="70"/>
        <v>336.93706293706293</v>
      </c>
      <c r="AT87" s="21">
        <f t="shared" si="71"/>
        <v>222.57342657342659</v>
      </c>
      <c r="AU87" s="21">
        <f t="shared" si="72"/>
        <v>337.53846153846155</v>
      </c>
      <c r="AV87" s="21">
        <f t="shared" si="73"/>
        <v>234.54545454545453</v>
      </c>
      <c r="AW87" s="21">
        <f t="shared" si="74"/>
        <v>187.09090909090909</v>
      </c>
      <c r="AX87" s="21">
        <f t="shared" si="75"/>
        <v>192.48951048951048</v>
      </c>
      <c r="AY87" s="21">
        <f t="shared" si="76"/>
        <v>0</v>
      </c>
      <c r="AZ87" s="21">
        <f t="shared" si="77"/>
        <v>0</v>
      </c>
      <c r="BA87" s="21">
        <f t="shared" si="78"/>
        <v>0</v>
      </c>
      <c r="BB87" s="21">
        <f t="shared" si="79"/>
        <v>0</v>
      </c>
      <c r="BC87" s="21">
        <f t="shared" si="80"/>
        <v>0</v>
      </c>
      <c r="BD87" s="21">
        <f t="shared" si="81"/>
        <v>0</v>
      </c>
      <c r="BE87" s="21">
        <f t="shared" si="82"/>
        <v>0</v>
      </c>
      <c r="BF87" s="21">
        <f t="shared" si="83"/>
        <v>0</v>
      </c>
      <c r="BG87" s="21">
        <f t="shared" si="84"/>
        <v>0</v>
      </c>
      <c r="BH87" s="21">
        <f t="shared" si="85"/>
        <v>0</v>
      </c>
      <c r="BI87" s="21">
        <f t="shared" si="86"/>
        <v>0</v>
      </c>
      <c r="BJ87" s="21">
        <f t="shared" si="87"/>
        <v>0</v>
      </c>
      <c r="BK87" s="17">
        <f t="shared" si="88"/>
        <v>1867.1710400000002</v>
      </c>
      <c r="BL87" s="22">
        <f t="shared" si="89"/>
        <v>1869.205408</v>
      </c>
      <c r="BM87" s="22">
        <f t="shared" si="90"/>
        <v>0</v>
      </c>
      <c r="BN87" s="22">
        <f t="shared" si="91"/>
        <v>110.97945600000001</v>
      </c>
      <c r="BO87" s="22">
        <f t="shared" si="92"/>
        <v>137.58796800000002</v>
      </c>
      <c r="BP87" s="22">
        <f t="shared" si="93"/>
        <v>159.06800000000001</v>
      </c>
      <c r="BQ87" s="22">
        <f t="shared" si="94"/>
        <v>175.994112</v>
      </c>
      <c r="BR87" s="22">
        <f t="shared" si="95"/>
        <v>195.00992000000002</v>
      </c>
      <c r="BS87" s="22">
        <f t="shared" si="96"/>
        <v>170.85286400000001</v>
      </c>
      <c r="BT87" s="22">
        <f t="shared" si="97"/>
        <v>205.06259200000002</v>
      </c>
      <c r="BU87" s="22">
        <f t="shared" si="98"/>
        <v>135.459968</v>
      </c>
      <c r="BV87" s="22">
        <f t="shared" si="99"/>
        <v>205.42860800000003</v>
      </c>
      <c r="BW87" s="22">
        <f t="shared" si="100"/>
        <v>142.74624</v>
      </c>
      <c r="BX87" s="22">
        <f t="shared" si="101"/>
        <v>113.86502400000001</v>
      </c>
      <c r="BY87" s="22">
        <f t="shared" si="102"/>
        <v>117.15065600000001</v>
      </c>
      <c r="BZ87" s="22">
        <f t="shared" si="103"/>
        <v>0</v>
      </c>
      <c r="CA87" s="22">
        <f t="shared" si="104"/>
        <v>0</v>
      </c>
      <c r="CB87" s="22">
        <f t="shared" si="105"/>
        <v>0</v>
      </c>
      <c r="CC87" s="22">
        <f t="shared" si="106"/>
        <v>0</v>
      </c>
      <c r="CD87" s="22">
        <f t="shared" si="107"/>
        <v>0</v>
      </c>
      <c r="CE87" s="22">
        <f t="shared" si="108"/>
        <v>0</v>
      </c>
      <c r="CF87" s="22">
        <f t="shared" si="109"/>
        <v>0</v>
      </c>
      <c r="CG87" s="22">
        <f t="shared" si="110"/>
        <v>0</v>
      </c>
      <c r="CH87" s="22">
        <f t="shared" si="111"/>
        <v>0</v>
      </c>
      <c r="CI87" s="22">
        <f t="shared" si="112"/>
        <v>0</v>
      </c>
      <c r="CJ87" s="22">
        <f t="shared" si="113"/>
        <v>0</v>
      </c>
      <c r="CK87" s="22">
        <f t="shared" si="114"/>
        <v>0</v>
      </c>
    </row>
    <row r="88" spans="1:89" x14ac:dyDescent="0.25">
      <c r="A88" t="str">
        <f>VLOOKUP($C88,'Tech Pallet'!$A:$J,10,0)</f>
        <v>PIC</v>
      </c>
      <c r="B88" s="30" t="str">
        <f>VLOOKUP(C88,'Tech Pallet'!A:I,3,0)</f>
        <v>Talenti</v>
      </c>
      <c r="C88" s="12">
        <f>VLOOKUP($D88,'DU -UCC'!B:C,2,0)</f>
        <v>68860659</v>
      </c>
      <c r="D88" s="84">
        <v>20186852000604</v>
      </c>
      <c r="E88" s="85" t="s">
        <v>183</v>
      </c>
      <c r="F88" s="86">
        <v>458013</v>
      </c>
      <c r="G88" s="86">
        <v>37530</v>
      </c>
      <c r="H88" s="86">
        <v>39330</v>
      </c>
      <c r="I88" s="86">
        <v>48109</v>
      </c>
      <c r="J88" s="86">
        <v>45125</v>
      </c>
      <c r="K88" s="86">
        <v>52422</v>
      </c>
      <c r="L88" s="86">
        <v>52680</v>
      </c>
      <c r="M88" s="86">
        <v>45450</v>
      </c>
      <c r="N88" s="86">
        <v>33300</v>
      </c>
      <c r="O88" s="86">
        <v>39695</v>
      </c>
      <c r="P88" s="86">
        <v>35895</v>
      </c>
      <c r="Q88" s="86">
        <v>35610</v>
      </c>
      <c r="R88" s="86">
        <v>35205</v>
      </c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23">
        <f t="shared" si="59"/>
        <v>958364</v>
      </c>
      <c r="AF88">
        <f>VLOOKUP($C88,'Tech Pallet'!$A:$I,9,0)</f>
        <v>255</v>
      </c>
      <c r="AG88">
        <f>VLOOKUP($C88,'Tech Pallet'!$A:$H,8,0)</f>
        <v>3.7839999999999996E-3</v>
      </c>
      <c r="AH88" s="25">
        <f t="shared" si="115"/>
        <v>500351</v>
      </c>
      <c r="AI88" s="25">
        <f t="shared" si="60"/>
        <v>0</v>
      </c>
      <c r="AJ88" s="8">
        <f t="shared" si="61"/>
        <v>1796.129411764706</v>
      </c>
      <c r="AK88" s="21">
        <f t="shared" si="62"/>
        <v>1962.1607843137256</v>
      </c>
      <c r="AL88" s="20">
        <f t="shared" si="63"/>
        <v>0</v>
      </c>
      <c r="AM88" s="21">
        <f t="shared" si="64"/>
        <v>147.1764705882353</v>
      </c>
      <c r="AN88" s="21">
        <f t="shared" si="65"/>
        <v>154.23529411764707</v>
      </c>
      <c r="AO88" s="21">
        <f t="shared" si="66"/>
        <v>188.66274509803921</v>
      </c>
      <c r="AP88" s="21">
        <f t="shared" si="67"/>
        <v>176.9607843137255</v>
      </c>
      <c r="AQ88" s="21">
        <f t="shared" si="68"/>
        <v>205.57647058823528</v>
      </c>
      <c r="AR88" s="21">
        <f t="shared" si="69"/>
        <v>206.58823529411765</v>
      </c>
      <c r="AS88" s="21">
        <f t="shared" si="70"/>
        <v>178.23529411764707</v>
      </c>
      <c r="AT88" s="21">
        <f t="shared" si="71"/>
        <v>130.58823529411765</v>
      </c>
      <c r="AU88" s="21">
        <f t="shared" si="72"/>
        <v>155.66666666666666</v>
      </c>
      <c r="AV88" s="21">
        <f t="shared" si="73"/>
        <v>140.76470588235293</v>
      </c>
      <c r="AW88" s="21">
        <f t="shared" si="74"/>
        <v>139.64705882352942</v>
      </c>
      <c r="AX88" s="21">
        <f t="shared" si="75"/>
        <v>138.05882352941177</v>
      </c>
      <c r="AY88" s="21">
        <f t="shared" si="76"/>
        <v>0</v>
      </c>
      <c r="AZ88" s="21">
        <f t="shared" si="77"/>
        <v>0</v>
      </c>
      <c r="BA88" s="21">
        <f t="shared" si="78"/>
        <v>0</v>
      </c>
      <c r="BB88" s="21">
        <f t="shared" si="79"/>
        <v>0</v>
      </c>
      <c r="BC88" s="21">
        <f t="shared" si="80"/>
        <v>0</v>
      </c>
      <c r="BD88" s="21">
        <f t="shared" si="81"/>
        <v>0</v>
      </c>
      <c r="BE88" s="21">
        <f t="shared" si="82"/>
        <v>0</v>
      </c>
      <c r="BF88" s="21">
        <f t="shared" si="83"/>
        <v>0</v>
      </c>
      <c r="BG88" s="21">
        <f t="shared" si="84"/>
        <v>0</v>
      </c>
      <c r="BH88" s="21">
        <f t="shared" si="85"/>
        <v>0</v>
      </c>
      <c r="BI88" s="21">
        <f t="shared" si="86"/>
        <v>0</v>
      </c>
      <c r="BJ88" s="21">
        <f t="shared" si="87"/>
        <v>0</v>
      </c>
      <c r="BK88" s="17">
        <f t="shared" si="88"/>
        <v>1733.1211919999998</v>
      </c>
      <c r="BL88" s="22">
        <f t="shared" si="89"/>
        <v>1893.3281839999997</v>
      </c>
      <c r="BM88" s="22">
        <f t="shared" si="90"/>
        <v>0</v>
      </c>
      <c r="BN88" s="22">
        <f t="shared" si="91"/>
        <v>142.01351999999997</v>
      </c>
      <c r="BO88" s="22">
        <f t="shared" si="92"/>
        <v>148.82471999999999</v>
      </c>
      <c r="BP88" s="22">
        <f t="shared" si="93"/>
        <v>182.04445599999997</v>
      </c>
      <c r="BQ88" s="22">
        <f t="shared" si="94"/>
        <v>170.75299999999999</v>
      </c>
      <c r="BR88" s="22">
        <f t="shared" si="95"/>
        <v>198.36484799999997</v>
      </c>
      <c r="BS88" s="22">
        <f t="shared" si="96"/>
        <v>199.34111999999999</v>
      </c>
      <c r="BT88" s="22">
        <f t="shared" si="97"/>
        <v>171.98279999999997</v>
      </c>
      <c r="BU88" s="22">
        <f t="shared" si="98"/>
        <v>126.00719999999998</v>
      </c>
      <c r="BV88" s="22">
        <f t="shared" si="99"/>
        <v>150.20587999999998</v>
      </c>
      <c r="BW88" s="22">
        <f t="shared" si="100"/>
        <v>135.82667999999998</v>
      </c>
      <c r="BX88" s="22">
        <f t="shared" si="101"/>
        <v>134.74823999999998</v>
      </c>
      <c r="BY88" s="22">
        <f t="shared" si="102"/>
        <v>133.21571999999998</v>
      </c>
      <c r="BZ88" s="22">
        <f t="shared" si="103"/>
        <v>0</v>
      </c>
      <c r="CA88" s="22">
        <f t="shared" si="104"/>
        <v>0</v>
      </c>
      <c r="CB88" s="22">
        <f t="shared" si="105"/>
        <v>0</v>
      </c>
      <c r="CC88" s="22">
        <f t="shared" si="106"/>
        <v>0</v>
      </c>
      <c r="CD88" s="22">
        <f t="shared" si="107"/>
        <v>0</v>
      </c>
      <c r="CE88" s="22">
        <f t="shared" si="108"/>
        <v>0</v>
      </c>
      <c r="CF88" s="22">
        <f t="shared" si="109"/>
        <v>0</v>
      </c>
      <c r="CG88" s="22">
        <f t="shared" si="110"/>
        <v>0</v>
      </c>
      <c r="CH88" s="22">
        <f t="shared" si="111"/>
        <v>0</v>
      </c>
      <c r="CI88" s="22">
        <f t="shared" si="112"/>
        <v>0</v>
      </c>
      <c r="CJ88" s="22">
        <f t="shared" si="113"/>
        <v>0</v>
      </c>
      <c r="CK88" s="22">
        <f t="shared" si="114"/>
        <v>0</v>
      </c>
    </row>
    <row r="89" spans="1:89" x14ac:dyDescent="0.25">
      <c r="A89" t="str">
        <f>VLOOKUP($C89,'Tech Pallet'!$A:$J,10,0)</f>
        <v>NOV</v>
      </c>
      <c r="B89" s="30" t="str">
        <f>VLOOKUP(C89,'Tech Pallet'!A:I,3,0)</f>
        <v>MBG</v>
      </c>
      <c r="C89" s="12">
        <f>VLOOKUP($D89,'DU -UCC'!B:C,2,0)</f>
        <v>69983234</v>
      </c>
      <c r="D89" s="84">
        <v>10041000007672</v>
      </c>
      <c r="E89" s="85" t="s">
        <v>186</v>
      </c>
      <c r="F89" s="86">
        <v>477550</v>
      </c>
      <c r="G89" s="86">
        <v>28851</v>
      </c>
      <c r="H89" s="86">
        <v>32195</v>
      </c>
      <c r="I89" s="86">
        <v>39439</v>
      </c>
      <c r="J89" s="86">
        <v>53324</v>
      </c>
      <c r="K89" s="86">
        <v>60597</v>
      </c>
      <c r="L89" s="86">
        <v>63596</v>
      </c>
      <c r="M89" s="86">
        <v>68515</v>
      </c>
      <c r="N89" s="86">
        <v>48040</v>
      </c>
      <c r="O89" s="86">
        <v>42455</v>
      </c>
      <c r="P89" s="86">
        <v>28326</v>
      </c>
      <c r="Q89" s="86">
        <v>23986</v>
      </c>
      <c r="R89" s="86">
        <v>25296</v>
      </c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23">
        <f t="shared" si="59"/>
        <v>992170</v>
      </c>
      <c r="AF89">
        <f>VLOOKUP($C89,'Tech Pallet'!$A:$I,9,0)</f>
        <v>154</v>
      </c>
      <c r="AG89">
        <f>VLOOKUP($C89,'Tech Pallet'!$A:$H,8,0)</f>
        <v>3.9039999999999999E-3</v>
      </c>
      <c r="AH89" s="25">
        <f t="shared" si="115"/>
        <v>514620</v>
      </c>
      <c r="AI89" s="25">
        <f t="shared" si="60"/>
        <v>0</v>
      </c>
      <c r="AJ89" s="8">
        <f t="shared" si="61"/>
        <v>3100.9740259740261</v>
      </c>
      <c r="AK89" s="21">
        <f t="shared" si="62"/>
        <v>3341.6883116883118</v>
      </c>
      <c r="AL89" s="20">
        <f t="shared" si="63"/>
        <v>0</v>
      </c>
      <c r="AM89" s="21">
        <f t="shared" si="64"/>
        <v>187.34415584415584</v>
      </c>
      <c r="AN89" s="21">
        <f t="shared" si="65"/>
        <v>209.05844155844156</v>
      </c>
      <c r="AO89" s="21">
        <f t="shared" si="66"/>
        <v>256.09740259740261</v>
      </c>
      <c r="AP89" s="21">
        <f t="shared" si="67"/>
        <v>346.25974025974028</v>
      </c>
      <c r="AQ89" s="21">
        <f t="shared" si="68"/>
        <v>393.48701298701297</v>
      </c>
      <c r="AR89" s="21">
        <f t="shared" si="69"/>
        <v>412.96103896103898</v>
      </c>
      <c r="AS89" s="21">
        <f t="shared" si="70"/>
        <v>444.90259740259739</v>
      </c>
      <c r="AT89" s="21">
        <f t="shared" si="71"/>
        <v>311.94805194805195</v>
      </c>
      <c r="AU89" s="21">
        <f t="shared" si="72"/>
        <v>275.68181818181819</v>
      </c>
      <c r="AV89" s="21">
        <f t="shared" si="73"/>
        <v>183.93506493506493</v>
      </c>
      <c r="AW89" s="21">
        <f t="shared" si="74"/>
        <v>155.75324675324674</v>
      </c>
      <c r="AX89" s="21">
        <f t="shared" si="75"/>
        <v>164.25974025974025</v>
      </c>
      <c r="AY89" s="21">
        <f t="shared" si="76"/>
        <v>0</v>
      </c>
      <c r="AZ89" s="21">
        <f t="shared" si="77"/>
        <v>0</v>
      </c>
      <c r="BA89" s="21">
        <f t="shared" si="78"/>
        <v>0</v>
      </c>
      <c r="BB89" s="21">
        <f t="shared" si="79"/>
        <v>0</v>
      </c>
      <c r="BC89" s="21">
        <f t="shared" si="80"/>
        <v>0</v>
      </c>
      <c r="BD89" s="21">
        <f t="shared" si="81"/>
        <v>0</v>
      </c>
      <c r="BE89" s="21">
        <f t="shared" si="82"/>
        <v>0</v>
      </c>
      <c r="BF89" s="21">
        <f t="shared" si="83"/>
        <v>0</v>
      </c>
      <c r="BG89" s="21">
        <f t="shared" si="84"/>
        <v>0</v>
      </c>
      <c r="BH89" s="21">
        <f t="shared" si="85"/>
        <v>0</v>
      </c>
      <c r="BI89" s="21">
        <f t="shared" si="86"/>
        <v>0</v>
      </c>
      <c r="BJ89" s="21">
        <f t="shared" si="87"/>
        <v>0</v>
      </c>
      <c r="BK89" s="17">
        <f t="shared" si="88"/>
        <v>1864.3552</v>
      </c>
      <c r="BL89" s="22">
        <f t="shared" si="89"/>
        <v>2009.0764799999999</v>
      </c>
      <c r="BM89" s="22">
        <f t="shared" si="90"/>
        <v>0</v>
      </c>
      <c r="BN89" s="22">
        <f t="shared" si="91"/>
        <v>112.634304</v>
      </c>
      <c r="BO89" s="22">
        <f t="shared" si="92"/>
        <v>125.68928</v>
      </c>
      <c r="BP89" s="22">
        <f t="shared" si="93"/>
        <v>153.96985599999999</v>
      </c>
      <c r="BQ89" s="22">
        <f t="shared" si="94"/>
        <v>208.176896</v>
      </c>
      <c r="BR89" s="22">
        <f t="shared" si="95"/>
        <v>236.57068799999999</v>
      </c>
      <c r="BS89" s="22">
        <f t="shared" si="96"/>
        <v>248.278784</v>
      </c>
      <c r="BT89" s="22">
        <f t="shared" si="97"/>
        <v>267.48255999999998</v>
      </c>
      <c r="BU89" s="22">
        <f t="shared" si="98"/>
        <v>187.54816</v>
      </c>
      <c r="BV89" s="22">
        <f t="shared" si="99"/>
        <v>165.74431999999999</v>
      </c>
      <c r="BW89" s="22">
        <f t="shared" si="100"/>
        <v>110.584704</v>
      </c>
      <c r="BX89" s="22">
        <f t="shared" si="101"/>
        <v>93.641344000000004</v>
      </c>
      <c r="BY89" s="22">
        <f t="shared" si="102"/>
        <v>98.755583999999999</v>
      </c>
      <c r="BZ89" s="22">
        <f t="shared" si="103"/>
        <v>0</v>
      </c>
      <c r="CA89" s="22">
        <f t="shared" si="104"/>
        <v>0</v>
      </c>
      <c r="CB89" s="22">
        <f t="shared" si="105"/>
        <v>0</v>
      </c>
      <c r="CC89" s="22">
        <f t="shared" si="106"/>
        <v>0</v>
      </c>
      <c r="CD89" s="22">
        <f t="shared" si="107"/>
        <v>0</v>
      </c>
      <c r="CE89" s="22">
        <f t="shared" si="108"/>
        <v>0</v>
      </c>
      <c r="CF89" s="22">
        <f t="shared" si="109"/>
        <v>0</v>
      </c>
      <c r="CG89" s="22">
        <f t="shared" si="110"/>
        <v>0</v>
      </c>
      <c r="CH89" s="22">
        <f t="shared" si="111"/>
        <v>0</v>
      </c>
      <c r="CI89" s="22">
        <f t="shared" si="112"/>
        <v>0</v>
      </c>
      <c r="CJ89" s="22">
        <f t="shared" si="113"/>
        <v>0</v>
      </c>
      <c r="CK89" s="22">
        <f t="shared" si="114"/>
        <v>0</v>
      </c>
    </row>
    <row r="90" spans="1:89" x14ac:dyDescent="0.25">
      <c r="A90" t="str">
        <f>VLOOKUP($C90,'Tech Pallet'!$A:$J,10,0)</f>
        <v>NOV</v>
      </c>
      <c r="B90" s="30" t="str">
        <f>VLOOKUP(C90,'Tech Pallet'!A:I,3,0)</f>
        <v>Facepieces</v>
      </c>
      <c r="C90" s="12">
        <f>VLOOKUP($D90,'DU -UCC'!B:C,2,0)</f>
        <v>64365613</v>
      </c>
      <c r="D90" s="84">
        <v>10077567003840</v>
      </c>
      <c r="E90" s="85" t="s">
        <v>152</v>
      </c>
      <c r="F90" s="86">
        <v>5975</v>
      </c>
      <c r="G90" s="86">
        <v>16557</v>
      </c>
      <c r="H90" s="86">
        <v>24395</v>
      </c>
      <c r="I90" s="86">
        <v>41711</v>
      </c>
      <c r="J90" s="86">
        <v>72807</v>
      </c>
      <c r="K90" s="86">
        <v>81066</v>
      </c>
      <c r="L90" s="86">
        <v>106057</v>
      </c>
      <c r="M90" s="86">
        <v>79472</v>
      </c>
      <c r="N90" s="86">
        <v>42605</v>
      </c>
      <c r="O90" s="86">
        <v>40403</v>
      </c>
      <c r="P90" s="86">
        <v>29355</v>
      </c>
      <c r="Q90" s="86">
        <v>30750</v>
      </c>
      <c r="R90" s="86">
        <v>36870</v>
      </c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23">
        <f t="shared" si="59"/>
        <v>608023</v>
      </c>
      <c r="AF90">
        <f>VLOOKUP($C90,'Tech Pallet'!$A:$I,9,0)</f>
        <v>195</v>
      </c>
      <c r="AG90">
        <f>VLOOKUP($C90,'Tech Pallet'!$A:$H,8,0)</f>
        <v>2.1540000000000001E-3</v>
      </c>
      <c r="AH90" s="25">
        <f t="shared" si="115"/>
        <v>602048</v>
      </c>
      <c r="AI90" s="25">
        <f t="shared" si="60"/>
        <v>0</v>
      </c>
      <c r="AJ90" s="8">
        <f t="shared" si="61"/>
        <v>30.641025641025642</v>
      </c>
      <c r="AK90" s="21">
        <f t="shared" si="62"/>
        <v>3087.4256410256412</v>
      </c>
      <c r="AL90" s="20">
        <f t="shared" si="63"/>
        <v>0</v>
      </c>
      <c r="AM90" s="21">
        <f t="shared" si="64"/>
        <v>84.907692307692301</v>
      </c>
      <c r="AN90" s="21">
        <f t="shared" si="65"/>
        <v>125.1025641025641</v>
      </c>
      <c r="AO90" s="21">
        <f t="shared" si="66"/>
        <v>213.9025641025641</v>
      </c>
      <c r="AP90" s="21">
        <f t="shared" si="67"/>
        <v>373.3692307692308</v>
      </c>
      <c r="AQ90" s="21">
        <f t="shared" si="68"/>
        <v>415.72307692307692</v>
      </c>
      <c r="AR90" s="21">
        <f t="shared" si="69"/>
        <v>543.88205128205129</v>
      </c>
      <c r="AS90" s="21">
        <f t="shared" si="70"/>
        <v>407.54871794871792</v>
      </c>
      <c r="AT90" s="21">
        <f t="shared" si="71"/>
        <v>218.48717948717947</v>
      </c>
      <c r="AU90" s="21">
        <f t="shared" si="72"/>
        <v>207.1948717948718</v>
      </c>
      <c r="AV90" s="21">
        <f t="shared" si="73"/>
        <v>150.53846153846155</v>
      </c>
      <c r="AW90" s="21">
        <f t="shared" si="74"/>
        <v>157.69230769230768</v>
      </c>
      <c r="AX90" s="21">
        <f t="shared" si="75"/>
        <v>189.07692307692307</v>
      </c>
      <c r="AY90" s="21">
        <f t="shared" si="76"/>
        <v>0</v>
      </c>
      <c r="AZ90" s="21">
        <f t="shared" si="77"/>
        <v>0</v>
      </c>
      <c r="BA90" s="21">
        <f t="shared" si="78"/>
        <v>0</v>
      </c>
      <c r="BB90" s="21">
        <f t="shared" si="79"/>
        <v>0</v>
      </c>
      <c r="BC90" s="21">
        <f t="shared" si="80"/>
        <v>0</v>
      </c>
      <c r="BD90" s="21">
        <f t="shared" si="81"/>
        <v>0</v>
      </c>
      <c r="BE90" s="21">
        <f t="shared" si="82"/>
        <v>0</v>
      </c>
      <c r="BF90" s="21">
        <f t="shared" si="83"/>
        <v>0</v>
      </c>
      <c r="BG90" s="21">
        <f t="shared" si="84"/>
        <v>0</v>
      </c>
      <c r="BH90" s="21">
        <f t="shared" si="85"/>
        <v>0</v>
      </c>
      <c r="BI90" s="21">
        <f t="shared" si="86"/>
        <v>0</v>
      </c>
      <c r="BJ90" s="21">
        <f t="shared" si="87"/>
        <v>0</v>
      </c>
      <c r="BK90" s="17">
        <f t="shared" si="88"/>
        <v>12.870150000000001</v>
      </c>
      <c r="BL90" s="22">
        <f t="shared" si="89"/>
        <v>1296.8113920000001</v>
      </c>
      <c r="BM90" s="22">
        <f t="shared" si="90"/>
        <v>0</v>
      </c>
      <c r="BN90" s="22">
        <f t="shared" si="91"/>
        <v>35.663778000000001</v>
      </c>
      <c r="BO90" s="22">
        <f t="shared" si="92"/>
        <v>52.54683</v>
      </c>
      <c r="BP90" s="22">
        <f t="shared" si="93"/>
        <v>89.845494000000002</v>
      </c>
      <c r="BQ90" s="22">
        <f t="shared" si="94"/>
        <v>156.826278</v>
      </c>
      <c r="BR90" s="22">
        <f t="shared" si="95"/>
        <v>174.616164</v>
      </c>
      <c r="BS90" s="22">
        <f t="shared" si="96"/>
        <v>228.44677800000002</v>
      </c>
      <c r="BT90" s="22">
        <f t="shared" si="97"/>
        <v>171.18268800000001</v>
      </c>
      <c r="BU90" s="22">
        <f t="shared" si="98"/>
        <v>91.771169999999998</v>
      </c>
      <c r="BV90" s="22">
        <f t="shared" si="99"/>
        <v>87.028062000000006</v>
      </c>
      <c r="BW90" s="22">
        <f t="shared" si="100"/>
        <v>63.230670000000003</v>
      </c>
      <c r="BX90" s="22">
        <f t="shared" si="101"/>
        <v>66.235500000000002</v>
      </c>
      <c r="BY90" s="22">
        <f t="shared" si="102"/>
        <v>79.41798</v>
      </c>
      <c r="BZ90" s="22">
        <f t="shared" si="103"/>
        <v>0</v>
      </c>
      <c r="CA90" s="22">
        <f t="shared" si="104"/>
        <v>0</v>
      </c>
      <c r="CB90" s="22">
        <f t="shared" si="105"/>
        <v>0</v>
      </c>
      <c r="CC90" s="22">
        <f t="shared" si="106"/>
        <v>0</v>
      </c>
      <c r="CD90" s="22">
        <f t="shared" si="107"/>
        <v>0</v>
      </c>
      <c r="CE90" s="22">
        <f t="shared" si="108"/>
        <v>0</v>
      </c>
      <c r="CF90" s="22">
        <f t="shared" si="109"/>
        <v>0</v>
      </c>
      <c r="CG90" s="22">
        <f t="shared" si="110"/>
        <v>0</v>
      </c>
      <c r="CH90" s="22">
        <f t="shared" si="111"/>
        <v>0</v>
      </c>
      <c r="CI90" s="22">
        <f t="shared" si="112"/>
        <v>0</v>
      </c>
      <c r="CJ90" s="22">
        <f t="shared" si="113"/>
        <v>0</v>
      </c>
      <c r="CK90" s="22">
        <f t="shared" si="114"/>
        <v>0</v>
      </c>
    </row>
    <row r="91" spans="1:89" x14ac:dyDescent="0.25">
      <c r="A91" t="str">
        <f>VLOOKUP($C91,'Tech Pallet'!$A:$J,10,0)</f>
        <v>NOV</v>
      </c>
      <c r="B91" s="30" t="str">
        <f>VLOOKUP(C91,'Tech Pallet'!A:I,3,0)</f>
        <v>MG Sticks</v>
      </c>
      <c r="C91" s="12">
        <f>VLOOKUP($D91,'DU -UCC'!B:C,2,0)</f>
        <v>64330596</v>
      </c>
      <c r="D91" s="84">
        <v>10077567193428</v>
      </c>
      <c r="E91" s="85" t="s">
        <v>174</v>
      </c>
      <c r="F91" s="86">
        <v>513979</v>
      </c>
      <c r="G91" s="86">
        <v>27313</v>
      </c>
      <c r="H91" s="86">
        <v>32686</v>
      </c>
      <c r="I91" s="86">
        <v>43782</v>
      </c>
      <c r="J91" s="86">
        <v>19117</v>
      </c>
      <c r="K91" s="86">
        <v>50415</v>
      </c>
      <c r="L91" s="86">
        <v>47740</v>
      </c>
      <c r="M91" s="86">
        <v>47700</v>
      </c>
      <c r="N91" s="86">
        <v>43926</v>
      </c>
      <c r="O91" s="86">
        <v>38192</v>
      </c>
      <c r="P91" s="86">
        <v>41264</v>
      </c>
      <c r="Q91" s="86">
        <v>36800</v>
      </c>
      <c r="R91" s="86">
        <v>32782</v>
      </c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23">
        <f t="shared" si="59"/>
        <v>975696</v>
      </c>
      <c r="AF91">
        <f>VLOOKUP($C91,'Tech Pallet'!$A:$I,9,0)</f>
        <v>176</v>
      </c>
      <c r="AG91">
        <f>VLOOKUP($C91,'Tech Pallet'!$A:$H,8,0)</f>
        <v>1.98E-3</v>
      </c>
      <c r="AH91" s="25">
        <f t="shared" si="115"/>
        <v>461717</v>
      </c>
      <c r="AI91" s="25">
        <f t="shared" si="60"/>
        <v>0</v>
      </c>
      <c r="AJ91" s="8">
        <f t="shared" si="61"/>
        <v>2920.3352272727275</v>
      </c>
      <c r="AK91" s="21">
        <f t="shared" si="62"/>
        <v>2623.3920454545455</v>
      </c>
      <c r="AL91" s="20">
        <f t="shared" si="63"/>
        <v>0</v>
      </c>
      <c r="AM91" s="21">
        <f t="shared" si="64"/>
        <v>155.1875</v>
      </c>
      <c r="AN91" s="21">
        <f t="shared" si="65"/>
        <v>185.71590909090909</v>
      </c>
      <c r="AO91" s="21">
        <f t="shared" si="66"/>
        <v>248.76136363636363</v>
      </c>
      <c r="AP91" s="21">
        <f t="shared" si="67"/>
        <v>108.61931818181819</v>
      </c>
      <c r="AQ91" s="21">
        <f t="shared" si="68"/>
        <v>286.44886363636363</v>
      </c>
      <c r="AR91" s="21">
        <f t="shared" si="69"/>
        <v>271.25</v>
      </c>
      <c r="AS91" s="21">
        <f t="shared" si="70"/>
        <v>271.02272727272725</v>
      </c>
      <c r="AT91" s="21">
        <f t="shared" si="71"/>
        <v>249.57954545454547</v>
      </c>
      <c r="AU91" s="21">
        <f t="shared" si="72"/>
        <v>217</v>
      </c>
      <c r="AV91" s="21">
        <f t="shared" si="73"/>
        <v>234.45454545454547</v>
      </c>
      <c r="AW91" s="21">
        <f t="shared" si="74"/>
        <v>209.09090909090909</v>
      </c>
      <c r="AX91" s="21">
        <f t="shared" si="75"/>
        <v>186.26136363636363</v>
      </c>
      <c r="AY91" s="21">
        <f t="shared" si="76"/>
        <v>0</v>
      </c>
      <c r="AZ91" s="21">
        <f t="shared" si="77"/>
        <v>0</v>
      </c>
      <c r="BA91" s="21">
        <f t="shared" si="78"/>
        <v>0</v>
      </c>
      <c r="BB91" s="21">
        <f t="shared" si="79"/>
        <v>0</v>
      </c>
      <c r="BC91" s="21">
        <f t="shared" si="80"/>
        <v>0</v>
      </c>
      <c r="BD91" s="21">
        <f t="shared" si="81"/>
        <v>0</v>
      </c>
      <c r="BE91" s="21">
        <f t="shared" si="82"/>
        <v>0</v>
      </c>
      <c r="BF91" s="21">
        <f t="shared" si="83"/>
        <v>0</v>
      </c>
      <c r="BG91" s="21">
        <f t="shared" si="84"/>
        <v>0</v>
      </c>
      <c r="BH91" s="21">
        <f t="shared" si="85"/>
        <v>0</v>
      </c>
      <c r="BI91" s="21">
        <f t="shared" si="86"/>
        <v>0</v>
      </c>
      <c r="BJ91" s="21">
        <f t="shared" si="87"/>
        <v>0</v>
      </c>
      <c r="BK91" s="17">
        <f t="shared" si="88"/>
        <v>1017.67842</v>
      </c>
      <c r="BL91" s="22">
        <f t="shared" si="89"/>
        <v>914.19965999999999</v>
      </c>
      <c r="BM91" s="22">
        <f t="shared" si="90"/>
        <v>0</v>
      </c>
      <c r="BN91" s="22">
        <f t="shared" si="91"/>
        <v>54.079740000000001</v>
      </c>
      <c r="BO91" s="22">
        <f t="shared" si="92"/>
        <v>64.718279999999993</v>
      </c>
      <c r="BP91" s="22">
        <f t="shared" si="93"/>
        <v>86.688360000000003</v>
      </c>
      <c r="BQ91" s="22">
        <f t="shared" si="94"/>
        <v>37.851660000000003</v>
      </c>
      <c r="BR91" s="22">
        <f t="shared" si="95"/>
        <v>99.821699999999993</v>
      </c>
      <c r="BS91" s="22">
        <f t="shared" si="96"/>
        <v>94.525199999999998</v>
      </c>
      <c r="BT91" s="22">
        <f t="shared" si="97"/>
        <v>94.445999999999998</v>
      </c>
      <c r="BU91" s="22">
        <f t="shared" si="98"/>
        <v>86.973479999999995</v>
      </c>
      <c r="BV91" s="22">
        <f t="shared" si="99"/>
        <v>75.620159999999998</v>
      </c>
      <c r="BW91" s="22">
        <f t="shared" si="100"/>
        <v>81.702719999999999</v>
      </c>
      <c r="BX91" s="22">
        <f t="shared" si="101"/>
        <v>72.864000000000004</v>
      </c>
      <c r="BY91" s="22">
        <f t="shared" si="102"/>
        <v>64.908360000000002</v>
      </c>
      <c r="BZ91" s="22">
        <f t="shared" si="103"/>
        <v>0</v>
      </c>
      <c r="CA91" s="22">
        <f t="shared" si="104"/>
        <v>0</v>
      </c>
      <c r="CB91" s="22">
        <f t="shared" si="105"/>
        <v>0</v>
      </c>
      <c r="CC91" s="22">
        <f t="shared" si="106"/>
        <v>0</v>
      </c>
      <c r="CD91" s="22">
        <f t="shared" si="107"/>
        <v>0</v>
      </c>
      <c r="CE91" s="22">
        <f t="shared" si="108"/>
        <v>0</v>
      </c>
      <c r="CF91" s="22">
        <f t="shared" si="109"/>
        <v>0</v>
      </c>
      <c r="CG91" s="22">
        <f t="shared" si="110"/>
        <v>0</v>
      </c>
      <c r="CH91" s="22">
        <f t="shared" si="111"/>
        <v>0</v>
      </c>
      <c r="CI91" s="22">
        <f t="shared" si="112"/>
        <v>0</v>
      </c>
      <c r="CJ91" s="22">
        <f t="shared" si="113"/>
        <v>0</v>
      </c>
      <c r="CK91" s="22">
        <f t="shared" si="114"/>
        <v>0</v>
      </c>
    </row>
    <row r="92" spans="1:89" x14ac:dyDescent="0.25">
      <c r="A92" t="str">
        <f>VLOOKUP($C92,'Tech Pallet'!$A:$J,10,0)</f>
        <v>PIC</v>
      </c>
      <c r="B92" s="30" t="str">
        <f>VLOOKUP(C92,'Tech Pallet'!A:I,3,0)</f>
        <v>Talenti</v>
      </c>
      <c r="C92" s="12">
        <f>VLOOKUP($D92,'DU -UCC'!B:C,2,0)</f>
        <v>68860061</v>
      </c>
      <c r="D92" s="84">
        <v>10186852001451</v>
      </c>
      <c r="E92" s="85" t="s">
        <v>219</v>
      </c>
      <c r="F92" s="86">
        <v>348688</v>
      </c>
      <c r="G92" s="86">
        <v>27421</v>
      </c>
      <c r="H92" s="86">
        <v>24735</v>
      </c>
      <c r="I92" s="86">
        <v>30890</v>
      </c>
      <c r="J92" s="86">
        <v>31370</v>
      </c>
      <c r="K92" s="86">
        <v>34750</v>
      </c>
      <c r="L92" s="86">
        <v>38115</v>
      </c>
      <c r="M92" s="86">
        <v>33090</v>
      </c>
      <c r="N92" s="86">
        <v>30375</v>
      </c>
      <c r="O92" s="86">
        <v>29790</v>
      </c>
      <c r="P92" s="86">
        <v>27555</v>
      </c>
      <c r="Q92" s="86">
        <v>27390</v>
      </c>
      <c r="R92" s="86">
        <v>33083</v>
      </c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23">
        <f t="shared" si="59"/>
        <v>717252</v>
      </c>
      <c r="AF92">
        <f>VLOOKUP($C92,'Tech Pallet'!$A:$I,9,0)</f>
        <v>255</v>
      </c>
      <c r="AG92">
        <f>VLOOKUP($C92,'Tech Pallet'!$A:$H,8,0)</f>
        <v>3.552E-3</v>
      </c>
      <c r="AH92" s="25">
        <f t="shared" si="115"/>
        <v>368564</v>
      </c>
      <c r="AI92" s="25">
        <f t="shared" si="60"/>
        <v>0</v>
      </c>
      <c r="AJ92" s="8">
        <f t="shared" si="61"/>
        <v>1367.4039215686275</v>
      </c>
      <c r="AK92" s="21">
        <f t="shared" si="62"/>
        <v>1445.349019607843</v>
      </c>
      <c r="AL92" s="20">
        <f t="shared" si="63"/>
        <v>0</v>
      </c>
      <c r="AM92" s="21">
        <f t="shared" si="64"/>
        <v>107.53333333333333</v>
      </c>
      <c r="AN92" s="21">
        <f t="shared" si="65"/>
        <v>97</v>
      </c>
      <c r="AO92" s="21">
        <f t="shared" si="66"/>
        <v>121.13725490196079</v>
      </c>
      <c r="AP92" s="21">
        <f t="shared" si="67"/>
        <v>123.01960784313725</v>
      </c>
      <c r="AQ92" s="21">
        <f t="shared" si="68"/>
        <v>136.27450980392157</v>
      </c>
      <c r="AR92" s="21">
        <f t="shared" si="69"/>
        <v>149.47058823529412</v>
      </c>
      <c r="AS92" s="21">
        <f t="shared" si="70"/>
        <v>129.76470588235293</v>
      </c>
      <c r="AT92" s="21">
        <f t="shared" si="71"/>
        <v>119.11764705882354</v>
      </c>
      <c r="AU92" s="21">
        <f t="shared" si="72"/>
        <v>116.82352941176471</v>
      </c>
      <c r="AV92" s="21">
        <f t="shared" si="73"/>
        <v>108.05882352941177</v>
      </c>
      <c r="AW92" s="21">
        <f t="shared" si="74"/>
        <v>107.41176470588235</v>
      </c>
      <c r="AX92" s="21">
        <f t="shared" si="75"/>
        <v>129.7372549019608</v>
      </c>
      <c r="AY92" s="21">
        <f t="shared" si="76"/>
        <v>0</v>
      </c>
      <c r="AZ92" s="21">
        <f t="shared" si="77"/>
        <v>0</v>
      </c>
      <c r="BA92" s="21">
        <f t="shared" si="78"/>
        <v>0</v>
      </c>
      <c r="BB92" s="21">
        <f t="shared" si="79"/>
        <v>0</v>
      </c>
      <c r="BC92" s="21">
        <f t="shared" si="80"/>
        <v>0</v>
      </c>
      <c r="BD92" s="21">
        <f t="shared" si="81"/>
        <v>0</v>
      </c>
      <c r="BE92" s="21">
        <f t="shared" si="82"/>
        <v>0</v>
      </c>
      <c r="BF92" s="21">
        <f t="shared" si="83"/>
        <v>0</v>
      </c>
      <c r="BG92" s="21">
        <f t="shared" si="84"/>
        <v>0</v>
      </c>
      <c r="BH92" s="21">
        <f t="shared" si="85"/>
        <v>0</v>
      </c>
      <c r="BI92" s="21">
        <f t="shared" si="86"/>
        <v>0</v>
      </c>
      <c r="BJ92" s="21">
        <f t="shared" si="87"/>
        <v>0</v>
      </c>
      <c r="BK92" s="17">
        <f t="shared" si="88"/>
        <v>1238.5397760000001</v>
      </c>
      <c r="BL92" s="22">
        <f t="shared" si="89"/>
        <v>1309.139328</v>
      </c>
      <c r="BM92" s="22">
        <f t="shared" si="90"/>
        <v>0</v>
      </c>
      <c r="BN92" s="22">
        <f t="shared" si="91"/>
        <v>97.399392000000006</v>
      </c>
      <c r="BO92" s="22">
        <f t="shared" si="92"/>
        <v>87.858720000000005</v>
      </c>
      <c r="BP92" s="22">
        <f t="shared" si="93"/>
        <v>109.72128000000001</v>
      </c>
      <c r="BQ92" s="22">
        <f t="shared" si="94"/>
        <v>111.42624000000001</v>
      </c>
      <c r="BR92" s="22">
        <f t="shared" si="95"/>
        <v>123.432</v>
      </c>
      <c r="BS92" s="22">
        <f t="shared" si="96"/>
        <v>135.38448</v>
      </c>
      <c r="BT92" s="22">
        <f t="shared" si="97"/>
        <v>117.53568</v>
      </c>
      <c r="BU92" s="22">
        <f t="shared" si="98"/>
        <v>107.892</v>
      </c>
      <c r="BV92" s="22">
        <f t="shared" si="99"/>
        <v>105.81408</v>
      </c>
      <c r="BW92" s="22">
        <f t="shared" si="100"/>
        <v>97.875360000000001</v>
      </c>
      <c r="BX92" s="22">
        <f t="shared" si="101"/>
        <v>97.289280000000005</v>
      </c>
      <c r="BY92" s="22">
        <f t="shared" si="102"/>
        <v>117.51081600000001</v>
      </c>
      <c r="BZ92" s="22">
        <f t="shared" si="103"/>
        <v>0</v>
      </c>
      <c r="CA92" s="22">
        <f t="shared" si="104"/>
        <v>0</v>
      </c>
      <c r="CB92" s="22">
        <f t="shared" si="105"/>
        <v>0</v>
      </c>
      <c r="CC92" s="22">
        <f t="shared" si="106"/>
        <v>0</v>
      </c>
      <c r="CD92" s="22">
        <f t="shared" si="107"/>
        <v>0</v>
      </c>
      <c r="CE92" s="22">
        <f t="shared" si="108"/>
        <v>0</v>
      </c>
      <c r="CF92" s="22">
        <f t="shared" si="109"/>
        <v>0</v>
      </c>
      <c r="CG92" s="22">
        <f t="shared" si="110"/>
        <v>0</v>
      </c>
      <c r="CH92" s="22">
        <f t="shared" si="111"/>
        <v>0</v>
      </c>
      <c r="CI92" s="22">
        <f t="shared" si="112"/>
        <v>0</v>
      </c>
      <c r="CJ92" s="22">
        <f t="shared" si="113"/>
        <v>0</v>
      </c>
      <c r="CK92" s="22">
        <f t="shared" si="114"/>
        <v>0</v>
      </c>
    </row>
    <row r="93" spans="1:89" x14ac:dyDescent="0.25">
      <c r="A93" t="str">
        <f>VLOOKUP($C93,'Tech Pallet'!$A:$J,10,0)</f>
        <v>PIC</v>
      </c>
      <c r="B93" s="30" t="str">
        <f>VLOOKUP(C93,'Tech Pallet'!A:I,3,0)</f>
        <v>48oz</v>
      </c>
      <c r="C93" s="12">
        <f>VLOOKUP($D93,'DU -UCC'!B:C,2,0)</f>
        <v>68896054</v>
      </c>
      <c r="D93" s="84">
        <v>10077567254440</v>
      </c>
      <c r="E93" s="85" t="s">
        <v>188</v>
      </c>
      <c r="F93" s="86">
        <v>435387</v>
      </c>
      <c r="G93" s="86">
        <v>25932</v>
      </c>
      <c r="H93" s="86">
        <v>44345</v>
      </c>
      <c r="I93" s="86">
        <v>36929</v>
      </c>
      <c r="J93" s="86">
        <v>45740</v>
      </c>
      <c r="K93" s="86">
        <v>42405</v>
      </c>
      <c r="L93" s="86">
        <v>46695</v>
      </c>
      <c r="M93" s="86">
        <v>40197</v>
      </c>
      <c r="N93" s="86">
        <v>38082</v>
      </c>
      <c r="O93" s="86">
        <v>26224</v>
      </c>
      <c r="P93" s="86">
        <v>23397</v>
      </c>
      <c r="Q93" s="86">
        <v>33319</v>
      </c>
      <c r="R93" s="86">
        <v>26133</v>
      </c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23">
        <f t="shared" si="59"/>
        <v>864785</v>
      </c>
      <c r="AF93">
        <f>VLOOKUP($C93,'Tech Pallet'!$A:$I,9,0)</f>
        <v>176</v>
      </c>
      <c r="AG93">
        <f>VLOOKUP($C93,'Tech Pallet'!$A:$H,8,0)</f>
        <v>8.5199999999999998E-3</v>
      </c>
      <c r="AH93" s="25">
        <f t="shared" si="115"/>
        <v>429398</v>
      </c>
      <c r="AI93" s="25">
        <f t="shared" si="60"/>
        <v>0</v>
      </c>
      <c r="AJ93" s="8">
        <f t="shared" si="61"/>
        <v>2473.7897727272725</v>
      </c>
      <c r="AK93" s="21">
        <f t="shared" si="62"/>
        <v>2439.7613636363635</v>
      </c>
      <c r="AL93" s="20">
        <f t="shared" si="63"/>
        <v>0</v>
      </c>
      <c r="AM93" s="21">
        <f t="shared" si="64"/>
        <v>147.34090909090909</v>
      </c>
      <c r="AN93" s="21">
        <f t="shared" si="65"/>
        <v>251.96022727272728</v>
      </c>
      <c r="AO93" s="21">
        <f t="shared" si="66"/>
        <v>209.82386363636363</v>
      </c>
      <c r="AP93" s="21">
        <f t="shared" si="67"/>
        <v>259.88636363636363</v>
      </c>
      <c r="AQ93" s="21">
        <f t="shared" si="68"/>
        <v>240.9375</v>
      </c>
      <c r="AR93" s="21">
        <f t="shared" si="69"/>
        <v>265.3125</v>
      </c>
      <c r="AS93" s="21">
        <f t="shared" si="70"/>
        <v>228.39204545454547</v>
      </c>
      <c r="AT93" s="21">
        <f t="shared" si="71"/>
        <v>216.375</v>
      </c>
      <c r="AU93" s="21">
        <f t="shared" si="72"/>
        <v>149</v>
      </c>
      <c r="AV93" s="21">
        <f t="shared" si="73"/>
        <v>132.9375</v>
      </c>
      <c r="AW93" s="21">
        <f t="shared" si="74"/>
        <v>189.3125</v>
      </c>
      <c r="AX93" s="21">
        <f t="shared" si="75"/>
        <v>148.48295454545453</v>
      </c>
      <c r="AY93" s="21">
        <f t="shared" si="76"/>
        <v>0</v>
      </c>
      <c r="AZ93" s="21">
        <f t="shared" si="77"/>
        <v>0</v>
      </c>
      <c r="BA93" s="21">
        <f t="shared" si="78"/>
        <v>0</v>
      </c>
      <c r="BB93" s="21">
        <f t="shared" si="79"/>
        <v>0</v>
      </c>
      <c r="BC93" s="21">
        <f t="shared" si="80"/>
        <v>0</v>
      </c>
      <c r="BD93" s="21">
        <f t="shared" si="81"/>
        <v>0</v>
      </c>
      <c r="BE93" s="21">
        <f t="shared" si="82"/>
        <v>0</v>
      </c>
      <c r="BF93" s="21">
        <f t="shared" si="83"/>
        <v>0</v>
      </c>
      <c r="BG93" s="21">
        <f t="shared" si="84"/>
        <v>0</v>
      </c>
      <c r="BH93" s="21">
        <f t="shared" si="85"/>
        <v>0</v>
      </c>
      <c r="BI93" s="21">
        <f t="shared" si="86"/>
        <v>0</v>
      </c>
      <c r="BJ93" s="21">
        <f t="shared" si="87"/>
        <v>0</v>
      </c>
      <c r="BK93" s="17">
        <f t="shared" si="88"/>
        <v>3709.4972399999997</v>
      </c>
      <c r="BL93" s="22">
        <f t="shared" si="89"/>
        <v>3658.4709600000001</v>
      </c>
      <c r="BM93" s="22">
        <f t="shared" si="90"/>
        <v>0</v>
      </c>
      <c r="BN93" s="22">
        <f t="shared" si="91"/>
        <v>220.94064</v>
      </c>
      <c r="BO93" s="22">
        <f t="shared" si="92"/>
        <v>377.81939999999997</v>
      </c>
      <c r="BP93" s="22">
        <f t="shared" si="93"/>
        <v>314.63508000000002</v>
      </c>
      <c r="BQ93" s="22">
        <f t="shared" si="94"/>
        <v>389.70479999999998</v>
      </c>
      <c r="BR93" s="22">
        <f t="shared" si="95"/>
        <v>361.29059999999998</v>
      </c>
      <c r="BS93" s="22">
        <f t="shared" si="96"/>
        <v>397.84139999999996</v>
      </c>
      <c r="BT93" s="22">
        <f t="shared" si="97"/>
        <v>342.47843999999998</v>
      </c>
      <c r="BU93" s="22">
        <f t="shared" si="98"/>
        <v>324.45864</v>
      </c>
      <c r="BV93" s="22">
        <f t="shared" si="99"/>
        <v>223.42848000000001</v>
      </c>
      <c r="BW93" s="22">
        <f t="shared" si="100"/>
        <v>199.34243999999998</v>
      </c>
      <c r="BX93" s="22">
        <f t="shared" si="101"/>
        <v>283.87788</v>
      </c>
      <c r="BY93" s="22">
        <f t="shared" si="102"/>
        <v>222.65315999999999</v>
      </c>
      <c r="BZ93" s="22">
        <f t="shared" si="103"/>
        <v>0</v>
      </c>
      <c r="CA93" s="22">
        <f t="shared" si="104"/>
        <v>0</v>
      </c>
      <c r="CB93" s="22">
        <f t="shared" si="105"/>
        <v>0</v>
      </c>
      <c r="CC93" s="22">
        <f t="shared" si="106"/>
        <v>0</v>
      </c>
      <c r="CD93" s="22">
        <f t="shared" si="107"/>
        <v>0</v>
      </c>
      <c r="CE93" s="22">
        <f t="shared" si="108"/>
        <v>0</v>
      </c>
      <c r="CF93" s="22">
        <f t="shared" si="109"/>
        <v>0</v>
      </c>
      <c r="CG93" s="22">
        <f t="shared" si="110"/>
        <v>0</v>
      </c>
      <c r="CH93" s="22">
        <f t="shared" si="111"/>
        <v>0</v>
      </c>
      <c r="CI93" s="22">
        <f t="shared" si="112"/>
        <v>0</v>
      </c>
      <c r="CJ93" s="22">
        <f t="shared" si="113"/>
        <v>0</v>
      </c>
      <c r="CK93" s="22">
        <f t="shared" si="114"/>
        <v>0</v>
      </c>
    </row>
    <row r="94" spans="1:89" x14ac:dyDescent="0.25">
      <c r="A94" t="str">
        <f>VLOOKUP($C94,'Tech Pallet'!$A:$J,10,0)</f>
        <v>NOV</v>
      </c>
      <c r="B94" s="30" t="str">
        <f>VLOOKUP(C94,'Tech Pallet'!A:I,3,0)</f>
        <v>MG Sticks</v>
      </c>
      <c r="C94" s="12">
        <f>VLOOKUP($D94,'DU -UCC'!B:C,2,0)</f>
        <v>69591665</v>
      </c>
      <c r="D94" s="84">
        <v>10077567721102</v>
      </c>
      <c r="E94" s="85" t="s">
        <v>185</v>
      </c>
      <c r="F94" s="86">
        <v>457207</v>
      </c>
      <c r="G94" s="86">
        <v>23838</v>
      </c>
      <c r="H94" s="86">
        <v>28051</v>
      </c>
      <c r="I94" s="86">
        <v>32955</v>
      </c>
      <c r="J94" s="86">
        <v>39361</v>
      </c>
      <c r="K94" s="86">
        <v>42194</v>
      </c>
      <c r="L94" s="86">
        <v>45533</v>
      </c>
      <c r="M94" s="86">
        <v>39116</v>
      </c>
      <c r="N94" s="86">
        <v>50919</v>
      </c>
      <c r="O94" s="86">
        <v>33782</v>
      </c>
      <c r="P94" s="86">
        <v>28903</v>
      </c>
      <c r="Q94" s="86">
        <v>27400</v>
      </c>
      <c r="R94" s="86">
        <v>26754</v>
      </c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23">
        <f t="shared" si="59"/>
        <v>876013</v>
      </c>
      <c r="AF94">
        <f>VLOOKUP($C94,'Tech Pallet'!$A:$I,9,0)</f>
        <v>143</v>
      </c>
      <c r="AG94">
        <f>VLOOKUP($C94,'Tech Pallet'!$A:$H,8,0)</f>
        <v>4.2560000000000002E-3</v>
      </c>
      <c r="AH94" s="25">
        <f t="shared" si="115"/>
        <v>418806</v>
      </c>
      <c r="AI94" s="25">
        <f t="shared" si="60"/>
        <v>0</v>
      </c>
      <c r="AJ94" s="8">
        <f t="shared" si="61"/>
        <v>3197.2517482517483</v>
      </c>
      <c r="AK94" s="21">
        <f t="shared" si="62"/>
        <v>2928.7132867132868</v>
      </c>
      <c r="AL94" s="20">
        <f t="shared" si="63"/>
        <v>0</v>
      </c>
      <c r="AM94" s="21">
        <f t="shared" si="64"/>
        <v>166.69930069930069</v>
      </c>
      <c r="AN94" s="21">
        <f t="shared" si="65"/>
        <v>196.16083916083917</v>
      </c>
      <c r="AO94" s="21">
        <f t="shared" si="66"/>
        <v>230.45454545454547</v>
      </c>
      <c r="AP94" s="21">
        <f t="shared" si="67"/>
        <v>275.25174825174827</v>
      </c>
      <c r="AQ94" s="21">
        <f t="shared" si="68"/>
        <v>295.06293706293707</v>
      </c>
      <c r="AR94" s="21">
        <f t="shared" si="69"/>
        <v>318.41258741258741</v>
      </c>
      <c r="AS94" s="21">
        <f t="shared" si="70"/>
        <v>273.53846153846155</v>
      </c>
      <c r="AT94" s="21">
        <f t="shared" si="71"/>
        <v>356.07692307692309</v>
      </c>
      <c r="AU94" s="21">
        <f t="shared" si="72"/>
        <v>236.23776223776224</v>
      </c>
      <c r="AV94" s="21">
        <f t="shared" si="73"/>
        <v>202.11888111888112</v>
      </c>
      <c r="AW94" s="21">
        <f t="shared" si="74"/>
        <v>191.6083916083916</v>
      </c>
      <c r="AX94" s="21">
        <f t="shared" si="75"/>
        <v>187.09090909090909</v>
      </c>
      <c r="AY94" s="21">
        <f t="shared" si="76"/>
        <v>0</v>
      </c>
      <c r="AZ94" s="21">
        <f t="shared" si="77"/>
        <v>0</v>
      </c>
      <c r="BA94" s="21">
        <f t="shared" si="78"/>
        <v>0</v>
      </c>
      <c r="BB94" s="21">
        <f t="shared" si="79"/>
        <v>0</v>
      </c>
      <c r="BC94" s="21">
        <f t="shared" si="80"/>
        <v>0</v>
      </c>
      <c r="BD94" s="21">
        <f t="shared" si="81"/>
        <v>0</v>
      </c>
      <c r="BE94" s="21">
        <f t="shared" si="82"/>
        <v>0</v>
      </c>
      <c r="BF94" s="21">
        <f t="shared" si="83"/>
        <v>0</v>
      </c>
      <c r="BG94" s="21">
        <f t="shared" si="84"/>
        <v>0</v>
      </c>
      <c r="BH94" s="21">
        <f t="shared" si="85"/>
        <v>0</v>
      </c>
      <c r="BI94" s="21">
        <f t="shared" si="86"/>
        <v>0</v>
      </c>
      <c r="BJ94" s="21">
        <f t="shared" si="87"/>
        <v>0</v>
      </c>
      <c r="BK94" s="17">
        <f t="shared" si="88"/>
        <v>1945.8729920000001</v>
      </c>
      <c r="BL94" s="22">
        <f t="shared" si="89"/>
        <v>1782.4383360000002</v>
      </c>
      <c r="BM94" s="22">
        <f t="shared" si="90"/>
        <v>0</v>
      </c>
      <c r="BN94" s="22">
        <f t="shared" si="91"/>
        <v>101.45452800000001</v>
      </c>
      <c r="BO94" s="22">
        <f t="shared" si="92"/>
        <v>119.38505600000001</v>
      </c>
      <c r="BP94" s="22">
        <f t="shared" si="93"/>
        <v>140.25648000000001</v>
      </c>
      <c r="BQ94" s="22">
        <f t="shared" si="94"/>
        <v>167.52041600000001</v>
      </c>
      <c r="BR94" s="22">
        <f t="shared" si="95"/>
        <v>179.577664</v>
      </c>
      <c r="BS94" s="22">
        <f t="shared" si="96"/>
        <v>193.78844800000002</v>
      </c>
      <c r="BT94" s="22">
        <f t="shared" si="97"/>
        <v>166.47769600000001</v>
      </c>
      <c r="BU94" s="22">
        <f t="shared" si="98"/>
        <v>216.711264</v>
      </c>
      <c r="BV94" s="22">
        <f t="shared" si="99"/>
        <v>143.77619200000001</v>
      </c>
      <c r="BW94" s="22">
        <f t="shared" si="100"/>
        <v>123.01116800000001</v>
      </c>
      <c r="BX94" s="22">
        <f t="shared" si="101"/>
        <v>116.6144</v>
      </c>
      <c r="BY94" s="22">
        <f t="shared" si="102"/>
        <v>113.86502400000001</v>
      </c>
      <c r="BZ94" s="22">
        <f t="shared" si="103"/>
        <v>0</v>
      </c>
      <c r="CA94" s="22">
        <f t="shared" si="104"/>
        <v>0</v>
      </c>
      <c r="CB94" s="22">
        <f t="shared" si="105"/>
        <v>0</v>
      </c>
      <c r="CC94" s="22">
        <f t="shared" si="106"/>
        <v>0</v>
      </c>
      <c r="CD94" s="22">
        <f t="shared" si="107"/>
        <v>0</v>
      </c>
      <c r="CE94" s="22">
        <f t="shared" si="108"/>
        <v>0</v>
      </c>
      <c r="CF94" s="22">
        <f t="shared" si="109"/>
        <v>0</v>
      </c>
      <c r="CG94" s="22">
        <f t="shared" si="110"/>
        <v>0</v>
      </c>
      <c r="CH94" s="22">
        <f t="shared" si="111"/>
        <v>0</v>
      </c>
      <c r="CI94" s="22">
        <f t="shared" si="112"/>
        <v>0</v>
      </c>
      <c r="CJ94" s="22">
        <f t="shared" si="113"/>
        <v>0</v>
      </c>
      <c r="CK94" s="22">
        <f t="shared" si="114"/>
        <v>0</v>
      </c>
    </row>
    <row r="95" spans="1:89" x14ac:dyDescent="0.25">
      <c r="A95" t="str">
        <f>VLOOKUP($C95,'Tech Pallet'!$A:$J,10,0)</f>
        <v>PIC</v>
      </c>
      <c r="B95" s="30" t="str">
        <f>VLOOKUP(C95,'Tech Pallet'!A:I,3,0)</f>
        <v>YS PTS</v>
      </c>
      <c r="C95" s="12">
        <f>VLOOKUP($D95,'DU -UCC'!B:C,2,0)</f>
        <v>64975614</v>
      </c>
      <c r="D95" s="84">
        <v>10840473400177</v>
      </c>
      <c r="E95" s="85" t="s">
        <v>569</v>
      </c>
      <c r="F95" s="86">
        <v>0</v>
      </c>
      <c r="G95" s="86">
        <v>0</v>
      </c>
      <c r="H95" s="86">
        <v>0</v>
      </c>
      <c r="I95" s="86">
        <v>0</v>
      </c>
      <c r="J95" s="86">
        <v>0</v>
      </c>
      <c r="K95" s="86">
        <v>0</v>
      </c>
      <c r="L95" s="86">
        <v>0</v>
      </c>
      <c r="M95" s="86">
        <v>0</v>
      </c>
      <c r="N95" s="86">
        <v>0</v>
      </c>
      <c r="O95" s="86">
        <v>3735</v>
      </c>
      <c r="P95" s="86">
        <v>3360</v>
      </c>
      <c r="Q95" s="86">
        <v>4440</v>
      </c>
      <c r="R95" s="86">
        <v>23452</v>
      </c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23">
        <f t="shared" si="59"/>
        <v>34987</v>
      </c>
      <c r="AF95">
        <f>VLOOKUP($C95,'Tech Pallet'!$A:$I,9,0)</f>
        <v>240</v>
      </c>
      <c r="AG95">
        <f>VLOOKUP($C95,'Tech Pallet'!$A:$H,8,0)</f>
        <v>3.3119999999999998E-3</v>
      </c>
      <c r="AH95" s="25">
        <f t="shared" si="115"/>
        <v>34987</v>
      </c>
      <c r="AI95" s="25">
        <f t="shared" si="60"/>
        <v>0</v>
      </c>
      <c r="AJ95" s="8">
        <f t="shared" si="61"/>
        <v>0</v>
      </c>
      <c r="AK95" s="21">
        <f t="shared" si="62"/>
        <v>145.77916666666667</v>
      </c>
      <c r="AL95" s="20">
        <f t="shared" si="63"/>
        <v>0</v>
      </c>
      <c r="AM95" s="21">
        <f t="shared" si="64"/>
        <v>0</v>
      </c>
      <c r="AN95" s="21">
        <f t="shared" si="65"/>
        <v>0</v>
      </c>
      <c r="AO95" s="21">
        <f t="shared" si="66"/>
        <v>0</v>
      </c>
      <c r="AP95" s="21">
        <f t="shared" si="67"/>
        <v>0</v>
      </c>
      <c r="AQ95" s="21">
        <f t="shared" si="68"/>
        <v>0</v>
      </c>
      <c r="AR95" s="21">
        <f t="shared" si="69"/>
        <v>0</v>
      </c>
      <c r="AS95" s="21">
        <f t="shared" si="70"/>
        <v>0</v>
      </c>
      <c r="AT95" s="21">
        <f t="shared" si="71"/>
        <v>0</v>
      </c>
      <c r="AU95" s="21">
        <f t="shared" si="72"/>
        <v>15.5625</v>
      </c>
      <c r="AV95" s="21">
        <f t="shared" si="73"/>
        <v>14</v>
      </c>
      <c r="AW95" s="21">
        <f t="shared" si="74"/>
        <v>18.5</v>
      </c>
      <c r="AX95" s="21">
        <f t="shared" si="75"/>
        <v>97.716666666666669</v>
      </c>
      <c r="AY95" s="21">
        <f t="shared" si="76"/>
        <v>0</v>
      </c>
      <c r="AZ95" s="21">
        <f t="shared" si="77"/>
        <v>0</v>
      </c>
      <c r="BA95" s="21">
        <f t="shared" si="78"/>
        <v>0</v>
      </c>
      <c r="BB95" s="21">
        <f t="shared" si="79"/>
        <v>0</v>
      </c>
      <c r="BC95" s="21">
        <f t="shared" si="80"/>
        <v>0</v>
      </c>
      <c r="BD95" s="21">
        <f t="shared" si="81"/>
        <v>0</v>
      </c>
      <c r="BE95" s="21">
        <f t="shared" si="82"/>
        <v>0</v>
      </c>
      <c r="BF95" s="21">
        <f t="shared" si="83"/>
        <v>0</v>
      </c>
      <c r="BG95" s="21">
        <f t="shared" si="84"/>
        <v>0</v>
      </c>
      <c r="BH95" s="21">
        <f t="shared" si="85"/>
        <v>0</v>
      </c>
      <c r="BI95" s="21">
        <f t="shared" si="86"/>
        <v>0</v>
      </c>
      <c r="BJ95" s="21">
        <f t="shared" si="87"/>
        <v>0</v>
      </c>
      <c r="BK95" s="17">
        <f t="shared" si="88"/>
        <v>0</v>
      </c>
      <c r="BL95" s="22">
        <f t="shared" si="89"/>
        <v>115.87694399999999</v>
      </c>
      <c r="BM95" s="22">
        <f t="shared" si="90"/>
        <v>0</v>
      </c>
      <c r="BN95" s="22">
        <f t="shared" si="91"/>
        <v>0</v>
      </c>
      <c r="BO95" s="22">
        <f t="shared" si="92"/>
        <v>0</v>
      </c>
      <c r="BP95" s="22">
        <f t="shared" si="93"/>
        <v>0</v>
      </c>
      <c r="BQ95" s="22">
        <f t="shared" si="94"/>
        <v>0</v>
      </c>
      <c r="BR95" s="22">
        <f t="shared" si="95"/>
        <v>0</v>
      </c>
      <c r="BS95" s="22">
        <f t="shared" si="96"/>
        <v>0</v>
      </c>
      <c r="BT95" s="22">
        <f t="shared" si="97"/>
        <v>0</v>
      </c>
      <c r="BU95" s="22">
        <f t="shared" si="98"/>
        <v>0</v>
      </c>
      <c r="BV95" s="22">
        <f t="shared" si="99"/>
        <v>12.37032</v>
      </c>
      <c r="BW95" s="22">
        <f t="shared" si="100"/>
        <v>11.128319999999999</v>
      </c>
      <c r="BX95" s="22">
        <f t="shared" si="101"/>
        <v>14.70528</v>
      </c>
      <c r="BY95" s="22">
        <f t="shared" si="102"/>
        <v>77.673023999999998</v>
      </c>
      <c r="BZ95" s="22">
        <f t="shared" si="103"/>
        <v>0</v>
      </c>
      <c r="CA95" s="22">
        <f t="shared" si="104"/>
        <v>0</v>
      </c>
      <c r="CB95" s="22">
        <f t="shared" si="105"/>
        <v>0</v>
      </c>
      <c r="CC95" s="22">
        <f t="shared" si="106"/>
        <v>0</v>
      </c>
      <c r="CD95" s="22">
        <f t="shared" si="107"/>
        <v>0</v>
      </c>
      <c r="CE95" s="22">
        <f t="shared" si="108"/>
        <v>0</v>
      </c>
      <c r="CF95" s="22">
        <f t="shared" si="109"/>
        <v>0</v>
      </c>
      <c r="CG95" s="22">
        <f t="shared" si="110"/>
        <v>0</v>
      </c>
      <c r="CH95" s="22">
        <f t="shared" si="111"/>
        <v>0</v>
      </c>
      <c r="CI95" s="22">
        <f t="shared" si="112"/>
        <v>0</v>
      </c>
      <c r="CJ95" s="22">
        <f t="shared" si="113"/>
        <v>0</v>
      </c>
      <c r="CK95" s="22">
        <f t="shared" si="114"/>
        <v>0</v>
      </c>
    </row>
    <row r="96" spans="1:89" x14ac:dyDescent="0.25">
      <c r="A96" t="str">
        <f>VLOOKUP($C96,'Tech Pallet'!$A:$J,10,0)</f>
        <v>PIC</v>
      </c>
      <c r="B96" s="30" t="str">
        <f>VLOOKUP(C96,'Tech Pallet'!A:I,3,0)</f>
        <v>YS PTS</v>
      </c>
      <c r="C96" s="12">
        <f>VLOOKUP($D96,'DU -UCC'!B:C,2,0)</f>
        <v>64975613</v>
      </c>
      <c r="D96" s="84">
        <v>10840473400153</v>
      </c>
      <c r="E96" s="85" t="s">
        <v>567</v>
      </c>
      <c r="F96" s="86">
        <v>0</v>
      </c>
      <c r="G96" s="86">
        <v>0</v>
      </c>
      <c r="H96" s="86">
        <v>0</v>
      </c>
      <c r="I96" s="86">
        <v>0</v>
      </c>
      <c r="J96" s="86">
        <v>0</v>
      </c>
      <c r="K96" s="86">
        <v>0</v>
      </c>
      <c r="L96" s="86">
        <v>0</v>
      </c>
      <c r="M96" s="86">
        <v>0</v>
      </c>
      <c r="N96" s="86">
        <v>0</v>
      </c>
      <c r="O96" s="86">
        <v>3600</v>
      </c>
      <c r="P96" s="86">
        <v>3360</v>
      </c>
      <c r="Q96" s="86">
        <v>5520</v>
      </c>
      <c r="R96" s="86">
        <v>21472</v>
      </c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23">
        <f t="shared" si="59"/>
        <v>33952</v>
      </c>
      <c r="AF96">
        <f>VLOOKUP($C96,'Tech Pallet'!$A:$I,9,0)</f>
        <v>240</v>
      </c>
      <c r="AG96">
        <f>VLOOKUP($C96,'Tech Pallet'!$A:$H,8,0)</f>
        <v>3.3119999999999998E-3</v>
      </c>
      <c r="AH96" s="25">
        <f t="shared" si="115"/>
        <v>33952</v>
      </c>
      <c r="AI96" s="25">
        <f t="shared" si="60"/>
        <v>0</v>
      </c>
      <c r="AJ96" s="8">
        <f t="shared" si="61"/>
        <v>0</v>
      </c>
      <c r="AK96" s="21">
        <f t="shared" si="62"/>
        <v>141.46666666666667</v>
      </c>
      <c r="AL96" s="20">
        <f t="shared" si="63"/>
        <v>0</v>
      </c>
      <c r="AM96" s="21">
        <f t="shared" si="64"/>
        <v>0</v>
      </c>
      <c r="AN96" s="21">
        <f t="shared" si="65"/>
        <v>0</v>
      </c>
      <c r="AO96" s="21">
        <f t="shared" si="66"/>
        <v>0</v>
      </c>
      <c r="AP96" s="21">
        <f t="shared" si="67"/>
        <v>0</v>
      </c>
      <c r="AQ96" s="21">
        <f t="shared" si="68"/>
        <v>0</v>
      </c>
      <c r="AR96" s="21">
        <f t="shared" si="69"/>
        <v>0</v>
      </c>
      <c r="AS96" s="21">
        <f t="shared" si="70"/>
        <v>0</v>
      </c>
      <c r="AT96" s="21">
        <f t="shared" si="71"/>
        <v>0</v>
      </c>
      <c r="AU96" s="21">
        <f t="shared" si="72"/>
        <v>15</v>
      </c>
      <c r="AV96" s="21">
        <f t="shared" si="73"/>
        <v>14</v>
      </c>
      <c r="AW96" s="21">
        <f t="shared" si="74"/>
        <v>23</v>
      </c>
      <c r="AX96" s="21">
        <f t="shared" si="75"/>
        <v>89.466666666666669</v>
      </c>
      <c r="AY96" s="21">
        <f t="shared" si="76"/>
        <v>0</v>
      </c>
      <c r="AZ96" s="21">
        <f t="shared" si="77"/>
        <v>0</v>
      </c>
      <c r="BA96" s="21">
        <f t="shared" si="78"/>
        <v>0</v>
      </c>
      <c r="BB96" s="21">
        <f t="shared" si="79"/>
        <v>0</v>
      </c>
      <c r="BC96" s="21">
        <f t="shared" si="80"/>
        <v>0</v>
      </c>
      <c r="BD96" s="21">
        <f t="shared" si="81"/>
        <v>0</v>
      </c>
      <c r="BE96" s="21">
        <f t="shared" si="82"/>
        <v>0</v>
      </c>
      <c r="BF96" s="21">
        <f t="shared" si="83"/>
        <v>0</v>
      </c>
      <c r="BG96" s="21">
        <f t="shared" si="84"/>
        <v>0</v>
      </c>
      <c r="BH96" s="21">
        <f t="shared" si="85"/>
        <v>0</v>
      </c>
      <c r="BI96" s="21">
        <f t="shared" si="86"/>
        <v>0</v>
      </c>
      <c r="BJ96" s="21">
        <f t="shared" si="87"/>
        <v>0</v>
      </c>
      <c r="BK96" s="17">
        <f t="shared" si="88"/>
        <v>0</v>
      </c>
      <c r="BL96" s="22">
        <f t="shared" si="89"/>
        <v>112.44902399999999</v>
      </c>
      <c r="BM96" s="22">
        <f t="shared" si="90"/>
        <v>0</v>
      </c>
      <c r="BN96" s="22">
        <f t="shared" si="91"/>
        <v>0</v>
      </c>
      <c r="BO96" s="22">
        <f t="shared" si="92"/>
        <v>0</v>
      </c>
      <c r="BP96" s="22">
        <f t="shared" si="93"/>
        <v>0</v>
      </c>
      <c r="BQ96" s="22">
        <f t="shared" si="94"/>
        <v>0</v>
      </c>
      <c r="BR96" s="22">
        <f t="shared" si="95"/>
        <v>0</v>
      </c>
      <c r="BS96" s="22">
        <f t="shared" si="96"/>
        <v>0</v>
      </c>
      <c r="BT96" s="22">
        <f t="shared" si="97"/>
        <v>0</v>
      </c>
      <c r="BU96" s="22">
        <f t="shared" si="98"/>
        <v>0</v>
      </c>
      <c r="BV96" s="22">
        <f t="shared" si="99"/>
        <v>11.9232</v>
      </c>
      <c r="BW96" s="22">
        <f t="shared" si="100"/>
        <v>11.128319999999999</v>
      </c>
      <c r="BX96" s="22">
        <f t="shared" si="101"/>
        <v>18.282239999999998</v>
      </c>
      <c r="BY96" s="22">
        <f t="shared" si="102"/>
        <v>71.115263999999996</v>
      </c>
      <c r="BZ96" s="22">
        <f t="shared" si="103"/>
        <v>0</v>
      </c>
      <c r="CA96" s="22">
        <f t="shared" si="104"/>
        <v>0</v>
      </c>
      <c r="CB96" s="22">
        <f t="shared" si="105"/>
        <v>0</v>
      </c>
      <c r="CC96" s="22">
        <f t="shared" si="106"/>
        <v>0</v>
      </c>
      <c r="CD96" s="22">
        <f t="shared" si="107"/>
        <v>0</v>
      </c>
      <c r="CE96" s="22">
        <f t="shared" si="108"/>
        <v>0</v>
      </c>
      <c r="CF96" s="22">
        <f t="shared" si="109"/>
        <v>0</v>
      </c>
      <c r="CG96" s="22">
        <f t="shared" si="110"/>
        <v>0</v>
      </c>
      <c r="CH96" s="22">
        <f t="shared" si="111"/>
        <v>0</v>
      </c>
      <c r="CI96" s="22">
        <f t="shared" si="112"/>
        <v>0</v>
      </c>
      <c r="CJ96" s="22">
        <f t="shared" si="113"/>
        <v>0</v>
      </c>
      <c r="CK96" s="22">
        <f t="shared" si="114"/>
        <v>0</v>
      </c>
    </row>
    <row r="97" spans="1:89" x14ac:dyDescent="0.25">
      <c r="A97" t="str">
        <f>VLOOKUP($C97,'Tech Pallet'!$A:$J,10,0)</f>
        <v>NOV</v>
      </c>
      <c r="B97" s="30" t="str">
        <f>VLOOKUP(C97,'Tech Pallet'!A:I,3,0)</f>
        <v>Other</v>
      </c>
      <c r="C97" s="12">
        <f>VLOOKUP($D97,'DU -UCC'!B:C,2,0)</f>
        <v>65472837</v>
      </c>
      <c r="D97" s="84">
        <v>10840473400511</v>
      </c>
      <c r="E97" s="85" t="s">
        <v>575</v>
      </c>
      <c r="F97" s="86"/>
      <c r="G97" s="86">
        <v>0</v>
      </c>
      <c r="H97" s="86">
        <v>0</v>
      </c>
      <c r="I97" s="86">
        <v>0</v>
      </c>
      <c r="J97" s="86">
        <v>0</v>
      </c>
      <c r="K97" s="86">
        <v>0</v>
      </c>
      <c r="L97" s="86">
        <v>0</v>
      </c>
      <c r="M97" s="86">
        <v>0</v>
      </c>
      <c r="N97" s="86">
        <v>0</v>
      </c>
      <c r="O97" s="86">
        <v>0</v>
      </c>
      <c r="P97" s="86">
        <v>0</v>
      </c>
      <c r="Q97" s="86">
        <v>0</v>
      </c>
      <c r="R97" s="86">
        <v>0</v>
      </c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23">
        <f t="shared" si="59"/>
        <v>0</v>
      </c>
      <c r="AF97">
        <f>VLOOKUP($C97,'Tech Pallet'!$A:$I,9,0)</f>
        <v>275</v>
      </c>
      <c r="AG97">
        <f>VLOOKUP($C97,'Tech Pallet'!$A:$H,8,0)</f>
        <v>1.0400000000000001E-3</v>
      </c>
      <c r="AH97" s="25">
        <f t="shared" si="115"/>
        <v>0</v>
      </c>
      <c r="AI97" s="25">
        <f t="shared" si="60"/>
        <v>0</v>
      </c>
      <c r="AJ97" s="8">
        <f t="shared" si="61"/>
        <v>0</v>
      </c>
      <c r="AK97" s="21">
        <f t="shared" si="62"/>
        <v>0</v>
      </c>
      <c r="AL97" s="20">
        <f t="shared" si="63"/>
        <v>0</v>
      </c>
      <c r="AM97" s="21">
        <f t="shared" si="64"/>
        <v>0</v>
      </c>
      <c r="AN97" s="21">
        <f t="shared" si="65"/>
        <v>0</v>
      </c>
      <c r="AO97" s="21">
        <f t="shared" si="66"/>
        <v>0</v>
      </c>
      <c r="AP97" s="21">
        <f t="shared" si="67"/>
        <v>0</v>
      </c>
      <c r="AQ97" s="21">
        <f t="shared" si="68"/>
        <v>0</v>
      </c>
      <c r="AR97" s="21">
        <f t="shared" si="69"/>
        <v>0</v>
      </c>
      <c r="AS97" s="21">
        <f t="shared" si="70"/>
        <v>0</v>
      </c>
      <c r="AT97" s="21">
        <f t="shared" si="71"/>
        <v>0</v>
      </c>
      <c r="AU97" s="21">
        <f t="shared" si="72"/>
        <v>0</v>
      </c>
      <c r="AV97" s="21">
        <f t="shared" si="73"/>
        <v>0</v>
      </c>
      <c r="AW97" s="21">
        <f t="shared" si="74"/>
        <v>0</v>
      </c>
      <c r="AX97" s="21">
        <f t="shared" si="75"/>
        <v>0</v>
      </c>
      <c r="AY97" s="21">
        <f t="shared" si="76"/>
        <v>0</v>
      </c>
      <c r="AZ97" s="21">
        <f t="shared" si="77"/>
        <v>0</v>
      </c>
      <c r="BA97" s="21">
        <f t="shared" si="78"/>
        <v>0</v>
      </c>
      <c r="BB97" s="21">
        <f t="shared" si="79"/>
        <v>0</v>
      </c>
      <c r="BC97" s="21">
        <f t="shared" si="80"/>
        <v>0</v>
      </c>
      <c r="BD97" s="21">
        <f t="shared" si="81"/>
        <v>0</v>
      </c>
      <c r="BE97" s="21">
        <f t="shared" si="82"/>
        <v>0</v>
      </c>
      <c r="BF97" s="21">
        <f t="shared" si="83"/>
        <v>0</v>
      </c>
      <c r="BG97" s="21">
        <f t="shared" si="84"/>
        <v>0</v>
      </c>
      <c r="BH97" s="21">
        <f t="shared" si="85"/>
        <v>0</v>
      </c>
      <c r="BI97" s="21">
        <f t="shared" si="86"/>
        <v>0</v>
      </c>
      <c r="BJ97" s="21">
        <f t="shared" si="87"/>
        <v>0</v>
      </c>
      <c r="BK97" s="17">
        <f t="shared" si="88"/>
        <v>0</v>
      </c>
      <c r="BL97" s="22">
        <f t="shared" si="89"/>
        <v>0</v>
      </c>
      <c r="BM97" s="22">
        <f t="shared" si="90"/>
        <v>0</v>
      </c>
      <c r="BN97" s="22">
        <f t="shared" si="91"/>
        <v>0</v>
      </c>
      <c r="BO97" s="22">
        <f t="shared" si="92"/>
        <v>0</v>
      </c>
      <c r="BP97" s="22">
        <f t="shared" si="93"/>
        <v>0</v>
      </c>
      <c r="BQ97" s="22">
        <f t="shared" si="94"/>
        <v>0</v>
      </c>
      <c r="BR97" s="22">
        <f t="shared" si="95"/>
        <v>0</v>
      </c>
      <c r="BS97" s="22">
        <f t="shared" si="96"/>
        <v>0</v>
      </c>
      <c r="BT97" s="22">
        <f t="shared" si="97"/>
        <v>0</v>
      </c>
      <c r="BU97" s="22">
        <f t="shared" si="98"/>
        <v>0</v>
      </c>
      <c r="BV97" s="22">
        <f t="shared" si="99"/>
        <v>0</v>
      </c>
      <c r="BW97" s="22">
        <f t="shared" si="100"/>
        <v>0</v>
      </c>
      <c r="BX97" s="22">
        <f t="shared" si="101"/>
        <v>0</v>
      </c>
      <c r="BY97" s="22">
        <f t="shared" si="102"/>
        <v>0</v>
      </c>
      <c r="BZ97" s="22">
        <f t="shared" si="103"/>
        <v>0</v>
      </c>
      <c r="CA97" s="22">
        <f t="shared" si="104"/>
        <v>0</v>
      </c>
      <c r="CB97" s="22">
        <f t="shared" si="105"/>
        <v>0</v>
      </c>
      <c r="CC97" s="22">
        <f t="shared" si="106"/>
        <v>0</v>
      </c>
      <c r="CD97" s="22">
        <f t="shared" si="107"/>
        <v>0</v>
      </c>
      <c r="CE97" s="22">
        <f t="shared" si="108"/>
        <v>0</v>
      </c>
      <c r="CF97" s="22">
        <f t="shared" si="109"/>
        <v>0</v>
      </c>
      <c r="CG97" s="22">
        <f t="shared" si="110"/>
        <v>0</v>
      </c>
      <c r="CH97" s="22">
        <f t="shared" si="111"/>
        <v>0</v>
      </c>
      <c r="CI97" s="22">
        <f t="shared" si="112"/>
        <v>0</v>
      </c>
      <c r="CJ97" s="22">
        <f t="shared" si="113"/>
        <v>0</v>
      </c>
      <c r="CK97" s="22">
        <f t="shared" si="114"/>
        <v>0</v>
      </c>
    </row>
    <row r="98" spans="1:89" x14ac:dyDescent="0.25">
      <c r="A98" t="str">
        <f>VLOOKUP($C98,'Tech Pallet'!$A:$J,10,0)</f>
        <v>NOV</v>
      </c>
      <c r="B98" s="30" t="str">
        <f>VLOOKUP(C98,'Tech Pallet'!A:I,3,0)</f>
        <v>ESS</v>
      </c>
      <c r="C98" s="12">
        <f>VLOOKUP($D98,'DU -UCC'!B:C,2,0)</f>
        <v>64328806</v>
      </c>
      <c r="D98" s="84">
        <v>10075856000846</v>
      </c>
      <c r="E98" s="85" t="s">
        <v>244</v>
      </c>
      <c r="F98" s="86">
        <v>335187</v>
      </c>
      <c r="G98" s="86">
        <v>16194</v>
      </c>
      <c r="H98" s="86">
        <v>23777</v>
      </c>
      <c r="I98" s="86">
        <v>34464</v>
      </c>
      <c r="J98" s="86">
        <v>36866</v>
      </c>
      <c r="K98" s="86">
        <v>37079</v>
      </c>
      <c r="L98" s="86">
        <v>50320</v>
      </c>
      <c r="M98" s="86">
        <v>21795</v>
      </c>
      <c r="N98" s="86">
        <v>41867</v>
      </c>
      <c r="O98" s="86">
        <v>41905</v>
      </c>
      <c r="P98" s="86">
        <v>37296</v>
      </c>
      <c r="Q98" s="86">
        <v>21553</v>
      </c>
      <c r="R98" s="86">
        <v>23343</v>
      </c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23">
        <f t="shared" si="59"/>
        <v>721646</v>
      </c>
      <c r="AF98">
        <f>VLOOKUP($C98,'Tech Pallet'!$A:$I,9,0)</f>
        <v>189</v>
      </c>
      <c r="AG98">
        <f>VLOOKUP($C98,'Tech Pallet'!$A:$H,8,0)</f>
        <v>2.8380000000000002E-3</v>
      </c>
      <c r="AH98" s="25">
        <f t="shared" si="115"/>
        <v>386459</v>
      </c>
      <c r="AI98" s="25">
        <f t="shared" si="60"/>
        <v>0</v>
      </c>
      <c r="AJ98" s="8">
        <f t="shared" si="61"/>
        <v>1773.4761904761904</v>
      </c>
      <c r="AK98" s="21">
        <f t="shared" si="62"/>
        <v>2044.7566137566137</v>
      </c>
      <c r="AL98" s="20">
        <f t="shared" si="63"/>
        <v>0</v>
      </c>
      <c r="AM98" s="21">
        <f t="shared" si="64"/>
        <v>85.682539682539684</v>
      </c>
      <c r="AN98" s="21">
        <f t="shared" si="65"/>
        <v>125.80423280423281</v>
      </c>
      <c r="AO98" s="21">
        <f t="shared" si="66"/>
        <v>182.34920634920636</v>
      </c>
      <c r="AP98" s="21">
        <f t="shared" si="67"/>
        <v>195.05820105820106</v>
      </c>
      <c r="AQ98" s="21">
        <f t="shared" si="68"/>
        <v>196.18518518518519</v>
      </c>
      <c r="AR98" s="21">
        <f t="shared" si="69"/>
        <v>266.24338624338623</v>
      </c>
      <c r="AS98" s="21">
        <f t="shared" si="70"/>
        <v>115.31746031746032</v>
      </c>
      <c r="AT98" s="21">
        <f t="shared" si="71"/>
        <v>221.5185185185185</v>
      </c>
      <c r="AU98" s="21">
        <f t="shared" si="72"/>
        <v>221.71957671957671</v>
      </c>
      <c r="AV98" s="21">
        <f t="shared" si="73"/>
        <v>197.33333333333334</v>
      </c>
      <c r="AW98" s="21">
        <f t="shared" si="74"/>
        <v>114.03703703703704</v>
      </c>
      <c r="AX98" s="21">
        <f t="shared" si="75"/>
        <v>123.50793650793651</v>
      </c>
      <c r="AY98" s="21">
        <f t="shared" si="76"/>
        <v>0</v>
      </c>
      <c r="AZ98" s="21">
        <f t="shared" si="77"/>
        <v>0</v>
      </c>
      <c r="BA98" s="21">
        <f t="shared" si="78"/>
        <v>0</v>
      </c>
      <c r="BB98" s="21">
        <f t="shared" si="79"/>
        <v>0</v>
      </c>
      <c r="BC98" s="21">
        <f t="shared" si="80"/>
        <v>0</v>
      </c>
      <c r="BD98" s="21">
        <f t="shared" si="81"/>
        <v>0</v>
      </c>
      <c r="BE98" s="21">
        <f t="shared" si="82"/>
        <v>0</v>
      </c>
      <c r="BF98" s="21">
        <f t="shared" si="83"/>
        <v>0</v>
      </c>
      <c r="BG98" s="21">
        <f t="shared" si="84"/>
        <v>0</v>
      </c>
      <c r="BH98" s="21">
        <f t="shared" si="85"/>
        <v>0</v>
      </c>
      <c r="BI98" s="21">
        <f t="shared" si="86"/>
        <v>0</v>
      </c>
      <c r="BJ98" s="21">
        <f t="shared" si="87"/>
        <v>0</v>
      </c>
      <c r="BK98" s="17">
        <f t="shared" si="88"/>
        <v>951.26070600000003</v>
      </c>
      <c r="BL98" s="22">
        <f t="shared" si="89"/>
        <v>1096.7706420000002</v>
      </c>
      <c r="BM98" s="22">
        <f t="shared" si="90"/>
        <v>0</v>
      </c>
      <c r="BN98" s="22">
        <f t="shared" si="91"/>
        <v>45.958572000000004</v>
      </c>
      <c r="BO98" s="22">
        <f t="shared" si="92"/>
        <v>67.479126000000008</v>
      </c>
      <c r="BP98" s="22">
        <f t="shared" si="93"/>
        <v>97.80883200000001</v>
      </c>
      <c r="BQ98" s="22">
        <f t="shared" si="94"/>
        <v>104.625708</v>
      </c>
      <c r="BR98" s="22">
        <f t="shared" si="95"/>
        <v>105.23020200000001</v>
      </c>
      <c r="BS98" s="22">
        <f t="shared" si="96"/>
        <v>142.80816000000002</v>
      </c>
      <c r="BT98" s="22">
        <f t="shared" si="97"/>
        <v>61.854210000000002</v>
      </c>
      <c r="BU98" s="22">
        <f t="shared" si="98"/>
        <v>118.81854600000001</v>
      </c>
      <c r="BV98" s="22">
        <f t="shared" si="99"/>
        <v>118.92639000000001</v>
      </c>
      <c r="BW98" s="22">
        <f t="shared" si="100"/>
        <v>105.84604800000001</v>
      </c>
      <c r="BX98" s="22">
        <f t="shared" si="101"/>
        <v>61.167414000000008</v>
      </c>
      <c r="BY98" s="22">
        <f t="shared" si="102"/>
        <v>66.247434000000013</v>
      </c>
      <c r="BZ98" s="22">
        <f t="shared" si="103"/>
        <v>0</v>
      </c>
      <c r="CA98" s="22">
        <f t="shared" si="104"/>
        <v>0</v>
      </c>
      <c r="CB98" s="22">
        <f t="shared" si="105"/>
        <v>0</v>
      </c>
      <c r="CC98" s="22">
        <f t="shared" si="106"/>
        <v>0</v>
      </c>
      <c r="CD98" s="22">
        <f t="shared" si="107"/>
        <v>0</v>
      </c>
      <c r="CE98" s="22">
        <f t="shared" si="108"/>
        <v>0</v>
      </c>
      <c r="CF98" s="22">
        <f t="shared" si="109"/>
        <v>0</v>
      </c>
      <c r="CG98" s="22">
        <f t="shared" si="110"/>
        <v>0</v>
      </c>
      <c r="CH98" s="22">
        <f t="shared" si="111"/>
        <v>0</v>
      </c>
      <c r="CI98" s="22">
        <f t="shared" si="112"/>
        <v>0</v>
      </c>
      <c r="CJ98" s="22">
        <f t="shared" si="113"/>
        <v>0</v>
      </c>
      <c r="CK98" s="22">
        <f t="shared" si="114"/>
        <v>0</v>
      </c>
    </row>
    <row r="99" spans="1:89" x14ac:dyDescent="0.25">
      <c r="A99" t="str">
        <f>VLOOKUP($C99,'Tech Pallet'!$A:$J,10,0)</f>
        <v>PIC</v>
      </c>
      <c r="B99" s="30" t="str">
        <f>VLOOKUP(C99,'Tech Pallet'!A:I,3,0)</f>
        <v>YS PTS</v>
      </c>
      <c r="C99" s="12">
        <f>VLOOKUP($D99,'DU -UCC'!B:C,2,0)</f>
        <v>64999073</v>
      </c>
      <c r="D99" s="84">
        <v>10840473400375</v>
      </c>
      <c r="E99" s="85" t="s">
        <v>572</v>
      </c>
      <c r="F99" s="86">
        <v>0</v>
      </c>
      <c r="G99" s="86">
        <v>0</v>
      </c>
      <c r="H99" s="86">
        <v>0</v>
      </c>
      <c r="I99" s="86">
        <v>0</v>
      </c>
      <c r="J99" s="86">
        <v>0</v>
      </c>
      <c r="K99" s="86">
        <v>0</v>
      </c>
      <c r="L99" s="86">
        <v>0</v>
      </c>
      <c r="M99" s="86">
        <v>0</v>
      </c>
      <c r="N99" s="86">
        <v>0</v>
      </c>
      <c r="O99" s="86">
        <v>3360</v>
      </c>
      <c r="P99" s="86">
        <v>3360</v>
      </c>
      <c r="Q99" s="86">
        <v>4560</v>
      </c>
      <c r="R99" s="86">
        <v>21541</v>
      </c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23">
        <f t="shared" si="59"/>
        <v>32821</v>
      </c>
      <c r="AF99">
        <f>VLOOKUP($C99,'Tech Pallet'!$A:$I,9,0)</f>
        <v>240</v>
      </c>
      <c r="AG99">
        <f>VLOOKUP($C99,'Tech Pallet'!$A:$H,8,0)</f>
        <v>3.3119999999999998E-3</v>
      </c>
      <c r="AH99" s="25">
        <f t="shared" si="115"/>
        <v>32821</v>
      </c>
      <c r="AI99" s="25">
        <f t="shared" si="60"/>
        <v>0</v>
      </c>
      <c r="AJ99" s="8">
        <f t="shared" si="61"/>
        <v>0</v>
      </c>
      <c r="AK99" s="21">
        <f t="shared" si="62"/>
        <v>136.75416666666666</v>
      </c>
      <c r="AL99" s="20">
        <f t="shared" si="63"/>
        <v>0</v>
      </c>
      <c r="AM99" s="21">
        <f t="shared" si="64"/>
        <v>0</v>
      </c>
      <c r="AN99" s="21">
        <f t="shared" si="65"/>
        <v>0</v>
      </c>
      <c r="AO99" s="21">
        <f t="shared" si="66"/>
        <v>0</v>
      </c>
      <c r="AP99" s="21">
        <f t="shared" si="67"/>
        <v>0</v>
      </c>
      <c r="AQ99" s="21">
        <f t="shared" si="68"/>
        <v>0</v>
      </c>
      <c r="AR99" s="21">
        <f t="shared" si="69"/>
        <v>0</v>
      </c>
      <c r="AS99" s="21">
        <f t="shared" si="70"/>
        <v>0</v>
      </c>
      <c r="AT99" s="21">
        <f t="shared" si="71"/>
        <v>0</v>
      </c>
      <c r="AU99" s="21">
        <f t="shared" si="72"/>
        <v>14</v>
      </c>
      <c r="AV99" s="21">
        <f t="shared" si="73"/>
        <v>14</v>
      </c>
      <c r="AW99" s="21">
        <f t="shared" si="74"/>
        <v>19</v>
      </c>
      <c r="AX99" s="21">
        <f t="shared" si="75"/>
        <v>89.754166666666663</v>
      </c>
      <c r="AY99" s="21">
        <f t="shared" si="76"/>
        <v>0</v>
      </c>
      <c r="AZ99" s="21">
        <f t="shared" si="77"/>
        <v>0</v>
      </c>
      <c r="BA99" s="21">
        <f t="shared" si="78"/>
        <v>0</v>
      </c>
      <c r="BB99" s="21">
        <f t="shared" si="79"/>
        <v>0</v>
      </c>
      <c r="BC99" s="21">
        <f t="shared" si="80"/>
        <v>0</v>
      </c>
      <c r="BD99" s="21">
        <f t="shared" si="81"/>
        <v>0</v>
      </c>
      <c r="BE99" s="21">
        <f t="shared" si="82"/>
        <v>0</v>
      </c>
      <c r="BF99" s="21">
        <f t="shared" si="83"/>
        <v>0</v>
      </c>
      <c r="BG99" s="21">
        <f t="shared" si="84"/>
        <v>0</v>
      </c>
      <c r="BH99" s="21">
        <f t="shared" si="85"/>
        <v>0</v>
      </c>
      <c r="BI99" s="21">
        <f t="shared" si="86"/>
        <v>0</v>
      </c>
      <c r="BJ99" s="21">
        <f t="shared" si="87"/>
        <v>0</v>
      </c>
      <c r="BK99" s="17">
        <f t="shared" si="88"/>
        <v>0</v>
      </c>
      <c r="BL99" s="22">
        <f t="shared" si="89"/>
        <v>108.70315199999999</v>
      </c>
      <c r="BM99" s="22">
        <f t="shared" si="90"/>
        <v>0</v>
      </c>
      <c r="BN99" s="22">
        <f t="shared" si="91"/>
        <v>0</v>
      </c>
      <c r="BO99" s="22">
        <f t="shared" si="92"/>
        <v>0</v>
      </c>
      <c r="BP99" s="22">
        <f t="shared" si="93"/>
        <v>0</v>
      </c>
      <c r="BQ99" s="22">
        <f t="shared" si="94"/>
        <v>0</v>
      </c>
      <c r="BR99" s="22">
        <f t="shared" si="95"/>
        <v>0</v>
      </c>
      <c r="BS99" s="22">
        <f t="shared" si="96"/>
        <v>0</v>
      </c>
      <c r="BT99" s="22">
        <f t="shared" si="97"/>
        <v>0</v>
      </c>
      <c r="BU99" s="22">
        <f t="shared" si="98"/>
        <v>0</v>
      </c>
      <c r="BV99" s="22">
        <f t="shared" si="99"/>
        <v>11.128319999999999</v>
      </c>
      <c r="BW99" s="22">
        <f t="shared" si="100"/>
        <v>11.128319999999999</v>
      </c>
      <c r="BX99" s="22">
        <f t="shared" si="101"/>
        <v>15.10272</v>
      </c>
      <c r="BY99" s="22">
        <f t="shared" si="102"/>
        <v>71.343791999999993</v>
      </c>
      <c r="BZ99" s="22">
        <f t="shared" si="103"/>
        <v>0</v>
      </c>
      <c r="CA99" s="22">
        <f t="shared" si="104"/>
        <v>0</v>
      </c>
      <c r="CB99" s="22">
        <f t="shared" si="105"/>
        <v>0</v>
      </c>
      <c r="CC99" s="22">
        <f t="shared" si="106"/>
        <v>0</v>
      </c>
      <c r="CD99" s="22">
        <f t="shared" si="107"/>
        <v>0</v>
      </c>
      <c r="CE99" s="22">
        <f t="shared" si="108"/>
        <v>0</v>
      </c>
      <c r="CF99" s="22">
        <f t="shared" si="109"/>
        <v>0</v>
      </c>
      <c r="CG99" s="22">
        <f t="shared" si="110"/>
        <v>0</v>
      </c>
      <c r="CH99" s="22">
        <f t="shared" si="111"/>
        <v>0</v>
      </c>
      <c r="CI99" s="22">
        <f t="shared" si="112"/>
        <v>0</v>
      </c>
      <c r="CJ99" s="22">
        <f t="shared" si="113"/>
        <v>0</v>
      </c>
      <c r="CK99" s="22">
        <f t="shared" si="114"/>
        <v>0</v>
      </c>
    </row>
    <row r="100" spans="1:89" x14ac:dyDescent="0.25">
      <c r="A100" t="str">
        <f>VLOOKUP($C100,'Tech Pallet'!$A:$J,10,0)</f>
        <v>NOV</v>
      </c>
      <c r="B100" s="30" t="str">
        <f>VLOOKUP(C100,'Tech Pallet'!A:I,3,0)</f>
        <v>Facepieces</v>
      </c>
      <c r="C100" s="12">
        <f>VLOOKUP($D100,'DU -UCC'!B:C,2,0)</f>
        <v>64956417</v>
      </c>
      <c r="D100" s="84">
        <v>10077567004427</v>
      </c>
      <c r="E100" s="85" t="s">
        <v>558</v>
      </c>
      <c r="F100" s="86">
        <v>0</v>
      </c>
      <c r="G100" s="86">
        <v>0</v>
      </c>
      <c r="H100" s="86">
        <v>0</v>
      </c>
      <c r="I100" s="86">
        <v>0</v>
      </c>
      <c r="J100" s="86">
        <v>0</v>
      </c>
      <c r="K100" s="86">
        <v>0</v>
      </c>
      <c r="L100" s="86">
        <v>0</v>
      </c>
      <c r="M100" s="86">
        <v>0</v>
      </c>
      <c r="N100" s="86">
        <v>0</v>
      </c>
      <c r="O100" s="86">
        <v>0</v>
      </c>
      <c r="P100" s="86">
        <v>0</v>
      </c>
      <c r="Q100" s="86">
        <v>0</v>
      </c>
      <c r="R100" s="86">
        <v>4368</v>
      </c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23">
        <f t="shared" si="59"/>
        <v>4368</v>
      </c>
      <c r="AF100">
        <f>VLOOKUP($C100,'Tech Pallet'!$A:$I,9,0)</f>
        <v>143</v>
      </c>
      <c r="AG100">
        <f>VLOOKUP($C100,'Tech Pallet'!$A:$H,8,0)</f>
        <v>2.16E-3</v>
      </c>
      <c r="AH100" s="25">
        <f t="shared" si="115"/>
        <v>4368</v>
      </c>
      <c r="AI100" s="25">
        <f t="shared" si="60"/>
        <v>0</v>
      </c>
      <c r="AJ100" s="8">
        <f t="shared" si="61"/>
        <v>0</v>
      </c>
      <c r="AK100" s="21">
        <f t="shared" si="62"/>
        <v>30.545454545454547</v>
      </c>
      <c r="AL100" s="20">
        <f t="shared" si="63"/>
        <v>0</v>
      </c>
      <c r="AM100" s="21">
        <f t="shared" si="64"/>
        <v>0</v>
      </c>
      <c r="AN100" s="21">
        <f t="shared" si="65"/>
        <v>0</v>
      </c>
      <c r="AO100" s="21">
        <f t="shared" si="66"/>
        <v>0</v>
      </c>
      <c r="AP100" s="21">
        <f t="shared" si="67"/>
        <v>0</v>
      </c>
      <c r="AQ100" s="21">
        <f t="shared" si="68"/>
        <v>0</v>
      </c>
      <c r="AR100" s="21">
        <f t="shared" si="69"/>
        <v>0</v>
      </c>
      <c r="AS100" s="21">
        <f t="shared" si="70"/>
        <v>0</v>
      </c>
      <c r="AT100" s="21">
        <f t="shared" si="71"/>
        <v>0</v>
      </c>
      <c r="AU100" s="21">
        <f t="shared" si="72"/>
        <v>0</v>
      </c>
      <c r="AV100" s="21">
        <f t="shared" si="73"/>
        <v>0</v>
      </c>
      <c r="AW100" s="21">
        <f t="shared" si="74"/>
        <v>0</v>
      </c>
      <c r="AX100" s="21">
        <f t="shared" si="75"/>
        <v>30.545454545454547</v>
      </c>
      <c r="AY100" s="21">
        <f t="shared" si="76"/>
        <v>0</v>
      </c>
      <c r="AZ100" s="21">
        <f t="shared" si="77"/>
        <v>0</v>
      </c>
      <c r="BA100" s="21">
        <f t="shared" si="78"/>
        <v>0</v>
      </c>
      <c r="BB100" s="21">
        <f t="shared" si="79"/>
        <v>0</v>
      </c>
      <c r="BC100" s="21">
        <f t="shared" si="80"/>
        <v>0</v>
      </c>
      <c r="BD100" s="21">
        <f t="shared" si="81"/>
        <v>0</v>
      </c>
      <c r="BE100" s="21">
        <f t="shared" si="82"/>
        <v>0</v>
      </c>
      <c r="BF100" s="21">
        <f t="shared" si="83"/>
        <v>0</v>
      </c>
      <c r="BG100" s="21">
        <f t="shared" si="84"/>
        <v>0</v>
      </c>
      <c r="BH100" s="21">
        <f t="shared" si="85"/>
        <v>0</v>
      </c>
      <c r="BI100" s="21">
        <f t="shared" si="86"/>
        <v>0</v>
      </c>
      <c r="BJ100" s="21">
        <f t="shared" si="87"/>
        <v>0</v>
      </c>
      <c r="BK100" s="17">
        <f t="shared" si="88"/>
        <v>0</v>
      </c>
      <c r="BL100" s="22">
        <f t="shared" si="89"/>
        <v>9.4348799999999997</v>
      </c>
      <c r="BM100" s="22">
        <f t="shared" si="90"/>
        <v>0</v>
      </c>
      <c r="BN100" s="22">
        <f t="shared" si="91"/>
        <v>0</v>
      </c>
      <c r="BO100" s="22">
        <f t="shared" si="92"/>
        <v>0</v>
      </c>
      <c r="BP100" s="22">
        <f t="shared" si="93"/>
        <v>0</v>
      </c>
      <c r="BQ100" s="22">
        <f t="shared" si="94"/>
        <v>0</v>
      </c>
      <c r="BR100" s="22">
        <f t="shared" si="95"/>
        <v>0</v>
      </c>
      <c r="BS100" s="22">
        <f t="shared" si="96"/>
        <v>0</v>
      </c>
      <c r="BT100" s="22">
        <f t="shared" si="97"/>
        <v>0</v>
      </c>
      <c r="BU100" s="22">
        <f t="shared" si="98"/>
        <v>0</v>
      </c>
      <c r="BV100" s="22">
        <f t="shared" si="99"/>
        <v>0</v>
      </c>
      <c r="BW100" s="22">
        <f t="shared" si="100"/>
        <v>0</v>
      </c>
      <c r="BX100" s="22">
        <f t="shared" si="101"/>
        <v>0</v>
      </c>
      <c r="BY100" s="22">
        <f t="shared" si="102"/>
        <v>9.4348799999999997</v>
      </c>
      <c r="BZ100" s="22">
        <f t="shared" si="103"/>
        <v>0</v>
      </c>
      <c r="CA100" s="22">
        <f t="shared" si="104"/>
        <v>0</v>
      </c>
      <c r="CB100" s="22">
        <f t="shared" si="105"/>
        <v>0</v>
      </c>
      <c r="CC100" s="22">
        <f t="shared" si="106"/>
        <v>0</v>
      </c>
      <c r="CD100" s="22">
        <f t="shared" si="107"/>
        <v>0</v>
      </c>
      <c r="CE100" s="22">
        <f t="shared" si="108"/>
        <v>0</v>
      </c>
      <c r="CF100" s="22">
        <f t="shared" si="109"/>
        <v>0</v>
      </c>
      <c r="CG100" s="22">
        <f t="shared" si="110"/>
        <v>0</v>
      </c>
      <c r="CH100" s="22">
        <f t="shared" si="111"/>
        <v>0</v>
      </c>
      <c r="CI100" s="22">
        <f t="shared" si="112"/>
        <v>0</v>
      </c>
      <c r="CJ100" s="22">
        <f t="shared" si="113"/>
        <v>0</v>
      </c>
      <c r="CK100" s="22">
        <f t="shared" si="114"/>
        <v>0</v>
      </c>
    </row>
    <row r="101" spans="1:89" x14ac:dyDescent="0.25">
      <c r="A101" t="str">
        <f>VLOOKUP($C101,'Tech Pallet'!$A:$J,10,0)</f>
        <v>PIC</v>
      </c>
      <c r="B101" s="30" t="str">
        <f>VLOOKUP(C101,'Tech Pallet'!A:I,3,0)</f>
        <v>BJ PTS</v>
      </c>
      <c r="C101" s="12">
        <f>VLOOKUP($D101,'DU -UCC'!B:C,2,0)</f>
        <v>84161610</v>
      </c>
      <c r="D101" s="84">
        <v>10076840363954</v>
      </c>
      <c r="E101" s="85" t="s">
        <v>197</v>
      </c>
      <c r="F101" s="86">
        <v>450282</v>
      </c>
      <c r="G101" s="86">
        <v>27848</v>
      </c>
      <c r="H101" s="86">
        <v>38546</v>
      </c>
      <c r="I101" s="86">
        <v>47254</v>
      </c>
      <c r="J101" s="86">
        <v>40925</v>
      </c>
      <c r="K101" s="86">
        <v>38248</v>
      </c>
      <c r="L101" s="86">
        <v>45247</v>
      </c>
      <c r="M101" s="86">
        <v>38717</v>
      </c>
      <c r="N101" s="86">
        <v>42018</v>
      </c>
      <c r="O101" s="86">
        <v>36791</v>
      </c>
      <c r="P101" s="86">
        <v>32357</v>
      </c>
      <c r="Q101" s="86">
        <v>31059</v>
      </c>
      <c r="R101" s="86">
        <v>27645</v>
      </c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23">
        <f t="shared" si="59"/>
        <v>896937</v>
      </c>
      <c r="AF101">
        <f>VLOOKUP($C101,'Tech Pallet'!$A:$I,9,0)</f>
        <v>240</v>
      </c>
      <c r="AG101">
        <f>VLOOKUP($C101,'Tech Pallet'!$A:$H,8,0)</f>
        <v>3.7853439999999999E-3</v>
      </c>
      <c r="AH101" s="25">
        <f t="shared" si="115"/>
        <v>446655</v>
      </c>
      <c r="AI101" s="25">
        <f t="shared" si="60"/>
        <v>0</v>
      </c>
      <c r="AJ101" s="8">
        <f t="shared" si="61"/>
        <v>1876.175</v>
      </c>
      <c r="AK101" s="21">
        <f t="shared" si="62"/>
        <v>1861.0625</v>
      </c>
      <c r="AL101" s="20">
        <f t="shared" si="63"/>
        <v>0</v>
      </c>
      <c r="AM101" s="21">
        <f t="shared" si="64"/>
        <v>116.03333333333333</v>
      </c>
      <c r="AN101" s="21">
        <f t="shared" si="65"/>
        <v>160.60833333333332</v>
      </c>
      <c r="AO101" s="21">
        <f t="shared" si="66"/>
        <v>196.89166666666668</v>
      </c>
      <c r="AP101" s="21">
        <f t="shared" si="67"/>
        <v>170.52083333333334</v>
      </c>
      <c r="AQ101" s="21">
        <f t="shared" si="68"/>
        <v>159.36666666666667</v>
      </c>
      <c r="AR101" s="21">
        <f t="shared" si="69"/>
        <v>188.52916666666667</v>
      </c>
      <c r="AS101" s="21">
        <f t="shared" si="70"/>
        <v>161.32083333333333</v>
      </c>
      <c r="AT101" s="21">
        <f t="shared" si="71"/>
        <v>175.07499999999999</v>
      </c>
      <c r="AU101" s="21">
        <f t="shared" si="72"/>
        <v>153.29583333333332</v>
      </c>
      <c r="AV101" s="21">
        <f t="shared" si="73"/>
        <v>134.82083333333333</v>
      </c>
      <c r="AW101" s="21">
        <f t="shared" si="74"/>
        <v>129.41249999999999</v>
      </c>
      <c r="AX101" s="21">
        <f t="shared" si="75"/>
        <v>115.1875</v>
      </c>
      <c r="AY101" s="21">
        <f t="shared" si="76"/>
        <v>0</v>
      </c>
      <c r="AZ101" s="21">
        <f t="shared" si="77"/>
        <v>0</v>
      </c>
      <c r="BA101" s="21">
        <f t="shared" si="78"/>
        <v>0</v>
      </c>
      <c r="BB101" s="21">
        <f t="shared" si="79"/>
        <v>0</v>
      </c>
      <c r="BC101" s="21">
        <f t="shared" si="80"/>
        <v>0</v>
      </c>
      <c r="BD101" s="21">
        <f t="shared" si="81"/>
        <v>0</v>
      </c>
      <c r="BE101" s="21">
        <f t="shared" si="82"/>
        <v>0</v>
      </c>
      <c r="BF101" s="21">
        <f t="shared" si="83"/>
        <v>0</v>
      </c>
      <c r="BG101" s="21">
        <f t="shared" si="84"/>
        <v>0</v>
      </c>
      <c r="BH101" s="21">
        <f t="shared" si="85"/>
        <v>0</v>
      </c>
      <c r="BI101" s="21">
        <f t="shared" si="86"/>
        <v>0</v>
      </c>
      <c r="BJ101" s="21">
        <f t="shared" si="87"/>
        <v>0</v>
      </c>
      <c r="BK101" s="17">
        <f t="shared" si="88"/>
        <v>1704.472267008</v>
      </c>
      <c r="BL101" s="22">
        <f t="shared" si="89"/>
        <v>1690.74282432</v>
      </c>
      <c r="BM101" s="22">
        <f t="shared" si="90"/>
        <v>0</v>
      </c>
      <c r="BN101" s="22">
        <f t="shared" si="91"/>
        <v>105.414259712</v>
      </c>
      <c r="BO101" s="22">
        <f t="shared" si="92"/>
        <v>145.909869824</v>
      </c>
      <c r="BP101" s="22">
        <f t="shared" si="93"/>
        <v>178.87264537600001</v>
      </c>
      <c r="BQ101" s="22">
        <f t="shared" si="94"/>
        <v>154.91520320000001</v>
      </c>
      <c r="BR101" s="22">
        <f t="shared" si="95"/>
        <v>144.78183731199999</v>
      </c>
      <c r="BS101" s="22">
        <f t="shared" si="96"/>
        <v>171.27545996800001</v>
      </c>
      <c r="BT101" s="22">
        <f t="shared" si="97"/>
        <v>146.557163648</v>
      </c>
      <c r="BU101" s="22">
        <f t="shared" si="98"/>
        <v>159.05258419200001</v>
      </c>
      <c r="BV101" s="22">
        <f t="shared" si="99"/>
        <v>139.26659110399999</v>
      </c>
      <c r="BW101" s="22">
        <f t="shared" si="100"/>
        <v>122.482375808</v>
      </c>
      <c r="BX101" s="22">
        <f t="shared" si="101"/>
        <v>117.568999296</v>
      </c>
      <c r="BY101" s="22">
        <f t="shared" si="102"/>
        <v>104.64583488</v>
      </c>
      <c r="BZ101" s="22">
        <f t="shared" si="103"/>
        <v>0</v>
      </c>
      <c r="CA101" s="22">
        <f t="shared" si="104"/>
        <v>0</v>
      </c>
      <c r="CB101" s="22">
        <f t="shared" si="105"/>
        <v>0</v>
      </c>
      <c r="CC101" s="22">
        <f t="shared" si="106"/>
        <v>0</v>
      </c>
      <c r="CD101" s="22">
        <f t="shared" si="107"/>
        <v>0</v>
      </c>
      <c r="CE101" s="22">
        <f t="shared" si="108"/>
        <v>0</v>
      </c>
      <c r="CF101" s="22">
        <f t="shared" si="109"/>
        <v>0</v>
      </c>
      <c r="CG101" s="22">
        <f t="shared" si="110"/>
        <v>0</v>
      </c>
      <c r="CH101" s="22">
        <f t="shared" si="111"/>
        <v>0</v>
      </c>
      <c r="CI101" s="22">
        <f t="shared" si="112"/>
        <v>0</v>
      </c>
      <c r="CJ101" s="22">
        <f t="shared" si="113"/>
        <v>0</v>
      </c>
      <c r="CK101" s="22">
        <f t="shared" si="114"/>
        <v>0</v>
      </c>
    </row>
    <row r="102" spans="1:89" x14ac:dyDescent="0.25">
      <c r="A102" t="str">
        <f>VLOOKUP($C102,'Tech Pallet'!$A:$J,10,0)</f>
        <v>PIC</v>
      </c>
      <c r="B102" s="30" t="str">
        <f>VLOOKUP(C102,'Tech Pallet'!A:I,3,0)</f>
        <v>48oz</v>
      </c>
      <c r="C102" s="12">
        <f>VLOOKUP($D102,'DU -UCC'!B:C,2,0)</f>
        <v>64373718</v>
      </c>
      <c r="D102" s="84">
        <v>10075856001065</v>
      </c>
      <c r="E102" s="85" t="s">
        <v>206</v>
      </c>
      <c r="F102" s="86">
        <v>55</v>
      </c>
      <c r="G102" s="86">
        <v>16421</v>
      </c>
      <c r="H102" s="86">
        <v>26845</v>
      </c>
      <c r="I102" s="86">
        <v>36113</v>
      </c>
      <c r="J102" s="86">
        <v>36684</v>
      </c>
      <c r="K102" s="86">
        <v>61383</v>
      </c>
      <c r="L102" s="86">
        <v>65602</v>
      </c>
      <c r="M102" s="86">
        <v>49966</v>
      </c>
      <c r="N102" s="86">
        <v>50376</v>
      </c>
      <c r="O102" s="86">
        <v>31152</v>
      </c>
      <c r="P102" s="86">
        <v>30503</v>
      </c>
      <c r="Q102" s="86">
        <v>37477</v>
      </c>
      <c r="R102" s="86">
        <v>28611</v>
      </c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23">
        <f t="shared" si="59"/>
        <v>471188</v>
      </c>
      <c r="AF102">
        <f>VLOOKUP($C102,'Tech Pallet'!$A:$I,9,0)</f>
        <v>176</v>
      </c>
      <c r="AG102">
        <f>VLOOKUP($C102,'Tech Pallet'!$A:$H,8,0)</f>
        <v>8.5199999999999998E-3</v>
      </c>
      <c r="AH102" s="25">
        <f t="shared" si="115"/>
        <v>471133</v>
      </c>
      <c r="AI102" s="25">
        <f t="shared" si="60"/>
        <v>0</v>
      </c>
      <c r="AJ102" s="8">
        <f t="shared" si="61"/>
        <v>0.3125</v>
      </c>
      <c r="AK102" s="21">
        <f t="shared" si="62"/>
        <v>2676.8920454545455</v>
      </c>
      <c r="AL102" s="20">
        <f t="shared" si="63"/>
        <v>0</v>
      </c>
      <c r="AM102" s="21">
        <f t="shared" si="64"/>
        <v>93.30113636363636</v>
      </c>
      <c r="AN102" s="21">
        <f t="shared" si="65"/>
        <v>152.52840909090909</v>
      </c>
      <c r="AO102" s="21">
        <f t="shared" si="66"/>
        <v>205.1875</v>
      </c>
      <c r="AP102" s="21">
        <f t="shared" si="67"/>
        <v>208.43181818181819</v>
      </c>
      <c r="AQ102" s="21">
        <f t="shared" si="68"/>
        <v>348.76704545454544</v>
      </c>
      <c r="AR102" s="21">
        <f t="shared" si="69"/>
        <v>372.73863636363637</v>
      </c>
      <c r="AS102" s="21">
        <f t="shared" si="70"/>
        <v>283.89772727272725</v>
      </c>
      <c r="AT102" s="21">
        <f t="shared" si="71"/>
        <v>286.22727272727275</v>
      </c>
      <c r="AU102" s="21">
        <f t="shared" si="72"/>
        <v>177</v>
      </c>
      <c r="AV102" s="21">
        <f t="shared" si="73"/>
        <v>173.3125</v>
      </c>
      <c r="AW102" s="21">
        <f t="shared" si="74"/>
        <v>212.9375</v>
      </c>
      <c r="AX102" s="21">
        <f t="shared" si="75"/>
        <v>162.5625</v>
      </c>
      <c r="AY102" s="21">
        <f t="shared" si="76"/>
        <v>0</v>
      </c>
      <c r="AZ102" s="21">
        <f t="shared" si="77"/>
        <v>0</v>
      </c>
      <c r="BA102" s="21">
        <f t="shared" si="78"/>
        <v>0</v>
      </c>
      <c r="BB102" s="21">
        <f t="shared" si="79"/>
        <v>0</v>
      </c>
      <c r="BC102" s="21">
        <f t="shared" si="80"/>
        <v>0</v>
      </c>
      <c r="BD102" s="21">
        <f t="shared" si="81"/>
        <v>0</v>
      </c>
      <c r="BE102" s="21">
        <f t="shared" si="82"/>
        <v>0</v>
      </c>
      <c r="BF102" s="21">
        <f t="shared" si="83"/>
        <v>0</v>
      </c>
      <c r="BG102" s="21">
        <f t="shared" si="84"/>
        <v>0</v>
      </c>
      <c r="BH102" s="21">
        <f t="shared" si="85"/>
        <v>0</v>
      </c>
      <c r="BI102" s="21">
        <f t="shared" si="86"/>
        <v>0</v>
      </c>
      <c r="BJ102" s="21">
        <f t="shared" si="87"/>
        <v>0</v>
      </c>
      <c r="BK102" s="17">
        <f t="shared" si="88"/>
        <v>0.46860000000000002</v>
      </c>
      <c r="BL102" s="22">
        <f t="shared" si="89"/>
        <v>4014.0531599999999</v>
      </c>
      <c r="BM102" s="22">
        <f t="shared" si="90"/>
        <v>0</v>
      </c>
      <c r="BN102" s="22">
        <f t="shared" si="91"/>
        <v>139.90691999999999</v>
      </c>
      <c r="BO102" s="22">
        <f t="shared" si="92"/>
        <v>228.71940000000001</v>
      </c>
      <c r="BP102" s="22">
        <f t="shared" si="93"/>
        <v>307.68275999999997</v>
      </c>
      <c r="BQ102" s="22">
        <f t="shared" si="94"/>
        <v>312.54768000000001</v>
      </c>
      <c r="BR102" s="22">
        <f t="shared" si="95"/>
        <v>522.98316</v>
      </c>
      <c r="BS102" s="22">
        <f t="shared" si="96"/>
        <v>558.92903999999999</v>
      </c>
      <c r="BT102" s="22">
        <f t="shared" si="97"/>
        <v>425.71031999999997</v>
      </c>
      <c r="BU102" s="22">
        <f t="shared" si="98"/>
        <v>429.20351999999997</v>
      </c>
      <c r="BV102" s="22">
        <f t="shared" si="99"/>
        <v>265.41503999999998</v>
      </c>
      <c r="BW102" s="22">
        <f t="shared" si="100"/>
        <v>259.88556</v>
      </c>
      <c r="BX102" s="22">
        <f t="shared" si="101"/>
        <v>319.30403999999999</v>
      </c>
      <c r="BY102" s="22">
        <f t="shared" si="102"/>
        <v>243.76571999999999</v>
      </c>
      <c r="BZ102" s="22">
        <f t="shared" si="103"/>
        <v>0</v>
      </c>
      <c r="CA102" s="22">
        <f t="shared" si="104"/>
        <v>0</v>
      </c>
      <c r="CB102" s="22">
        <f t="shared" si="105"/>
        <v>0</v>
      </c>
      <c r="CC102" s="22">
        <f t="shared" si="106"/>
        <v>0</v>
      </c>
      <c r="CD102" s="22">
        <f t="shared" si="107"/>
        <v>0</v>
      </c>
      <c r="CE102" s="22">
        <f t="shared" si="108"/>
        <v>0</v>
      </c>
      <c r="CF102" s="22">
        <f t="shared" si="109"/>
        <v>0</v>
      </c>
      <c r="CG102" s="22">
        <f t="shared" si="110"/>
        <v>0</v>
      </c>
      <c r="CH102" s="22">
        <f t="shared" si="111"/>
        <v>0</v>
      </c>
      <c r="CI102" s="22">
        <f t="shared" si="112"/>
        <v>0</v>
      </c>
      <c r="CJ102" s="22">
        <f t="shared" si="113"/>
        <v>0</v>
      </c>
      <c r="CK102" s="22">
        <f t="shared" si="114"/>
        <v>0</v>
      </c>
    </row>
    <row r="103" spans="1:89" x14ac:dyDescent="0.25">
      <c r="A103" t="str">
        <f>VLOOKUP($C103,'Tech Pallet'!$A:$J,10,0)</f>
        <v>PIC</v>
      </c>
      <c r="B103" s="30" t="str">
        <f>VLOOKUP(C103,'Tech Pallet'!A:I,3,0)</f>
        <v>48oz</v>
      </c>
      <c r="C103" s="12">
        <f>VLOOKUP($D103,'DU -UCC'!B:C,2,0)</f>
        <v>68899821</v>
      </c>
      <c r="D103" s="84">
        <v>10077567254501</v>
      </c>
      <c r="E103" s="85" t="s">
        <v>207</v>
      </c>
      <c r="F103" s="86">
        <v>391586</v>
      </c>
      <c r="G103" s="86">
        <v>31240</v>
      </c>
      <c r="H103" s="86">
        <v>30371</v>
      </c>
      <c r="I103" s="86">
        <v>31549</v>
      </c>
      <c r="J103" s="86">
        <v>41507</v>
      </c>
      <c r="K103" s="86">
        <v>30811</v>
      </c>
      <c r="L103" s="86">
        <v>44168</v>
      </c>
      <c r="M103" s="86">
        <v>32527</v>
      </c>
      <c r="N103" s="86">
        <v>32540</v>
      </c>
      <c r="O103" s="86">
        <v>20782</v>
      </c>
      <c r="P103" s="86">
        <v>24552</v>
      </c>
      <c r="Q103" s="86">
        <v>34474</v>
      </c>
      <c r="R103" s="86">
        <v>25289</v>
      </c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23">
        <f t="shared" si="59"/>
        <v>771396</v>
      </c>
      <c r="AF103">
        <f>VLOOKUP($C103,'Tech Pallet'!$A:$I,9,0)</f>
        <v>176</v>
      </c>
      <c r="AG103">
        <f>VLOOKUP($C103,'Tech Pallet'!$A:$H,8,0)</f>
        <v>8.5199999999999998E-3</v>
      </c>
      <c r="AH103" s="25">
        <f t="shared" si="115"/>
        <v>379810</v>
      </c>
      <c r="AI103" s="25">
        <f t="shared" si="60"/>
        <v>0</v>
      </c>
      <c r="AJ103" s="8">
        <f t="shared" si="61"/>
        <v>2224.9204545454545</v>
      </c>
      <c r="AK103" s="21">
        <f t="shared" si="62"/>
        <v>2158.0113636363635</v>
      </c>
      <c r="AL103" s="20">
        <f t="shared" si="63"/>
        <v>0</v>
      </c>
      <c r="AM103" s="21">
        <f t="shared" si="64"/>
        <v>177.5</v>
      </c>
      <c r="AN103" s="21">
        <f t="shared" si="65"/>
        <v>172.5625</v>
      </c>
      <c r="AO103" s="21">
        <f t="shared" si="66"/>
        <v>179.25568181818181</v>
      </c>
      <c r="AP103" s="21">
        <f t="shared" si="67"/>
        <v>235.83522727272728</v>
      </c>
      <c r="AQ103" s="21">
        <f t="shared" si="68"/>
        <v>175.0625</v>
      </c>
      <c r="AR103" s="21">
        <f t="shared" si="69"/>
        <v>250.95454545454547</v>
      </c>
      <c r="AS103" s="21">
        <f t="shared" si="70"/>
        <v>184.8125</v>
      </c>
      <c r="AT103" s="21">
        <f t="shared" si="71"/>
        <v>184.88636363636363</v>
      </c>
      <c r="AU103" s="21">
        <f t="shared" si="72"/>
        <v>118.07954545454545</v>
      </c>
      <c r="AV103" s="21">
        <f t="shared" si="73"/>
        <v>139.5</v>
      </c>
      <c r="AW103" s="21">
        <f t="shared" si="74"/>
        <v>195.875</v>
      </c>
      <c r="AX103" s="21">
        <f t="shared" si="75"/>
        <v>143.6875</v>
      </c>
      <c r="AY103" s="21">
        <f t="shared" si="76"/>
        <v>0</v>
      </c>
      <c r="AZ103" s="21">
        <f t="shared" si="77"/>
        <v>0</v>
      </c>
      <c r="BA103" s="21">
        <f t="shared" si="78"/>
        <v>0</v>
      </c>
      <c r="BB103" s="21">
        <f t="shared" si="79"/>
        <v>0</v>
      </c>
      <c r="BC103" s="21">
        <f t="shared" si="80"/>
        <v>0</v>
      </c>
      <c r="BD103" s="21">
        <f t="shared" si="81"/>
        <v>0</v>
      </c>
      <c r="BE103" s="21">
        <f t="shared" si="82"/>
        <v>0</v>
      </c>
      <c r="BF103" s="21">
        <f t="shared" si="83"/>
        <v>0</v>
      </c>
      <c r="BG103" s="21">
        <f t="shared" si="84"/>
        <v>0</v>
      </c>
      <c r="BH103" s="21">
        <f t="shared" si="85"/>
        <v>0</v>
      </c>
      <c r="BI103" s="21">
        <f t="shared" si="86"/>
        <v>0</v>
      </c>
      <c r="BJ103" s="21">
        <f t="shared" si="87"/>
        <v>0</v>
      </c>
      <c r="BK103" s="17">
        <f t="shared" si="88"/>
        <v>3336.3127199999999</v>
      </c>
      <c r="BL103" s="22">
        <f t="shared" si="89"/>
        <v>3235.9811999999997</v>
      </c>
      <c r="BM103" s="22">
        <f t="shared" si="90"/>
        <v>0</v>
      </c>
      <c r="BN103" s="22">
        <f t="shared" si="91"/>
        <v>266.16480000000001</v>
      </c>
      <c r="BO103" s="22">
        <f t="shared" si="92"/>
        <v>258.76092</v>
      </c>
      <c r="BP103" s="22">
        <f t="shared" si="93"/>
        <v>268.79748000000001</v>
      </c>
      <c r="BQ103" s="22">
        <f t="shared" si="94"/>
        <v>353.63963999999999</v>
      </c>
      <c r="BR103" s="22">
        <f t="shared" si="95"/>
        <v>262.50972000000002</v>
      </c>
      <c r="BS103" s="22">
        <f t="shared" si="96"/>
        <v>376.31135999999998</v>
      </c>
      <c r="BT103" s="22">
        <f t="shared" si="97"/>
        <v>277.13004000000001</v>
      </c>
      <c r="BU103" s="22">
        <f t="shared" si="98"/>
        <v>277.24079999999998</v>
      </c>
      <c r="BV103" s="22">
        <f t="shared" si="99"/>
        <v>177.06263999999999</v>
      </c>
      <c r="BW103" s="22">
        <f t="shared" si="100"/>
        <v>209.18304000000001</v>
      </c>
      <c r="BX103" s="22">
        <f t="shared" si="101"/>
        <v>293.71848</v>
      </c>
      <c r="BY103" s="22">
        <f t="shared" si="102"/>
        <v>215.46227999999999</v>
      </c>
      <c r="BZ103" s="22">
        <f t="shared" si="103"/>
        <v>0</v>
      </c>
      <c r="CA103" s="22">
        <f t="shared" si="104"/>
        <v>0</v>
      </c>
      <c r="CB103" s="22">
        <f t="shared" si="105"/>
        <v>0</v>
      </c>
      <c r="CC103" s="22">
        <f t="shared" si="106"/>
        <v>0</v>
      </c>
      <c r="CD103" s="22">
        <f t="shared" si="107"/>
        <v>0</v>
      </c>
      <c r="CE103" s="22">
        <f t="shared" si="108"/>
        <v>0</v>
      </c>
      <c r="CF103" s="22">
        <f t="shared" si="109"/>
        <v>0</v>
      </c>
      <c r="CG103" s="22">
        <f t="shared" si="110"/>
        <v>0</v>
      </c>
      <c r="CH103" s="22">
        <f t="shared" si="111"/>
        <v>0</v>
      </c>
      <c r="CI103" s="22">
        <f t="shared" si="112"/>
        <v>0</v>
      </c>
      <c r="CJ103" s="22">
        <f t="shared" si="113"/>
        <v>0</v>
      </c>
      <c r="CK103" s="22">
        <f t="shared" si="114"/>
        <v>0</v>
      </c>
    </row>
    <row r="104" spans="1:89" x14ac:dyDescent="0.25">
      <c r="A104" t="str">
        <f>VLOOKUP($C104,'Tech Pallet'!$A:$J,10,0)</f>
        <v>PIC</v>
      </c>
      <c r="B104" s="30" t="str">
        <f>VLOOKUP(C104,'Tech Pallet'!A:I,3,0)</f>
        <v>BJ PTS</v>
      </c>
      <c r="C104" s="12">
        <f>VLOOKUP($D104,'DU -UCC'!B:C,2,0)</f>
        <v>84135770</v>
      </c>
      <c r="D104" s="84">
        <v>10076840101181</v>
      </c>
      <c r="E104" s="85" t="s">
        <v>209</v>
      </c>
      <c r="F104" s="86">
        <v>395455</v>
      </c>
      <c r="G104" s="86">
        <v>22485</v>
      </c>
      <c r="H104" s="86">
        <v>35976</v>
      </c>
      <c r="I104" s="86">
        <v>39334</v>
      </c>
      <c r="J104" s="86">
        <v>37579</v>
      </c>
      <c r="K104" s="86">
        <v>38839</v>
      </c>
      <c r="L104" s="86">
        <v>46565</v>
      </c>
      <c r="M104" s="86">
        <v>36202</v>
      </c>
      <c r="N104" s="86">
        <v>43154</v>
      </c>
      <c r="O104" s="86">
        <v>37975</v>
      </c>
      <c r="P104" s="86">
        <v>27661</v>
      </c>
      <c r="Q104" s="86">
        <v>25089</v>
      </c>
      <c r="R104" s="86">
        <v>31730</v>
      </c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23">
        <f t="shared" si="59"/>
        <v>818044</v>
      </c>
      <c r="AF104">
        <f>VLOOKUP($C104,'Tech Pallet'!$A:$I,9,0)</f>
        <v>240</v>
      </c>
      <c r="AG104">
        <f>VLOOKUP($C104,'Tech Pallet'!$A:$H,8,0)</f>
        <v>3.7853439999999999E-3</v>
      </c>
      <c r="AH104" s="25">
        <f t="shared" si="115"/>
        <v>422589</v>
      </c>
      <c r="AI104" s="25">
        <f t="shared" si="60"/>
        <v>0</v>
      </c>
      <c r="AJ104" s="8">
        <f t="shared" si="61"/>
        <v>1647.7291666666667</v>
      </c>
      <c r="AK104" s="21">
        <f t="shared" si="62"/>
        <v>1760.7874999999999</v>
      </c>
      <c r="AL104" s="20">
        <f t="shared" si="63"/>
        <v>0</v>
      </c>
      <c r="AM104" s="21">
        <f t="shared" si="64"/>
        <v>93.6875</v>
      </c>
      <c r="AN104" s="21">
        <f t="shared" si="65"/>
        <v>149.9</v>
      </c>
      <c r="AO104" s="21">
        <f t="shared" si="66"/>
        <v>163.89166666666668</v>
      </c>
      <c r="AP104" s="21">
        <f t="shared" si="67"/>
        <v>156.57916666666668</v>
      </c>
      <c r="AQ104" s="21">
        <f t="shared" si="68"/>
        <v>161.82916666666668</v>
      </c>
      <c r="AR104" s="21">
        <f t="shared" si="69"/>
        <v>194.02083333333334</v>
      </c>
      <c r="AS104" s="21">
        <f t="shared" si="70"/>
        <v>150.84166666666667</v>
      </c>
      <c r="AT104" s="21">
        <f t="shared" si="71"/>
        <v>179.80833333333334</v>
      </c>
      <c r="AU104" s="21">
        <f t="shared" si="72"/>
        <v>158.22916666666666</v>
      </c>
      <c r="AV104" s="21">
        <f t="shared" si="73"/>
        <v>115.25416666666666</v>
      </c>
      <c r="AW104" s="21">
        <f t="shared" si="74"/>
        <v>104.53749999999999</v>
      </c>
      <c r="AX104" s="21">
        <f t="shared" si="75"/>
        <v>132.20833333333334</v>
      </c>
      <c r="AY104" s="21">
        <f t="shared" si="76"/>
        <v>0</v>
      </c>
      <c r="AZ104" s="21">
        <f t="shared" si="77"/>
        <v>0</v>
      </c>
      <c r="BA104" s="21">
        <f t="shared" si="78"/>
        <v>0</v>
      </c>
      <c r="BB104" s="21">
        <f t="shared" si="79"/>
        <v>0</v>
      </c>
      <c r="BC104" s="21">
        <f t="shared" si="80"/>
        <v>0</v>
      </c>
      <c r="BD104" s="21">
        <f t="shared" si="81"/>
        <v>0</v>
      </c>
      <c r="BE104" s="21">
        <f t="shared" si="82"/>
        <v>0</v>
      </c>
      <c r="BF104" s="21">
        <f t="shared" si="83"/>
        <v>0</v>
      </c>
      <c r="BG104" s="21">
        <f t="shared" si="84"/>
        <v>0</v>
      </c>
      <c r="BH104" s="21">
        <f t="shared" si="85"/>
        <v>0</v>
      </c>
      <c r="BI104" s="21">
        <f t="shared" si="86"/>
        <v>0</v>
      </c>
      <c r="BJ104" s="21">
        <f t="shared" si="87"/>
        <v>0</v>
      </c>
      <c r="BK104" s="17">
        <f t="shared" si="88"/>
        <v>1496.93321152</v>
      </c>
      <c r="BL104" s="22">
        <f t="shared" si="89"/>
        <v>1599.6447356159999</v>
      </c>
      <c r="BM104" s="22">
        <f t="shared" si="90"/>
        <v>0</v>
      </c>
      <c r="BN104" s="22">
        <f t="shared" si="91"/>
        <v>85.113459840000004</v>
      </c>
      <c r="BO104" s="22">
        <f t="shared" si="92"/>
        <v>136.181535744</v>
      </c>
      <c r="BP104" s="22">
        <f t="shared" si="93"/>
        <v>148.89272089599999</v>
      </c>
      <c r="BQ104" s="22">
        <f t="shared" si="94"/>
        <v>142.249442176</v>
      </c>
      <c r="BR104" s="22">
        <f t="shared" si="95"/>
        <v>147.01897561600001</v>
      </c>
      <c r="BS104" s="22">
        <f t="shared" si="96"/>
        <v>176.26454336</v>
      </c>
      <c r="BT104" s="22">
        <f t="shared" si="97"/>
        <v>137.03702348799999</v>
      </c>
      <c r="BU104" s="22">
        <f t="shared" si="98"/>
        <v>163.35273497599999</v>
      </c>
      <c r="BV104" s="22">
        <f t="shared" si="99"/>
        <v>143.7484384</v>
      </c>
      <c r="BW104" s="22">
        <f t="shared" si="100"/>
        <v>104.70640038400001</v>
      </c>
      <c r="BX104" s="22">
        <f t="shared" si="101"/>
        <v>94.970495615999994</v>
      </c>
      <c r="BY104" s="22">
        <f t="shared" si="102"/>
        <v>120.10896511999999</v>
      </c>
      <c r="BZ104" s="22">
        <f t="shared" si="103"/>
        <v>0</v>
      </c>
      <c r="CA104" s="22">
        <f t="shared" si="104"/>
        <v>0</v>
      </c>
      <c r="CB104" s="22">
        <f t="shared" si="105"/>
        <v>0</v>
      </c>
      <c r="CC104" s="22">
        <f t="shared" si="106"/>
        <v>0</v>
      </c>
      <c r="CD104" s="22">
        <f t="shared" si="107"/>
        <v>0</v>
      </c>
      <c r="CE104" s="22">
        <f t="shared" si="108"/>
        <v>0</v>
      </c>
      <c r="CF104" s="22">
        <f t="shared" si="109"/>
        <v>0</v>
      </c>
      <c r="CG104" s="22">
        <f t="shared" si="110"/>
        <v>0</v>
      </c>
      <c r="CH104" s="22">
        <f t="shared" si="111"/>
        <v>0</v>
      </c>
      <c r="CI104" s="22">
        <f t="shared" si="112"/>
        <v>0</v>
      </c>
      <c r="CJ104" s="22">
        <f t="shared" si="113"/>
        <v>0</v>
      </c>
      <c r="CK104" s="22">
        <f t="shared" si="114"/>
        <v>0</v>
      </c>
    </row>
    <row r="105" spans="1:89" x14ac:dyDescent="0.25">
      <c r="A105" t="str">
        <f>VLOOKUP($C105,'Tech Pallet'!$A:$J,10,0)</f>
        <v>PIC</v>
      </c>
      <c r="B105" s="30" t="str">
        <f>VLOOKUP(C105,'Tech Pallet'!A:I,3,0)</f>
        <v>48oz</v>
      </c>
      <c r="C105" s="12">
        <f>VLOOKUP($D105,'DU -UCC'!B:C,2,0)</f>
        <v>64977526</v>
      </c>
      <c r="D105" s="84">
        <v>10840473400252</v>
      </c>
      <c r="E105" s="85" t="s">
        <v>540</v>
      </c>
      <c r="F105" s="86">
        <v>0</v>
      </c>
      <c r="G105" s="86">
        <v>0</v>
      </c>
      <c r="H105" s="86">
        <v>0</v>
      </c>
      <c r="I105" s="86">
        <v>0</v>
      </c>
      <c r="J105" s="86">
        <v>0</v>
      </c>
      <c r="K105" s="86">
        <v>0</v>
      </c>
      <c r="L105" s="86">
        <v>0</v>
      </c>
      <c r="M105" s="86">
        <v>0</v>
      </c>
      <c r="N105" s="86">
        <v>0</v>
      </c>
      <c r="O105" s="86">
        <v>0</v>
      </c>
      <c r="P105" s="86">
        <v>0</v>
      </c>
      <c r="Q105" s="86">
        <v>0</v>
      </c>
      <c r="R105" s="86">
        <v>176</v>
      </c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23">
        <f t="shared" si="59"/>
        <v>176</v>
      </c>
      <c r="AF105">
        <f>VLOOKUP($C105,'Tech Pallet'!$A:$I,9,0)</f>
        <v>176</v>
      </c>
      <c r="AG105">
        <f>VLOOKUP($C105,'Tech Pallet'!$A:$H,8,0)</f>
        <v>8.513999999999999E-3</v>
      </c>
      <c r="AH105" s="25">
        <f t="shared" si="115"/>
        <v>176</v>
      </c>
      <c r="AI105" s="25">
        <f t="shared" si="60"/>
        <v>0</v>
      </c>
      <c r="AJ105" s="8">
        <f t="shared" si="61"/>
        <v>0</v>
      </c>
      <c r="AK105" s="21">
        <f t="shared" si="62"/>
        <v>1</v>
      </c>
      <c r="AL105" s="20">
        <f t="shared" si="63"/>
        <v>0</v>
      </c>
      <c r="AM105" s="21">
        <f t="shared" si="64"/>
        <v>0</v>
      </c>
      <c r="AN105" s="21">
        <f t="shared" si="65"/>
        <v>0</v>
      </c>
      <c r="AO105" s="21">
        <f t="shared" si="66"/>
        <v>0</v>
      </c>
      <c r="AP105" s="21">
        <f t="shared" si="67"/>
        <v>0</v>
      </c>
      <c r="AQ105" s="21">
        <f t="shared" si="68"/>
        <v>0</v>
      </c>
      <c r="AR105" s="21">
        <f t="shared" si="69"/>
        <v>0</v>
      </c>
      <c r="AS105" s="21">
        <f t="shared" si="70"/>
        <v>0</v>
      </c>
      <c r="AT105" s="21">
        <f t="shared" si="71"/>
        <v>0</v>
      </c>
      <c r="AU105" s="21">
        <f t="shared" si="72"/>
        <v>0</v>
      </c>
      <c r="AV105" s="21">
        <f t="shared" si="73"/>
        <v>0</v>
      </c>
      <c r="AW105" s="21">
        <f t="shared" si="74"/>
        <v>0</v>
      </c>
      <c r="AX105" s="21">
        <f t="shared" si="75"/>
        <v>1</v>
      </c>
      <c r="AY105" s="21">
        <f t="shared" si="76"/>
        <v>0</v>
      </c>
      <c r="AZ105" s="21">
        <f t="shared" si="77"/>
        <v>0</v>
      </c>
      <c r="BA105" s="21">
        <f t="shared" si="78"/>
        <v>0</v>
      </c>
      <c r="BB105" s="21">
        <f t="shared" si="79"/>
        <v>0</v>
      </c>
      <c r="BC105" s="21">
        <f t="shared" si="80"/>
        <v>0</v>
      </c>
      <c r="BD105" s="21">
        <f t="shared" si="81"/>
        <v>0</v>
      </c>
      <c r="BE105" s="21">
        <f t="shared" si="82"/>
        <v>0</v>
      </c>
      <c r="BF105" s="21">
        <f t="shared" si="83"/>
        <v>0</v>
      </c>
      <c r="BG105" s="21">
        <f t="shared" si="84"/>
        <v>0</v>
      </c>
      <c r="BH105" s="21">
        <f t="shared" si="85"/>
        <v>0</v>
      </c>
      <c r="BI105" s="21">
        <f t="shared" si="86"/>
        <v>0</v>
      </c>
      <c r="BJ105" s="21">
        <f t="shared" si="87"/>
        <v>0</v>
      </c>
      <c r="BK105" s="17">
        <f t="shared" si="88"/>
        <v>0</v>
      </c>
      <c r="BL105" s="22">
        <f t="shared" si="89"/>
        <v>1.4984639999999998</v>
      </c>
      <c r="BM105" s="22">
        <f t="shared" si="90"/>
        <v>0</v>
      </c>
      <c r="BN105" s="22">
        <f t="shared" si="91"/>
        <v>0</v>
      </c>
      <c r="BO105" s="22">
        <f t="shared" si="92"/>
        <v>0</v>
      </c>
      <c r="BP105" s="22">
        <f t="shared" si="93"/>
        <v>0</v>
      </c>
      <c r="BQ105" s="22">
        <f t="shared" si="94"/>
        <v>0</v>
      </c>
      <c r="BR105" s="22">
        <f t="shared" si="95"/>
        <v>0</v>
      </c>
      <c r="BS105" s="22">
        <f t="shared" si="96"/>
        <v>0</v>
      </c>
      <c r="BT105" s="22">
        <f t="shared" si="97"/>
        <v>0</v>
      </c>
      <c r="BU105" s="22">
        <f t="shared" si="98"/>
        <v>0</v>
      </c>
      <c r="BV105" s="22">
        <f t="shared" si="99"/>
        <v>0</v>
      </c>
      <c r="BW105" s="22">
        <f t="shared" si="100"/>
        <v>0</v>
      </c>
      <c r="BX105" s="22">
        <f t="shared" si="101"/>
        <v>0</v>
      </c>
      <c r="BY105" s="22">
        <f t="shared" si="102"/>
        <v>1.4984639999999998</v>
      </c>
      <c r="BZ105" s="22">
        <f t="shared" si="103"/>
        <v>0</v>
      </c>
      <c r="CA105" s="22">
        <f t="shared" si="104"/>
        <v>0</v>
      </c>
      <c r="CB105" s="22">
        <f t="shared" si="105"/>
        <v>0</v>
      </c>
      <c r="CC105" s="22">
        <f t="shared" si="106"/>
        <v>0</v>
      </c>
      <c r="CD105" s="22">
        <f t="shared" si="107"/>
        <v>0</v>
      </c>
      <c r="CE105" s="22">
        <f t="shared" si="108"/>
        <v>0</v>
      </c>
      <c r="CF105" s="22">
        <f t="shared" si="109"/>
        <v>0</v>
      </c>
      <c r="CG105" s="22">
        <f t="shared" si="110"/>
        <v>0</v>
      </c>
      <c r="CH105" s="22">
        <f t="shared" si="111"/>
        <v>0</v>
      </c>
      <c r="CI105" s="22">
        <f t="shared" si="112"/>
        <v>0</v>
      </c>
      <c r="CJ105" s="22">
        <f t="shared" si="113"/>
        <v>0</v>
      </c>
      <c r="CK105" s="22">
        <f t="shared" si="114"/>
        <v>0</v>
      </c>
    </row>
    <row r="106" spans="1:89" x14ac:dyDescent="0.25">
      <c r="A106" t="str">
        <f>VLOOKUP($C106,'Tech Pallet'!$A:$J,10,0)</f>
        <v>PIC</v>
      </c>
      <c r="B106" s="30" t="str">
        <f>VLOOKUP(C106,'Tech Pallet'!A:I,3,0)</f>
        <v>YS PTS</v>
      </c>
      <c r="C106" s="12">
        <f>VLOOKUP($D106,'DU -UCC'!B:C,2,0)</f>
        <v>64975616</v>
      </c>
      <c r="D106" s="84">
        <v>10840473400191</v>
      </c>
      <c r="E106" s="85" t="s">
        <v>570</v>
      </c>
      <c r="F106" s="86">
        <v>0</v>
      </c>
      <c r="G106" s="86">
        <v>0</v>
      </c>
      <c r="H106" s="86">
        <v>0</v>
      </c>
      <c r="I106" s="86">
        <v>0</v>
      </c>
      <c r="J106" s="86">
        <v>0</v>
      </c>
      <c r="K106" s="86">
        <v>0</v>
      </c>
      <c r="L106" s="86">
        <v>0</v>
      </c>
      <c r="M106" s="86">
        <v>0</v>
      </c>
      <c r="N106" s="86">
        <v>0</v>
      </c>
      <c r="O106" s="86">
        <v>3960</v>
      </c>
      <c r="P106" s="86">
        <v>2505</v>
      </c>
      <c r="Q106" s="86">
        <v>3015</v>
      </c>
      <c r="R106" s="86">
        <v>22138</v>
      </c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23">
        <f t="shared" si="59"/>
        <v>31618</v>
      </c>
      <c r="AF106">
        <f>VLOOKUP($C106,'Tech Pallet'!$A:$I,9,0)</f>
        <v>240</v>
      </c>
      <c r="AG106">
        <f>VLOOKUP($C106,'Tech Pallet'!$A:$H,8,0)</f>
        <v>3.3119999999999998E-3</v>
      </c>
      <c r="AH106" s="25">
        <f t="shared" si="115"/>
        <v>31618</v>
      </c>
      <c r="AI106" s="25">
        <f t="shared" si="60"/>
        <v>0</v>
      </c>
      <c r="AJ106" s="8">
        <f t="shared" si="61"/>
        <v>0</v>
      </c>
      <c r="AK106" s="21">
        <f t="shared" si="62"/>
        <v>131.74166666666667</v>
      </c>
      <c r="AL106" s="20">
        <f t="shared" si="63"/>
        <v>0</v>
      </c>
      <c r="AM106" s="21">
        <f t="shared" si="64"/>
        <v>0</v>
      </c>
      <c r="AN106" s="21">
        <f t="shared" si="65"/>
        <v>0</v>
      </c>
      <c r="AO106" s="21">
        <f t="shared" si="66"/>
        <v>0</v>
      </c>
      <c r="AP106" s="21">
        <f t="shared" si="67"/>
        <v>0</v>
      </c>
      <c r="AQ106" s="21">
        <f t="shared" si="68"/>
        <v>0</v>
      </c>
      <c r="AR106" s="21">
        <f t="shared" si="69"/>
        <v>0</v>
      </c>
      <c r="AS106" s="21">
        <f t="shared" si="70"/>
        <v>0</v>
      </c>
      <c r="AT106" s="21">
        <f t="shared" si="71"/>
        <v>0</v>
      </c>
      <c r="AU106" s="21">
        <f t="shared" si="72"/>
        <v>16.5</v>
      </c>
      <c r="AV106" s="21">
        <f t="shared" si="73"/>
        <v>10.4375</v>
      </c>
      <c r="AW106" s="21">
        <f t="shared" si="74"/>
        <v>12.5625</v>
      </c>
      <c r="AX106" s="21">
        <f t="shared" si="75"/>
        <v>92.24166666666666</v>
      </c>
      <c r="AY106" s="21">
        <f t="shared" si="76"/>
        <v>0</v>
      </c>
      <c r="AZ106" s="21">
        <f t="shared" si="77"/>
        <v>0</v>
      </c>
      <c r="BA106" s="21">
        <f t="shared" si="78"/>
        <v>0</v>
      </c>
      <c r="BB106" s="21">
        <f t="shared" si="79"/>
        <v>0</v>
      </c>
      <c r="BC106" s="21">
        <f t="shared" si="80"/>
        <v>0</v>
      </c>
      <c r="BD106" s="21">
        <f t="shared" si="81"/>
        <v>0</v>
      </c>
      <c r="BE106" s="21">
        <f t="shared" si="82"/>
        <v>0</v>
      </c>
      <c r="BF106" s="21">
        <f t="shared" si="83"/>
        <v>0</v>
      </c>
      <c r="BG106" s="21">
        <f t="shared" si="84"/>
        <v>0</v>
      </c>
      <c r="BH106" s="21">
        <f t="shared" si="85"/>
        <v>0</v>
      </c>
      <c r="BI106" s="21">
        <f t="shared" si="86"/>
        <v>0</v>
      </c>
      <c r="BJ106" s="21">
        <f t="shared" si="87"/>
        <v>0</v>
      </c>
      <c r="BK106" s="17">
        <f t="shared" si="88"/>
        <v>0</v>
      </c>
      <c r="BL106" s="22">
        <f t="shared" si="89"/>
        <v>104.71881599999999</v>
      </c>
      <c r="BM106" s="22">
        <f t="shared" si="90"/>
        <v>0</v>
      </c>
      <c r="BN106" s="22">
        <f t="shared" si="91"/>
        <v>0</v>
      </c>
      <c r="BO106" s="22">
        <f t="shared" si="92"/>
        <v>0</v>
      </c>
      <c r="BP106" s="22">
        <f t="shared" si="93"/>
        <v>0</v>
      </c>
      <c r="BQ106" s="22">
        <f t="shared" si="94"/>
        <v>0</v>
      </c>
      <c r="BR106" s="22">
        <f t="shared" si="95"/>
        <v>0</v>
      </c>
      <c r="BS106" s="22">
        <f t="shared" si="96"/>
        <v>0</v>
      </c>
      <c r="BT106" s="22">
        <f t="shared" si="97"/>
        <v>0</v>
      </c>
      <c r="BU106" s="22">
        <f t="shared" si="98"/>
        <v>0</v>
      </c>
      <c r="BV106" s="22">
        <f t="shared" si="99"/>
        <v>13.11552</v>
      </c>
      <c r="BW106" s="22">
        <f t="shared" si="100"/>
        <v>8.2965599999999995</v>
      </c>
      <c r="BX106" s="22">
        <f t="shared" si="101"/>
        <v>9.9856800000000003</v>
      </c>
      <c r="BY106" s="22">
        <f t="shared" si="102"/>
        <v>73.321055999999999</v>
      </c>
      <c r="BZ106" s="22">
        <f t="shared" si="103"/>
        <v>0</v>
      </c>
      <c r="CA106" s="22">
        <f t="shared" si="104"/>
        <v>0</v>
      </c>
      <c r="CB106" s="22">
        <f t="shared" si="105"/>
        <v>0</v>
      </c>
      <c r="CC106" s="22">
        <f t="shared" si="106"/>
        <v>0</v>
      </c>
      <c r="CD106" s="22">
        <f t="shared" si="107"/>
        <v>0</v>
      </c>
      <c r="CE106" s="22">
        <f t="shared" si="108"/>
        <v>0</v>
      </c>
      <c r="CF106" s="22">
        <f t="shared" si="109"/>
        <v>0</v>
      </c>
      <c r="CG106" s="22">
        <f t="shared" si="110"/>
        <v>0</v>
      </c>
      <c r="CH106" s="22">
        <f t="shared" si="111"/>
        <v>0</v>
      </c>
      <c r="CI106" s="22">
        <f t="shared" si="112"/>
        <v>0</v>
      </c>
      <c r="CJ106" s="22">
        <f t="shared" si="113"/>
        <v>0</v>
      </c>
      <c r="CK106" s="22">
        <f t="shared" si="114"/>
        <v>0</v>
      </c>
    </row>
    <row r="107" spans="1:89" x14ac:dyDescent="0.25">
      <c r="A107" t="str">
        <f>VLOOKUP($C107,'Tech Pallet'!$A:$J,10,0)</f>
        <v>PIC</v>
      </c>
      <c r="B107" s="30" t="str">
        <f>VLOOKUP(C107,'Tech Pallet'!A:I,3,0)</f>
        <v>48oz</v>
      </c>
      <c r="C107" s="12">
        <f>VLOOKUP($D107,'DU -UCC'!B:C,2,0)</f>
        <v>68930545</v>
      </c>
      <c r="D107" s="84">
        <v>10077567003277</v>
      </c>
      <c r="E107" s="85" t="s">
        <v>195</v>
      </c>
      <c r="F107" s="86">
        <v>433769</v>
      </c>
      <c r="G107" s="86">
        <v>26169</v>
      </c>
      <c r="H107" s="86">
        <v>29920</v>
      </c>
      <c r="I107" s="86">
        <v>33704</v>
      </c>
      <c r="J107" s="86">
        <v>41151</v>
      </c>
      <c r="K107" s="86">
        <v>34430</v>
      </c>
      <c r="L107" s="86">
        <v>45432</v>
      </c>
      <c r="M107" s="86">
        <v>41261</v>
      </c>
      <c r="N107" s="86">
        <v>35068</v>
      </c>
      <c r="O107" s="86">
        <v>29944</v>
      </c>
      <c r="P107" s="86">
        <v>27599</v>
      </c>
      <c r="Q107" s="86">
        <v>29369</v>
      </c>
      <c r="R107" s="86">
        <v>26216</v>
      </c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23">
        <f t="shared" si="59"/>
        <v>834032</v>
      </c>
      <c r="AF107">
        <f>VLOOKUP($C107,'Tech Pallet'!$A:$I,9,0)</f>
        <v>176</v>
      </c>
      <c r="AG107">
        <f>VLOOKUP($C107,'Tech Pallet'!$A:$H,8,0)</f>
        <v>8.5199999999999998E-3</v>
      </c>
      <c r="AH107" s="25">
        <f t="shared" si="115"/>
        <v>400263</v>
      </c>
      <c r="AI107" s="25">
        <f t="shared" si="60"/>
        <v>0</v>
      </c>
      <c r="AJ107" s="8">
        <f t="shared" si="61"/>
        <v>2464.596590909091</v>
      </c>
      <c r="AK107" s="21">
        <f t="shared" si="62"/>
        <v>2274.221590909091</v>
      </c>
      <c r="AL107" s="20">
        <f t="shared" si="63"/>
        <v>0</v>
      </c>
      <c r="AM107" s="21">
        <f t="shared" si="64"/>
        <v>148.6875</v>
      </c>
      <c r="AN107" s="21">
        <f t="shared" si="65"/>
        <v>170</v>
      </c>
      <c r="AO107" s="21">
        <f t="shared" si="66"/>
        <v>191.5</v>
      </c>
      <c r="AP107" s="21">
        <f t="shared" si="67"/>
        <v>233.8125</v>
      </c>
      <c r="AQ107" s="21">
        <f t="shared" si="68"/>
        <v>195.625</v>
      </c>
      <c r="AR107" s="21">
        <f t="shared" si="69"/>
        <v>258.13636363636363</v>
      </c>
      <c r="AS107" s="21">
        <f t="shared" si="70"/>
        <v>234.4375</v>
      </c>
      <c r="AT107" s="21">
        <f t="shared" si="71"/>
        <v>199.25</v>
      </c>
      <c r="AU107" s="21">
        <f t="shared" si="72"/>
        <v>170.13636363636363</v>
      </c>
      <c r="AV107" s="21">
        <f t="shared" si="73"/>
        <v>156.8125</v>
      </c>
      <c r="AW107" s="21">
        <f t="shared" si="74"/>
        <v>166.86931818181819</v>
      </c>
      <c r="AX107" s="21">
        <f t="shared" si="75"/>
        <v>148.95454545454547</v>
      </c>
      <c r="AY107" s="21">
        <f t="shared" si="76"/>
        <v>0</v>
      </c>
      <c r="AZ107" s="21">
        <f t="shared" si="77"/>
        <v>0</v>
      </c>
      <c r="BA107" s="21">
        <f t="shared" si="78"/>
        <v>0</v>
      </c>
      <c r="BB107" s="21">
        <f t="shared" si="79"/>
        <v>0</v>
      </c>
      <c r="BC107" s="21">
        <f t="shared" si="80"/>
        <v>0</v>
      </c>
      <c r="BD107" s="21">
        <f t="shared" si="81"/>
        <v>0</v>
      </c>
      <c r="BE107" s="21">
        <f t="shared" si="82"/>
        <v>0</v>
      </c>
      <c r="BF107" s="21">
        <f t="shared" si="83"/>
        <v>0</v>
      </c>
      <c r="BG107" s="21">
        <f t="shared" si="84"/>
        <v>0</v>
      </c>
      <c r="BH107" s="21">
        <f t="shared" si="85"/>
        <v>0</v>
      </c>
      <c r="BI107" s="21">
        <f t="shared" si="86"/>
        <v>0</v>
      </c>
      <c r="BJ107" s="21">
        <f t="shared" si="87"/>
        <v>0</v>
      </c>
      <c r="BK107" s="17">
        <f t="shared" si="88"/>
        <v>3695.7118799999998</v>
      </c>
      <c r="BL107" s="22">
        <f t="shared" si="89"/>
        <v>3410.2407600000001</v>
      </c>
      <c r="BM107" s="22">
        <f t="shared" si="90"/>
        <v>0</v>
      </c>
      <c r="BN107" s="22">
        <f t="shared" si="91"/>
        <v>222.95988</v>
      </c>
      <c r="BO107" s="22">
        <f t="shared" si="92"/>
        <v>254.91839999999999</v>
      </c>
      <c r="BP107" s="22">
        <f t="shared" si="93"/>
        <v>287.15807999999998</v>
      </c>
      <c r="BQ107" s="22">
        <f t="shared" si="94"/>
        <v>350.60651999999999</v>
      </c>
      <c r="BR107" s="22">
        <f t="shared" si="95"/>
        <v>293.34359999999998</v>
      </c>
      <c r="BS107" s="22">
        <f t="shared" si="96"/>
        <v>387.08064000000002</v>
      </c>
      <c r="BT107" s="22">
        <f t="shared" si="97"/>
        <v>351.54372000000001</v>
      </c>
      <c r="BU107" s="22">
        <f t="shared" si="98"/>
        <v>298.77936</v>
      </c>
      <c r="BV107" s="22">
        <f t="shared" si="99"/>
        <v>255.12287999999998</v>
      </c>
      <c r="BW107" s="22">
        <f t="shared" si="100"/>
        <v>235.14347999999998</v>
      </c>
      <c r="BX107" s="22">
        <f t="shared" si="101"/>
        <v>250.22387999999998</v>
      </c>
      <c r="BY107" s="22">
        <f t="shared" si="102"/>
        <v>223.36032</v>
      </c>
      <c r="BZ107" s="22">
        <f t="shared" si="103"/>
        <v>0</v>
      </c>
      <c r="CA107" s="22">
        <f t="shared" si="104"/>
        <v>0</v>
      </c>
      <c r="CB107" s="22">
        <f t="shared" si="105"/>
        <v>0</v>
      </c>
      <c r="CC107" s="22">
        <f t="shared" si="106"/>
        <v>0</v>
      </c>
      <c r="CD107" s="22">
        <f t="shared" si="107"/>
        <v>0</v>
      </c>
      <c r="CE107" s="22">
        <f t="shared" si="108"/>
        <v>0</v>
      </c>
      <c r="CF107" s="22">
        <f t="shared" si="109"/>
        <v>0</v>
      </c>
      <c r="CG107" s="22">
        <f t="shared" si="110"/>
        <v>0</v>
      </c>
      <c r="CH107" s="22">
        <f t="shared" si="111"/>
        <v>0</v>
      </c>
      <c r="CI107" s="22">
        <f t="shared" si="112"/>
        <v>0</v>
      </c>
      <c r="CJ107" s="22">
        <f t="shared" si="113"/>
        <v>0</v>
      </c>
      <c r="CK107" s="22">
        <f t="shared" si="114"/>
        <v>0</v>
      </c>
    </row>
    <row r="108" spans="1:89" x14ac:dyDescent="0.25">
      <c r="A108" t="str">
        <f>VLOOKUP($C108,'Tech Pallet'!$A:$J,10,0)</f>
        <v>PIC</v>
      </c>
      <c r="B108" s="30" t="str">
        <f>VLOOKUP(C108,'Tech Pallet'!A:I,3,0)</f>
        <v>48oz</v>
      </c>
      <c r="C108" s="12">
        <f>VLOOKUP($D108,'DU -UCC'!B:C,2,0)</f>
        <v>68821728</v>
      </c>
      <c r="D108" s="84">
        <v>10077567254433</v>
      </c>
      <c r="E108" s="85" t="s">
        <v>211</v>
      </c>
      <c r="F108" s="86">
        <v>386485</v>
      </c>
      <c r="G108" s="86">
        <v>26323</v>
      </c>
      <c r="H108" s="86">
        <v>25901</v>
      </c>
      <c r="I108" s="86">
        <v>31565</v>
      </c>
      <c r="J108" s="86">
        <v>40315</v>
      </c>
      <c r="K108" s="86">
        <v>33528</v>
      </c>
      <c r="L108" s="86">
        <v>38214</v>
      </c>
      <c r="M108" s="86">
        <v>34639</v>
      </c>
      <c r="N108" s="86">
        <v>32155</v>
      </c>
      <c r="O108" s="86">
        <v>22781</v>
      </c>
      <c r="P108" s="86">
        <v>21054</v>
      </c>
      <c r="Q108" s="86">
        <v>28688</v>
      </c>
      <c r="R108" s="86">
        <v>28578</v>
      </c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23">
        <f t="shared" si="59"/>
        <v>750226</v>
      </c>
      <c r="AF108">
        <f>VLOOKUP($C108,'Tech Pallet'!$A:$I,9,0)</f>
        <v>176</v>
      </c>
      <c r="AG108">
        <f>VLOOKUP($C108,'Tech Pallet'!$A:$H,8,0)</f>
        <v>8.5199999999999998E-3</v>
      </c>
      <c r="AH108" s="25">
        <f t="shared" si="115"/>
        <v>363741</v>
      </c>
      <c r="AI108" s="25">
        <f t="shared" si="60"/>
        <v>0</v>
      </c>
      <c r="AJ108" s="8">
        <f t="shared" si="61"/>
        <v>2195.9375</v>
      </c>
      <c r="AK108" s="21">
        <f t="shared" si="62"/>
        <v>2066.7102272727275</v>
      </c>
      <c r="AL108" s="20">
        <f t="shared" si="63"/>
        <v>0</v>
      </c>
      <c r="AM108" s="21">
        <f t="shared" si="64"/>
        <v>149.5625</v>
      </c>
      <c r="AN108" s="21">
        <f t="shared" si="65"/>
        <v>147.16477272727272</v>
      </c>
      <c r="AO108" s="21">
        <f t="shared" si="66"/>
        <v>179.34659090909091</v>
      </c>
      <c r="AP108" s="21">
        <f t="shared" si="67"/>
        <v>229.0625</v>
      </c>
      <c r="AQ108" s="21">
        <f t="shared" si="68"/>
        <v>190.5</v>
      </c>
      <c r="AR108" s="21">
        <f t="shared" si="69"/>
        <v>217.125</v>
      </c>
      <c r="AS108" s="21">
        <f t="shared" si="70"/>
        <v>196.8125</v>
      </c>
      <c r="AT108" s="21">
        <f t="shared" si="71"/>
        <v>182.69886363636363</v>
      </c>
      <c r="AU108" s="21">
        <f t="shared" si="72"/>
        <v>129.4375</v>
      </c>
      <c r="AV108" s="21">
        <f t="shared" si="73"/>
        <v>119.625</v>
      </c>
      <c r="AW108" s="21">
        <f t="shared" si="74"/>
        <v>163</v>
      </c>
      <c r="AX108" s="21">
        <f t="shared" si="75"/>
        <v>162.375</v>
      </c>
      <c r="AY108" s="21">
        <f t="shared" si="76"/>
        <v>0</v>
      </c>
      <c r="AZ108" s="21">
        <f t="shared" si="77"/>
        <v>0</v>
      </c>
      <c r="BA108" s="21">
        <f t="shared" si="78"/>
        <v>0</v>
      </c>
      <c r="BB108" s="21">
        <f t="shared" si="79"/>
        <v>0</v>
      </c>
      <c r="BC108" s="21">
        <f t="shared" si="80"/>
        <v>0</v>
      </c>
      <c r="BD108" s="21">
        <f t="shared" si="81"/>
        <v>0</v>
      </c>
      <c r="BE108" s="21">
        <f t="shared" si="82"/>
        <v>0</v>
      </c>
      <c r="BF108" s="21">
        <f t="shared" si="83"/>
        <v>0</v>
      </c>
      <c r="BG108" s="21">
        <f t="shared" si="84"/>
        <v>0</v>
      </c>
      <c r="BH108" s="21">
        <f t="shared" si="85"/>
        <v>0</v>
      </c>
      <c r="BI108" s="21">
        <f t="shared" si="86"/>
        <v>0</v>
      </c>
      <c r="BJ108" s="21">
        <f t="shared" si="87"/>
        <v>0</v>
      </c>
      <c r="BK108" s="17">
        <f t="shared" si="88"/>
        <v>3292.8521999999998</v>
      </c>
      <c r="BL108" s="22">
        <f t="shared" si="89"/>
        <v>3099.07332</v>
      </c>
      <c r="BM108" s="22">
        <f t="shared" si="90"/>
        <v>0</v>
      </c>
      <c r="BN108" s="22">
        <f t="shared" si="91"/>
        <v>224.27196000000001</v>
      </c>
      <c r="BO108" s="22">
        <f t="shared" si="92"/>
        <v>220.67651999999998</v>
      </c>
      <c r="BP108" s="22">
        <f t="shared" si="93"/>
        <v>268.93380000000002</v>
      </c>
      <c r="BQ108" s="22">
        <f t="shared" si="94"/>
        <v>343.48379999999997</v>
      </c>
      <c r="BR108" s="22">
        <f t="shared" si="95"/>
        <v>285.65855999999997</v>
      </c>
      <c r="BS108" s="22">
        <f t="shared" si="96"/>
        <v>325.58328</v>
      </c>
      <c r="BT108" s="22">
        <f t="shared" si="97"/>
        <v>295.12428</v>
      </c>
      <c r="BU108" s="22">
        <f t="shared" si="98"/>
        <v>273.9606</v>
      </c>
      <c r="BV108" s="22">
        <f t="shared" si="99"/>
        <v>194.09412</v>
      </c>
      <c r="BW108" s="22">
        <f t="shared" si="100"/>
        <v>179.38007999999999</v>
      </c>
      <c r="BX108" s="22">
        <f t="shared" si="101"/>
        <v>244.42176000000001</v>
      </c>
      <c r="BY108" s="22">
        <f t="shared" si="102"/>
        <v>243.48455999999999</v>
      </c>
      <c r="BZ108" s="22">
        <f t="shared" si="103"/>
        <v>0</v>
      </c>
      <c r="CA108" s="22">
        <f t="shared" si="104"/>
        <v>0</v>
      </c>
      <c r="CB108" s="22">
        <f t="shared" si="105"/>
        <v>0</v>
      </c>
      <c r="CC108" s="22">
        <f t="shared" si="106"/>
        <v>0</v>
      </c>
      <c r="CD108" s="22">
        <f t="shared" si="107"/>
        <v>0</v>
      </c>
      <c r="CE108" s="22">
        <f t="shared" si="108"/>
        <v>0</v>
      </c>
      <c r="CF108" s="22">
        <f t="shared" si="109"/>
        <v>0</v>
      </c>
      <c r="CG108" s="22">
        <f t="shared" si="110"/>
        <v>0</v>
      </c>
      <c r="CH108" s="22">
        <f t="shared" si="111"/>
        <v>0</v>
      </c>
      <c r="CI108" s="22">
        <f t="shared" si="112"/>
        <v>0</v>
      </c>
      <c r="CJ108" s="22">
        <f t="shared" si="113"/>
        <v>0</v>
      </c>
      <c r="CK108" s="22">
        <f t="shared" si="114"/>
        <v>0</v>
      </c>
    </row>
    <row r="109" spans="1:89" x14ac:dyDescent="0.25">
      <c r="A109" t="str">
        <f>VLOOKUP($C109,'Tech Pallet'!$A:$J,10,0)</f>
        <v>NOV</v>
      </c>
      <c r="B109" s="30" t="str">
        <f>VLOOKUP(C109,'Tech Pallet'!A:I,3,0)</f>
        <v>EDF</v>
      </c>
      <c r="C109" s="12">
        <f>VLOOKUP($D109,'DU -UCC'!B:C,2,0)</f>
        <v>68746232</v>
      </c>
      <c r="D109" s="84">
        <v>10075856139010</v>
      </c>
      <c r="E109" s="85" t="s">
        <v>217</v>
      </c>
      <c r="F109" s="86">
        <v>348059</v>
      </c>
      <c r="G109" s="86">
        <v>18516</v>
      </c>
      <c r="H109" s="86">
        <v>21588</v>
      </c>
      <c r="I109" s="86">
        <v>33084</v>
      </c>
      <c r="J109" s="86">
        <v>25056</v>
      </c>
      <c r="K109" s="86">
        <v>38172</v>
      </c>
      <c r="L109" s="86">
        <v>45228</v>
      </c>
      <c r="M109" s="86">
        <v>33399</v>
      </c>
      <c r="N109" s="86">
        <v>30755</v>
      </c>
      <c r="O109" s="86">
        <v>24768</v>
      </c>
      <c r="P109" s="86">
        <v>23376</v>
      </c>
      <c r="Q109" s="86">
        <v>18972</v>
      </c>
      <c r="R109" s="86">
        <v>19610</v>
      </c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23">
        <f t="shared" si="59"/>
        <v>680583</v>
      </c>
      <c r="AF109">
        <f>VLOOKUP($C109,'Tech Pallet'!$A:$I,9,0)</f>
        <v>132</v>
      </c>
      <c r="AG109">
        <f>VLOOKUP($C109,'Tech Pallet'!$A:$H,8,0)</f>
        <v>8.5199999999999998E-3</v>
      </c>
      <c r="AH109" s="25">
        <f t="shared" si="115"/>
        <v>332524</v>
      </c>
      <c r="AI109" s="25">
        <f t="shared" si="60"/>
        <v>0</v>
      </c>
      <c r="AJ109" s="8">
        <f t="shared" si="61"/>
        <v>2636.810606060606</v>
      </c>
      <c r="AK109" s="21">
        <f t="shared" si="62"/>
        <v>2519.121212121212</v>
      </c>
      <c r="AL109" s="20">
        <f t="shared" si="63"/>
        <v>0</v>
      </c>
      <c r="AM109" s="21">
        <f t="shared" si="64"/>
        <v>140.27272727272728</v>
      </c>
      <c r="AN109" s="21">
        <f t="shared" si="65"/>
        <v>163.54545454545453</v>
      </c>
      <c r="AO109" s="21">
        <f t="shared" si="66"/>
        <v>250.63636363636363</v>
      </c>
      <c r="AP109" s="21">
        <f t="shared" si="67"/>
        <v>189.81818181818181</v>
      </c>
      <c r="AQ109" s="21">
        <f t="shared" si="68"/>
        <v>289.18181818181819</v>
      </c>
      <c r="AR109" s="21">
        <f t="shared" si="69"/>
        <v>342.63636363636363</v>
      </c>
      <c r="AS109" s="21">
        <f t="shared" si="70"/>
        <v>253.02272727272728</v>
      </c>
      <c r="AT109" s="21">
        <f t="shared" si="71"/>
        <v>232.99242424242425</v>
      </c>
      <c r="AU109" s="21">
        <f t="shared" si="72"/>
        <v>187.63636363636363</v>
      </c>
      <c r="AV109" s="21">
        <f t="shared" si="73"/>
        <v>177.09090909090909</v>
      </c>
      <c r="AW109" s="21">
        <f t="shared" si="74"/>
        <v>143.72727272727272</v>
      </c>
      <c r="AX109" s="21">
        <f t="shared" si="75"/>
        <v>148.56060606060606</v>
      </c>
      <c r="AY109" s="21">
        <f t="shared" si="76"/>
        <v>0</v>
      </c>
      <c r="AZ109" s="21">
        <f t="shared" si="77"/>
        <v>0</v>
      </c>
      <c r="BA109" s="21">
        <f t="shared" si="78"/>
        <v>0</v>
      </c>
      <c r="BB109" s="21">
        <f t="shared" si="79"/>
        <v>0</v>
      </c>
      <c r="BC109" s="21">
        <f t="shared" si="80"/>
        <v>0</v>
      </c>
      <c r="BD109" s="21">
        <f t="shared" si="81"/>
        <v>0</v>
      </c>
      <c r="BE109" s="21">
        <f t="shared" si="82"/>
        <v>0</v>
      </c>
      <c r="BF109" s="21">
        <f t="shared" si="83"/>
        <v>0</v>
      </c>
      <c r="BG109" s="21">
        <f t="shared" si="84"/>
        <v>0</v>
      </c>
      <c r="BH109" s="21">
        <f t="shared" si="85"/>
        <v>0</v>
      </c>
      <c r="BI109" s="21">
        <f t="shared" si="86"/>
        <v>0</v>
      </c>
      <c r="BJ109" s="21">
        <f t="shared" si="87"/>
        <v>0</v>
      </c>
      <c r="BK109" s="17">
        <f t="shared" si="88"/>
        <v>2965.4626800000001</v>
      </c>
      <c r="BL109" s="22">
        <f t="shared" si="89"/>
        <v>2833.10448</v>
      </c>
      <c r="BM109" s="22">
        <f t="shared" si="90"/>
        <v>0</v>
      </c>
      <c r="BN109" s="22">
        <f t="shared" si="91"/>
        <v>157.75631999999999</v>
      </c>
      <c r="BO109" s="22">
        <f t="shared" si="92"/>
        <v>183.92975999999999</v>
      </c>
      <c r="BP109" s="22">
        <f t="shared" si="93"/>
        <v>281.87567999999999</v>
      </c>
      <c r="BQ109" s="22">
        <f t="shared" si="94"/>
        <v>213.47711999999999</v>
      </c>
      <c r="BR109" s="22">
        <f t="shared" si="95"/>
        <v>325.22543999999999</v>
      </c>
      <c r="BS109" s="22">
        <f t="shared" si="96"/>
        <v>385.34255999999999</v>
      </c>
      <c r="BT109" s="22">
        <f t="shared" si="97"/>
        <v>284.55948000000001</v>
      </c>
      <c r="BU109" s="22">
        <f t="shared" si="98"/>
        <v>262.0326</v>
      </c>
      <c r="BV109" s="22">
        <f t="shared" si="99"/>
        <v>211.02336</v>
      </c>
      <c r="BW109" s="22">
        <f t="shared" si="100"/>
        <v>199.16352000000001</v>
      </c>
      <c r="BX109" s="22">
        <f t="shared" si="101"/>
        <v>161.64143999999999</v>
      </c>
      <c r="BY109" s="22">
        <f t="shared" si="102"/>
        <v>167.0772</v>
      </c>
      <c r="BZ109" s="22">
        <f t="shared" si="103"/>
        <v>0</v>
      </c>
      <c r="CA109" s="22">
        <f t="shared" si="104"/>
        <v>0</v>
      </c>
      <c r="CB109" s="22">
        <f t="shared" si="105"/>
        <v>0</v>
      </c>
      <c r="CC109" s="22">
        <f t="shared" si="106"/>
        <v>0</v>
      </c>
      <c r="CD109" s="22">
        <f t="shared" si="107"/>
        <v>0</v>
      </c>
      <c r="CE109" s="22">
        <f t="shared" si="108"/>
        <v>0</v>
      </c>
      <c r="CF109" s="22">
        <f t="shared" si="109"/>
        <v>0</v>
      </c>
      <c r="CG109" s="22">
        <f t="shared" si="110"/>
        <v>0</v>
      </c>
      <c r="CH109" s="22">
        <f t="shared" si="111"/>
        <v>0</v>
      </c>
      <c r="CI109" s="22">
        <f t="shared" si="112"/>
        <v>0</v>
      </c>
      <c r="CJ109" s="22">
        <f t="shared" si="113"/>
        <v>0</v>
      </c>
      <c r="CK109" s="22">
        <f t="shared" si="114"/>
        <v>0</v>
      </c>
    </row>
    <row r="110" spans="1:89" x14ac:dyDescent="0.25">
      <c r="A110" t="str">
        <f>VLOOKUP($C110,'Tech Pallet'!$A:$J,10,0)</f>
        <v>PIC</v>
      </c>
      <c r="B110" s="30" t="str">
        <f>VLOOKUP(C110,'Tech Pallet'!A:I,3,0)</f>
        <v>Talenti</v>
      </c>
      <c r="C110" s="12">
        <f>VLOOKUP($D110,'DU -UCC'!B:C,2,0)</f>
        <v>68862402</v>
      </c>
      <c r="D110" s="84">
        <v>20186852000055</v>
      </c>
      <c r="E110" s="85" t="s">
        <v>205</v>
      </c>
      <c r="F110" s="86">
        <v>356636</v>
      </c>
      <c r="G110" s="86">
        <v>29522</v>
      </c>
      <c r="H110" s="86">
        <v>31966</v>
      </c>
      <c r="I110" s="86">
        <v>36343</v>
      </c>
      <c r="J110" s="86">
        <v>32305</v>
      </c>
      <c r="K110" s="86">
        <v>41785</v>
      </c>
      <c r="L110" s="86">
        <v>38780</v>
      </c>
      <c r="M110" s="86">
        <v>32935</v>
      </c>
      <c r="N110" s="86">
        <v>29955</v>
      </c>
      <c r="O110" s="86">
        <v>31545</v>
      </c>
      <c r="P110" s="86">
        <v>28381</v>
      </c>
      <c r="Q110" s="86">
        <v>26970</v>
      </c>
      <c r="R110" s="86">
        <v>23400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23">
        <f t="shared" si="59"/>
        <v>740523</v>
      </c>
      <c r="AF110">
        <f>VLOOKUP($C110,'Tech Pallet'!$A:$I,9,0)</f>
        <v>255</v>
      </c>
      <c r="AG110">
        <f>VLOOKUP($C110,'Tech Pallet'!$A:$H,8,0)</f>
        <v>3.7839999999999996E-3</v>
      </c>
      <c r="AH110" s="25">
        <f t="shared" si="115"/>
        <v>383887</v>
      </c>
      <c r="AI110" s="25">
        <f t="shared" si="60"/>
        <v>0</v>
      </c>
      <c r="AJ110" s="8">
        <f t="shared" si="61"/>
        <v>1398.5725490196078</v>
      </c>
      <c r="AK110" s="21">
        <f t="shared" si="62"/>
        <v>1505.4392156862746</v>
      </c>
      <c r="AL110" s="20">
        <f t="shared" si="63"/>
        <v>0</v>
      </c>
      <c r="AM110" s="21">
        <f t="shared" si="64"/>
        <v>115.77254901960784</v>
      </c>
      <c r="AN110" s="21">
        <f t="shared" si="65"/>
        <v>125.35686274509804</v>
      </c>
      <c r="AO110" s="21">
        <f t="shared" si="66"/>
        <v>142.52156862745099</v>
      </c>
      <c r="AP110" s="21">
        <f t="shared" si="67"/>
        <v>126.68627450980392</v>
      </c>
      <c r="AQ110" s="21">
        <f t="shared" si="68"/>
        <v>163.86274509803923</v>
      </c>
      <c r="AR110" s="21">
        <f t="shared" si="69"/>
        <v>152.07843137254903</v>
      </c>
      <c r="AS110" s="21">
        <f t="shared" si="70"/>
        <v>129.15686274509804</v>
      </c>
      <c r="AT110" s="21">
        <f t="shared" si="71"/>
        <v>117.47058823529412</v>
      </c>
      <c r="AU110" s="21">
        <f t="shared" si="72"/>
        <v>123.70588235294117</v>
      </c>
      <c r="AV110" s="21">
        <f t="shared" si="73"/>
        <v>111.29803921568627</v>
      </c>
      <c r="AW110" s="21">
        <f t="shared" si="74"/>
        <v>105.76470588235294</v>
      </c>
      <c r="AX110" s="21">
        <f t="shared" si="75"/>
        <v>91.764705882352942</v>
      </c>
      <c r="AY110" s="21">
        <f t="shared" si="76"/>
        <v>0</v>
      </c>
      <c r="AZ110" s="21">
        <f t="shared" si="77"/>
        <v>0</v>
      </c>
      <c r="BA110" s="21">
        <f t="shared" si="78"/>
        <v>0</v>
      </c>
      <c r="BB110" s="21">
        <f t="shared" si="79"/>
        <v>0</v>
      </c>
      <c r="BC110" s="21">
        <f t="shared" si="80"/>
        <v>0</v>
      </c>
      <c r="BD110" s="21">
        <f t="shared" si="81"/>
        <v>0</v>
      </c>
      <c r="BE110" s="21">
        <f t="shared" si="82"/>
        <v>0</v>
      </c>
      <c r="BF110" s="21">
        <f t="shared" si="83"/>
        <v>0</v>
      </c>
      <c r="BG110" s="21">
        <f t="shared" si="84"/>
        <v>0</v>
      </c>
      <c r="BH110" s="21">
        <f t="shared" si="85"/>
        <v>0</v>
      </c>
      <c r="BI110" s="21">
        <f t="shared" si="86"/>
        <v>0</v>
      </c>
      <c r="BJ110" s="21">
        <f t="shared" si="87"/>
        <v>0</v>
      </c>
      <c r="BK110" s="17">
        <f t="shared" si="88"/>
        <v>1349.5106239999998</v>
      </c>
      <c r="BL110" s="22">
        <f t="shared" si="89"/>
        <v>1452.6284079999998</v>
      </c>
      <c r="BM110" s="22">
        <f t="shared" si="90"/>
        <v>0</v>
      </c>
      <c r="BN110" s="22">
        <f t="shared" si="91"/>
        <v>111.71124799999998</v>
      </c>
      <c r="BO110" s="22">
        <f t="shared" si="92"/>
        <v>120.95934399999999</v>
      </c>
      <c r="BP110" s="22">
        <f t="shared" si="93"/>
        <v>137.52191199999999</v>
      </c>
      <c r="BQ110" s="22">
        <f t="shared" si="94"/>
        <v>122.24211999999999</v>
      </c>
      <c r="BR110" s="22">
        <f t="shared" si="95"/>
        <v>158.11443999999997</v>
      </c>
      <c r="BS110" s="22">
        <f t="shared" si="96"/>
        <v>146.74351999999999</v>
      </c>
      <c r="BT110" s="22">
        <f t="shared" si="97"/>
        <v>124.62603999999999</v>
      </c>
      <c r="BU110" s="22">
        <f t="shared" si="98"/>
        <v>113.34971999999999</v>
      </c>
      <c r="BV110" s="22">
        <f t="shared" si="99"/>
        <v>119.36627999999999</v>
      </c>
      <c r="BW110" s="22">
        <f t="shared" si="100"/>
        <v>107.39370399999999</v>
      </c>
      <c r="BX110" s="22">
        <f t="shared" si="101"/>
        <v>102.05447999999998</v>
      </c>
      <c r="BY110" s="22">
        <f t="shared" si="102"/>
        <v>88.545599999999993</v>
      </c>
      <c r="BZ110" s="22">
        <f t="shared" si="103"/>
        <v>0</v>
      </c>
      <c r="CA110" s="22">
        <f t="shared" si="104"/>
        <v>0</v>
      </c>
      <c r="CB110" s="22">
        <f t="shared" si="105"/>
        <v>0</v>
      </c>
      <c r="CC110" s="22">
        <f t="shared" si="106"/>
        <v>0</v>
      </c>
      <c r="CD110" s="22">
        <f t="shared" si="107"/>
        <v>0</v>
      </c>
      <c r="CE110" s="22">
        <f t="shared" si="108"/>
        <v>0</v>
      </c>
      <c r="CF110" s="22">
        <f t="shared" si="109"/>
        <v>0</v>
      </c>
      <c r="CG110" s="22">
        <f t="shared" si="110"/>
        <v>0</v>
      </c>
      <c r="CH110" s="22">
        <f t="shared" si="111"/>
        <v>0</v>
      </c>
      <c r="CI110" s="22">
        <f t="shared" si="112"/>
        <v>0</v>
      </c>
      <c r="CJ110" s="22">
        <f t="shared" si="113"/>
        <v>0</v>
      </c>
      <c r="CK110" s="22">
        <f t="shared" si="114"/>
        <v>0</v>
      </c>
    </row>
    <row r="111" spans="1:89" x14ac:dyDescent="0.25">
      <c r="A111" t="str">
        <f>VLOOKUP($C111,'Tech Pallet'!$A:$J,10,0)</f>
        <v>PIC</v>
      </c>
      <c r="B111" s="30" t="str">
        <f>VLOOKUP(C111,'Tech Pallet'!A:I,3,0)</f>
        <v>Topped</v>
      </c>
      <c r="C111" s="12">
        <f>VLOOKUP($D111,'DU -UCC'!B:C,2,0)</f>
        <v>68354588</v>
      </c>
      <c r="D111" s="84">
        <v>10076840003058</v>
      </c>
      <c r="E111" s="85" t="s">
        <v>200</v>
      </c>
      <c r="F111" s="86">
        <v>385237</v>
      </c>
      <c r="G111" s="86">
        <v>28060</v>
      </c>
      <c r="H111" s="86">
        <v>37681</v>
      </c>
      <c r="I111" s="86">
        <v>44250</v>
      </c>
      <c r="J111" s="86">
        <v>39348</v>
      </c>
      <c r="K111" s="86">
        <v>33263</v>
      </c>
      <c r="L111" s="86">
        <v>41295</v>
      </c>
      <c r="M111" s="86">
        <v>37041</v>
      </c>
      <c r="N111" s="86">
        <v>35011</v>
      </c>
      <c r="O111" s="86">
        <v>31104</v>
      </c>
      <c r="P111" s="86">
        <v>28380</v>
      </c>
      <c r="Q111" s="86">
        <v>25576</v>
      </c>
      <c r="R111" s="86">
        <v>24915</v>
      </c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23">
        <f t="shared" si="59"/>
        <v>791161</v>
      </c>
      <c r="AF111">
        <f>VLOOKUP($C111,'Tech Pallet'!$A:$I,9,0)</f>
        <v>240</v>
      </c>
      <c r="AG111">
        <f>VLOOKUP($C111,'Tech Pallet'!$A:$H,8,0)</f>
        <v>3.5999999999999999E-3</v>
      </c>
      <c r="AH111" s="25">
        <f t="shared" si="115"/>
        <v>405924</v>
      </c>
      <c r="AI111" s="25">
        <f t="shared" si="60"/>
        <v>0</v>
      </c>
      <c r="AJ111" s="8">
        <f t="shared" si="61"/>
        <v>1605.1541666666667</v>
      </c>
      <c r="AK111" s="21">
        <f t="shared" si="62"/>
        <v>1691.35</v>
      </c>
      <c r="AL111" s="20">
        <f t="shared" si="63"/>
        <v>0</v>
      </c>
      <c r="AM111" s="21">
        <f t="shared" si="64"/>
        <v>116.91666666666667</v>
      </c>
      <c r="AN111" s="21">
        <f t="shared" si="65"/>
        <v>157.00416666666666</v>
      </c>
      <c r="AO111" s="21">
        <f t="shared" si="66"/>
        <v>184.375</v>
      </c>
      <c r="AP111" s="21">
        <f t="shared" si="67"/>
        <v>163.95</v>
      </c>
      <c r="AQ111" s="21">
        <f t="shared" si="68"/>
        <v>138.59583333333333</v>
      </c>
      <c r="AR111" s="21">
        <f t="shared" si="69"/>
        <v>172.0625</v>
      </c>
      <c r="AS111" s="21">
        <f t="shared" si="70"/>
        <v>154.33750000000001</v>
      </c>
      <c r="AT111" s="21">
        <f t="shared" si="71"/>
        <v>145.87916666666666</v>
      </c>
      <c r="AU111" s="21">
        <f t="shared" si="72"/>
        <v>129.6</v>
      </c>
      <c r="AV111" s="21">
        <f t="shared" si="73"/>
        <v>118.25</v>
      </c>
      <c r="AW111" s="21">
        <f t="shared" si="74"/>
        <v>106.56666666666666</v>
      </c>
      <c r="AX111" s="21">
        <f t="shared" si="75"/>
        <v>103.8125</v>
      </c>
      <c r="AY111" s="21">
        <f t="shared" si="76"/>
        <v>0</v>
      </c>
      <c r="AZ111" s="21">
        <f t="shared" si="77"/>
        <v>0</v>
      </c>
      <c r="BA111" s="21">
        <f t="shared" si="78"/>
        <v>0</v>
      </c>
      <c r="BB111" s="21">
        <f t="shared" si="79"/>
        <v>0</v>
      </c>
      <c r="BC111" s="21">
        <f t="shared" si="80"/>
        <v>0</v>
      </c>
      <c r="BD111" s="21">
        <f t="shared" si="81"/>
        <v>0</v>
      </c>
      <c r="BE111" s="21">
        <f t="shared" si="82"/>
        <v>0</v>
      </c>
      <c r="BF111" s="21">
        <f t="shared" si="83"/>
        <v>0</v>
      </c>
      <c r="BG111" s="21">
        <f t="shared" si="84"/>
        <v>0</v>
      </c>
      <c r="BH111" s="21">
        <f t="shared" si="85"/>
        <v>0</v>
      </c>
      <c r="BI111" s="21">
        <f t="shared" si="86"/>
        <v>0</v>
      </c>
      <c r="BJ111" s="21">
        <f t="shared" si="87"/>
        <v>0</v>
      </c>
      <c r="BK111" s="17">
        <f t="shared" si="88"/>
        <v>1386.8532</v>
      </c>
      <c r="BL111" s="22">
        <f t="shared" si="89"/>
        <v>1461.3263999999999</v>
      </c>
      <c r="BM111" s="22">
        <f t="shared" si="90"/>
        <v>0</v>
      </c>
      <c r="BN111" s="22">
        <f t="shared" si="91"/>
        <v>101.01599999999999</v>
      </c>
      <c r="BO111" s="22">
        <f t="shared" si="92"/>
        <v>135.6516</v>
      </c>
      <c r="BP111" s="22">
        <f t="shared" si="93"/>
        <v>159.29999999999998</v>
      </c>
      <c r="BQ111" s="22">
        <f t="shared" si="94"/>
        <v>141.65279999999998</v>
      </c>
      <c r="BR111" s="22">
        <f t="shared" si="95"/>
        <v>119.74679999999999</v>
      </c>
      <c r="BS111" s="22">
        <f t="shared" si="96"/>
        <v>148.66200000000001</v>
      </c>
      <c r="BT111" s="22">
        <f t="shared" si="97"/>
        <v>133.3476</v>
      </c>
      <c r="BU111" s="22">
        <f t="shared" si="98"/>
        <v>126.03959999999999</v>
      </c>
      <c r="BV111" s="22">
        <f t="shared" si="99"/>
        <v>111.9744</v>
      </c>
      <c r="BW111" s="22">
        <f t="shared" si="100"/>
        <v>102.16799999999999</v>
      </c>
      <c r="BX111" s="22">
        <f t="shared" si="101"/>
        <v>92.073599999999999</v>
      </c>
      <c r="BY111" s="22">
        <f t="shared" si="102"/>
        <v>89.694000000000003</v>
      </c>
      <c r="BZ111" s="22">
        <f t="shared" si="103"/>
        <v>0</v>
      </c>
      <c r="CA111" s="22">
        <f t="shared" si="104"/>
        <v>0</v>
      </c>
      <c r="CB111" s="22">
        <f t="shared" si="105"/>
        <v>0</v>
      </c>
      <c r="CC111" s="22">
        <f t="shared" si="106"/>
        <v>0</v>
      </c>
      <c r="CD111" s="22">
        <f t="shared" si="107"/>
        <v>0</v>
      </c>
      <c r="CE111" s="22">
        <f t="shared" si="108"/>
        <v>0</v>
      </c>
      <c r="CF111" s="22">
        <f t="shared" si="109"/>
        <v>0</v>
      </c>
      <c r="CG111" s="22">
        <f t="shared" si="110"/>
        <v>0</v>
      </c>
      <c r="CH111" s="22">
        <f t="shared" si="111"/>
        <v>0</v>
      </c>
      <c r="CI111" s="22">
        <f t="shared" si="112"/>
        <v>0</v>
      </c>
      <c r="CJ111" s="22">
        <f t="shared" si="113"/>
        <v>0</v>
      </c>
      <c r="CK111" s="22">
        <f t="shared" si="114"/>
        <v>0</v>
      </c>
    </row>
    <row r="112" spans="1:89" x14ac:dyDescent="0.25">
      <c r="A112" t="str">
        <f>VLOOKUP($C112,'Tech Pallet'!$A:$J,10,0)</f>
        <v>PIC</v>
      </c>
      <c r="B112" s="30" t="str">
        <f>VLOOKUP(C112,'Tech Pallet'!A:I,3,0)</f>
        <v>48oz</v>
      </c>
      <c r="C112" s="12">
        <f>VLOOKUP($D112,'DU -UCC'!B:C,2,0)</f>
        <v>68817801</v>
      </c>
      <c r="D112" s="84">
        <v>10077567250053</v>
      </c>
      <c r="E112" s="85" t="s">
        <v>203</v>
      </c>
      <c r="F112" s="86">
        <v>399963</v>
      </c>
      <c r="G112" s="86">
        <v>27093</v>
      </c>
      <c r="H112" s="86">
        <v>28233</v>
      </c>
      <c r="I112" s="86">
        <v>32835</v>
      </c>
      <c r="J112" s="86">
        <v>39820</v>
      </c>
      <c r="K112" s="86">
        <v>34155</v>
      </c>
      <c r="L112" s="86">
        <v>44053</v>
      </c>
      <c r="M112" s="86">
        <v>35657</v>
      </c>
      <c r="N112" s="86">
        <v>34899</v>
      </c>
      <c r="O112" s="86">
        <v>23232</v>
      </c>
      <c r="P112" s="86">
        <v>22791</v>
      </c>
      <c r="Q112" s="86">
        <v>28455</v>
      </c>
      <c r="R112" s="86">
        <v>27687</v>
      </c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23">
        <f t="shared" si="59"/>
        <v>778873</v>
      </c>
      <c r="AF112">
        <f>VLOOKUP($C112,'Tech Pallet'!$A:$I,9,0)</f>
        <v>176</v>
      </c>
      <c r="AG112">
        <f>VLOOKUP($C112,'Tech Pallet'!$A:$H,8,0)</f>
        <v>8.5199999999999998E-3</v>
      </c>
      <c r="AH112" s="25">
        <f t="shared" si="115"/>
        <v>378910</v>
      </c>
      <c r="AI112" s="25">
        <f t="shared" si="60"/>
        <v>0</v>
      </c>
      <c r="AJ112" s="8">
        <f t="shared" si="61"/>
        <v>2272.5170454545455</v>
      </c>
      <c r="AK112" s="21">
        <f t="shared" si="62"/>
        <v>2152.8977272727275</v>
      </c>
      <c r="AL112" s="20">
        <f t="shared" si="63"/>
        <v>0</v>
      </c>
      <c r="AM112" s="21">
        <f t="shared" si="64"/>
        <v>153.9375</v>
      </c>
      <c r="AN112" s="21">
        <f t="shared" si="65"/>
        <v>160.41477272727272</v>
      </c>
      <c r="AO112" s="21">
        <f t="shared" si="66"/>
        <v>186.5625</v>
      </c>
      <c r="AP112" s="21">
        <f t="shared" si="67"/>
        <v>226.25</v>
      </c>
      <c r="AQ112" s="21">
        <f t="shared" si="68"/>
        <v>194.0625</v>
      </c>
      <c r="AR112" s="21">
        <f t="shared" si="69"/>
        <v>250.30113636363637</v>
      </c>
      <c r="AS112" s="21">
        <f t="shared" si="70"/>
        <v>202.59659090909091</v>
      </c>
      <c r="AT112" s="21">
        <f t="shared" si="71"/>
        <v>198.28977272727272</v>
      </c>
      <c r="AU112" s="21">
        <f t="shared" si="72"/>
        <v>132</v>
      </c>
      <c r="AV112" s="21">
        <f t="shared" si="73"/>
        <v>129.49431818181819</v>
      </c>
      <c r="AW112" s="21">
        <f t="shared" si="74"/>
        <v>161.67613636363637</v>
      </c>
      <c r="AX112" s="21">
        <f t="shared" si="75"/>
        <v>157.3125</v>
      </c>
      <c r="AY112" s="21">
        <f t="shared" si="76"/>
        <v>0</v>
      </c>
      <c r="AZ112" s="21">
        <f t="shared" si="77"/>
        <v>0</v>
      </c>
      <c r="BA112" s="21">
        <f t="shared" si="78"/>
        <v>0</v>
      </c>
      <c r="BB112" s="21">
        <f t="shared" si="79"/>
        <v>0</v>
      </c>
      <c r="BC112" s="21">
        <f t="shared" si="80"/>
        <v>0</v>
      </c>
      <c r="BD112" s="21">
        <f t="shared" si="81"/>
        <v>0</v>
      </c>
      <c r="BE112" s="21">
        <f t="shared" si="82"/>
        <v>0</v>
      </c>
      <c r="BF112" s="21">
        <f t="shared" si="83"/>
        <v>0</v>
      </c>
      <c r="BG112" s="21">
        <f t="shared" si="84"/>
        <v>0</v>
      </c>
      <c r="BH112" s="21">
        <f t="shared" si="85"/>
        <v>0</v>
      </c>
      <c r="BI112" s="21">
        <f t="shared" si="86"/>
        <v>0</v>
      </c>
      <c r="BJ112" s="21">
        <f t="shared" si="87"/>
        <v>0</v>
      </c>
      <c r="BK112" s="17">
        <f t="shared" si="88"/>
        <v>3407.6847600000001</v>
      </c>
      <c r="BL112" s="22">
        <f t="shared" si="89"/>
        <v>3228.3132000000001</v>
      </c>
      <c r="BM112" s="22">
        <f t="shared" si="90"/>
        <v>0</v>
      </c>
      <c r="BN112" s="22">
        <f t="shared" si="91"/>
        <v>230.83235999999999</v>
      </c>
      <c r="BO112" s="22">
        <f t="shared" si="92"/>
        <v>240.54515999999998</v>
      </c>
      <c r="BP112" s="22">
        <f t="shared" si="93"/>
        <v>279.75419999999997</v>
      </c>
      <c r="BQ112" s="22">
        <f t="shared" si="94"/>
        <v>339.26639999999998</v>
      </c>
      <c r="BR112" s="22">
        <f t="shared" si="95"/>
        <v>291.00060000000002</v>
      </c>
      <c r="BS112" s="22">
        <f t="shared" si="96"/>
        <v>375.33155999999997</v>
      </c>
      <c r="BT112" s="22">
        <f t="shared" si="97"/>
        <v>303.79764</v>
      </c>
      <c r="BU112" s="22">
        <f t="shared" si="98"/>
        <v>297.33947999999998</v>
      </c>
      <c r="BV112" s="22">
        <f t="shared" si="99"/>
        <v>197.93663999999998</v>
      </c>
      <c r="BW112" s="22">
        <f t="shared" si="100"/>
        <v>194.17931999999999</v>
      </c>
      <c r="BX112" s="22">
        <f t="shared" si="101"/>
        <v>242.4366</v>
      </c>
      <c r="BY112" s="22">
        <f t="shared" si="102"/>
        <v>235.89323999999999</v>
      </c>
      <c r="BZ112" s="22">
        <f t="shared" si="103"/>
        <v>0</v>
      </c>
      <c r="CA112" s="22">
        <f t="shared" si="104"/>
        <v>0</v>
      </c>
      <c r="CB112" s="22">
        <f t="shared" si="105"/>
        <v>0</v>
      </c>
      <c r="CC112" s="22">
        <f t="shared" si="106"/>
        <v>0</v>
      </c>
      <c r="CD112" s="22">
        <f t="shared" si="107"/>
        <v>0</v>
      </c>
      <c r="CE112" s="22">
        <f t="shared" si="108"/>
        <v>0</v>
      </c>
      <c r="CF112" s="22">
        <f t="shared" si="109"/>
        <v>0</v>
      </c>
      <c r="CG112" s="22">
        <f t="shared" si="110"/>
        <v>0</v>
      </c>
      <c r="CH112" s="22">
        <f t="shared" si="111"/>
        <v>0</v>
      </c>
      <c r="CI112" s="22">
        <f t="shared" si="112"/>
        <v>0</v>
      </c>
      <c r="CJ112" s="22">
        <f t="shared" si="113"/>
        <v>0</v>
      </c>
      <c r="CK112" s="22">
        <f t="shared" si="114"/>
        <v>0</v>
      </c>
    </row>
    <row r="113" spans="1:89" x14ac:dyDescent="0.25">
      <c r="A113" t="str">
        <f>VLOOKUP($C113,'Tech Pallet'!$A:$J,10,0)</f>
        <v>NOV</v>
      </c>
      <c r="B113" s="30" t="str">
        <f>VLOOKUP(C113,'Tech Pallet'!A:I,3,0)</f>
        <v>Yasso Sticks</v>
      </c>
      <c r="C113" s="12">
        <f>VLOOKUP($D113,'DU -UCC'!B:C,2,0)</f>
        <v>64325518</v>
      </c>
      <c r="D113" s="84">
        <v>10851035003569</v>
      </c>
      <c r="E113" s="85" t="s">
        <v>224</v>
      </c>
      <c r="F113" s="86">
        <v>260777</v>
      </c>
      <c r="G113" s="86">
        <v>18394</v>
      </c>
      <c r="H113" s="86">
        <v>21303</v>
      </c>
      <c r="I113" s="86">
        <v>31022</v>
      </c>
      <c r="J113" s="86">
        <v>24683</v>
      </c>
      <c r="K113" s="86">
        <v>28302</v>
      </c>
      <c r="L113" s="86">
        <v>33659</v>
      </c>
      <c r="M113" s="86">
        <v>12454</v>
      </c>
      <c r="N113" s="86">
        <v>31471</v>
      </c>
      <c r="O113" s="86">
        <v>17893</v>
      </c>
      <c r="P113" s="86">
        <v>19149</v>
      </c>
      <c r="Q113" s="86">
        <v>18872</v>
      </c>
      <c r="R113" s="86">
        <v>20083</v>
      </c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23">
        <f t="shared" si="59"/>
        <v>538062</v>
      </c>
      <c r="AF113">
        <f>VLOOKUP($C113,'Tech Pallet'!$A:$I,9,0)</f>
        <v>187</v>
      </c>
      <c r="AG113">
        <f>VLOOKUP($C113,'Tech Pallet'!$A:$H,8,0)</f>
        <v>3.3119999999999998E-3</v>
      </c>
      <c r="AH113" s="25">
        <f t="shared" si="115"/>
        <v>277285</v>
      </c>
      <c r="AI113" s="25">
        <f t="shared" si="60"/>
        <v>0</v>
      </c>
      <c r="AJ113" s="8">
        <f t="shared" si="61"/>
        <v>1394.5294117647059</v>
      </c>
      <c r="AK113" s="21">
        <f t="shared" si="62"/>
        <v>1482.807486631016</v>
      </c>
      <c r="AL113" s="20">
        <f t="shared" si="63"/>
        <v>0</v>
      </c>
      <c r="AM113" s="21">
        <f t="shared" si="64"/>
        <v>98.36363636363636</v>
      </c>
      <c r="AN113" s="21">
        <f t="shared" si="65"/>
        <v>113.91978609625669</v>
      </c>
      <c r="AO113" s="21">
        <f t="shared" si="66"/>
        <v>165.89304812834226</v>
      </c>
      <c r="AP113" s="21">
        <f t="shared" si="67"/>
        <v>131.99465240641712</v>
      </c>
      <c r="AQ113" s="21">
        <f t="shared" si="68"/>
        <v>151.3475935828877</v>
      </c>
      <c r="AR113" s="21">
        <f t="shared" si="69"/>
        <v>179.99465240641712</v>
      </c>
      <c r="AS113" s="21">
        <f t="shared" si="70"/>
        <v>66.598930481283418</v>
      </c>
      <c r="AT113" s="21">
        <f t="shared" si="71"/>
        <v>168.29411764705881</v>
      </c>
      <c r="AU113" s="21">
        <f t="shared" si="72"/>
        <v>95.684491978609628</v>
      </c>
      <c r="AV113" s="21">
        <f t="shared" si="73"/>
        <v>102.40106951871658</v>
      </c>
      <c r="AW113" s="21">
        <f t="shared" si="74"/>
        <v>100.91978609625669</v>
      </c>
      <c r="AX113" s="21">
        <f t="shared" si="75"/>
        <v>107.39572192513369</v>
      </c>
      <c r="AY113" s="21">
        <f t="shared" si="76"/>
        <v>0</v>
      </c>
      <c r="AZ113" s="21">
        <f t="shared" si="77"/>
        <v>0</v>
      </c>
      <c r="BA113" s="21">
        <f t="shared" si="78"/>
        <v>0</v>
      </c>
      <c r="BB113" s="21">
        <f t="shared" si="79"/>
        <v>0</v>
      </c>
      <c r="BC113" s="21">
        <f t="shared" si="80"/>
        <v>0</v>
      </c>
      <c r="BD113" s="21">
        <f t="shared" si="81"/>
        <v>0</v>
      </c>
      <c r="BE113" s="21">
        <f t="shared" si="82"/>
        <v>0</v>
      </c>
      <c r="BF113" s="21">
        <f t="shared" si="83"/>
        <v>0</v>
      </c>
      <c r="BG113" s="21">
        <f t="shared" si="84"/>
        <v>0</v>
      </c>
      <c r="BH113" s="21">
        <f t="shared" si="85"/>
        <v>0</v>
      </c>
      <c r="BI113" s="21">
        <f t="shared" si="86"/>
        <v>0</v>
      </c>
      <c r="BJ113" s="21">
        <f t="shared" si="87"/>
        <v>0</v>
      </c>
      <c r="BK113" s="17">
        <f t="shared" si="88"/>
        <v>863.69342399999994</v>
      </c>
      <c r="BL113" s="22">
        <f t="shared" si="89"/>
        <v>918.36791999999991</v>
      </c>
      <c r="BM113" s="22">
        <f t="shared" si="90"/>
        <v>0</v>
      </c>
      <c r="BN113" s="22">
        <f t="shared" si="91"/>
        <v>60.920927999999996</v>
      </c>
      <c r="BO113" s="22">
        <f t="shared" si="92"/>
        <v>70.555536000000004</v>
      </c>
      <c r="BP113" s="22">
        <f t="shared" si="93"/>
        <v>102.74486399999999</v>
      </c>
      <c r="BQ113" s="22">
        <f t="shared" si="94"/>
        <v>81.750095999999999</v>
      </c>
      <c r="BR113" s="22">
        <f t="shared" si="95"/>
        <v>93.736223999999993</v>
      </c>
      <c r="BS113" s="22">
        <f t="shared" si="96"/>
        <v>111.47860799999999</v>
      </c>
      <c r="BT113" s="22">
        <f t="shared" si="97"/>
        <v>41.247647999999998</v>
      </c>
      <c r="BU113" s="22">
        <f t="shared" si="98"/>
        <v>104.23195199999999</v>
      </c>
      <c r="BV113" s="22">
        <f t="shared" si="99"/>
        <v>59.261615999999997</v>
      </c>
      <c r="BW113" s="22">
        <f t="shared" si="100"/>
        <v>63.421487999999997</v>
      </c>
      <c r="BX113" s="22">
        <f t="shared" si="101"/>
        <v>62.504064</v>
      </c>
      <c r="BY113" s="22">
        <f t="shared" si="102"/>
        <v>66.514895999999993</v>
      </c>
      <c r="BZ113" s="22">
        <f t="shared" si="103"/>
        <v>0</v>
      </c>
      <c r="CA113" s="22">
        <f t="shared" si="104"/>
        <v>0</v>
      </c>
      <c r="CB113" s="22">
        <f t="shared" si="105"/>
        <v>0</v>
      </c>
      <c r="CC113" s="22">
        <f t="shared" si="106"/>
        <v>0</v>
      </c>
      <c r="CD113" s="22">
        <f t="shared" si="107"/>
        <v>0</v>
      </c>
      <c r="CE113" s="22">
        <f t="shared" si="108"/>
        <v>0</v>
      </c>
      <c r="CF113" s="22">
        <f t="shared" si="109"/>
        <v>0</v>
      </c>
      <c r="CG113" s="22">
        <f t="shared" si="110"/>
        <v>0</v>
      </c>
      <c r="CH113" s="22">
        <f t="shared" si="111"/>
        <v>0</v>
      </c>
      <c r="CI113" s="22">
        <f t="shared" si="112"/>
        <v>0</v>
      </c>
      <c r="CJ113" s="22">
        <f t="shared" si="113"/>
        <v>0</v>
      </c>
      <c r="CK113" s="22">
        <f t="shared" si="114"/>
        <v>0</v>
      </c>
    </row>
    <row r="114" spans="1:89" x14ac:dyDescent="0.25">
      <c r="A114" t="str">
        <f>VLOOKUP($C114,'Tech Pallet'!$A:$J,10,0)</f>
        <v>PIC</v>
      </c>
      <c r="B114" s="30" t="str">
        <f>VLOOKUP(C114,'Tech Pallet'!A:I,3,0)</f>
        <v>BJ PTS</v>
      </c>
      <c r="C114" s="12">
        <f>VLOOKUP($D114,'DU -UCC'!B:C,2,0)</f>
        <v>84144598</v>
      </c>
      <c r="D114" s="84">
        <v>10076840400079</v>
      </c>
      <c r="E114" s="85" t="s">
        <v>220</v>
      </c>
      <c r="F114" s="86">
        <v>357241</v>
      </c>
      <c r="G114" s="86">
        <v>21980</v>
      </c>
      <c r="H114" s="86">
        <v>31507</v>
      </c>
      <c r="I114" s="86">
        <v>35405</v>
      </c>
      <c r="J114" s="86">
        <v>30948</v>
      </c>
      <c r="K114" s="86">
        <v>32257</v>
      </c>
      <c r="L114" s="86">
        <v>43910</v>
      </c>
      <c r="M114" s="86">
        <v>30707</v>
      </c>
      <c r="N114" s="86">
        <v>35554</v>
      </c>
      <c r="O114" s="86">
        <v>25934</v>
      </c>
      <c r="P114" s="86">
        <v>34331</v>
      </c>
      <c r="Q114" s="86">
        <v>26341</v>
      </c>
      <c r="R114" s="86">
        <v>27595</v>
      </c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23">
        <f t="shared" si="59"/>
        <v>733710</v>
      </c>
      <c r="AF114">
        <f>VLOOKUP($C114,'Tech Pallet'!$A:$I,9,0)</f>
        <v>240</v>
      </c>
      <c r="AG114">
        <f>VLOOKUP($C114,'Tech Pallet'!$A:$H,8,0)</f>
        <v>3.7853439999999999E-3</v>
      </c>
      <c r="AH114" s="25">
        <f t="shared" si="115"/>
        <v>376469</v>
      </c>
      <c r="AI114" s="25">
        <f t="shared" si="60"/>
        <v>0</v>
      </c>
      <c r="AJ114" s="8">
        <f t="shared" si="61"/>
        <v>1488.5041666666666</v>
      </c>
      <c r="AK114" s="21">
        <f t="shared" si="62"/>
        <v>1568.6208333333334</v>
      </c>
      <c r="AL114" s="20">
        <f t="shared" si="63"/>
        <v>0</v>
      </c>
      <c r="AM114" s="21">
        <f t="shared" si="64"/>
        <v>91.583333333333329</v>
      </c>
      <c r="AN114" s="21">
        <f t="shared" si="65"/>
        <v>131.27916666666667</v>
      </c>
      <c r="AO114" s="21">
        <f t="shared" si="66"/>
        <v>147.52083333333334</v>
      </c>
      <c r="AP114" s="21">
        <f t="shared" si="67"/>
        <v>128.94999999999999</v>
      </c>
      <c r="AQ114" s="21">
        <f t="shared" si="68"/>
        <v>134.40416666666667</v>
      </c>
      <c r="AR114" s="21">
        <f t="shared" si="69"/>
        <v>182.95833333333334</v>
      </c>
      <c r="AS114" s="21">
        <f t="shared" si="70"/>
        <v>127.94583333333334</v>
      </c>
      <c r="AT114" s="21">
        <f t="shared" si="71"/>
        <v>148.14166666666668</v>
      </c>
      <c r="AU114" s="21">
        <f t="shared" si="72"/>
        <v>108.05833333333334</v>
      </c>
      <c r="AV114" s="21">
        <f t="shared" si="73"/>
        <v>143.04583333333332</v>
      </c>
      <c r="AW114" s="21">
        <f t="shared" si="74"/>
        <v>109.75416666666666</v>
      </c>
      <c r="AX114" s="21">
        <f t="shared" si="75"/>
        <v>114.97916666666667</v>
      </c>
      <c r="AY114" s="21">
        <f t="shared" si="76"/>
        <v>0</v>
      </c>
      <c r="AZ114" s="21">
        <f t="shared" si="77"/>
        <v>0</v>
      </c>
      <c r="BA114" s="21">
        <f t="shared" si="78"/>
        <v>0</v>
      </c>
      <c r="BB114" s="21">
        <f t="shared" si="79"/>
        <v>0</v>
      </c>
      <c r="BC114" s="21">
        <f t="shared" si="80"/>
        <v>0</v>
      </c>
      <c r="BD114" s="21">
        <f t="shared" si="81"/>
        <v>0</v>
      </c>
      <c r="BE114" s="21">
        <f t="shared" si="82"/>
        <v>0</v>
      </c>
      <c r="BF114" s="21">
        <f t="shared" si="83"/>
        <v>0</v>
      </c>
      <c r="BG114" s="21">
        <f t="shared" si="84"/>
        <v>0</v>
      </c>
      <c r="BH114" s="21">
        <f t="shared" si="85"/>
        <v>0</v>
      </c>
      <c r="BI114" s="21">
        <f t="shared" si="86"/>
        <v>0</v>
      </c>
      <c r="BJ114" s="21">
        <f t="shared" si="87"/>
        <v>0</v>
      </c>
      <c r="BK114" s="17">
        <f t="shared" si="88"/>
        <v>1352.2800759039999</v>
      </c>
      <c r="BL114" s="22">
        <f t="shared" si="89"/>
        <v>1425.0646703360001</v>
      </c>
      <c r="BM114" s="22">
        <f t="shared" si="90"/>
        <v>0</v>
      </c>
      <c r="BN114" s="22">
        <f t="shared" si="91"/>
        <v>83.201861120000004</v>
      </c>
      <c r="BO114" s="22">
        <f t="shared" si="92"/>
        <v>119.264833408</v>
      </c>
      <c r="BP114" s="22">
        <f t="shared" si="93"/>
        <v>134.02010432</v>
      </c>
      <c r="BQ114" s="22">
        <f t="shared" si="94"/>
        <v>117.14882611199999</v>
      </c>
      <c r="BR114" s="22">
        <f t="shared" si="95"/>
        <v>122.10384140799999</v>
      </c>
      <c r="BS114" s="22">
        <f t="shared" si="96"/>
        <v>166.21445503999999</v>
      </c>
      <c r="BT114" s="22">
        <f t="shared" si="97"/>
        <v>116.23655820800001</v>
      </c>
      <c r="BU114" s="22">
        <f t="shared" si="98"/>
        <v>134.584120576</v>
      </c>
      <c r="BV114" s="22">
        <f t="shared" si="99"/>
        <v>98.169111295999997</v>
      </c>
      <c r="BW114" s="22">
        <f t="shared" si="100"/>
        <v>129.95464486399999</v>
      </c>
      <c r="BX114" s="22">
        <f t="shared" si="101"/>
        <v>99.709746303999992</v>
      </c>
      <c r="BY114" s="22">
        <f t="shared" si="102"/>
        <v>104.45656767999999</v>
      </c>
      <c r="BZ114" s="22">
        <f t="shared" si="103"/>
        <v>0</v>
      </c>
      <c r="CA114" s="22">
        <f t="shared" si="104"/>
        <v>0</v>
      </c>
      <c r="CB114" s="22">
        <f t="shared" si="105"/>
        <v>0</v>
      </c>
      <c r="CC114" s="22">
        <f t="shared" si="106"/>
        <v>0</v>
      </c>
      <c r="CD114" s="22">
        <f t="shared" si="107"/>
        <v>0</v>
      </c>
      <c r="CE114" s="22">
        <f t="shared" si="108"/>
        <v>0</v>
      </c>
      <c r="CF114" s="22">
        <f t="shared" si="109"/>
        <v>0</v>
      </c>
      <c r="CG114" s="22">
        <f t="shared" si="110"/>
        <v>0</v>
      </c>
      <c r="CH114" s="22">
        <f t="shared" si="111"/>
        <v>0</v>
      </c>
      <c r="CI114" s="22">
        <f t="shared" si="112"/>
        <v>0</v>
      </c>
      <c r="CJ114" s="22">
        <f t="shared" si="113"/>
        <v>0</v>
      </c>
      <c r="CK114" s="22">
        <f t="shared" si="114"/>
        <v>0</v>
      </c>
    </row>
    <row r="115" spans="1:89" x14ac:dyDescent="0.25">
      <c r="A115" t="str">
        <f>VLOOKUP($C115,'Tech Pallet'!$A:$J,10,0)</f>
        <v>NOV</v>
      </c>
      <c r="B115" s="30" t="str">
        <f>VLOOKUP(C115,'Tech Pallet'!A:I,3,0)</f>
        <v>BJ Bars</v>
      </c>
      <c r="C115" s="12">
        <f>VLOOKUP($D115,'DU -UCC'!B:C,2,0)</f>
        <v>64987233</v>
      </c>
      <c r="D115" s="84">
        <v>10076840004536</v>
      </c>
      <c r="E115" s="85" t="s">
        <v>545</v>
      </c>
      <c r="F115" s="86">
        <v>0</v>
      </c>
      <c r="G115" s="86">
        <v>0</v>
      </c>
      <c r="H115" s="86">
        <v>0</v>
      </c>
      <c r="I115" s="86">
        <v>0</v>
      </c>
      <c r="J115" s="86">
        <v>0</v>
      </c>
      <c r="K115" s="86">
        <v>0</v>
      </c>
      <c r="L115" s="86">
        <v>0</v>
      </c>
      <c r="M115" s="86">
        <v>0</v>
      </c>
      <c r="N115" s="86">
        <v>0</v>
      </c>
      <c r="O115" s="86">
        <v>0</v>
      </c>
      <c r="P115" s="86">
        <v>0</v>
      </c>
      <c r="Q115" s="86">
        <v>0</v>
      </c>
      <c r="R115" s="86">
        <v>8153</v>
      </c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23">
        <f t="shared" si="59"/>
        <v>8153</v>
      </c>
      <c r="AF115">
        <f>VLOOKUP($C115,'Tech Pallet'!$A:$I,9,0)</f>
        <v>165</v>
      </c>
      <c r="AG115">
        <f>VLOOKUP($C115,'Tech Pallet'!$A:$H,8,0)</f>
        <v>2.3999999999999998E-3</v>
      </c>
      <c r="AH115" s="25">
        <f t="shared" si="115"/>
        <v>8153</v>
      </c>
      <c r="AI115" s="25">
        <f t="shared" si="60"/>
        <v>0</v>
      </c>
      <c r="AJ115" s="8">
        <f t="shared" si="61"/>
        <v>0</v>
      </c>
      <c r="AK115" s="21">
        <f t="shared" si="62"/>
        <v>49.412121212121214</v>
      </c>
      <c r="AL115" s="20">
        <f t="shared" si="63"/>
        <v>0</v>
      </c>
      <c r="AM115" s="21">
        <f t="shared" si="64"/>
        <v>0</v>
      </c>
      <c r="AN115" s="21">
        <f t="shared" si="65"/>
        <v>0</v>
      </c>
      <c r="AO115" s="21">
        <f t="shared" si="66"/>
        <v>0</v>
      </c>
      <c r="AP115" s="21">
        <f t="shared" si="67"/>
        <v>0</v>
      </c>
      <c r="AQ115" s="21">
        <f t="shared" si="68"/>
        <v>0</v>
      </c>
      <c r="AR115" s="21">
        <f t="shared" si="69"/>
        <v>0</v>
      </c>
      <c r="AS115" s="21">
        <f t="shared" si="70"/>
        <v>0</v>
      </c>
      <c r="AT115" s="21">
        <f t="shared" si="71"/>
        <v>0</v>
      </c>
      <c r="AU115" s="21">
        <f t="shared" si="72"/>
        <v>0</v>
      </c>
      <c r="AV115" s="21">
        <f t="shared" si="73"/>
        <v>0</v>
      </c>
      <c r="AW115" s="21">
        <f t="shared" si="74"/>
        <v>0</v>
      </c>
      <c r="AX115" s="21">
        <f t="shared" si="75"/>
        <v>49.412121212121214</v>
      </c>
      <c r="AY115" s="21">
        <f t="shared" si="76"/>
        <v>0</v>
      </c>
      <c r="AZ115" s="21">
        <f t="shared" si="77"/>
        <v>0</v>
      </c>
      <c r="BA115" s="21">
        <f t="shared" si="78"/>
        <v>0</v>
      </c>
      <c r="BB115" s="21">
        <f t="shared" si="79"/>
        <v>0</v>
      </c>
      <c r="BC115" s="21">
        <f t="shared" si="80"/>
        <v>0</v>
      </c>
      <c r="BD115" s="21">
        <f t="shared" si="81"/>
        <v>0</v>
      </c>
      <c r="BE115" s="21">
        <f t="shared" si="82"/>
        <v>0</v>
      </c>
      <c r="BF115" s="21">
        <f t="shared" si="83"/>
        <v>0</v>
      </c>
      <c r="BG115" s="21">
        <f t="shared" si="84"/>
        <v>0</v>
      </c>
      <c r="BH115" s="21">
        <f t="shared" si="85"/>
        <v>0</v>
      </c>
      <c r="BI115" s="21">
        <f t="shared" si="86"/>
        <v>0</v>
      </c>
      <c r="BJ115" s="21">
        <f t="shared" si="87"/>
        <v>0</v>
      </c>
      <c r="BK115" s="17">
        <f t="shared" si="88"/>
        <v>0</v>
      </c>
      <c r="BL115" s="22">
        <f t="shared" si="89"/>
        <v>19.5672</v>
      </c>
      <c r="BM115" s="22">
        <f t="shared" si="90"/>
        <v>0</v>
      </c>
      <c r="BN115" s="22">
        <f t="shared" si="91"/>
        <v>0</v>
      </c>
      <c r="BO115" s="22">
        <f t="shared" si="92"/>
        <v>0</v>
      </c>
      <c r="BP115" s="22">
        <f t="shared" si="93"/>
        <v>0</v>
      </c>
      <c r="BQ115" s="22">
        <f t="shared" si="94"/>
        <v>0</v>
      </c>
      <c r="BR115" s="22">
        <f t="shared" si="95"/>
        <v>0</v>
      </c>
      <c r="BS115" s="22">
        <f t="shared" si="96"/>
        <v>0</v>
      </c>
      <c r="BT115" s="22">
        <f t="shared" si="97"/>
        <v>0</v>
      </c>
      <c r="BU115" s="22">
        <f t="shared" si="98"/>
        <v>0</v>
      </c>
      <c r="BV115" s="22">
        <f t="shared" si="99"/>
        <v>0</v>
      </c>
      <c r="BW115" s="22">
        <f t="shared" si="100"/>
        <v>0</v>
      </c>
      <c r="BX115" s="22">
        <f t="shared" si="101"/>
        <v>0</v>
      </c>
      <c r="BY115" s="22">
        <f t="shared" si="102"/>
        <v>19.5672</v>
      </c>
      <c r="BZ115" s="22">
        <f t="shared" si="103"/>
        <v>0</v>
      </c>
      <c r="CA115" s="22">
        <f t="shared" si="104"/>
        <v>0</v>
      </c>
      <c r="CB115" s="22">
        <f t="shared" si="105"/>
        <v>0</v>
      </c>
      <c r="CC115" s="22">
        <f t="shared" si="106"/>
        <v>0</v>
      </c>
      <c r="CD115" s="22">
        <f t="shared" si="107"/>
        <v>0</v>
      </c>
      <c r="CE115" s="22">
        <f t="shared" si="108"/>
        <v>0</v>
      </c>
      <c r="CF115" s="22">
        <f t="shared" si="109"/>
        <v>0</v>
      </c>
      <c r="CG115" s="22">
        <f t="shared" si="110"/>
        <v>0</v>
      </c>
      <c r="CH115" s="22">
        <f t="shared" si="111"/>
        <v>0</v>
      </c>
      <c r="CI115" s="22">
        <f t="shared" si="112"/>
        <v>0</v>
      </c>
      <c r="CJ115" s="22">
        <f t="shared" si="113"/>
        <v>0</v>
      </c>
      <c r="CK115" s="22">
        <f t="shared" si="114"/>
        <v>0</v>
      </c>
    </row>
    <row r="116" spans="1:89" x14ac:dyDescent="0.25">
      <c r="A116" t="str">
        <f>VLOOKUP($C116,'Tech Pallet'!$A:$J,10,0)</f>
        <v>PIC</v>
      </c>
      <c r="B116" s="30" t="str">
        <f>VLOOKUP(C116,'Tech Pallet'!A:I,3,0)</f>
        <v>48oz</v>
      </c>
      <c r="C116" s="12">
        <f>VLOOKUP($D116,'DU -UCC'!B:C,2,0)</f>
        <v>69568962</v>
      </c>
      <c r="D116" s="84">
        <v>10077567281927</v>
      </c>
      <c r="E116" s="85" t="s">
        <v>208</v>
      </c>
      <c r="F116" s="86">
        <v>349828</v>
      </c>
      <c r="G116" s="86">
        <v>21208</v>
      </c>
      <c r="H116" s="86">
        <v>26272</v>
      </c>
      <c r="I116" s="86">
        <v>24932</v>
      </c>
      <c r="J116" s="86">
        <v>39207</v>
      </c>
      <c r="K116" s="86">
        <v>36078</v>
      </c>
      <c r="L116" s="86">
        <v>43956</v>
      </c>
      <c r="M116" s="86">
        <v>16500</v>
      </c>
      <c r="N116" s="86">
        <v>44586</v>
      </c>
      <c r="O116" s="86">
        <v>25270</v>
      </c>
      <c r="P116" s="86">
        <v>26004</v>
      </c>
      <c r="Q116" s="86">
        <v>25963</v>
      </c>
      <c r="R116" s="86">
        <v>25289</v>
      </c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23">
        <f t="shared" si="59"/>
        <v>705093</v>
      </c>
      <c r="AF116">
        <f>VLOOKUP($C116,'Tech Pallet'!$A:$I,9,0)</f>
        <v>176</v>
      </c>
      <c r="AG116">
        <f>VLOOKUP($C116,'Tech Pallet'!$A:$H,8,0)</f>
        <v>8.5199999999999998E-3</v>
      </c>
      <c r="AH116" s="25">
        <f t="shared" si="115"/>
        <v>355265</v>
      </c>
      <c r="AI116" s="25">
        <f t="shared" si="60"/>
        <v>0</v>
      </c>
      <c r="AJ116" s="8">
        <f t="shared" si="61"/>
        <v>1987.659090909091</v>
      </c>
      <c r="AK116" s="21">
        <f t="shared" si="62"/>
        <v>2018.5511363636363</v>
      </c>
      <c r="AL116" s="20">
        <f t="shared" si="63"/>
        <v>0</v>
      </c>
      <c r="AM116" s="21">
        <f t="shared" si="64"/>
        <v>120.5</v>
      </c>
      <c r="AN116" s="21">
        <f t="shared" si="65"/>
        <v>149.27272727272728</v>
      </c>
      <c r="AO116" s="21">
        <f t="shared" si="66"/>
        <v>141.65909090909091</v>
      </c>
      <c r="AP116" s="21">
        <f t="shared" si="67"/>
        <v>222.76704545454547</v>
      </c>
      <c r="AQ116" s="21">
        <f t="shared" si="68"/>
        <v>204.98863636363637</v>
      </c>
      <c r="AR116" s="21">
        <f t="shared" si="69"/>
        <v>249.75</v>
      </c>
      <c r="AS116" s="21">
        <f t="shared" si="70"/>
        <v>93.75</v>
      </c>
      <c r="AT116" s="21">
        <f t="shared" si="71"/>
        <v>253.32954545454547</v>
      </c>
      <c r="AU116" s="21">
        <f t="shared" si="72"/>
        <v>143.57954545454547</v>
      </c>
      <c r="AV116" s="21">
        <f t="shared" si="73"/>
        <v>147.75</v>
      </c>
      <c r="AW116" s="21">
        <f t="shared" si="74"/>
        <v>147.51704545454547</v>
      </c>
      <c r="AX116" s="21">
        <f t="shared" si="75"/>
        <v>143.6875</v>
      </c>
      <c r="AY116" s="21">
        <f t="shared" si="76"/>
        <v>0</v>
      </c>
      <c r="AZ116" s="21">
        <f t="shared" si="77"/>
        <v>0</v>
      </c>
      <c r="BA116" s="21">
        <f t="shared" si="78"/>
        <v>0</v>
      </c>
      <c r="BB116" s="21">
        <f t="shared" si="79"/>
        <v>0</v>
      </c>
      <c r="BC116" s="21">
        <f t="shared" si="80"/>
        <v>0</v>
      </c>
      <c r="BD116" s="21">
        <f t="shared" si="81"/>
        <v>0</v>
      </c>
      <c r="BE116" s="21">
        <f t="shared" si="82"/>
        <v>0</v>
      </c>
      <c r="BF116" s="21">
        <f t="shared" si="83"/>
        <v>0</v>
      </c>
      <c r="BG116" s="21">
        <f t="shared" si="84"/>
        <v>0</v>
      </c>
      <c r="BH116" s="21">
        <f t="shared" si="85"/>
        <v>0</v>
      </c>
      <c r="BI116" s="21">
        <f t="shared" si="86"/>
        <v>0</v>
      </c>
      <c r="BJ116" s="21">
        <f t="shared" si="87"/>
        <v>0</v>
      </c>
      <c r="BK116" s="17">
        <f t="shared" si="88"/>
        <v>2980.5345600000001</v>
      </c>
      <c r="BL116" s="22">
        <f t="shared" si="89"/>
        <v>3026.8577999999998</v>
      </c>
      <c r="BM116" s="22">
        <f t="shared" si="90"/>
        <v>0</v>
      </c>
      <c r="BN116" s="22">
        <f t="shared" si="91"/>
        <v>180.69216</v>
      </c>
      <c r="BO116" s="22">
        <f t="shared" si="92"/>
        <v>223.83743999999999</v>
      </c>
      <c r="BP116" s="22">
        <f t="shared" si="93"/>
        <v>212.42063999999999</v>
      </c>
      <c r="BQ116" s="22">
        <f t="shared" si="94"/>
        <v>334.04363999999998</v>
      </c>
      <c r="BR116" s="22">
        <f t="shared" si="95"/>
        <v>307.38455999999996</v>
      </c>
      <c r="BS116" s="22">
        <f t="shared" si="96"/>
        <v>374.50511999999998</v>
      </c>
      <c r="BT116" s="22">
        <f t="shared" si="97"/>
        <v>140.57999999999998</v>
      </c>
      <c r="BU116" s="22">
        <f t="shared" si="98"/>
        <v>379.87272000000002</v>
      </c>
      <c r="BV116" s="22">
        <f t="shared" si="99"/>
        <v>215.3004</v>
      </c>
      <c r="BW116" s="22">
        <f t="shared" si="100"/>
        <v>221.55408</v>
      </c>
      <c r="BX116" s="22">
        <f t="shared" si="101"/>
        <v>221.20475999999999</v>
      </c>
      <c r="BY116" s="22">
        <f t="shared" si="102"/>
        <v>215.46227999999999</v>
      </c>
      <c r="BZ116" s="22">
        <f t="shared" si="103"/>
        <v>0</v>
      </c>
      <c r="CA116" s="22">
        <f t="shared" si="104"/>
        <v>0</v>
      </c>
      <c r="CB116" s="22">
        <f t="shared" si="105"/>
        <v>0</v>
      </c>
      <c r="CC116" s="22">
        <f t="shared" si="106"/>
        <v>0</v>
      </c>
      <c r="CD116" s="22">
        <f t="shared" si="107"/>
        <v>0</v>
      </c>
      <c r="CE116" s="22">
        <f t="shared" si="108"/>
        <v>0</v>
      </c>
      <c r="CF116" s="22">
        <f t="shared" si="109"/>
        <v>0</v>
      </c>
      <c r="CG116" s="22">
        <f t="shared" si="110"/>
        <v>0</v>
      </c>
      <c r="CH116" s="22">
        <f t="shared" si="111"/>
        <v>0</v>
      </c>
      <c r="CI116" s="22">
        <f t="shared" si="112"/>
        <v>0</v>
      </c>
      <c r="CJ116" s="22">
        <f t="shared" si="113"/>
        <v>0</v>
      </c>
      <c r="CK116" s="22">
        <f t="shared" si="114"/>
        <v>0</v>
      </c>
    </row>
    <row r="117" spans="1:89" x14ac:dyDescent="0.25">
      <c r="A117" t="str">
        <f>VLOOKUP($C117,'Tech Pallet'!$A:$J,10,0)</f>
        <v>NOV</v>
      </c>
      <c r="B117" s="30" t="str">
        <f>VLOOKUP(C117,'Tech Pallet'!A:I,3,0)</f>
        <v>EDF</v>
      </c>
      <c r="C117" s="12">
        <f>VLOOKUP($D117,'DU -UCC'!B:C,2,0)</f>
        <v>68921994</v>
      </c>
      <c r="D117" s="84">
        <v>10075856001706</v>
      </c>
      <c r="E117" s="85" t="s">
        <v>229</v>
      </c>
      <c r="F117" s="86">
        <v>287280</v>
      </c>
      <c r="G117" s="86">
        <v>16692</v>
      </c>
      <c r="H117" s="86">
        <v>17508</v>
      </c>
      <c r="I117" s="86">
        <v>30471</v>
      </c>
      <c r="J117" s="86">
        <v>23738</v>
      </c>
      <c r="K117" s="86">
        <v>34008</v>
      </c>
      <c r="L117" s="86">
        <v>41673</v>
      </c>
      <c r="M117" s="86">
        <v>33456</v>
      </c>
      <c r="N117" s="86">
        <v>25056</v>
      </c>
      <c r="O117" s="86">
        <v>21840</v>
      </c>
      <c r="P117" s="86">
        <v>22236</v>
      </c>
      <c r="Q117" s="86">
        <v>16551</v>
      </c>
      <c r="R117" s="86">
        <v>16176</v>
      </c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23">
        <f t="shared" si="59"/>
        <v>586685</v>
      </c>
      <c r="AF117">
        <f>VLOOKUP($C117,'Tech Pallet'!$A:$I,9,0)</f>
        <v>132</v>
      </c>
      <c r="AG117">
        <f>VLOOKUP($C117,'Tech Pallet'!$A:$H,8,0)</f>
        <v>9.5760000000000012E-3</v>
      </c>
      <c r="AH117" s="25">
        <f t="shared" si="115"/>
        <v>299405</v>
      </c>
      <c r="AI117" s="25">
        <f t="shared" si="60"/>
        <v>0</v>
      </c>
      <c r="AJ117" s="8">
        <f t="shared" si="61"/>
        <v>2176.3636363636365</v>
      </c>
      <c r="AK117" s="21">
        <f t="shared" si="62"/>
        <v>2268.219696969697</v>
      </c>
      <c r="AL117" s="20">
        <f t="shared" si="63"/>
        <v>0</v>
      </c>
      <c r="AM117" s="21">
        <f t="shared" si="64"/>
        <v>126.45454545454545</v>
      </c>
      <c r="AN117" s="21">
        <f t="shared" si="65"/>
        <v>132.63636363636363</v>
      </c>
      <c r="AO117" s="21">
        <f t="shared" si="66"/>
        <v>230.84090909090909</v>
      </c>
      <c r="AP117" s="21">
        <f t="shared" si="67"/>
        <v>179.83333333333334</v>
      </c>
      <c r="AQ117" s="21">
        <f t="shared" si="68"/>
        <v>257.63636363636363</v>
      </c>
      <c r="AR117" s="21">
        <f t="shared" si="69"/>
        <v>315.70454545454544</v>
      </c>
      <c r="AS117" s="21">
        <f t="shared" si="70"/>
        <v>253.45454545454547</v>
      </c>
      <c r="AT117" s="21">
        <f t="shared" si="71"/>
        <v>189.81818181818181</v>
      </c>
      <c r="AU117" s="21">
        <f t="shared" si="72"/>
        <v>165.45454545454547</v>
      </c>
      <c r="AV117" s="21">
        <f t="shared" si="73"/>
        <v>168.45454545454547</v>
      </c>
      <c r="AW117" s="21">
        <f t="shared" si="74"/>
        <v>125.38636363636364</v>
      </c>
      <c r="AX117" s="21">
        <f t="shared" si="75"/>
        <v>122.54545454545455</v>
      </c>
      <c r="AY117" s="21">
        <f t="shared" si="76"/>
        <v>0</v>
      </c>
      <c r="AZ117" s="21">
        <f t="shared" si="77"/>
        <v>0</v>
      </c>
      <c r="BA117" s="21">
        <f t="shared" si="78"/>
        <v>0</v>
      </c>
      <c r="BB117" s="21">
        <f t="shared" si="79"/>
        <v>0</v>
      </c>
      <c r="BC117" s="21">
        <f t="shared" si="80"/>
        <v>0</v>
      </c>
      <c r="BD117" s="21">
        <f t="shared" si="81"/>
        <v>0</v>
      </c>
      <c r="BE117" s="21">
        <f t="shared" si="82"/>
        <v>0</v>
      </c>
      <c r="BF117" s="21">
        <f t="shared" si="83"/>
        <v>0</v>
      </c>
      <c r="BG117" s="21">
        <f t="shared" si="84"/>
        <v>0</v>
      </c>
      <c r="BH117" s="21">
        <f t="shared" si="85"/>
        <v>0</v>
      </c>
      <c r="BI117" s="21">
        <f t="shared" si="86"/>
        <v>0</v>
      </c>
      <c r="BJ117" s="21">
        <f t="shared" si="87"/>
        <v>0</v>
      </c>
      <c r="BK117" s="17">
        <f t="shared" si="88"/>
        <v>2750.9932800000001</v>
      </c>
      <c r="BL117" s="22">
        <f t="shared" si="89"/>
        <v>2867.1022800000005</v>
      </c>
      <c r="BM117" s="22">
        <f t="shared" si="90"/>
        <v>0</v>
      </c>
      <c r="BN117" s="22">
        <f t="shared" si="91"/>
        <v>159.84259200000002</v>
      </c>
      <c r="BO117" s="22">
        <f t="shared" si="92"/>
        <v>167.65660800000003</v>
      </c>
      <c r="BP117" s="22">
        <f t="shared" si="93"/>
        <v>291.79029600000001</v>
      </c>
      <c r="BQ117" s="22">
        <f t="shared" si="94"/>
        <v>227.31508800000003</v>
      </c>
      <c r="BR117" s="22">
        <f t="shared" si="95"/>
        <v>325.66060800000002</v>
      </c>
      <c r="BS117" s="22">
        <f t="shared" si="96"/>
        <v>399.06064800000007</v>
      </c>
      <c r="BT117" s="22">
        <f t="shared" si="97"/>
        <v>320.37465600000002</v>
      </c>
      <c r="BU117" s="22">
        <f t="shared" si="98"/>
        <v>239.93625600000004</v>
      </c>
      <c r="BV117" s="22">
        <f t="shared" si="99"/>
        <v>209.13984000000002</v>
      </c>
      <c r="BW117" s="22">
        <f t="shared" si="100"/>
        <v>212.93193600000004</v>
      </c>
      <c r="BX117" s="22">
        <f t="shared" si="101"/>
        <v>158.49237600000001</v>
      </c>
      <c r="BY117" s="22">
        <f t="shared" si="102"/>
        <v>154.90137600000003</v>
      </c>
      <c r="BZ117" s="22">
        <f t="shared" si="103"/>
        <v>0</v>
      </c>
      <c r="CA117" s="22">
        <f t="shared" si="104"/>
        <v>0</v>
      </c>
      <c r="CB117" s="22">
        <f t="shared" si="105"/>
        <v>0</v>
      </c>
      <c r="CC117" s="22">
        <f t="shared" si="106"/>
        <v>0</v>
      </c>
      <c r="CD117" s="22">
        <f t="shared" si="107"/>
        <v>0</v>
      </c>
      <c r="CE117" s="22">
        <f t="shared" si="108"/>
        <v>0</v>
      </c>
      <c r="CF117" s="22">
        <f t="shared" si="109"/>
        <v>0</v>
      </c>
      <c r="CG117" s="22">
        <f t="shared" si="110"/>
        <v>0</v>
      </c>
      <c r="CH117" s="22">
        <f t="shared" si="111"/>
        <v>0</v>
      </c>
      <c r="CI117" s="22">
        <f t="shared" si="112"/>
        <v>0</v>
      </c>
      <c r="CJ117" s="22">
        <f t="shared" si="113"/>
        <v>0</v>
      </c>
      <c r="CK117" s="22">
        <f t="shared" si="114"/>
        <v>0</v>
      </c>
    </row>
    <row r="118" spans="1:89" x14ac:dyDescent="0.25">
      <c r="A118" t="str">
        <f>VLOOKUP($C118,'Tech Pallet'!$A:$J,10,0)</f>
        <v>PIC</v>
      </c>
      <c r="B118" s="30" t="str">
        <f>VLOOKUP(C118,'Tech Pallet'!A:I,3,0)</f>
        <v>BJ PTS</v>
      </c>
      <c r="C118" s="12">
        <f>VLOOKUP($D118,'DU -UCC'!B:C,2,0)</f>
        <v>67789314</v>
      </c>
      <c r="D118" s="84">
        <v>10076840002365</v>
      </c>
      <c r="E118" s="85" t="s">
        <v>202</v>
      </c>
      <c r="F118" s="86">
        <v>373645</v>
      </c>
      <c r="G118" s="86">
        <v>24242</v>
      </c>
      <c r="H118" s="86">
        <v>37662</v>
      </c>
      <c r="I118" s="86">
        <v>35196</v>
      </c>
      <c r="J118" s="86">
        <v>35573</v>
      </c>
      <c r="K118" s="86">
        <v>28673</v>
      </c>
      <c r="L118" s="86">
        <v>39458</v>
      </c>
      <c r="M118" s="86">
        <v>33937</v>
      </c>
      <c r="N118" s="86">
        <v>31532</v>
      </c>
      <c r="O118" s="86">
        <v>34742</v>
      </c>
      <c r="P118" s="86">
        <v>23648</v>
      </c>
      <c r="Q118" s="86">
        <v>23718</v>
      </c>
      <c r="R118" s="86">
        <v>23265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23">
        <f t="shared" si="59"/>
        <v>745291</v>
      </c>
      <c r="AF118">
        <f>VLOOKUP($C118,'Tech Pallet'!$A:$I,9,0)</f>
        <v>240</v>
      </c>
      <c r="AG118">
        <f>VLOOKUP($C118,'Tech Pallet'!$A:$H,8,0)</f>
        <v>3.7853439999999999E-3</v>
      </c>
      <c r="AH118" s="25">
        <f t="shared" si="115"/>
        <v>371646</v>
      </c>
      <c r="AI118" s="25">
        <f t="shared" si="60"/>
        <v>0</v>
      </c>
      <c r="AJ118" s="8">
        <f t="shared" si="61"/>
        <v>1556.8541666666667</v>
      </c>
      <c r="AK118" s="21">
        <f t="shared" si="62"/>
        <v>1548.5250000000001</v>
      </c>
      <c r="AL118" s="20">
        <f t="shared" si="63"/>
        <v>0</v>
      </c>
      <c r="AM118" s="21">
        <f t="shared" si="64"/>
        <v>101.00833333333334</v>
      </c>
      <c r="AN118" s="21">
        <f t="shared" si="65"/>
        <v>156.92500000000001</v>
      </c>
      <c r="AO118" s="21">
        <f t="shared" si="66"/>
        <v>146.65</v>
      </c>
      <c r="AP118" s="21">
        <f t="shared" si="67"/>
        <v>148.22083333333333</v>
      </c>
      <c r="AQ118" s="21">
        <f t="shared" si="68"/>
        <v>119.47083333333333</v>
      </c>
      <c r="AR118" s="21">
        <f t="shared" si="69"/>
        <v>164.40833333333333</v>
      </c>
      <c r="AS118" s="21">
        <f t="shared" si="70"/>
        <v>141.40416666666667</v>
      </c>
      <c r="AT118" s="21">
        <f t="shared" si="71"/>
        <v>131.38333333333333</v>
      </c>
      <c r="AU118" s="21">
        <f t="shared" si="72"/>
        <v>144.75833333333333</v>
      </c>
      <c r="AV118" s="21">
        <f t="shared" si="73"/>
        <v>98.533333333333331</v>
      </c>
      <c r="AW118" s="21">
        <f t="shared" si="74"/>
        <v>98.825000000000003</v>
      </c>
      <c r="AX118" s="21">
        <f t="shared" si="75"/>
        <v>96.9375</v>
      </c>
      <c r="AY118" s="21">
        <f t="shared" si="76"/>
        <v>0</v>
      </c>
      <c r="AZ118" s="21">
        <f t="shared" si="77"/>
        <v>0</v>
      </c>
      <c r="BA118" s="21">
        <f t="shared" si="78"/>
        <v>0</v>
      </c>
      <c r="BB118" s="21">
        <f t="shared" si="79"/>
        <v>0</v>
      </c>
      <c r="BC118" s="21">
        <f t="shared" si="80"/>
        <v>0</v>
      </c>
      <c r="BD118" s="21">
        <f t="shared" si="81"/>
        <v>0</v>
      </c>
      <c r="BE118" s="21">
        <f t="shared" si="82"/>
        <v>0</v>
      </c>
      <c r="BF118" s="21">
        <f t="shared" si="83"/>
        <v>0</v>
      </c>
      <c r="BG118" s="21">
        <f t="shared" si="84"/>
        <v>0</v>
      </c>
      <c r="BH118" s="21">
        <f t="shared" si="85"/>
        <v>0</v>
      </c>
      <c r="BI118" s="21">
        <f t="shared" si="86"/>
        <v>0</v>
      </c>
      <c r="BJ118" s="21">
        <f t="shared" si="87"/>
        <v>0</v>
      </c>
      <c r="BK118" s="17">
        <f t="shared" si="88"/>
        <v>1414.3748588799999</v>
      </c>
      <c r="BL118" s="22">
        <f t="shared" si="89"/>
        <v>1406.807956224</v>
      </c>
      <c r="BM118" s="22">
        <f t="shared" si="90"/>
        <v>0</v>
      </c>
      <c r="BN118" s="22">
        <f t="shared" si="91"/>
        <v>91.764309248000004</v>
      </c>
      <c r="BO118" s="22">
        <f t="shared" si="92"/>
        <v>142.56362572800001</v>
      </c>
      <c r="BP118" s="22">
        <f t="shared" si="93"/>
        <v>133.22896742399999</v>
      </c>
      <c r="BQ118" s="22">
        <f t="shared" si="94"/>
        <v>134.65604211199999</v>
      </c>
      <c r="BR118" s="22">
        <f t="shared" si="95"/>
        <v>108.53716851199999</v>
      </c>
      <c r="BS118" s="22">
        <f t="shared" si="96"/>
        <v>149.36210355200001</v>
      </c>
      <c r="BT118" s="22">
        <f t="shared" si="97"/>
        <v>128.46321932800001</v>
      </c>
      <c r="BU118" s="22">
        <f t="shared" si="98"/>
        <v>119.359467008</v>
      </c>
      <c r="BV118" s="22">
        <f t="shared" si="99"/>
        <v>131.510421248</v>
      </c>
      <c r="BW118" s="22">
        <f t="shared" si="100"/>
        <v>89.515814911999996</v>
      </c>
      <c r="BX118" s="22">
        <f t="shared" si="101"/>
        <v>89.780788991999998</v>
      </c>
      <c r="BY118" s="22">
        <f t="shared" si="102"/>
        <v>88.066028160000002</v>
      </c>
      <c r="BZ118" s="22">
        <f t="shared" si="103"/>
        <v>0</v>
      </c>
      <c r="CA118" s="22">
        <f t="shared" si="104"/>
        <v>0</v>
      </c>
      <c r="CB118" s="22">
        <f t="shared" si="105"/>
        <v>0</v>
      </c>
      <c r="CC118" s="22">
        <f t="shared" si="106"/>
        <v>0</v>
      </c>
      <c r="CD118" s="22">
        <f t="shared" si="107"/>
        <v>0</v>
      </c>
      <c r="CE118" s="22">
        <f t="shared" si="108"/>
        <v>0</v>
      </c>
      <c r="CF118" s="22">
        <f t="shared" si="109"/>
        <v>0</v>
      </c>
      <c r="CG118" s="22">
        <f t="shared" si="110"/>
        <v>0</v>
      </c>
      <c r="CH118" s="22">
        <f t="shared" si="111"/>
        <v>0</v>
      </c>
      <c r="CI118" s="22">
        <f t="shared" si="112"/>
        <v>0</v>
      </c>
      <c r="CJ118" s="22">
        <f t="shared" si="113"/>
        <v>0</v>
      </c>
      <c r="CK118" s="22">
        <f t="shared" si="114"/>
        <v>0</v>
      </c>
    </row>
    <row r="119" spans="1:89" x14ac:dyDescent="0.25">
      <c r="A119" t="str">
        <f>VLOOKUP($C119,'Tech Pallet'!$A:$J,10,0)</f>
        <v>PIC</v>
      </c>
      <c r="B119" s="30" t="str">
        <f>VLOOKUP(C119,'Tech Pallet'!A:I,3,0)</f>
        <v>Talenti</v>
      </c>
      <c r="C119" s="12">
        <f>VLOOKUP($D119,'DU -UCC'!B:C,2,0)</f>
        <v>64369026</v>
      </c>
      <c r="D119" s="84">
        <v>10186852001703</v>
      </c>
      <c r="E119" s="85" t="s">
        <v>192</v>
      </c>
      <c r="F119" s="86">
        <v>296350</v>
      </c>
      <c r="G119" s="86">
        <v>21660</v>
      </c>
      <c r="H119" s="86">
        <v>22010</v>
      </c>
      <c r="I119" s="86">
        <v>28409</v>
      </c>
      <c r="J119" s="86">
        <v>28848</v>
      </c>
      <c r="K119" s="86">
        <v>33075</v>
      </c>
      <c r="L119" s="86">
        <v>35264</v>
      </c>
      <c r="M119" s="86">
        <v>32325</v>
      </c>
      <c r="N119" s="86">
        <v>29475</v>
      </c>
      <c r="O119" s="86">
        <v>30321</v>
      </c>
      <c r="P119" s="86">
        <v>21350</v>
      </c>
      <c r="Q119" s="86">
        <v>18435</v>
      </c>
      <c r="R119" s="86">
        <v>19203</v>
      </c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23">
        <f t="shared" si="59"/>
        <v>616725</v>
      </c>
      <c r="AF119">
        <f>VLOOKUP($C119,'Tech Pallet'!$A:$I,9,0)</f>
        <v>255</v>
      </c>
      <c r="AG119">
        <f>VLOOKUP($C119,'Tech Pallet'!$A:$H,8,0)</f>
        <v>3.7839999999999996E-3</v>
      </c>
      <c r="AH119" s="25">
        <f t="shared" si="115"/>
        <v>320375</v>
      </c>
      <c r="AI119" s="25">
        <f t="shared" si="60"/>
        <v>0</v>
      </c>
      <c r="AJ119" s="8">
        <f t="shared" si="61"/>
        <v>1162.1568627450981</v>
      </c>
      <c r="AK119" s="21">
        <f t="shared" si="62"/>
        <v>1256.3725490196077</v>
      </c>
      <c r="AL119" s="20">
        <f t="shared" si="63"/>
        <v>0</v>
      </c>
      <c r="AM119" s="21">
        <f t="shared" si="64"/>
        <v>84.941176470588232</v>
      </c>
      <c r="AN119" s="21">
        <f t="shared" si="65"/>
        <v>86.313725490196077</v>
      </c>
      <c r="AO119" s="21">
        <f t="shared" si="66"/>
        <v>111.4078431372549</v>
      </c>
      <c r="AP119" s="21">
        <f t="shared" si="67"/>
        <v>113.12941176470588</v>
      </c>
      <c r="AQ119" s="21">
        <f t="shared" si="68"/>
        <v>129.70588235294119</v>
      </c>
      <c r="AR119" s="21">
        <f t="shared" si="69"/>
        <v>138.29019607843136</v>
      </c>
      <c r="AS119" s="21">
        <f t="shared" si="70"/>
        <v>126.76470588235294</v>
      </c>
      <c r="AT119" s="21">
        <f t="shared" si="71"/>
        <v>115.58823529411765</v>
      </c>
      <c r="AU119" s="21">
        <f t="shared" si="72"/>
        <v>118.90588235294118</v>
      </c>
      <c r="AV119" s="21">
        <f t="shared" si="73"/>
        <v>83.725490196078425</v>
      </c>
      <c r="AW119" s="21">
        <f t="shared" si="74"/>
        <v>72.294117647058826</v>
      </c>
      <c r="AX119" s="21">
        <f t="shared" si="75"/>
        <v>75.305882352941182</v>
      </c>
      <c r="AY119" s="21">
        <f t="shared" si="76"/>
        <v>0</v>
      </c>
      <c r="AZ119" s="21">
        <f t="shared" si="77"/>
        <v>0</v>
      </c>
      <c r="BA119" s="21">
        <f t="shared" si="78"/>
        <v>0</v>
      </c>
      <c r="BB119" s="21">
        <f t="shared" si="79"/>
        <v>0</v>
      </c>
      <c r="BC119" s="21">
        <f t="shared" si="80"/>
        <v>0</v>
      </c>
      <c r="BD119" s="21">
        <f t="shared" si="81"/>
        <v>0</v>
      </c>
      <c r="BE119" s="21">
        <f t="shared" si="82"/>
        <v>0</v>
      </c>
      <c r="BF119" s="21">
        <f t="shared" si="83"/>
        <v>0</v>
      </c>
      <c r="BG119" s="21">
        <f t="shared" si="84"/>
        <v>0</v>
      </c>
      <c r="BH119" s="21">
        <f t="shared" si="85"/>
        <v>0</v>
      </c>
      <c r="BI119" s="21">
        <f t="shared" si="86"/>
        <v>0</v>
      </c>
      <c r="BJ119" s="21">
        <f t="shared" si="87"/>
        <v>0</v>
      </c>
      <c r="BK119" s="17">
        <f t="shared" si="88"/>
        <v>1121.3883999999998</v>
      </c>
      <c r="BL119" s="22">
        <f t="shared" si="89"/>
        <v>1212.299</v>
      </c>
      <c r="BM119" s="22">
        <f t="shared" si="90"/>
        <v>0</v>
      </c>
      <c r="BN119" s="22">
        <f t="shared" si="91"/>
        <v>81.961439999999996</v>
      </c>
      <c r="BO119" s="22">
        <f t="shared" si="92"/>
        <v>83.285839999999993</v>
      </c>
      <c r="BP119" s="22">
        <f t="shared" si="93"/>
        <v>107.49965599999999</v>
      </c>
      <c r="BQ119" s="22">
        <f t="shared" si="94"/>
        <v>109.16083199999998</v>
      </c>
      <c r="BR119" s="22">
        <f t="shared" si="95"/>
        <v>125.15579999999999</v>
      </c>
      <c r="BS119" s="22">
        <f t="shared" si="96"/>
        <v>133.438976</v>
      </c>
      <c r="BT119" s="22">
        <f t="shared" si="97"/>
        <v>122.31779999999999</v>
      </c>
      <c r="BU119" s="22">
        <f t="shared" si="98"/>
        <v>111.53339999999999</v>
      </c>
      <c r="BV119" s="22">
        <f t="shared" si="99"/>
        <v>114.73466399999998</v>
      </c>
      <c r="BW119" s="22">
        <f t="shared" si="100"/>
        <v>80.788399999999996</v>
      </c>
      <c r="BX119" s="22">
        <f t="shared" si="101"/>
        <v>69.758039999999994</v>
      </c>
      <c r="BY119" s="22">
        <f t="shared" si="102"/>
        <v>72.664151999999987</v>
      </c>
      <c r="BZ119" s="22">
        <f t="shared" si="103"/>
        <v>0</v>
      </c>
      <c r="CA119" s="22">
        <f t="shared" si="104"/>
        <v>0</v>
      </c>
      <c r="CB119" s="22">
        <f t="shared" si="105"/>
        <v>0</v>
      </c>
      <c r="CC119" s="22">
        <f t="shared" si="106"/>
        <v>0</v>
      </c>
      <c r="CD119" s="22">
        <f t="shared" si="107"/>
        <v>0</v>
      </c>
      <c r="CE119" s="22">
        <f t="shared" si="108"/>
        <v>0</v>
      </c>
      <c r="CF119" s="22">
        <f t="shared" si="109"/>
        <v>0</v>
      </c>
      <c r="CG119" s="22">
        <f t="shared" si="110"/>
        <v>0</v>
      </c>
      <c r="CH119" s="22">
        <f t="shared" si="111"/>
        <v>0</v>
      </c>
      <c r="CI119" s="22">
        <f t="shared" si="112"/>
        <v>0</v>
      </c>
      <c r="CJ119" s="22">
        <f t="shared" si="113"/>
        <v>0</v>
      </c>
      <c r="CK119" s="22">
        <f t="shared" si="114"/>
        <v>0</v>
      </c>
    </row>
    <row r="120" spans="1:89" x14ac:dyDescent="0.25">
      <c r="A120" t="str">
        <f>VLOOKUP($C120,'Tech Pallet'!$A:$J,10,0)</f>
        <v>PIC</v>
      </c>
      <c r="B120" s="30" t="str">
        <f>VLOOKUP(C120,'Tech Pallet'!A:I,3,0)</f>
        <v>YS PTS</v>
      </c>
      <c r="C120" s="12">
        <f>VLOOKUP($D120,'DU -UCC'!B:C,2,0)</f>
        <v>64999042</v>
      </c>
      <c r="D120" s="84">
        <v>10840473400368</v>
      </c>
      <c r="E120" s="85" t="s">
        <v>571</v>
      </c>
      <c r="F120" s="86">
        <v>0</v>
      </c>
      <c r="G120" s="86">
        <v>0</v>
      </c>
      <c r="H120" s="86">
        <v>0</v>
      </c>
      <c r="I120" s="86">
        <v>0</v>
      </c>
      <c r="J120" s="86">
        <v>0</v>
      </c>
      <c r="K120" s="86">
        <v>0</v>
      </c>
      <c r="L120" s="86">
        <v>0</v>
      </c>
      <c r="M120" s="86">
        <v>0</v>
      </c>
      <c r="N120" s="86">
        <v>0</v>
      </c>
      <c r="O120" s="86">
        <v>3600</v>
      </c>
      <c r="P120" s="86">
        <v>2805</v>
      </c>
      <c r="Q120" s="86">
        <v>1920</v>
      </c>
      <c r="R120" s="86">
        <v>17595</v>
      </c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23">
        <f t="shared" si="59"/>
        <v>25920</v>
      </c>
      <c r="AF120">
        <f>VLOOKUP($C120,'Tech Pallet'!$A:$I,9,0)</f>
        <v>240</v>
      </c>
      <c r="AG120">
        <f>VLOOKUP($C120,'Tech Pallet'!$A:$H,8,0)</f>
        <v>3.3119999999999998E-3</v>
      </c>
      <c r="AH120" s="25">
        <f t="shared" si="115"/>
        <v>25920</v>
      </c>
      <c r="AI120" s="25">
        <f t="shared" si="60"/>
        <v>0</v>
      </c>
      <c r="AJ120" s="8">
        <f t="shared" si="61"/>
        <v>0</v>
      </c>
      <c r="AK120" s="21">
        <f t="shared" si="62"/>
        <v>108</v>
      </c>
      <c r="AL120" s="20">
        <f t="shared" si="63"/>
        <v>0</v>
      </c>
      <c r="AM120" s="21">
        <f t="shared" si="64"/>
        <v>0</v>
      </c>
      <c r="AN120" s="21">
        <f t="shared" si="65"/>
        <v>0</v>
      </c>
      <c r="AO120" s="21">
        <f t="shared" si="66"/>
        <v>0</v>
      </c>
      <c r="AP120" s="21">
        <f t="shared" si="67"/>
        <v>0</v>
      </c>
      <c r="AQ120" s="21">
        <f t="shared" si="68"/>
        <v>0</v>
      </c>
      <c r="AR120" s="21">
        <f t="shared" si="69"/>
        <v>0</v>
      </c>
      <c r="AS120" s="21">
        <f t="shared" si="70"/>
        <v>0</v>
      </c>
      <c r="AT120" s="21">
        <f t="shared" si="71"/>
        <v>0</v>
      </c>
      <c r="AU120" s="21">
        <f t="shared" si="72"/>
        <v>15</v>
      </c>
      <c r="AV120" s="21">
        <f t="shared" si="73"/>
        <v>11.6875</v>
      </c>
      <c r="AW120" s="21">
        <f t="shared" si="74"/>
        <v>8</v>
      </c>
      <c r="AX120" s="21">
        <f t="shared" si="75"/>
        <v>73.3125</v>
      </c>
      <c r="AY120" s="21">
        <f t="shared" si="76"/>
        <v>0</v>
      </c>
      <c r="AZ120" s="21">
        <f t="shared" si="77"/>
        <v>0</v>
      </c>
      <c r="BA120" s="21">
        <f t="shared" si="78"/>
        <v>0</v>
      </c>
      <c r="BB120" s="21">
        <f t="shared" si="79"/>
        <v>0</v>
      </c>
      <c r="BC120" s="21">
        <f t="shared" si="80"/>
        <v>0</v>
      </c>
      <c r="BD120" s="21">
        <f t="shared" si="81"/>
        <v>0</v>
      </c>
      <c r="BE120" s="21">
        <f t="shared" si="82"/>
        <v>0</v>
      </c>
      <c r="BF120" s="21">
        <f t="shared" si="83"/>
        <v>0</v>
      </c>
      <c r="BG120" s="21">
        <f t="shared" si="84"/>
        <v>0</v>
      </c>
      <c r="BH120" s="21">
        <f t="shared" si="85"/>
        <v>0</v>
      </c>
      <c r="BI120" s="21">
        <f t="shared" si="86"/>
        <v>0</v>
      </c>
      <c r="BJ120" s="21">
        <f t="shared" si="87"/>
        <v>0</v>
      </c>
      <c r="BK120" s="17">
        <f t="shared" si="88"/>
        <v>0</v>
      </c>
      <c r="BL120" s="22">
        <f t="shared" si="89"/>
        <v>85.847039999999993</v>
      </c>
      <c r="BM120" s="22">
        <f t="shared" si="90"/>
        <v>0</v>
      </c>
      <c r="BN120" s="22">
        <f t="shared" si="91"/>
        <v>0</v>
      </c>
      <c r="BO120" s="22">
        <f t="shared" si="92"/>
        <v>0</v>
      </c>
      <c r="BP120" s="22">
        <f t="shared" si="93"/>
        <v>0</v>
      </c>
      <c r="BQ120" s="22">
        <f t="shared" si="94"/>
        <v>0</v>
      </c>
      <c r="BR120" s="22">
        <f t="shared" si="95"/>
        <v>0</v>
      </c>
      <c r="BS120" s="22">
        <f t="shared" si="96"/>
        <v>0</v>
      </c>
      <c r="BT120" s="22">
        <f t="shared" si="97"/>
        <v>0</v>
      </c>
      <c r="BU120" s="22">
        <f t="shared" si="98"/>
        <v>0</v>
      </c>
      <c r="BV120" s="22">
        <f t="shared" si="99"/>
        <v>11.9232</v>
      </c>
      <c r="BW120" s="22">
        <f t="shared" si="100"/>
        <v>9.2901600000000002</v>
      </c>
      <c r="BX120" s="22">
        <f t="shared" si="101"/>
        <v>6.3590399999999994</v>
      </c>
      <c r="BY120" s="22">
        <f t="shared" si="102"/>
        <v>58.274639999999998</v>
      </c>
      <c r="BZ120" s="22">
        <f t="shared" si="103"/>
        <v>0</v>
      </c>
      <c r="CA120" s="22">
        <f t="shared" si="104"/>
        <v>0</v>
      </c>
      <c r="CB120" s="22">
        <f t="shared" si="105"/>
        <v>0</v>
      </c>
      <c r="CC120" s="22">
        <f t="shared" si="106"/>
        <v>0</v>
      </c>
      <c r="CD120" s="22">
        <f t="shared" si="107"/>
        <v>0</v>
      </c>
      <c r="CE120" s="22">
        <f t="shared" si="108"/>
        <v>0</v>
      </c>
      <c r="CF120" s="22">
        <f t="shared" si="109"/>
        <v>0</v>
      </c>
      <c r="CG120" s="22">
        <f t="shared" si="110"/>
        <v>0</v>
      </c>
      <c r="CH120" s="22">
        <f t="shared" si="111"/>
        <v>0</v>
      </c>
      <c r="CI120" s="22">
        <f t="shared" si="112"/>
        <v>0</v>
      </c>
      <c r="CJ120" s="22">
        <f t="shared" si="113"/>
        <v>0</v>
      </c>
      <c r="CK120" s="22">
        <f t="shared" si="114"/>
        <v>0</v>
      </c>
    </row>
    <row r="121" spans="1:89" x14ac:dyDescent="0.25">
      <c r="A121" t="str">
        <f>VLOOKUP($C121,'Tech Pallet'!$A:$J,10,0)</f>
        <v>PIC</v>
      </c>
      <c r="B121" s="30" t="str">
        <f>VLOOKUP(C121,'Tech Pallet'!A:I,3,0)</f>
        <v>BJ PTS</v>
      </c>
      <c r="C121" s="12">
        <f>VLOOKUP($D121,'DU -UCC'!B:C,2,0)</f>
        <v>69986506</v>
      </c>
      <c r="D121" s="84">
        <v>10076840674449</v>
      </c>
      <c r="E121" s="85" t="s">
        <v>226</v>
      </c>
      <c r="F121" s="86">
        <v>342157</v>
      </c>
      <c r="G121" s="86">
        <v>20731</v>
      </c>
      <c r="H121" s="86">
        <v>28705</v>
      </c>
      <c r="I121" s="86">
        <v>32165</v>
      </c>
      <c r="J121" s="86">
        <v>34690</v>
      </c>
      <c r="K121" s="86">
        <v>34518</v>
      </c>
      <c r="L121" s="86">
        <v>39924</v>
      </c>
      <c r="M121" s="86">
        <v>37976</v>
      </c>
      <c r="N121" s="86">
        <v>39165</v>
      </c>
      <c r="O121" s="86">
        <v>35542</v>
      </c>
      <c r="P121" s="86">
        <v>24260</v>
      </c>
      <c r="Q121" s="86">
        <v>23055</v>
      </c>
      <c r="R121" s="86">
        <v>25716</v>
      </c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23">
        <f t="shared" si="59"/>
        <v>718604</v>
      </c>
      <c r="AF121">
        <f>VLOOKUP($C121,'Tech Pallet'!$A:$I,9,0)</f>
        <v>240</v>
      </c>
      <c r="AG121">
        <f>VLOOKUP($C121,'Tech Pallet'!$A:$H,8,0)</f>
        <v>3.7839999999999996E-3</v>
      </c>
      <c r="AH121" s="25">
        <f t="shared" si="115"/>
        <v>376447</v>
      </c>
      <c r="AI121" s="25">
        <f t="shared" si="60"/>
        <v>0</v>
      </c>
      <c r="AJ121" s="8">
        <f t="shared" si="61"/>
        <v>1425.6541666666667</v>
      </c>
      <c r="AK121" s="21">
        <f t="shared" si="62"/>
        <v>1568.5291666666667</v>
      </c>
      <c r="AL121" s="20">
        <f t="shared" si="63"/>
        <v>0</v>
      </c>
      <c r="AM121" s="21">
        <f t="shared" si="64"/>
        <v>86.379166666666663</v>
      </c>
      <c r="AN121" s="21">
        <f t="shared" si="65"/>
        <v>119.60416666666667</v>
      </c>
      <c r="AO121" s="21">
        <f t="shared" si="66"/>
        <v>134.02083333333334</v>
      </c>
      <c r="AP121" s="21">
        <f t="shared" si="67"/>
        <v>144.54166666666666</v>
      </c>
      <c r="AQ121" s="21">
        <f t="shared" si="68"/>
        <v>143.82499999999999</v>
      </c>
      <c r="AR121" s="21">
        <f t="shared" si="69"/>
        <v>166.35</v>
      </c>
      <c r="AS121" s="21">
        <f t="shared" si="70"/>
        <v>158.23333333333332</v>
      </c>
      <c r="AT121" s="21">
        <f t="shared" si="71"/>
        <v>163.1875</v>
      </c>
      <c r="AU121" s="21">
        <f t="shared" si="72"/>
        <v>148.09166666666667</v>
      </c>
      <c r="AV121" s="21">
        <f t="shared" si="73"/>
        <v>101.08333333333333</v>
      </c>
      <c r="AW121" s="21">
        <f t="shared" si="74"/>
        <v>96.0625</v>
      </c>
      <c r="AX121" s="21">
        <f t="shared" si="75"/>
        <v>107.15</v>
      </c>
      <c r="AY121" s="21">
        <f t="shared" si="76"/>
        <v>0</v>
      </c>
      <c r="AZ121" s="21">
        <f t="shared" si="77"/>
        <v>0</v>
      </c>
      <c r="BA121" s="21">
        <f t="shared" si="78"/>
        <v>0</v>
      </c>
      <c r="BB121" s="21">
        <f t="shared" si="79"/>
        <v>0</v>
      </c>
      <c r="BC121" s="21">
        <f t="shared" si="80"/>
        <v>0</v>
      </c>
      <c r="BD121" s="21">
        <f t="shared" si="81"/>
        <v>0</v>
      </c>
      <c r="BE121" s="21">
        <f t="shared" si="82"/>
        <v>0</v>
      </c>
      <c r="BF121" s="21">
        <f t="shared" si="83"/>
        <v>0</v>
      </c>
      <c r="BG121" s="21">
        <f t="shared" si="84"/>
        <v>0</v>
      </c>
      <c r="BH121" s="21">
        <f t="shared" si="85"/>
        <v>0</v>
      </c>
      <c r="BI121" s="21">
        <f t="shared" si="86"/>
        <v>0</v>
      </c>
      <c r="BJ121" s="21">
        <f t="shared" si="87"/>
        <v>0</v>
      </c>
      <c r="BK121" s="17">
        <f t="shared" si="88"/>
        <v>1294.7220879999998</v>
      </c>
      <c r="BL121" s="22">
        <f t="shared" si="89"/>
        <v>1424.4754479999999</v>
      </c>
      <c r="BM121" s="22">
        <f t="shared" si="90"/>
        <v>0</v>
      </c>
      <c r="BN121" s="22">
        <f t="shared" si="91"/>
        <v>78.446103999999991</v>
      </c>
      <c r="BO121" s="22">
        <f t="shared" si="92"/>
        <v>108.61971999999999</v>
      </c>
      <c r="BP121" s="22">
        <f t="shared" si="93"/>
        <v>121.71235999999999</v>
      </c>
      <c r="BQ121" s="22">
        <f t="shared" si="94"/>
        <v>131.26695999999998</v>
      </c>
      <c r="BR121" s="22">
        <f t="shared" si="95"/>
        <v>130.61611199999999</v>
      </c>
      <c r="BS121" s="22">
        <f t="shared" si="96"/>
        <v>151.07241599999998</v>
      </c>
      <c r="BT121" s="22">
        <f t="shared" si="97"/>
        <v>143.70118399999998</v>
      </c>
      <c r="BU121" s="22">
        <f t="shared" si="98"/>
        <v>148.20035999999999</v>
      </c>
      <c r="BV121" s="22">
        <f t="shared" si="99"/>
        <v>134.490928</v>
      </c>
      <c r="BW121" s="22">
        <f t="shared" si="100"/>
        <v>91.799839999999989</v>
      </c>
      <c r="BX121" s="22">
        <f t="shared" si="101"/>
        <v>87.24011999999999</v>
      </c>
      <c r="BY121" s="22">
        <f t="shared" si="102"/>
        <v>97.309343999999996</v>
      </c>
      <c r="BZ121" s="22">
        <f t="shared" si="103"/>
        <v>0</v>
      </c>
      <c r="CA121" s="22">
        <f t="shared" si="104"/>
        <v>0</v>
      </c>
      <c r="CB121" s="22">
        <f t="shared" si="105"/>
        <v>0</v>
      </c>
      <c r="CC121" s="22">
        <f t="shared" si="106"/>
        <v>0</v>
      </c>
      <c r="CD121" s="22">
        <f t="shared" si="107"/>
        <v>0</v>
      </c>
      <c r="CE121" s="22">
        <f t="shared" si="108"/>
        <v>0</v>
      </c>
      <c r="CF121" s="22">
        <f t="shared" si="109"/>
        <v>0</v>
      </c>
      <c r="CG121" s="22">
        <f t="shared" si="110"/>
        <v>0</v>
      </c>
      <c r="CH121" s="22">
        <f t="shared" si="111"/>
        <v>0</v>
      </c>
      <c r="CI121" s="22">
        <f t="shared" si="112"/>
        <v>0</v>
      </c>
      <c r="CJ121" s="22">
        <f t="shared" si="113"/>
        <v>0</v>
      </c>
      <c r="CK121" s="22">
        <f t="shared" si="114"/>
        <v>0</v>
      </c>
    </row>
    <row r="122" spans="1:89" x14ac:dyDescent="0.25">
      <c r="A122" t="str">
        <f>VLOOKUP($C122,'Tech Pallet'!$A:$J,10,0)</f>
        <v>PIC</v>
      </c>
      <c r="B122" s="30" t="str">
        <f>VLOOKUP(C122,'Tech Pallet'!A:I,3,0)</f>
        <v>48oz</v>
      </c>
      <c r="C122" s="12">
        <f>VLOOKUP($D122,'DU -UCC'!B:C,2,0)</f>
        <v>64775327</v>
      </c>
      <c r="D122" s="84">
        <v>10077567003192</v>
      </c>
      <c r="E122" s="85" t="s">
        <v>218</v>
      </c>
      <c r="F122" s="86">
        <v>356139</v>
      </c>
      <c r="G122" s="86">
        <v>19008</v>
      </c>
      <c r="H122" s="86">
        <v>23733</v>
      </c>
      <c r="I122" s="86">
        <v>21912</v>
      </c>
      <c r="J122" s="86">
        <v>37949</v>
      </c>
      <c r="K122" s="86">
        <v>30208</v>
      </c>
      <c r="L122" s="86">
        <v>38810</v>
      </c>
      <c r="M122" s="86">
        <v>29797</v>
      </c>
      <c r="N122" s="86">
        <v>36785</v>
      </c>
      <c r="O122" s="86">
        <v>20249</v>
      </c>
      <c r="P122" s="86">
        <v>27987</v>
      </c>
      <c r="Q122" s="86">
        <v>24365</v>
      </c>
      <c r="R122" s="86">
        <v>17897</v>
      </c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23">
        <f t="shared" si="59"/>
        <v>684839</v>
      </c>
      <c r="AF122">
        <f>VLOOKUP($C122,'Tech Pallet'!$A:$I,9,0)</f>
        <v>176</v>
      </c>
      <c r="AG122">
        <f>VLOOKUP($C122,'Tech Pallet'!$A:$H,8,0)</f>
        <v>8.5199999999999998E-3</v>
      </c>
      <c r="AH122" s="25">
        <f t="shared" si="115"/>
        <v>328700</v>
      </c>
      <c r="AI122" s="25">
        <f t="shared" si="60"/>
        <v>0</v>
      </c>
      <c r="AJ122" s="8">
        <f t="shared" si="61"/>
        <v>2023.5170454545455</v>
      </c>
      <c r="AK122" s="21">
        <f t="shared" si="62"/>
        <v>1867.6136363636363</v>
      </c>
      <c r="AL122" s="20">
        <f t="shared" si="63"/>
        <v>0</v>
      </c>
      <c r="AM122" s="21">
        <f t="shared" si="64"/>
        <v>108</v>
      </c>
      <c r="AN122" s="21">
        <f t="shared" si="65"/>
        <v>134.84659090909091</v>
      </c>
      <c r="AO122" s="21">
        <f t="shared" si="66"/>
        <v>124.5</v>
      </c>
      <c r="AP122" s="21">
        <f t="shared" si="67"/>
        <v>215.61931818181819</v>
      </c>
      <c r="AQ122" s="21">
        <f t="shared" si="68"/>
        <v>171.63636363636363</v>
      </c>
      <c r="AR122" s="21">
        <f t="shared" si="69"/>
        <v>220.51136363636363</v>
      </c>
      <c r="AS122" s="21">
        <f t="shared" si="70"/>
        <v>169.30113636363637</v>
      </c>
      <c r="AT122" s="21">
        <f t="shared" si="71"/>
        <v>209.00568181818181</v>
      </c>
      <c r="AU122" s="21">
        <f t="shared" si="72"/>
        <v>115.05113636363636</v>
      </c>
      <c r="AV122" s="21">
        <f t="shared" si="73"/>
        <v>159.01704545454547</v>
      </c>
      <c r="AW122" s="21">
        <f t="shared" si="74"/>
        <v>138.4375</v>
      </c>
      <c r="AX122" s="21">
        <f t="shared" si="75"/>
        <v>101.6875</v>
      </c>
      <c r="AY122" s="21">
        <f t="shared" si="76"/>
        <v>0</v>
      </c>
      <c r="AZ122" s="21">
        <f t="shared" si="77"/>
        <v>0</v>
      </c>
      <c r="BA122" s="21">
        <f t="shared" si="78"/>
        <v>0</v>
      </c>
      <c r="BB122" s="21">
        <f t="shared" si="79"/>
        <v>0</v>
      </c>
      <c r="BC122" s="21">
        <f t="shared" si="80"/>
        <v>0</v>
      </c>
      <c r="BD122" s="21">
        <f t="shared" si="81"/>
        <v>0</v>
      </c>
      <c r="BE122" s="21">
        <f t="shared" si="82"/>
        <v>0</v>
      </c>
      <c r="BF122" s="21">
        <f t="shared" si="83"/>
        <v>0</v>
      </c>
      <c r="BG122" s="21">
        <f t="shared" si="84"/>
        <v>0</v>
      </c>
      <c r="BH122" s="21">
        <f t="shared" si="85"/>
        <v>0</v>
      </c>
      <c r="BI122" s="21">
        <f t="shared" si="86"/>
        <v>0</v>
      </c>
      <c r="BJ122" s="21">
        <f t="shared" si="87"/>
        <v>0</v>
      </c>
      <c r="BK122" s="17">
        <f t="shared" si="88"/>
        <v>3034.3042799999998</v>
      </c>
      <c r="BL122" s="22">
        <f t="shared" si="89"/>
        <v>2800.5239999999999</v>
      </c>
      <c r="BM122" s="22">
        <f t="shared" si="90"/>
        <v>0</v>
      </c>
      <c r="BN122" s="22">
        <f t="shared" si="91"/>
        <v>161.94816</v>
      </c>
      <c r="BO122" s="22">
        <f t="shared" si="92"/>
        <v>202.20516000000001</v>
      </c>
      <c r="BP122" s="22">
        <f t="shared" si="93"/>
        <v>186.69023999999999</v>
      </c>
      <c r="BQ122" s="22">
        <f t="shared" si="94"/>
        <v>323.32547999999997</v>
      </c>
      <c r="BR122" s="22">
        <f t="shared" si="95"/>
        <v>257.37216000000001</v>
      </c>
      <c r="BS122" s="22">
        <f t="shared" si="96"/>
        <v>330.66120000000001</v>
      </c>
      <c r="BT122" s="22">
        <f t="shared" si="97"/>
        <v>253.87044</v>
      </c>
      <c r="BU122" s="22">
        <f t="shared" si="98"/>
        <v>313.40819999999997</v>
      </c>
      <c r="BV122" s="22">
        <f t="shared" si="99"/>
        <v>172.52148</v>
      </c>
      <c r="BW122" s="22">
        <f t="shared" si="100"/>
        <v>238.44924</v>
      </c>
      <c r="BX122" s="22">
        <f t="shared" si="101"/>
        <v>207.5898</v>
      </c>
      <c r="BY122" s="22">
        <f t="shared" si="102"/>
        <v>152.48244</v>
      </c>
      <c r="BZ122" s="22">
        <f t="shared" si="103"/>
        <v>0</v>
      </c>
      <c r="CA122" s="22">
        <f t="shared" si="104"/>
        <v>0</v>
      </c>
      <c r="CB122" s="22">
        <f t="shared" si="105"/>
        <v>0</v>
      </c>
      <c r="CC122" s="22">
        <f t="shared" si="106"/>
        <v>0</v>
      </c>
      <c r="CD122" s="22">
        <f t="shared" si="107"/>
        <v>0</v>
      </c>
      <c r="CE122" s="22">
        <f t="shared" si="108"/>
        <v>0</v>
      </c>
      <c r="CF122" s="22">
        <f t="shared" si="109"/>
        <v>0</v>
      </c>
      <c r="CG122" s="22">
        <f t="shared" si="110"/>
        <v>0</v>
      </c>
      <c r="CH122" s="22">
        <f t="shared" si="111"/>
        <v>0</v>
      </c>
      <c r="CI122" s="22">
        <f t="shared" si="112"/>
        <v>0</v>
      </c>
      <c r="CJ122" s="22">
        <f t="shared" si="113"/>
        <v>0</v>
      </c>
      <c r="CK122" s="22">
        <f t="shared" si="114"/>
        <v>0</v>
      </c>
    </row>
    <row r="123" spans="1:89" x14ac:dyDescent="0.25">
      <c r="A123" t="str">
        <f>VLOOKUP($C123,'Tech Pallet'!$A:$J,10,0)</f>
        <v>PIC</v>
      </c>
      <c r="B123" s="30" t="str">
        <f>VLOOKUP(C123,'Tech Pallet'!A:I,3,0)</f>
        <v>48oz</v>
      </c>
      <c r="C123" s="12">
        <f>VLOOKUP($D123,'DU -UCC'!B:C,2,0)</f>
        <v>64315721</v>
      </c>
      <c r="D123" s="84">
        <v>10077567003529</v>
      </c>
      <c r="E123" s="85" t="s">
        <v>243</v>
      </c>
      <c r="F123" s="86">
        <v>296954</v>
      </c>
      <c r="G123" s="86">
        <v>15140</v>
      </c>
      <c r="H123" s="86">
        <v>19583</v>
      </c>
      <c r="I123" s="86">
        <v>27602</v>
      </c>
      <c r="J123" s="86">
        <v>31426</v>
      </c>
      <c r="K123" s="86">
        <v>27874</v>
      </c>
      <c r="L123" s="86">
        <v>36479</v>
      </c>
      <c r="M123" s="86">
        <v>23356</v>
      </c>
      <c r="N123" s="86">
        <v>39599</v>
      </c>
      <c r="O123" s="86">
        <v>26928</v>
      </c>
      <c r="P123" s="86">
        <v>24178</v>
      </c>
      <c r="Q123" s="86">
        <v>24642</v>
      </c>
      <c r="R123" s="86">
        <v>18645</v>
      </c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23">
        <f t="shared" si="59"/>
        <v>612406</v>
      </c>
      <c r="AF123">
        <f>VLOOKUP($C123,'Tech Pallet'!$A:$I,9,0)</f>
        <v>176</v>
      </c>
      <c r="AG123">
        <f>VLOOKUP($C123,'Tech Pallet'!$A:$H,8,0)</f>
        <v>8.5199999999999998E-3</v>
      </c>
      <c r="AH123" s="25">
        <f t="shared" si="115"/>
        <v>315452</v>
      </c>
      <c r="AI123" s="25">
        <f t="shared" si="60"/>
        <v>0</v>
      </c>
      <c r="AJ123" s="8">
        <f t="shared" si="61"/>
        <v>1687.2386363636363</v>
      </c>
      <c r="AK123" s="21">
        <f t="shared" si="62"/>
        <v>1792.340909090909</v>
      </c>
      <c r="AL123" s="20">
        <f t="shared" si="63"/>
        <v>0</v>
      </c>
      <c r="AM123" s="21">
        <f t="shared" si="64"/>
        <v>86.022727272727266</v>
      </c>
      <c r="AN123" s="21">
        <f t="shared" si="65"/>
        <v>111.26704545454545</v>
      </c>
      <c r="AO123" s="21">
        <f t="shared" si="66"/>
        <v>156.82954545454547</v>
      </c>
      <c r="AP123" s="21">
        <f t="shared" si="67"/>
        <v>178.55681818181819</v>
      </c>
      <c r="AQ123" s="21">
        <f t="shared" si="68"/>
        <v>158.375</v>
      </c>
      <c r="AR123" s="21">
        <f t="shared" si="69"/>
        <v>207.26704545454547</v>
      </c>
      <c r="AS123" s="21">
        <f t="shared" si="70"/>
        <v>132.70454545454547</v>
      </c>
      <c r="AT123" s="21">
        <f t="shared" si="71"/>
        <v>224.99431818181819</v>
      </c>
      <c r="AU123" s="21">
        <f t="shared" si="72"/>
        <v>153</v>
      </c>
      <c r="AV123" s="21">
        <f t="shared" si="73"/>
        <v>137.375</v>
      </c>
      <c r="AW123" s="21">
        <f t="shared" si="74"/>
        <v>140.01136363636363</v>
      </c>
      <c r="AX123" s="21">
        <f t="shared" si="75"/>
        <v>105.9375</v>
      </c>
      <c r="AY123" s="21">
        <f t="shared" si="76"/>
        <v>0</v>
      </c>
      <c r="AZ123" s="21">
        <f t="shared" si="77"/>
        <v>0</v>
      </c>
      <c r="BA123" s="21">
        <f t="shared" si="78"/>
        <v>0</v>
      </c>
      <c r="BB123" s="21">
        <f t="shared" si="79"/>
        <v>0</v>
      </c>
      <c r="BC123" s="21">
        <f t="shared" si="80"/>
        <v>0</v>
      </c>
      <c r="BD123" s="21">
        <f t="shared" si="81"/>
        <v>0</v>
      </c>
      <c r="BE123" s="21">
        <f t="shared" si="82"/>
        <v>0</v>
      </c>
      <c r="BF123" s="21">
        <f t="shared" si="83"/>
        <v>0</v>
      </c>
      <c r="BG123" s="21">
        <f t="shared" si="84"/>
        <v>0</v>
      </c>
      <c r="BH123" s="21">
        <f t="shared" si="85"/>
        <v>0</v>
      </c>
      <c r="BI123" s="21">
        <f t="shared" si="86"/>
        <v>0</v>
      </c>
      <c r="BJ123" s="21">
        <f t="shared" si="87"/>
        <v>0</v>
      </c>
      <c r="BK123" s="17">
        <f t="shared" si="88"/>
        <v>2530.04808</v>
      </c>
      <c r="BL123" s="22">
        <f t="shared" si="89"/>
        <v>2687.6510399999997</v>
      </c>
      <c r="BM123" s="22">
        <f t="shared" si="90"/>
        <v>0</v>
      </c>
      <c r="BN123" s="22">
        <f t="shared" si="91"/>
        <v>128.99279999999999</v>
      </c>
      <c r="BO123" s="22">
        <f t="shared" si="92"/>
        <v>166.84716</v>
      </c>
      <c r="BP123" s="22">
        <f t="shared" si="93"/>
        <v>235.16904</v>
      </c>
      <c r="BQ123" s="22">
        <f t="shared" si="94"/>
        <v>267.74952000000002</v>
      </c>
      <c r="BR123" s="22">
        <f t="shared" si="95"/>
        <v>237.48648</v>
      </c>
      <c r="BS123" s="22">
        <f t="shared" si="96"/>
        <v>310.80108000000001</v>
      </c>
      <c r="BT123" s="22">
        <f t="shared" si="97"/>
        <v>198.99312</v>
      </c>
      <c r="BU123" s="22">
        <f t="shared" si="98"/>
        <v>337.38348000000002</v>
      </c>
      <c r="BV123" s="22">
        <f t="shared" si="99"/>
        <v>229.42655999999999</v>
      </c>
      <c r="BW123" s="22">
        <f t="shared" si="100"/>
        <v>205.99655999999999</v>
      </c>
      <c r="BX123" s="22">
        <f t="shared" si="101"/>
        <v>209.94983999999999</v>
      </c>
      <c r="BY123" s="22">
        <f t="shared" si="102"/>
        <v>158.8554</v>
      </c>
      <c r="BZ123" s="22">
        <f t="shared" si="103"/>
        <v>0</v>
      </c>
      <c r="CA123" s="22">
        <f t="shared" si="104"/>
        <v>0</v>
      </c>
      <c r="CB123" s="22">
        <f t="shared" si="105"/>
        <v>0</v>
      </c>
      <c r="CC123" s="22">
        <f t="shared" si="106"/>
        <v>0</v>
      </c>
      <c r="CD123" s="22">
        <f t="shared" si="107"/>
        <v>0</v>
      </c>
      <c r="CE123" s="22">
        <f t="shared" si="108"/>
        <v>0</v>
      </c>
      <c r="CF123" s="22">
        <f t="shared" si="109"/>
        <v>0</v>
      </c>
      <c r="CG123" s="22">
        <f t="shared" si="110"/>
        <v>0</v>
      </c>
      <c r="CH123" s="22">
        <f t="shared" si="111"/>
        <v>0</v>
      </c>
      <c r="CI123" s="22">
        <f t="shared" si="112"/>
        <v>0</v>
      </c>
      <c r="CJ123" s="22">
        <f t="shared" si="113"/>
        <v>0</v>
      </c>
      <c r="CK123" s="22">
        <f t="shared" si="114"/>
        <v>0</v>
      </c>
    </row>
    <row r="124" spans="1:89" x14ac:dyDescent="0.25">
      <c r="A124" t="str">
        <f>VLOOKUP($C124,'Tech Pallet'!$A:$J,10,0)</f>
        <v>PIC</v>
      </c>
      <c r="B124" s="30" t="str">
        <f>VLOOKUP(C124,'Tech Pallet'!A:I,3,0)</f>
        <v>BJ PTS</v>
      </c>
      <c r="C124" s="12">
        <f>VLOOKUP($D124,'DU -UCC'!B:C,2,0)</f>
        <v>84136704</v>
      </c>
      <c r="D124" s="84">
        <v>10076840100146</v>
      </c>
      <c r="E124" s="85" t="s">
        <v>223</v>
      </c>
      <c r="F124" s="86">
        <v>338714</v>
      </c>
      <c r="G124" s="86">
        <v>16970</v>
      </c>
      <c r="H124" s="86">
        <v>28920</v>
      </c>
      <c r="I124" s="86">
        <v>33109</v>
      </c>
      <c r="J124" s="86">
        <v>27577</v>
      </c>
      <c r="K124" s="86">
        <v>29008</v>
      </c>
      <c r="L124" s="86">
        <v>34936</v>
      </c>
      <c r="M124" s="86">
        <v>30530</v>
      </c>
      <c r="N124" s="86">
        <v>29474</v>
      </c>
      <c r="O124" s="86">
        <v>30022</v>
      </c>
      <c r="P124" s="86">
        <v>22339</v>
      </c>
      <c r="Q124" s="86">
        <v>21380</v>
      </c>
      <c r="R124" s="86">
        <v>24907</v>
      </c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23">
        <f t="shared" si="59"/>
        <v>667886</v>
      </c>
      <c r="AF124">
        <f>VLOOKUP($C124,'Tech Pallet'!$A:$I,9,0)</f>
        <v>240</v>
      </c>
      <c r="AG124">
        <f>VLOOKUP($C124,'Tech Pallet'!$A:$H,8,0)</f>
        <v>3.7853439999999999E-3</v>
      </c>
      <c r="AH124" s="25">
        <f t="shared" si="115"/>
        <v>329172</v>
      </c>
      <c r="AI124" s="25">
        <f t="shared" si="60"/>
        <v>0</v>
      </c>
      <c r="AJ124" s="8">
        <f t="shared" si="61"/>
        <v>1411.3083333333334</v>
      </c>
      <c r="AK124" s="21">
        <f t="shared" si="62"/>
        <v>1371.55</v>
      </c>
      <c r="AL124" s="20">
        <f t="shared" si="63"/>
        <v>0</v>
      </c>
      <c r="AM124" s="21">
        <f t="shared" si="64"/>
        <v>70.708333333333329</v>
      </c>
      <c r="AN124" s="21">
        <f t="shared" si="65"/>
        <v>120.5</v>
      </c>
      <c r="AO124" s="21">
        <f t="shared" si="66"/>
        <v>137.95416666666668</v>
      </c>
      <c r="AP124" s="21">
        <f t="shared" si="67"/>
        <v>114.90416666666667</v>
      </c>
      <c r="AQ124" s="21">
        <f t="shared" si="68"/>
        <v>120.86666666666666</v>
      </c>
      <c r="AR124" s="21">
        <f t="shared" si="69"/>
        <v>145.56666666666666</v>
      </c>
      <c r="AS124" s="21">
        <f t="shared" si="70"/>
        <v>127.20833333333333</v>
      </c>
      <c r="AT124" s="21">
        <f t="shared" si="71"/>
        <v>122.80833333333334</v>
      </c>
      <c r="AU124" s="21">
        <f t="shared" si="72"/>
        <v>125.09166666666667</v>
      </c>
      <c r="AV124" s="21">
        <f t="shared" si="73"/>
        <v>93.079166666666666</v>
      </c>
      <c r="AW124" s="21">
        <f t="shared" si="74"/>
        <v>89.083333333333329</v>
      </c>
      <c r="AX124" s="21">
        <f t="shared" si="75"/>
        <v>103.77916666666667</v>
      </c>
      <c r="AY124" s="21">
        <f t="shared" si="76"/>
        <v>0</v>
      </c>
      <c r="AZ124" s="21">
        <f t="shared" si="77"/>
        <v>0</v>
      </c>
      <c r="BA124" s="21">
        <f t="shared" si="78"/>
        <v>0</v>
      </c>
      <c r="BB124" s="21">
        <f t="shared" si="79"/>
        <v>0</v>
      </c>
      <c r="BC124" s="21">
        <f t="shared" si="80"/>
        <v>0</v>
      </c>
      <c r="BD124" s="21">
        <f t="shared" si="81"/>
        <v>0</v>
      </c>
      <c r="BE124" s="21">
        <f t="shared" si="82"/>
        <v>0</v>
      </c>
      <c r="BF124" s="21">
        <f t="shared" si="83"/>
        <v>0</v>
      </c>
      <c r="BG124" s="21">
        <f t="shared" si="84"/>
        <v>0</v>
      </c>
      <c r="BH124" s="21">
        <f t="shared" si="85"/>
        <v>0</v>
      </c>
      <c r="BI124" s="21">
        <f t="shared" si="86"/>
        <v>0</v>
      </c>
      <c r="BJ124" s="21">
        <f t="shared" si="87"/>
        <v>0</v>
      </c>
      <c r="BK124" s="17">
        <f t="shared" si="88"/>
        <v>1282.1490076160001</v>
      </c>
      <c r="BL124" s="22">
        <f t="shared" si="89"/>
        <v>1246.029255168</v>
      </c>
      <c r="BM124" s="22">
        <f t="shared" si="90"/>
        <v>0</v>
      </c>
      <c r="BN124" s="22">
        <f t="shared" si="91"/>
        <v>64.237287679999994</v>
      </c>
      <c r="BO124" s="22">
        <f t="shared" si="92"/>
        <v>109.47214848</v>
      </c>
      <c r="BP124" s="22">
        <f t="shared" si="93"/>
        <v>125.32895449599999</v>
      </c>
      <c r="BQ124" s="22">
        <f t="shared" si="94"/>
        <v>104.38843148799999</v>
      </c>
      <c r="BR124" s="22">
        <f t="shared" si="95"/>
        <v>109.805258752</v>
      </c>
      <c r="BS124" s="22">
        <f t="shared" si="96"/>
        <v>132.244777984</v>
      </c>
      <c r="BT124" s="22">
        <f t="shared" si="97"/>
        <v>115.56655232</v>
      </c>
      <c r="BU124" s="22">
        <f t="shared" si="98"/>
        <v>111.569229056</v>
      </c>
      <c r="BV124" s="22">
        <f t="shared" si="99"/>
        <v>113.643597568</v>
      </c>
      <c r="BW124" s="22">
        <f t="shared" si="100"/>
        <v>84.560799615999997</v>
      </c>
      <c r="BX124" s="22">
        <f t="shared" si="101"/>
        <v>80.930654719999993</v>
      </c>
      <c r="BY124" s="22">
        <f t="shared" si="102"/>
        <v>94.281563007999992</v>
      </c>
      <c r="BZ124" s="22">
        <f t="shared" si="103"/>
        <v>0</v>
      </c>
      <c r="CA124" s="22">
        <f t="shared" si="104"/>
        <v>0</v>
      </c>
      <c r="CB124" s="22">
        <f t="shared" si="105"/>
        <v>0</v>
      </c>
      <c r="CC124" s="22">
        <f t="shared" si="106"/>
        <v>0</v>
      </c>
      <c r="CD124" s="22">
        <f t="shared" si="107"/>
        <v>0</v>
      </c>
      <c r="CE124" s="22">
        <f t="shared" si="108"/>
        <v>0</v>
      </c>
      <c r="CF124" s="22">
        <f t="shared" si="109"/>
        <v>0</v>
      </c>
      <c r="CG124" s="22">
        <f t="shared" si="110"/>
        <v>0</v>
      </c>
      <c r="CH124" s="22">
        <f t="shared" si="111"/>
        <v>0</v>
      </c>
      <c r="CI124" s="22">
        <f t="shared" si="112"/>
        <v>0</v>
      </c>
      <c r="CJ124" s="22">
        <f t="shared" si="113"/>
        <v>0</v>
      </c>
      <c r="CK124" s="22">
        <f t="shared" si="114"/>
        <v>0</v>
      </c>
    </row>
    <row r="125" spans="1:89" x14ac:dyDescent="0.25">
      <c r="A125" t="str">
        <f>VLOOKUP($C125,'Tech Pallet'!$A:$J,10,0)</f>
        <v>PIC</v>
      </c>
      <c r="B125" s="30" t="str">
        <f>VLOOKUP(C125,'Tech Pallet'!A:I,3,0)</f>
        <v>Sundaes</v>
      </c>
      <c r="C125" s="12">
        <f>VLOOKUP($D125,'DU -UCC'!B:C,2,0)</f>
        <v>64394583</v>
      </c>
      <c r="D125" s="84">
        <v>10076840004291</v>
      </c>
      <c r="E125" s="85" t="s">
        <v>221</v>
      </c>
      <c r="F125" s="86">
        <v>30</v>
      </c>
      <c r="G125" s="86">
        <v>10124</v>
      </c>
      <c r="H125" s="86">
        <v>12413</v>
      </c>
      <c r="I125" s="86">
        <v>27161</v>
      </c>
      <c r="J125" s="86">
        <v>22746</v>
      </c>
      <c r="K125" s="86">
        <v>30371</v>
      </c>
      <c r="L125" s="86">
        <v>32896</v>
      </c>
      <c r="M125" s="86">
        <v>25228</v>
      </c>
      <c r="N125" s="86">
        <v>29276</v>
      </c>
      <c r="O125" s="86">
        <v>29009</v>
      </c>
      <c r="P125" s="86">
        <v>22347</v>
      </c>
      <c r="Q125" s="86">
        <v>18765</v>
      </c>
      <c r="R125" s="86">
        <v>19194</v>
      </c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23">
        <f t="shared" si="59"/>
        <v>279560</v>
      </c>
      <c r="AF125">
        <f>VLOOKUP($C125,'Tech Pallet'!$A:$I,9,0)</f>
        <v>240</v>
      </c>
      <c r="AG125">
        <f>VLOOKUP($C125,'Tech Pallet'!$A:$H,8,0)</f>
        <v>3.4159999999999998E-3</v>
      </c>
      <c r="AH125" s="25">
        <f t="shared" si="115"/>
        <v>279530</v>
      </c>
      <c r="AI125" s="25">
        <f t="shared" si="60"/>
        <v>0</v>
      </c>
      <c r="AJ125" s="8">
        <f t="shared" si="61"/>
        <v>0.125</v>
      </c>
      <c r="AK125" s="21">
        <f t="shared" si="62"/>
        <v>1164.7083333333333</v>
      </c>
      <c r="AL125" s="20">
        <f t="shared" si="63"/>
        <v>0</v>
      </c>
      <c r="AM125" s="21">
        <f t="shared" si="64"/>
        <v>42.18333333333333</v>
      </c>
      <c r="AN125" s="21">
        <f t="shared" si="65"/>
        <v>51.720833333333331</v>
      </c>
      <c r="AO125" s="21">
        <f t="shared" si="66"/>
        <v>113.17083333333333</v>
      </c>
      <c r="AP125" s="21">
        <f t="shared" si="67"/>
        <v>94.775000000000006</v>
      </c>
      <c r="AQ125" s="21">
        <f t="shared" si="68"/>
        <v>126.54583333333333</v>
      </c>
      <c r="AR125" s="21">
        <f t="shared" si="69"/>
        <v>137.06666666666666</v>
      </c>
      <c r="AS125" s="21">
        <f t="shared" si="70"/>
        <v>105.11666666666666</v>
      </c>
      <c r="AT125" s="21">
        <f t="shared" si="71"/>
        <v>121.98333333333333</v>
      </c>
      <c r="AU125" s="21">
        <f t="shared" si="72"/>
        <v>120.87083333333334</v>
      </c>
      <c r="AV125" s="21">
        <f t="shared" si="73"/>
        <v>93.112499999999997</v>
      </c>
      <c r="AW125" s="21">
        <f t="shared" si="74"/>
        <v>78.1875</v>
      </c>
      <c r="AX125" s="21">
        <f t="shared" si="75"/>
        <v>79.974999999999994</v>
      </c>
      <c r="AY125" s="21">
        <f t="shared" si="76"/>
        <v>0</v>
      </c>
      <c r="AZ125" s="21">
        <f t="shared" si="77"/>
        <v>0</v>
      </c>
      <c r="BA125" s="21">
        <f t="shared" si="78"/>
        <v>0</v>
      </c>
      <c r="BB125" s="21">
        <f t="shared" si="79"/>
        <v>0</v>
      </c>
      <c r="BC125" s="21">
        <f t="shared" si="80"/>
        <v>0</v>
      </c>
      <c r="BD125" s="21">
        <f t="shared" si="81"/>
        <v>0</v>
      </c>
      <c r="BE125" s="21">
        <f t="shared" si="82"/>
        <v>0</v>
      </c>
      <c r="BF125" s="21">
        <f t="shared" si="83"/>
        <v>0</v>
      </c>
      <c r="BG125" s="21">
        <f t="shared" si="84"/>
        <v>0</v>
      </c>
      <c r="BH125" s="21">
        <f t="shared" si="85"/>
        <v>0</v>
      </c>
      <c r="BI125" s="21">
        <f t="shared" si="86"/>
        <v>0</v>
      </c>
      <c r="BJ125" s="21">
        <f t="shared" si="87"/>
        <v>0</v>
      </c>
      <c r="BK125" s="17">
        <f t="shared" si="88"/>
        <v>0.10247999999999999</v>
      </c>
      <c r="BL125" s="22">
        <f t="shared" si="89"/>
        <v>954.87447999999995</v>
      </c>
      <c r="BM125" s="22">
        <f t="shared" si="90"/>
        <v>0</v>
      </c>
      <c r="BN125" s="22">
        <f t="shared" si="91"/>
        <v>34.583583999999995</v>
      </c>
      <c r="BO125" s="22">
        <f t="shared" si="92"/>
        <v>42.402808</v>
      </c>
      <c r="BP125" s="22">
        <f t="shared" si="93"/>
        <v>92.781976</v>
      </c>
      <c r="BQ125" s="22">
        <f t="shared" si="94"/>
        <v>77.700335999999993</v>
      </c>
      <c r="BR125" s="22">
        <f t="shared" si="95"/>
        <v>103.74733599999999</v>
      </c>
      <c r="BS125" s="22">
        <f t="shared" si="96"/>
        <v>112.37273599999999</v>
      </c>
      <c r="BT125" s="22">
        <f t="shared" si="97"/>
        <v>86.178847999999988</v>
      </c>
      <c r="BU125" s="22">
        <f t="shared" si="98"/>
        <v>100.00681599999999</v>
      </c>
      <c r="BV125" s="22">
        <f t="shared" si="99"/>
        <v>99.094743999999992</v>
      </c>
      <c r="BW125" s="22">
        <f t="shared" si="100"/>
        <v>76.337351999999996</v>
      </c>
      <c r="BX125" s="22">
        <f t="shared" si="101"/>
        <v>64.10123999999999</v>
      </c>
      <c r="BY125" s="22">
        <f t="shared" si="102"/>
        <v>65.566704000000001</v>
      </c>
      <c r="BZ125" s="22">
        <f t="shared" si="103"/>
        <v>0</v>
      </c>
      <c r="CA125" s="22">
        <f t="shared" si="104"/>
        <v>0</v>
      </c>
      <c r="CB125" s="22">
        <f t="shared" si="105"/>
        <v>0</v>
      </c>
      <c r="CC125" s="22">
        <f t="shared" si="106"/>
        <v>0</v>
      </c>
      <c r="CD125" s="22">
        <f t="shared" si="107"/>
        <v>0</v>
      </c>
      <c r="CE125" s="22">
        <f t="shared" si="108"/>
        <v>0</v>
      </c>
      <c r="CF125" s="22">
        <f t="shared" si="109"/>
        <v>0</v>
      </c>
      <c r="CG125" s="22">
        <f t="shared" si="110"/>
        <v>0</v>
      </c>
      <c r="CH125" s="22">
        <f t="shared" si="111"/>
        <v>0</v>
      </c>
      <c r="CI125" s="22">
        <f t="shared" si="112"/>
        <v>0</v>
      </c>
      <c r="CJ125" s="22">
        <f t="shared" si="113"/>
        <v>0</v>
      </c>
      <c r="CK125" s="22">
        <f t="shared" si="114"/>
        <v>0</v>
      </c>
    </row>
    <row r="126" spans="1:89" x14ac:dyDescent="0.25">
      <c r="A126" t="str">
        <f>VLOOKUP($C126,'Tech Pallet'!$A:$J,10,0)</f>
        <v>PIC</v>
      </c>
      <c r="B126" s="30" t="str">
        <f>VLOOKUP(C126,'Tech Pallet'!A:I,3,0)</f>
        <v>TALENTI</v>
      </c>
      <c r="C126" s="12">
        <f>VLOOKUP($D126,'DU -UCC'!B:C,2,0)</f>
        <v>68860136</v>
      </c>
      <c r="D126" s="84">
        <v>20186852000611</v>
      </c>
      <c r="E126" s="85" t="s">
        <v>216</v>
      </c>
      <c r="F126" s="86">
        <v>310555</v>
      </c>
      <c r="G126" s="86">
        <v>21690</v>
      </c>
      <c r="H126" s="86">
        <v>20925</v>
      </c>
      <c r="I126" s="86">
        <v>27657</v>
      </c>
      <c r="J126" s="86">
        <v>25441</v>
      </c>
      <c r="K126" s="86">
        <v>27752</v>
      </c>
      <c r="L126" s="86">
        <v>36879</v>
      </c>
      <c r="M126" s="86">
        <v>27285</v>
      </c>
      <c r="N126" s="86">
        <v>25185</v>
      </c>
      <c r="O126" s="86">
        <v>22984</v>
      </c>
      <c r="P126" s="86">
        <v>23610</v>
      </c>
      <c r="Q126" s="86">
        <v>19005</v>
      </c>
      <c r="R126" s="86">
        <v>17025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23">
        <f t="shared" si="59"/>
        <v>605993</v>
      </c>
      <c r="AF126">
        <f>VLOOKUP($C126,'Tech Pallet'!$A:$I,9,0)</f>
        <v>255</v>
      </c>
      <c r="AG126">
        <f>VLOOKUP($C126,'Tech Pallet'!$A:$H,8,0)</f>
        <v>3.7839999999999996E-3</v>
      </c>
      <c r="AH126" s="25">
        <f t="shared" si="115"/>
        <v>295438</v>
      </c>
      <c r="AI126" s="25">
        <f t="shared" si="60"/>
        <v>0</v>
      </c>
      <c r="AJ126" s="8">
        <f t="shared" si="61"/>
        <v>1217.8627450980391</v>
      </c>
      <c r="AK126" s="21">
        <f t="shared" si="62"/>
        <v>1158.5803921568627</v>
      </c>
      <c r="AL126" s="20">
        <f t="shared" si="63"/>
        <v>0</v>
      </c>
      <c r="AM126" s="21">
        <f t="shared" si="64"/>
        <v>85.058823529411768</v>
      </c>
      <c r="AN126" s="21">
        <f t="shared" si="65"/>
        <v>82.058823529411768</v>
      </c>
      <c r="AO126" s="21">
        <f t="shared" si="66"/>
        <v>108.45882352941176</v>
      </c>
      <c r="AP126" s="21">
        <f t="shared" si="67"/>
        <v>99.768627450980389</v>
      </c>
      <c r="AQ126" s="21">
        <f t="shared" si="68"/>
        <v>108.8313725490196</v>
      </c>
      <c r="AR126" s="21">
        <f t="shared" si="69"/>
        <v>144.62352941176471</v>
      </c>
      <c r="AS126" s="21">
        <f t="shared" si="70"/>
        <v>107</v>
      </c>
      <c r="AT126" s="21">
        <f t="shared" si="71"/>
        <v>98.764705882352942</v>
      </c>
      <c r="AU126" s="21">
        <f t="shared" si="72"/>
        <v>90.13333333333334</v>
      </c>
      <c r="AV126" s="21">
        <f t="shared" si="73"/>
        <v>92.588235294117652</v>
      </c>
      <c r="AW126" s="21">
        <f t="shared" si="74"/>
        <v>74.529411764705884</v>
      </c>
      <c r="AX126" s="21">
        <f t="shared" si="75"/>
        <v>66.764705882352942</v>
      </c>
      <c r="AY126" s="21">
        <f t="shared" si="76"/>
        <v>0</v>
      </c>
      <c r="AZ126" s="21">
        <f t="shared" si="77"/>
        <v>0</v>
      </c>
      <c r="BA126" s="21">
        <f t="shared" si="78"/>
        <v>0</v>
      </c>
      <c r="BB126" s="21">
        <f t="shared" si="79"/>
        <v>0</v>
      </c>
      <c r="BC126" s="21">
        <f t="shared" si="80"/>
        <v>0</v>
      </c>
      <c r="BD126" s="21">
        <f t="shared" si="81"/>
        <v>0</v>
      </c>
      <c r="BE126" s="21">
        <f t="shared" si="82"/>
        <v>0</v>
      </c>
      <c r="BF126" s="21">
        <f t="shared" si="83"/>
        <v>0</v>
      </c>
      <c r="BG126" s="21">
        <f t="shared" si="84"/>
        <v>0</v>
      </c>
      <c r="BH126" s="21">
        <f t="shared" si="85"/>
        <v>0</v>
      </c>
      <c r="BI126" s="21">
        <f t="shared" si="86"/>
        <v>0</v>
      </c>
      <c r="BJ126" s="21">
        <f t="shared" si="87"/>
        <v>0</v>
      </c>
      <c r="BK126" s="17">
        <f t="shared" si="88"/>
        <v>1175.1401199999998</v>
      </c>
      <c r="BL126" s="22">
        <f t="shared" si="89"/>
        <v>1117.9373919999998</v>
      </c>
      <c r="BM126" s="22">
        <f t="shared" si="90"/>
        <v>0</v>
      </c>
      <c r="BN126" s="22">
        <f t="shared" si="91"/>
        <v>82.07495999999999</v>
      </c>
      <c r="BO126" s="22">
        <f t="shared" si="92"/>
        <v>79.180199999999985</v>
      </c>
      <c r="BP126" s="22">
        <f t="shared" si="93"/>
        <v>104.65408799999999</v>
      </c>
      <c r="BQ126" s="22">
        <f t="shared" si="94"/>
        <v>96.268743999999984</v>
      </c>
      <c r="BR126" s="22">
        <f t="shared" si="95"/>
        <v>105.01356799999999</v>
      </c>
      <c r="BS126" s="22">
        <f t="shared" si="96"/>
        <v>139.55013599999998</v>
      </c>
      <c r="BT126" s="22">
        <f t="shared" si="97"/>
        <v>103.24643999999999</v>
      </c>
      <c r="BU126" s="22">
        <f t="shared" si="98"/>
        <v>95.300039999999996</v>
      </c>
      <c r="BV126" s="22">
        <f t="shared" si="99"/>
        <v>86.971455999999989</v>
      </c>
      <c r="BW126" s="22">
        <f t="shared" si="100"/>
        <v>89.340239999999994</v>
      </c>
      <c r="BX126" s="22">
        <f t="shared" si="101"/>
        <v>71.914919999999995</v>
      </c>
      <c r="BY126" s="22">
        <f t="shared" si="102"/>
        <v>64.422599999999989</v>
      </c>
      <c r="BZ126" s="22">
        <f t="shared" si="103"/>
        <v>0</v>
      </c>
      <c r="CA126" s="22">
        <f t="shared" si="104"/>
        <v>0</v>
      </c>
      <c r="CB126" s="22">
        <f t="shared" si="105"/>
        <v>0</v>
      </c>
      <c r="CC126" s="22">
        <f t="shared" si="106"/>
        <v>0</v>
      </c>
      <c r="CD126" s="22">
        <f t="shared" si="107"/>
        <v>0</v>
      </c>
      <c r="CE126" s="22">
        <f t="shared" si="108"/>
        <v>0</v>
      </c>
      <c r="CF126" s="22">
        <f t="shared" si="109"/>
        <v>0</v>
      </c>
      <c r="CG126" s="22">
        <f t="shared" si="110"/>
        <v>0</v>
      </c>
      <c r="CH126" s="22">
        <f t="shared" si="111"/>
        <v>0</v>
      </c>
      <c r="CI126" s="22">
        <f t="shared" si="112"/>
        <v>0</v>
      </c>
      <c r="CJ126" s="22">
        <f t="shared" si="113"/>
        <v>0</v>
      </c>
      <c r="CK126" s="22">
        <f t="shared" si="114"/>
        <v>0</v>
      </c>
    </row>
    <row r="127" spans="1:89" x14ac:dyDescent="0.25">
      <c r="A127" t="str">
        <f>VLOOKUP($C127,'Tech Pallet'!$A:$J,10,0)</f>
        <v>NOV</v>
      </c>
      <c r="B127" s="30" t="str">
        <f>VLOOKUP(C127,'Tech Pallet'!A:I,3,0)</f>
        <v>Dough Bites</v>
      </c>
      <c r="C127" s="12">
        <f>VLOOKUP($D127,'DU -UCC'!B:C,2,0)</f>
        <v>69665113</v>
      </c>
      <c r="D127" s="84">
        <v>10076840002303</v>
      </c>
      <c r="E127" s="85" t="s">
        <v>231</v>
      </c>
      <c r="F127" s="86">
        <v>291870</v>
      </c>
      <c r="G127" s="86">
        <v>13511</v>
      </c>
      <c r="H127" s="86">
        <v>16922</v>
      </c>
      <c r="I127" s="86">
        <v>30330</v>
      </c>
      <c r="J127" s="86">
        <v>24517</v>
      </c>
      <c r="K127" s="86">
        <v>50499</v>
      </c>
      <c r="L127" s="86">
        <v>30401</v>
      </c>
      <c r="M127" s="86">
        <v>27359</v>
      </c>
      <c r="N127" s="86">
        <v>21963</v>
      </c>
      <c r="O127" s="86">
        <v>20876</v>
      </c>
      <c r="P127" s="86">
        <v>18122</v>
      </c>
      <c r="Q127" s="86">
        <v>17586</v>
      </c>
      <c r="R127" s="86">
        <v>14795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23">
        <f t="shared" si="59"/>
        <v>578751</v>
      </c>
      <c r="AF127">
        <f>VLOOKUP($C127,'Tech Pallet'!$A:$I,9,0)</f>
        <v>256</v>
      </c>
      <c r="AG127">
        <f>VLOOKUP($C127,'Tech Pallet'!$A:$H,8,0)</f>
        <v>1.8160000000000001E-3</v>
      </c>
      <c r="AH127" s="25">
        <f t="shared" si="115"/>
        <v>286881</v>
      </c>
      <c r="AI127" s="25">
        <f t="shared" si="60"/>
        <v>0</v>
      </c>
      <c r="AJ127" s="8">
        <f t="shared" si="61"/>
        <v>1140.1171875</v>
      </c>
      <c r="AK127" s="21">
        <f t="shared" si="62"/>
        <v>1120.62890625</v>
      </c>
      <c r="AL127" s="20">
        <f t="shared" si="63"/>
        <v>0</v>
      </c>
      <c r="AM127" s="21">
        <f t="shared" si="64"/>
        <v>52.77734375</v>
      </c>
      <c r="AN127" s="21">
        <f t="shared" si="65"/>
        <v>66.1015625</v>
      </c>
      <c r="AO127" s="21">
        <f t="shared" si="66"/>
        <v>118.4765625</v>
      </c>
      <c r="AP127" s="21">
        <f t="shared" si="67"/>
        <v>95.76953125</v>
      </c>
      <c r="AQ127" s="21">
        <f t="shared" si="68"/>
        <v>197.26171875</v>
      </c>
      <c r="AR127" s="21">
        <f t="shared" si="69"/>
        <v>118.75390625</v>
      </c>
      <c r="AS127" s="21">
        <f t="shared" si="70"/>
        <v>106.87109375</v>
      </c>
      <c r="AT127" s="21">
        <f t="shared" si="71"/>
        <v>85.79296875</v>
      </c>
      <c r="AU127" s="21">
        <f t="shared" si="72"/>
        <v>81.546875</v>
      </c>
      <c r="AV127" s="21">
        <f t="shared" si="73"/>
        <v>70.7890625</v>
      </c>
      <c r="AW127" s="21">
        <f t="shared" si="74"/>
        <v>68.6953125</v>
      </c>
      <c r="AX127" s="21">
        <f t="shared" si="75"/>
        <v>57.79296875</v>
      </c>
      <c r="AY127" s="21">
        <f t="shared" si="76"/>
        <v>0</v>
      </c>
      <c r="AZ127" s="21">
        <f t="shared" si="77"/>
        <v>0</v>
      </c>
      <c r="BA127" s="21">
        <f t="shared" si="78"/>
        <v>0</v>
      </c>
      <c r="BB127" s="21">
        <f t="shared" si="79"/>
        <v>0</v>
      </c>
      <c r="BC127" s="21">
        <f t="shared" si="80"/>
        <v>0</v>
      </c>
      <c r="BD127" s="21">
        <f t="shared" si="81"/>
        <v>0</v>
      </c>
      <c r="BE127" s="21">
        <f t="shared" si="82"/>
        <v>0</v>
      </c>
      <c r="BF127" s="21">
        <f t="shared" si="83"/>
        <v>0</v>
      </c>
      <c r="BG127" s="21">
        <f t="shared" si="84"/>
        <v>0</v>
      </c>
      <c r="BH127" s="21">
        <f t="shared" si="85"/>
        <v>0</v>
      </c>
      <c r="BI127" s="21">
        <f t="shared" si="86"/>
        <v>0</v>
      </c>
      <c r="BJ127" s="21">
        <f t="shared" si="87"/>
        <v>0</v>
      </c>
      <c r="BK127" s="17">
        <f t="shared" si="88"/>
        <v>530.03592000000003</v>
      </c>
      <c r="BL127" s="22">
        <f t="shared" si="89"/>
        <v>520.97589600000003</v>
      </c>
      <c r="BM127" s="22">
        <f t="shared" si="90"/>
        <v>0</v>
      </c>
      <c r="BN127" s="22">
        <f t="shared" si="91"/>
        <v>24.535976000000002</v>
      </c>
      <c r="BO127" s="22">
        <f t="shared" si="92"/>
        <v>30.730352000000003</v>
      </c>
      <c r="BP127" s="22">
        <f t="shared" si="93"/>
        <v>55.079280000000004</v>
      </c>
      <c r="BQ127" s="22">
        <f t="shared" si="94"/>
        <v>44.522872</v>
      </c>
      <c r="BR127" s="22">
        <f t="shared" si="95"/>
        <v>91.706184000000007</v>
      </c>
      <c r="BS127" s="22">
        <f t="shared" si="96"/>
        <v>55.208216000000007</v>
      </c>
      <c r="BT127" s="22">
        <f t="shared" si="97"/>
        <v>49.683944000000004</v>
      </c>
      <c r="BU127" s="22">
        <f t="shared" si="98"/>
        <v>39.884808</v>
      </c>
      <c r="BV127" s="22">
        <f t="shared" si="99"/>
        <v>37.910816000000004</v>
      </c>
      <c r="BW127" s="22">
        <f t="shared" si="100"/>
        <v>32.909552000000005</v>
      </c>
      <c r="BX127" s="22">
        <f t="shared" si="101"/>
        <v>31.936176000000003</v>
      </c>
      <c r="BY127" s="22">
        <f t="shared" si="102"/>
        <v>26.867720000000002</v>
      </c>
      <c r="BZ127" s="22">
        <f t="shared" si="103"/>
        <v>0</v>
      </c>
      <c r="CA127" s="22">
        <f t="shared" si="104"/>
        <v>0</v>
      </c>
      <c r="CB127" s="22">
        <f t="shared" si="105"/>
        <v>0</v>
      </c>
      <c r="CC127" s="22">
        <f t="shared" si="106"/>
        <v>0</v>
      </c>
      <c r="CD127" s="22">
        <f t="shared" si="107"/>
        <v>0</v>
      </c>
      <c r="CE127" s="22">
        <f t="shared" si="108"/>
        <v>0</v>
      </c>
      <c r="CF127" s="22">
        <f t="shared" si="109"/>
        <v>0</v>
      </c>
      <c r="CG127" s="22">
        <f t="shared" si="110"/>
        <v>0</v>
      </c>
      <c r="CH127" s="22">
        <f t="shared" si="111"/>
        <v>0</v>
      </c>
      <c r="CI127" s="22">
        <f t="shared" si="112"/>
        <v>0</v>
      </c>
      <c r="CJ127" s="22">
        <f t="shared" si="113"/>
        <v>0</v>
      </c>
      <c r="CK127" s="22">
        <f t="shared" si="114"/>
        <v>0</v>
      </c>
    </row>
    <row r="128" spans="1:89" x14ac:dyDescent="0.25">
      <c r="A128" t="str">
        <f>VLOOKUP($C128,'Tech Pallet'!$A:$J,10,0)</f>
        <v>NOV</v>
      </c>
      <c r="B128" s="30" t="str">
        <f>VLOOKUP(C128,'Tech Pallet'!A:I,3,0)</f>
        <v>B&amp;J Cups</v>
      </c>
      <c r="C128" s="12">
        <f>VLOOKUP($D128,'DU -UCC'!B:C,2,0)</f>
        <v>64413478</v>
      </c>
      <c r="D128" s="84">
        <v>10076840200273</v>
      </c>
      <c r="E128" s="85" t="s">
        <v>191</v>
      </c>
      <c r="F128" s="86">
        <v>419762</v>
      </c>
      <c r="G128" s="86">
        <v>22746</v>
      </c>
      <c r="H128" s="86">
        <v>31598</v>
      </c>
      <c r="I128" s="86">
        <v>28130</v>
      </c>
      <c r="J128" s="86">
        <v>28622</v>
      </c>
      <c r="K128" s="86">
        <v>28609</v>
      </c>
      <c r="L128" s="86">
        <v>26987</v>
      </c>
      <c r="M128" s="86">
        <v>24173</v>
      </c>
      <c r="N128" s="86">
        <v>20383</v>
      </c>
      <c r="O128" s="86">
        <v>22955</v>
      </c>
      <c r="P128" s="86">
        <v>16041</v>
      </c>
      <c r="Q128" s="86">
        <v>10259</v>
      </c>
      <c r="R128" s="86">
        <v>18029</v>
      </c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23">
        <f t="shared" si="59"/>
        <v>698294</v>
      </c>
      <c r="AF128">
        <f>VLOOKUP($C128,'Tech Pallet'!$A:$I,9,0)</f>
        <v>468</v>
      </c>
      <c r="AG128">
        <f>VLOOKUP($C128,'Tech Pallet'!$A:$H,8,0)</f>
        <v>1.4159999999999999E-3</v>
      </c>
      <c r="AH128" s="25">
        <f t="shared" si="115"/>
        <v>278532</v>
      </c>
      <c r="AI128" s="25">
        <f t="shared" si="60"/>
        <v>0</v>
      </c>
      <c r="AJ128" s="8">
        <f t="shared" si="61"/>
        <v>896.92735042735046</v>
      </c>
      <c r="AK128" s="21">
        <f t="shared" si="62"/>
        <v>595.15384615384619</v>
      </c>
      <c r="AL128" s="20">
        <f t="shared" si="63"/>
        <v>0</v>
      </c>
      <c r="AM128" s="21">
        <f t="shared" si="64"/>
        <v>48.602564102564102</v>
      </c>
      <c r="AN128" s="21">
        <f t="shared" si="65"/>
        <v>67.517094017094024</v>
      </c>
      <c r="AO128" s="21">
        <f t="shared" si="66"/>
        <v>60.106837606837608</v>
      </c>
      <c r="AP128" s="21">
        <f t="shared" si="67"/>
        <v>61.158119658119659</v>
      </c>
      <c r="AQ128" s="21">
        <f t="shared" si="68"/>
        <v>61.130341880341881</v>
      </c>
      <c r="AR128" s="21">
        <f t="shared" si="69"/>
        <v>57.664529914529915</v>
      </c>
      <c r="AS128" s="21">
        <f t="shared" si="70"/>
        <v>51.651709401709404</v>
      </c>
      <c r="AT128" s="21">
        <f t="shared" si="71"/>
        <v>43.553418803418801</v>
      </c>
      <c r="AU128" s="21">
        <f t="shared" si="72"/>
        <v>49.049145299145302</v>
      </c>
      <c r="AV128" s="21">
        <f t="shared" si="73"/>
        <v>34.275641025641029</v>
      </c>
      <c r="AW128" s="21">
        <f t="shared" si="74"/>
        <v>21.92094017094017</v>
      </c>
      <c r="AX128" s="21">
        <f t="shared" si="75"/>
        <v>38.523504273504273</v>
      </c>
      <c r="AY128" s="21">
        <f t="shared" si="76"/>
        <v>0</v>
      </c>
      <c r="AZ128" s="21">
        <f t="shared" si="77"/>
        <v>0</v>
      </c>
      <c r="BA128" s="21">
        <f t="shared" si="78"/>
        <v>0</v>
      </c>
      <c r="BB128" s="21">
        <f t="shared" si="79"/>
        <v>0</v>
      </c>
      <c r="BC128" s="21">
        <f t="shared" si="80"/>
        <v>0</v>
      </c>
      <c r="BD128" s="21">
        <f t="shared" si="81"/>
        <v>0</v>
      </c>
      <c r="BE128" s="21">
        <f t="shared" si="82"/>
        <v>0</v>
      </c>
      <c r="BF128" s="21">
        <f t="shared" si="83"/>
        <v>0</v>
      </c>
      <c r="BG128" s="21">
        <f t="shared" si="84"/>
        <v>0</v>
      </c>
      <c r="BH128" s="21">
        <f t="shared" si="85"/>
        <v>0</v>
      </c>
      <c r="BI128" s="21">
        <f t="shared" si="86"/>
        <v>0</v>
      </c>
      <c r="BJ128" s="21">
        <f t="shared" si="87"/>
        <v>0</v>
      </c>
      <c r="BK128" s="17">
        <f t="shared" si="88"/>
        <v>594.38299199999994</v>
      </c>
      <c r="BL128" s="22">
        <f t="shared" si="89"/>
        <v>394.40131199999996</v>
      </c>
      <c r="BM128" s="22">
        <f t="shared" si="90"/>
        <v>0</v>
      </c>
      <c r="BN128" s="22">
        <f t="shared" si="91"/>
        <v>32.208335999999996</v>
      </c>
      <c r="BO128" s="22">
        <f t="shared" si="92"/>
        <v>44.742767999999998</v>
      </c>
      <c r="BP128" s="22">
        <f t="shared" si="93"/>
        <v>39.832079999999998</v>
      </c>
      <c r="BQ128" s="22">
        <f t="shared" si="94"/>
        <v>40.528751999999997</v>
      </c>
      <c r="BR128" s="22">
        <f t="shared" si="95"/>
        <v>40.510343999999996</v>
      </c>
      <c r="BS128" s="22">
        <f t="shared" si="96"/>
        <v>38.213591999999998</v>
      </c>
      <c r="BT128" s="22">
        <f t="shared" si="97"/>
        <v>34.228968000000002</v>
      </c>
      <c r="BU128" s="22">
        <f t="shared" si="98"/>
        <v>28.862327999999998</v>
      </c>
      <c r="BV128" s="22">
        <f t="shared" si="99"/>
        <v>32.504280000000001</v>
      </c>
      <c r="BW128" s="22">
        <f t="shared" si="100"/>
        <v>22.714055999999999</v>
      </c>
      <c r="BX128" s="22">
        <f t="shared" si="101"/>
        <v>14.526743999999999</v>
      </c>
      <c r="BY128" s="22">
        <f t="shared" si="102"/>
        <v>25.529063999999998</v>
      </c>
      <c r="BZ128" s="22">
        <f t="shared" si="103"/>
        <v>0</v>
      </c>
      <c r="CA128" s="22">
        <f t="shared" si="104"/>
        <v>0</v>
      </c>
      <c r="CB128" s="22">
        <f t="shared" si="105"/>
        <v>0</v>
      </c>
      <c r="CC128" s="22">
        <f t="shared" si="106"/>
        <v>0</v>
      </c>
      <c r="CD128" s="22">
        <f t="shared" si="107"/>
        <v>0</v>
      </c>
      <c r="CE128" s="22">
        <f t="shared" si="108"/>
        <v>0</v>
      </c>
      <c r="CF128" s="22">
        <f t="shared" si="109"/>
        <v>0</v>
      </c>
      <c r="CG128" s="22">
        <f t="shared" si="110"/>
        <v>0</v>
      </c>
      <c r="CH128" s="22">
        <f t="shared" si="111"/>
        <v>0</v>
      </c>
      <c r="CI128" s="22">
        <f t="shared" si="112"/>
        <v>0</v>
      </c>
      <c r="CJ128" s="22">
        <f t="shared" si="113"/>
        <v>0</v>
      </c>
      <c r="CK128" s="22">
        <f t="shared" si="114"/>
        <v>0</v>
      </c>
    </row>
    <row r="129" spans="1:89" x14ac:dyDescent="0.25">
      <c r="A129" t="str">
        <f>VLOOKUP($C129,'Tech Pallet'!$A:$J,10,0)</f>
        <v>PIC</v>
      </c>
      <c r="B129" s="30" t="str">
        <f>VLOOKUP(C129,'Tech Pallet'!A:I,3,0)</f>
        <v>48oz</v>
      </c>
      <c r="C129" s="12">
        <f>VLOOKUP($D129,'DU -UCC'!B:C,2,0)</f>
        <v>64341962</v>
      </c>
      <c r="D129" s="84">
        <v>10077567457285</v>
      </c>
      <c r="E129" s="85" t="s">
        <v>233</v>
      </c>
      <c r="F129" s="86">
        <v>325775</v>
      </c>
      <c r="G129" s="86">
        <v>21384</v>
      </c>
      <c r="H129" s="86">
        <v>25850</v>
      </c>
      <c r="I129" s="86">
        <v>25861</v>
      </c>
      <c r="J129" s="86">
        <v>34045</v>
      </c>
      <c r="K129" s="86">
        <v>29722</v>
      </c>
      <c r="L129" s="86">
        <v>21282</v>
      </c>
      <c r="M129" s="86">
        <v>34793</v>
      </c>
      <c r="N129" s="86">
        <v>26015</v>
      </c>
      <c r="O129" s="86">
        <v>15488</v>
      </c>
      <c r="P129" s="86">
        <v>17897</v>
      </c>
      <c r="Q129" s="86">
        <v>26213</v>
      </c>
      <c r="R129" s="86">
        <v>21703</v>
      </c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23">
        <f t="shared" si="59"/>
        <v>626028</v>
      </c>
      <c r="AF129">
        <f>VLOOKUP($C129,'Tech Pallet'!$A:$I,9,0)</f>
        <v>176</v>
      </c>
      <c r="AG129">
        <f>VLOOKUP($C129,'Tech Pallet'!$A:$H,8,0)</f>
        <v>8.513999999999999E-3</v>
      </c>
      <c r="AH129" s="25">
        <f t="shared" si="115"/>
        <v>300253</v>
      </c>
      <c r="AI129" s="25">
        <f t="shared" si="60"/>
        <v>0</v>
      </c>
      <c r="AJ129" s="8">
        <f t="shared" si="61"/>
        <v>1850.9943181818182</v>
      </c>
      <c r="AK129" s="21">
        <f t="shared" si="62"/>
        <v>1705.9829545454545</v>
      </c>
      <c r="AL129" s="20">
        <f t="shared" si="63"/>
        <v>0</v>
      </c>
      <c r="AM129" s="21">
        <f t="shared" si="64"/>
        <v>121.5</v>
      </c>
      <c r="AN129" s="21">
        <f t="shared" si="65"/>
        <v>146.875</v>
      </c>
      <c r="AO129" s="21">
        <f t="shared" si="66"/>
        <v>146.9375</v>
      </c>
      <c r="AP129" s="21">
        <f t="shared" si="67"/>
        <v>193.4375</v>
      </c>
      <c r="AQ129" s="21">
        <f t="shared" si="68"/>
        <v>168.875</v>
      </c>
      <c r="AR129" s="21">
        <f t="shared" si="69"/>
        <v>120.92045454545455</v>
      </c>
      <c r="AS129" s="21">
        <f t="shared" si="70"/>
        <v>197.6875</v>
      </c>
      <c r="AT129" s="21">
        <f t="shared" si="71"/>
        <v>147.8125</v>
      </c>
      <c r="AU129" s="21">
        <f t="shared" si="72"/>
        <v>88</v>
      </c>
      <c r="AV129" s="21">
        <f t="shared" si="73"/>
        <v>101.6875</v>
      </c>
      <c r="AW129" s="21">
        <f t="shared" si="74"/>
        <v>148.9375</v>
      </c>
      <c r="AX129" s="21">
        <f t="shared" si="75"/>
        <v>123.3125</v>
      </c>
      <c r="AY129" s="21">
        <f t="shared" si="76"/>
        <v>0</v>
      </c>
      <c r="AZ129" s="21">
        <f t="shared" si="77"/>
        <v>0</v>
      </c>
      <c r="BA129" s="21">
        <f t="shared" si="78"/>
        <v>0</v>
      </c>
      <c r="BB129" s="21">
        <f t="shared" si="79"/>
        <v>0</v>
      </c>
      <c r="BC129" s="21">
        <f t="shared" si="80"/>
        <v>0</v>
      </c>
      <c r="BD129" s="21">
        <f t="shared" si="81"/>
        <v>0</v>
      </c>
      <c r="BE129" s="21">
        <f t="shared" si="82"/>
        <v>0</v>
      </c>
      <c r="BF129" s="21">
        <f t="shared" si="83"/>
        <v>0</v>
      </c>
      <c r="BG129" s="21">
        <f t="shared" si="84"/>
        <v>0</v>
      </c>
      <c r="BH129" s="21">
        <f t="shared" si="85"/>
        <v>0</v>
      </c>
      <c r="BI129" s="21">
        <f t="shared" si="86"/>
        <v>0</v>
      </c>
      <c r="BJ129" s="21">
        <f t="shared" si="87"/>
        <v>0</v>
      </c>
      <c r="BK129" s="17">
        <f t="shared" si="88"/>
        <v>2773.6483499999995</v>
      </c>
      <c r="BL129" s="22">
        <f t="shared" si="89"/>
        <v>2556.3540419999995</v>
      </c>
      <c r="BM129" s="22">
        <f t="shared" si="90"/>
        <v>0</v>
      </c>
      <c r="BN129" s="22">
        <f t="shared" si="91"/>
        <v>182.06337599999998</v>
      </c>
      <c r="BO129" s="22">
        <f t="shared" si="92"/>
        <v>220.08689999999999</v>
      </c>
      <c r="BP129" s="22">
        <f t="shared" si="93"/>
        <v>220.18055399999997</v>
      </c>
      <c r="BQ129" s="22">
        <f t="shared" si="94"/>
        <v>289.85912999999999</v>
      </c>
      <c r="BR129" s="22">
        <f t="shared" si="95"/>
        <v>253.05310799999998</v>
      </c>
      <c r="BS129" s="22">
        <f t="shared" si="96"/>
        <v>181.19494799999998</v>
      </c>
      <c r="BT129" s="22">
        <f t="shared" si="97"/>
        <v>296.22760199999999</v>
      </c>
      <c r="BU129" s="22">
        <f t="shared" si="98"/>
        <v>221.49170999999998</v>
      </c>
      <c r="BV129" s="22">
        <f t="shared" si="99"/>
        <v>131.86483199999998</v>
      </c>
      <c r="BW129" s="22">
        <f t="shared" si="100"/>
        <v>152.375058</v>
      </c>
      <c r="BX129" s="22">
        <f t="shared" si="101"/>
        <v>223.17748199999997</v>
      </c>
      <c r="BY129" s="22">
        <f t="shared" si="102"/>
        <v>184.77934199999999</v>
      </c>
      <c r="BZ129" s="22">
        <f t="shared" si="103"/>
        <v>0</v>
      </c>
      <c r="CA129" s="22">
        <f t="shared" si="104"/>
        <v>0</v>
      </c>
      <c r="CB129" s="22">
        <f t="shared" si="105"/>
        <v>0</v>
      </c>
      <c r="CC129" s="22">
        <f t="shared" si="106"/>
        <v>0</v>
      </c>
      <c r="CD129" s="22">
        <f t="shared" si="107"/>
        <v>0</v>
      </c>
      <c r="CE129" s="22">
        <f t="shared" si="108"/>
        <v>0</v>
      </c>
      <c r="CF129" s="22">
        <f t="shared" si="109"/>
        <v>0</v>
      </c>
      <c r="CG129" s="22">
        <f t="shared" si="110"/>
        <v>0</v>
      </c>
      <c r="CH129" s="22">
        <f t="shared" si="111"/>
        <v>0</v>
      </c>
      <c r="CI129" s="22">
        <f t="shared" si="112"/>
        <v>0</v>
      </c>
      <c r="CJ129" s="22">
        <f t="shared" si="113"/>
        <v>0</v>
      </c>
      <c r="CK129" s="22">
        <f t="shared" si="114"/>
        <v>0</v>
      </c>
    </row>
    <row r="130" spans="1:89" x14ac:dyDescent="0.25">
      <c r="A130" t="str">
        <f>VLOOKUP($C130,'Tech Pallet'!$A:$J,10,0)</f>
        <v>NOV</v>
      </c>
      <c r="B130" s="30" t="str">
        <f>VLOOKUP(C130,'Tech Pallet'!A:I,3,0)</f>
        <v>Yasso Sticks</v>
      </c>
      <c r="C130" s="12">
        <f>VLOOKUP($D130,'DU -UCC'!B:C,2,0)</f>
        <v>64326314</v>
      </c>
      <c r="D130" s="84">
        <v>10851035003620</v>
      </c>
      <c r="E130" s="85" t="s">
        <v>321</v>
      </c>
      <c r="F130" s="86">
        <v>123653</v>
      </c>
      <c r="G130" s="86">
        <v>10909</v>
      </c>
      <c r="H130" s="86">
        <v>7567</v>
      </c>
      <c r="I130" s="86">
        <v>16134</v>
      </c>
      <c r="J130" s="86">
        <v>16461</v>
      </c>
      <c r="K130" s="86">
        <v>19325</v>
      </c>
      <c r="L130" s="86">
        <v>22236</v>
      </c>
      <c r="M130" s="86">
        <v>23589</v>
      </c>
      <c r="N130" s="86">
        <v>22848</v>
      </c>
      <c r="O130" s="86">
        <v>18657</v>
      </c>
      <c r="P130" s="86">
        <v>13757</v>
      </c>
      <c r="Q130" s="86">
        <v>13521</v>
      </c>
      <c r="R130" s="86">
        <v>16805</v>
      </c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23">
        <f t="shared" si="59"/>
        <v>325462</v>
      </c>
      <c r="AF130">
        <f>VLOOKUP($C130,'Tech Pallet'!$A:$I,9,0)</f>
        <v>187</v>
      </c>
      <c r="AG130">
        <f>VLOOKUP($C130,'Tech Pallet'!$A:$H,8,0)</f>
        <v>3.3119999999999998E-3</v>
      </c>
      <c r="AH130" s="25">
        <f t="shared" si="115"/>
        <v>201809</v>
      </c>
      <c r="AI130" s="25">
        <f t="shared" si="60"/>
        <v>0</v>
      </c>
      <c r="AJ130" s="8">
        <f t="shared" si="61"/>
        <v>661.24598930481284</v>
      </c>
      <c r="AK130" s="21">
        <f t="shared" si="62"/>
        <v>1079.192513368984</v>
      </c>
      <c r="AL130" s="20">
        <f t="shared" si="63"/>
        <v>0</v>
      </c>
      <c r="AM130" s="21">
        <f t="shared" si="64"/>
        <v>58.336898395721924</v>
      </c>
      <c r="AN130" s="21">
        <f t="shared" si="65"/>
        <v>40.465240641711233</v>
      </c>
      <c r="AO130" s="21">
        <f t="shared" si="66"/>
        <v>86.278074866310163</v>
      </c>
      <c r="AP130" s="21">
        <f t="shared" si="67"/>
        <v>88.026737967914443</v>
      </c>
      <c r="AQ130" s="21">
        <f t="shared" si="68"/>
        <v>103.34224598930481</v>
      </c>
      <c r="AR130" s="21">
        <f t="shared" si="69"/>
        <v>118.90909090909091</v>
      </c>
      <c r="AS130" s="21">
        <f t="shared" si="70"/>
        <v>126.14438502673796</v>
      </c>
      <c r="AT130" s="21">
        <f t="shared" si="71"/>
        <v>122.18181818181819</v>
      </c>
      <c r="AU130" s="21">
        <f t="shared" si="72"/>
        <v>99.770053475935825</v>
      </c>
      <c r="AV130" s="21">
        <f t="shared" si="73"/>
        <v>73.566844919786092</v>
      </c>
      <c r="AW130" s="21">
        <f t="shared" si="74"/>
        <v>72.304812834224606</v>
      </c>
      <c r="AX130" s="21">
        <f t="shared" si="75"/>
        <v>89.866310160427801</v>
      </c>
      <c r="AY130" s="21">
        <f t="shared" si="76"/>
        <v>0</v>
      </c>
      <c r="AZ130" s="21">
        <f t="shared" si="77"/>
        <v>0</v>
      </c>
      <c r="BA130" s="21">
        <f t="shared" si="78"/>
        <v>0</v>
      </c>
      <c r="BB130" s="21">
        <f t="shared" si="79"/>
        <v>0</v>
      </c>
      <c r="BC130" s="21">
        <f t="shared" si="80"/>
        <v>0</v>
      </c>
      <c r="BD130" s="21">
        <f t="shared" si="81"/>
        <v>0</v>
      </c>
      <c r="BE130" s="21">
        <f t="shared" si="82"/>
        <v>0</v>
      </c>
      <c r="BF130" s="21">
        <f t="shared" si="83"/>
        <v>0</v>
      </c>
      <c r="BG130" s="21">
        <f t="shared" si="84"/>
        <v>0</v>
      </c>
      <c r="BH130" s="21">
        <f t="shared" si="85"/>
        <v>0</v>
      </c>
      <c r="BI130" s="21">
        <f t="shared" si="86"/>
        <v>0</v>
      </c>
      <c r="BJ130" s="21">
        <f t="shared" si="87"/>
        <v>0</v>
      </c>
      <c r="BK130" s="17">
        <f t="shared" si="88"/>
        <v>409.53873599999997</v>
      </c>
      <c r="BL130" s="22">
        <f t="shared" si="89"/>
        <v>668.39140799999996</v>
      </c>
      <c r="BM130" s="22">
        <f t="shared" si="90"/>
        <v>0</v>
      </c>
      <c r="BN130" s="22">
        <f t="shared" si="91"/>
        <v>36.130607999999995</v>
      </c>
      <c r="BO130" s="22">
        <f t="shared" si="92"/>
        <v>25.061903999999998</v>
      </c>
      <c r="BP130" s="22">
        <f t="shared" si="93"/>
        <v>53.435807999999994</v>
      </c>
      <c r="BQ130" s="22">
        <f t="shared" si="94"/>
        <v>54.518831999999996</v>
      </c>
      <c r="BR130" s="22">
        <f t="shared" si="95"/>
        <v>64.004400000000004</v>
      </c>
      <c r="BS130" s="22">
        <f t="shared" si="96"/>
        <v>73.645631999999992</v>
      </c>
      <c r="BT130" s="22">
        <f t="shared" si="97"/>
        <v>78.126767999999998</v>
      </c>
      <c r="BU130" s="22">
        <f t="shared" si="98"/>
        <v>75.672575999999992</v>
      </c>
      <c r="BV130" s="22">
        <f t="shared" si="99"/>
        <v>61.791983999999999</v>
      </c>
      <c r="BW130" s="22">
        <f t="shared" si="100"/>
        <v>45.563184</v>
      </c>
      <c r="BX130" s="22">
        <f t="shared" si="101"/>
        <v>44.781551999999998</v>
      </c>
      <c r="BY130" s="22">
        <f t="shared" si="102"/>
        <v>55.658159999999995</v>
      </c>
      <c r="BZ130" s="22">
        <f t="shared" si="103"/>
        <v>0</v>
      </c>
      <c r="CA130" s="22">
        <f t="shared" si="104"/>
        <v>0</v>
      </c>
      <c r="CB130" s="22">
        <f t="shared" si="105"/>
        <v>0</v>
      </c>
      <c r="CC130" s="22">
        <f t="shared" si="106"/>
        <v>0</v>
      </c>
      <c r="CD130" s="22">
        <f t="shared" si="107"/>
        <v>0</v>
      </c>
      <c r="CE130" s="22">
        <f t="shared" si="108"/>
        <v>0</v>
      </c>
      <c r="CF130" s="22">
        <f t="shared" si="109"/>
        <v>0</v>
      </c>
      <c r="CG130" s="22">
        <f t="shared" si="110"/>
        <v>0</v>
      </c>
      <c r="CH130" s="22">
        <f t="shared" si="111"/>
        <v>0</v>
      </c>
      <c r="CI130" s="22">
        <f t="shared" si="112"/>
        <v>0</v>
      </c>
      <c r="CJ130" s="22">
        <f t="shared" si="113"/>
        <v>0</v>
      </c>
      <c r="CK130" s="22">
        <f t="shared" si="114"/>
        <v>0</v>
      </c>
    </row>
    <row r="131" spans="1:89" x14ac:dyDescent="0.25">
      <c r="A131" t="str">
        <f>VLOOKUP($C131,'Tech Pallet'!$A:$J,10,0)</f>
        <v>PIC</v>
      </c>
      <c r="B131" s="30" t="str">
        <f>VLOOKUP(C131,'Tech Pallet'!A:I,3,0)</f>
        <v>48oz</v>
      </c>
      <c r="C131" s="12">
        <f>VLOOKUP($D131,'DU -UCC'!B:C,2,0)</f>
        <v>69564623</v>
      </c>
      <c r="D131" s="84">
        <v>10077567003390</v>
      </c>
      <c r="E131" s="85" t="s">
        <v>254</v>
      </c>
      <c r="F131" s="86">
        <v>224567</v>
      </c>
      <c r="G131" s="86">
        <v>18024</v>
      </c>
      <c r="H131" s="86">
        <v>17530</v>
      </c>
      <c r="I131" s="86">
        <v>18051</v>
      </c>
      <c r="J131" s="86">
        <v>28545</v>
      </c>
      <c r="K131" s="86">
        <v>21857</v>
      </c>
      <c r="L131" s="86">
        <v>19626</v>
      </c>
      <c r="M131" s="86">
        <v>16621</v>
      </c>
      <c r="N131" s="86">
        <v>34459</v>
      </c>
      <c r="O131" s="86">
        <v>11608</v>
      </c>
      <c r="P131" s="86">
        <v>26474</v>
      </c>
      <c r="Q131" s="86">
        <v>27775</v>
      </c>
      <c r="R131" s="86">
        <v>21833</v>
      </c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23">
        <f t="shared" ref="AE131:AE194" si="116">SUM(F131:AD131)</f>
        <v>486970</v>
      </c>
      <c r="AF131">
        <f>VLOOKUP($C131,'Tech Pallet'!$A:$I,9,0)</f>
        <v>176</v>
      </c>
      <c r="AG131">
        <f>VLOOKUP($C131,'Tech Pallet'!$A:$H,8,0)</f>
        <v>8.5199999999999998E-3</v>
      </c>
      <c r="AH131" s="25">
        <f t="shared" si="115"/>
        <v>262403</v>
      </c>
      <c r="AI131" s="25">
        <f t="shared" ref="AI131:AI194" si="117">SUM(S131:AD131)</f>
        <v>0</v>
      </c>
      <c r="AJ131" s="8">
        <f t="shared" ref="AJ131:AJ194" si="118">F131/AF131</f>
        <v>1275.9488636363637</v>
      </c>
      <c r="AK131" s="21">
        <f t="shared" ref="AK131:AK194" si="119">SUM(G131:R131)/AF131</f>
        <v>1490.9261363636363</v>
      </c>
      <c r="AL131" s="20">
        <f t="shared" ref="AL131:AL194" si="120">SUM(S131:AD131)/AF131</f>
        <v>0</v>
      </c>
      <c r="AM131" s="21">
        <f t="shared" ref="AM131:AM194" si="121">G131/$AF131</f>
        <v>102.40909090909091</v>
      </c>
      <c r="AN131" s="21">
        <f t="shared" ref="AN131:AN194" si="122">H131/$AF131</f>
        <v>99.602272727272734</v>
      </c>
      <c r="AO131" s="21">
        <f t="shared" ref="AO131:AO194" si="123">I131/$AF131</f>
        <v>102.5625</v>
      </c>
      <c r="AP131" s="21">
        <f t="shared" ref="AP131:AP194" si="124">J131/$AF131</f>
        <v>162.1875</v>
      </c>
      <c r="AQ131" s="21">
        <f t="shared" ref="AQ131:AQ194" si="125">K131/$AF131</f>
        <v>124.1875</v>
      </c>
      <c r="AR131" s="21">
        <f t="shared" ref="AR131:AR194" si="126">L131/$AF131</f>
        <v>111.51136363636364</v>
      </c>
      <c r="AS131" s="21">
        <f t="shared" ref="AS131:AS194" si="127">M131/$AF131</f>
        <v>94.4375</v>
      </c>
      <c r="AT131" s="21">
        <f t="shared" ref="AT131:AT194" si="128">N131/$AF131</f>
        <v>195.78977272727272</v>
      </c>
      <c r="AU131" s="21">
        <f t="shared" ref="AU131:AU194" si="129">O131/$AF131</f>
        <v>65.954545454545453</v>
      </c>
      <c r="AV131" s="21">
        <f t="shared" ref="AV131:AV194" si="130">P131/$AF131</f>
        <v>150.42045454545453</v>
      </c>
      <c r="AW131" s="21">
        <f t="shared" ref="AW131:AW194" si="131">Q131/$AF131</f>
        <v>157.8125</v>
      </c>
      <c r="AX131" s="21">
        <f t="shared" ref="AX131:AX194" si="132">R131/$AF131</f>
        <v>124.05113636363636</v>
      </c>
      <c r="AY131" s="21">
        <f t="shared" ref="AY131:AY194" si="133">S131/$AF131</f>
        <v>0</v>
      </c>
      <c r="AZ131" s="21">
        <f t="shared" ref="AZ131:AZ194" si="134">T131/$AF131</f>
        <v>0</v>
      </c>
      <c r="BA131" s="21">
        <f t="shared" ref="BA131:BA194" si="135">U131/$AF131</f>
        <v>0</v>
      </c>
      <c r="BB131" s="21">
        <f t="shared" ref="BB131:BB194" si="136">V131/$AF131</f>
        <v>0</v>
      </c>
      <c r="BC131" s="21">
        <f t="shared" ref="BC131:BC194" si="137">W131/$AF131</f>
        <v>0</v>
      </c>
      <c r="BD131" s="21">
        <f t="shared" ref="BD131:BD194" si="138">X131/$AF131</f>
        <v>0</v>
      </c>
      <c r="BE131" s="21">
        <f t="shared" ref="BE131:BE194" si="139">Y131/$AF131</f>
        <v>0</v>
      </c>
      <c r="BF131" s="21">
        <f t="shared" ref="BF131:BF194" si="140">Z131/$AF131</f>
        <v>0</v>
      </c>
      <c r="BG131" s="21">
        <f t="shared" ref="BG131:BG194" si="141">AA131/$AF131</f>
        <v>0</v>
      </c>
      <c r="BH131" s="21">
        <f t="shared" ref="BH131:BH194" si="142">AB131/$AF131</f>
        <v>0</v>
      </c>
      <c r="BI131" s="21">
        <f t="shared" ref="BI131:BI194" si="143">AC131/$AF131</f>
        <v>0</v>
      </c>
      <c r="BJ131" s="21">
        <f t="shared" ref="BJ131:BJ194" si="144">AD131/$AF131</f>
        <v>0</v>
      </c>
      <c r="BK131" s="17">
        <f t="shared" ref="BK131:BK194" si="145">F131*AG131</f>
        <v>1913.3108399999999</v>
      </c>
      <c r="BL131" s="22">
        <f t="shared" ref="BL131:BL194" si="146">SUM(G131:R131)*AG131</f>
        <v>2235.6735599999997</v>
      </c>
      <c r="BM131" s="22">
        <f t="shared" ref="BM131:BM194" si="147">SUM(S131:AD131)*AG131</f>
        <v>0</v>
      </c>
      <c r="BN131" s="22">
        <f t="shared" ref="BN131:BN194" si="148">G131*$AG131</f>
        <v>153.56448</v>
      </c>
      <c r="BO131" s="22">
        <f t="shared" ref="BO131:BO194" si="149">H131*$AG131</f>
        <v>149.35560000000001</v>
      </c>
      <c r="BP131" s="22">
        <f t="shared" ref="BP131:BP194" si="150">I131*$AG131</f>
        <v>153.79452000000001</v>
      </c>
      <c r="BQ131" s="22">
        <f t="shared" ref="BQ131:BQ194" si="151">J131*$AG131</f>
        <v>243.20339999999999</v>
      </c>
      <c r="BR131" s="22">
        <f t="shared" ref="BR131:BR194" si="152">K131*$AG131</f>
        <v>186.22164000000001</v>
      </c>
      <c r="BS131" s="22">
        <f t="shared" ref="BS131:BS194" si="153">L131*$AG131</f>
        <v>167.21351999999999</v>
      </c>
      <c r="BT131" s="22">
        <f t="shared" ref="BT131:BT194" si="154">M131*$AG131</f>
        <v>141.61091999999999</v>
      </c>
      <c r="BU131" s="22">
        <f t="shared" ref="BU131:BU194" si="155">N131*$AG131</f>
        <v>293.59068000000002</v>
      </c>
      <c r="BV131" s="22">
        <f t="shared" ref="BV131:BV194" si="156">O131*$AG131</f>
        <v>98.90016</v>
      </c>
      <c r="BW131" s="22">
        <f t="shared" ref="BW131:BW194" si="157">P131*$AG131</f>
        <v>225.55848</v>
      </c>
      <c r="BX131" s="22">
        <f t="shared" ref="BX131:BX194" si="158">Q131*$AG131</f>
        <v>236.643</v>
      </c>
      <c r="BY131" s="22">
        <f t="shared" ref="BY131:BY194" si="159">R131*$AG131</f>
        <v>186.01715999999999</v>
      </c>
      <c r="BZ131" s="22">
        <f t="shared" ref="BZ131:BZ194" si="160">S131*$AG131</f>
        <v>0</v>
      </c>
      <c r="CA131" s="22">
        <f t="shared" ref="CA131:CA194" si="161">T131*$AG131</f>
        <v>0</v>
      </c>
      <c r="CB131" s="22">
        <f t="shared" ref="CB131:CB194" si="162">U131*$AG131</f>
        <v>0</v>
      </c>
      <c r="CC131" s="22">
        <f t="shared" ref="CC131:CC194" si="163">V131*$AG131</f>
        <v>0</v>
      </c>
      <c r="CD131" s="22">
        <f t="shared" ref="CD131:CD194" si="164">W131*$AG131</f>
        <v>0</v>
      </c>
      <c r="CE131" s="22">
        <f t="shared" ref="CE131:CE194" si="165">X131*$AG131</f>
        <v>0</v>
      </c>
      <c r="CF131" s="22">
        <f t="shared" ref="CF131:CF194" si="166">Y131*$AG131</f>
        <v>0</v>
      </c>
      <c r="CG131" s="22">
        <f t="shared" ref="CG131:CG194" si="167">Z131*$AG131</f>
        <v>0</v>
      </c>
      <c r="CH131" s="22">
        <f t="shared" ref="CH131:CH194" si="168">AA131*$AG131</f>
        <v>0</v>
      </c>
      <c r="CI131" s="22">
        <f t="shared" ref="CI131:CI194" si="169">AB131*$AG131</f>
        <v>0</v>
      </c>
      <c r="CJ131" s="22">
        <f t="shared" ref="CJ131:CJ194" si="170">AC131*$AG131</f>
        <v>0</v>
      </c>
      <c r="CK131" s="22">
        <f t="shared" ref="CK131:CK194" si="171">AD131*$AG131</f>
        <v>0</v>
      </c>
    </row>
    <row r="132" spans="1:89" x14ac:dyDescent="0.25">
      <c r="A132" t="str">
        <f>VLOOKUP($C132,'Tech Pallet'!$A:$J,10,0)</f>
        <v>NOV</v>
      </c>
      <c r="B132" s="30" t="str">
        <f>VLOOKUP(C132,'Tech Pallet'!A:I,3,0)</f>
        <v>Yasso Sticks</v>
      </c>
      <c r="C132" s="12">
        <f>VLOOKUP($D132,'DU -UCC'!B:C,2,0)</f>
        <v>64325563</v>
      </c>
      <c r="D132" s="84">
        <v>10850001974674</v>
      </c>
      <c r="E132" s="85" t="s">
        <v>227</v>
      </c>
      <c r="F132" s="86">
        <v>253215</v>
      </c>
      <c r="G132" s="86">
        <v>17204</v>
      </c>
      <c r="H132" s="86">
        <v>23018</v>
      </c>
      <c r="I132" s="86">
        <v>30943</v>
      </c>
      <c r="J132" s="86">
        <v>31424</v>
      </c>
      <c r="K132" s="86">
        <v>32946</v>
      </c>
      <c r="L132" s="86">
        <v>39899</v>
      </c>
      <c r="M132" s="86">
        <v>28716</v>
      </c>
      <c r="N132" s="86">
        <v>21122</v>
      </c>
      <c r="O132" s="86">
        <v>31415</v>
      </c>
      <c r="P132" s="86">
        <v>22998</v>
      </c>
      <c r="Q132" s="86">
        <v>15274</v>
      </c>
      <c r="R132" s="86">
        <v>21730</v>
      </c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23">
        <f t="shared" si="116"/>
        <v>569904</v>
      </c>
      <c r="AF132">
        <f>VLOOKUP($C132,'Tech Pallet'!$A:$I,9,0)</f>
        <v>187</v>
      </c>
      <c r="AG132">
        <f>VLOOKUP($C132,'Tech Pallet'!$A:$H,8,0)</f>
        <v>3.3119999999999998E-3</v>
      </c>
      <c r="AH132" s="25">
        <f t="shared" ref="AH132:AH195" si="172">SUM(G132:R132)</f>
        <v>316689</v>
      </c>
      <c r="AI132" s="25">
        <f t="shared" si="117"/>
        <v>0</v>
      </c>
      <c r="AJ132" s="8">
        <f t="shared" si="118"/>
        <v>1354.090909090909</v>
      </c>
      <c r="AK132" s="21">
        <f t="shared" si="119"/>
        <v>1693.524064171123</v>
      </c>
      <c r="AL132" s="20">
        <f t="shared" si="120"/>
        <v>0</v>
      </c>
      <c r="AM132" s="21">
        <f t="shared" si="121"/>
        <v>92</v>
      </c>
      <c r="AN132" s="21">
        <f t="shared" si="122"/>
        <v>123.09090909090909</v>
      </c>
      <c r="AO132" s="21">
        <f t="shared" si="123"/>
        <v>165.47058823529412</v>
      </c>
      <c r="AP132" s="21">
        <f t="shared" si="124"/>
        <v>168.04278074866309</v>
      </c>
      <c r="AQ132" s="21">
        <f t="shared" si="125"/>
        <v>176.18181818181819</v>
      </c>
      <c r="AR132" s="21">
        <f t="shared" si="126"/>
        <v>213.36363636363637</v>
      </c>
      <c r="AS132" s="21">
        <f t="shared" si="127"/>
        <v>153.56149732620321</v>
      </c>
      <c r="AT132" s="21">
        <f t="shared" si="128"/>
        <v>112.95187165775401</v>
      </c>
      <c r="AU132" s="21">
        <f t="shared" si="129"/>
        <v>167.99465240641712</v>
      </c>
      <c r="AV132" s="21">
        <f t="shared" si="130"/>
        <v>122.98395721925134</v>
      </c>
      <c r="AW132" s="21">
        <f t="shared" si="131"/>
        <v>81.679144385026731</v>
      </c>
      <c r="AX132" s="21">
        <f t="shared" si="132"/>
        <v>116.20320855614973</v>
      </c>
      <c r="AY132" s="21">
        <f t="shared" si="133"/>
        <v>0</v>
      </c>
      <c r="AZ132" s="21">
        <f t="shared" si="134"/>
        <v>0</v>
      </c>
      <c r="BA132" s="21">
        <f t="shared" si="135"/>
        <v>0</v>
      </c>
      <c r="BB132" s="21">
        <f t="shared" si="136"/>
        <v>0</v>
      </c>
      <c r="BC132" s="21">
        <f t="shared" si="137"/>
        <v>0</v>
      </c>
      <c r="BD132" s="21">
        <f t="shared" si="138"/>
        <v>0</v>
      </c>
      <c r="BE132" s="21">
        <f t="shared" si="139"/>
        <v>0</v>
      </c>
      <c r="BF132" s="21">
        <f t="shared" si="140"/>
        <v>0</v>
      </c>
      <c r="BG132" s="21">
        <f t="shared" si="141"/>
        <v>0</v>
      </c>
      <c r="BH132" s="21">
        <f t="shared" si="142"/>
        <v>0</v>
      </c>
      <c r="BI132" s="21">
        <f t="shared" si="143"/>
        <v>0</v>
      </c>
      <c r="BJ132" s="21">
        <f t="shared" si="144"/>
        <v>0</v>
      </c>
      <c r="BK132" s="17">
        <f t="shared" si="145"/>
        <v>838.64807999999994</v>
      </c>
      <c r="BL132" s="22">
        <f t="shared" si="146"/>
        <v>1048.8739679999999</v>
      </c>
      <c r="BM132" s="22">
        <f t="shared" si="147"/>
        <v>0</v>
      </c>
      <c r="BN132" s="22">
        <f t="shared" si="148"/>
        <v>56.979647999999997</v>
      </c>
      <c r="BO132" s="22">
        <f t="shared" si="149"/>
        <v>76.235615999999993</v>
      </c>
      <c r="BP132" s="22">
        <f t="shared" si="150"/>
        <v>102.483216</v>
      </c>
      <c r="BQ132" s="22">
        <f t="shared" si="151"/>
        <v>104.07628799999999</v>
      </c>
      <c r="BR132" s="22">
        <f t="shared" si="152"/>
        <v>109.11715199999999</v>
      </c>
      <c r="BS132" s="22">
        <f t="shared" si="153"/>
        <v>132.145488</v>
      </c>
      <c r="BT132" s="22">
        <f t="shared" si="154"/>
        <v>95.10739199999999</v>
      </c>
      <c r="BU132" s="22">
        <f t="shared" si="155"/>
        <v>69.956063999999998</v>
      </c>
      <c r="BV132" s="22">
        <f t="shared" si="156"/>
        <v>104.04647999999999</v>
      </c>
      <c r="BW132" s="22">
        <f t="shared" si="157"/>
        <v>76.169376</v>
      </c>
      <c r="BX132" s="22">
        <f t="shared" si="158"/>
        <v>50.587488</v>
      </c>
      <c r="BY132" s="22">
        <f t="shared" si="159"/>
        <v>71.969759999999994</v>
      </c>
      <c r="BZ132" s="22">
        <f t="shared" si="160"/>
        <v>0</v>
      </c>
      <c r="CA132" s="22">
        <f t="shared" si="161"/>
        <v>0</v>
      </c>
      <c r="CB132" s="22">
        <f t="shared" si="162"/>
        <v>0</v>
      </c>
      <c r="CC132" s="22">
        <f t="shared" si="163"/>
        <v>0</v>
      </c>
      <c r="CD132" s="22">
        <f t="shared" si="164"/>
        <v>0</v>
      </c>
      <c r="CE132" s="22">
        <f t="shared" si="165"/>
        <v>0</v>
      </c>
      <c r="CF132" s="22">
        <f t="shared" si="166"/>
        <v>0</v>
      </c>
      <c r="CG132" s="22">
        <f t="shared" si="167"/>
        <v>0</v>
      </c>
      <c r="CH132" s="22">
        <f t="shared" si="168"/>
        <v>0</v>
      </c>
      <c r="CI132" s="22">
        <f t="shared" si="169"/>
        <v>0</v>
      </c>
      <c r="CJ132" s="22">
        <f t="shared" si="170"/>
        <v>0</v>
      </c>
      <c r="CK132" s="22">
        <f t="shared" si="171"/>
        <v>0</v>
      </c>
    </row>
    <row r="133" spans="1:89" x14ac:dyDescent="0.25">
      <c r="A133" t="str">
        <f>VLOOKUP($C133,'Tech Pallet'!$A:$J,10,0)</f>
        <v>PIC</v>
      </c>
      <c r="B133" s="30" t="str">
        <f>VLOOKUP(C133,'Tech Pallet'!A:I,3,0)</f>
        <v>BJ PTS</v>
      </c>
      <c r="C133" s="12">
        <f>VLOOKUP($D133,'DU -UCC'!B:C,2,0)</f>
        <v>84135781</v>
      </c>
      <c r="D133" s="84">
        <v>10076840400055</v>
      </c>
      <c r="E133" s="85" t="s">
        <v>242</v>
      </c>
      <c r="F133" s="86">
        <v>317013</v>
      </c>
      <c r="G133" s="86">
        <v>18009</v>
      </c>
      <c r="H133" s="86">
        <v>25526</v>
      </c>
      <c r="I133" s="86">
        <v>27650</v>
      </c>
      <c r="J133" s="86">
        <v>25047</v>
      </c>
      <c r="K133" s="86">
        <v>27219</v>
      </c>
      <c r="L133" s="86">
        <v>38177</v>
      </c>
      <c r="M133" s="86">
        <v>27905</v>
      </c>
      <c r="N133" s="86">
        <v>31585</v>
      </c>
      <c r="O133" s="86">
        <v>31630</v>
      </c>
      <c r="P133" s="86">
        <v>20410</v>
      </c>
      <c r="Q133" s="86">
        <v>19793</v>
      </c>
      <c r="R133" s="86">
        <v>31175</v>
      </c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23">
        <f t="shared" si="116"/>
        <v>641139</v>
      </c>
      <c r="AF133">
        <f>VLOOKUP($C133,'Tech Pallet'!$A:$I,9,0)</f>
        <v>240</v>
      </c>
      <c r="AG133">
        <f>VLOOKUP($C133,'Tech Pallet'!$A:$H,8,0)</f>
        <v>3.7853439999999999E-3</v>
      </c>
      <c r="AH133" s="25">
        <f t="shared" si="172"/>
        <v>324126</v>
      </c>
      <c r="AI133" s="25">
        <f t="shared" si="117"/>
        <v>0</v>
      </c>
      <c r="AJ133" s="8">
        <f t="shared" si="118"/>
        <v>1320.8875</v>
      </c>
      <c r="AK133" s="21">
        <f t="shared" si="119"/>
        <v>1350.5250000000001</v>
      </c>
      <c r="AL133" s="20">
        <f t="shared" si="120"/>
        <v>0</v>
      </c>
      <c r="AM133" s="21">
        <f t="shared" si="121"/>
        <v>75.037499999999994</v>
      </c>
      <c r="AN133" s="21">
        <f t="shared" si="122"/>
        <v>106.35833333333333</v>
      </c>
      <c r="AO133" s="21">
        <f t="shared" si="123"/>
        <v>115.20833333333333</v>
      </c>
      <c r="AP133" s="21">
        <f t="shared" si="124"/>
        <v>104.3625</v>
      </c>
      <c r="AQ133" s="21">
        <f t="shared" si="125"/>
        <v>113.41249999999999</v>
      </c>
      <c r="AR133" s="21">
        <f t="shared" si="126"/>
        <v>159.07083333333333</v>
      </c>
      <c r="AS133" s="21">
        <f t="shared" si="127"/>
        <v>116.27083333333333</v>
      </c>
      <c r="AT133" s="21">
        <f t="shared" si="128"/>
        <v>131.60416666666666</v>
      </c>
      <c r="AU133" s="21">
        <f t="shared" si="129"/>
        <v>131.79166666666666</v>
      </c>
      <c r="AV133" s="21">
        <f t="shared" si="130"/>
        <v>85.041666666666671</v>
      </c>
      <c r="AW133" s="21">
        <f t="shared" si="131"/>
        <v>82.470833333333331</v>
      </c>
      <c r="AX133" s="21">
        <f t="shared" si="132"/>
        <v>129.89583333333334</v>
      </c>
      <c r="AY133" s="21">
        <f t="shared" si="133"/>
        <v>0</v>
      </c>
      <c r="AZ133" s="21">
        <f t="shared" si="134"/>
        <v>0</v>
      </c>
      <c r="BA133" s="21">
        <f t="shared" si="135"/>
        <v>0</v>
      </c>
      <c r="BB133" s="21">
        <f t="shared" si="136"/>
        <v>0</v>
      </c>
      <c r="BC133" s="21">
        <f t="shared" si="137"/>
        <v>0</v>
      </c>
      <c r="BD133" s="21">
        <f t="shared" si="138"/>
        <v>0</v>
      </c>
      <c r="BE133" s="21">
        <f t="shared" si="139"/>
        <v>0</v>
      </c>
      <c r="BF133" s="21">
        <f t="shared" si="140"/>
        <v>0</v>
      </c>
      <c r="BG133" s="21">
        <f t="shared" si="141"/>
        <v>0</v>
      </c>
      <c r="BH133" s="21">
        <f t="shared" si="142"/>
        <v>0</v>
      </c>
      <c r="BI133" s="21">
        <f t="shared" si="143"/>
        <v>0</v>
      </c>
      <c r="BJ133" s="21">
        <f t="shared" si="144"/>
        <v>0</v>
      </c>
      <c r="BK133" s="17">
        <f t="shared" si="145"/>
        <v>1200.0032574720001</v>
      </c>
      <c r="BL133" s="22">
        <f t="shared" si="146"/>
        <v>1226.9284093439999</v>
      </c>
      <c r="BM133" s="22">
        <f t="shared" si="147"/>
        <v>0</v>
      </c>
      <c r="BN133" s="22">
        <f t="shared" si="148"/>
        <v>68.170260095999993</v>
      </c>
      <c r="BO133" s="22">
        <f t="shared" si="149"/>
        <v>96.624690943999994</v>
      </c>
      <c r="BP133" s="22">
        <f t="shared" si="150"/>
        <v>104.66476160000001</v>
      </c>
      <c r="BQ133" s="22">
        <f t="shared" si="151"/>
        <v>94.811511167999996</v>
      </c>
      <c r="BR133" s="22">
        <f t="shared" si="152"/>
        <v>103.033278336</v>
      </c>
      <c r="BS133" s="22">
        <f t="shared" si="153"/>
        <v>144.513077888</v>
      </c>
      <c r="BT133" s="22">
        <f t="shared" si="154"/>
        <v>105.63002432</v>
      </c>
      <c r="BU133" s="22">
        <f t="shared" si="155"/>
        <v>119.56009023999999</v>
      </c>
      <c r="BV133" s="22">
        <f t="shared" si="156"/>
        <v>119.73043072</v>
      </c>
      <c r="BW133" s="22">
        <f t="shared" si="157"/>
        <v>77.258871040000002</v>
      </c>
      <c r="BX133" s="22">
        <f t="shared" si="158"/>
        <v>74.923313792000002</v>
      </c>
      <c r="BY133" s="22">
        <f t="shared" si="159"/>
        <v>118.0080992</v>
      </c>
      <c r="BZ133" s="22">
        <f t="shared" si="160"/>
        <v>0</v>
      </c>
      <c r="CA133" s="22">
        <f t="shared" si="161"/>
        <v>0</v>
      </c>
      <c r="CB133" s="22">
        <f t="shared" si="162"/>
        <v>0</v>
      </c>
      <c r="CC133" s="22">
        <f t="shared" si="163"/>
        <v>0</v>
      </c>
      <c r="CD133" s="22">
        <f t="shared" si="164"/>
        <v>0</v>
      </c>
      <c r="CE133" s="22">
        <f t="shared" si="165"/>
        <v>0</v>
      </c>
      <c r="CF133" s="22">
        <f t="shared" si="166"/>
        <v>0</v>
      </c>
      <c r="CG133" s="22">
        <f t="shared" si="167"/>
        <v>0</v>
      </c>
      <c r="CH133" s="22">
        <f t="shared" si="168"/>
        <v>0</v>
      </c>
      <c r="CI133" s="22">
        <f t="shared" si="169"/>
        <v>0</v>
      </c>
      <c r="CJ133" s="22">
        <f t="shared" si="170"/>
        <v>0</v>
      </c>
      <c r="CK133" s="22">
        <f t="shared" si="171"/>
        <v>0</v>
      </c>
    </row>
    <row r="134" spans="1:89" x14ac:dyDescent="0.25">
      <c r="A134" t="str">
        <f>VLOOKUP($C134,'Tech Pallet'!$A:$J,10,0)</f>
        <v>NOV</v>
      </c>
      <c r="B134" s="30" t="str">
        <f>VLOOKUP(C134,'Tech Pallet'!A:I,3,0)</f>
        <v>BJ Bars</v>
      </c>
      <c r="C134" s="12">
        <f>VLOOKUP($D134,'DU -UCC'!B:C,2,0)</f>
        <v>64988054</v>
      </c>
      <c r="D134" s="84">
        <v>10076840004581</v>
      </c>
      <c r="E134" s="85" t="s">
        <v>547</v>
      </c>
      <c r="F134" s="86">
        <v>0</v>
      </c>
      <c r="G134" s="86">
        <v>0</v>
      </c>
      <c r="H134" s="86">
        <v>0</v>
      </c>
      <c r="I134" s="86">
        <v>0</v>
      </c>
      <c r="J134" s="86">
        <v>0</v>
      </c>
      <c r="K134" s="86">
        <v>0</v>
      </c>
      <c r="L134" s="86">
        <v>0</v>
      </c>
      <c r="M134" s="86">
        <v>0</v>
      </c>
      <c r="N134" s="86">
        <v>0</v>
      </c>
      <c r="O134" s="86">
        <v>0</v>
      </c>
      <c r="P134" s="86">
        <v>0</v>
      </c>
      <c r="Q134" s="86">
        <v>0</v>
      </c>
      <c r="R134" s="86">
        <v>6727</v>
      </c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23">
        <f t="shared" si="116"/>
        <v>6727</v>
      </c>
      <c r="AF134">
        <f>VLOOKUP($C134,'Tech Pallet'!$A:$I,9,0)</f>
        <v>165</v>
      </c>
      <c r="AG134">
        <f>VLOOKUP($C134,'Tech Pallet'!$A:$H,8,0)</f>
        <v>2.3999999999999998E-3</v>
      </c>
      <c r="AH134" s="25">
        <f t="shared" si="172"/>
        <v>6727</v>
      </c>
      <c r="AI134" s="25">
        <f t="shared" si="117"/>
        <v>0</v>
      </c>
      <c r="AJ134" s="8">
        <f t="shared" si="118"/>
        <v>0</v>
      </c>
      <c r="AK134" s="21">
        <f t="shared" si="119"/>
        <v>40.769696969696973</v>
      </c>
      <c r="AL134" s="20">
        <f t="shared" si="120"/>
        <v>0</v>
      </c>
      <c r="AM134" s="21">
        <f t="shared" si="121"/>
        <v>0</v>
      </c>
      <c r="AN134" s="21">
        <f t="shared" si="122"/>
        <v>0</v>
      </c>
      <c r="AO134" s="21">
        <f t="shared" si="123"/>
        <v>0</v>
      </c>
      <c r="AP134" s="21">
        <f t="shared" si="124"/>
        <v>0</v>
      </c>
      <c r="AQ134" s="21">
        <f t="shared" si="125"/>
        <v>0</v>
      </c>
      <c r="AR134" s="21">
        <f t="shared" si="126"/>
        <v>0</v>
      </c>
      <c r="AS134" s="21">
        <f t="shared" si="127"/>
        <v>0</v>
      </c>
      <c r="AT134" s="21">
        <f t="shared" si="128"/>
        <v>0</v>
      </c>
      <c r="AU134" s="21">
        <f t="shared" si="129"/>
        <v>0</v>
      </c>
      <c r="AV134" s="21">
        <f t="shared" si="130"/>
        <v>0</v>
      </c>
      <c r="AW134" s="21">
        <f t="shared" si="131"/>
        <v>0</v>
      </c>
      <c r="AX134" s="21">
        <f t="shared" si="132"/>
        <v>40.769696969696973</v>
      </c>
      <c r="AY134" s="21">
        <f t="shared" si="133"/>
        <v>0</v>
      </c>
      <c r="AZ134" s="21">
        <f t="shared" si="134"/>
        <v>0</v>
      </c>
      <c r="BA134" s="21">
        <f t="shared" si="135"/>
        <v>0</v>
      </c>
      <c r="BB134" s="21">
        <f t="shared" si="136"/>
        <v>0</v>
      </c>
      <c r="BC134" s="21">
        <f t="shared" si="137"/>
        <v>0</v>
      </c>
      <c r="BD134" s="21">
        <f t="shared" si="138"/>
        <v>0</v>
      </c>
      <c r="BE134" s="21">
        <f t="shared" si="139"/>
        <v>0</v>
      </c>
      <c r="BF134" s="21">
        <f t="shared" si="140"/>
        <v>0</v>
      </c>
      <c r="BG134" s="21">
        <f t="shared" si="141"/>
        <v>0</v>
      </c>
      <c r="BH134" s="21">
        <f t="shared" si="142"/>
        <v>0</v>
      </c>
      <c r="BI134" s="21">
        <f t="shared" si="143"/>
        <v>0</v>
      </c>
      <c r="BJ134" s="21">
        <f t="shared" si="144"/>
        <v>0</v>
      </c>
      <c r="BK134" s="17">
        <f t="shared" si="145"/>
        <v>0</v>
      </c>
      <c r="BL134" s="22">
        <f t="shared" si="146"/>
        <v>16.1448</v>
      </c>
      <c r="BM134" s="22">
        <f t="shared" si="147"/>
        <v>0</v>
      </c>
      <c r="BN134" s="22">
        <f t="shared" si="148"/>
        <v>0</v>
      </c>
      <c r="BO134" s="22">
        <f t="shared" si="149"/>
        <v>0</v>
      </c>
      <c r="BP134" s="22">
        <f t="shared" si="150"/>
        <v>0</v>
      </c>
      <c r="BQ134" s="22">
        <f t="shared" si="151"/>
        <v>0</v>
      </c>
      <c r="BR134" s="22">
        <f t="shared" si="152"/>
        <v>0</v>
      </c>
      <c r="BS134" s="22">
        <f t="shared" si="153"/>
        <v>0</v>
      </c>
      <c r="BT134" s="22">
        <f t="shared" si="154"/>
        <v>0</v>
      </c>
      <c r="BU134" s="22">
        <f t="shared" si="155"/>
        <v>0</v>
      </c>
      <c r="BV134" s="22">
        <f t="shared" si="156"/>
        <v>0</v>
      </c>
      <c r="BW134" s="22">
        <f t="shared" si="157"/>
        <v>0</v>
      </c>
      <c r="BX134" s="22">
        <f t="shared" si="158"/>
        <v>0</v>
      </c>
      <c r="BY134" s="22">
        <f t="shared" si="159"/>
        <v>16.1448</v>
      </c>
      <c r="BZ134" s="22">
        <f t="shared" si="160"/>
        <v>0</v>
      </c>
      <c r="CA134" s="22">
        <f t="shared" si="161"/>
        <v>0</v>
      </c>
      <c r="CB134" s="22">
        <f t="shared" si="162"/>
        <v>0</v>
      </c>
      <c r="CC134" s="22">
        <f t="shared" si="163"/>
        <v>0</v>
      </c>
      <c r="CD134" s="22">
        <f t="shared" si="164"/>
        <v>0</v>
      </c>
      <c r="CE134" s="22">
        <f t="shared" si="165"/>
        <v>0</v>
      </c>
      <c r="CF134" s="22">
        <f t="shared" si="166"/>
        <v>0</v>
      </c>
      <c r="CG134" s="22">
        <f t="shared" si="167"/>
        <v>0</v>
      </c>
      <c r="CH134" s="22">
        <f t="shared" si="168"/>
        <v>0</v>
      </c>
      <c r="CI134" s="22">
        <f t="shared" si="169"/>
        <v>0</v>
      </c>
      <c r="CJ134" s="22">
        <f t="shared" si="170"/>
        <v>0</v>
      </c>
      <c r="CK134" s="22">
        <f t="shared" si="171"/>
        <v>0</v>
      </c>
    </row>
    <row r="135" spans="1:89" x14ac:dyDescent="0.25">
      <c r="A135" t="str">
        <f>VLOOKUP($C135,'Tech Pallet'!$A:$J,10,0)</f>
        <v>PIC</v>
      </c>
      <c r="B135" s="30" t="str">
        <f>VLOOKUP(C135,'Tech Pallet'!A:I,3,0)</f>
        <v>BJ PTS</v>
      </c>
      <c r="C135" s="12">
        <f>VLOOKUP($D135,'DU -UCC'!B:C,2,0)</f>
        <v>84137694</v>
      </c>
      <c r="D135" s="84">
        <v>10076840101341</v>
      </c>
      <c r="E135" s="85" t="s">
        <v>247</v>
      </c>
      <c r="F135" s="86">
        <v>294446</v>
      </c>
      <c r="G135" s="86">
        <v>16350</v>
      </c>
      <c r="H135" s="86">
        <v>25000</v>
      </c>
      <c r="I135" s="86">
        <v>28573</v>
      </c>
      <c r="J135" s="86">
        <v>27059</v>
      </c>
      <c r="K135" s="86">
        <v>26410</v>
      </c>
      <c r="L135" s="86">
        <v>30368</v>
      </c>
      <c r="M135" s="86">
        <v>26546</v>
      </c>
      <c r="N135" s="86">
        <v>27920</v>
      </c>
      <c r="O135" s="86">
        <v>28494</v>
      </c>
      <c r="P135" s="86">
        <v>19786</v>
      </c>
      <c r="Q135" s="86">
        <v>18431</v>
      </c>
      <c r="R135" s="86">
        <v>19261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23">
        <f t="shared" si="116"/>
        <v>588644</v>
      </c>
      <c r="AF135">
        <f>VLOOKUP($C135,'Tech Pallet'!$A:$I,9,0)</f>
        <v>240</v>
      </c>
      <c r="AG135">
        <f>VLOOKUP($C135,'Tech Pallet'!$A:$H,8,0)</f>
        <v>3.7853439999999999E-3</v>
      </c>
      <c r="AH135" s="25">
        <f t="shared" si="172"/>
        <v>294198</v>
      </c>
      <c r="AI135" s="25">
        <f t="shared" si="117"/>
        <v>0</v>
      </c>
      <c r="AJ135" s="8">
        <f t="shared" si="118"/>
        <v>1226.8583333333333</v>
      </c>
      <c r="AK135" s="21">
        <f t="shared" si="119"/>
        <v>1225.825</v>
      </c>
      <c r="AL135" s="20">
        <f t="shared" si="120"/>
        <v>0</v>
      </c>
      <c r="AM135" s="21">
        <f t="shared" si="121"/>
        <v>68.125</v>
      </c>
      <c r="AN135" s="21">
        <f t="shared" si="122"/>
        <v>104.16666666666667</v>
      </c>
      <c r="AO135" s="21">
        <f t="shared" si="123"/>
        <v>119.05416666666666</v>
      </c>
      <c r="AP135" s="21">
        <f t="shared" si="124"/>
        <v>112.74583333333334</v>
      </c>
      <c r="AQ135" s="21">
        <f t="shared" si="125"/>
        <v>110.04166666666667</v>
      </c>
      <c r="AR135" s="21">
        <f t="shared" si="126"/>
        <v>126.53333333333333</v>
      </c>
      <c r="AS135" s="21">
        <f t="shared" si="127"/>
        <v>110.60833333333333</v>
      </c>
      <c r="AT135" s="21">
        <f t="shared" si="128"/>
        <v>116.33333333333333</v>
      </c>
      <c r="AU135" s="21">
        <f t="shared" si="129"/>
        <v>118.72499999999999</v>
      </c>
      <c r="AV135" s="21">
        <f t="shared" si="130"/>
        <v>82.441666666666663</v>
      </c>
      <c r="AW135" s="21">
        <f t="shared" si="131"/>
        <v>76.795833333333334</v>
      </c>
      <c r="AX135" s="21">
        <f t="shared" si="132"/>
        <v>80.254166666666663</v>
      </c>
      <c r="AY135" s="21">
        <f t="shared" si="133"/>
        <v>0</v>
      </c>
      <c r="AZ135" s="21">
        <f t="shared" si="134"/>
        <v>0</v>
      </c>
      <c r="BA135" s="21">
        <f t="shared" si="135"/>
        <v>0</v>
      </c>
      <c r="BB135" s="21">
        <f t="shared" si="136"/>
        <v>0</v>
      </c>
      <c r="BC135" s="21">
        <f t="shared" si="137"/>
        <v>0</v>
      </c>
      <c r="BD135" s="21">
        <f t="shared" si="138"/>
        <v>0</v>
      </c>
      <c r="BE135" s="21">
        <f t="shared" si="139"/>
        <v>0</v>
      </c>
      <c r="BF135" s="21">
        <f t="shared" si="140"/>
        <v>0</v>
      </c>
      <c r="BG135" s="21">
        <f t="shared" si="141"/>
        <v>0</v>
      </c>
      <c r="BH135" s="21">
        <f t="shared" si="142"/>
        <v>0</v>
      </c>
      <c r="BI135" s="21">
        <f t="shared" si="143"/>
        <v>0</v>
      </c>
      <c r="BJ135" s="21">
        <f t="shared" si="144"/>
        <v>0</v>
      </c>
      <c r="BK135" s="17">
        <f t="shared" si="145"/>
        <v>1114.579399424</v>
      </c>
      <c r="BL135" s="22">
        <f t="shared" si="146"/>
        <v>1113.640634112</v>
      </c>
      <c r="BM135" s="22">
        <f t="shared" si="147"/>
        <v>0</v>
      </c>
      <c r="BN135" s="22">
        <f t="shared" si="148"/>
        <v>61.890374399999999</v>
      </c>
      <c r="BO135" s="22">
        <f t="shared" si="149"/>
        <v>94.633600000000001</v>
      </c>
      <c r="BP135" s="22">
        <f t="shared" si="150"/>
        <v>108.158634112</v>
      </c>
      <c r="BQ135" s="22">
        <f t="shared" si="151"/>
        <v>102.42762329599999</v>
      </c>
      <c r="BR135" s="22">
        <f t="shared" si="152"/>
        <v>99.970935040000001</v>
      </c>
      <c r="BS135" s="22">
        <f t="shared" si="153"/>
        <v>114.953326592</v>
      </c>
      <c r="BT135" s="22">
        <f t="shared" si="154"/>
        <v>100.485741824</v>
      </c>
      <c r="BU135" s="22">
        <f t="shared" si="155"/>
        <v>105.68680447999999</v>
      </c>
      <c r="BV135" s="22">
        <f t="shared" si="156"/>
        <v>107.859591936</v>
      </c>
      <c r="BW135" s="22">
        <f t="shared" si="157"/>
        <v>74.896816384000005</v>
      </c>
      <c r="BX135" s="22">
        <f t="shared" si="158"/>
        <v>69.767675264000005</v>
      </c>
      <c r="BY135" s="22">
        <f t="shared" si="159"/>
        <v>72.909510784000005</v>
      </c>
      <c r="BZ135" s="22">
        <f t="shared" si="160"/>
        <v>0</v>
      </c>
      <c r="CA135" s="22">
        <f t="shared" si="161"/>
        <v>0</v>
      </c>
      <c r="CB135" s="22">
        <f t="shared" si="162"/>
        <v>0</v>
      </c>
      <c r="CC135" s="22">
        <f t="shared" si="163"/>
        <v>0</v>
      </c>
      <c r="CD135" s="22">
        <f t="shared" si="164"/>
        <v>0</v>
      </c>
      <c r="CE135" s="22">
        <f t="shared" si="165"/>
        <v>0</v>
      </c>
      <c r="CF135" s="22">
        <f t="shared" si="166"/>
        <v>0</v>
      </c>
      <c r="CG135" s="22">
        <f t="shared" si="167"/>
        <v>0</v>
      </c>
      <c r="CH135" s="22">
        <f t="shared" si="168"/>
        <v>0</v>
      </c>
      <c r="CI135" s="22">
        <f t="shared" si="169"/>
        <v>0</v>
      </c>
      <c r="CJ135" s="22">
        <f t="shared" si="170"/>
        <v>0</v>
      </c>
      <c r="CK135" s="22">
        <f t="shared" si="171"/>
        <v>0</v>
      </c>
    </row>
    <row r="136" spans="1:89" x14ac:dyDescent="0.25">
      <c r="A136" t="str">
        <f>VLOOKUP($C136,'Tech Pallet'!$A:$J,10,0)</f>
        <v>PIC</v>
      </c>
      <c r="B136" s="30" t="str">
        <f>VLOOKUP(C136,'Tech Pallet'!A:I,3,0)</f>
        <v>Sundaes</v>
      </c>
      <c r="C136" s="12">
        <f>VLOOKUP($D136,'DU -UCC'!B:C,2,0)</f>
        <v>64986251</v>
      </c>
      <c r="D136" s="84">
        <v>10076840004512</v>
      </c>
      <c r="E136" s="85" t="s">
        <v>562</v>
      </c>
      <c r="F136" s="86">
        <v>0</v>
      </c>
      <c r="G136" s="86">
        <v>0</v>
      </c>
      <c r="H136" s="86">
        <v>0</v>
      </c>
      <c r="I136" s="86">
        <v>0</v>
      </c>
      <c r="J136" s="86">
        <v>0</v>
      </c>
      <c r="K136" s="86">
        <v>0</v>
      </c>
      <c r="L136" s="86">
        <v>0</v>
      </c>
      <c r="M136" s="86">
        <v>0</v>
      </c>
      <c r="N136" s="86">
        <v>0</v>
      </c>
      <c r="O136" s="86">
        <v>0</v>
      </c>
      <c r="P136" s="86">
        <v>0</v>
      </c>
      <c r="Q136" s="86">
        <v>0</v>
      </c>
      <c r="R136" s="86">
        <v>391</v>
      </c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23">
        <f t="shared" si="116"/>
        <v>391</v>
      </c>
      <c r="AF136">
        <f>VLOOKUP($C136,'Tech Pallet'!$A:$I,9,0)</f>
        <v>240</v>
      </c>
      <c r="AG136">
        <f>VLOOKUP($C136,'Tech Pallet'!$A:$H,8,0)</f>
        <v>3.4159999999999998E-3</v>
      </c>
      <c r="AH136" s="25">
        <f t="shared" si="172"/>
        <v>391</v>
      </c>
      <c r="AI136" s="25">
        <f t="shared" si="117"/>
        <v>0</v>
      </c>
      <c r="AJ136" s="8">
        <f t="shared" si="118"/>
        <v>0</v>
      </c>
      <c r="AK136" s="21">
        <f t="shared" si="119"/>
        <v>1.6291666666666667</v>
      </c>
      <c r="AL136" s="20">
        <f t="shared" si="120"/>
        <v>0</v>
      </c>
      <c r="AM136" s="21">
        <f t="shared" si="121"/>
        <v>0</v>
      </c>
      <c r="AN136" s="21">
        <f t="shared" si="122"/>
        <v>0</v>
      </c>
      <c r="AO136" s="21">
        <f t="shared" si="123"/>
        <v>0</v>
      </c>
      <c r="AP136" s="21">
        <f t="shared" si="124"/>
        <v>0</v>
      </c>
      <c r="AQ136" s="21">
        <f t="shared" si="125"/>
        <v>0</v>
      </c>
      <c r="AR136" s="21">
        <f t="shared" si="126"/>
        <v>0</v>
      </c>
      <c r="AS136" s="21">
        <f t="shared" si="127"/>
        <v>0</v>
      </c>
      <c r="AT136" s="21">
        <f t="shared" si="128"/>
        <v>0</v>
      </c>
      <c r="AU136" s="21">
        <f t="shared" si="129"/>
        <v>0</v>
      </c>
      <c r="AV136" s="21">
        <f t="shared" si="130"/>
        <v>0</v>
      </c>
      <c r="AW136" s="21">
        <f t="shared" si="131"/>
        <v>0</v>
      </c>
      <c r="AX136" s="21">
        <f t="shared" si="132"/>
        <v>1.6291666666666667</v>
      </c>
      <c r="AY136" s="21">
        <f t="shared" si="133"/>
        <v>0</v>
      </c>
      <c r="AZ136" s="21">
        <f t="shared" si="134"/>
        <v>0</v>
      </c>
      <c r="BA136" s="21">
        <f t="shared" si="135"/>
        <v>0</v>
      </c>
      <c r="BB136" s="21">
        <f t="shared" si="136"/>
        <v>0</v>
      </c>
      <c r="BC136" s="21">
        <f t="shared" si="137"/>
        <v>0</v>
      </c>
      <c r="BD136" s="21">
        <f t="shared" si="138"/>
        <v>0</v>
      </c>
      <c r="BE136" s="21">
        <f t="shared" si="139"/>
        <v>0</v>
      </c>
      <c r="BF136" s="21">
        <f t="shared" si="140"/>
        <v>0</v>
      </c>
      <c r="BG136" s="21">
        <f t="shared" si="141"/>
        <v>0</v>
      </c>
      <c r="BH136" s="21">
        <f t="shared" si="142"/>
        <v>0</v>
      </c>
      <c r="BI136" s="21">
        <f t="shared" si="143"/>
        <v>0</v>
      </c>
      <c r="BJ136" s="21">
        <f t="shared" si="144"/>
        <v>0</v>
      </c>
      <c r="BK136" s="17">
        <f t="shared" si="145"/>
        <v>0</v>
      </c>
      <c r="BL136" s="22">
        <f t="shared" si="146"/>
        <v>1.335656</v>
      </c>
      <c r="BM136" s="22">
        <f t="shared" si="147"/>
        <v>0</v>
      </c>
      <c r="BN136" s="22">
        <f t="shared" si="148"/>
        <v>0</v>
      </c>
      <c r="BO136" s="22">
        <f t="shared" si="149"/>
        <v>0</v>
      </c>
      <c r="BP136" s="22">
        <f t="shared" si="150"/>
        <v>0</v>
      </c>
      <c r="BQ136" s="22">
        <f t="shared" si="151"/>
        <v>0</v>
      </c>
      <c r="BR136" s="22">
        <f t="shared" si="152"/>
        <v>0</v>
      </c>
      <c r="BS136" s="22">
        <f t="shared" si="153"/>
        <v>0</v>
      </c>
      <c r="BT136" s="22">
        <f t="shared" si="154"/>
        <v>0</v>
      </c>
      <c r="BU136" s="22">
        <f t="shared" si="155"/>
        <v>0</v>
      </c>
      <c r="BV136" s="22">
        <f t="shared" si="156"/>
        <v>0</v>
      </c>
      <c r="BW136" s="22">
        <f t="shared" si="157"/>
        <v>0</v>
      </c>
      <c r="BX136" s="22">
        <f t="shared" si="158"/>
        <v>0</v>
      </c>
      <c r="BY136" s="22">
        <f t="shared" si="159"/>
        <v>1.335656</v>
      </c>
      <c r="BZ136" s="22">
        <f t="shared" si="160"/>
        <v>0</v>
      </c>
      <c r="CA136" s="22">
        <f t="shared" si="161"/>
        <v>0</v>
      </c>
      <c r="CB136" s="22">
        <f t="shared" si="162"/>
        <v>0</v>
      </c>
      <c r="CC136" s="22">
        <f t="shared" si="163"/>
        <v>0</v>
      </c>
      <c r="CD136" s="22">
        <f t="shared" si="164"/>
        <v>0</v>
      </c>
      <c r="CE136" s="22">
        <f t="shared" si="165"/>
        <v>0</v>
      </c>
      <c r="CF136" s="22">
        <f t="shared" si="166"/>
        <v>0</v>
      </c>
      <c r="CG136" s="22">
        <f t="shared" si="167"/>
        <v>0</v>
      </c>
      <c r="CH136" s="22">
        <f t="shared" si="168"/>
        <v>0</v>
      </c>
      <c r="CI136" s="22">
        <f t="shared" si="169"/>
        <v>0</v>
      </c>
      <c r="CJ136" s="22">
        <f t="shared" si="170"/>
        <v>0</v>
      </c>
      <c r="CK136" s="22">
        <f t="shared" si="171"/>
        <v>0</v>
      </c>
    </row>
    <row r="137" spans="1:89" x14ac:dyDescent="0.25">
      <c r="A137" t="str">
        <f>VLOOKUP($C137,'Tech Pallet'!$A:$J,10,0)</f>
        <v>NOV</v>
      </c>
      <c r="B137" s="30" t="str">
        <f>VLOOKUP(C137,'Tech Pallet'!A:I,3,0)</f>
        <v>B&amp;J Cups</v>
      </c>
      <c r="C137" s="12">
        <f>VLOOKUP($D137,'DU -UCC'!B:C,2,0)</f>
        <v>64413476</v>
      </c>
      <c r="D137" s="84">
        <v>10076840200167</v>
      </c>
      <c r="E137" s="85" t="s">
        <v>235</v>
      </c>
      <c r="F137" s="86">
        <v>267438</v>
      </c>
      <c r="G137" s="86">
        <v>16831</v>
      </c>
      <c r="H137" s="86">
        <v>25677</v>
      </c>
      <c r="I137" s="86">
        <v>22323</v>
      </c>
      <c r="J137" s="86">
        <v>25583</v>
      </c>
      <c r="K137" s="86">
        <v>26850</v>
      </c>
      <c r="L137" s="86">
        <v>22357</v>
      </c>
      <c r="M137" s="86">
        <v>23636</v>
      </c>
      <c r="N137" s="86">
        <v>18455</v>
      </c>
      <c r="O137" s="86">
        <v>24709</v>
      </c>
      <c r="P137" s="86">
        <v>18903</v>
      </c>
      <c r="Q137" s="86">
        <v>10703</v>
      </c>
      <c r="R137" s="86">
        <v>16721</v>
      </c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23">
        <f t="shared" si="116"/>
        <v>520186</v>
      </c>
      <c r="AF137">
        <f>VLOOKUP($C137,'Tech Pallet'!$A:$I,9,0)</f>
        <v>468</v>
      </c>
      <c r="AG137">
        <f>VLOOKUP($C137,'Tech Pallet'!$A:$H,8,0)</f>
        <v>1.4399999999999999E-3</v>
      </c>
      <c r="AH137" s="25">
        <f t="shared" si="172"/>
        <v>252748</v>
      </c>
      <c r="AI137" s="25">
        <f t="shared" si="117"/>
        <v>0</v>
      </c>
      <c r="AJ137" s="8">
        <f t="shared" si="118"/>
        <v>571.4487179487179</v>
      </c>
      <c r="AK137" s="21">
        <f t="shared" si="119"/>
        <v>540.0598290598291</v>
      </c>
      <c r="AL137" s="20">
        <f t="shared" si="120"/>
        <v>0</v>
      </c>
      <c r="AM137" s="21">
        <f t="shared" si="121"/>
        <v>35.963675213675216</v>
      </c>
      <c r="AN137" s="21">
        <f t="shared" si="122"/>
        <v>54.865384615384613</v>
      </c>
      <c r="AO137" s="21">
        <f t="shared" si="123"/>
        <v>47.698717948717949</v>
      </c>
      <c r="AP137" s="21">
        <f t="shared" si="124"/>
        <v>54.664529914529915</v>
      </c>
      <c r="AQ137" s="21">
        <f t="shared" si="125"/>
        <v>57.371794871794869</v>
      </c>
      <c r="AR137" s="21">
        <f t="shared" si="126"/>
        <v>47.771367521367523</v>
      </c>
      <c r="AS137" s="21">
        <f t="shared" si="127"/>
        <v>50.504273504273506</v>
      </c>
      <c r="AT137" s="21">
        <f t="shared" si="128"/>
        <v>39.433760683760681</v>
      </c>
      <c r="AU137" s="21">
        <f t="shared" si="129"/>
        <v>52.797008547008545</v>
      </c>
      <c r="AV137" s="21">
        <f t="shared" si="130"/>
        <v>40.391025641025642</v>
      </c>
      <c r="AW137" s="21">
        <f t="shared" si="131"/>
        <v>22.869658119658119</v>
      </c>
      <c r="AX137" s="21">
        <f t="shared" si="132"/>
        <v>35.728632478632477</v>
      </c>
      <c r="AY137" s="21">
        <f t="shared" si="133"/>
        <v>0</v>
      </c>
      <c r="AZ137" s="21">
        <f t="shared" si="134"/>
        <v>0</v>
      </c>
      <c r="BA137" s="21">
        <f t="shared" si="135"/>
        <v>0</v>
      </c>
      <c r="BB137" s="21">
        <f t="shared" si="136"/>
        <v>0</v>
      </c>
      <c r="BC137" s="21">
        <f t="shared" si="137"/>
        <v>0</v>
      </c>
      <c r="BD137" s="21">
        <f t="shared" si="138"/>
        <v>0</v>
      </c>
      <c r="BE137" s="21">
        <f t="shared" si="139"/>
        <v>0</v>
      </c>
      <c r="BF137" s="21">
        <f t="shared" si="140"/>
        <v>0</v>
      </c>
      <c r="BG137" s="21">
        <f t="shared" si="141"/>
        <v>0</v>
      </c>
      <c r="BH137" s="21">
        <f t="shared" si="142"/>
        <v>0</v>
      </c>
      <c r="BI137" s="21">
        <f t="shared" si="143"/>
        <v>0</v>
      </c>
      <c r="BJ137" s="21">
        <f t="shared" si="144"/>
        <v>0</v>
      </c>
      <c r="BK137" s="17">
        <f t="shared" si="145"/>
        <v>385.11071999999996</v>
      </c>
      <c r="BL137" s="22">
        <f t="shared" si="146"/>
        <v>363.95711999999997</v>
      </c>
      <c r="BM137" s="22">
        <f t="shared" si="147"/>
        <v>0</v>
      </c>
      <c r="BN137" s="22">
        <f t="shared" si="148"/>
        <v>24.236639999999998</v>
      </c>
      <c r="BO137" s="22">
        <f t="shared" si="149"/>
        <v>36.974879999999999</v>
      </c>
      <c r="BP137" s="22">
        <f t="shared" si="150"/>
        <v>32.145119999999999</v>
      </c>
      <c r="BQ137" s="22">
        <f t="shared" si="151"/>
        <v>36.83952</v>
      </c>
      <c r="BR137" s="22">
        <f t="shared" si="152"/>
        <v>38.663999999999994</v>
      </c>
      <c r="BS137" s="22">
        <f t="shared" si="153"/>
        <v>32.19408</v>
      </c>
      <c r="BT137" s="22">
        <f t="shared" si="154"/>
        <v>34.03584</v>
      </c>
      <c r="BU137" s="22">
        <f t="shared" si="155"/>
        <v>26.575199999999999</v>
      </c>
      <c r="BV137" s="22">
        <f t="shared" si="156"/>
        <v>35.580959999999997</v>
      </c>
      <c r="BW137" s="22">
        <f t="shared" si="157"/>
        <v>27.220319999999997</v>
      </c>
      <c r="BX137" s="22">
        <f t="shared" si="158"/>
        <v>15.412319999999999</v>
      </c>
      <c r="BY137" s="22">
        <f t="shared" si="159"/>
        <v>24.078239999999997</v>
      </c>
      <c r="BZ137" s="22">
        <f t="shared" si="160"/>
        <v>0</v>
      </c>
      <c r="CA137" s="22">
        <f t="shared" si="161"/>
        <v>0</v>
      </c>
      <c r="CB137" s="22">
        <f t="shared" si="162"/>
        <v>0</v>
      </c>
      <c r="CC137" s="22">
        <f t="shared" si="163"/>
        <v>0</v>
      </c>
      <c r="CD137" s="22">
        <f t="shared" si="164"/>
        <v>0</v>
      </c>
      <c r="CE137" s="22">
        <f t="shared" si="165"/>
        <v>0</v>
      </c>
      <c r="CF137" s="22">
        <f t="shared" si="166"/>
        <v>0</v>
      </c>
      <c r="CG137" s="22">
        <f t="shared" si="167"/>
        <v>0</v>
      </c>
      <c r="CH137" s="22">
        <f t="shared" si="168"/>
        <v>0</v>
      </c>
      <c r="CI137" s="22">
        <f t="shared" si="169"/>
        <v>0</v>
      </c>
      <c r="CJ137" s="22">
        <f t="shared" si="170"/>
        <v>0</v>
      </c>
      <c r="CK137" s="22">
        <f t="shared" si="171"/>
        <v>0</v>
      </c>
    </row>
    <row r="138" spans="1:89" x14ac:dyDescent="0.25">
      <c r="A138" t="str">
        <f>VLOOKUP($C138,'Tech Pallet'!$A:$J,10,0)</f>
        <v>PIC</v>
      </c>
      <c r="B138" s="30" t="str">
        <f>VLOOKUP(C138,'Tech Pallet'!A:I,3,0)</f>
        <v>BJ PTS</v>
      </c>
      <c r="C138" s="12">
        <f>VLOOKUP($D138,'DU -UCC'!B:C,2,0)</f>
        <v>69986507</v>
      </c>
      <c r="D138" s="84">
        <v>10076840001740</v>
      </c>
      <c r="E138" s="85" t="s">
        <v>234</v>
      </c>
      <c r="F138" s="86">
        <v>296625</v>
      </c>
      <c r="G138" s="86">
        <v>19312</v>
      </c>
      <c r="H138" s="86">
        <v>26940</v>
      </c>
      <c r="I138" s="86">
        <v>29543</v>
      </c>
      <c r="J138" s="86">
        <v>27351</v>
      </c>
      <c r="K138" s="86">
        <v>28134</v>
      </c>
      <c r="L138" s="86">
        <v>29970</v>
      </c>
      <c r="M138" s="86">
        <v>29846</v>
      </c>
      <c r="N138" s="86">
        <v>29692</v>
      </c>
      <c r="O138" s="86">
        <v>25845</v>
      </c>
      <c r="P138" s="86">
        <v>17982</v>
      </c>
      <c r="Q138" s="86">
        <v>19533</v>
      </c>
      <c r="R138" s="86">
        <v>19801</v>
      </c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23">
        <f t="shared" si="116"/>
        <v>600574</v>
      </c>
      <c r="AF138">
        <f>VLOOKUP($C138,'Tech Pallet'!$A:$I,9,0)</f>
        <v>240</v>
      </c>
      <c r="AG138">
        <f>VLOOKUP($C138,'Tech Pallet'!$A:$H,8,0)</f>
        <v>3.7839999999999996E-3</v>
      </c>
      <c r="AH138" s="25">
        <f t="shared" si="172"/>
        <v>303949</v>
      </c>
      <c r="AI138" s="25">
        <f t="shared" si="117"/>
        <v>0</v>
      </c>
      <c r="AJ138" s="8">
        <f t="shared" si="118"/>
        <v>1235.9375</v>
      </c>
      <c r="AK138" s="21">
        <f t="shared" si="119"/>
        <v>1266.4541666666667</v>
      </c>
      <c r="AL138" s="20">
        <f t="shared" si="120"/>
        <v>0</v>
      </c>
      <c r="AM138" s="21">
        <f t="shared" si="121"/>
        <v>80.466666666666669</v>
      </c>
      <c r="AN138" s="21">
        <f t="shared" si="122"/>
        <v>112.25</v>
      </c>
      <c r="AO138" s="21">
        <f t="shared" si="123"/>
        <v>123.09583333333333</v>
      </c>
      <c r="AP138" s="21">
        <f t="shared" si="124"/>
        <v>113.96250000000001</v>
      </c>
      <c r="AQ138" s="21">
        <f t="shared" si="125"/>
        <v>117.22499999999999</v>
      </c>
      <c r="AR138" s="21">
        <f t="shared" si="126"/>
        <v>124.875</v>
      </c>
      <c r="AS138" s="21">
        <f t="shared" si="127"/>
        <v>124.35833333333333</v>
      </c>
      <c r="AT138" s="21">
        <f t="shared" si="128"/>
        <v>123.71666666666667</v>
      </c>
      <c r="AU138" s="21">
        <f t="shared" si="129"/>
        <v>107.6875</v>
      </c>
      <c r="AV138" s="21">
        <f t="shared" si="130"/>
        <v>74.924999999999997</v>
      </c>
      <c r="AW138" s="21">
        <f t="shared" si="131"/>
        <v>81.387500000000003</v>
      </c>
      <c r="AX138" s="21">
        <f t="shared" si="132"/>
        <v>82.504166666666663</v>
      </c>
      <c r="AY138" s="21">
        <f t="shared" si="133"/>
        <v>0</v>
      </c>
      <c r="AZ138" s="21">
        <f t="shared" si="134"/>
        <v>0</v>
      </c>
      <c r="BA138" s="21">
        <f t="shared" si="135"/>
        <v>0</v>
      </c>
      <c r="BB138" s="21">
        <f t="shared" si="136"/>
        <v>0</v>
      </c>
      <c r="BC138" s="21">
        <f t="shared" si="137"/>
        <v>0</v>
      </c>
      <c r="BD138" s="21">
        <f t="shared" si="138"/>
        <v>0</v>
      </c>
      <c r="BE138" s="21">
        <f t="shared" si="139"/>
        <v>0</v>
      </c>
      <c r="BF138" s="21">
        <f t="shared" si="140"/>
        <v>0</v>
      </c>
      <c r="BG138" s="21">
        <f t="shared" si="141"/>
        <v>0</v>
      </c>
      <c r="BH138" s="21">
        <f t="shared" si="142"/>
        <v>0</v>
      </c>
      <c r="BI138" s="21">
        <f t="shared" si="143"/>
        <v>0</v>
      </c>
      <c r="BJ138" s="21">
        <f t="shared" si="144"/>
        <v>0</v>
      </c>
      <c r="BK138" s="17">
        <f t="shared" si="145"/>
        <v>1122.4289999999999</v>
      </c>
      <c r="BL138" s="22">
        <f t="shared" si="146"/>
        <v>1150.143016</v>
      </c>
      <c r="BM138" s="22">
        <f t="shared" si="147"/>
        <v>0</v>
      </c>
      <c r="BN138" s="22">
        <f t="shared" si="148"/>
        <v>73.076607999999993</v>
      </c>
      <c r="BO138" s="22">
        <f t="shared" si="149"/>
        <v>101.94095999999999</v>
      </c>
      <c r="BP138" s="22">
        <f t="shared" si="150"/>
        <v>111.79071199999998</v>
      </c>
      <c r="BQ138" s="22">
        <f t="shared" si="151"/>
        <v>103.49618399999999</v>
      </c>
      <c r="BR138" s="22">
        <f t="shared" si="152"/>
        <v>106.45905599999999</v>
      </c>
      <c r="BS138" s="22">
        <f t="shared" si="153"/>
        <v>113.40647999999999</v>
      </c>
      <c r="BT138" s="22">
        <f t="shared" si="154"/>
        <v>112.93726399999998</v>
      </c>
      <c r="BU138" s="22">
        <f t="shared" si="155"/>
        <v>112.35452799999999</v>
      </c>
      <c r="BV138" s="22">
        <f t="shared" si="156"/>
        <v>97.797479999999993</v>
      </c>
      <c r="BW138" s="22">
        <f t="shared" si="157"/>
        <v>68.043887999999995</v>
      </c>
      <c r="BX138" s="22">
        <f t="shared" si="158"/>
        <v>73.912871999999993</v>
      </c>
      <c r="BY138" s="22">
        <f t="shared" si="159"/>
        <v>74.92698399999999</v>
      </c>
      <c r="BZ138" s="22">
        <f t="shared" si="160"/>
        <v>0</v>
      </c>
      <c r="CA138" s="22">
        <f t="shared" si="161"/>
        <v>0</v>
      </c>
      <c r="CB138" s="22">
        <f t="shared" si="162"/>
        <v>0</v>
      </c>
      <c r="CC138" s="22">
        <f t="shared" si="163"/>
        <v>0</v>
      </c>
      <c r="CD138" s="22">
        <f t="shared" si="164"/>
        <v>0</v>
      </c>
      <c r="CE138" s="22">
        <f t="shared" si="165"/>
        <v>0</v>
      </c>
      <c r="CF138" s="22">
        <f t="shared" si="166"/>
        <v>0</v>
      </c>
      <c r="CG138" s="22">
        <f t="shared" si="167"/>
        <v>0</v>
      </c>
      <c r="CH138" s="22">
        <f t="shared" si="168"/>
        <v>0</v>
      </c>
      <c r="CI138" s="22">
        <f t="shared" si="169"/>
        <v>0</v>
      </c>
      <c r="CJ138" s="22">
        <f t="shared" si="170"/>
        <v>0</v>
      </c>
      <c r="CK138" s="22">
        <f t="shared" si="171"/>
        <v>0</v>
      </c>
    </row>
    <row r="139" spans="1:89" x14ac:dyDescent="0.25">
      <c r="A139" t="str">
        <f>VLOOKUP($C139,'Tech Pallet'!$A:$J,10,0)</f>
        <v>PIC</v>
      </c>
      <c r="B139" s="30" t="str">
        <f>VLOOKUP(C139,'Tech Pallet'!A:I,3,0)</f>
        <v>48oz</v>
      </c>
      <c r="C139" s="12">
        <f>VLOOKUP($D139,'DU -UCC'!B:C,2,0)</f>
        <v>64988055</v>
      </c>
      <c r="D139" s="84">
        <v>10077567349801</v>
      </c>
      <c r="E139" s="85" t="s">
        <v>238</v>
      </c>
      <c r="F139" s="86">
        <v>300465</v>
      </c>
      <c r="G139" s="86">
        <v>20273</v>
      </c>
      <c r="H139" s="86">
        <v>23225</v>
      </c>
      <c r="I139" s="86">
        <v>25427</v>
      </c>
      <c r="J139" s="86">
        <v>37354</v>
      </c>
      <c r="K139" s="86">
        <v>25114</v>
      </c>
      <c r="L139" s="86">
        <v>27104</v>
      </c>
      <c r="M139" s="86">
        <v>28699</v>
      </c>
      <c r="N139" s="86">
        <v>27721</v>
      </c>
      <c r="O139" s="86">
        <v>19008</v>
      </c>
      <c r="P139" s="86">
        <v>15022</v>
      </c>
      <c r="Q139" s="86">
        <v>19327</v>
      </c>
      <c r="R139" s="86">
        <v>17402</v>
      </c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23">
        <f t="shared" si="116"/>
        <v>586141</v>
      </c>
      <c r="AF139">
        <f>VLOOKUP($C139,'Tech Pallet'!$A:$I,9,0)</f>
        <v>176</v>
      </c>
      <c r="AG139">
        <f>VLOOKUP($C139,'Tech Pallet'!$A:$H,8,0)</f>
        <v>8.513999999999999E-3</v>
      </c>
      <c r="AH139" s="25">
        <f t="shared" si="172"/>
        <v>285676</v>
      </c>
      <c r="AI139" s="25">
        <f t="shared" si="117"/>
        <v>0</v>
      </c>
      <c r="AJ139" s="8">
        <f t="shared" si="118"/>
        <v>1707.1875</v>
      </c>
      <c r="AK139" s="21">
        <f t="shared" si="119"/>
        <v>1623.159090909091</v>
      </c>
      <c r="AL139" s="20">
        <f t="shared" si="120"/>
        <v>0</v>
      </c>
      <c r="AM139" s="21">
        <f t="shared" si="121"/>
        <v>115.1875</v>
      </c>
      <c r="AN139" s="21">
        <f t="shared" si="122"/>
        <v>131.96022727272728</v>
      </c>
      <c r="AO139" s="21">
        <f t="shared" si="123"/>
        <v>144.47159090909091</v>
      </c>
      <c r="AP139" s="21">
        <f t="shared" si="124"/>
        <v>212.23863636363637</v>
      </c>
      <c r="AQ139" s="21">
        <f t="shared" si="125"/>
        <v>142.69318181818181</v>
      </c>
      <c r="AR139" s="21">
        <f t="shared" si="126"/>
        <v>154</v>
      </c>
      <c r="AS139" s="21">
        <f t="shared" si="127"/>
        <v>163.0625</v>
      </c>
      <c r="AT139" s="21">
        <f t="shared" si="128"/>
        <v>157.50568181818181</v>
      </c>
      <c r="AU139" s="21">
        <f t="shared" si="129"/>
        <v>108</v>
      </c>
      <c r="AV139" s="21">
        <f t="shared" si="130"/>
        <v>85.352272727272734</v>
      </c>
      <c r="AW139" s="21">
        <f t="shared" si="131"/>
        <v>109.8125</v>
      </c>
      <c r="AX139" s="21">
        <f t="shared" si="132"/>
        <v>98.875</v>
      </c>
      <c r="AY139" s="21">
        <f t="shared" si="133"/>
        <v>0</v>
      </c>
      <c r="AZ139" s="21">
        <f t="shared" si="134"/>
        <v>0</v>
      </c>
      <c r="BA139" s="21">
        <f t="shared" si="135"/>
        <v>0</v>
      </c>
      <c r="BB139" s="21">
        <f t="shared" si="136"/>
        <v>0</v>
      </c>
      <c r="BC139" s="21">
        <f t="shared" si="137"/>
        <v>0</v>
      </c>
      <c r="BD139" s="21">
        <f t="shared" si="138"/>
        <v>0</v>
      </c>
      <c r="BE139" s="21">
        <f t="shared" si="139"/>
        <v>0</v>
      </c>
      <c r="BF139" s="21">
        <f t="shared" si="140"/>
        <v>0</v>
      </c>
      <c r="BG139" s="21">
        <f t="shared" si="141"/>
        <v>0</v>
      </c>
      <c r="BH139" s="21">
        <f t="shared" si="142"/>
        <v>0</v>
      </c>
      <c r="BI139" s="21">
        <f t="shared" si="143"/>
        <v>0</v>
      </c>
      <c r="BJ139" s="21">
        <f t="shared" si="144"/>
        <v>0</v>
      </c>
      <c r="BK139" s="17">
        <f t="shared" si="145"/>
        <v>2558.1590099999999</v>
      </c>
      <c r="BL139" s="22">
        <f t="shared" si="146"/>
        <v>2432.2454639999996</v>
      </c>
      <c r="BM139" s="22">
        <f t="shared" si="147"/>
        <v>0</v>
      </c>
      <c r="BN139" s="22">
        <f t="shared" si="148"/>
        <v>172.60432199999997</v>
      </c>
      <c r="BO139" s="22">
        <f t="shared" si="149"/>
        <v>197.73764999999997</v>
      </c>
      <c r="BP139" s="22">
        <f t="shared" si="150"/>
        <v>216.48547799999997</v>
      </c>
      <c r="BQ139" s="22">
        <f t="shared" si="151"/>
        <v>318.03195599999998</v>
      </c>
      <c r="BR139" s="22">
        <f t="shared" si="152"/>
        <v>213.82059599999997</v>
      </c>
      <c r="BS139" s="22">
        <f t="shared" si="153"/>
        <v>230.76345599999996</v>
      </c>
      <c r="BT139" s="22">
        <f t="shared" si="154"/>
        <v>244.34328599999998</v>
      </c>
      <c r="BU139" s="22">
        <f t="shared" si="155"/>
        <v>236.01659399999997</v>
      </c>
      <c r="BV139" s="22">
        <f t="shared" si="156"/>
        <v>161.83411199999998</v>
      </c>
      <c r="BW139" s="22">
        <f t="shared" si="157"/>
        <v>127.89730799999998</v>
      </c>
      <c r="BX139" s="22">
        <f t="shared" si="158"/>
        <v>164.55007799999998</v>
      </c>
      <c r="BY139" s="22">
        <f t="shared" si="159"/>
        <v>148.16062799999997</v>
      </c>
      <c r="BZ139" s="22">
        <f t="shared" si="160"/>
        <v>0</v>
      </c>
      <c r="CA139" s="22">
        <f t="shared" si="161"/>
        <v>0</v>
      </c>
      <c r="CB139" s="22">
        <f t="shared" si="162"/>
        <v>0</v>
      </c>
      <c r="CC139" s="22">
        <f t="shared" si="163"/>
        <v>0</v>
      </c>
      <c r="CD139" s="22">
        <f t="shared" si="164"/>
        <v>0</v>
      </c>
      <c r="CE139" s="22">
        <f t="shared" si="165"/>
        <v>0</v>
      </c>
      <c r="CF139" s="22">
        <f t="shared" si="166"/>
        <v>0</v>
      </c>
      <c r="CG139" s="22">
        <f t="shared" si="167"/>
        <v>0</v>
      </c>
      <c r="CH139" s="22">
        <f t="shared" si="168"/>
        <v>0</v>
      </c>
      <c r="CI139" s="22">
        <f t="shared" si="169"/>
        <v>0</v>
      </c>
      <c r="CJ139" s="22">
        <f t="shared" si="170"/>
        <v>0</v>
      </c>
      <c r="CK139" s="22">
        <f t="shared" si="171"/>
        <v>0</v>
      </c>
    </row>
    <row r="140" spans="1:89" x14ac:dyDescent="0.25">
      <c r="A140" t="str">
        <f>VLOOKUP($C140,'Tech Pallet'!$A:$J,10,0)</f>
        <v>PIC</v>
      </c>
      <c r="B140" s="30" t="str">
        <f>VLOOKUP(C140,'Tech Pallet'!A:I,3,0)</f>
        <v>Talenti</v>
      </c>
      <c r="C140" s="12">
        <f>VLOOKUP($D140,'DU -UCC'!B:C,2,0)</f>
        <v>68862399</v>
      </c>
      <c r="D140" s="84">
        <v>10076840000767</v>
      </c>
      <c r="E140" s="85" t="s">
        <v>284</v>
      </c>
      <c r="F140" s="86">
        <v>203650</v>
      </c>
      <c r="G140" s="86">
        <v>16335</v>
      </c>
      <c r="H140" s="86">
        <v>15003</v>
      </c>
      <c r="I140" s="86">
        <v>17475</v>
      </c>
      <c r="J140" s="86">
        <v>18420</v>
      </c>
      <c r="K140" s="86">
        <v>21645</v>
      </c>
      <c r="L140" s="86">
        <v>26085</v>
      </c>
      <c r="M140" s="86">
        <v>24347</v>
      </c>
      <c r="N140" s="86">
        <v>18225</v>
      </c>
      <c r="O140" s="86">
        <v>22213</v>
      </c>
      <c r="P140" s="86">
        <v>18105</v>
      </c>
      <c r="Q140" s="86">
        <v>15870</v>
      </c>
      <c r="R140" s="86">
        <v>19935</v>
      </c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23">
        <f t="shared" si="116"/>
        <v>437308</v>
      </c>
      <c r="AF140">
        <f>VLOOKUP($C140,'Tech Pallet'!$A:$I,9,0)</f>
        <v>255</v>
      </c>
      <c r="AG140">
        <f>VLOOKUP($C140,'Tech Pallet'!$A:$H,8,0)</f>
        <v>3.7839999999999996E-3</v>
      </c>
      <c r="AH140" s="25">
        <f t="shared" si="172"/>
        <v>233658</v>
      </c>
      <c r="AI140" s="25">
        <f t="shared" si="117"/>
        <v>0</v>
      </c>
      <c r="AJ140" s="8">
        <f t="shared" si="118"/>
        <v>798.62745098039215</v>
      </c>
      <c r="AK140" s="21">
        <f t="shared" si="119"/>
        <v>916.30588235294113</v>
      </c>
      <c r="AL140" s="20">
        <f t="shared" si="120"/>
        <v>0</v>
      </c>
      <c r="AM140" s="21">
        <f t="shared" si="121"/>
        <v>64.058823529411768</v>
      </c>
      <c r="AN140" s="21">
        <f t="shared" si="122"/>
        <v>58.835294117647059</v>
      </c>
      <c r="AO140" s="21">
        <f t="shared" si="123"/>
        <v>68.529411764705884</v>
      </c>
      <c r="AP140" s="21">
        <f t="shared" si="124"/>
        <v>72.235294117647058</v>
      </c>
      <c r="AQ140" s="21">
        <f t="shared" si="125"/>
        <v>84.882352941176464</v>
      </c>
      <c r="AR140" s="21">
        <f t="shared" si="126"/>
        <v>102.29411764705883</v>
      </c>
      <c r="AS140" s="21">
        <f t="shared" si="127"/>
        <v>95.478431372549025</v>
      </c>
      <c r="AT140" s="21">
        <f t="shared" si="128"/>
        <v>71.470588235294116</v>
      </c>
      <c r="AU140" s="21">
        <f t="shared" si="129"/>
        <v>87.109803921568627</v>
      </c>
      <c r="AV140" s="21">
        <f t="shared" si="130"/>
        <v>71</v>
      </c>
      <c r="AW140" s="21">
        <f t="shared" si="131"/>
        <v>62.235294117647058</v>
      </c>
      <c r="AX140" s="21">
        <f t="shared" si="132"/>
        <v>78.17647058823529</v>
      </c>
      <c r="AY140" s="21">
        <f t="shared" si="133"/>
        <v>0</v>
      </c>
      <c r="AZ140" s="21">
        <f t="shared" si="134"/>
        <v>0</v>
      </c>
      <c r="BA140" s="21">
        <f t="shared" si="135"/>
        <v>0</v>
      </c>
      <c r="BB140" s="21">
        <f t="shared" si="136"/>
        <v>0</v>
      </c>
      <c r="BC140" s="21">
        <f t="shared" si="137"/>
        <v>0</v>
      </c>
      <c r="BD140" s="21">
        <f t="shared" si="138"/>
        <v>0</v>
      </c>
      <c r="BE140" s="21">
        <f t="shared" si="139"/>
        <v>0</v>
      </c>
      <c r="BF140" s="21">
        <f t="shared" si="140"/>
        <v>0</v>
      </c>
      <c r="BG140" s="21">
        <f t="shared" si="141"/>
        <v>0</v>
      </c>
      <c r="BH140" s="21">
        <f t="shared" si="142"/>
        <v>0</v>
      </c>
      <c r="BI140" s="21">
        <f t="shared" si="143"/>
        <v>0</v>
      </c>
      <c r="BJ140" s="21">
        <f t="shared" si="144"/>
        <v>0</v>
      </c>
      <c r="BK140" s="17">
        <f t="shared" si="145"/>
        <v>770.61159999999995</v>
      </c>
      <c r="BL140" s="22">
        <f t="shared" si="146"/>
        <v>884.1618719999999</v>
      </c>
      <c r="BM140" s="22">
        <f t="shared" si="147"/>
        <v>0</v>
      </c>
      <c r="BN140" s="22">
        <f t="shared" si="148"/>
        <v>61.811639999999997</v>
      </c>
      <c r="BO140" s="22">
        <f t="shared" si="149"/>
        <v>56.771351999999993</v>
      </c>
      <c r="BP140" s="22">
        <f t="shared" si="150"/>
        <v>66.125399999999999</v>
      </c>
      <c r="BQ140" s="22">
        <f t="shared" si="151"/>
        <v>69.701279999999997</v>
      </c>
      <c r="BR140" s="22">
        <f t="shared" si="152"/>
        <v>81.904679999999985</v>
      </c>
      <c r="BS140" s="22">
        <f t="shared" si="153"/>
        <v>98.705639999999988</v>
      </c>
      <c r="BT140" s="22">
        <f t="shared" si="154"/>
        <v>92.129047999999997</v>
      </c>
      <c r="BU140" s="22">
        <f t="shared" si="155"/>
        <v>68.963399999999993</v>
      </c>
      <c r="BV140" s="22">
        <f t="shared" si="156"/>
        <v>84.053991999999994</v>
      </c>
      <c r="BW140" s="22">
        <f t="shared" si="157"/>
        <v>68.509319999999988</v>
      </c>
      <c r="BX140" s="22">
        <f t="shared" si="158"/>
        <v>60.052079999999997</v>
      </c>
      <c r="BY140" s="22">
        <f t="shared" si="159"/>
        <v>75.434039999999996</v>
      </c>
      <c r="BZ140" s="22">
        <f t="shared" si="160"/>
        <v>0</v>
      </c>
      <c r="CA140" s="22">
        <f t="shared" si="161"/>
        <v>0</v>
      </c>
      <c r="CB140" s="22">
        <f t="shared" si="162"/>
        <v>0</v>
      </c>
      <c r="CC140" s="22">
        <f t="shared" si="163"/>
        <v>0</v>
      </c>
      <c r="CD140" s="22">
        <f t="shared" si="164"/>
        <v>0</v>
      </c>
      <c r="CE140" s="22">
        <f t="shared" si="165"/>
        <v>0</v>
      </c>
      <c r="CF140" s="22">
        <f t="shared" si="166"/>
        <v>0</v>
      </c>
      <c r="CG140" s="22">
        <f t="shared" si="167"/>
        <v>0</v>
      </c>
      <c r="CH140" s="22">
        <f t="shared" si="168"/>
        <v>0</v>
      </c>
      <c r="CI140" s="22">
        <f t="shared" si="169"/>
        <v>0</v>
      </c>
      <c r="CJ140" s="22">
        <f t="shared" si="170"/>
        <v>0</v>
      </c>
      <c r="CK140" s="22">
        <f t="shared" si="171"/>
        <v>0</v>
      </c>
    </row>
    <row r="141" spans="1:89" x14ac:dyDescent="0.25">
      <c r="A141" t="str">
        <f>VLOOKUP($C141,'Tech Pallet'!$A:$J,10,0)</f>
        <v>PIC</v>
      </c>
      <c r="B141" s="30" t="str">
        <f>VLOOKUP(C141,'Tech Pallet'!A:I,3,0)</f>
        <v>BJ PTS</v>
      </c>
      <c r="C141" s="12">
        <f>VLOOKUP($D141,'DU -UCC'!B:C,2,0)</f>
        <v>69716749</v>
      </c>
      <c r="D141" s="84">
        <v>10076840220318</v>
      </c>
      <c r="E141" s="85" t="s">
        <v>269</v>
      </c>
      <c r="F141" s="86">
        <v>239232</v>
      </c>
      <c r="G141" s="86">
        <v>16802</v>
      </c>
      <c r="H141" s="86">
        <v>21487</v>
      </c>
      <c r="I141" s="86">
        <v>26480</v>
      </c>
      <c r="J141" s="86">
        <v>25075</v>
      </c>
      <c r="K141" s="86">
        <v>22793</v>
      </c>
      <c r="L141" s="86">
        <v>29883</v>
      </c>
      <c r="M141" s="86">
        <v>25458</v>
      </c>
      <c r="N141" s="86">
        <v>25319</v>
      </c>
      <c r="O141" s="86">
        <v>23927</v>
      </c>
      <c r="P141" s="86">
        <v>18700</v>
      </c>
      <c r="Q141" s="86">
        <v>16271</v>
      </c>
      <c r="R141" s="86">
        <v>19336</v>
      </c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23">
        <f t="shared" si="116"/>
        <v>510763</v>
      </c>
      <c r="AF141">
        <f>VLOOKUP($C141,'Tech Pallet'!$A:$I,9,0)</f>
        <v>240</v>
      </c>
      <c r="AG141">
        <f>VLOOKUP($C141,'Tech Pallet'!$A:$H,8,0)</f>
        <v>3.7839999999999996E-3</v>
      </c>
      <c r="AH141" s="25">
        <f t="shared" si="172"/>
        <v>271531</v>
      </c>
      <c r="AI141" s="25">
        <f t="shared" si="117"/>
        <v>0</v>
      </c>
      <c r="AJ141" s="8">
        <f t="shared" si="118"/>
        <v>996.8</v>
      </c>
      <c r="AK141" s="21">
        <f t="shared" si="119"/>
        <v>1131.3791666666666</v>
      </c>
      <c r="AL141" s="20">
        <f t="shared" si="120"/>
        <v>0</v>
      </c>
      <c r="AM141" s="21">
        <f t="shared" si="121"/>
        <v>70.00833333333334</v>
      </c>
      <c r="AN141" s="21">
        <f t="shared" si="122"/>
        <v>89.529166666666669</v>
      </c>
      <c r="AO141" s="21">
        <f t="shared" si="123"/>
        <v>110.33333333333333</v>
      </c>
      <c r="AP141" s="21">
        <f t="shared" si="124"/>
        <v>104.47916666666667</v>
      </c>
      <c r="AQ141" s="21">
        <f t="shared" si="125"/>
        <v>94.970833333333331</v>
      </c>
      <c r="AR141" s="21">
        <f t="shared" si="126"/>
        <v>124.5125</v>
      </c>
      <c r="AS141" s="21">
        <f t="shared" si="127"/>
        <v>106.075</v>
      </c>
      <c r="AT141" s="21">
        <f t="shared" si="128"/>
        <v>105.49583333333334</v>
      </c>
      <c r="AU141" s="21">
        <f t="shared" si="129"/>
        <v>99.69583333333334</v>
      </c>
      <c r="AV141" s="21">
        <f t="shared" si="130"/>
        <v>77.916666666666671</v>
      </c>
      <c r="AW141" s="21">
        <f t="shared" si="131"/>
        <v>67.795833333333334</v>
      </c>
      <c r="AX141" s="21">
        <f t="shared" si="132"/>
        <v>80.566666666666663</v>
      </c>
      <c r="AY141" s="21">
        <f t="shared" si="133"/>
        <v>0</v>
      </c>
      <c r="AZ141" s="21">
        <f t="shared" si="134"/>
        <v>0</v>
      </c>
      <c r="BA141" s="21">
        <f t="shared" si="135"/>
        <v>0</v>
      </c>
      <c r="BB141" s="21">
        <f t="shared" si="136"/>
        <v>0</v>
      </c>
      <c r="BC141" s="21">
        <f t="shared" si="137"/>
        <v>0</v>
      </c>
      <c r="BD141" s="21">
        <f t="shared" si="138"/>
        <v>0</v>
      </c>
      <c r="BE141" s="21">
        <f t="shared" si="139"/>
        <v>0</v>
      </c>
      <c r="BF141" s="21">
        <f t="shared" si="140"/>
        <v>0</v>
      </c>
      <c r="BG141" s="21">
        <f t="shared" si="141"/>
        <v>0</v>
      </c>
      <c r="BH141" s="21">
        <f t="shared" si="142"/>
        <v>0</v>
      </c>
      <c r="BI141" s="21">
        <f t="shared" si="143"/>
        <v>0</v>
      </c>
      <c r="BJ141" s="21">
        <f t="shared" si="144"/>
        <v>0</v>
      </c>
      <c r="BK141" s="17">
        <f t="shared" si="145"/>
        <v>905.25388799999996</v>
      </c>
      <c r="BL141" s="22">
        <f t="shared" si="146"/>
        <v>1027.4733039999999</v>
      </c>
      <c r="BM141" s="22">
        <f t="shared" si="147"/>
        <v>0</v>
      </c>
      <c r="BN141" s="22">
        <f t="shared" si="148"/>
        <v>63.578767999999997</v>
      </c>
      <c r="BO141" s="22">
        <f t="shared" si="149"/>
        <v>81.30680799999999</v>
      </c>
      <c r="BP141" s="22">
        <f t="shared" si="150"/>
        <v>100.20031999999999</v>
      </c>
      <c r="BQ141" s="22">
        <f t="shared" si="151"/>
        <v>94.883799999999994</v>
      </c>
      <c r="BR141" s="22">
        <f t="shared" si="152"/>
        <v>86.248711999999998</v>
      </c>
      <c r="BS141" s="22">
        <f t="shared" si="153"/>
        <v>113.07727199999999</v>
      </c>
      <c r="BT141" s="22">
        <f t="shared" si="154"/>
        <v>96.333071999999987</v>
      </c>
      <c r="BU141" s="22">
        <f t="shared" si="155"/>
        <v>95.807095999999987</v>
      </c>
      <c r="BV141" s="22">
        <f t="shared" si="156"/>
        <v>90.539767999999995</v>
      </c>
      <c r="BW141" s="22">
        <f t="shared" si="157"/>
        <v>70.760799999999989</v>
      </c>
      <c r="BX141" s="22">
        <f t="shared" si="158"/>
        <v>61.569463999999996</v>
      </c>
      <c r="BY141" s="22">
        <f t="shared" si="159"/>
        <v>73.167423999999997</v>
      </c>
      <c r="BZ141" s="22">
        <f t="shared" si="160"/>
        <v>0</v>
      </c>
      <c r="CA141" s="22">
        <f t="shared" si="161"/>
        <v>0</v>
      </c>
      <c r="CB141" s="22">
        <f t="shared" si="162"/>
        <v>0</v>
      </c>
      <c r="CC141" s="22">
        <f t="shared" si="163"/>
        <v>0</v>
      </c>
      <c r="CD141" s="22">
        <f t="shared" si="164"/>
        <v>0</v>
      </c>
      <c r="CE141" s="22">
        <f t="shared" si="165"/>
        <v>0</v>
      </c>
      <c r="CF141" s="22">
        <f t="shared" si="166"/>
        <v>0</v>
      </c>
      <c r="CG141" s="22">
        <f t="shared" si="167"/>
        <v>0</v>
      </c>
      <c r="CH141" s="22">
        <f t="shared" si="168"/>
        <v>0</v>
      </c>
      <c r="CI141" s="22">
        <f t="shared" si="169"/>
        <v>0</v>
      </c>
      <c r="CJ141" s="22">
        <f t="shared" si="170"/>
        <v>0</v>
      </c>
      <c r="CK141" s="22">
        <f t="shared" si="171"/>
        <v>0</v>
      </c>
    </row>
    <row r="142" spans="1:89" x14ac:dyDescent="0.25">
      <c r="A142" t="str">
        <f>VLOOKUP($C142,'Tech Pallet'!$A:$J,10,0)</f>
        <v>NOV</v>
      </c>
      <c r="B142" s="30" t="str">
        <f>VLOOKUP(C142,'Tech Pallet'!A:I,3,0)</f>
        <v>EDF</v>
      </c>
      <c r="C142" s="12">
        <f>VLOOKUP($D142,'DU -UCC'!B:C,2,0)</f>
        <v>68710285</v>
      </c>
      <c r="D142" s="84">
        <v>10075856001201</v>
      </c>
      <c r="E142" s="85" t="s">
        <v>265</v>
      </c>
      <c r="F142" s="86">
        <v>207054</v>
      </c>
      <c r="G142" s="86">
        <v>13627</v>
      </c>
      <c r="H142" s="86">
        <v>15579</v>
      </c>
      <c r="I142" s="86">
        <v>26503</v>
      </c>
      <c r="J142" s="86">
        <v>18468</v>
      </c>
      <c r="K142" s="86">
        <v>26994</v>
      </c>
      <c r="L142" s="86">
        <v>31363</v>
      </c>
      <c r="M142" s="86">
        <v>27959</v>
      </c>
      <c r="N142" s="86">
        <v>21386</v>
      </c>
      <c r="O142" s="86">
        <v>17160</v>
      </c>
      <c r="P142" s="86">
        <v>17592</v>
      </c>
      <c r="Q142" s="86">
        <v>13008</v>
      </c>
      <c r="R142" s="86">
        <v>12300</v>
      </c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23">
        <f t="shared" si="116"/>
        <v>448993</v>
      </c>
      <c r="AF142">
        <f>VLOOKUP($C142,'Tech Pallet'!$A:$I,9,0)</f>
        <v>132</v>
      </c>
      <c r="AG142">
        <f>VLOOKUP($C142,'Tech Pallet'!$A:$H,8,0)</f>
        <v>9.5760000000000012E-3</v>
      </c>
      <c r="AH142" s="25">
        <f t="shared" si="172"/>
        <v>241939</v>
      </c>
      <c r="AI142" s="25">
        <f t="shared" si="117"/>
        <v>0</v>
      </c>
      <c r="AJ142" s="8">
        <f t="shared" si="118"/>
        <v>1568.590909090909</v>
      </c>
      <c r="AK142" s="21">
        <f t="shared" si="119"/>
        <v>1832.871212121212</v>
      </c>
      <c r="AL142" s="20">
        <f t="shared" si="120"/>
        <v>0</v>
      </c>
      <c r="AM142" s="21">
        <f t="shared" si="121"/>
        <v>103.23484848484848</v>
      </c>
      <c r="AN142" s="21">
        <f t="shared" si="122"/>
        <v>118.02272727272727</v>
      </c>
      <c r="AO142" s="21">
        <f t="shared" si="123"/>
        <v>200.78030303030303</v>
      </c>
      <c r="AP142" s="21">
        <f t="shared" si="124"/>
        <v>139.90909090909091</v>
      </c>
      <c r="AQ142" s="21">
        <f t="shared" si="125"/>
        <v>204.5</v>
      </c>
      <c r="AR142" s="21">
        <f t="shared" si="126"/>
        <v>237.59848484848484</v>
      </c>
      <c r="AS142" s="21">
        <f t="shared" si="127"/>
        <v>211.81060606060606</v>
      </c>
      <c r="AT142" s="21">
        <f t="shared" si="128"/>
        <v>162.0151515151515</v>
      </c>
      <c r="AU142" s="21">
        <f t="shared" si="129"/>
        <v>130</v>
      </c>
      <c r="AV142" s="21">
        <f t="shared" si="130"/>
        <v>133.27272727272728</v>
      </c>
      <c r="AW142" s="21">
        <f t="shared" si="131"/>
        <v>98.545454545454547</v>
      </c>
      <c r="AX142" s="21">
        <f t="shared" si="132"/>
        <v>93.181818181818187</v>
      </c>
      <c r="AY142" s="21">
        <f t="shared" si="133"/>
        <v>0</v>
      </c>
      <c r="AZ142" s="21">
        <f t="shared" si="134"/>
        <v>0</v>
      </c>
      <c r="BA142" s="21">
        <f t="shared" si="135"/>
        <v>0</v>
      </c>
      <c r="BB142" s="21">
        <f t="shared" si="136"/>
        <v>0</v>
      </c>
      <c r="BC142" s="21">
        <f t="shared" si="137"/>
        <v>0</v>
      </c>
      <c r="BD142" s="21">
        <f t="shared" si="138"/>
        <v>0</v>
      </c>
      <c r="BE142" s="21">
        <f t="shared" si="139"/>
        <v>0</v>
      </c>
      <c r="BF142" s="21">
        <f t="shared" si="140"/>
        <v>0</v>
      </c>
      <c r="BG142" s="21">
        <f t="shared" si="141"/>
        <v>0</v>
      </c>
      <c r="BH142" s="21">
        <f t="shared" si="142"/>
        <v>0</v>
      </c>
      <c r="BI142" s="21">
        <f t="shared" si="143"/>
        <v>0</v>
      </c>
      <c r="BJ142" s="21">
        <f t="shared" si="144"/>
        <v>0</v>
      </c>
      <c r="BK142" s="17">
        <f t="shared" si="145"/>
        <v>1982.7491040000002</v>
      </c>
      <c r="BL142" s="22">
        <f t="shared" si="146"/>
        <v>2316.8078640000003</v>
      </c>
      <c r="BM142" s="22">
        <f t="shared" si="147"/>
        <v>0</v>
      </c>
      <c r="BN142" s="22">
        <f t="shared" si="148"/>
        <v>130.492152</v>
      </c>
      <c r="BO142" s="22">
        <f t="shared" si="149"/>
        <v>149.18450400000003</v>
      </c>
      <c r="BP142" s="22">
        <f t="shared" si="150"/>
        <v>253.79272800000004</v>
      </c>
      <c r="BQ142" s="22">
        <f t="shared" si="151"/>
        <v>176.84956800000003</v>
      </c>
      <c r="BR142" s="22">
        <f t="shared" si="152"/>
        <v>258.49454400000002</v>
      </c>
      <c r="BS142" s="22">
        <f t="shared" si="153"/>
        <v>300.33208800000006</v>
      </c>
      <c r="BT142" s="22">
        <f t="shared" si="154"/>
        <v>267.73538400000001</v>
      </c>
      <c r="BU142" s="22">
        <f t="shared" si="155"/>
        <v>204.79233600000003</v>
      </c>
      <c r="BV142" s="22">
        <f t="shared" si="156"/>
        <v>164.32416000000001</v>
      </c>
      <c r="BW142" s="22">
        <f t="shared" si="157"/>
        <v>168.46099200000003</v>
      </c>
      <c r="BX142" s="22">
        <f t="shared" si="158"/>
        <v>124.56460800000002</v>
      </c>
      <c r="BY142" s="22">
        <f t="shared" si="159"/>
        <v>117.78480000000002</v>
      </c>
      <c r="BZ142" s="22">
        <f t="shared" si="160"/>
        <v>0</v>
      </c>
      <c r="CA142" s="22">
        <f t="shared" si="161"/>
        <v>0</v>
      </c>
      <c r="CB142" s="22">
        <f t="shared" si="162"/>
        <v>0</v>
      </c>
      <c r="CC142" s="22">
        <f t="shared" si="163"/>
        <v>0</v>
      </c>
      <c r="CD142" s="22">
        <f t="shared" si="164"/>
        <v>0</v>
      </c>
      <c r="CE142" s="22">
        <f t="shared" si="165"/>
        <v>0</v>
      </c>
      <c r="CF142" s="22">
        <f t="shared" si="166"/>
        <v>0</v>
      </c>
      <c r="CG142" s="22">
        <f t="shared" si="167"/>
        <v>0</v>
      </c>
      <c r="CH142" s="22">
        <f t="shared" si="168"/>
        <v>0</v>
      </c>
      <c r="CI142" s="22">
        <f t="shared" si="169"/>
        <v>0</v>
      </c>
      <c r="CJ142" s="22">
        <f t="shared" si="170"/>
        <v>0</v>
      </c>
      <c r="CK142" s="22">
        <f t="shared" si="171"/>
        <v>0</v>
      </c>
    </row>
    <row r="143" spans="1:89" x14ac:dyDescent="0.25">
      <c r="A143" t="str">
        <f>VLOOKUP($C143,'Tech Pallet'!$A:$J,10,0)</f>
        <v>PIC</v>
      </c>
      <c r="B143" s="30" t="str">
        <f>VLOOKUP(C143,'Tech Pallet'!A:I,3,0)</f>
        <v>48oz</v>
      </c>
      <c r="C143" s="12">
        <f>VLOOKUP($D143,'DU -UCC'!B:C,2,0)</f>
        <v>64341967</v>
      </c>
      <c r="D143" s="84">
        <v>10077567603323</v>
      </c>
      <c r="E143" s="85" t="s">
        <v>212</v>
      </c>
      <c r="F143" s="86">
        <v>353983</v>
      </c>
      <c r="G143" s="86">
        <v>20524</v>
      </c>
      <c r="H143" s="86">
        <v>28656</v>
      </c>
      <c r="I143" s="86">
        <v>29489</v>
      </c>
      <c r="J143" s="86">
        <v>34034</v>
      </c>
      <c r="K143" s="86">
        <v>32335</v>
      </c>
      <c r="L143" s="86">
        <v>39496</v>
      </c>
      <c r="M143" s="86">
        <v>28834</v>
      </c>
      <c r="N143" s="86">
        <v>29018</v>
      </c>
      <c r="O143" s="86">
        <v>21604</v>
      </c>
      <c r="P143" s="86">
        <v>18623</v>
      </c>
      <c r="Q143" s="86">
        <v>25817</v>
      </c>
      <c r="R143" s="86">
        <v>22541</v>
      </c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23">
        <f t="shared" si="116"/>
        <v>684954</v>
      </c>
      <c r="AF143">
        <f>VLOOKUP($C143,'Tech Pallet'!$A:$I,9,0)</f>
        <v>176</v>
      </c>
      <c r="AG143">
        <f>VLOOKUP($C143,'Tech Pallet'!$A:$H,8,0)</f>
        <v>8.513999999999999E-3</v>
      </c>
      <c r="AH143" s="25">
        <f t="shared" si="172"/>
        <v>330971</v>
      </c>
      <c r="AI143" s="25">
        <f t="shared" si="117"/>
        <v>0</v>
      </c>
      <c r="AJ143" s="8">
        <f t="shared" si="118"/>
        <v>2011.2670454545455</v>
      </c>
      <c r="AK143" s="21">
        <f t="shared" si="119"/>
        <v>1880.5170454545455</v>
      </c>
      <c r="AL143" s="20">
        <f t="shared" si="120"/>
        <v>0</v>
      </c>
      <c r="AM143" s="21">
        <f t="shared" si="121"/>
        <v>116.61363636363636</v>
      </c>
      <c r="AN143" s="21">
        <f t="shared" si="122"/>
        <v>162.81818181818181</v>
      </c>
      <c r="AO143" s="21">
        <f t="shared" si="123"/>
        <v>167.55113636363637</v>
      </c>
      <c r="AP143" s="21">
        <f t="shared" si="124"/>
        <v>193.375</v>
      </c>
      <c r="AQ143" s="21">
        <f t="shared" si="125"/>
        <v>183.72159090909091</v>
      </c>
      <c r="AR143" s="21">
        <f t="shared" si="126"/>
        <v>224.40909090909091</v>
      </c>
      <c r="AS143" s="21">
        <f t="shared" si="127"/>
        <v>163.82954545454547</v>
      </c>
      <c r="AT143" s="21">
        <f t="shared" si="128"/>
        <v>164.875</v>
      </c>
      <c r="AU143" s="21">
        <f t="shared" si="129"/>
        <v>122.75</v>
      </c>
      <c r="AV143" s="21">
        <f t="shared" si="130"/>
        <v>105.8125</v>
      </c>
      <c r="AW143" s="21">
        <f t="shared" si="131"/>
        <v>146.6875</v>
      </c>
      <c r="AX143" s="21">
        <f t="shared" si="132"/>
        <v>128.07386363636363</v>
      </c>
      <c r="AY143" s="21">
        <f t="shared" si="133"/>
        <v>0</v>
      </c>
      <c r="AZ143" s="21">
        <f t="shared" si="134"/>
        <v>0</v>
      </c>
      <c r="BA143" s="21">
        <f t="shared" si="135"/>
        <v>0</v>
      </c>
      <c r="BB143" s="21">
        <f t="shared" si="136"/>
        <v>0</v>
      </c>
      <c r="BC143" s="21">
        <f t="shared" si="137"/>
        <v>0</v>
      </c>
      <c r="BD143" s="21">
        <f t="shared" si="138"/>
        <v>0</v>
      </c>
      <c r="BE143" s="21">
        <f t="shared" si="139"/>
        <v>0</v>
      </c>
      <c r="BF143" s="21">
        <f t="shared" si="140"/>
        <v>0</v>
      </c>
      <c r="BG143" s="21">
        <f t="shared" si="141"/>
        <v>0</v>
      </c>
      <c r="BH143" s="21">
        <f t="shared" si="142"/>
        <v>0</v>
      </c>
      <c r="BI143" s="21">
        <f t="shared" si="143"/>
        <v>0</v>
      </c>
      <c r="BJ143" s="21">
        <f t="shared" si="144"/>
        <v>0</v>
      </c>
      <c r="BK143" s="17">
        <f t="shared" si="145"/>
        <v>3013.8112619999997</v>
      </c>
      <c r="BL143" s="22">
        <f t="shared" si="146"/>
        <v>2817.8870939999997</v>
      </c>
      <c r="BM143" s="22">
        <f t="shared" si="147"/>
        <v>0</v>
      </c>
      <c r="BN143" s="22">
        <f t="shared" si="148"/>
        <v>174.74133599999999</v>
      </c>
      <c r="BO143" s="22">
        <f t="shared" si="149"/>
        <v>243.97718399999997</v>
      </c>
      <c r="BP143" s="22">
        <f t="shared" si="150"/>
        <v>251.06934599999997</v>
      </c>
      <c r="BQ143" s="22">
        <f t="shared" si="151"/>
        <v>289.76547599999998</v>
      </c>
      <c r="BR143" s="22">
        <f t="shared" si="152"/>
        <v>275.30018999999999</v>
      </c>
      <c r="BS143" s="22">
        <f t="shared" si="153"/>
        <v>336.26894399999998</v>
      </c>
      <c r="BT143" s="22">
        <f t="shared" si="154"/>
        <v>245.49267599999996</v>
      </c>
      <c r="BU143" s="22">
        <f t="shared" si="155"/>
        <v>247.05925199999996</v>
      </c>
      <c r="BV143" s="22">
        <f t="shared" si="156"/>
        <v>183.93645599999996</v>
      </c>
      <c r="BW143" s="22">
        <f t="shared" si="157"/>
        <v>158.55622199999999</v>
      </c>
      <c r="BX143" s="22">
        <f t="shared" si="158"/>
        <v>219.80593799999997</v>
      </c>
      <c r="BY143" s="22">
        <f t="shared" si="159"/>
        <v>191.91407399999997</v>
      </c>
      <c r="BZ143" s="22">
        <f t="shared" si="160"/>
        <v>0</v>
      </c>
      <c r="CA143" s="22">
        <f t="shared" si="161"/>
        <v>0</v>
      </c>
      <c r="CB143" s="22">
        <f t="shared" si="162"/>
        <v>0</v>
      </c>
      <c r="CC143" s="22">
        <f t="shared" si="163"/>
        <v>0</v>
      </c>
      <c r="CD143" s="22">
        <f t="shared" si="164"/>
        <v>0</v>
      </c>
      <c r="CE143" s="22">
        <f t="shared" si="165"/>
        <v>0</v>
      </c>
      <c r="CF143" s="22">
        <f t="shared" si="166"/>
        <v>0</v>
      </c>
      <c r="CG143" s="22">
        <f t="shared" si="167"/>
        <v>0</v>
      </c>
      <c r="CH143" s="22">
        <f t="shared" si="168"/>
        <v>0</v>
      </c>
      <c r="CI143" s="22">
        <f t="shared" si="169"/>
        <v>0</v>
      </c>
      <c r="CJ143" s="22">
        <f t="shared" si="170"/>
        <v>0</v>
      </c>
      <c r="CK143" s="22">
        <f t="shared" si="171"/>
        <v>0</v>
      </c>
    </row>
    <row r="144" spans="1:89" x14ac:dyDescent="0.25">
      <c r="A144" t="str">
        <f>VLOOKUP($C144,'Tech Pallet'!$A:$J,10,0)</f>
        <v>NOV</v>
      </c>
      <c r="B144" s="30" t="str">
        <f>VLOOKUP(C144,'Tech Pallet'!A:I,3,0)</f>
        <v>MG Sticks</v>
      </c>
      <c r="C144" s="12">
        <f>VLOOKUP($D144,'DU -UCC'!B:C,2,0)</f>
        <v>64903296</v>
      </c>
      <c r="D144" s="84">
        <v>10077567369878</v>
      </c>
      <c r="E144" s="85" t="s">
        <v>213</v>
      </c>
      <c r="F144" s="86">
        <v>334055</v>
      </c>
      <c r="G144" s="86">
        <v>15628</v>
      </c>
      <c r="H144" s="86">
        <v>22846</v>
      </c>
      <c r="I144" s="86">
        <v>27452</v>
      </c>
      <c r="J144" s="86">
        <v>23294</v>
      </c>
      <c r="K144" s="86">
        <v>22357</v>
      </c>
      <c r="L144" s="86">
        <v>25632</v>
      </c>
      <c r="M144" s="86">
        <v>31394</v>
      </c>
      <c r="N144" s="86">
        <v>24531</v>
      </c>
      <c r="O144" s="86">
        <v>19706</v>
      </c>
      <c r="P144" s="86">
        <v>20480.060000000001</v>
      </c>
      <c r="Q144" s="86">
        <v>20222.100000000002</v>
      </c>
      <c r="R144" s="86">
        <v>15154</v>
      </c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23">
        <f t="shared" si="116"/>
        <v>602751.16</v>
      </c>
      <c r="AF144">
        <f>VLOOKUP($C144,'Tech Pallet'!$A:$I,9,0)</f>
        <v>162</v>
      </c>
      <c r="AG144">
        <f>VLOOKUP($C144,'Tech Pallet'!$A:$H,8,0)</f>
        <v>1.98E-3</v>
      </c>
      <c r="AH144" s="25">
        <f t="shared" si="172"/>
        <v>268696.16000000003</v>
      </c>
      <c r="AI144" s="25">
        <f t="shared" si="117"/>
        <v>0</v>
      </c>
      <c r="AJ144" s="8">
        <f t="shared" si="118"/>
        <v>2062.0679012345681</v>
      </c>
      <c r="AK144" s="21">
        <f t="shared" si="119"/>
        <v>1658.6182716049384</v>
      </c>
      <c r="AL144" s="20">
        <f t="shared" si="120"/>
        <v>0</v>
      </c>
      <c r="AM144" s="21">
        <f t="shared" si="121"/>
        <v>96.46913580246914</v>
      </c>
      <c r="AN144" s="21">
        <f t="shared" si="122"/>
        <v>141.02469135802468</v>
      </c>
      <c r="AO144" s="21">
        <f t="shared" si="123"/>
        <v>169.45679012345678</v>
      </c>
      <c r="AP144" s="21">
        <f t="shared" si="124"/>
        <v>143.79012345679013</v>
      </c>
      <c r="AQ144" s="21">
        <f t="shared" si="125"/>
        <v>138.00617283950618</v>
      </c>
      <c r="AR144" s="21">
        <f t="shared" si="126"/>
        <v>158.22222222222223</v>
      </c>
      <c r="AS144" s="21">
        <f t="shared" si="127"/>
        <v>193.79012345679013</v>
      </c>
      <c r="AT144" s="21">
        <f t="shared" si="128"/>
        <v>151.42592592592592</v>
      </c>
      <c r="AU144" s="21">
        <f t="shared" si="129"/>
        <v>121.64197530864197</v>
      </c>
      <c r="AV144" s="21">
        <f t="shared" si="130"/>
        <v>126.42012345679014</v>
      </c>
      <c r="AW144" s="21">
        <f t="shared" si="131"/>
        <v>124.8277777777778</v>
      </c>
      <c r="AX144" s="21">
        <f t="shared" si="132"/>
        <v>93.543209876543216</v>
      </c>
      <c r="AY144" s="21">
        <f t="shared" si="133"/>
        <v>0</v>
      </c>
      <c r="AZ144" s="21">
        <f t="shared" si="134"/>
        <v>0</v>
      </c>
      <c r="BA144" s="21">
        <f t="shared" si="135"/>
        <v>0</v>
      </c>
      <c r="BB144" s="21">
        <f t="shared" si="136"/>
        <v>0</v>
      </c>
      <c r="BC144" s="21">
        <f t="shared" si="137"/>
        <v>0</v>
      </c>
      <c r="BD144" s="21">
        <f t="shared" si="138"/>
        <v>0</v>
      </c>
      <c r="BE144" s="21">
        <f t="shared" si="139"/>
        <v>0</v>
      </c>
      <c r="BF144" s="21">
        <f t="shared" si="140"/>
        <v>0</v>
      </c>
      <c r="BG144" s="21">
        <f t="shared" si="141"/>
        <v>0</v>
      </c>
      <c r="BH144" s="21">
        <f t="shared" si="142"/>
        <v>0</v>
      </c>
      <c r="BI144" s="21">
        <f t="shared" si="143"/>
        <v>0</v>
      </c>
      <c r="BJ144" s="21">
        <f t="shared" si="144"/>
        <v>0</v>
      </c>
      <c r="BK144" s="17">
        <f t="shared" si="145"/>
        <v>661.4289</v>
      </c>
      <c r="BL144" s="22">
        <f t="shared" si="146"/>
        <v>532.0183968</v>
      </c>
      <c r="BM144" s="22">
        <f t="shared" si="147"/>
        <v>0</v>
      </c>
      <c r="BN144" s="22">
        <f t="shared" si="148"/>
        <v>30.943439999999999</v>
      </c>
      <c r="BO144" s="22">
        <f t="shared" si="149"/>
        <v>45.235079999999996</v>
      </c>
      <c r="BP144" s="22">
        <f t="shared" si="150"/>
        <v>54.354959999999998</v>
      </c>
      <c r="BQ144" s="22">
        <f t="shared" si="151"/>
        <v>46.122120000000002</v>
      </c>
      <c r="BR144" s="22">
        <f t="shared" si="152"/>
        <v>44.266860000000001</v>
      </c>
      <c r="BS144" s="22">
        <f t="shared" si="153"/>
        <v>50.751359999999998</v>
      </c>
      <c r="BT144" s="22">
        <f t="shared" si="154"/>
        <v>62.160119999999999</v>
      </c>
      <c r="BU144" s="22">
        <f t="shared" si="155"/>
        <v>48.571379999999998</v>
      </c>
      <c r="BV144" s="22">
        <f t="shared" si="156"/>
        <v>39.017879999999998</v>
      </c>
      <c r="BW144" s="22">
        <f t="shared" si="157"/>
        <v>40.550518799999999</v>
      </c>
      <c r="BX144" s="22">
        <f t="shared" si="158"/>
        <v>40.039758000000006</v>
      </c>
      <c r="BY144" s="22">
        <f t="shared" si="159"/>
        <v>30.004919999999998</v>
      </c>
      <c r="BZ144" s="22">
        <f t="shared" si="160"/>
        <v>0</v>
      </c>
      <c r="CA144" s="22">
        <f t="shared" si="161"/>
        <v>0</v>
      </c>
      <c r="CB144" s="22">
        <f t="shared" si="162"/>
        <v>0</v>
      </c>
      <c r="CC144" s="22">
        <f t="shared" si="163"/>
        <v>0</v>
      </c>
      <c r="CD144" s="22">
        <f t="shared" si="164"/>
        <v>0</v>
      </c>
      <c r="CE144" s="22">
        <f t="shared" si="165"/>
        <v>0</v>
      </c>
      <c r="CF144" s="22">
        <f t="shared" si="166"/>
        <v>0</v>
      </c>
      <c r="CG144" s="22">
        <f t="shared" si="167"/>
        <v>0</v>
      </c>
      <c r="CH144" s="22">
        <f t="shared" si="168"/>
        <v>0</v>
      </c>
      <c r="CI144" s="22">
        <f t="shared" si="169"/>
        <v>0</v>
      </c>
      <c r="CJ144" s="22">
        <f t="shared" si="170"/>
        <v>0</v>
      </c>
      <c r="CK144" s="22">
        <f t="shared" si="171"/>
        <v>0</v>
      </c>
    </row>
    <row r="145" spans="1:89" x14ac:dyDescent="0.25">
      <c r="A145" t="str">
        <f>VLOOKUP($C145,'Tech Pallet'!$A:$J,10,0)</f>
        <v>NOV</v>
      </c>
      <c r="B145" s="30" t="str">
        <f>VLOOKUP(C145,'Tech Pallet'!A:I,3,0)</f>
        <v>PG</v>
      </c>
      <c r="C145" s="12">
        <f>VLOOKUP($D145,'DU -UCC'!B:C,2,0)</f>
        <v>64776952</v>
      </c>
      <c r="D145" s="84">
        <v>10077567274424</v>
      </c>
      <c r="E145" s="85" t="s">
        <v>230</v>
      </c>
      <c r="F145" s="86">
        <v>403412</v>
      </c>
      <c r="G145" s="86">
        <v>11227</v>
      </c>
      <c r="H145" s="86">
        <v>15314</v>
      </c>
      <c r="I145" s="86">
        <v>19422</v>
      </c>
      <c r="J145" s="86">
        <v>24622</v>
      </c>
      <c r="K145" s="86">
        <v>43105</v>
      </c>
      <c r="L145" s="86">
        <v>63583</v>
      </c>
      <c r="M145" s="86">
        <v>45305</v>
      </c>
      <c r="N145" s="86">
        <v>15275</v>
      </c>
      <c r="O145" s="86">
        <v>11421</v>
      </c>
      <c r="P145" s="86">
        <v>4121</v>
      </c>
      <c r="Q145" s="86">
        <v>5811</v>
      </c>
      <c r="R145" s="86">
        <v>6927</v>
      </c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23">
        <f t="shared" si="116"/>
        <v>669545</v>
      </c>
      <c r="AF145">
        <f>VLOOKUP($C145,'Tech Pallet'!$A:$I,9,0)</f>
        <v>130</v>
      </c>
      <c r="AG145">
        <f>VLOOKUP($C145,'Tech Pallet'!$A:$H,8,0)</f>
        <v>5.0940000000000004E-3</v>
      </c>
      <c r="AH145" s="25">
        <f t="shared" si="172"/>
        <v>266133</v>
      </c>
      <c r="AI145" s="25">
        <f t="shared" si="117"/>
        <v>0</v>
      </c>
      <c r="AJ145" s="8">
        <f t="shared" si="118"/>
        <v>3103.1692307692306</v>
      </c>
      <c r="AK145" s="21">
        <f t="shared" si="119"/>
        <v>2047.176923076923</v>
      </c>
      <c r="AL145" s="20">
        <f t="shared" si="120"/>
        <v>0</v>
      </c>
      <c r="AM145" s="21">
        <f t="shared" si="121"/>
        <v>86.361538461538458</v>
      </c>
      <c r="AN145" s="21">
        <f t="shared" si="122"/>
        <v>117.8</v>
      </c>
      <c r="AO145" s="21">
        <f t="shared" si="123"/>
        <v>149.4</v>
      </c>
      <c r="AP145" s="21">
        <f t="shared" si="124"/>
        <v>189.4</v>
      </c>
      <c r="AQ145" s="21">
        <f t="shared" si="125"/>
        <v>331.57692307692309</v>
      </c>
      <c r="AR145" s="21">
        <f t="shared" si="126"/>
        <v>489.1</v>
      </c>
      <c r="AS145" s="21">
        <f t="shared" si="127"/>
        <v>348.5</v>
      </c>
      <c r="AT145" s="21">
        <f t="shared" si="128"/>
        <v>117.5</v>
      </c>
      <c r="AU145" s="21">
        <f t="shared" si="129"/>
        <v>87.853846153846149</v>
      </c>
      <c r="AV145" s="21">
        <f t="shared" si="130"/>
        <v>31.7</v>
      </c>
      <c r="AW145" s="21">
        <f t="shared" si="131"/>
        <v>44.7</v>
      </c>
      <c r="AX145" s="21">
        <f t="shared" si="132"/>
        <v>53.284615384615385</v>
      </c>
      <c r="AY145" s="21">
        <f t="shared" si="133"/>
        <v>0</v>
      </c>
      <c r="AZ145" s="21">
        <f t="shared" si="134"/>
        <v>0</v>
      </c>
      <c r="BA145" s="21">
        <f t="shared" si="135"/>
        <v>0</v>
      </c>
      <c r="BB145" s="21">
        <f t="shared" si="136"/>
        <v>0</v>
      </c>
      <c r="BC145" s="21">
        <f t="shared" si="137"/>
        <v>0</v>
      </c>
      <c r="BD145" s="21">
        <f t="shared" si="138"/>
        <v>0</v>
      </c>
      <c r="BE145" s="21">
        <f t="shared" si="139"/>
        <v>0</v>
      </c>
      <c r="BF145" s="21">
        <f t="shared" si="140"/>
        <v>0</v>
      </c>
      <c r="BG145" s="21">
        <f t="shared" si="141"/>
        <v>0</v>
      </c>
      <c r="BH145" s="21">
        <f t="shared" si="142"/>
        <v>0</v>
      </c>
      <c r="BI145" s="21">
        <f t="shared" si="143"/>
        <v>0</v>
      </c>
      <c r="BJ145" s="21">
        <f t="shared" si="144"/>
        <v>0</v>
      </c>
      <c r="BK145" s="17">
        <f t="shared" si="145"/>
        <v>2054.980728</v>
      </c>
      <c r="BL145" s="22">
        <f t="shared" si="146"/>
        <v>1355.6815020000001</v>
      </c>
      <c r="BM145" s="22">
        <f t="shared" si="147"/>
        <v>0</v>
      </c>
      <c r="BN145" s="22">
        <f t="shared" si="148"/>
        <v>57.190338000000004</v>
      </c>
      <c r="BO145" s="22">
        <f t="shared" si="149"/>
        <v>78.009516000000005</v>
      </c>
      <c r="BP145" s="22">
        <f t="shared" si="150"/>
        <v>98.935668000000007</v>
      </c>
      <c r="BQ145" s="22">
        <f t="shared" si="151"/>
        <v>125.424468</v>
      </c>
      <c r="BR145" s="22">
        <f t="shared" si="152"/>
        <v>219.57687000000001</v>
      </c>
      <c r="BS145" s="22">
        <f t="shared" si="153"/>
        <v>323.89180200000004</v>
      </c>
      <c r="BT145" s="22">
        <f t="shared" si="154"/>
        <v>230.78367000000003</v>
      </c>
      <c r="BU145" s="22">
        <f t="shared" si="155"/>
        <v>77.810850000000002</v>
      </c>
      <c r="BV145" s="22">
        <f t="shared" si="156"/>
        <v>58.178574000000005</v>
      </c>
      <c r="BW145" s="22">
        <f t="shared" si="157"/>
        <v>20.992374000000002</v>
      </c>
      <c r="BX145" s="22">
        <f t="shared" si="158"/>
        <v>29.601234000000002</v>
      </c>
      <c r="BY145" s="22">
        <f t="shared" si="159"/>
        <v>35.286138000000001</v>
      </c>
      <c r="BZ145" s="22">
        <f t="shared" si="160"/>
        <v>0</v>
      </c>
      <c r="CA145" s="22">
        <f t="shared" si="161"/>
        <v>0</v>
      </c>
      <c r="CB145" s="22">
        <f t="shared" si="162"/>
        <v>0</v>
      </c>
      <c r="CC145" s="22">
        <f t="shared" si="163"/>
        <v>0</v>
      </c>
      <c r="CD145" s="22">
        <f t="shared" si="164"/>
        <v>0</v>
      </c>
      <c r="CE145" s="22">
        <f t="shared" si="165"/>
        <v>0</v>
      </c>
      <c r="CF145" s="22">
        <f t="shared" si="166"/>
        <v>0</v>
      </c>
      <c r="CG145" s="22">
        <f t="shared" si="167"/>
        <v>0</v>
      </c>
      <c r="CH145" s="22">
        <f t="shared" si="168"/>
        <v>0</v>
      </c>
      <c r="CI145" s="22">
        <f t="shared" si="169"/>
        <v>0</v>
      </c>
      <c r="CJ145" s="22">
        <f t="shared" si="170"/>
        <v>0</v>
      </c>
      <c r="CK145" s="22">
        <f t="shared" si="171"/>
        <v>0</v>
      </c>
    </row>
    <row r="146" spans="1:89" x14ac:dyDescent="0.25">
      <c r="A146" t="str">
        <f>VLOOKUP($C146,'Tech Pallet'!$A:$J,10,0)</f>
        <v>NOV</v>
      </c>
      <c r="B146" s="30" t="str">
        <f>VLOOKUP(C146,'Tech Pallet'!A:I,3,0)</f>
        <v>Other</v>
      </c>
      <c r="C146" s="12">
        <f>VLOOKUP($D146,'DU -UCC'!B:C,2,0)</f>
        <v>64977494</v>
      </c>
      <c r="D146" s="84">
        <v>10840473400245</v>
      </c>
      <c r="E146" s="85" t="s">
        <v>552</v>
      </c>
      <c r="F146" s="86">
        <v>0</v>
      </c>
      <c r="G146" s="86">
        <v>0</v>
      </c>
      <c r="H146" s="86">
        <v>0</v>
      </c>
      <c r="I146" s="86">
        <v>0</v>
      </c>
      <c r="J146" s="86">
        <v>0</v>
      </c>
      <c r="K146" s="86">
        <v>0</v>
      </c>
      <c r="L146" s="86">
        <v>0</v>
      </c>
      <c r="M146" s="86">
        <v>0</v>
      </c>
      <c r="N146" s="86">
        <v>0</v>
      </c>
      <c r="O146" s="86">
        <v>0</v>
      </c>
      <c r="P146" s="86">
        <v>0</v>
      </c>
      <c r="Q146" s="86">
        <v>0</v>
      </c>
      <c r="R146" s="86">
        <v>429</v>
      </c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23">
        <f t="shared" si="116"/>
        <v>429</v>
      </c>
      <c r="AF146">
        <f>VLOOKUP($C146,'Tech Pallet'!$A:$I,9,0)</f>
        <v>130</v>
      </c>
      <c r="AG146">
        <f>VLOOKUP($C146,'Tech Pallet'!$A:$H,8,0)</f>
        <v>2.8399999999999996E-3</v>
      </c>
      <c r="AH146" s="25">
        <f t="shared" si="172"/>
        <v>429</v>
      </c>
      <c r="AI146" s="25">
        <f t="shared" si="117"/>
        <v>0</v>
      </c>
      <c r="AJ146" s="8">
        <f t="shared" si="118"/>
        <v>0</v>
      </c>
      <c r="AK146" s="21">
        <f t="shared" si="119"/>
        <v>3.3</v>
      </c>
      <c r="AL146" s="20">
        <f t="shared" si="120"/>
        <v>0</v>
      </c>
      <c r="AM146" s="21">
        <f t="shared" si="121"/>
        <v>0</v>
      </c>
      <c r="AN146" s="21">
        <f t="shared" si="122"/>
        <v>0</v>
      </c>
      <c r="AO146" s="21">
        <f t="shared" si="123"/>
        <v>0</v>
      </c>
      <c r="AP146" s="21">
        <f t="shared" si="124"/>
        <v>0</v>
      </c>
      <c r="AQ146" s="21">
        <f t="shared" si="125"/>
        <v>0</v>
      </c>
      <c r="AR146" s="21">
        <f t="shared" si="126"/>
        <v>0</v>
      </c>
      <c r="AS146" s="21">
        <f t="shared" si="127"/>
        <v>0</v>
      </c>
      <c r="AT146" s="21">
        <f t="shared" si="128"/>
        <v>0</v>
      </c>
      <c r="AU146" s="21">
        <f t="shared" si="129"/>
        <v>0</v>
      </c>
      <c r="AV146" s="21">
        <f t="shared" si="130"/>
        <v>0</v>
      </c>
      <c r="AW146" s="21">
        <f t="shared" si="131"/>
        <v>0</v>
      </c>
      <c r="AX146" s="21">
        <f t="shared" si="132"/>
        <v>3.3</v>
      </c>
      <c r="AY146" s="21">
        <f t="shared" si="133"/>
        <v>0</v>
      </c>
      <c r="AZ146" s="21">
        <f t="shared" si="134"/>
        <v>0</v>
      </c>
      <c r="BA146" s="21">
        <f t="shared" si="135"/>
        <v>0</v>
      </c>
      <c r="BB146" s="21">
        <f t="shared" si="136"/>
        <v>0</v>
      </c>
      <c r="BC146" s="21">
        <f t="shared" si="137"/>
        <v>0</v>
      </c>
      <c r="BD146" s="21">
        <f t="shared" si="138"/>
        <v>0</v>
      </c>
      <c r="BE146" s="21">
        <f t="shared" si="139"/>
        <v>0</v>
      </c>
      <c r="BF146" s="21">
        <f t="shared" si="140"/>
        <v>0</v>
      </c>
      <c r="BG146" s="21">
        <f t="shared" si="141"/>
        <v>0</v>
      </c>
      <c r="BH146" s="21">
        <f t="shared" si="142"/>
        <v>0</v>
      </c>
      <c r="BI146" s="21">
        <f t="shared" si="143"/>
        <v>0</v>
      </c>
      <c r="BJ146" s="21">
        <f t="shared" si="144"/>
        <v>0</v>
      </c>
      <c r="BK146" s="17">
        <f t="shared" si="145"/>
        <v>0</v>
      </c>
      <c r="BL146" s="22">
        <f t="shared" si="146"/>
        <v>1.2183599999999999</v>
      </c>
      <c r="BM146" s="22">
        <f t="shared" si="147"/>
        <v>0</v>
      </c>
      <c r="BN146" s="22">
        <f t="shared" si="148"/>
        <v>0</v>
      </c>
      <c r="BO146" s="22">
        <f t="shared" si="149"/>
        <v>0</v>
      </c>
      <c r="BP146" s="22">
        <f t="shared" si="150"/>
        <v>0</v>
      </c>
      <c r="BQ146" s="22">
        <f t="shared" si="151"/>
        <v>0</v>
      </c>
      <c r="BR146" s="22">
        <f t="shared" si="152"/>
        <v>0</v>
      </c>
      <c r="BS146" s="22">
        <f t="shared" si="153"/>
        <v>0</v>
      </c>
      <c r="BT146" s="22">
        <f t="shared" si="154"/>
        <v>0</v>
      </c>
      <c r="BU146" s="22">
        <f t="shared" si="155"/>
        <v>0</v>
      </c>
      <c r="BV146" s="22">
        <f t="shared" si="156"/>
        <v>0</v>
      </c>
      <c r="BW146" s="22">
        <f t="shared" si="157"/>
        <v>0</v>
      </c>
      <c r="BX146" s="22">
        <f t="shared" si="158"/>
        <v>0</v>
      </c>
      <c r="BY146" s="22">
        <f t="shared" si="159"/>
        <v>1.2183599999999999</v>
      </c>
      <c r="BZ146" s="22">
        <f t="shared" si="160"/>
        <v>0</v>
      </c>
      <c r="CA146" s="22">
        <f t="shared" si="161"/>
        <v>0</v>
      </c>
      <c r="CB146" s="22">
        <f t="shared" si="162"/>
        <v>0</v>
      </c>
      <c r="CC146" s="22">
        <f t="shared" si="163"/>
        <v>0</v>
      </c>
      <c r="CD146" s="22">
        <f t="shared" si="164"/>
        <v>0</v>
      </c>
      <c r="CE146" s="22">
        <f t="shared" si="165"/>
        <v>0</v>
      </c>
      <c r="CF146" s="22">
        <f t="shared" si="166"/>
        <v>0</v>
      </c>
      <c r="CG146" s="22">
        <f t="shared" si="167"/>
        <v>0</v>
      </c>
      <c r="CH146" s="22">
        <f t="shared" si="168"/>
        <v>0</v>
      </c>
      <c r="CI146" s="22">
        <f t="shared" si="169"/>
        <v>0</v>
      </c>
      <c r="CJ146" s="22">
        <f t="shared" si="170"/>
        <v>0</v>
      </c>
      <c r="CK146" s="22">
        <f t="shared" si="171"/>
        <v>0</v>
      </c>
    </row>
    <row r="147" spans="1:89" x14ac:dyDescent="0.25">
      <c r="A147" t="str">
        <f>VLOOKUP($C147,'Tech Pallet'!$A:$J,10,0)</f>
        <v>PIC</v>
      </c>
      <c r="B147" s="30" t="str">
        <f>VLOOKUP(C147,'Tech Pallet'!A:I,3,0)</f>
        <v>BJ PTS</v>
      </c>
      <c r="C147" s="12">
        <f>VLOOKUP($D147,'DU -UCC'!B:C,2,0)</f>
        <v>84139090</v>
      </c>
      <c r="D147" s="84">
        <v>10076840100115</v>
      </c>
      <c r="E147" s="85" t="s">
        <v>276</v>
      </c>
      <c r="F147" s="86">
        <v>259433</v>
      </c>
      <c r="G147" s="86">
        <v>14382</v>
      </c>
      <c r="H147" s="86">
        <v>22218</v>
      </c>
      <c r="I147" s="86">
        <v>26262</v>
      </c>
      <c r="J147" s="86">
        <v>21956</v>
      </c>
      <c r="K147" s="86">
        <v>23891</v>
      </c>
      <c r="L147" s="86">
        <v>29203</v>
      </c>
      <c r="M147" s="86">
        <v>23942</v>
      </c>
      <c r="N147" s="86">
        <v>25595</v>
      </c>
      <c r="O147" s="86">
        <v>27470</v>
      </c>
      <c r="P147" s="86">
        <v>14400</v>
      </c>
      <c r="Q147" s="86">
        <v>14512</v>
      </c>
      <c r="R147" s="86">
        <v>17237</v>
      </c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23">
        <f t="shared" si="116"/>
        <v>520501</v>
      </c>
      <c r="AF147">
        <f>VLOOKUP($C147,'Tech Pallet'!$A:$I,9,0)</f>
        <v>240</v>
      </c>
      <c r="AG147">
        <f>VLOOKUP($C147,'Tech Pallet'!$A:$H,8,0)</f>
        <v>3.7853439999999999E-3</v>
      </c>
      <c r="AH147" s="25">
        <f t="shared" si="172"/>
        <v>261068</v>
      </c>
      <c r="AI147" s="25">
        <f t="shared" si="117"/>
        <v>0</v>
      </c>
      <c r="AJ147" s="8">
        <f t="shared" si="118"/>
        <v>1080.9708333333333</v>
      </c>
      <c r="AK147" s="21">
        <f t="shared" si="119"/>
        <v>1087.7833333333333</v>
      </c>
      <c r="AL147" s="20">
        <f t="shared" si="120"/>
        <v>0</v>
      </c>
      <c r="AM147" s="21">
        <f t="shared" si="121"/>
        <v>59.924999999999997</v>
      </c>
      <c r="AN147" s="21">
        <f t="shared" si="122"/>
        <v>92.575000000000003</v>
      </c>
      <c r="AO147" s="21">
        <f t="shared" si="123"/>
        <v>109.425</v>
      </c>
      <c r="AP147" s="21">
        <f t="shared" si="124"/>
        <v>91.483333333333334</v>
      </c>
      <c r="AQ147" s="21">
        <f t="shared" si="125"/>
        <v>99.545833333333334</v>
      </c>
      <c r="AR147" s="21">
        <f t="shared" si="126"/>
        <v>121.67916666666666</v>
      </c>
      <c r="AS147" s="21">
        <f t="shared" si="127"/>
        <v>99.75833333333334</v>
      </c>
      <c r="AT147" s="21">
        <f t="shared" si="128"/>
        <v>106.64583333333333</v>
      </c>
      <c r="AU147" s="21">
        <f t="shared" si="129"/>
        <v>114.45833333333333</v>
      </c>
      <c r="AV147" s="21">
        <f t="shared" si="130"/>
        <v>60</v>
      </c>
      <c r="AW147" s="21">
        <f t="shared" si="131"/>
        <v>60.466666666666669</v>
      </c>
      <c r="AX147" s="21">
        <f t="shared" si="132"/>
        <v>71.82083333333334</v>
      </c>
      <c r="AY147" s="21">
        <f t="shared" si="133"/>
        <v>0</v>
      </c>
      <c r="AZ147" s="21">
        <f t="shared" si="134"/>
        <v>0</v>
      </c>
      <c r="BA147" s="21">
        <f t="shared" si="135"/>
        <v>0</v>
      </c>
      <c r="BB147" s="21">
        <f t="shared" si="136"/>
        <v>0</v>
      </c>
      <c r="BC147" s="21">
        <f t="shared" si="137"/>
        <v>0</v>
      </c>
      <c r="BD147" s="21">
        <f t="shared" si="138"/>
        <v>0</v>
      </c>
      <c r="BE147" s="21">
        <f t="shared" si="139"/>
        <v>0</v>
      </c>
      <c r="BF147" s="21">
        <f t="shared" si="140"/>
        <v>0</v>
      </c>
      <c r="BG147" s="21">
        <f t="shared" si="141"/>
        <v>0</v>
      </c>
      <c r="BH147" s="21">
        <f t="shared" si="142"/>
        <v>0</v>
      </c>
      <c r="BI147" s="21">
        <f t="shared" si="143"/>
        <v>0</v>
      </c>
      <c r="BJ147" s="21">
        <f t="shared" si="144"/>
        <v>0</v>
      </c>
      <c r="BK147" s="17">
        <f t="shared" si="145"/>
        <v>982.04314995200002</v>
      </c>
      <c r="BL147" s="22">
        <f t="shared" si="146"/>
        <v>988.23218739200001</v>
      </c>
      <c r="BM147" s="22">
        <f t="shared" si="147"/>
        <v>0</v>
      </c>
      <c r="BN147" s="22">
        <f t="shared" si="148"/>
        <v>54.440817408000001</v>
      </c>
      <c r="BO147" s="22">
        <f t="shared" si="149"/>
        <v>84.102772991999998</v>
      </c>
      <c r="BP147" s="22">
        <f t="shared" si="150"/>
        <v>99.410704127999992</v>
      </c>
      <c r="BQ147" s="22">
        <f t="shared" si="151"/>
        <v>83.111012864000003</v>
      </c>
      <c r="BR147" s="22">
        <f t="shared" si="152"/>
        <v>90.435653504000001</v>
      </c>
      <c r="BS147" s="22">
        <f t="shared" si="153"/>
        <v>110.543400832</v>
      </c>
      <c r="BT147" s="22">
        <f t="shared" si="154"/>
        <v>90.628706047999998</v>
      </c>
      <c r="BU147" s="22">
        <f t="shared" si="155"/>
        <v>96.885879680000002</v>
      </c>
      <c r="BV147" s="22">
        <f t="shared" si="156"/>
        <v>103.98339968000001</v>
      </c>
      <c r="BW147" s="22">
        <f t="shared" si="157"/>
        <v>54.508953599999998</v>
      </c>
      <c r="BX147" s="22">
        <f t="shared" si="158"/>
        <v>54.932912127999998</v>
      </c>
      <c r="BY147" s="22">
        <f t="shared" si="159"/>
        <v>65.247974528</v>
      </c>
      <c r="BZ147" s="22">
        <f t="shared" si="160"/>
        <v>0</v>
      </c>
      <c r="CA147" s="22">
        <f t="shared" si="161"/>
        <v>0</v>
      </c>
      <c r="CB147" s="22">
        <f t="shared" si="162"/>
        <v>0</v>
      </c>
      <c r="CC147" s="22">
        <f t="shared" si="163"/>
        <v>0</v>
      </c>
      <c r="CD147" s="22">
        <f t="shared" si="164"/>
        <v>0</v>
      </c>
      <c r="CE147" s="22">
        <f t="shared" si="165"/>
        <v>0</v>
      </c>
      <c r="CF147" s="22">
        <f t="shared" si="166"/>
        <v>0</v>
      </c>
      <c r="CG147" s="22">
        <f t="shared" si="167"/>
        <v>0</v>
      </c>
      <c r="CH147" s="22">
        <f t="shared" si="168"/>
        <v>0</v>
      </c>
      <c r="CI147" s="22">
        <f t="shared" si="169"/>
        <v>0</v>
      </c>
      <c r="CJ147" s="22">
        <f t="shared" si="170"/>
        <v>0</v>
      </c>
      <c r="CK147" s="22">
        <f t="shared" si="171"/>
        <v>0</v>
      </c>
    </row>
    <row r="148" spans="1:89" x14ac:dyDescent="0.25">
      <c r="A148" t="str">
        <f>VLOOKUP($C148,'Tech Pallet'!$A:$J,10,0)</f>
        <v>NOV</v>
      </c>
      <c r="B148" s="30" t="str">
        <f>VLOOKUP(C148,'Tech Pallet'!A:I,3,0)</f>
        <v>MG Sticks</v>
      </c>
      <c r="C148" s="12">
        <f>VLOOKUP($D148,'DU -UCC'!B:C,2,0)</f>
        <v>62694914</v>
      </c>
      <c r="D148" s="84">
        <v>10077567158922</v>
      </c>
      <c r="E148" s="85" t="s">
        <v>263</v>
      </c>
      <c r="F148" s="86">
        <v>226996</v>
      </c>
      <c r="G148" s="86">
        <v>6679</v>
      </c>
      <c r="H148" s="86">
        <v>12799</v>
      </c>
      <c r="I148" s="86">
        <v>12284</v>
      </c>
      <c r="J148" s="86">
        <v>18941</v>
      </c>
      <c r="K148" s="86">
        <v>23646</v>
      </c>
      <c r="L148" s="86">
        <v>29156.02003</v>
      </c>
      <c r="M148" s="86">
        <v>17593</v>
      </c>
      <c r="N148" s="86">
        <v>28629</v>
      </c>
      <c r="O148" s="86">
        <v>19341</v>
      </c>
      <c r="P148" s="86">
        <v>17255</v>
      </c>
      <c r="Q148" s="86">
        <v>14906</v>
      </c>
      <c r="R148" s="86">
        <v>14398</v>
      </c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23">
        <f t="shared" si="116"/>
        <v>442623.02003000001</v>
      </c>
      <c r="AF148">
        <f>VLOOKUP($C148,'Tech Pallet'!$A:$I,9,0)</f>
        <v>493</v>
      </c>
      <c r="AG148">
        <f>VLOOKUP($C148,'Tech Pallet'!$A:$H,8,0)</f>
        <v>1.08E-3</v>
      </c>
      <c r="AH148" s="25">
        <f t="shared" si="172"/>
        <v>215627.02003000001</v>
      </c>
      <c r="AI148" s="25">
        <f t="shared" si="117"/>
        <v>0</v>
      </c>
      <c r="AJ148" s="8">
        <f t="shared" si="118"/>
        <v>460.43813387423933</v>
      </c>
      <c r="AK148" s="21">
        <f t="shared" si="119"/>
        <v>437.37732257606496</v>
      </c>
      <c r="AL148" s="20">
        <f t="shared" si="120"/>
        <v>0</v>
      </c>
      <c r="AM148" s="21">
        <f t="shared" si="121"/>
        <v>13.547667342799189</v>
      </c>
      <c r="AN148" s="21">
        <f t="shared" si="122"/>
        <v>25.961460446247465</v>
      </c>
      <c r="AO148" s="21">
        <f t="shared" si="123"/>
        <v>24.916835699797161</v>
      </c>
      <c r="AP148" s="21">
        <f t="shared" si="124"/>
        <v>38.419878296146045</v>
      </c>
      <c r="AQ148" s="21">
        <f t="shared" si="125"/>
        <v>47.963488843813387</v>
      </c>
      <c r="AR148" s="21">
        <f t="shared" si="126"/>
        <v>59.140000060851925</v>
      </c>
      <c r="AS148" s="21">
        <f t="shared" si="127"/>
        <v>35.685598377281949</v>
      </c>
      <c r="AT148" s="21">
        <f t="shared" si="128"/>
        <v>58.070993914807303</v>
      </c>
      <c r="AU148" s="21">
        <f t="shared" si="129"/>
        <v>39.231237322515213</v>
      </c>
      <c r="AV148" s="21">
        <f t="shared" si="130"/>
        <v>35</v>
      </c>
      <c r="AW148" s="21">
        <f t="shared" si="131"/>
        <v>30.235294117647058</v>
      </c>
      <c r="AX148" s="21">
        <f t="shared" si="132"/>
        <v>29.204868154158216</v>
      </c>
      <c r="AY148" s="21">
        <f t="shared" si="133"/>
        <v>0</v>
      </c>
      <c r="AZ148" s="21">
        <f t="shared" si="134"/>
        <v>0</v>
      </c>
      <c r="BA148" s="21">
        <f t="shared" si="135"/>
        <v>0</v>
      </c>
      <c r="BB148" s="21">
        <f t="shared" si="136"/>
        <v>0</v>
      </c>
      <c r="BC148" s="21">
        <f t="shared" si="137"/>
        <v>0</v>
      </c>
      <c r="BD148" s="21">
        <f t="shared" si="138"/>
        <v>0</v>
      </c>
      <c r="BE148" s="21">
        <f t="shared" si="139"/>
        <v>0</v>
      </c>
      <c r="BF148" s="21">
        <f t="shared" si="140"/>
        <v>0</v>
      </c>
      <c r="BG148" s="21">
        <f t="shared" si="141"/>
        <v>0</v>
      </c>
      <c r="BH148" s="21">
        <f t="shared" si="142"/>
        <v>0</v>
      </c>
      <c r="BI148" s="21">
        <f t="shared" si="143"/>
        <v>0</v>
      </c>
      <c r="BJ148" s="21">
        <f t="shared" si="144"/>
        <v>0</v>
      </c>
      <c r="BK148" s="17">
        <f t="shared" si="145"/>
        <v>245.15567999999999</v>
      </c>
      <c r="BL148" s="22">
        <f t="shared" si="146"/>
        <v>232.87718163240001</v>
      </c>
      <c r="BM148" s="22">
        <f t="shared" si="147"/>
        <v>0</v>
      </c>
      <c r="BN148" s="22">
        <f t="shared" si="148"/>
        <v>7.2133200000000004</v>
      </c>
      <c r="BO148" s="22">
        <f t="shared" si="149"/>
        <v>13.82292</v>
      </c>
      <c r="BP148" s="22">
        <f t="shared" si="150"/>
        <v>13.266719999999999</v>
      </c>
      <c r="BQ148" s="22">
        <f t="shared" si="151"/>
        <v>20.45628</v>
      </c>
      <c r="BR148" s="22">
        <f t="shared" si="152"/>
        <v>25.537680000000002</v>
      </c>
      <c r="BS148" s="22">
        <f t="shared" si="153"/>
        <v>31.488501632399998</v>
      </c>
      <c r="BT148" s="22">
        <f t="shared" si="154"/>
        <v>19.000440000000001</v>
      </c>
      <c r="BU148" s="22">
        <f t="shared" si="155"/>
        <v>30.919319999999999</v>
      </c>
      <c r="BV148" s="22">
        <f t="shared" si="156"/>
        <v>20.888280000000002</v>
      </c>
      <c r="BW148" s="22">
        <f t="shared" si="157"/>
        <v>18.635400000000001</v>
      </c>
      <c r="BX148" s="22">
        <f t="shared" si="158"/>
        <v>16.098479999999999</v>
      </c>
      <c r="BY148" s="22">
        <f t="shared" si="159"/>
        <v>15.54984</v>
      </c>
      <c r="BZ148" s="22">
        <f t="shared" si="160"/>
        <v>0</v>
      </c>
      <c r="CA148" s="22">
        <f t="shared" si="161"/>
        <v>0</v>
      </c>
      <c r="CB148" s="22">
        <f t="shared" si="162"/>
        <v>0</v>
      </c>
      <c r="CC148" s="22">
        <f t="shared" si="163"/>
        <v>0</v>
      </c>
      <c r="CD148" s="22">
        <f t="shared" si="164"/>
        <v>0</v>
      </c>
      <c r="CE148" s="22">
        <f t="shared" si="165"/>
        <v>0</v>
      </c>
      <c r="CF148" s="22">
        <f t="shared" si="166"/>
        <v>0</v>
      </c>
      <c r="CG148" s="22">
        <f t="shared" si="167"/>
        <v>0</v>
      </c>
      <c r="CH148" s="22">
        <f t="shared" si="168"/>
        <v>0</v>
      </c>
      <c r="CI148" s="22">
        <f t="shared" si="169"/>
        <v>0</v>
      </c>
      <c r="CJ148" s="22">
        <f t="shared" si="170"/>
        <v>0</v>
      </c>
      <c r="CK148" s="22">
        <f t="shared" si="171"/>
        <v>0</v>
      </c>
    </row>
    <row r="149" spans="1:89" x14ac:dyDescent="0.25">
      <c r="A149" t="str">
        <f>VLOOKUP($C149,'Tech Pallet'!$A:$J,10,0)</f>
        <v>PIC</v>
      </c>
      <c r="B149" s="30" t="str">
        <f>VLOOKUP(C149,'Tech Pallet'!A:I,3,0)</f>
        <v>BJ PTS</v>
      </c>
      <c r="C149" s="12">
        <f>VLOOKUP($D149,'DU -UCC'!B:C,2,0)</f>
        <v>67881628</v>
      </c>
      <c r="D149" s="84">
        <v>10076840000712</v>
      </c>
      <c r="E149" s="85" t="s">
        <v>261</v>
      </c>
      <c r="F149" s="86">
        <v>260382</v>
      </c>
      <c r="G149" s="86">
        <v>19294</v>
      </c>
      <c r="H149" s="86">
        <v>24468</v>
      </c>
      <c r="I149" s="86">
        <v>25863</v>
      </c>
      <c r="J149" s="86">
        <v>21759</v>
      </c>
      <c r="K149" s="86">
        <v>25705</v>
      </c>
      <c r="L149" s="86">
        <v>25579</v>
      </c>
      <c r="M149" s="86">
        <v>23303</v>
      </c>
      <c r="N149" s="86">
        <v>21808</v>
      </c>
      <c r="O149" s="86">
        <v>22711</v>
      </c>
      <c r="P149" s="86">
        <v>17823</v>
      </c>
      <c r="Q149" s="86">
        <v>18418</v>
      </c>
      <c r="R149" s="86">
        <v>17609</v>
      </c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23">
        <f t="shared" si="116"/>
        <v>524722</v>
      </c>
      <c r="AF149">
        <f>VLOOKUP($C149,'Tech Pallet'!$A:$I,9,0)</f>
        <v>240</v>
      </c>
      <c r="AG149">
        <f>VLOOKUP($C149,'Tech Pallet'!$A:$H,8,0)</f>
        <v>3.7853439999999999E-3</v>
      </c>
      <c r="AH149" s="25">
        <f t="shared" si="172"/>
        <v>264340</v>
      </c>
      <c r="AI149" s="25">
        <f t="shared" si="117"/>
        <v>0</v>
      </c>
      <c r="AJ149" s="8">
        <f t="shared" si="118"/>
        <v>1084.925</v>
      </c>
      <c r="AK149" s="21">
        <f t="shared" si="119"/>
        <v>1101.4166666666667</v>
      </c>
      <c r="AL149" s="20">
        <f t="shared" si="120"/>
        <v>0</v>
      </c>
      <c r="AM149" s="21">
        <f t="shared" si="121"/>
        <v>80.391666666666666</v>
      </c>
      <c r="AN149" s="21">
        <f t="shared" si="122"/>
        <v>101.95</v>
      </c>
      <c r="AO149" s="21">
        <f t="shared" si="123"/>
        <v>107.7625</v>
      </c>
      <c r="AP149" s="21">
        <f t="shared" si="124"/>
        <v>90.662499999999994</v>
      </c>
      <c r="AQ149" s="21">
        <f t="shared" si="125"/>
        <v>107.10416666666667</v>
      </c>
      <c r="AR149" s="21">
        <f t="shared" si="126"/>
        <v>106.57916666666667</v>
      </c>
      <c r="AS149" s="21">
        <f t="shared" si="127"/>
        <v>97.095833333333331</v>
      </c>
      <c r="AT149" s="21">
        <f t="shared" si="128"/>
        <v>90.86666666666666</v>
      </c>
      <c r="AU149" s="21">
        <f t="shared" si="129"/>
        <v>94.629166666666663</v>
      </c>
      <c r="AV149" s="21">
        <f t="shared" si="130"/>
        <v>74.262500000000003</v>
      </c>
      <c r="AW149" s="21">
        <f t="shared" si="131"/>
        <v>76.74166666666666</v>
      </c>
      <c r="AX149" s="21">
        <f t="shared" si="132"/>
        <v>73.370833333333337</v>
      </c>
      <c r="AY149" s="21">
        <f t="shared" si="133"/>
        <v>0</v>
      </c>
      <c r="AZ149" s="21">
        <f t="shared" si="134"/>
        <v>0</v>
      </c>
      <c r="BA149" s="21">
        <f t="shared" si="135"/>
        <v>0</v>
      </c>
      <c r="BB149" s="21">
        <f t="shared" si="136"/>
        <v>0</v>
      </c>
      <c r="BC149" s="21">
        <f t="shared" si="137"/>
        <v>0</v>
      </c>
      <c r="BD149" s="21">
        <f t="shared" si="138"/>
        <v>0</v>
      </c>
      <c r="BE149" s="21">
        <f t="shared" si="139"/>
        <v>0</v>
      </c>
      <c r="BF149" s="21">
        <f t="shared" si="140"/>
        <v>0</v>
      </c>
      <c r="BG149" s="21">
        <f t="shared" si="141"/>
        <v>0</v>
      </c>
      <c r="BH149" s="21">
        <f t="shared" si="142"/>
        <v>0</v>
      </c>
      <c r="BI149" s="21">
        <f t="shared" si="143"/>
        <v>0</v>
      </c>
      <c r="BJ149" s="21">
        <f t="shared" si="144"/>
        <v>0</v>
      </c>
      <c r="BK149" s="17">
        <f t="shared" si="145"/>
        <v>985.63544140800002</v>
      </c>
      <c r="BL149" s="22">
        <f t="shared" si="146"/>
        <v>1000.61783296</v>
      </c>
      <c r="BM149" s="22">
        <f t="shared" si="147"/>
        <v>0</v>
      </c>
      <c r="BN149" s="22">
        <f t="shared" si="148"/>
        <v>73.034427136000005</v>
      </c>
      <c r="BO149" s="22">
        <f t="shared" si="149"/>
        <v>92.619796992000005</v>
      </c>
      <c r="BP149" s="22">
        <f t="shared" si="150"/>
        <v>97.900351872000002</v>
      </c>
      <c r="BQ149" s="22">
        <f t="shared" si="151"/>
        <v>82.365300095999999</v>
      </c>
      <c r="BR149" s="22">
        <f t="shared" si="152"/>
        <v>97.302267520000001</v>
      </c>
      <c r="BS149" s="22">
        <f t="shared" si="153"/>
        <v>96.825314175999992</v>
      </c>
      <c r="BT149" s="22">
        <f t="shared" si="154"/>
        <v>88.209871231999998</v>
      </c>
      <c r="BU149" s="22">
        <f t="shared" si="155"/>
        <v>82.550781951999994</v>
      </c>
      <c r="BV149" s="22">
        <f t="shared" si="156"/>
        <v>85.968947584000006</v>
      </c>
      <c r="BW149" s="22">
        <f t="shared" si="157"/>
        <v>67.466186112000003</v>
      </c>
      <c r="BX149" s="22">
        <f t="shared" si="158"/>
        <v>69.718465792000003</v>
      </c>
      <c r="BY149" s="22">
        <f t="shared" si="159"/>
        <v>66.656122495999995</v>
      </c>
      <c r="BZ149" s="22">
        <f t="shared" si="160"/>
        <v>0</v>
      </c>
      <c r="CA149" s="22">
        <f t="shared" si="161"/>
        <v>0</v>
      </c>
      <c r="CB149" s="22">
        <f t="shared" si="162"/>
        <v>0</v>
      </c>
      <c r="CC149" s="22">
        <f t="shared" si="163"/>
        <v>0</v>
      </c>
      <c r="CD149" s="22">
        <f t="shared" si="164"/>
        <v>0</v>
      </c>
      <c r="CE149" s="22">
        <f t="shared" si="165"/>
        <v>0</v>
      </c>
      <c r="CF149" s="22">
        <f t="shared" si="166"/>
        <v>0</v>
      </c>
      <c r="CG149" s="22">
        <f t="shared" si="167"/>
        <v>0</v>
      </c>
      <c r="CH149" s="22">
        <f t="shared" si="168"/>
        <v>0</v>
      </c>
      <c r="CI149" s="22">
        <f t="shared" si="169"/>
        <v>0</v>
      </c>
      <c r="CJ149" s="22">
        <f t="shared" si="170"/>
        <v>0</v>
      </c>
      <c r="CK149" s="22">
        <f t="shared" si="171"/>
        <v>0</v>
      </c>
    </row>
    <row r="150" spans="1:89" x14ac:dyDescent="0.25">
      <c r="A150" t="str">
        <f>VLOOKUP($C150,'Tech Pallet'!$A:$J,10,0)</f>
        <v>PIC</v>
      </c>
      <c r="B150" s="30" t="str">
        <f>VLOOKUP(C150,'Tech Pallet'!A:I,3,0)</f>
        <v>48oz</v>
      </c>
      <c r="C150" s="12">
        <f>VLOOKUP($D150,'DU -UCC'!B:C,2,0)</f>
        <v>68899826</v>
      </c>
      <c r="D150" s="84">
        <v>10077567254273</v>
      </c>
      <c r="E150" s="85" t="s">
        <v>255</v>
      </c>
      <c r="F150" s="86">
        <v>282234</v>
      </c>
      <c r="G150" s="86">
        <v>19745</v>
      </c>
      <c r="H150" s="86">
        <v>18249</v>
      </c>
      <c r="I150" s="86">
        <v>20205</v>
      </c>
      <c r="J150" s="86">
        <v>27496</v>
      </c>
      <c r="K150" s="86">
        <v>24253</v>
      </c>
      <c r="L150" s="86">
        <v>25314</v>
      </c>
      <c r="M150" s="86">
        <v>24247</v>
      </c>
      <c r="N150" s="86">
        <v>22759</v>
      </c>
      <c r="O150" s="86">
        <v>16043</v>
      </c>
      <c r="P150" s="86">
        <v>16159</v>
      </c>
      <c r="Q150" s="86">
        <v>23320</v>
      </c>
      <c r="R150" s="86">
        <v>16753</v>
      </c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23">
        <f t="shared" si="116"/>
        <v>536777</v>
      </c>
      <c r="AF150">
        <f>VLOOKUP($C150,'Tech Pallet'!$A:$I,9,0)</f>
        <v>176</v>
      </c>
      <c r="AG150">
        <f>VLOOKUP($C150,'Tech Pallet'!$A:$H,8,0)</f>
        <v>8.5199999999999998E-3</v>
      </c>
      <c r="AH150" s="25">
        <f t="shared" si="172"/>
        <v>254543</v>
      </c>
      <c r="AI150" s="25">
        <f t="shared" si="117"/>
        <v>0</v>
      </c>
      <c r="AJ150" s="8">
        <f t="shared" si="118"/>
        <v>1603.6022727272727</v>
      </c>
      <c r="AK150" s="21">
        <f t="shared" si="119"/>
        <v>1446.2670454545455</v>
      </c>
      <c r="AL150" s="20">
        <f t="shared" si="120"/>
        <v>0</v>
      </c>
      <c r="AM150" s="21">
        <f t="shared" si="121"/>
        <v>112.1875</v>
      </c>
      <c r="AN150" s="21">
        <f t="shared" si="122"/>
        <v>103.6875</v>
      </c>
      <c r="AO150" s="21">
        <f t="shared" si="123"/>
        <v>114.80113636363636</v>
      </c>
      <c r="AP150" s="21">
        <f t="shared" si="124"/>
        <v>156.22727272727272</v>
      </c>
      <c r="AQ150" s="21">
        <f t="shared" si="125"/>
        <v>137.80113636363637</v>
      </c>
      <c r="AR150" s="21">
        <f t="shared" si="126"/>
        <v>143.82954545454547</v>
      </c>
      <c r="AS150" s="21">
        <f t="shared" si="127"/>
        <v>137.76704545454547</v>
      </c>
      <c r="AT150" s="21">
        <f t="shared" si="128"/>
        <v>129.3125</v>
      </c>
      <c r="AU150" s="21">
        <f t="shared" si="129"/>
        <v>91.153409090909093</v>
      </c>
      <c r="AV150" s="21">
        <f t="shared" si="130"/>
        <v>91.8125</v>
      </c>
      <c r="AW150" s="21">
        <f t="shared" si="131"/>
        <v>132.5</v>
      </c>
      <c r="AX150" s="21">
        <f t="shared" si="132"/>
        <v>95.1875</v>
      </c>
      <c r="AY150" s="21">
        <f t="shared" si="133"/>
        <v>0</v>
      </c>
      <c r="AZ150" s="21">
        <f t="shared" si="134"/>
        <v>0</v>
      </c>
      <c r="BA150" s="21">
        <f t="shared" si="135"/>
        <v>0</v>
      </c>
      <c r="BB150" s="21">
        <f t="shared" si="136"/>
        <v>0</v>
      </c>
      <c r="BC150" s="21">
        <f t="shared" si="137"/>
        <v>0</v>
      </c>
      <c r="BD150" s="21">
        <f t="shared" si="138"/>
        <v>0</v>
      </c>
      <c r="BE150" s="21">
        <f t="shared" si="139"/>
        <v>0</v>
      </c>
      <c r="BF150" s="21">
        <f t="shared" si="140"/>
        <v>0</v>
      </c>
      <c r="BG150" s="21">
        <f t="shared" si="141"/>
        <v>0</v>
      </c>
      <c r="BH150" s="21">
        <f t="shared" si="142"/>
        <v>0</v>
      </c>
      <c r="BI150" s="21">
        <f t="shared" si="143"/>
        <v>0</v>
      </c>
      <c r="BJ150" s="21">
        <f t="shared" si="144"/>
        <v>0</v>
      </c>
      <c r="BK150" s="17">
        <f t="shared" si="145"/>
        <v>2404.6336799999999</v>
      </c>
      <c r="BL150" s="22">
        <f t="shared" si="146"/>
        <v>2168.7063600000001</v>
      </c>
      <c r="BM150" s="22">
        <f t="shared" si="147"/>
        <v>0</v>
      </c>
      <c r="BN150" s="22">
        <f t="shared" si="148"/>
        <v>168.22739999999999</v>
      </c>
      <c r="BO150" s="22">
        <f t="shared" si="149"/>
        <v>155.48148</v>
      </c>
      <c r="BP150" s="22">
        <f t="shared" si="150"/>
        <v>172.14660000000001</v>
      </c>
      <c r="BQ150" s="22">
        <f t="shared" si="151"/>
        <v>234.26591999999999</v>
      </c>
      <c r="BR150" s="22">
        <f t="shared" si="152"/>
        <v>206.63556</v>
      </c>
      <c r="BS150" s="22">
        <f t="shared" si="153"/>
        <v>215.67527999999999</v>
      </c>
      <c r="BT150" s="22">
        <f t="shared" si="154"/>
        <v>206.58444</v>
      </c>
      <c r="BU150" s="22">
        <f t="shared" si="155"/>
        <v>193.90667999999999</v>
      </c>
      <c r="BV150" s="22">
        <f t="shared" si="156"/>
        <v>136.68636000000001</v>
      </c>
      <c r="BW150" s="22">
        <f t="shared" si="157"/>
        <v>137.67468</v>
      </c>
      <c r="BX150" s="22">
        <f t="shared" si="158"/>
        <v>198.68639999999999</v>
      </c>
      <c r="BY150" s="22">
        <f t="shared" si="159"/>
        <v>142.73555999999999</v>
      </c>
      <c r="BZ150" s="22">
        <f t="shared" si="160"/>
        <v>0</v>
      </c>
      <c r="CA150" s="22">
        <f t="shared" si="161"/>
        <v>0</v>
      </c>
      <c r="CB150" s="22">
        <f t="shared" si="162"/>
        <v>0</v>
      </c>
      <c r="CC150" s="22">
        <f t="shared" si="163"/>
        <v>0</v>
      </c>
      <c r="CD150" s="22">
        <f t="shared" si="164"/>
        <v>0</v>
      </c>
      <c r="CE150" s="22">
        <f t="shared" si="165"/>
        <v>0</v>
      </c>
      <c r="CF150" s="22">
        <f t="shared" si="166"/>
        <v>0</v>
      </c>
      <c r="CG150" s="22">
        <f t="shared" si="167"/>
        <v>0</v>
      </c>
      <c r="CH150" s="22">
        <f t="shared" si="168"/>
        <v>0</v>
      </c>
      <c r="CI150" s="22">
        <f t="shared" si="169"/>
        <v>0</v>
      </c>
      <c r="CJ150" s="22">
        <f t="shared" si="170"/>
        <v>0</v>
      </c>
      <c r="CK150" s="22">
        <f t="shared" si="171"/>
        <v>0</v>
      </c>
    </row>
    <row r="151" spans="1:89" x14ac:dyDescent="0.25">
      <c r="A151" t="str">
        <f>VLOOKUP($C151,'Tech Pallet'!$A:$J,10,0)</f>
        <v>PIC</v>
      </c>
      <c r="B151" s="30" t="str">
        <f>VLOOKUP(C151,'Tech Pallet'!A:I,3,0)</f>
        <v>Talenti</v>
      </c>
      <c r="C151" s="12">
        <f>VLOOKUP($D151,'DU -UCC'!B:C,2,0)</f>
        <v>65431090</v>
      </c>
      <c r="D151" s="84">
        <v>10186852001888</v>
      </c>
      <c r="E151" s="85" t="s">
        <v>565</v>
      </c>
      <c r="F151" s="86">
        <v>0</v>
      </c>
      <c r="G151" s="86">
        <v>0</v>
      </c>
      <c r="H151" s="86">
        <v>0</v>
      </c>
      <c r="I151" s="86">
        <v>0</v>
      </c>
      <c r="J151" s="86">
        <v>0</v>
      </c>
      <c r="K151" s="86">
        <v>0</v>
      </c>
      <c r="L151" s="86">
        <v>0</v>
      </c>
      <c r="M151" s="86">
        <v>0</v>
      </c>
      <c r="N151" s="86">
        <v>0</v>
      </c>
      <c r="O151" s="86">
        <v>0</v>
      </c>
      <c r="P151" s="86">
        <v>0</v>
      </c>
      <c r="Q151" s="86">
        <v>0</v>
      </c>
      <c r="R151" s="86">
        <v>120</v>
      </c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23">
        <f t="shared" si="116"/>
        <v>120</v>
      </c>
      <c r="AF151">
        <f>VLOOKUP($C151,'Tech Pallet'!$A:$I,9,0)</f>
        <v>255</v>
      </c>
      <c r="AG151">
        <f>VLOOKUP($C151,'Tech Pallet'!$A:$H,8,0)</f>
        <v>3.7839999999999996E-3</v>
      </c>
      <c r="AH151" s="25">
        <f t="shared" si="172"/>
        <v>120</v>
      </c>
      <c r="AI151" s="25">
        <f t="shared" si="117"/>
        <v>0</v>
      </c>
      <c r="AJ151" s="8">
        <f t="shared" si="118"/>
        <v>0</v>
      </c>
      <c r="AK151" s="21">
        <f t="shared" si="119"/>
        <v>0.47058823529411764</v>
      </c>
      <c r="AL151" s="20">
        <f t="shared" si="120"/>
        <v>0</v>
      </c>
      <c r="AM151" s="21">
        <f t="shared" si="121"/>
        <v>0</v>
      </c>
      <c r="AN151" s="21">
        <f t="shared" si="122"/>
        <v>0</v>
      </c>
      <c r="AO151" s="21">
        <f t="shared" si="123"/>
        <v>0</v>
      </c>
      <c r="AP151" s="21">
        <f t="shared" si="124"/>
        <v>0</v>
      </c>
      <c r="AQ151" s="21">
        <f t="shared" si="125"/>
        <v>0</v>
      </c>
      <c r="AR151" s="21">
        <f t="shared" si="126"/>
        <v>0</v>
      </c>
      <c r="AS151" s="21">
        <f t="shared" si="127"/>
        <v>0</v>
      </c>
      <c r="AT151" s="21">
        <f t="shared" si="128"/>
        <v>0</v>
      </c>
      <c r="AU151" s="21">
        <f t="shared" si="129"/>
        <v>0</v>
      </c>
      <c r="AV151" s="21">
        <f t="shared" si="130"/>
        <v>0</v>
      </c>
      <c r="AW151" s="21">
        <f t="shared" si="131"/>
        <v>0</v>
      </c>
      <c r="AX151" s="21">
        <f t="shared" si="132"/>
        <v>0.47058823529411764</v>
      </c>
      <c r="AY151" s="21">
        <f t="shared" si="133"/>
        <v>0</v>
      </c>
      <c r="AZ151" s="21">
        <f t="shared" si="134"/>
        <v>0</v>
      </c>
      <c r="BA151" s="21">
        <f t="shared" si="135"/>
        <v>0</v>
      </c>
      <c r="BB151" s="21">
        <f t="shared" si="136"/>
        <v>0</v>
      </c>
      <c r="BC151" s="21">
        <f t="shared" si="137"/>
        <v>0</v>
      </c>
      <c r="BD151" s="21">
        <f t="shared" si="138"/>
        <v>0</v>
      </c>
      <c r="BE151" s="21">
        <f t="shared" si="139"/>
        <v>0</v>
      </c>
      <c r="BF151" s="21">
        <f t="shared" si="140"/>
        <v>0</v>
      </c>
      <c r="BG151" s="21">
        <f t="shared" si="141"/>
        <v>0</v>
      </c>
      <c r="BH151" s="21">
        <f t="shared" si="142"/>
        <v>0</v>
      </c>
      <c r="BI151" s="21">
        <f t="shared" si="143"/>
        <v>0</v>
      </c>
      <c r="BJ151" s="21">
        <f t="shared" si="144"/>
        <v>0</v>
      </c>
      <c r="BK151" s="17">
        <f t="shared" si="145"/>
        <v>0</v>
      </c>
      <c r="BL151" s="22">
        <f t="shared" si="146"/>
        <v>0.45407999999999993</v>
      </c>
      <c r="BM151" s="22">
        <f t="shared" si="147"/>
        <v>0</v>
      </c>
      <c r="BN151" s="22">
        <f t="shared" si="148"/>
        <v>0</v>
      </c>
      <c r="BO151" s="22">
        <f t="shared" si="149"/>
        <v>0</v>
      </c>
      <c r="BP151" s="22">
        <f t="shared" si="150"/>
        <v>0</v>
      </c>
      <c r="BQ151" s="22">
        <f t="shared" si="151"/>
        <v>0</v>
      </c>
      <c r="BR151" s="22">
        <f t="shared" si="152"/>
        <v>0</v>
      </c>
      <c r="BS151" s="22">
        <f t="shared" si="153"/>
        <v>0</v>
      </c>
      <c r="BT151" s="22">
        <f t="shared" si="154"/>
        <v>0</v>
      </c>
      <c r="BU151" s="22">
        <f t="shared" si="155"/>
        <v>0</v>
      </c>
      <c r="BV151" s="22">
        <f t="shared" si="156"/>
        <v>0</v>
      </c>
      <c r="BW151" s="22">
        <f t="shared" si="157"/>
        <v>0</v>
      </c>
      <c r="BX151" s="22">
        <f t="shared" si="158"/>
        <v>0</v>
      </c>
      <c r="BY151" s="22">
        <f t="shared" si="159"/>
        <v>0.45407999999999993</v>
      </c>
      <c r="BZ151" s="22">
        <f t="shared" si="160"/>
        <v>0</v>
      </c>
      <c r="CA151" s="22">
        <f t="shared" si="161"/>
        <v>0</v>
      </c>
      <c r="CB151" s="22">
        <f t="shared" si="162"/>
        <v>0</v>
      </c>
      <c r="CC151" s="22">
        <f t="shared" si="163"/>
        <v>0</v>
      </c>
      <c r="CD151" s="22">
        <f t="shared" si="164"/>
        <v>0</v>
      </c>
      <c r="CE151" s="22">
        <f t="shared" si="165"/>
        <v>0</v>
      </c>
      <c r="CF151" s="22">
        <f t="shared" si="166"/>
        <v>0</v>
      </c>
      <c r="CG151" s="22">
        <f t="shared" si="167"/>
        <v>0</v>
      </c>
      <c r="CH151" s="22">
        <f t="shared" si="168"/>
        <v>0</v>
      </c>
      <c r="CI151" s="22">
        <f t="shared" si="169"/>
        <v>0</v>
      </c>
      <c r="CJ151" s="22">
        <f t="shared" si="170"/>
        <v>0</v>
      </c>
      <c r="CK151" s="22">
        <f t="shared" si="171"/>
        <v>0</v>
      </c>
    </row>
    <row r="152" spans="1:89" x14ac:dyDescent="0.25">
      <c r="A152" t="str">
        <f>VLOOKUP($C152,'Tech Pallet'!$A:$J,10,0)</f>
        <v>NOV</v>
      </c>
      <c r="B152" s="30" t="str">
        <f>VLOOKUP(C152,'Tech Pallet'!A:I,3,0)</f>
        <v>Other</v>
      </c>
      <c r="C152" s="12">
        <f>VLOOKUP($D152,'DU -UCC'!B:C,2,0)</f>
        <v>64997059</v>
      </c>
      <c r="D152" s="84">
        <v>10076840004604</v>
      </c>
      <c r="E152" s="85" t="s">
        <v>537</v>
      </c>
      <c r="F152" s="86">
        <v>0</v>
      </c>
      <c r="G152" s="86">
        <v>0</v>
      </c>
      <c r="H152" s="86">
        <v>0</v>
      </c>
      <c r="I152" s="86">
        <v>0</v>
      </c>
      <c r="J152" s="86">
        <v>0</v>
      </c>
      <c r="K152" s="86">
        <v>0</v>
      </c>
      <c r="L152" s="86">
        <v>0</v>
      </c>
      <c r="M152" s="86">
        <v>192</v>
      </c>
      <c r="N152" s="86">
        <v>8928</v>
      </c>
      <c r="O152" s="86">
        <v>7872</v>
      </c>
      <c r="P152" s="86">
        <v>4800</v>
      </c>
      <c r="Q152" s="86">
        <v>7488</v>
      </c>
      <c r="R152" s="86">
        <v>3744</v>
      </c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23">
        <f t="shared" si="116"/>
        <v>33024</v>
      </c>
      <c r="AF152">
        <f>VLOOKUP($C152,'Tech Pallet'!$A:$I,9,0)</f>
        <v>96</v>
      </c>
      <c r="AG152">
        <f>VLOOKUP($C152,'Tech Pallet'!$A:$H,8,0)</f>
        <v>5.6760000000000005E-3</v>
      </c>
      <c r="AH152" s="25">
        <f t="shared" si="172"/>
        <v>33024</v>
      </c>
      <c r="AI152" s="25">
        <f t="shared" si="117"/>
        <v>0</v>
      </c>
      <c r="AJ152" s="8">
        <f t="shared" si="118"/>
        <v>0</v>
      </c>
      <c r="AK152" s="21">
        <f t="shared" si="119"/>
        <v>344</v>
      </c>
      <c r="AL152" s="20">
        <f t="shared" si="120"/>
        <v>0</v>
      </c>
      <c r="AM152" s="21">
        <f t="shared" si="121"/>
        <v>0</v>
      </c>
      <c r="AN152" s="21">
        <f t="shared" si="122"/>
        <v>0</v>
      </c>
      <c r="AO152" s="21">
        <f t="shared" si="123"/>
        <v>0</v>
      </c>
      <c r="AP152" s="21">
        <f t="shared" si="124"/>
        <v>0</v>
      </c>
      <c r="AQ152" s="21">
        <f t="shared" si="125"/>
        <v>0</v>
      </c>
      <c r="AR152" s="21">
        <f t="shared" si="126"/>
        <v>0</v>
      </c>
      <c r="AS152" s="21">
        <f t="shared" si="127"/>
        <v>2</v>
      </c>
      <c r="AT152" s="21">
        <f t="shared" si="128"/>
        <v>93</v>
      </c>
      <c r="AU152" s="21">
        <f t="shared" si="129"/>
        <v>82</v>
      </c>
      <c r="AV152" s="21">
        <f t="shared" si="130"/>
        <v>50</v>
      </c>
      <c r="AW152" s="21">
        <f t="shared" si="131"/>
        <v>78</v>
      </c>
      <c r="AX152" s="21">
        <f t="shared" si="132"/>
        <v>39</v>
      </c>
      <c r="AY152" s="21">
        <f t="shared" si="133"/>
        <v>0</v>
      </c>
      <c r="AZ152" s="21">
        <f t="shared" si="134"/>
        <v>0</v>
      </c>
      <c r="BA152" s="21">
        <f t="shared" si="135"/>
        <v>0</v>
      </c>
      <c r="BB152" s="21">
        <f t="shared" si="136"/>
        <v>0</v>
      </c>
      <c r="BC152" s="21">
        <f t="shared" si="137"/>
        <v>0</v>
      </c>
      <c r="BD152" s="21">
        <f t="shared" si="138"/>
        <v>0</v>
      </c>
      <c r="BE152" s="21">
        <f t="shared" si="139"/>
        <v>0</v>
      </c>
      <c r="BF152" s="21">
        <f t="shared" si="140"/>
        <v>0</v>
      </c>
      <c r="BG152" s="21">
        <f t="shared" si="141"/>
        <v>0</v>
      </c>
      <c r="BH152" s="21">
        <f t="shared" si="142"/>
        <v>0</v>
      </c>
      <c r="BI152" s="21">
        <f t="shared" si="143"/>
        <v>0</v>
      </c>
      <c r="BJ152" s="21">
        <f t="shared" si="144"/>
        <v>0</v>
      </c>
      <c r="BK152" s="17">
        <f t="shared" si="145"/>
        <v>0</v>
      </c>
      <c r="BL152" s="22">
        <f t="shared" si="146"/>
        <v>187.44422400000002</v>
      </c>
      <c r="BM152" s="22">
        <f t="shared" si="147"/>
        <v>0</v>
      </c>
      <c r="BN152" s="22">
        <f t="shared" si="148"/>
        <v>0</v>
      </c>
      <c r="BO152" s="22">
        <f t="shared" si="149"/>
        <v>0</v>
      </c>
      <c r="BP152" s="22">
        <f t="shared" si="150"/>
        <v>0</v>
      </c>
      <c r="BQ152" s="22">
        <f t="shared" si="151"/>
        <v>0</v>
      </c>
      <c r="BR152" s="22">
        <f t="shared" si="152"/>
        <v>0</v>
      </c>
      <c r="BS152" s="22">
        <f t="shared" si="153"/>
        <v>0</v>
      </c>
      <c r="BT152" s="22">
        <f t="shared" si="154"/>
        <v>1.0897920000000001</v>
      </c>
      <c r="BU152" s="22">
        <f t="shared" si="155"/>
        <v>50.675328000000007</v>
      </c>
      <c r="BV152" s="22">
        <f t="shared" si="156"/>
        <v>44.681472000000007</v>
      </c>
      <c r="BW152" s="22">
        <f t="shared" si="157"/>
        <v>27.244800000000001</v>
      </c>
      <c r="BX152" s="22">
        <f t="shared" si="158"/>
        <v>42.501888000000001</v>
      </c>
      <c r="BY152" s="22">
        <f t="shared" si="159"/>
        <v>21.250944</v>
      </c>
      <c r="BZ152" s="22">
        <f t="shared" si="160"/>
        <v>0</v>
      </c>
      <c r="CA152" s="22">
        <f t="shared" si="161"/>
        <v>0</v>
      </c>
      <c r="CB152" s="22">
        <f t="shared" si="162"/>
        <v>0</v>
      </c>
      <c r="CC152" s="22">
        <f t="shared" si="163"/>
        <v>0</v>
      </c>
      <c r="CD152" s="22">
        <f t="shared" si="164"/>
        <v>0</v>
      </c>
      <c r="CE152" s="22">
        <f t="shared" si="165"/>
        <v>0</v>
      </c>
      <c r="CF152" s="22">
        <f t="shared" si="166"/>
        <v>0</v>
      </c>
      <c r="CG152" s="22">
        <f t="shared" si="167"/>
        <v>0</v>
      </c>
      <c r="CH152" s="22">
        <f t="shared" si="168"/>
        <v>0</v>
      </c>
      <c r="CI152" s="22">
        <f t="shared" si="169"/>
        <v>0</v>
      </c>
      <c r="CJ152" s="22">
        <f t="shared" si="170"/>
        <v>0</v>
      </c>
      <c r="CK152" s="22">
        <f t="shared" si="171"/>
        <v>0</v>
      </c>
    </row>
    <row r="153" spans="1:89" x14ac:dyDescent="0.25">
      <c r="A153" t="str">
        <f>VLOOKUP($C153,'Tech Pallet'!$A:$J,10,0)</f>
        <v>NOV</v>
      </c>
      <c r="B153" s="30" t="str">
        <f>VLOOKUP(C153,'Tech Pallet'!A:I,3,0)</f>
        <v>PG</v>
      </c>
      <c r="C153" s="12">
        <f>VLOOKUP($D153,'DU -UCC'!B:C,2,0)</f>
        <v>64341107</v>
      </c>
      <c r="D153" s="84">
        <v>10077567003819</v>
      </c>
      <c r="E153" s="85" t="s">
        <v>210</v>
      </c>
      <c r="F153" s="86">
        <v>4420</v>
      </c>
      <c r="G153" s="86">
        <v>9282</v>
      </c>
      <c r="H153" s="86">
        <v>10673</v>
      </c>
      <c r="I153" s="86">
        <v>13928</v>
      </c>
      <c r="J153" s="86">
        <v>35833</v>
      </c>
      <c r="K153" s="86">
        <v>39130</v>
      </c>
      <c r="L153" s="86">
        <v>32890</v>
      </c>
      <c r="M153" s="86">
        <v>26832</v>
      </c>
      <c r="N153" s="86">
        <v>24375</v>
      </c>
      <c r="O153" s="86">
        <v>12413</v>
      </c>
      <c r="P153" s="86">
        <v>9048</v>
      </c>
      <c r="Q153" s="86">
        <v>7560</v>
      </c>
      <c r="R153" s="86">
        <v>9282</v>
      </c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23">
        <f t="shared" si="116"/>
        <v>235666</v>
      </c>
      <c r="AF153">
        <f>VLOOKUP($C153,'Tech Pallet'!$A:$I,9,0)</f>
        <v>130</v>
      </c>
      <c r="AG153">
        <f>VLOOKUP($C153,'Tech Pallet'!$A:$H,8,0)</f>
        <v>5.2680000000000001E-3</v>
      </c>
      <c r="AH153" s="25">
        <f t="shared" si="172"/>
        <v>231246</v>
      </c>
      <c r="AI153" s="25">
        <f t="shared" si="117"/>
        <v>0</v>
      </c>
      <c r="AJ153" s="8">
        <f t="shared" si="118"/>
        <v>34</v>
      </c>
      <c r="AK153" s="21">
        <f t="shared" si="119"/>
        <v>1778.8153846153846</v>
      </c>
      <c r="AL153" s="20">
        <f t="shared" si="120"/>
        <v>0</v>
      </c>
      <c r="AM153" s="21">
        <f t="shared" si="121"/>
        <v>71.400000000000006</v>
      </c>
      <c r="AN153" s="21">
        <f t="shared" si="122"/>
        <v>82.1</v>
      </c>
      <c r="AO153" s="21">
        <f t="shared" si="123"/>
        <v>107.13846153846154</v>
      </c>
      <c r="AP153" s="21">
        <f t="shared" si="124"/>
        <v>275.63846153846151</v>
      </c>
      <c r="AQ153" s="21">
        <f t="shared" si="125"/>
        <v>301</v>
      </c>
      <c r="AR153" s="21">
        <f t="shared" si="126"/>
        <v>253</v>
      </c>
      <c r="AS153" s="21">
        <f t="shared" si="127"/>
        <v>206.4</v>
      </c>
      <c r="AT153" s="21">
        <f t="shared" si="128"/>
        <v>187.5</v>
      </c>
      <c r="AU153" s="21">
        <f t="shared" si="129"/>
        <v>95.484615384615381</v>
      </c>
      <c r="AV153" s="21">
        <f t="shared" si="130"/>
        <v>69.599999999999994</v>
      </c>
      <c r="AW153" s="21">
        <f t="shared" si="131"/>
        <v>58.153846153846153</v>
      </c>
      <c r="AX153" s="21">
        <f t="shared" si="132"/>
        <v>71.400000000000006</v>
      </c>
      <c r="AY153" s="21">
        <f t="shared" si="133"/>
        <v>0</v>
      </c>
      <c r="AZ153" s="21">
        <f t="shared" si="134"/>
        <v>0</v>
      </c>
      <c r="BA153" s="21">
        <f t="shared" si="135"/>
        <v>0</v>
      </c>
      <c r="BB153" s="21">
        <f t="shared" si="136"/>
        <v>0</v>
      </c>
      <c r="BC153" s="21">
        <f t="shared" si="137"/>
        <v>0</v>
      </c>
      <c r="BD153" s="21">
        <f t="shared" si="138"/>
        <v>0</v>
      </c>
      <c r="BE153" s="21">
        <f t="shared" si="139"/>
        <v>0</v>
      </c>
      <c r="BF153" s="21">
        <f t="shared" si="140"/>
        <v>0</v>
      </c>
      <c r="BG153" s="21">
        <f t="shared" si="141"/>
        <v>0</v>
      </c>
      <c r="BH153" s="21">
        <f t="shared" si="142"/>
        <v>0</v>
      </c>
      <c r="BI153" s="21">
        <f t="shared" si="143"/>
        <v>0</v>
      </c>
      <c r="BJ153" s="21">
        <f t="shared" si="144"/>
        <v>0</v>
      </c>
      <c r="BK153" s="17">
        <f t="shared" si="145"/>
        <v>23.284559999999999</v>
      </c>
      <c r="BL153" s="22">
        <f t="shared" si="146"/>
        <v>1218.2039280000001</v>
      </c>
      <c r="BM153" s="22">
        <f t="shared" si="147"/>
        <v>0</v>
      </c>
      <c r="BN153" s="22">
        <f t="shared" si="148"/>
        <v>48.897576000000001</v>
      </c>
      <c r="BO153" s="22">
        <f t="shared" si="149"/>
        <v>56.225363999999999</v>
      </c>
      <c r="BP153" s="22">
        <f t="shared" si="150"/>
        <v>73.372703999999999</v>
      </c>
      <c r="BQ153" s="22">
        <f t="shared" si="151"/>
        <v>188.76824400000001</v>
      </c>
      <c r="BR153" s="22">
        <f t="shared" si="152"/>
        <v>206.13684000000001</v>
      </c>
      <c r="BS153" s="22">
        <f t="shared" si="153"/>
        <v>173.26452</v>
      </c>
      <c r="BT153" s="22">
        <f t="shared" si="154"/>
        <v>141.350976</v>
      </c>
      <c r="BU153" s="22">
        <f t="shared" si="155"/>
        <v>128.4075</v>
      </c>
      <c r="BV153" s="22">
        <f t="shared" si="156"/>
        <v>65.391683999999998</v>
      </c>
      <c r="BW153" s="22">
        <f t="shared" si="157"/>
        <v>47.664864000000001</v>
      </c>
      <c r="BX153" s="22">
        <f t="shared" si="158"/>
        <v>39.826079999999997</v>
      </c>
      <c r="BY153" s="22">
        <f t="shared" si="159"/>
        <v>48.897576000000001</v>
      </c>
      <c r="BZ153" s="22">
        <f t="shared" si="160"/>
        <v>0</v>
      </c>
      <c r="CA153" s="22">
        <f t="shared" si="161"/>
        <v>0</v>
      </c>
      <c r="CB153" s="22">
        <f t="shared" si="162"/>
        <v>0</v>
      </c>
      <c r="CC153" s="22">
        <f t="shared" si="163"/>
        <v>0</v>
      </c>
      <c r="CD153" s="22">
        <f t="shared" si="164"/>
        <v>0</v>
      </c>
      <c r="CE153" s="22">
        <f t="shared" si="165"/>
        <v>0</v>
      </c>
      <c r="CF153" s="22">
        <f t="shared" si="166"/>
        <v>0</v>
      </c>
      <c r="CG153" s="22">
        <f t="shared" si="167"/>
        <v>0</v>
      </c>
      <c r="CH153" s="22">
        <f t="shared" si="168"/>
        <v>0</v>
      </c>
      <c r="CI153" s="22">
        <f t="shared" si="169"/>
        <v>0</v>
      </c>
      <c r="CJ153" s="22">
        <f t="shared" si="170"/>
        <v>0</v>
      </c>
      <c r="CK153" s="22">
        <f t="shared" si="171"/>
        <v>0</v>
      </c>
    </row>
    <row r="154" spans="1:89" x14ac:dyDescent="0.25">
      <c r="A154" t="str">
        <f>VLOOKUP($C154,'Tech Pallet'!$A:$J,10,0)</f>
        <v>PIC</v>
      </c>
      <c r="B154" s="30" t="str">
        <f>VLOOKUP(C154,'Tech Pallet'!A:I,3,0)</f>
        <v>Talenti</v>
      </c>
      <c r="C154" s="12">
        <f>VLOOKUP($D154,'DU -UCC'!B:C,2,0)</f>
        <v>64369025</v>
      </c>
      <c r="D154" s="84">
        <v>10186852001697</v>
      </c>
      <c r="E154" s="85" t="s">
        <v>228</v>
      </c>
      <c r="F154" s="86">
        <v>262241</v>
      </c>
      <c r="G154" s="86">
        <v>17854</v>
      </c>
      <c r="H154" s="86">
        <v>15561</v>
      </c>
      <c r="I154" s="86">
        <v>22340</v>
      </c>
      <c r="J154" s="86">
        <v>18821</v>
      </c>
      <c r="K154" s="86">
        <v>29934</v>
      </c>
      <c r="L154" s="86">
        <v>28464</v>
      </c>
      <c r="M154" s="86">
        <v>29021</v>
      </c>
      <c r="N154" s="86">
        <v>25987</v>
      </c>
      <c r="O154" s="86">
        <v>22440</v>
      </c>
      <c r="P154" s="86">
        <v>18780</v>
      </c>
      <c r="Q154" s="86">
        <v>15045</v>
      </c>
      <c r="R154" s="86">
        <v>15705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23">
        <f t="shared" si="116"/>
        <v>522193</v>
      </c>
      <c r="AF154">
        <f>VLOOKUP($C154,'Tech Pallet'!$A:$I,9,0)</f>
        <v>255</v>
      </c>
      <c r="AG154">
        <f>VLOOKUP($C154,'Tech Pallet'!$A:$H,8,0)</f>
        <v>3.7839999999999996E-3</v>
      </c>
      <c r="AH154" s="25">
        <f t="shared" si="172"/>
        <v>259952</v>
      </c>
      <c r="AI154" s="25">
        <f t="shared" si="117"/>
        <v>0</v>
      </c>
      <c r="AJ154" s="8">
        <f t="shared" si="118"/>
        <v>1028.3960784313726</v>
      </c>
      <c r="AK154" s="21">
        <f t="shared" si="119"/>
        <v>1019.4196078431372</v>
      </c>
      <c r="AL154" s="20">
        <f t="shared" si="120"/>
        <v>0</v>
      </c>
      <c r="AM154" s="21">
        <f t="shared" si="121"/>
        <v>70.015686274509804</v>
      </c>
      <c r="AN154" s="21">
        <f t="shared" si="122"/>
        <v>61.023529411764706</v>
      </c>
      <c r="AO154" s="21">
        <f t="shared" si="123"/>
        <v>87.607843137254903</v>
      </c>
      <c r="AP154" s="21">
        <f t="shared" si="124"/>
        <v>73.807843137254906</v>
      </c>
      <c r="AQ154" s="21">
        <f t="shared" si="125"/>
        <v>117.38823529411765</v>
      </c>
      <c r="AR154" s="21">
        <f t="shared" si="126"/>
        <v>111.62352941176471</v>
      </c>
      <c r="AS154" s="21">
        <f t="shared" si="127"/>
        <v>113.80784313725491</v>
      </c>
      <c r="AT154" s="21">
        <f t="shared" si="128"/>
        <v>101.90980392156862</v>
      </c>
      <c r="AU154" s="21">
        <f t="shared" si="129"/>
        <v>88</v>
      </c>
      <c r="AV154" s="21">
        <f t="shared" si="130"/>
        <v>73.647058823529406</v>
      </c>
      <c r="AW154" s="21">
        <f t="shared" si="131"/>
        <v>59</v>
      </c>
      <c r="AX154" s="21">
        <f t="shared" si="132"/>
        <v>61.588235294117645</v>
      </c>
      <c r="AY154" s="21">
        <f t="shared" si="133"/>
        <v>0</v>
      </c>
      <c r="AZ154" s="21">
        <f t="shared" si="134"/>
        <v>0</v>
      </c>
      <c r="BA154" s="21">
        <f t="shared" si="135"/>
        <v>0</v>
      </c>
      <c r="BB154" s="21">
        <f t="shared" si="136"/>
        <v>0</v>
      </c>
      <c r="BC154" s="21">
        <f t="shared" si="137"/>
        <v>0</v>
      </c>
      <c r="BD154" s="21">
        <f t="shared" si="138"/>
        <v>0</v>
      </c>
      <c r="BE154" s="21">
        <f t="shared" si="139"/>
        <v>0</v>
      </c>
      <c r="BF154" s="21">
        <f t="shared" si="140"/>
        <v>0</v>
      </c>
      <c r="BG154" s="21">
        <f t="shared" si="141"/>
        <v>0</v>
      </c>
      <c r="BH154" s="21">
        <f t="shared" si="142"/>
        <v>0</v>
      </c>
      <c r="BI154" s="21">
        <f t="shared" si="143"/>
        <v>0</v>
      </c>
      <c r="BJ154" s="21">
        <f t="shared" si="144"/>
        <v>0</v>
      </c>
      <c r="BK154" s="17">
        <f t="shared" si="145"/>
        <v>992.31994399999985</v>
      </c>
      <c r="BL154" s="22">
        <f t="shared" si="146"/>
        <v>983.65836799999988</v>
      </c>
      <c r="BM154" s="22">
        <f t="shared" si="147"/>
        <v>0</v>
      </c>
      <c r="BN154" s="22">
        <f t="shared" si="148"/>
        <v>67.559535999999994</v>
      </c>
      <c r="BO154" s="22">
        <f t="shared" si="149"/>
        <v>58.882823999999992</v>
      </c>
      <c r="BP154" s="22">
        <f t="shared" si="150"/>
        <v>84.534559999999985</v>
      </c>
      <c r="BQ154" s="22">
        <f t="shared" si="151"/>
        <v>71.21866399999999</v>
      </c>
      <c r="BR154" s="22">
        <f t="shared" si="152"/>
        <v>113.27025599999999</v>
      </c>
      <c r="BS154" s="22">
        <f t="shared" si="153"/>
        <v>107.707776</v>
      </c>
      <c r="BT154" s="22">
        <f t="shared" si="154"/>
        <v>109.81546399999999</v>
      </c>
      <c r="BU154" s="22">
        <f t="shared" si="155"/>
        <v>98.334807999999995</v>
      </c>
      <c r="BV154" s="22">
        <f t="shared" si="156"/>
        <v>84.912959999999984</v>
      </c>
      <c r="BW154" s="22">
        <f t="shared" si="157"/>
        <v>71.063519999999997</v>
      </c>
      <c r="BX154" s="22">
        <f t="shared" si="158"/>
        <v>56.930279999999996</v>
      </c>
      <c r="BY154" s="22">
        <f t="shared" si="159"/>
        <v>59.427719999999994</v>
      </c>
      <c r="BZ154" s="22">
        <f t="shared" si="160"/>
        <v>0</v>
      </c>
      <c r="CA154" s="22">
        <f t="shared" si="161"/>
        <v>0</v>
      </c>
      <c r="CB154" s="22">
        <f t="shared" si="162"/>
        <v>0</v>
      </c>
      <c r="CC154" s="22">
        <f t="shared" si="163"/>
        <v>0</v>
      </c>
      <c r="CD154" s="22">
        <f t="shared" si="164"/>
        <v>0</v>
      </c>
      <c r="CE154" s="22">
        <f t="shared" si="165"/>
        <v>0</v>
      </c>
      <c r="CF154" s="22">
        <f t="shared" si="166"/>
        <v>0</v>
      </c>
      <c r="CG154" s="22">
        <f t="shared" si="167"/>
        <v>0</v>
      </c>
      <c r="CH154" s="22">
        <f t="shared" si="168"/>
        <v>0</v>
      </c>
      <c r="CI154" s="22">
        <f t="shared" si="169"/>
        <v>0</v>
      </c>
      <c r="CJ154" s="22">
        <f t="shared" si="170"/>
        <v>0</v>
      </c>
      <c r="CK154" s="22">
        <f t="shared" si="171"/>
        <v>0</v>
      </c>
    </row>
    <row r="155" spans="1:89" x14ac:dyDescent="0.25">
      <c r="A155" t="str">
        <f>VLOOKUP($C155,'Tech Pallet'!$A:$J,10,0)</f>
        <v>NOV</v>
      </c>
      <c r="B155" s="30" t="str">
        <f>VLOOKUP(C155,'Tech Pallet'!A:I,3,0)</f>
        <v>Yasso Sticks</v>
      </c>
      <c r="C155" s="12">
        <f>VLOOKUP($D155,'DU -UCC'!B:C,2,0)</f>
        <v>64325492</v>
      </c>
      <c r="D155" s="84">
        <v>10850001974568</v>
      </c>
      <c r="E155" s="85" t="s">
        <v>271</v>
      </c>
      <c r="F155" s="86">
        <v>179355</v>
      </c>
      <c r="G155" s="86">
        <v>11424</v>
      </c>
      <c r="H155" s="86">
        <v>14416</v>
      </c>
      <c r="I155" s="86">
        <v>20876</v>
      </c>
      <c r="J155" s="86">
        <v>21114</v>
      </c>
      <c r="K155" s="86">
        <v>22719</v>
      </c>
      <c r="L155" s="86">
        <v>18604</v>
      </c>
      <c r="M155" s="86">
        <v>32186</v>
      </c>
      <c r="N155" s="86">
        <v>16882</v>
      </c>
      <c r="O155" s="86">
        <v>18689</v>
      </c>
      <c r="P155" s="86">
        <v>19387</v>
      </c>
      <c r="Q155" s="86">
        <v>9954</v>
      </c>
      <c r="R155" s="86">
        <v>11694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23">
        <f t="shared" si="116"/>
        <v>397300</v>
      </c>
      <c r="AF155">
        <f>VLOOKUP($C155,'Tech Pallet'!$A:$I,9,0)</f>
        <v>187</v>
      </c>
      <c r="AG155">
        <f>VLOOKUP($C155,'Tech Pallet'!$A:$H,8,0)</f>
        <v>2.5119999999999999E-3</v>
      </c>
      <c r="AH155" s="25">
        <f t="shared" si="172"/>
        <v>217945</v>
      </c>
      <c r="AI155" s="25">
        <f t="shared" si="117"/>
        <v>0</v>
      </c>
      <c r="AJ155" s="8">
        <f t="shared" si="118"/>
        <v>959.11764705882354</v>
      </c>
      <c r="AK155" s="21">
        <f t="shared" si="119"/>
        <v>1165.4812834224599</v>
      </c>
      <c r="AL155" s="20">
        <f t="shared" si="120"/>
        <v>0</v>
      </c>
      <c r="AM155" s="21">
        <f t="shared" si="121"/>
        <v>61.090909090909093</v>
      </c>
      <c r="AN155" s="21">
        <f t="shared" si="122"/>
        <v>77.090909090909093</v>
      </c>
      <c r="AO155" s="21">
        <f t="shared" si="123"/>
        <v>111.63636363636364</v>
      </c>
      <c r="AP155" s="21">
        <f t="shared" si="124"/>
        <v>112.90909090909091</v>
      </c>
      <c r="AQ155" s="21">
        <f t="shared" si="125"/>
        <v>121.49197860962566</v>
      </c>
      <c r="AR155" s="21">
        <f t="shared" si="126"/>
        <v>99.486631016042779</v>
      </c>
      <c r="AS155" s="21">
        <f t="shared" si="127"/>
        <v>172.11764705882354</v>
      </c>
      <c r="AT155" s="21">
        <f t="shared" si="128"/>
        <v>90.278074866310163</v>
      </c>
      <c r="AU155" s="21">
        <f t="shared" si="129"/>
        <v>99.941176470588232</v>
      </c>
      <c r="AV155" s="21">
        <f t="shared" si="130"/>
        <v>103.67379679144385</v>
      </c>
      <c r="AW155" s="21">
        <f t="shared" si="131"/>
        <v>53.229946524064168</v>
      </c>
      <c r="AX155" s="21">
        <f t="shared" si="132"/>
        <v>62.534759358288767</v>
      </c>
      <c r="AY155" s="21">
        <f t="shared" si="133"/>
        <v>0</v>
      </c>
      <c r="AZ155" s="21">
        <f t="shared" si="134"/>
        <v>0</v>
      </c>
      <c r="BA155" s="21">
        <f t="shared" si="135"/>
        <v>0</v>
      </c>
      <c r="BB155" s="21">
        <f t="shared" si="136"/>
        <v>0</v>
      </c>
      <c r="BC155" s="21">
        <f t="shared" si="137"/>
        <v>0</v>
      </c>
      <c r="BD155" s="21">
        <f t="shared" si="138"/>
        <v>0</v>
      </c>
      <c r="BE155" s="21">
        <f t="shared" si="139"/>
        <v>0</v>
      </c>
      <c r="BF155" s="21">
        <f t="shared" si="140"/>
        <v>0</v>
      </c>
      <c r="BG155" s="21">
        <f t="shared" si="141"/>
        <v>0</v>
      </c>
      <c r="BH155" s="21">
        <f t="shared" si="142"/>
        <v>0</v>
      </c>
      <c r="BI155" s="21">
        <f t="shared" si="143"/>
        <v>0</v>
      </c>
      <c r="BJ155" s="21">
        <f t="shared" si="144"/>
        <v>0</v>
      </c>
      <c r="BK155" s="17">
        <f t="shared" si="145"/>
        <v>450.53976</v>
      </c>
      <c r="BL155" s="22">
        <f t="shared" si="146"/>
        <v>547.47784000000001</v>
      </c>
      <c r="BM155" s="22">
        <f t="shared" si="147"/>
        <v>0</v>
      </c>
      <c r="BN155" s="22">
        <f t="shared" si="148"/>
        <v>28.697087999999997</v>
      </c>
      <c r="BO155" s="22">
        <f t="shared" si="149"/>
        <v>36.212992</v>
      </c>
      <c r="BP155" s="22">
        <f t="shared" si="150"/>
        <v>52.440511999999998</v>
      </c>
      <c r="BQ155" s="22">
        <f t="shared" si="151"/>
        <v>53.038367999999998</v>
      </c>
      <c r="BR155" s="22">
        <f t="shared" si="152"/>
        <v>57.070127999999997</v>
      </c>
      <c r="BS155" s="22">
        <f t="shared" si="153"/>
        <v>46.733247999999996</v>
      </c>
      <c r="BT155" s="22">
        <f t="shared" si="154"/>
        <v>80.851231999999996</v>
      </c>
      <c r="BU155" s="22">
        <f t="shared" si="155"/>
        <v>42.407584</v>
      </c>
      <c r="BV155" s="22">
        <f t="shared" si="156"/>
        <v>46.946767999999999</v>
      </c>
      <c r="BW155" s="22">
        <f t="shared" si="157"/>
        <v>48.700144000000002</v>
      </c>
      <c r="BX155" s="22">
        <f t="shared" si="158"/>
        <v>25.004448</v>
      </c>
      <c r="BY155" s="22">
        <f t="shared" si="159"/>
        <v>29.375328</v>
      </c>
      <c r="BZ155" s="22">
        <f t="shared" si="160"/>
        <v>0</v>
      </c>
      <c r="CA155" s="22">
        <f t="shared" si="161"/>
        <v>0</v>
      </c>
      <c r="CB155" s="22">
        <f t="shared" si="162"/>
        <v>0</v>
      </c>
      <c r="CC155" s="22">
        <f t="shared" si="163"/>
        <v>0</v>
      </c>
      <c r="CD155" s="22">
        <f t="shared" si="164"/>
        <v>0</v>
      </c>
      <c r="CE155" s="22">
        <f t="shared" si="165"/>
        <v>0</v>
      </c>
      <c r="CF155" s="22">
        <f t="shared" si="166"/>
        <v>0</v>
      </c>
      <c r="CG155" s="22">
        <f t="shared" si="167"/>
        <v>0</v>
      </c>
      <c r="CH155" s="22">
        <f t="shared" si="168"/>
        <v>0</v>
      </c>
      <c r="CI155" s="22">
        <f t="shared" si="169"/>
        <v>0</v>
      </c>
      <c r="CJ155" s="22">
        <f t="shared" si="170"/>
        <v>0</v>
      </c>
      <c r="CK155" s="22">
        <f t="shared" si="171"/>
        <v>0</v>
      </c>
    </row>
    <row r="156" spans="1:89" x14ac:dyDescent="0.25">
      <c r="A156" t="str">
        <f>VLOOKUP($C156,'Tech Pallet'!$A:$J,10,0)</f>
        <v>PIC</v>
      </c>
      <c r="B156" s="30" t="str">
        <f>VLOOKUP(C156,'Tech Pallet'!A:I,3,0)</f>
        <v>Talenti</v>
      </c>
      <c r="C156" s="12">
        <f>VLOOKUP($D156,'DU -UCC'!B:C,2,0)</f>
        <v>64367657</v>
      </c>
      <c r="D156" s="84">
        <v>10186852001796</v>
      </c>
      <c r="E156" s="85" t="s">
        <v>248</v>
      </c>
      <c r="F156" s="86">
        <v>4832</v>
      </c>
      <c r="G156" s="86">
        <v>10493</v>
      </c>
      <c r="H156" s="86">
        <v>11967</v>
      </c>
      <c r="I156" s="86">
        <v>19252</v>
      </c>
      <c r="J156" s="86">
        <v>24566</v>
      </c>
      <c r="K156" s="86">
        <v>21546</v>
      </c>
      <c r="L156" s="86">
        <v>28459</v>
      </c>
      <c r="M156" s="86">
        <v>23628</v>
      </c>
      <c r="N156" s="86">
        <v>21270</v>
      </c>
      <c r="O156" s="86">
        <v>25350</v>
      </c>
      <c r="P156" s="86">
        <v>20945</v>
      </c>
      <c r="Q156" s="86">
        <v>21210</v>
      </c>
      <c r="R156" s="86">
        <v>18135</v>
      </c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23">
        <f t="shared" si="116"/>
        <v>251653</v>
      </c>
      <c r="AF156">
        <f>VLOOKUP($C156,'Tech Pallet'!$A:$I,9,0)</f>
        <v>255</v>
      </c>
      <c r="AG156">
        <f>VLOOKUP($C156,'Tech Pallet'!$A:$H,8,0)</f>
        <v>3.552E-3</v>
      </c>
      <c r="AH156" s="25">
        <f t="shared" si="172"/>
        <v>246821</v>
      </c>
      <c r="AI156" s="25">
        <f t="shared" si="117"/>
        <v>0</v>
      </c>
      <c r="AJ156" s="8">
        <f t="shared" si="118"/>
        <v>18.949019607843137</v>
      </c>
      <c r="AK156" s="21">
        <f t="shared" si="119"/>
        <v>967.92549019607839</v>
      </c>
      <c r="AL156" s="20">
        <f t="shared" si="120"/>
        <v>0</v>
      </c>
      <c r="AM156" s="21">
        <f t="shared" si="121"/>
        <v>41.149019607843137</v>
      </c>
      <c r="AN156" s="21">
        <f t="shared" si="122"/>
        <v>46.929411764705883</v>
      </c>
      <c r="AO156" s="21">
        <f t="shared" si="123"/>
        <v>75.498039215686276</v>
      </c>
      <c r="AP156" s="21">
        <f t="shared" si="124"/>
        <v>96.33725490196079</v>
      </c>
      <c r="AQ156" s="21">
        <f t="shared" si="125"/>
        <v>84.494117647058829</v>
      </c>
      <c r="AR156" s="21">
        <f t="shared" si="126"/>
        <v>111.60392156862746</v>
      </c>
      <c r="AS156" s="21">
        <f t="shared" si="127"/>
        <v>92.658823529411762</v>
      </c>
      <c r="AT156" s="21">
        <f t="shared" si="128"/>
        <v>83.411764705882348</v>
      </c>
      <c r="AU156" s="21">
        <f t="shared" si="129"/>
        <v>99.411764705882348</v>
      </c>
      <c r="AV156" s="21">
        <f t="shared" si="130"/>
        <v>82.137254901960787</v>
      </c>
      <c r="AW156" s="21">
        <f t="shared" si="131"/>
        <v>83.17647058823529</v>
      </c>
      <c r="AX156" s="21">
        <f t="shared" si="132"/>
        <v>71.117647058823536</v>
      </c>
      <c r="AY156" s="21">
        <f t="shared" si="133"/>
        <v>0</v>
      </c>
      <c r="AZ156" s="21">
        <f t="shared" si="134"/>
        <v>0</v>
      </c>
      <c r="BA156" s="21">
        <f t="shared" si="135"/>
        <v>0</v>
      </c>
      <c r="BB156" s="21">
        <f t="shared" si="136"/>
        <v>0</v>
      </c>
      <c r="BC156" s="21">
        <f t="shared" si="137"/>
        <v>0</v>
      </c>
      <c r="BD156" s="21">
        <f t="shared" si="138"/>
        <v>0</v>
      </c>
      <c r="BE156" s="21">
        <f t="shared" si="139"/>
        <v>0</v>
      </c>
      <c r="BF156" s="21">
        <f t="shared" si="140"/>
        <v>0</v>
      </c>
      <c r="BG156" s="21">
        <f t="shared" si="141"/>
        <v>0</v>
      </c>
      <c r="BH156" s="21">
        <f t="shared" si="142"/>
        <v>0</v>
      </c>
      <c r="BI156" s="21">
        <f t="shared" si="143"/>
        <v>0</v>
      </c>
      <c r="BJ156" s="21">
        <f t="shared" si="144"/>
        <v>0</v>
      </c>
      <c r="BK156" s="17">
        <f t="shared" si="145"/>
        <v>17.163264000000002</v>
      </c>
      <c r="BL156" s="22">
        <f t="shared" si="146"/>
        <v>876.70819200000005</v>
      </c>
      <c r="BM156" s="22">
        <f t="shared" si="147"/>
        <v>0</v>
      </c>
      <c r="BN156" s="22">
        <f t="shared" si="148"/>
        <v>37.271135999999998</v>
      </c>
      <c r="BO156" s="22">
        <f t="shared" si="149"/>
        <v>42.506784000000003</v>
      </c>
      <c r="BP156" s="22">
        <f t="shared" si="150"/>
        <v>68.383104000000003</v>
      </c>
      <c r="BQ156" s="22">
        <f t="shared" si="151"/>
        <v>87.258431999999999</v>
      </c>
      <c r="BR156" s="22">
        <f t="shared" si="152"/>
        <v>76.531391999999997</v>
      </c>
      <c r="BS156" s="22">
        <f t="shared" si="153"/>
        <v>101.08636800000001</v>
      </c>
      <c r="BT156" s="22">
        <f t="shared" si="154"/>
        <v>83.926655999999994</v>
      </c>
      <c r="BU156" s="22">
        <f t="shared" si="155"/>
        <v>75.55104</v>
      </c>
      <c r="BV156" s="22">
        <f t="shared" si="156"/>
        <v>90.043199999999999</v>
      </c>
      <c r="BW156" s="22">
        <f t="shared" si="157"/>
        <v>74.396640000000005</v>
      </c>
      <c r="BX156" s="22">
        <f t="shared" si="158"/>
        <v>75.337919999999997</v>
      </c>
      <c r="BY156" s="22">
        <f t="shared" si="159"/>
        <v>64.415520000000001</v>
      </c>
      <c r="BZ156" s="22">
        <f t="shared" si="160"/>
        <v>0</v>
      </c>
      <c r="CA156" s="22">
        <f t="shared" si="161"/>
        <v>0</v>
      </c>
      <c r="CB156" s="22">
        <f t="shared" si="162"/>
        <v>0</v>
      </c>
      <c r="CC156" s="22">
        <f t="shared" si="163"/>
        <v>0</v>
      </c>
      <c r="CD156" s="22">
        <f t="shared" si="164"/>
        <v>0</v>
      </c>
      <c r="CE156" s="22">
        <f t="shared" si="165"/>
        <v>0</v>
      </c>
      <c r="CF156" s="22">
        <f t="shared" si="166"/>
        <v>0</v>
      </c>
      <c r="CG156" s="22">
        <f t="shared" si="167"/>
        <v>0</v>
      </c>
      <c r="CH156" s="22">
        <f t="shared" si="168"/>
        <v>0</v>
      </c>
      <c r="CI156" s="22">
        <f t="shared" si="169"/>
        <v>0</v>
      </c>
      <c r="CJ156" s="22">
        <f t="shared" si="170"/>
        <v>0</v>
      </c>
      <c r="CK156" s="22">
        <f t="shared" si="171"/>
        <v>0</v>
      </c>
    </row>
    <row r="157" spans="1:89" x14ac:dyDescent="0.25">
      <c r="A157" t="str">
        <f>VLOOKUP($C157,'Tech Pallet'!$A:$J,10,0)</f>
        <v>PIC</v>
      </c>
      <c r="B157" s="30" t="str">
        <f>VLOOKUP(C157,'Tech Pallet'!A:I,3,0)</f>
        <v>BJ PTS</v>
      </c>
      <c r="C157" s="12">
        <f>VLOOKUP($D157,'DU -UCC'!B:C,2,0)</f>
        <v>67546042</v>
      </c>
      <c r="D157" s="84">
        <v>10076840001771</v>
      </c>
      <c r="E157" s="85" t="s">
        <v>258</v>
      </c>
      <c r="F157" s="86">
        <v>258528</v>
      </c>
      <c r="G157" s="86">
        <v>17016</v>
      </c>
      <c r="H157" s="86">
        <v>26197</v>
      </c>
      <c r="I157" s="86">
        <v>27475</v>
      </c>
      <c r="J157" s="86">
        <v>23859</v>
      </c>
      <c r="K157" s="86">
        <v>22355</v>
      </c>
      <c r="L157" s="86">
        <v>27837</v>
      </c>
      <c r="M157" s="86">
        <v>23973</v>
      </c>
      <c r="N157" s="86">
        <v>21212</v>
      </c>
      <c r="O157" s="86">
        <v>21354</v>
      </c>
      <c r="P157" s="86">
        <v>15407</v>
      </c>
      <c r="Q157" s="86">
        <v>14341</v>
      </c>
      <c r="R157" s="86">
        <v>15107</v>
      </c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23">
        <f t="shared" si="116"/>
        <v>514661</v>
      </c>
      <c r="AF157">
        <f>VLOOKUP($C157,'Tech Pallet'!$A:$I,9,0)</f>
        <v>240</v>
      </c>
      <c r="AG157">
        <f>VLOOKUP($C157,'Tech Pallet'!$A:$H,8,0)</f>
        <v>3.7853439999999999E-3</v>
      </c>
      <c r="AH157" s="25">
        <f t="shared" si="172"/>
        <v>256133</v>
      </c>
      <c r="AI157" s="25">
        <f t="shared" si="117"/>
        <v>0</v>
      </c>
      <c r="AJ157" s="8">
        <f t="shared" si="118"/>
        <v>1077.2</v>
      </c>
      <c r="AK157" s="21">
        <f t="shared" si="119"/>
        <v>1067.2208333333333</v>
      </c>
      <c r="AL157" s="20">
        <f t="shared" si="120"/>
        <v>0</v>
      </c>
      <c r="AM157" s="21">
        <f t="shared" si="121"/>
        <v>70.900000000000006</v>
      </c>
      <c r="AN157" s="21">
        <f t="shared" si="122"/>
        <v>109.15416666666667</v>
      </c>
      <c r="AO157" s="21">
        <f t="shared" si="123"/>
        <v>114.47916666666667</v>
      </c>
      <c r="AP157" s="21">
        <f t="shared" si="124"/>
        <v>99.412499999999994</v>
      </c>
      <c r="AQ157" s="21">
        <f t="shared" si="125"/>
        <v>93.145833333333329</v>
      </c>
      <c r="AR157" s="21">
        <f t="shared" si="126"/>
        <v>115.9875</v>
      </c>
      <c r="AS157" s="21">
        <f t="shared" si="127"/>
        <v>99.887500000000003</v>
      </c>
      <c r="AT157" s="21">
        <f t="shared" si="128"/>
        <v>88.38333333333334</v>
      </c>
      <c r="AU157" s="21">
        <f t="shared" si="129"/>
        <v>88.974999999999994</v>
      </c>
      <c r="AV157" s="21">
        <f t="shared" si="130"/>
        <v>64.19583333333334</v>
      </c>
      <c r="AW157" s="21">
        <f t="shared" si="131"/>
        <v>59.75416666666667</v>
      </c>
      <c r="AX157" s="21">
        <f t="shared" si="132"/>
        <v>62.945833333333333</v>
      </c>
      <c r="AY157" s="21">
        <f t="shared" si="133"/>
        <v>0</v>
      </c>
      <c r="AZ157" s="21">
        <f t="shared" si="134"/>
        <v>0</v>
      </c>
      <c r="BA157" s="21">
        <f t="shared" si="135"/>
        <v>0</v>
      </c>
      <c r="BB157" s="21">
        <f t="shared" si="136"/>
        <v>0</v>
      </c>
      <c r="BC157" s="21">
        <f t="shared" si="137"/>
        <v>0</v>
      </c>
      <c r="BD157" s="21">
        <f t="shared" si="138"/>
        <v>0</v>
      </c>
      <c r="BE157" s="21">
        <f t="shared" si="139"/>
        <v>0</v>
      </c>
      <c r="BF157" s="21">
        <f t="shared" si="140"/>
        <v>0</v>
      </c>
      <c r="BG157" s="21">
        <f t="shared" si="141"/>
        <v>0</v>
      </c>
      <c r="BH157" s="21">
        <f t="shared" si="142"/>
        <v>0</v>
      </c>
      <c r="BI157" s="21">
        <f t="shared" si="143"/>
        <v>0</v>
      </c>
      <c r="BJ157" s="21">
        <f t="shared" si="144"/>
        <v>0</v>
      </c>
      <c r="BK157" s="17">
        <f t="shared" si="145"/>
        <v>978.61741363199997</v>
      </c>
      <c r="BL157" s="22">
        <f t="shared" si="146"/>
        <v>969.551514752</v>
      </c>
      <c r="BM157" s="22">
        <f t="shared" si="147"/>
        <v>0</v>
      </c>
      <c r="BN157" s="22">
        <f t="shared" si="148"/>
        <v>64.411413503999995</v>
      </c>
      <c r="BO157" s="22">
        <f t="shared" si="149"/>
        <v>99.164656768</v>
      </c>
      <c r="BP157" s="22">
        <f t="shared" si="150"/>
        <v>104.0023264</v>
      </c>
      <c r="BQ157" s="22">
        <f t="shared" si="151"/>
        <v>90.314522495999995</v>
      </c>
      <c r="BR157" s="22">
        <f t="shared" si="152"/>
        <v>84.621365119999993</v>
      </c>
      <c r="BS157" s="22">
        <f t="shared" si="153"/>
        <v>105.372620928</v>
      </c>
      <c r="BT157" s="22">
        <f t="shared" si="154"/>
        <v>90.746051711999996</v>
      </c>
      <c r="BU157" s="22">
        <f t="shared" si="155"/>
        <v>80.294716928</v>
      </c>
      <c r="BV157" s="22">
        <f t="shared" si="156"/>
        <v>80.832235776000005</v>
      </c>
      <c r="BW157" s="22">
        <f t="shared" si="157"/>
        <v>58.320795007999997</v>
      </c>
      <c r="BX157" s="22">
        <f t="shared" si="158"/>
        <v>54.285618303999996</v>
      </c>
      <c r="BY157" s="22">
        <f t="shared" si="159"/>
        <v>57.185191807999999</v>
      </c>
      <c r="BZ157" s="22">
        <f t="shared" si="160"/>
        <v>0</v>
      </c>
      <c r="CA157" s="22">
        <f t="shared" si="161"/>
        <v>0</v>
      </c>
      <c r="CB157" s="22">
        <f t="shared" si="162"/>
        <v>0</v>
      </c>
      <c r="CC157" s="22">
        <f t="shared" si="163"/>
        <v>0</v>
      </c>
      <c r="CD157" s="22">
        <f t="shared" si="164"/>
        <v>0</v>
      </c>
      <c r="CE157" s="22">
        <f t="shared" si="165"/>
        <v>0</v>
      </c>
      <c r="CF157" s="22">
        <f t="shared" si="166"/>
        <v>0</v>
      </c>
      <c r="CG157" s="22">
        <f t="shared" si="167"/>
        <v>0</v>
      </c>
      <c r="CH157" s="22">
        <f t="shared" si="168"/>
        <v>0</v>
      </c>
      <c r="CI157" s="22">
        <f t="shared" si="169"/>
        <v>0</v>
      </c>
      <c r="CJ157" s="22">
        <f t="shared" si="170"/>
        <v>0</v>
      </c>
      <c r="CK157" s="22">
        <f t="shared" si="171"/>
        <v>0</v>
      </c>
    </row>
    <row r="158" spans="1:89" x14ac:dyDescent="0.25">
      <c r="A158" t="str">
        <f>VLOOKUP($C158,'Tech Pallet'!$A:$J,10,0)</f>
        <v>PIC</v>
      </c>
      <c r="B158" s="30" t="str">
        <f>VLOOKUP(C158,'Tech Pallet'!A:I,3,0)</f>
        <v>48oz</v>
      </c>
      <c r="C158" s="12">
        <f>VLOOKUP($D158,'DU -UCC'!B:C,2,0)</f>
        <v>68899825</v>
      </c>
      <c r="D158" s="84">
        <v>10077567254426</v>
      </c>
      <c r="E158" s="85" t="s">
        <v>281</v>
      </c>
      <c r="F158" s="86">
        <v>227879</v>
      </c>
      <c r="G158" s="86">
        <v>14565</v>
      </c>
      <c r="H158" s="86">
        <v>17721</v>
      </c>
      <c r="I158" s="86">
        <v>15752</v>
      </c>
      <c r="J158" s="86">
        <v>23089</v>
      </c>
      <c r="K158" s="86">
        <v>18282</v>
      </c>
      <c r="L158" s="86">
        <v>31361</v>
      </c>
      <c r="M158" s="86">
        <v>17171</v>
      </c>
      <c r="N158" s="86">
        <v>20266</v>
      </c>
      <c r="O158" s="86">
        <v>14710</v>
      </c>
      <c r="P158" s="86">
        <v>16302</v>
      </c>
      <c r="Q158" s="86">
        <v>20658</v>
      </c>
      <c r="R158" s="86">
        <v>17567</v>
      </c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23">
        <f t="shared" si="116"/>
        <v>455323</v>
      </c>
      <c r="AF158">
        <f>VLOOKUP($C158,'Tech Pallet'!$A:$I,9,0)</f>
        <v>176</v>
      </c>
      <c r="AG158">
        <f>VLOOKUP($C158,'Tech Pallet'!$A:$H,8,0)</f>
        <v>8.513999999999999E-3</v>
      </c>
      <c r="AH158" s="25">
        <f t="shared" si="172"/>
        <v>227444</v>
      </c>
      <c r="AI158" s="25">
        <f t="shared" si="117"/>
        <v>0</v>
      </c>
      <c r="AJ158" s="8">
        <f t="shared" si="118"/>
        <v>1294.7670454545455</v>
      </c>
      <c r="AK158" s="21">
        <f t="shared" si="119"/>
        <v>1292.2954545454545</v>
      </c>
      <c r="AL158" s="20">
        <f t="shared" si="120"/>
        <v>0</v>
      </c>
      <c r="AM158" s="21">
        <f t="shared" si="121"/>
        <v>82.755681818181813</v>
      </c>
      <c r="AN158" s="21">
        <f t="shared" si="122"/>
        <v>100.6875</v>
      </c>
      <c r="AO158" s="21">
        <f t="shared" si="123"/>
        <v>89.5</v>
      </c>
      <c r="AP158" s="21">
        <f t="shared" si="124"/>
        <v>131.1875</v>
      </c>
      <c r="AQ158" s="21">
        <f t="shared" si="125"/>
        <v>103.875</v>
      </c>
      <c r="AR158" s="21">
        <f t="shared" si="126"/>
        <v>178.1875</v>
      </c>
      <c r="AS158" s="21">
        <f t="shared" si="127"/>
        <v>97.5625</v>
      </c>
      <c r="AT158" s="21">
        <f t="shared" si="128"/>
        <v>115.14772727272727</v>
      </c>
      <c r="AU158" s="21">
        <f t="shared" si="129"/>
        <v>83.579545454545453</v>
      </c>
      <c r="AV158" s="21">
        <f t="shared" si="130"/>
        <v>92.625</v>
      </c>
      <c r="AW158" s="21">
        <f t="shared" si="131"/>
        <v>117.375</v>
      </c>
      <c r="AX158" s="21">
        <f t="shared" si="132"/>
        <v>99.8125</v>
      </c>
      <c r="AY158" s="21">
        <f t="shared" si="133"/>
        <v>0</v>
      </c>
      <c r="AZ158" s="21">
        <f t="shared" si="134"/>
        <v>0</v>
      </c>
      <c r="BA158" s="21">
        <f t="shared" si="135"/>
        <v>0</v>
      </c>
      <c r="BB158" s="21">
        <f t="shared" si="136"/>
        <v>0</v>
      </c>
      <c r="BC158" s="21">
        <f t="shared" si="137"/>
        <v>0</v>
      </c>
      <c r="BD158" s="21">
        <f t="shared" si="138"/>
        <v>0</v>
      </c>
      <c r="BE158" s="21">
        <f t="shared" si="139"/>
        <v>0</v>
      </c>
      <c r="BF158" s="21">
        <f t="shared" si="140"/>
        <v>0</v>
      </c>
      <c r="BG158" s="21">
        <f t="shared" si="141"/>
        <v>0</v>
      </c>
      <c r="BH158" s="21">
        <f t="shared" si="142"/>
        <v>0</v>
      </c>
      <c r="BI158" s="21">
        <f t="shared" si="143"/>
        <v>0</v>
      </c>
      <c r="BJ158" s="21">
        <f t="shared" si="144"/>
        <v>0</v>
      </c>
      <c r="BK158" s="17">
        <f t="shared" si="145"/>
        <v>1940.1618059999998</v>
      </c>
      <c r="BL158" s="22">
        <f t="shared" si="146"/>
        <v>1936.4582159999998</v>
      </c>
      <c r="BM158" s="22">
        <f t="shared" si="147"/>
        <v>0</v>
      </c>
      <c r="BN158" s="22">
        <f t="shared" si="148"/>
        <v>124.00640999999999</v>
      </c>
      <c r="BO158" s="22">
        <f t="shared" si="149"/>
        <v>150.87659399999998</v>
      </c>
      <c r="BP158" s="22">
        <f t="shared" si="150"/>
        <v>134.112528</v>
      </c>
      <c r="BQ158" s="22">
        <f t="shared" si="151"/>
        <v>196.57974599999997</v>
      </c>
      <c r="BR158" s="22">
        <f t="shared" si="152"/>
        <v>155.65294799999998</v>
      </c>
      <c r="BS158" s="22">
        <f t="shared" si="153"/>
        <v>267.00755399999997</v>
      </c>
      <c r="BT158" s="22">
        <f t="shared" si="154"/>
        <v>146.19389399999997</v>
      </c>
      <c r="BU158" s="22">
        <f t="shared" si="155"/>
        <v>172.54472399999997</v>
      </c>
      <c r="BV158" s="22">
        <f t="shared" si="156"/>
        <v>125.24093999999998</v>
      </c>
      <c r="BW158" s="22">
        <f t="shared" si="157"/>
        <v>138.79522799999998</v>
      </c>
      <c r="BX158" s="22">
        <f t="shared" si="158"/>
        <v>175.88221199999998</v>
      </c>
      <c r="BY158" s="22">
        <f t="shared" si="159"/>
        <v>149.56543799999997</v>
      </c>
      <c r="BZ158" s="22">
        <f t="shared" si="160"/>
        <v>0</v>
      </c>
      <c r="CA158" s="22">
        <f t="shared" si="161"/>
        <v>0</v>
      </c>
      <c r="CB158" s="22">
        <f t="shared" si="162"/>
        <v>0</v>
      </c>
      <c r="CC158" s="22">
        <f t="shared" si="163"/>
        <v>0</v>
      </c>
      <c r="CD158" s="22">
        <f t="shared" si="164"/>
        <v>0</v>
      </c>
      <c r="CE158" s="22">
        <f t="shared" si="165"/>
        <v>0</v>
      </c>
      <c r="CF158" s="22">
        <f t="shared" si="166"/>
        <v>0</v>
      </c>
      <c r="CG158" s="22">
        <f t="shared" si="167"/>
        <v>0</v>
      </c>
      <c r="CH158" s="22">
        <f t="shared" si="168"/>
        <v>0</v>
      </c>
      <c r="CI158" s="22">
        <f t="shared" si="169"/>
        <v>0</v>
      </c>
      <c r="CJ158" s="22">
        <f t="shared" si="170"/>
        <v>0</v>
      </c>
      <c r="CK158" s="22">
        <f t="shared" si="171"/>
        <v>0</v>
      </c>
    </row>
    <row r="159" spans="1:89" x14ac:dyDescent="0.25">
      <c r="A159" t="str">
        <f>VLOOKUP($C159,'Tech Pallet'!$A:$J,10,0)</f>
        <v>NOV</v>
      </c>
      <c r="B159" s="30" t="str">
        <f>VLOOKUP(C159,'Tech Pallet'!A:I,3,0)</f>
        <v>MG Sticks</v>
      </c>
      <c r="C159" s="12">
        <f>VLOOKUP($D159,'DU -UCC'!B:C,2,0)</f>
        <v>69797468</v>
      </c>
      <c r="D159" s="84">
        <v>10077567003604</v>
      </c>
      <c r="E159" s="85" t="s">
        <v>214</v>
      </c>
      <c r="F159" s="86">
        <v>291757</v>
      </c>
      <c r="G159" s="86">
        <v>13468</v>
      </c>
      <c r="H159" s="86">
        <v>18109</v>
      </c>
      <c r="I159" s="86">
        <v>25961</v>
      </c>
      <c r="J159" s="86">
        <v>24739</v>
      </c>
      <c r="K159" s="86">
        <v>27495</v>
      </c>
      <c r="L159" s="86">
        <v>22862</v>
      </c>
      <c r="M159" s="86">
        <v>21196</v>
      </c>
      <c r="N159" s="86">
        <v>32235</v>
      </c>
      <c r="O159" s="86">
        <v>21788</v>
      </c>
      <c r="P159" s="86">
        <v>18642</v>
      </c>
      <c r="Q159" s="86">
        <v>15145</v>
      </c>
      <c r="R159" s="86">
        <v>12779</v>
      </c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23">
        <f t="shared" si="116"/>
        <v>546176</v>
      </c>
      <c r="AF159">
        <f>VLOOKUP($C159,'Tech Pallet'!$A:$I,9,0)</f>
        <v>143</v>
      </c>
      <c r="AG159">
        <f>VLOOKUP($C159,'Tech Pallet'!$A:$H,8,0)</f>
        <v>4.2560000000000002E-3</v>
      </c>
      <c r="AH159" s="25">
        <f t="shared" si="172"/>
        <v>254419</v>
      </c>
      <c r="AI159" s="25">
        <f t="shared" si="117"/>
        <v>0</v>
      </c>
      <c r="AJ159" s="8">
        <f t="shared" si="118"/>
        <v>2040.2587412587413</v>
      </c>
      <c r="AK159" s="21">
        <f t="shared" si="119"/>
        <v>1779.1538461538462</v>
      </c>
      <c r="AL159" s="20">
        <f t="shared" si="120"/>
        <v>0</v>
      </c>
      <c r="AM159" s="21">
        <f t="shared" si="121"/>
        <v>94.181818181818187</v>
      </c>
      <c r="AN159" s="21">
        <f t="shared" si="122"/>
        <v>126.63636363636364</v>
      </c>
      <c r="AO159" s="21">
        <f t="shared" si="123"/>
        <v>181.54545454545453</v>
      </c>
      <c r="AP159" s="21">
        <f t="shared" si="124"/>
        <v>173</v>
      </c>
      <c r="AQ159" s="21">
        <f t="shared" si="125"/>
        <v>192.27272727272728</v>
      </c>
      <c r="AR159" s="21">
        <f t="shared" si="126"/>
        <v>159.87412587412587</v>
      </c>
      <c r="AS159" s="21">
        <f t="shared" si="127"/>
        <v>148.22377622377621</v>
      </c>
      <c r="AT159" s="21">
        <f t="shared" si="128"/>
        <v>225.41958041958043</v>
      </c>
      <c r="AU159" s="21">
        <f t="shared" si="129"/>
        <v>152.36363636363637</v>
      </c>
      <c r="AV159" s="21">
        <f t="shared" si="130"/>
        <v>130.36363636363637</v>
      </c>
      <c r="AW159" s="21">
        <f t="shared" si="131"/>
        <v>105.90909090909091</v>
      </c>
      <c r="AX159" s="21">
        <f t="shared" si="132"/>
        <v>89.36363636363636</v>
      </c>
      <c r="AY159" s="21">
        <f t="shared" si="133"/>
        <v>0</v>
      </c>
      <c r="AZ159" s="21">
        <f t="shared" si="134"/>
        <v>0</v>
      </c>
      <c r="BA159" s="21">
        <f t="shared" si="135"/>
        <v>0</v>
      </c>
      <c r="BB159" s="21">
        <f t="shared" si="136"/>
        <v>0</v>
      </c>
      <c r="BC159" s="21">
        <f t="shared" si="137"/>
        <v>0</v>
      </c>
      <c r="BD159" s="21">
        <f t="shared" si="138"/>
        <v>0</v>
      </c>
      <c r="BE159" s="21">
        <f t="shared" si="139"/>
        <v>0</v>
      </c>
      <c r="BF159" s="21">
        <f t="shared" si="140"/>
        <v>0</v>
      </c>
      <c r="BG159" s="21">
        <f t="shared" si="141"/>
        <v>0</v>
      </c>
      <c r="BH159" s="21">
        <f t="shared" si="142"/>
        <v>0</v>
      </c>
      <c r="BI159" s="21">
        <f t="shared" si="143"/>
        <v>0</v>
      </c>
      <c r="BJ159" s="21">
        <f t="shared" si="144"/>
        <v>0</v>
      </c>
      <c r="BK159" s="17">
        <f t="shared" si="145"/>
        <v>1241.7177920000001</v>
      </c>
      <c r="BL159" s="22">
        <f t="shared" si="146"/>
        <v>1082.807264</v>
      </c>
      <c r="BM159" s="22">
        <f t="shared" si="147"/>
        <v>0</v>
      </c>
      <c r="BN159" s="22">
        <f t="shared" si="148"/>
        <v>57.319808000000002</v>
      </c>
      <c r="BO159" s="22">
        <f t="shared" si="149"/>
        <v>77.071904000000004</v>
      </c>
      <c r="BP159" s="22">
        <f t="shared" si="150"/>
        <v>110.49001600000001</v>
      </c>
      <c r="BQ159" s="22">
        <f t="shared" si="151"/>
        <v>105.28918400000001</v>
      </c>
      <c r="BR159" s="22">
        <f t="shared" si="152"/>
        <v>117.01872</v>
      </c>
      <c r="BS159" s="22">
        <f t="shared" si="153"/>
        <v>97.300672000000006</v>
      </c>
      <c r="BT159" s="22">
        <f t="shared" si="154"/>
        <v>90.210176000000004</v>
      </c>
      <c r="BU159" s="22">
        <f t="shared" si="155"/>
        <v>137.19216</v>
      </c>
      <c r="BV159" s="22">
        <f t="shared" si="156"/>
        <v>92.729728000000009</v>
      </c>
      <c r="BW159" s="22">
        <f t="shared" si="157"/>
        <v>79.34035200000001</v>
      </c>
      <c r="BX159" s="22">
        <f t="shared" si="158"/>
        <v>64.457120000000003</v>
      </c>
      <c r="BY159" s="22">
        <f t="shared" si="159"/>
        <v>54.387424000000003</v>
      </c>
      <c r="BZ159" s="22">
        <f t="shared" si="160"/>
        <v>0</v>
      </c>
      <c r="CA159" s="22">
        <f t="shared" si="161"/>
        <v>0</v>
      </c>
      <c r="CB159" s="22">
        <f t="shared" si="162"/>
        <v>0</v>
      </c>
      <c r="CC159" s="22">
        <f t="shared" si="163"/>
        <v>0</v>
      </c>
      <c r="CD159" s="22">
        <f t="shared" si="164"/>
        <v>0</v>
      </c>
      <c r="CE159" s="22">
        <f t="shared" si="165"/>
        <v>0</v>
      </c>
      <c r="CF159" s="22">
        <f t="shared" si="166"/>
        <v>0</v>
      </c>
      <c r="CG159" s="22">
        <f t="shared" si="167"/>
        <v>0</v>
      </c>
      <c r="CH159" s="22">
        <f t="shared" si="168"/>
        <v>0</v>
      </c>
      <c r="CI159" s="22">
        <f t="shared" si="169"/>
        <v>0</v>
      </c>
      <c r="CJ159" s="22">
        <f t="shared" si="170"/>
        <v>0</v>
      </c>
      <c r="CK159" s="22">
        <f t="shared" si="171"/>
        <v>0</v>
      </c>
    </row>
    <row r="160" spans="1:89" x14ac:dyDescent="0.25">
      <c r="A160" t="str">
        <f>VLOOKUP($C160,'Tech Pallet'!$A:$J,10,0)</f>
        <v>NOV</v>
      </c>
      <c r="B160" s="30" t="str">
        <f>VLOOKUP(C160,'Tech Pallet'!A:I,3,0)</f>
        <v>MBG</v>
      </c>
      <c r="C160" s="12">
        <f>VLOOKUP($D160,'DU -UCC'!B:C,2,0)</f>
        <v>64789262</v>
      </c>
      <c r="D160" s="84">
        <v>10077567028744</v>
      </c>
      <c r="E160" s="85" t="s">
        <v>332</v>
      </c>
      <c r="F160" s="86">
        <v>312831</v>
      </c>
      <c r="G160" s="86">
        <v>10375</v>
      </c>
      <c r="H160" s="86">
        <v>14176</v>
      </c>
      <c r="I160" s="86">
        <v>14288</v>
      </c>
      <c r="J160" s="86">
        <v>29170</v>
      </c>
      <c r="K160" s="86">
        <v>39101</v>
      </c>
      <c r="L160" s="86">
        <v>37353</v>
      </c>
      <c r="M160" s="86">
        <v>39330</v>
      </c>
      <c r="N160" s="86">
        <v>25600</v>
      </c>
      <c r="O160" s="86">
        <v>26183</v>
      </c>
      <c r="P160" s="86">
        <v>13890</v>
      </c>
      <c r="Q160" s="86">
        <v>10335</v>
      </c>
      <c r="R160" s="86">
        <v>11344</v>
      </c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23">
        <f t="shared" si="116"/>
        <v>583976</v>
      </c>
      <c r="AF160">
        <f>VLOOKUP($C160,'Tech Pallet'!$A:$I,9,0)</f>
        <v>225</v>
      </c>
      <c r="AG160">
        <f>VLOOKUP($C160,'Tech Pallet'!$A:$H,8,0)</f>
        <v>2.8319999999999999E-3</v>
      </c>
      <c r="AH160" s="25">
        <f t="shared" si="172"/>
        <v>271145</v>
      </c>
      <c r="AI160" s="25">
        <f t="shared" si="117"/>
        <v>0</v>
      </c>
      <c r="AJ160" s="8">
        <f t="shared" si="118"/>
        <v>1390.36</v>
      </c>
      <c r="AK160" s="21">
        <f t="shared" si="119"/>
        <v>1205.088888888889</v>
      </c>
      <c r="AL160" s="20">
        <f t="shared" si="120"/>
        <v>0</v>
      </c>
      <c r="AM160" s="21">
        <f t="shared" si="121"/>
        <v>46.111111111111114</v>
      </c>
      <c r="AN160" s="21">
        <f t="shared" si="122"/>
        <v>63.004444444444445</v>
      </c>
      <c r="AO160" s="21">
        <f t="shared" si="123"/>
        <v>63.502222222222223</v>
      </c>
      <c r="AP160" s="21">
        <f t="shared" si="124"/>
        <v>129.64444444444445</v>
      </c>
      <c r="AQ160" s="21">
        <f t="shared" si="125"/>
        <v>173.78222222222223</v>
      </c>
      <c r="AR160" s="21">
        <f t="shared" si="126"/>
        <v>166.01333333333332</v>
      </c>
      <c r="AS160" s="21">
        <f t="shared" si="127"/>
        <v>174.8</v>
      </c>
      <c r="AT160" s="21">
        <f t="shared" si="128"/>
        <v>113.77777777777777</v>
      </c>
      <c r="AU160" s="21">
        <f t="shared" si="129"/>
        <v>116.36888888888889</v>
      </c>
      <c r="AV160" s="21">
        <f t="shared" si="130"/>
        <v>61.733333333333334</v>
      </c>
      <c r="AW160" s="21">
        <f t="shared" si="131"/>
        <v>45.93333333333333</v>
      </c>
      <c r="AX160" s="21">
        <f t="shared" si="132"/>
        <v>50.417777777777779</v>
      </c>
      <c r="AY160" s="21">
        <f t="shared" si="133"/>
        <v>0</v>
      </c>
      <c r="AZ160" s="21">
        <f t="shared" si="134"/>
        <v>0</v>
      </c>
      <c r="BA160" s="21">
        <f t="shared" si="135"/>
        <v>0</v>
      </c>
      <c r="BB160" s="21">
        <f t="shared" si="136"/>
        <v>0</v>
      </c>
      <c r="BC160" s="21">
        <f t="shared" si="137"/>
        <v>0</v>
      </c>
      <c r="BD160" s="21">
        <f t="shared" si="138"/>
        <v>0</v>
      </c>
      <c r="BE160" s="21">
        <f t="shared" si="139"/>
        <v>0</v>
      </c>
      <c r="BF160" s="21">
        <f t="shared" si="140"/>
        <v>0</v>
      </c>
      <c r="BG160" s="21">
        <f t="shared" si="141"/>
        <v>0</v>
      </c>
      <c r="BH160" s="21">
        <f t="shared" si="142"/>
        <v>0</v>
      </c>
      <c r="BI160" s="21">
        <f t="shared" si="143"/>
        <v>0</v>
      </c>
      <c r="BJ160" s="21">
        <f t="shared" si="144"/>
        <v>0</v>
      </c>
      <c r="BK160" s="17">
        <f t="shared" si="145"/>
        <v>885.93739199999993</v>
      </c>
      <c r="BL160" s="22">
        <f t="shared" si="146"/>
        <v>767.88263999999992</v>
      </c>
      <c r="BM160" s="22">
        <f t="shared" si="147"/>
        <v>0</v>
      </c>
      <c r="BN160" s="22">
        <f t="shared" si="148"/>
        <v>29.381999999999998</v>
      </c>
      <c r="BO160" s="22">
        <f t="shared" si="149"/>
        <v>40.146431999999997</v>
      </c>
      <c r="BP160" s="22">
        <f t="shared" si="150"/>
        <v>40.463616000000002</v>
      </c>
      <c r="BQ160" s="22">
        <f t="shared" si="151"/>
        <v>82.609439999999992</v>
      </c>
      <c r="BR160" s="22">
        <f t="shared" si="152"/>
        <v>110.734032</v>
      </c>
      <c r="BS160" s="22">
        <f t="shared" si="153"/>
        <v>105.78369599999999</v>
      </c>
      <c r="BT160" s="22">
        <f t="shared" si="154"/>
        <v>111.38256</v>
      </c>
      <c r="BU160" s="22">
        <f t="shared" si="155"/>
        <v>72.499200000000002</v>
      </c>
      <c r="BV160" s="22">
        <f t="shared" si="156"/>
        <v>74.150255999999999</v>
      </c>
      <c r="BW160" s="22">
        <f t="shared" si="157"/>
        <v>39.336480000000002</v>
      </c>
      <c r="BX160" s="22">
        <f t="shared" si="158"/>
        <v>29.268719999999998</v>
      </c>
      <c r="BY160" s="22">
        <f t="shared" si="159"/>
        <v>32.126207999999998</v>
      </c>
      <c r="BZ160" s="22">
        <f t="shared" si="160"/>
        <v>0</v>
      </c>
      <c r="CA160" s="22">
        <f t="shared" si="161"/>
        <v>0</v>
      </c>
      <c r="CB160" s="22">
        <f t="shared" si="162"/>
        <v>0</v>
      </c>
      <c r="CC160" s="22">
        <f t="shared" si="163"/>
        <v>0</v>
      </c>
      <c r="CD160" s="22">
        <f t="shared" si="164"/>
        <v>0</v>
      </c>
      <c r="CE160" s="22">
        <f t="shared" si="165"/>
        <v>0</v>
      </c>
      <c r="CF160" s="22">
        <f t="shared" si="166"/>
        <v>0</v>
      </c>
      <c r="CG160" s="22">
        <f t="shared" si="167"/>
        <v>0</v>
      </c>
      <c r="CH160" s="22">
        <f t="shared" si="168"/>
        <v>0</v>
      </c>
      <c r="CI160" s="22">
        <f t="shared" si="169"/>
        <v>0</v>
      </c>
      <c r="CJ160" s="22">
        <f t="shared" si="170"/>
        <v>0</v>
      </c>
      <c r="CK160" s="22">
        <f t="shared" si="171"/>
        <v>0</v>
      </c>
    </row>
    <row r="161" spans="1:89" x14ac:dyDescent="0.25">
      <c r="A161" t="str">
        <f>VLOOKUP($C161,'Tech Pallet'!$A:$J,10,0)</f>
        <v>PIC</v>
      </c>
      <c r="B161" s="30" t="str">
        <f>VLOOKUP(C161,'Tech Pallet'!A:I,3,0)</f>
        <v>48oz</v>
      </c>
      <c r="C161" s="12">
        <f>VLOOKUP($D161,'DU -UCC'!B:C,2,0)</f>
        <v>68817800</v>
      </c>
      <c r="D161" s="84">
        <v>10077567254211</v>
      </c>
      <c r="E161" s="85" t="s">
        <v>241</v>
      </c>
      <c r="F161" s="86">
        <v>270079</v>
      </c>
      <c r="G161" s="86">
        <v>15079</v>
      </c>
      <c r="H161" s="86">
        <v>17571</v>
      </c>
      <c r="I161" s="86">
        <v>18150</v>
      </c>
      <c r="J161" s="86">
        <v>24837</v>
      </c>
      <c r="K161" s="86">
        <v>21505</v>
      </c>
      <c r="L161" s="86">
        <v>32209</v>
      </c>
      <c r="M161" s="86">
        <v>21195</v>
      </c>
      <c r="N161" s="86">
        <v>21615</v>
      </c>
      <c r="O161" s="86">
        <v>16522</v>
      </c>
      <c r="P161" s="86">
        <v>15103</v>
      </c>
      <c r="Q161" s="86">
        <v>21758</v>
      </c>
      <c r="R161" s="86">
        <v>16181</v>
      </c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23">
        <f t="shared" si="116"/>
        <v>511804</v>
      </c>
      <c r="AF161">
        <f>VLOOKUP($C161,'Tech Pallet'!$A:$I,9,0)</f>
        <v>176</v>
      </c>
      <c r="AG161">
        <f>VLOOKUP($C161,'Tech Pallet'!$A:$H,8,0)</f>
        <v>8.513999999999999E-3</v>
      </c>
      <c r="AH161" s="25">
        <f t="shared" si="172"/>
        <v>241725</v>
      </c>
      <c r="AI161" s="25">
        <f t="shared" si="117"/>
        <v>0</v>
      </c>
      <c r="AJ161" s="8">
        <f t="shared" si="118"/>
        <v>1534.5397727272727</v>
      </c>
      <c r="AK161" s="21">
        <f t="shared" si="119"/>
        <v>1373.4375</v>
      </c>
      <c r="AL161" s="20">
        <f t="shared" si="120"/>
        <v>0</v>
      </c>
      <c r="AM161" s="21">
        <f t="shared" si="121"/>
        <v>85.67613636363636</v>
      </c>
      <c r="AN161" s="21">
        <f t="shared" si="122"/>
        <v>99.835227272727266</v>
      </c>
      <c r="AO161" s="21">
        <f t="shared" si="123"/>
        <v>103.125</v>
      </c>
      <c r="AP161" s="21">
        <f t="shared" si="124"/>
        <v>141.11931818181819</v>
      </c>
      <c r="AQ161" s="21">
        <f t="shared" si="125"/>
        <v>122.1875</v>
      </c>
      <c r="AR161" s="21">
        <f t="shared" si="126"/>
        <v>183.00568181818181</v>
      </c>
      <c r="AS161" s="21">
        <f t="shared" si="127"/>
        <v>120.42613636363636</v>
      </c>
      <c r="AT161" s="21">
        <f t="shared" si="128"/>
        <v>122.8125</v>
      </c>
      <c r="AU161" s="21">
        <f t="shared" si="129"/>
        <v>93.875</v>
      </c>
      <c r="AV161" s="21">
        <f t="shared" si="130"/>
        <v>85.8125</v>
      </c>
      <c r="AW161" s="21">
        <f t="shared" si="131"/>
        <v>123.625</v>
      </c>
      <c r="AX161" s="21">
        <f t="shared" si="132"/>
        <v>91.9375</v>
      </c>
      <c r="AY161" s="21">
        <f t="shared" si="133"/>
        <v>0</v>
      </c>
      <c r="AZ161" s="21">
        <f t="shared" si="134"/>
        <v>0</v>
      </c>
      <c r="BA161" s="21">
        <f t="shared" si="135"/>
        <v>0</v>
      </c>
      <c r="BB161" s="21">
        <f t="shared" si="136"/>
        <v>0</v>
      </c>
      <c r="BC161" s="21">
        <f t="shared" si="137"/>
        <v>0</v>
      </c>
      <c r="BD161" s="21">
        <f t="shared" si="138"/>
        <v>0</v>
      </c>
      <c r="BE161" s="21">
        <f t="shared" si="139"/>
        <v>0</v>
      </c>
      <c r="BF161" s="21">
        <f t="shared" si="140"/>
        <v>0</v>
      </c>
      <c r="BG161" s="21">
        <f t="shared" si="141"/>
        <v>0</v>
      </c>
      <c r="BH161" s="21">
        <f t="shared" si="142"/>
        <v>0</v>
      </c>
      <c r="BI161" s="21">
        <f t="shared" si="143"/>
        <v>0</v>
      </c>
      <c r="BJ161" s="21">
        <f t="shared" si="144"/>
        <v>0</v>
      </c>
      <c r="BK161" s="17">
        <f t="shared" si="145"/>
        <v>2299.4526059999998</v>
      </c>
      <c r="BL161" s="22">
        <f t="shared" si="146"/>
        <v>2058.0466499999998</v>
      </c>
      <c r="BM161" s="22">
        <f t="shared" si="147"/>
        <v>0</v>
      </c>
      <c r="BN161" s="22">
        <f t="shared" si="148"/>
        <v>128.38260599999998</v>
      </c>
      <c r="BO161" s="22">
        <f t="shared" si="149"/>
        <v>149.59949399999999</v>
      </c>
      <c r="BP161" s="22">
        <f t="shared" si="150"/>
        <v>154.52909999999997</v>
      </c>
      <c r="BQ161" s="22">
        <f t="shared" si="151"/>
        <v>211.46221799999998</v>
      </c>
      <c r="BR161" s="22">
        <f t="shared" si="152"/>
        <v>183.09356999999997</v>
      </c>
      <c r="BS161" s="22">
        <f t="shared" si="153"/>
        <v>274.22742599999998</v>
      </c>
      <c r="BT161" s="22">
        <f t="shared" si="154"/>
        <v>180.45422999999997</v>
      </c>
      <c r="BU161" s="22">
        <f t="shared" si="155"/>
        <v>184.03010999999998</v>
      </c>
      <c r="BV161" s="22">
        <f t="shared" si="156"/>
        <v>140.668308</v>
      </c>
      <c r="BW161" s="22">
        <f t="shared" si="157"/>
        <v>128.58694199999999</v>
      </c>
      <c r="BX161" s="22">
        <f t="shared" si="158"/>
        <v>185.24761199999998</v>
      </c>
      <c r="BY161" s="22">
        <f t="shared" si="159"/>
        <v>137.76503399999999</v>
      </c>
      <c r="BZ161" s="22">
        <f t="shared" si="160"/>
        <v>0</v>
      </c>
      <c r="CA161" s="22">
        <f t="shared" si="161"/>
        <v>0</v>
      </c>
      <c r="CB161" s="22">
        <f t="shared" si="162"/>
        <v>0</v>
      </c>
      <c r="CC161" s="22">
        <f t="shared" si="163"/>
        <v>0</v>
      </c>
      <c r="CD161" s="22">
        <f t="shared" si="164"/>
        <v>0</v>
      </c>
      <c r="CE161" s="22">
        <f t="shared" si="165"/>
        <v>0</v>
      </c>
      <c r="CF161" s="22">
        <f t="shared" si="166"/>
        <v>0</v>
      </c>
      <c r="CG161" s="22">
        <f t="shared" si="167"/>
        <v>0</v>
      </c>
      <c r="CH161" s="22">
        <f t="shared" si="168"/>
        <v>0</v>
      </c>
      <c r="CI161" s="22">
        <f t="shared" si="169"/>
        <v>0</v>
      </c>
      <c r="CJ161" s="22">
        <f t="shared" si="170"/>
        <v>0</v>
      </c>
      <c r="CK161" s="22">
        <f t="shared" si="171"/>
        <v>0</v>
      </c>
    </row>
    <row r="162" spans="1:89" x14ac:dyDescent="0.25">
      <c r="A162" t="str">
        <f>VLOOKUP($C162,'Tech Pallet'!$A:$J,10,0)</f>
        <v>PIC</v>
      </c>
      <c r="B162" s="30" t="str">
        <f>VLOOKUP(C162,'Tech Pallet'!A:I,3,0)</f>
        <v>48oz</v>
      </c>
      <c r="C162" s="12">
        <f>VLOOKUP($D162,'DU -UCC'!B:C,2,0)</f>
        <v>64315722</v>
      </c>
      <c r="D162" s="84">
        <v>10077567003512</v>
      </c>
      <c r="E162" s="85" t="s">
        <v>249</v>
      </c>
      <c r="F162" s="86">
        <v>266581</v>
      </c>
      <c r="G162" s="86">
        <v>15873</v>
      </c>
      <c r="H162" s="86">
        <v>16679</v>
      </c>
      <c r="I162" s="86">
        <v>23425</v>
      </c>
      <c r="J162" s="86">
        <v>25313</v>
      </c>
      <c r="K162" s="86">
        <v>25234</v>
      </c>
      <c r="L162" s="86">
        <v>18199</v>
      </c>
      <c r="M162" s="86">
        <v>19915</v>
      </c>
      <c r="N162" s="86">
        <v>31058</v>
      </c>
      <c r="O162" s="86">
        <v>21736</v>
      </c>
      <c r="P162" s="86">
        <v>15774</v>
      </c>
      <c r="Q162" s="86">
        <v>14322</v>
      </c>
      <c r="R162" s="86">
        <v>13486</v>
      </c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23">
        <f t="shared" si="116"/>
        <v>507595</v>
      </c>
      <c r="AF162">
        <f>VLOOKUP($C162,'Tech Pallet'!$A:$I,9,0)</f>
        <v>176</v>
      </c>
      <c r="AG162">
        <f>VLOOKUP($C162,'Tech Pallet'!$A:$H,8,0)</f>
        <v>8.5199999999999998E-3</v>
      </c>
      <c r="AH162" s="25">
        <f t="shared" si="172"/>
        <v>241014</v>
      </c>
      <c r="AI162" s="25">
        <f t="shared" si="117"/>
        <v>0</v>
      </c>
      <c r="AJ162" s="8">
        <f t="shared" si="118"/>
        <v>1514.6647727272727</v>
      </c>
      <c r="AK162" s="21">
        <f t="shared" si="119"/>
        <v>1369.3977272727273</v>
      </c>
      <c r="AL162" s="20">
        <f t="shared" si="120"/>
        <v>0</v>
      </c>
      <c r="AM162" s="21">
        <f t="shared" si="121"/>
        <v>90.1875</v>
      </c>
      <c r="AN162" s="21">
        <f t="shared" si="122"/>
        <v>94.767045454545453</v>
      </c>
      <c r="AO162" s="21">
        <f t="shared" si="123"/>
        <v>133.09659090909091</v>
      </c>
      <c r="AP162" s="21">
        <f t="shared" si="124"/>
        <v>143.82386363636363</v>
      </c>
      <c r="AQ162" s="21">
        <f t="shared" si="125"/>
        <v>143.375</v>
      </c>
      <c r="AR162" s="21">
        <f t="shared" si="126"/>
        <v>103.40340909090909</v>
      </c>
      <c r="AS162" s="21">
        <f t="shared" si="127"/>
        <v>113.15340909090909</v>
      </c>
      <c r="AT162" s="21">
        <f t="shared" si="128"/>
        <v>176.46590909090909</v>
      </c>
      <c r="AU162" s="21">
        <f t="shared" si="129"/>
        <v>123.5</v>
      </c>
      <c r="AV162" s="21">
        <f t="shared" si="130"/>
        <v>89.625</v>
      </c>
      <c r="AW162" s="21">
        <f t="shared" si="131"/>
        <v>81.375</v>
      </c>
      <c r="AX162" s="21">
        <f t="shared" si="132"/>
        <v>76.625</v>
      </c>
      <c r="AY162" s="21">
        <f t="shared" si="133"/>
        <v>0</v>
      </c>
      <c r="AZ162" s="21">
        <f t="shared" si="134"/>
        <v>0</v>
      </c>
      <c r="BA162" s="21">
        <f t="shared" si="135"/>
        <v>0</v>
      </c>
      <c r="BB162" s="21">
        <f t="shared" si="136"/>
        <v>0</v>
      </c>
      <c r="BC162" s="21">
        <f t="shared" si="137"/>
        <v>0</v>
      </c>
      <c r="BD162" s="21">
        <f t="shared" si="138"/>
        <v>0</v>
      </c>
      <c r="BE162" s="21">
        <f t="shared" si="139"/>
        <v>0</v>
      </c>
      <c r="BF162" s="21">
        <f t="shared" si="140"/>
        <v>0</v>
      </c>
      <c r="BG162" s="21">
        <f t="shared" si="141"/>
        <v>0</v>
      </c>
      <c r="BH162" s="21">
        <f t="shared" si="142"/>
        <v>0</v>
      </c>
      <c r="BI162" s="21">
        <f t="shared" si="143"/>
        <v>0</v>
      </c>
      <c r="BJ162" s="21">
        <f t="shared" si="144"/>
        <v>0</v>
      </c>
      <c r="BK162" s="17">
        <f t="shared" si="145"/>
        <v>2271.2701200000001</v>
      </c>
      <c r="BL162" s="22">
        <f t="shared" si="146"/>
        <v>2053.4392800000001</v>
      </c>
      <c r="BM162" s="22">
        <f t="shared" si="147"/>
        <v>0</v>
      </c>
      <c r="BN162" s="22">
        <f t="shared" si="148"/>
        <v>135.23795999999999</v>
      </c>
      <c r="BO162" s="22">
        <f t="shared" si="149"/>
        <v>142.10507999999999</v>
      </c>
      <c r="BP162" s="22">
        <f t="shared" si="150"/>
        <v>199.58099999999999</v>
      </c>
      <c r="BQ162" s="22">
        <f t="shared" si="151"/>
        <v>215.66675999999998</v>
      </c>
      <c r="BR162" s="22">
        <f t="shared" si="152"/>
        <v>214.99367999999998</v>
      </c>
      <c r="BS162" s="22">
        <f t="shared" si="153"/>
        <v>155.05547999999999</v>
      </c>
      <c r="BT162" s="22">
        <f t="shared" si="154"/>
        <v>169.67580000000001</v>
      </c>
      <c r="BU162" s="22">
        <f t="shared" si="155"/>
        <v>264.61415999999997</v>
      </c>
      <c r="BV162" s="22">
        <f t="shared" si="156"/>
        <v>185.19072</v>
      </c>
      <c r="BW162" s="22">
        <f t="shared" si="157"/>
        <v>134.39447999999999</v>
      </c>
      <c r="BX162" s="22">
        <f t="shared" si="158"/>
        <v>122.02343999999999</v>
      </c>
      <c r="BY162" s="22">
        <f t="shared" si="159"/>
        <v>114.90071999999999</v>
      </c>
      <c r="BZ162" s="22">
        <f t="shared" si="160"/>
        <v>0</v>
      </c>
      <c r="CA162" s="22">
        <f t="shared" si="161"/>
        <v>0</v>
      </c>
      <c r="CB162" s="22">
        <f t="shared" si="162"/>
        <v>0</v>
      </c>
      <c r="CC162" s="22">
        <f t="shared" si="163"/>
        <v>0</v>
      </c>
      <c r="CD162" s="22">
        <f t="shared" si="164"/>
        <v>0</v>
      </c>
      <c r="CE162" s="22">
        <f t="shared" si="165"/>
        <v>0</v>
      </c>
      <c r="CF162" s="22">
        <f t="shared" si="166"/>
        <v>0</v>
      </c>
      <c r="CG162" s="22">
        <f t="shared" si="167"/>
        <v>0</v>
      </c>
      <c r="CH162" s="22">
        <f t="shared" si="168"/>
        <v>0</v>
      </c>
      <c r="CI162" s="22">
        <f t="shared" si="169"/>
        <v>0</v>
      </c>
      <c r="CJ162" s="22">
        <f t="shared" si="170"/>
        <v>0</v>
      </c>
      <c r="CK162" s="22">
        <f t="shared" si="171"/>
        <v>0</v>
      </c>
    </row>
    <row r="163" spans="1:89" x14ac:dyDescent="0.25">
      <c r="A163" t="str">
        <f>VLOOKUP($C163,'Tech Pallet'!$A:$J,10,0)</f>
        <v>NOV</v>
      </c>
      <c r="B163" s="30" t="str">
        <f>VLOOKUP(C163,'Tech Pallet'!A:I,3,0)</f>
        <v>BJ Bars</v>
      </c>
      <c r="C163" s="12">
        <f>VLOOKUP($D163,'DU -UCC'!B:C,2,0)</f>
        <v>64988053</v>
      </c>
      <c r="D163" s="84">
        <v>10076840004574</v>
      </c>
      <c r="E163" s="85" t="s">
        <v>548</v>
      </c>
      <c r="F163" s="86">
        <v>0</v>
      </c>
      <c r="G163" s="86">
        <v>0</v>
      </c>
      <c r="H163" s="86">
        <v>0</v>
      </c>
      <c r="I163" s="86">
        <v>0</v>
      </c>
      <c r="J163" s="86">
        <v>0</v>
      </c>
      <c r="K163" s="86">
        <v>0</v>
      </c>
      <c r="L163" s="86">
        <v>0</v>
      </c>
      <c r="M163" s="86">
        <v>0</v>
      </c>
      <c r="N163" s="86">
        <v>0</v>
      </c>
      <c r="O163" s="86">
        <v>0</v>
      </c>
      <c r="P163" s="86">
        <v>0</v>
      </c>
      <c r="Q163" s="86">
        <v>0</v>
      </c>
      <c r="R163" s="86">
        <v>5957</v>
      </c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23">
        <f t="shared" si="116"/>
        <v>5957</v>
      </c>
      <c r="AF163">
        <f>VLOOKUP($C163,'Tech Pallet'!$A:$I,9,0)</f>
        <v>165</v>
      </c>
      <c r="AG163">
        <f>VLOOKUP($C163,'Tech Pallet'!$A:$H,8,0)</f>
        <v>2.3999999999999998E-3</v>
      </c>
      <c r="AH163" s="25">
        <f t="shared" si="172"/>
        <v>5957</v>
      </c>
      <c r="AI163" s="25">
        <f t="shared" si="117"/>
        <v>0</v>
      </c>
      <c r="AJ163" s="8">
        <f t="shared" si="118"/>
        <v>0</v>
      </c>
      <c r="AK163" s="21">
        <f t="shared" si="119"/>
        <v>36.103030303030302</v>
      </c>
      <c r="AL163" s="20">
        <f t="shared" si="120"/>
        <v>0</v>
      </c>
      <c r="AM163" s="21">
        <f t="shared" si="121"/>
        <v>0</v>
      </c>
      <c r="AN163" s="21">
        <f t="shared" si="122"/>
        <v>0</v>
      </c>
      <c r="AO163" s="21">
        <f t="shared" si="123"/>
        <v>0</v>
      </c>
      <c r="AP163" s="21">
        <f t="shared" si="124"/>
        <v>0</v>
      </c>
      <c r="AQ163" s="21">
        <f t="shared" si="125"/>
        <v>0</v>
      </c>
      <c r="AR163" s="21">
        <f t="shared" si="126"/>
        <v>0</v>
      </c>
      <c r="AS163" s="21">
        <f t="shared" si="127"/>
        <v>0</v>
      </c>
      <c r="AT163" s="21">
        <f t="shared" si="128"/>
        <v>0</v>
      </c>
      <c r="AU163" s="21">
        <f t="shared" si="129"/>
        <v>0</v>
      </c>
      <c r="AV163" s="21">
        <f t="shared" si="130"/>
        <v>0</v>
      </c>
      <c r="AW163" s="21">
        <f t="shared" si="131"/>
        <v>0</v>
      </c>
      <c r="AX163" s="21">
        <f t="shared" si="132"/>
        <v>36.103030303030302</v>
      </c>
      <c r="AY163" s="21">
        <f t="shared" si="133"/>
        <v>0</v>
      </c>
      <c r="AZ163" s="21">
        <f t="shared" si="134"/>
        <v>0</v>
      </c>
      <c r="BA163" s="21">
        <f t="shared" si="135"/>
        <v>0</v>
      </c>
      <c r="BB163" s="21">
        <f t="shared" si="136"/>
        <v>0</v>
      </c>
      <c r="BC163" s="21">
        <f t="shared" si="137"/>
        <v>0</v>
      </c>
      <c r="BD163" s="21">
        <f t="shared" si="138"/>
        <v>0</v>
      </c>
      <c r="BE163" s="21">
        <f t="shared" si="139"/>
        <v>0</v>
      </c>
      <c r="BF163" s="21">
        <f t="shared" si="140"/>
        <v>0</v>
      </c>
      <c r="BG163" s="21">
        <f t="shared" si="141"/>
        <v>0</v>
      </c>
      <c r="BH163" s="21">
        <f t="shared" si="142"/>
        <v>0</v>
      </c>
      <c r="BI163" s="21">
        <f t="shared" si="143"/>
        <v>0</v>
      </c>
      <c r="BJ163" s="21">
        <f t="shared" si="144"/>
        <v>0</v>
      </c>
      <c r="BK163" s="17">
        <f t="shared" si="145"/>
        <v>0</v>
      </c>
      <c r="BL163" s="22">
        <f t="shared" si="146"/>
        <v>14.296799999999999</v>
      </c>
      <c r="BM163" s="22">
        <f t="shared" si="147"/>
        <v>0</v>
      </c>
      <c r="BN163" s="22">
        <f t="shared" si="148"/>
        <v>0</v>
      </c>
      <c r="BO163" s="22">
        <f t="shared" si="149"/>
        <v>0</v>
      </c>
      <c r="BP163" s="22">
        <f t="shared" si="150"/>
        <v>0</v>
      </c>
      <c r="BQ163" s="22">
        <f t="shared" si="151"/>
        <v>0</v>
      </c>
      <c r="BR163" s="22">
        <f t="shared" si="152"/>
        <v>0</v>
      </c>
      <c r="BS163" s="22">
        <f t="shared" si="153"/>
        <v>0</v>
      </c>
      <c r="BT163" s="22">
        <f t="shared" si="154"/>
        <v>0</v>
      </c>
      <c r="BU163" s="22">
        <f t="shared" si="155"/>
        <v>0</v>
      </c>
      <c r="BV163" s="22">
        <f t="shared" si="156"/>
        <v>0</v>
      </c>
      <c r="BW163" s="22">
        <f t="shared" si="157"/>
        <v>0</v>
      </c>
      <c r="BX163" s="22">
        <f t="shared" si="158"/>
        <v>0</v>
      </c>
      <c r="BY163" s="22">
        <f t="shared" si="159"/>
        <v>14.296799999999999</v>
      </c>
      <c r="BZ163" s="22">
        <f t="shared" si="160"/>
        <v>0</v>
      </c>
      <c r="CA163" s="22">
        <f t="shared" si="161"/>
        <v>0</v>
      </c>
      <c r="CB163" s="22">
        <f t="shared" si="162"/>
        <v>0</v>
      </c>
      <c r="CC163" s="22">
        <f t="shared" si="163"/>
        <v>0</v>
      </c>
      <c r="CD163" s="22">
        <f t="shared" si="164"/>
        <v>0</v>
      </c>
      <c r="CE163" s="22">
        <f t="shared" si="165"/>
        <v>0</v>
      </c>
      <c r="CF163" s="22">
        <f t="shared" si="166"/>
        <v>0</v>
      </c>
      <c r="CG163" s="22">
        <f t="shared" si="167"/>
        <v>0</v>
      </c>
      <c r="CH163" s="22">
        <f t="shared" si="168"/>
        <v>0</v>
      </c>
      <c r="CI163" s="22">
        <f t="shared" si="169"/>
        <v>0</v>
      </c>
      <c r="CJ163" s="22">
        <f t="shared" si="170"/>
        <v>0</v>
      </c>
      <c r="CK163" s="22">
        <f t="shared" si="171"/>
        <v>0</v>
      </c>
    </row>
    <row r="164" spans="1:89" x14ac:dyDescent="0.25">
      <c r="A164" t="str">
        <f>VLOOKUP($C164,'Tech Pallet'!$A:$J,10,0)</f>
        <v>NOV</v>
      </c>
      <c r="B164" s="30" t="str">
        <f>VLOOKUP(C164,'Tech Pallet'!A:I,3,0)</f>
        <v>Other</v>
      </c>
      <c r="C164" s="12">
        <f>VLOOKUP($D164,'DU -UCC'!B:C,2,0)</f>
        <v>64967299</v>
      </c>
      <c r="D164" s="84">
        <v>10077567000979</v>
      </c>
      <c r="E164" s="85" t="s">
        <v>262</v>
      </c>
      <c r="F164" s="86">
        <v>219747</v>
      </c>
      <c r="G164" s="86">
        <v>5252</v>
      </c>
      <c r="H164" s="86">
        <v>10155</v>
      </c>
      <c r="I164" s="86">
        <v>17110</v>
      </c>
      <c r="J164" s="86">
        <v>22604</v>
      </c>
      <c r="K164" s="86">
        <v>27016</v>
      </c>
      <c r="L164" s="86">
        <v>26840</v>
      </c>
      <c r="M164" s="86">
        <v>27961</v>
      </c>
      <c r="N164" s="86">
        <v>12482</v>
      </c>
      <c r="O164" s="86">
        <v>1735</v>
      </c>
      <c r="P164" s="86">
        <v>21547</v>
      </c>
      <c r="Q164" s="86">
        <v>16491</v>
      </c>
      <c r="R164" s="86">
        <v>10740</v>
      </c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23">
        <f t="shared" si="116"/>
        <v>419680</v>
      </c>
      <c r="AF164">
        <f>VLOOKUP($C164,'Tech Pallet'!$A:$I,9,0)</f>
        <v>240</v>
      </c>
      <c r="AG164">
        <f>VLOOKUP($C164,'Tech Pallet'!$A:$H,8,0)</f>
        <v>2.8439999999999997E-3</v>
      </c>
      <c r="AH164" s="25">
        <f t="shared" si="172"/>
        <v>199933</v>
      </c>
      <c r="AI164" s="25">
        <f t="shared" si="117"/>
        <v>0</v>
      </c>
      <c r="AJ164" s="8">
        <f t="shared" si="118"/>
        <v>915.61249999999995</v>
      </c>
      <c r="AK164" s="21">
        <f t="shared" si="119"/>
        <v>833.05416666666667</v>
      </c>
      <c r="AL164" s="20">
        <f t="shared" si="120"/>
        <v>0</v>
      </c>
      <c r="AM164" s="21">
        <f t="shared" si="121"/>
        <v>21.883333333333333</v>
      </c>
      <c r="AN164" s="21">
        <f t="shared" si="122"/>
        <v>42.3125</v>
      </c>
      <c r="AO164" s="21">
        <f t="shared" si="123"/>
        <v>71.291666666666671</v>
      </c>
      <c r="AP164" s="21">
        <f t="shared" si="124"/>
        <v>94.183333333333337</v>
      </c>
      <c r="AQ164" s="21">
        <f t="shared" si="125"/>
        <v>112.56666666666666</v>
      </c>
      <c r="AR164" s="21">
        <f t="shared" si="126"/>
        <v>111.83333333333333</v>
      </c>
      <c r="AS164" s="21">
        <f t="shared" si="127"/>
        <v>116.50416666666666</v>
      </c>
      <c r="AT164" s="21">
        <f t="shared" si="128"/>
        <v>52.008333333333333</v>
      </c>
      <c r="AU164" s="21">
        <f t="shared" si="129"/>
        <v>7.229166666666667</v>
      </c>
      <c r="AV164" s="21">
        <f t="shared" si="130"/>
        <v>89.779166666666669</v>
      </c>
      <c r="AW164" s="21">
        <f t="shared" si="131"/>
        <v>68.712500000000006</v>
      </c>
      <c r="AX164" s="21">
        <f t="shared" si="132"/>
        <v>44.75</v>
      </c>
      <c r="AY164" s="21">
        <f t="shared" si="133"/>
        <v>0</v>
      </c>
      <c r="AZ164" s="21">
        <f t="shared" si="134"/>
        <v>0</v>
      </c>
      <c r="BA164" s="21">
        <f t="shared" si="135"/>
        <v>0</v>
      </c>
      <c r="BB164" s="21">
        <f t="shared" si="136"/>
        <v>0</v>
      </c>
      <c r="BC164" s="21">
        <f t="shared" si="137"/>
        <v>0</v>
      </c>
      <c r="BD164" s="21">
        <f t="shared" si="138"/>
        <v>0</v>
      </c>
      <c r="BE164" s="21">
        <f t="shared" si="139"/>
        <v>0</v>
      </c>
      <c r="BF164" s="21">
        <f t="shared" si="140"/>
        <v>0</v>
      </c>
      <c r="BG164" s="21">
        <f t="shared" si="141"/>
        <v>0</v>
      </c>
      <c r="BH164" s="21">
        <f t="shared" si="142"/>
        <v>0</v>
      </c>
      <c r="BI164" s="21">
        <f t="shared" si="143"/>
        <v>0</v>
      </c>
      <c r="BJ164" s="21">
        <f t="shared" si="144"/>
        <v>0</v>
      </c>
      <c r="BK164" s="17">
        <f t="shared" si="145"/>
        <v>624.96046799999999</v>
      </c>
      <c r="BL164" s="22">
        <f t="shared" si="146"/>
        <v>568.60945199999992</v>
      </c>
      <c r="BM164" s="22">
        <f t="shared" si="147"/>
        <v>0</v>
      </c>
      <c r="BN164" s="22">
        <f t="shared" si="148"/>
        <v>14.936687999999998</v>
      </c>
      <c r="BO164" s="22">
        <f t="shared" si="149"/>
        <v>28.880819999999996</v>
      </c>
      <c r="BP164" s="22">
        <f t="shared" si="150"/>
        <v>48.660839999999993</v>
      </c>
      <c r="BQ164" s="22">
        <f t="shared" si="151"/>
        <v>64.285775999999998</v>
      </c>
      <c r="BR164" s="22">
        <f t="shared" si="152"/>
        <v>76.833503999999991</v>
      </c>
      <c r="BS164" s="22">
        <f t="shared" si="153"/>
        <v>76.33296</v>
      </c>
      <c r="BT164" s="22">
        <f t="shared" si="154"/>
        <v>79.521083999999988</v>
      </c>
      <c r="BU164" s="22">
        <f t="shared" si="155"/>
        <v>35.498807999999997</v>
      </c>
      <c r="BV164" s="22">
        <f t="shared" si="156"/>
        <v>4.9343399999999997</v>
      </c>
      <c r="BW164" s="22">
        <f t="shared" si="157"/>
        <v>61.279667999999994</v>
      </c>
      <c r="BX164" s="22">
        <f t="shared" si="158"/>
        <v>46.900403999999995</v>
      </c>
      <c r="BY164" s="22">
        <f t="shared" si="159"/>
        <v>30.544559999999997</v>
      </c>
      <c r="BZ164" s="22">
        <f t="shared" si="160"/>
        <v>0</v>
      </c>
      <c r="CA164" s="22">
        <f t="shared" si="161"/>
        <v>0</v>
      </c>
      <c r="CB164" s="22">
        <f t="shared" si="162"/>
        <v>0</v>
      </c>
      <c r="CC164" s="22">
        <f t="shared" si="163"/>
        <v>0</v>
      </c>
      <c r="CD164" s="22">
        <f t="shared" si="164"/>
        <v>0</v>
      </c>
      <c r="CE164" s="22">
        <f t="shared" si="165"/>
        <v>0</v>
      </c>
      <c r="CF164" s="22">
        <f t="shared" si="166"/>
        <v>0</v>
      </c>
      <c r="CG164" s="22">
        <f t="shared" si="167"/>
        <v>0</v>
      </c>
      <c r="CH164" s="22">
        <f t="shared" si="168"/>
        <v>0</v>
      </c>
      <c r="CI164" s="22">
        <f t="shared" si="169"/>
        <v>0</v>
      </c>
      <c r="CJ164" s="22">
        <f t="shared" si="170"/>
        <v>0</v>
      </c>
      <c r="CK164" s="22">
        <f t="shared" si="171"/>
        <v>0</v>
      </c>
    </row>
    <row r="165" spans="1:89" x14ac:dyDescent="0.25">
      <c r="A165" t="str">
        <f>VLOOKUP($C165,'Tech Pallet'!$A:$J,10,0)</f>
        <v>NOV</v>
      </c>
      <c r="B165" s="30" t="str">
        <f>VLOOKUP(C165,'Tech Pallet'!A:I,3,0)</f>
        <v>EFW</v>
      </c>
      <c r="C165" s="12">
        <f>VLOOKUP($D165,'DU -UCC'!B:C,2,0)</f>
        <v>68917388</v>
      </c>
      <c r="D165" s="84">
        <v>10075856011477</v>
      </c>
      <c r="E165" s="85" t="s">
        <v>295</v>
      </c>
      <c r="F165" s="86">
        <v>229123</v>
      </c>
      <c r="G165" s="86">
        <v>7609</v>
      </c>
      <c r="H165" s="86">
        <v>9870</v>
      </c>
      <c r="I165" s="86">
        <v>19250</v>
      </c>
      <c r="J165" s="86">
        <v>19854</v>
      </c>
      <c r="K165" s="86">
        <v>26142</v>
      </c>
      <c r="L165" s="86">
        <v>28129</v>
      </c>
      <c r="M165" s="86">
        <v>20677</v>
      </c>
      <c r="N165" s="86">
        <v>26931</v>
      </c>
      <c r="O165" s="86">
        <v>16221</v>
      </c>
      <c r="P165" s="86">
        <v>13368</v>
      </c>
      <c r="Q165" s="86">
        <v>15072</v>
      </c>
      <c r="R165" s="86">
        <v>9848</v>
      </c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23">
        <f t="shared" si="116"/>
        <v>442094</v>
      </c>
      <c r="AF165">
        <f>VLOOKUP($C165,'Tech Pallet'!$A:$I,9,0)</f>
        <v>322</v>
      </c>
      <c r="AG165">
        <f>VLOOKUP($C165,'Tech Pallet'!$A:$H,8,0)</f>
        <v>3.9119999999999997E-3</v>
      </c>
      <c r="AH165" s="25">
        <f t="shared" si="172"/>
        <v>212971</v>
      </c>
      <c r="AI165" s="25">
        <f t="shared" si="117"/>
        <v>0</v>
      </c>
      <c r="AJ165" s="8">
        <f t="shared" si="118"/>
        <v>711.56211180124228</v>
      </c>
      <c r="AK165" s="21">
        <f t="shared" si="119"/>
        <v>661.4006211180124</v>
      </c>
      <c r="AL165" s="20">
        <f t="shared" si="120"/>
        <v>0</v>
      </c>
      <c r="AM165" s="21">
        <f t="shared" si="121"/>
        <v>23.630434782608695</v>
      </c>
      <c r="AN165" s="21">
        <f t="shared" si="122"/>
        <v>30.652173913043477</v>
      </c>
      <c r="AO165" s="21">
        <f t="shared" si="123"/>
        <v>59.782608695652172</v>
      </c>
      <c r="AP165" s="21">
        <f t="shared" si="124"/>
        <v>61.658385093167702</v>
      </c>
      <c r="AQ165" s="21">
        <f t="shared" si="125"/>
        <v>81.186335403726702</v>
      </c>
      <c r="AR165" s="21">
        <f t="shared" si="126"/>
        <v>87.357142857142861</v>
      </c>
      <c r="AS165" s="21">
        <f t="shared" si="127"/>
        <v>64.214285714285708</v>
      </c>
      <c r="AT165" s="21">
        <f t="shared" si="128"/>
        <v>83.636645962732914</v>
      </c>
      <c r="AU165" s="21">
        <f t="shared" si="129"/>
        <v>50.37577639751553</v>
      </c>
      <c r="AV165" s="21">
        <f t="shared" si="130"/>
        <v>41.515527950310556</v>
      </c>
      <c r="AW165" s="21">
        <f t="shared" si="131"/>
        <v>46.807453416149066</v>
      </c>
      <c r="AX165" s="21">
        <f t="shared" si="132"/>
        <v>30.58385093167702</v>
      </c>
      <c r="AY165" s="21">
        <f t="shared" si="133"/>
        <v>0</v>
      </c>
      <c r="AZ165" s="21">
        <f t="shared" si="134"/>
        <v>0</v>
      </c>
      <c r="BA165" s="21">
        <f t="shared" si="135"/>
        <v>0</v>
      </c>
      <c r="BB165" s="21">
        <f t="shared" si="136"/>
        <v>0</v>
      </c>
      <c r="BC165" s="21">
        <f t="shared" si="137"/>
        <v>0</v>
      </c>
      <c r="BD165" s="21">
        <f t="shared" si="138"/>
        <v>0</v>
      </c>
      <c r="BE165" s="21">
        <f t="shared" si="139"/>
        <v>0</v>
      </c>
      <c r="BF165" s="21">
        <f t="shared" si="140"/>
        <v>0</v>
      </c>
      <c r="BG165" s="21">
        <f t="shared" si="141"/>
        <v>0</v>
      </c>
      <c r="BH165" s="21">
        <f t="shared" si="142"/>
        <v>0</v>
      </c>
      <c r="BI165" s="21">
        <f t="shared" si="143"/>
        <v>0</v>
      </c>
      <c r="BJ165" s="21">
        <f t="shared" si="144"/>
        <v>0</v>
      </c>
      <c r="BK165" s="17">
        <f t="shared" si="145"/>
        <v>896.32917599999996</v>
      </c>
      <c r="BL165" s="22">
        <f t="shared" si="146"/>
        <v>833.14255199999991</v>
      </c>
      <c r="BM165" s="22">
        <f t="shared" si="147"/>
        <v>0</v>
      </c>
      <c r="BN165" s="22">
        <f t="shared" si="148"/>
        <v>29.766407999999998</v>
      </c>
      <c r="BO165" s="22">
        <f t="shared" si="149"/>
        <v>38.611439999999995</v>
      </c>
      <c r="BP165" s="22">
        <f t="shared" si="150"/>
        <v>75.305999999999997</v>
      </c>
      <c r="BQ165" s="22">
        <f t="shared" si="151"/>
        <v>77.668847999999997</v>
      </c>
      <c r="BR165" s="22">
        <f t="shared" si="152"/>
        <v>102.26750399999999</v>
      </c>
      <c r="BS165" s="22">
        <f t="shared" si="153"/>
        <v>110.04064799999999</v>
      </c>
      <c r="BT165" s="22">
        <f t="shared" si="154"/>
        <v>80.888423999999986</v>
      </c>
      <c r="BU165" s="22">
        <f t="shared" si="155"/>
        <v>105.35407199999999</v>
      </c>
      <c r="BV165" s="22">
        <f t="shared" si="156"/>
        <v>63.456551999999995</v>
      </c>
      <c r="BW165" s="22">
        <f t="shared" si="157"/>
        <v>52.295615999999995</v>
      </c>
      <c r="BX165" s="22">
        <f t="shared" si="158"/>
        <v>58.961663999999992</v>
      </c>
      <c r="BY165" s="22">
        <f t="shared" si="159"/>
        <v>38.525375999999994</v>
      </c>
      <c r="BZ165" s="22">
        <f t="shared" si="160"/>
        <v>0</v>
      </c>
      <c r="CA165" s="22">
        <f t="shared" si="161"/>
        <v>0</v>
      </c>
      <c r="CB165" s="22">
        <f t="shared" si="162"/>
        <v>0</v>
      </c>
      <c r="CC165" s="22">
        <f t="shared" si="163"/>
        <v>0</v>
      </c>
      <c r="CD165" s="22">
        <f t="shared" si="164"/>
        <v>0</v>
      </c>
      <c r="CE165" s="22">
        <f t="shared" si="165"/>
        <v>0</v>
      </c>
      <c r="CF165" s="22">
        <f t="shared" si="166"/>
        <v>0</v>
      </c>
      <c r="CG165" s="22">
        <f t="shared" si="167"/>
        <v>0</v>
      </c>
      <c r="CH165" s="22">
        <f t="shared" si="168"/>
        <v>0</v>
      </c>
      <c r="CI165" s="22">
        <f t="shared" si="169"/>
        <v>0</v>
      </c>
      <c r="CJ165" s="22">
        <f t="shared" si="170"/>
        <v>0</v>
      </c>
      <c r="CK165" s="22">
        <f t="shared" si="171"/>
        <v>0</v>
      </c>
    </row>
    <row r="166" spans="1:89" x14ac:dyDescent="0.25">
      <c r="A166" t="str">
        <f>VLOOKUP($C166,'Tech Pallet'!$A:$J,10,0)</f>
        <v>PIC</v>
      </c>
      <c r="B166" s="30" t="str">
        <f>VLOOKUP(C166,'Tech Pallet'!A:I,3,0)</f>
        <v>Topped</v>
      </c>
      <c r="C166" s="12">
        <f>VLOOKUP($D166,'DU -UCC'!B:C,2,0)</f>
        <v>68354586</v>
      </c>
      <c r="D166" s="84">
        <v>10076840003034</v>
      </c>
      <c r="E166" s="85" t="s">
        <v>236</v>
      </c>
      <c r="F166" s="86">
        <v>300556</v>
      </c>
      <c r="G166" s="86">
        <v>15661</v>
      </c>
      <c r="H166" s="86">
        <v>24000</v>
      </c>
      <c r="I166" s="86">
        <v>24274</v>
      </c>
      <c r="J166" s="86">
        <v>21948</v>
      </c>
      <c r="K166" s="86">
        <v>20883</v>
      </c>
      <c r="L166" s="86">
        <v>23958</v>
      </c>
      <c r="M166" s="86">
        <v>19817</v>
      </c>
      <c r="N166" s="86">
        <v>22636</v>
      </c>
      <c r="O166" s="86">
        <v>22215</v>
      </c>
      <c r="P166" s="86">
        <v>18001</v>
      </c>
      <c r="Q166" s="86">
        <v>14959</v>
      </c>
      <c r="R166" s="86">
        <v>16399</v>
      </c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23">
        <f t="shared" si="116"/>
        <v>545307</v>
      </c>
      <c r="AF166">
        <f>VLOOKUP($C166,'Tech Pallet'!$A:$I,9,0)</f>
        <v>240</v>
      </c>
      <c r="AG166">
        <f>VLOOKUP($C166,'Tech Pallet'!$A:$H,8,0)</f>
        <v>3.5999999999999999E-3</v>
      </c>
      <c r="AH166" s="25">
        <f t="shared" si="172"/>
        <v>244751</v>
      </c>
      <c r="AI166" s="25">
        <f t="shared" si="117"/>
        <v>0</v>
      </c>
      <c r="AJ166" s="8">
        <f t="shared" si="118"/>
        <v>1252.3166666666666</v>
      </c>
      <c r="AK166" s="21">
        <f t="shared" si="119"/>
        <v>1019.7958333333333</v>
      </c>
      <c r="AL166" s="20">
        <f t="shared" si="120"/>
        <v>0</v>
      </c>
      <c r="AM166" s="21">
        <f t="shared" si="121"/>
        <v>65.254166666666663</v>
      </c>
      <c r="AN166" s="21">
        <f t="shared" si="122"/>
        <v>100</v>
      </c>
      <c r="AO166" s="21">
        <f t="shared" si="123"/>
        <v>101.14166666666667</v>
      </c>
      <c r="AP166" s="21">
        <f t="shared" si="124"/>
        <v>91.45</v>
      </c>
      <c r="AQ166" s="21">
        <f t="shared" si="125"/>
        <v>87.012500000000003</v>
      </c>
      <c r="AR166" s="21">
        <f t="shared" si="126"/>
        <v>99.825000000000003</v>
      </c>
      <c r="AS166" s="21">
        <f t="shared" si="127"/>
        <v>82.57083333333334</v>
      </c>
      <c r="AT166" s="21">
        <f t="shared" si="128"/>
        <v>94.316666666666663</v>
      </c>
      <c r="AU166" s="21">
        <f t="shared" si="129"/>
        <v>92.5625</v>
      </c>
      <c r="AV166" s="21">
        <f t="shared" si="130"/>
        <v>75.004166666666663</v>
      </c>
      <c r="AW166" s="21">
        <f t="shared" si="131"/>
        <v>62.329166666666666</v>
      </c>
      <c r="AX166" s="21">
        <f t="shared" si="132"/>
        <v>68.329166666666666</v>
      </c>
      <c r="AY166" s="21">
        <f t="shared" si="133"/>
        <v>0</v>
      </c>
      <c r="AZ166" s="21">
        <f t="shared" si="134"/>
        <v>0</v>
      </c>
      <c r="BA166" s="21">
        <f t="shared" si="135"/>
        <v>0</v>
      </c>
      <c r="BB166" s="21">
        <f t="shared" si="136"/>
        <v>0</v>
      </c>
      <c r="BC166" s="21">
        <f t="shared" si="137"/>
        <v>0</v>
      </c>
      <c r="BD166" s="21">
        <f t="shared" si="138"/>
        <v>0</v>
      </c>
      <c r="BE166" s="21">
        <f t="shared" si="139"/>
        <v>0</v>
      </c>
      <c r="BF166" s="21">
        <f t="shared" si="140"/>
        <v>0</v>
      </c>
      <c r="BG166" s="21">
        <f t="shared" si="141"/>
        <v>0</v>
      </c>
      <c r="BH166" s="21">
        <f t="shared" si="142"/>
        <v>0</v>
      </c>
      <c r="BI166" s="21">
        <f t="shared" si="143"/>
        <v>0</v>
      </c>
      <c r="BJ166" s="21">
        <f t="shared" si="144"/>
        <v>0</v>
      </c>
      <c r="BK166" s="17">
        <f t="shared" si="145"/>
        <v>1082.0016000000001</v>
      </c>
      <c r="BL166" s="22">
        <f t="shared" si="146"/>
        <v>881.10360000000003</v>
      </c>
      <c r="BM166" s="22">
        <f t="shared" si="147"/>
        <v>0</v>
      </c>
      <c r="BN166" s="22">
        <f t="shared" si="148"/>
        <v>56.379599999999996</v>
      </c>
      <c r="BO166" s="22">
        <f t="shared" si="149"/>
        <v>86.399999999999991</v>
      </c>
      <c r="BP166" s="22">
        <f t="shared" si="150"/>
        <v>87.386399999999995</v>
      </c>
      <c r="BQ166" s="22">
        <f t="shared" si="151"/>
        <v>79.012799999999999</v>
      </c>
      <c r="BR166" s="22">
        <f t="shared" si="152"/>
        <v>75.178799999999995</v>
      </c>
      <c r="BS166" s="22">
        <f t="shared" si="153"/>
        <v>86.248800000000003</v>
      </c>
      <c r="BT166" s="22">
        <f t="shared" si="154"/>
        <v>71.341200000000001</v>
      </c>
      <c r="BU166" s="22">
        <f t="shared" si="155"/>
        <v>81.489599999999996</v>
      </c>
      <c r="BV166" s="22">
        <f t="shared" si="156"/>
        <v>79.974000000000004</v>
      </c>
      <c r="BW166" s="22">
        <f t="shared" si="157"/>
        <v>64.803600000000003</v>
      </c>
      <c r="BX166" s="22">
        <f t="shared" si="158"/>
        <v>53.852399999999996</v>
      </c>
      <c r="BY166" s="22">
        <f t="shared" si="159"/>
        <v>59.0364</v>
      </c>
      <c r="BZ166" s="22">
        <f t="shared" si="160"/>
        <v>0</v>
      </c>
      <c r="CA166" s="22">
        <f t="shared" si="161"/>
        <v>0</v>
      </c>
      <c r="CB166" s="22">
        <f t="shared" si="162"/>
        <v>0</v>
      </c>
      <c r="CC166" s="22">
        <f t="shared" si="163"/>
        <v>0</v>
      </c>
      <c r="CD166" s="22">
        <f t="shared" si="164"/>
        <v>0</v>
      </c>
      <c r="CE166" s="22">
        <f t="shared" si="165"/>
        <v>0</v>
      </c>
      <c r="CF166" s="22">
        <f t="shared" si="166"/>
        <v>0</v>
      </c>
      <c r="CG166" s="22">
        <f t="shared" si="167"/>
        <v>0</v>
      </c>
      <c r="CH166" s="22">
        <f t="shared" si="168"/>
        <v>0</v>
      </c>
      <c r="CI166" s="22">
        <f t="shared" si="169"/>
        <v>0</v>
      </c>
      <c r="CJ166" s="22">
        <f t="shared" si="170"/>
        <v>0</v>
      </c>
      <c r="CK166" s="22">
        <f t="shared" si="171"/>
        <v>0</v>
      </c>
    </row>
    <row r="167" spans="1:89" x14ac:dyDescent="0.25">
      <c r="A167" t="str">
        <f>VLOOKUP($C167,'Tech Pallet'!$A:$J,10,0)</f>
        <v>NOV</v>
      </c>
      <c r="B167" s="30" t="str">
        <f>VLOOKUP(C167,'Tech Pallet'!A:I,3,0)</f>
        <v>EFW</v>
      </c>
      <c r="C167" s="12">
        <f>VLOOKUP($D167,'DU -UCC'!B:C,2,0)</f>
        <v>69548143</v>
      </c>
      <c r="D167" s="84">
        <v>10075856011392</v>
      </c>
      <c r="E167" s="85" t="s">
        <v>237</v>
      </c>
      <c r="F167" s="86">
        <v>204590</v>
      </c>
      <c r="G167" s="86">
        <v>14591</v>
      </c>
      <c r="H167" s="86">
        <v>19297</v>
      </c>
      <c r="I167" s="86">
        <v>26218</v>
      </c>
      <c r="J167" s="86">
        <v>15618</v>
      </c>
      <c r="K167" s="86">
        <v>18404</v>
      </c>
      <c r="L167" s="86">
        <v>18676</v>
      </c>
      <c r="M167" s="86">
        <v>18622</v>
      </c>
      <c r="N167" s="86">
        <v>26795</v>
      </c>
      <c r="O167" s="86">
        <v>4462</v>
      </c>
      <c r="P167" s="86">
        <v>14283</v>
      </c>
      <c r="Q167" s="86">
        <v>6900</v>
      </c>
      <c r="R167" s="86">
        <v>13179</v>
      </c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23">
        <f t="shared" si="116"/>
        <v>401635</v>
      </c>
      <c r="AF167">
        <f>VLOOKUP($C167,'Tech Pallet'!$A:$I,9,0)</f>
        <v>345</v>
      </c>
      <c r="AG167">
        <f>VLOOKUP($C167,'Tech Pallet'!$A:$H,8,0)</f>
        <v>3.192E-3</v>
      </c>
      <c r="AH167" s="25">
        <f t="shared" si="172"/>
        <v>197045</v>
      </c>
      <c r="AI167" s="25">
        <f t="shared" si="117"/>
        <v>0</v>
      </c>
      <c r="AJ167" s="8">
        <f t="shared" si="118"/>
        <v>593.01449275362324</v>
      </c>
      <c r="AK167" s="21">
        <f t="shared" si="119"/>
        <v>571.14492753623188</v>
      </c>
      <c r="AL167" s="20">
        <f t="shared" si="120"/>
        <v>0</v>
      </c>
      <c r="AM167" s="21">
        <f t="shared" si="121"/>
        <v>42.292753623188403</v>
      </c>
      <c r="AN167" s="21">
        <f t="shared" si="122"/>
        <v>55.93333333333333</v>
      </c>
      <c r="AO167" s="21">
        <f t="shared" si="123"/>
        <v>75.994202898550725</v>
      </c>
      <c r="AP167" s="21">
        <f t="shared" si="124"/>
        <v>45.269565217391303</v>
      </c>
      <c r="AQ167" s="21">
        <f t="shared" si="125"/>
        <v>53.344927536231886</v>
      </c>
      <c r="AR167" s="21">
        <f t="shared" si="126"/>
        <v>54.133333333333333</v>
      </c>
      <c r="AS167" s="21">
        <f t="shared" si="127"/>
        <v>53.9768115942029</v>
      </c>
      <c r="AT167" s="21">
        <f t="shared" si="128"/>
        <v>77.666666666666671</v>
      </c>
      <c r="AU167" s="21">
        <f t="shared" si="129"/>
        <v>12.933333333333334</v>
      </c>
      <c r="AV167" s="21">
        <f t="shared" si="130"/>
        <v>41.4</v>
      </c>
      <c r="AW167" s="21">
        <f t="shared" si="131"/>
        <v>20</v>
      </c>
      <c r="AX167" s="21">
        <f t="shared" si="132"/>
        <v>38.200000000000003</v>
      </c>
      <c r="AY167" s="21">
        <f t="shared" si="133"/>
        <v>0</v>
      </c>
      <c r="AZ167" s="21">
        <f t="shared" si="134"/>
        <v>0</v>
      </c>
      <c r="BA167" s="21">
        <f t="shared" si="135"/>
        <v>0</v>
      </c>
      <c r="BB167" s="21">
        <f t="shared" si="136"/>
        <v>0</v>
      </c>
      <c r="BC167" s="21">
        <f t="shared" si="137"/>
        <v>0</v>
      </c>
      <c r="BD167" s="21">
        <f t="shared" si="138"/>
        <v>0</v>
      </c>
      <c r="BE167" s="21">
        <f t="shared" si="139"/>
        <v>0</v>
      </c>
      <c r="BF167" s="21">
        <f t="shared" si="140"/>
        <v>0</v>
      </c>
      <c r="BG167" s="21">
        <f t="shared" si="141"/>
        <v>0</v>
      </c>
      <c r="BH167" s="21">
        <f t="shared" si="142"/>
        <v>0</v>
      </c>
      <c r="BI167" s="21">
        <f t="shared" si="143"/>
        <v>0</v>
      </c>
      <c r="BJ167" s="21">
        <f t="shared" si="144"/>
        <v>0</v>
      </c>
      <c r="BK167" s="17">
        <f t="shared" si="145"/>
        <v>653.05128000000002</v>
      </c>
      <c r="BL167" s="22">
        <f t="shared" si="146"/>
        <v>628.96763999999996</v>
      </c>
      <c r="BM167" s="22">
        <f t="shared" si="147"/>
        <v>0</v>
      </c>
      <c r="BN167" s="22">
        <f t="shared" si="148"/>
        <v>46.574472</v>
      </c>
      <c r="BO167" s="22">
        <f t="shared" si="149"/>
        <v>61.596024</v>
      </c>
      <c r="BP167" s="22">
        <f t="shared" si="150"/>
        <v>83.687855999999996</v>
      </c>
      <c r="BQ167" s="22">
        <f t="shared" si="151"/>
        <v>49.852655999999996</v>
      </c>
      <c r="BR167" s="22">
        <f t="shared" si="152"/>
        <v>58.745567999999999</v>
      </c>
      <c r="BS167" s="22">
        <f t="shared" si="153"/>
        <v>59.613791999999997</v>
      </c>
      <c r="BT167" s="22">
        <f t="shared" si="154"/>
        <v>59.441423999999998</v>
      </c>
      <c r="BU167" s="22">
        <f t="shared" si="155"/>
        <v>85.529640000000001</v>
      </c>
      <c r="BV167" s="22">
        <f t="shared" si="156"/>
        <v>14.242704</v>
      </c>
      <c r="BW167" s="22">
        <f t="shared" si="157"/>
        <v>45.591335999999998</v>
      </c>
      <c r="BX167" s="22">
        <f t="shared" si="158"/>
        <v>22.024799999999999</v>
      </c>
      <c r="BY167" s="22">
        <f t="shared" si="159"/>
        <v>42.067368000000002</v>
      </c>
      <c r="BZ167" s="22">
        <f t="shared" si="160"/>
        <v>0</v>
      </c>
      <c r="CA167" s="22">
        <f t="shared" si="161"/>
        <v>0</v>
      </c>
      <c r="CB167" s="22">
        <f t="shared" si="162"/>
        <v>0</v>
      </c>
      <c r="CC167" s="22">
        <f t="shared" si="163"/>
        <v>0</v>
      </c>
      <c r="CD167" s="22">
        <f t="shared" si="164"/>
        <v>0</v>
      </c>
      <c r="CE167" s="22">
        <f t="shared" si="165"/>
        <v>0</v>
      </c>
      <c r="CF167" s="22">
        <f t="shared" si="166"/>
        <v>0</v>
      </c>
      <c r="CG167" s="22">
        <f t="shared" si="167"/>
        <v>0</v>
      </c>
      <c r="CH167" s="22">
        <f t="shared" si="168"/>
        <v>0</v>
      </c>
      <c r="CI167" s="22">
        <f t="shared" si="169"/>
        <v>0</v>
      </c>
      <c r="CJ167" s="22">
        <f t="shared" si="170"/>
        <v>0</v>
      </c>
      <c r="CK167" s="22">
        <f t="shared" si="171"/>
        <v>0</v>
      </c>
    </row>
    <row r="168" spans="1:89" x14ac:dyDescent="0.25">
      <c r="A168" t="str">
        <f>VLOOKUP($C168,'Tech Pallet'!$A:$J,10,0)</f>
        <v>PIC</v>
      </c>
      <c r="B168" s="30" t="str">
        <f>VLOOKUP(C168,'Tech Pallet'!A:I,3,0)</f>
        <v>BJ PTS</v>
      </c>
      <c r="C168" s="12">
        <f>VLOOKUP($D168,'DU -UCC'!B:C,2,0)</f>
        <v>69986508</v>
      </c>
      <c r="D168" s="84">
        <v>10076840580740</v>
      </c>
      <c r="E168" s="85" t="s">
        <v>246</v>
      </c>
      <c r="F168" s="86">
        <v>276490</v>
      </c>
      <c r="G168" s="86">
        <v>17266</v>
      </c>
      <c r="H168" s="86">
        <v>21516</v>
      </c>
      <c r="I168" s="86">
        <v>25044</v>
      </c>
      <c r="J168" s="86">
        <v>22939</v>
      </c>
      <c r="K168" s="86">
        <v>22640</v>
      </c>
      <c r="L168" s="86">
        <v>27280</v>
      </c>
      <c r="M168" s="86">
        <v>26253</v>
      </c>
      <c r="N168" s="86">
        <v>26627</v>
      </c>
      <c r="O168" s="86">
        <v>21978</v>
      </c>
      <c r="P168" s="86">
        <v>17288</v>
      </c>
      <c r="Q168" s="86">
        <v>16172</v>
      </c>
      <c r="R168" s="86">
        <v>17433</v>
      </c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23">
        <f t="shared" si="116"/>
        <v>538926</v>
      </c>
      <c r="AF168">
        <f>VLOOKUP($C168,'Tech Pallet'!$A:$I,9,0)</f>
        <v>240</v>
      </c>
      <c r="AG168">
        <f>VLOOKUP($C168,'Tech Pallet'!$A:$H,8,0)</f>
        <v>3.7839999999999996E-3</v>
      </c>
      <c r="AH168" s="25">
        <f t="shared" si="172"/>
        <v>262436</v>
      </c>
      <c r="AI168" s="25">
        <f t="shared" si="117"/>
        <v>0</v>
      </c>
      <c r="AJ168" s="8">
        <f t="shared" si="118"/>
        <v>1152.0416666666667</v>
      </c>
      <c r="AK168" s="21">
        <f t="shared" si="119"/>
        <v>1093.4833333333333</v>
      </c>
      <c r="AL168" s="20">
        <f t="shared" si="120"/>
        <v>0</v>
      </c>
      <c r="AM168" s="21">
        <f t="shared" si="121"/>
        <v>71.941666666666663</v>
      </c>
      <c r="AN168" s="21">
        <f t="shared" si="122"/>
        <v>89.65</v>
      </c>
      <c r="AO168" s="21">
        <f t="shared" si="123"/>
        <v>104.35</v>
      </c>
      <c r="AP168" s="21">
        <f t="shared" si="124"/>
        <v>95.579166666666666</v>
      </c>
      <c r="AQ168" s="21">
        <f t="shared" si="125"/>
        <v>94.333333333333329</v>
      </c>
      <c r="AR168" s="21">
        <f t="shared" si="126"/>
        <v>113.66666666666667</v>
      </c>
      <c r="AS168" s="21">
        <f t="shared" si="127"/>
        <v>109.3875</v>
      </c>
      <c r="AT168" s="21">
        <f t="shared" si="128"/>
        <v>110.94583333333334</v>
      </c>
      <c r="AU168" s="21">
        <f t="shared" si="129"/>
        <v>91.575000000000003</v>
      </c>
      <c r="AV168" s="21">
        <f t="shared" si="130"/>
        <v>72.033333333333331</v>
      </c>
      <c r="AW168" s="21">
        <f t="shared" si="131"/>
        <v>67.38333333333334</v>
      </c>
      <c r="AX168" s="21">
        <f t="shared" si="132"/>
        <v>72.637500000000003</v>
      </c>
      <c r="AY168" s="21">
        <f t="shared" si="133"/>
        <v>0</v>
      </c>
      <c r="AZ168" s="21">
        <f t="shared" si="134"/>
        <v>0</v>
      </c>
      <c r="BA168" s="21">
        <f t="shared" si="135"/>
        <v>0</v>
      </c>
      <c r="BB168" s="21">
        <f t="shared" si="136"/>
        <v>0</v>
      </c>
      <c r="BC168" s="21">
        <f t="shared" si="137"/>
        <v>0</v>
      </c>
      <c r="BD168" s="21">
        <f t="shared" si="138"/>
        <v>0</v>
      </c>
      <c r="BE168" s="21">
        <f t="shared" si="139"/>
        <v>0</v>
      </c>
      <c r="BF168" s="21">
        <f t="shared" si="140"/>
        <v>0</v>
      </c>
      <c r="BG168" s="21">
        <f t="shared" si="141"/>
        <v>0</v>
      </c>
      <c r="BH168" s="21">
        <f t="shared" si="142"/>
        <v>0</v>
      </c>
      <c r="BI168" s="21">
        <f t="shared" si="143"/>
        <v>0</v>
      </c>
      <c r="BJ168" s="21">
        <f t="shared" si="144"/>
        <v>0</v>
      </c>
      <c r="BK168" s="17">
        <f t="shared" si="145"/>
        <v>1046.2381599999999</v>
      </c>
      <c r="BL168" s="22">
        <f t="shared" si="146"/>
        <v>993.05782399999987</v>
      </c>
      <c r="BM168" s="22">
        <f t="shared" si="147"/>
        <v>0</v>
      </c>
      <c r="BN168" s="22">
        <f t="shared" si="148"/>
        <v>65.334543999999994</v>
      </c>
      <c r="BO168" s="22">
        <f t="shared" si="149"/>
        <v>81.416543999999988</v>
      </c>
      <c r="BP168" s="22">
        <f t="shared" si="150"/>
        <v>94.766495999999989</v>
      </c>
      <c r="BQ168" s="22">
        <f t="shared" si="151"/>
        <v>86.801175999999984</v>
      </c>
      <c r="BR168" s="22">
        <f t="shared" si="152"/>
        <v>85.669759999999997</v>
      </c>
      <c r="BS168" s="22">
        <f t="shared" si="153"/>
        <v>103.22751999999998</v>
      </c>
      <c r="BT168" s="22">
        <f t="shared" si="154"/>
        <v>99.341351999999986</v>
      </c>
      <c r="BU168" s="22">
        <f t="shared" si="155"/>
        <v>100.75656799999999</v>
      </c>
      <c r="BV168" s="22">
        <f t="shared" si="156"/>
        <v>83.164751999999993</v>
      </c>
      <c r="BW168" s="22">
        <f t="shared" si="157"/>
        <v>65.417791999999992</v>
      </c>
      <c r="BX168" s="22">
        <f t="shared" si="158"/>
        <v>61.194847999999993</v>
      </c>
      <c r="BY168" s="22">
        <f t="shared" si="159"/>
        <v>65.966471999999996</v>
      </c>
      <c r="BZ168" s="22">
        <f t="shared" si="160"/>
        <v>0</v>
      </c>
      <c r="CA168" s="22">
        <f t="shared" si="161"/>
        <v>0</v>
      </c>
      <c r="CB168" s="22">
        <f t="shared" si="162"/>
        <v>0</v>
      </c>
      <c r="CC168" s="22">
        <f t="shared" si="163"/>
        <v>0</v>
      </c>
      <c r="CD168" s="22">
        <f t="shared" si="164"/>
        <v>0</v>
      </c>
      <c r="CE168" s="22">
        <f t="shared" si="165"/>
        <v>0</v>
      </c>
      <c r="CF168" s="22">
        <f t="shared" si="166"/>
        <v>0</v>
      </c>
      <c r="CG168" s="22">
        <f t="shared" si="167"/>
        <v>0</v>
      </c>
      <c r="CH168" s="22">
        <f t="shared" si="168"/>
        <v>0</v>
      </c>
      <c r="CI168" s="22">
        <f t="shared" si="169"/>
        <v>0</v>
      </c>
      <c r="CJ168" s="22">
        <f t="shared" si="170"/>
        <v>0</v>
      </c>
      <c r="CK168" s="22">
        <f t="shared" si="171"/>
        <v>0</v>
      </c>
    </row>
    <row r="169" spans="1:89" x14ac:dyDescent="0.25">
      <c r="A169" t="str">
        <f>VLOOKUP($C169,'Tech Pallet'!$A:$J,10,0)</f>
        <v>PIC</v>
      </c>
      <c r="B169" s="30" t="str">
        <f>VLOOKUP(C169,'Tech Pallet'!A:I,3,0)</f>
        <v>TALENTI</v>
      </c>
      <c r="C169" s="12">
        <f>VLOOKUP($D169,'DU -UCC'!B:C,2,0)</f>
        <v>68860657</v>
      </c>
      <c r="D169" s="84">
        <v>20186852000277</v>
      </c>
      <c r="E169" s="85" t="s">
        <v>225</v>
      </c>
      <c r="F169" s="86">
        <v>283236</v>
      </c>
      <c r="G169" s="86">
        <v>22503</v>
      </c>
      <c r="H169" s="86">
        <v>25765</v>
      </c>
      <c r="I169" s="86">
        <v>26655</v>
      </c>
      <c r="J169" s="86">
        <v>24381</v>
      </c>
      <c r="K169" s="86">
        <v>27240</v>
      </c>
      <c r="L169" s="86">
        <v>28975</v>
      </c>
      <c r="M169" s="86">
        <v>23055</v>
      </c>
      <c r="N169" s="86">
        <v>22485</v>
      </c>
      <c r="O169" s="86">
        <v>23094</v>
      </c>
      <c r="P169" s="86">
        <v>21600</v>
      </c>
      <c r="Q169" s="86">
        <v>17565</v>
      </c>
      <c r="R169" s="86">
        <v>17784</v>
      </c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23">
        <f t="shared" si="116"/>
        <v>564338</v>
      </c>
      <c r="AF169">
        <f>VLOOKUP($C169,'Tech Pallet'!$A:$I,9,0)</f>
        <v>255</v>
      </c>
      <c r="AG169">
        <f>VLOOKUP($C169,'Tech Pallet'!$A:$H,8,0)</f>
        <v>3.7839999999999996E-3</v>
      </c>
      <c r="AH169" s="25">
        <f t="shared" si="172"/>
        <v>281102</v>
      </c>
      <c r="AI169" s="25">
        <f t="shared" si="117"/>
        <v>0</v>
      </c>
      <c r="AJ169" s="8">
        <f t="shared" si="118"/>
        <v>1110.7294117647059</v>
      </c>
      <c r="AK169" s="21">
        <f t="shared" si="119"/>
        <v>1102.3607843137254</v>
      </c>
      <c r="AL169" s="20">
        <f t="shared" si="120"/>
        <v>0</v>
      </c>
      <c r="AM169" s="21">
        <f t="shared" si="121"/>
        <v>88.247058823529414</v>
      </c>
      <c r="AN169" s="21">
        <f t="shared" si="122"/>
        <v>101.03921568627452</v>
      </c>
      <c r="AO169" s="21">
        <f t="shared" si="123"/>
        <v>104.52941176470588</v>
      </c>
      <c r="AP169" s="21">
        <f t="shared" si="124"/>
        <v>95.611764705882351</v>
      </c>
      <c r="AQ169" s="21">
        <f t="shared" si="125"/>
        <v>106.82352941176471</v>
      </c>
      <c r="AR169" s="21">
        <f t="shared" si="126"/>
        <v>113.62745098039215</v>
      </c>
      <c r="AS169" s="21">
        <f t="shared" si="127"/>
        <v>90.411764705882348</v>
      </c>
      <c r="AT169" s="21">
        <f t="shared" si="128"/>
        <v>88.17647058823529</v>
      </c>
      <c r="AU169" s="21">
        <f t="shared" si="129"/>
        <v>90.564705882352939</v>
      </c>
      <c r="AV169" s="21">
        <f t="shared" si="130"/>
        <v>84.705882352941174</v>
      </c>
      <c r="AW169" s="21">
        <f t="shared" si="131"/>
        <v>68.882352941176464</v>
      </c>
      <c r="AX169" s="21">
        <f t="shared" si="132"/>
        <v>69.741176470588229</v>
      </c>
      <c r="AY169" s="21">
        <f t="shared" si="133"/>
        <v>0</v>
      </c>
      <c r="AZ169" s="21">
        <f t="shared" si="134"/>
        <v>0</v>
      </c>
      <c r="BA169" s="21">
        <f t="shared" si="135"/>
        <v>0</v>
      </c>
      <c r="BB169" s="21">
        <f t="shared" si="136"/>
        <v>0</v>
      </c>
      <c r="BC169" s="21">
        <f t="shared" si="137"/>
        <v>0</v>
      </c>
      <c r="BD169" s="21">
        <f t="shared" si="138"/>
        <v>0</v>
      </c>
      <c r="BE169" s="21">
        <f t="shared" si="139"/>
        <v>0</v>
      </c>
      <c r="BF169" s="21">
        <f t="shared" si="140"/>
        <v>0</v>
      </c>
      <c r="BG169" s="21">
        <f t="shared" si="141"/>
        <v>0</v>
      </c>
      <c r="BH169" s="21">
        <f t="shared" si="142"/>
        <v>0</v>
      </c>
      <c r="BI169" s="21">
        <f t="shared" si="143"/>
        <v>0</v>
      </c>
      <c r="BJ169" s="21">
        <f t="shared" si="144"/>
        <v>0</v>
      </c>
      <c r="BK169" s="17">
        <f t="shared" si="145"/>
        <v>1071.7650239999998</v>
      </c>
      <c r="BL169" s="22">
        <f t="shared" si="146"/>
        <v>1063.6899679999999</v>
      </c>
      <c r="BM169" s="22">
        <f t="shared" si="147"/>
        <v>0</v>
      </c>
      <c r="BN169" s="22">
        <f t="shared" si="148"/>
        <v>85.151351999999989</v>
      </c>
      <c r="BO169" s="22">
        <f t="shared" si="149"/>
        <v>97.494759999999985</v>
      </c>
      <c r="BP169" s="22">
        <f t="shared" si="150"/>
        <v>100.86251999999999</v>
      </c>
      <c r="BQ169" s="22">
        <f t="shared" si="151"/>
        <v>92.25770399999999</v>
      </c>
      <c r="BR169" s="22">
        <f t="shared" si="152"/>
        <v>103.07615999999999</v>
      </c>
      <c r="BS169" s="22">
        <f t="shared" si="153"/>
        <v>109.64139999999999</v>
      </c>
      <c r="BT169" s="22">
        <f t="shared" si="154"/>
        <v>87.24011999999999</v>
      </c>
      <c r="BU169" s="22">
        <f t="shared" si="155"/>
        <v>85.083239999999989</v>
      </c>
      <c r="BV169" s="22">
        <f t="shared" si="156"/>
        <v>87.387695999999991</v>
      </c>
      <c r="BW169" s="22">
        <f t="shared" si="157"/>
        <v>81.734399999999994</v>
      </c>
      <c r="BX169" s="22">
        <f t="shared" si="158"/>
        <v>66.465959999999995</v>
      </c>
      <c r="BY169" s="22">
        <f t="shared" si="159"/>
        <v>67.294655999999989</v>
      </c>
      <c r="BZ169" s="22">
        <f t="shared" si="160"/>
        <v>0</v>
      </c>
      <c r="CA169" s="22">
        <f t="shared" si="161"/>
        <v>0</v>
      </c>
      <c r="CB169" s="22">
        <f t="shared" si="162"/>
        <v>0</v>
      </c>
      <c r="CC169" s="22">
        <f t="shared" si="163"/>
        <v>0</v>
      </c>
      <c r="CD169" s="22">
        <f t="shared" si="164"/>
        <v>0</v>
      </c>
      <c r="CE169" s="22">
        <f t="shared" si="165"/>
        <v>0</v>
      </c>
      <c r="CF169" s="22">
        <f t="shared" si="166"/>
        <v>0</v>
      </c>
      <c r="CG169" s="22">
        <f t="shared" si="167"/>
        <v>0</v>
      </c>
      <c r="CH169" s="22">
        <f t="shared" si="168"/>
        <v>0</v>
      </c>
      <c r="CI169" s="22">
        <f t="shared" si="169"/>
        <v>0</v>
      </c>
      <c r="CJ169" s="22">
        <f t="shared" si="170"/>
        <v>0</v>
      </c>
      <c r="CK169" s="22">
        <f t="shared" si="171"/>
        <v>0</v>
      </c>
    </row>
    <row r="170" spans="1:89" x14ac:dyDescent="0.25">
      <c r="A170" t="str">
        <f>VLOOKUP($C170,'Tech Pallet'!$A:$J,10,0)</f>
        <v>PIC</v>
      </c>
      <c r="B170" s="30" t="str">
        <f>VLOOKUP(C170,'Tech Pallet'!A:I,3,0)</f>
        <v>BJ PTS</v>
      </c>
      <c r="C170" s="12">
        <f>VLOOKUP($D170,'DU -UCC'!B:C,2,0)</f>
        <v>69986511</v>
      </c>
      <c r="D170" s="84">
        <v>10076840002914</v>
      </c>
      <c r="E170" s="85" t="s">
        <v>283</v>
      </c>
      <c r="F170" s="86">
        <v>217238</v>
      </c>
      <c r="G170" s="86">
        <v>11959</v>
      </c>
      <c r="H170" s="86">
        <v>18380</v>
      </c>
      <c r="I170" s="86">
        <v>21472</v>
      </c>
      <c r="J170" s="86">
        <v>22619</v>
      </c>
      <c r="K170" s="86">
        <v>20377</v>
      </c>
      <c r="L170" s="86">
        <v>26971</v>
      </c>
      <c r="M170" s="86">
        <v>24177</v>
      </c>
      <c r="N170" s="86">
        <v>24239</v>
      </c>
      <c r="O170" s="86">
        <v>22207</v>
      </c>
      <c r="P170" s="86">
        <v>13325</v>
      </c>
      <c r="Q170" s="86">
        <v>14983</v>
      </c>
      <c r="R170" s="86">
        <v>15436</v>
      </c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23">
        <f t="shared" si="116"/>
        <v>453383</v>
      </c>
      <c r="AF170">
        <f>VLOOKUP($C170,'Tech Pallet'!$A:$I,9,0)</f>
        <v>240</v>
      </c>
      <c r="AG170">
        <f>VLOOKUP($C170,'Tech Pallet'!$A:$H,8,0)</f>
        <v>3.7839999999999996E-3</v>
      </c>
      <c r="AH170" s="25">
        <f t="shared" si="172"/>
        <v>236145</v>
      </c>
      <c r="AI170" s="25">
        <f t="shared" si="117"/>
        <v>0</v>
      </c>
      <c r="AJ170" s="8">
        <f t="shared" si="118"/>
        <v>905.1583333333333</v>
      </c>
      <c r="AK170" s="21">
        <f t="shared" si="119"/>
        <v>983.9375</v>
      </c>
      <c r="AL170" s="20">
        <f t="shared" si="120"/>
        <v>0</v>
      </c>
      <c r="AM170" s="21">
        <f t="shared" si="121"/>
        <v>49.829166666666666</v>
      </c>
      <c r="AN170" s="21">
        <f t="shared" si="122"/>
        <v>76.583333333333329</v>
      </c>
      <c r="AO170" s="21">
        <f t="shared" si="123"/>
        <v>89.466666666666669</v>
      </c>
      <c r="AP170" s="21">
        <f t="shared" si="124"/>
        <v>94.245833333333337</v>
      </c>
      <c r="AQ170" s="21">
        <f t="shared" si="125"/>
        <v>84.904166666666669</v>
      </c>
      <c r="AR170" s="21">
        <f t="shared" si="126"/>
        <v>112.37916666666666</v>
      </c>
      <c r="AS170" s="21">
        <f t="shared" si="127"/>
        <v>100.7375</v>
      </c>
      <c r="AT170" s="21">
        <f t="shared" si="128"/>
        <v>100.99583333333334</v>
      </c>
      <c r="AU170" s="21">
        <f t="shared" si="129"/>
        <v>92.529166666666669</v>
      </c>
      <c r="AV170" s="21">
        <f t="shared" si="130"/>
        <v>55.520833333333336</v>
      </c>
      <c r="AW170" s="21">
        <f t="shared" si="131"/>
        <v>62.429166666666667</v>
      </c>
      <c r="AX170" s="21">
        <f t="shared" si="132"/>
        <v>64.316666666666663</v>
      </c>
      <c r="AY170" s="21">
        <f t="shared" si="133"/>
        <v>0</v>
      </c>
      <c r="AZ170" s="21">
        <f t="shared" si="134"/>
        <v>0</v>
      </c>
      <c r="BA170" s="21">
        <f t="shared" si="135"/>
        <v>0</v>
      </c>
      <c r="BB170" s="21">
        <f t="shared" si="136"/>
        <v>0</v>
      </c>
      <c r="BC170" s="21">
        <f t="shared" si="137"/>
        <v>0</v>
      </c>
      <c r="BD170" s="21">
        <f t="shared" si="138"/>
        <v>0</v>
      </c>
      <c r="BE170" s="21">
        <f t="shared" si="139"/>
        <v>0</v>
      </c>
      <c r="BF170" s="21">
        <f t="shared" si="140"/>
        <v>0</v>
      </c>
      <c r="BG170" s="21">
        <f t="shared" si="141"/>
        <v>0</v>
      </c>
      <c r="BH170" s="21">
        <f t="shared" si="142"/>
        <v>0</v>
      </c>
      <c r="BI170" s="21">
        <f t="shared" si="143"/>
        <v>0</v>
      </c>
      <c r="BJ170" s="21">
        <f t="shared" si="144"/>
        <v>0</v>
      </c>
      <c r="BK170" s="17">
        <f t="shared" si="145"/>
        <v>822.02859199999989</v>
      </c>
      <c r="BL170" s="22">
        <f t="shared" si="146"/>
        <v>893.57267999999988</v>
      </c>
      <c r="BM170" s="22">
        <f t="shared" si="147"/>
        <v>0</v>
      </c>
      <c r="BN170" s="22">
        <f t="shared" si="148"/>
        <v>45.252855999999994</v>
      </c>
      <c r="BO170" s="22">
        <f t="shared" si="149"/>
        <v>69.549919999999986</v>
      </c>
      <c r="BP170" s="22">
        <f t="shared" si="150"/>
        <v>81.250047999999992</v>
      </c>
      <c r="BQ170" s="22">
        <f t="shared" si="151"/>
        <v>85.590295999999995</v>
      </c>
      <c r="BR170" s="22">
        <f t="shared" si="152"/>
        <v>77.106567999999996</v>
      </c>
      <c r="BS170" s="22">
        <f t="shared" si="153"/>
        <v>102.05826399999999</v>
      </c>
      <c r="BT170" s="22">
        <f t="shared" si="154"/>
        <v>91.485767999999993</v>
      </c>
      <c r="BU170" s="22">
        <f t="shared" si="155"/>
        <v>91.720375999999987</v>
      </c>
      <c r="BV170" s="22">
        <f t="shared" si="156"/>
        <v>84.031287999999989</v>
      </c>
      <c r="BW170" s="22">
        <f t="shared" si="157"/>
        <v>50.421799999999998</v>
      </c>
      <c r="BX170" s="22">
        <f t="shared" si="158"/>
        <v>56.695671999999995</v>
      </c>
      <c r="BY170" s="22">
        <f t="shared" si="159"/>
        <v>58.409823999999993</v>
      </c>
      <c r="BZ170" s="22">
        <f t="shared" si="160"/>
        <v>0</v>
      </c>
      <c r="CA170" s="22">
        <f t="shared" si="161"/>
        <v>0</v>
      </c>
      <c r="CB170" s="22">
        <f t="shared" si="162"/>
        <v>0</v>
      </c>
      <c r="CC170" s="22">
        <f t="shared" si="163"/>
        <v>0</v>
      </c>
      <c r="CD170" s="22">
        <f t="shared" si="164"/>
        <v>0</v>
      </c>
      <c r="CE170" s="22">
        <f t="shared" si="165"/>
        <v>0</v>
      </c>
      <c r="CF170" s="22">
        <f t="shared" si="166"/>
        <v>0</v>
      </c>
      <c r="CG170" s="22">
        <f t="shared" si="167"/>
        <v>0</v>
      </c>
      <c r="CH170" s="22">
        <f t="shared" si="168"/>
        <v>0</v>
      </c>
      <c r="CI170" s="22">
        <f t="shared" si="169"/>
        <v>0</v>
      </c>
      <c r="CJ170" s="22">
        <f t="shared" si="170"/>
        <v>0</v>
      </c>
      <c r="CK170" s="22">
        <f t="shared" si="171"/>
        <v>0</v>
      </c>
    </row>
    <row r="171" spans="1:89" x14ac:dyDescent="0.25">
      <c r="A171" t="str">
        <f>VLOOKUP($C171,'Tech Pallet'!$A:$J,10,0)</f>
        <v>NOV</v>
      </c>
      <c r="B171" s="30" t="str">
        <f>VLOOKUP(C171,'Tech Pallet'!A:I,3,0)</f>
        <v>MG Sticks</v>
      </c>
      <c r="C171" s="12">
        <f>VLOOKUP($D171,'DU -UCC'!B:C,2,0)</f>
        <v>64393723</v>
      </c>
      <c r="D171" s="84">
        <v>10077567132298</v>
      </c>
      <c r="E171" s="85" t="s">
        <v>278</v>
      </c>
      <c r="F171" s="86">
        <v>226190</v>
      </c>
      <c r="G171" s="86">
        <v>16685</v>
      </c>
      <c r="H171" s="86">
        <v>13888</v>
      </c>
      <c r="I171" s="86">
        <v>24012</v>
      </c>
      <c r="J171" s="86">
        <v>19855</v>
      </c>
      <c r="K171" s="86">
        <v>21420</v>
      </c>
      <c r="L171" s="86">
        <v>25011</v>
      </c>
      <c r="M171" s="86">
        <v>23165</v>
      </c>
      <c r="N171" s="86">
        <v>14578</v>
      </c>
      <c r="O171" s="86">
        <v>18701</v>
      </c>
      <c r="P171" s="86">
        <v>15457</v>
      </c>
      <c r="Q171" s="86">
        <v>11935</v>
      </c>
      <c r="R171" s="86">
        <v>11893</v>
      </c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23">
        <f t="shared" si="116"/>
        <v>442790</v>
      </c>
      <c r="AF171">
        <f>VLOOKUP($C171,'Tech Pallet'!$A:$I,9,0)</f>
        <v>210</v>
      </c>
      <c r="AG171">
        <f>VLOOKUP($C171,'Tech Pallet'!$A:$H,8,0)</f>
        <v>2.16E-3</v>
      </c>
      <c r="AH171" s="25">
        <f t="shared" si="172"/>
        <v>216600</v>
      </c>
      <c r="AI171" s="25">
        <f t="shared" si="117"/>
        <v>0</v>
      </c>
      <c r="AJ171" s="8">
        <f t="shared" si="118"/>
        <v>1077.0952380952381</v>
      </c>
      <c r="AK171" s="21">
        <f t="shared" si="119"/>
        <v>1031.4285714285713</v>
      </c>
      <c r="AL171" s="20">
        <f t="shared" si="120"/>
        <v>0</v>
      </c>
      <c r="AM171" s="21">
        <f t="shared" si="121"/>
        <v>79.452380952380949</v>
      </c>
      <c r="AN171" s="21">
        <f t="shared" si="122"/>
        <v>66.13333333333334</v>
      </c>
      <c r="AO171" s="21">
        <f t="shared" si="123"/>
        <v>114.34285714285714</v>
      </c>
      <c r="AP171" s="21">
        <f t="shared" si="124"/>
        <v>94.547619047619051</v>
      </c>
      <c r="AQ171" s="21">
        <f t="shared" si="125"/>
        <v>102</v>
      </c>
      <c r="AR171" s="21">
        <f t="shared" si="126"/>
        <v>119.1</v>
      </c>
      <c r="AS171" s="21">
        <f t="shared" si="127"/>
        <v>110.30952380952381</v>
      </c>
      <c r="AT171" s="21">
        <f t="shared" si="128"/>
        <v>69.419047619047618</v>
      </c>
      <c r="AU171" s="21">
        <f t="shared" si="129"/>
        <v>89.052380952380958</v>
      </c>
      <c r="AV171" s="21">
        <f t="shared" si="130"/>
        <v>73.604761904761901</v>
      </c>
      <c r="AW171" s="21">
        <f t="shared" si="131"/>
        <v>56.833333333333336</v>
      </c>
      <c r="AX171" s="21">
        <f t="shared" si="132"/>
        <v>56.633333333333333</v>
      </c>
      <c r="AY171" s="21">
        <f t="shared" si="133"/>
        <v>0</v>
      </c>
      <c r="AZ171" s="21">
        <f t="shared" si="134"/>
        <v>0</v>
      </c>
      <c r="BA171" s="21">
        <f t="shared" si="135"/>
        <v>0</v>
      </c>
      <c r="BB171" s="21">
        <f t="shared" si="136"/>
        <v>0</v>
      </c>
      <c r="BC171" s="21">
        <f t="shared" si="137"/>
        <v>0</v>
      </c>
      <c r="BD171" s="21">
        <f t="shared" si="138"/>
        <v>0</v>
      </c>
      <c r="BE171" s="21">
        <f t="shared" si="139"/>
        <v>0</v>
      </c>
      <c r="BF171" s="21">
        <f t="shared" si="140"/>
        <v>0</v>
      </c>
      <c r="BG171" s="21">
        <f t="shared" si="141"/>
        <v>0</v>
      </c>
      <c r="BH171" s="21">
        <f t="shared" si="142"/>
        <v>0</v>
      </c>
      <c r="BI171" s="21">
        <f t="shared" si="143"/>
        <v>0</v>
      </c>
      <c r="BJ171" s="21">
        <f t="shared" si="144"/>
        <v>0</v>
      </c>
      <c r="BK171" s="17">
        <f t="shared" si="145"/>
        <v>488.57040000000001</v>
      </c>
      <c r="BL171" s="22">
        <f t="shared" si="146"/>
        <v>467.85599999999999</v>
      </c>
      <c r="BM171" s="22">
        <f t="shared" si="147"/>
        <v>0</v>
      </c>
      <c r="BN171" s="22">
        <f t="shared" si="148"/>
        <v>36.0396</v>
      </c>
      <c r="BO171" s="22">
        <f t="shared" si="149"/>
        <v>29.998080000000002</v>
      </c>
      <c r="BP171" s="22">
        <f t="shared" si="150"/>
        <v>51.865920000000003</v>
      </c>
      <c r="BQ171" s="22">
        <f t="shared" si="151"/>
        <v>42.886800000000001</v>
      </c>
      <c r="BR171" s="22">
        <f t="shared" si="152"/>
        <v>46.267200000000003</v>
      </c>
      <c r="BS171" s="22">
        <f t="shared" si="153"/>
        <v>54.023760000000003</v>
      </c>
      <c r="BT171" s="22">
        <f t="shared" si="154"/>
        <v>50.0364</v>
      </c>
      <c r="BU171" s="22">
        <f t="shared" si="155"/>
        <v>31.488479999999999</v>
      </c>
      <c r="BV171" s="22">
        <f t="shared" si="156"/>
        <v>40.394159999999999</v>
      </c>
      <c r="BW171" s="22">
        <f t="shared" si="157"/>
        <v>33.387120000000003</v>
      </c>
      <c r="BX171" s="22">
        <f t="shared" si="158"/>
        <v>25.779600000000002</v>
      </c>
      <c r="BY171" s="22">
        <f t="shared" si="159"/>
        <v>25.688880000000001</v>
      </c>
      <c r="BZ171" s="22">
        <f t="shared" si="160"/>
        <v>0</v>
      </c>
      <c r="CA171" s="22">
        <f t="shared" si="161"/>
        <v>0</v>
      </c>
      <c r="CB171" s="22">
        <f t="shared" si="162"/>
        <v>0</v>
      </c>
      <c r="CC171" s="22">
        <f t="shared" si="163"/>
        <v>0</v>
      </c>
      <c r="CD171" s="22">
        <f t="shared" si="164"/>
        <v>0</v>
      </c>
      <c r="CE171" s="22">
        <f t="shared" si="165"/>
        <v>0</v>
      </c>
      <c r="CF171" s="22">
        <f t="shared" si="166"/>
        <v>0</v>
      </c>
      <c r="CG171" s="22">
        <f t="shared" si="167"/>
        <v>0</v>
      </c>
      <c r="CH171" s="22">
        <f t="shared" si="168"/>
        <v>0</v>
      </c>
      <c r="CI171" s="22">
        <f t="shared" si="169"/>
        <v>0</v>
      </c>
      <c r="CJ171" s="22">
        <f t="shared" si="170"/>
        <v>0</v>
      </c>
      <c r="CK171" s="22">
        <f t="shared" si="171"/>
        <v>0</v>
      </c>
    </row>
    <row r="172" spans="1:89" x14ac:dyDescent="0.25">
      <c r="A172" t="str">
        <f>VLOOKUP($C172,'Tech Pallet'!$A:$J,10,0)</f>
        <v>PIC</v>
      </c>
      <c r="B172" s="30" t="str">
        <f>VLOOKUP(C172,'Tech Pallet'!A:I,3,0)</f>
        <v>Talenti</v>
      </c>
      <c r="C172" s="12">
        <f>VLOOKUP($D172,'DU -UCC'!B:C,2,0)</f>
        <v>68860673</v>
      </c>
      <c r="D172" s="84">
        <v>20186852000086</v>
      </c>
      <c r="E172" s="85" t="s">
        <v>257</v>
      </c>
      <c r="F172" s="86">
        <v>242164</v>
      </c>
      <c r="G172" s="86">
        <v>16350</v>
      </c>
      <c r="H172" s="86">
        <v>17530</v>
      </c>
      <c r="I172" s="86">
        <v>20545</v>
      </c>
      <c r="J172" s="86">
        <v>18882</v>
      </c>
      <c r="K172" s="86">
        <v>19501</v>
      </c>
      <c r="L172" s="86">
        <v>24194</v>
      </c>
      <c r="M172" s="86">
        <v>21124</v>
      </c>
      <c r="N172" s="86">
        <v>18225</v>
      </c>
      <c r="O172" s="86">
        <v>17460</v>
      </c>
      <c r="P172" s="86">
        <v>17565</v>
      </c>
      <c r="Q172" s="86">
        <v>12930</v>
      </c>
      <c r="R172" s="86">
        <v>14985</v>
      </c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23">
        <f t="shared" si="116"/>
        <v>461455</v>
      </c>
      <c r="AF172">
        <f>VLOOKUP($C172,'Tech Pallet'!$A:$I,9,0)</f>
        <v>255</v>
      </c>
      <c r="AG172">
        <f>VLOOKUP($C172,'Tech Pallet'!$A:$H,8,0)</f>
        <v>3.7839999999999996E-3</v>
      </c>
      <c r="AH172" s="25">
        <f t="shared" si="172"/>
        <v>219291</v>
      </c>
      <c r="AI172" s="25">
        <f t="shared" si="117"/>
        <v>0</v>
      </c>
      <c r="AJ172" s="8">
        <f t="shared" si="118"/>
        <v>949.66274509803918</v>
      </c>
      <c r="AK172" s="21">
        <f t="shared" si="119"/>
        <v>859.96470588235297</v>
      </c>
      <c r="AL172" s="20">
        <f t="shared" si="120"/>
        <v>0</v>
      </c>
      <c r="AM172" s="21">
        <f t="shared" si="121"/>
        <v>64.117647058823536</v>
      </c>
      <c r="AN172" s="21">
        <f t="shared" si="122"/>
        <v>68.745098039215691</v>
      </c>
      <c r="AO172" s="21">
        <f t="shared" si="123"/>
        <v>80.568627450980387</v>
      </c>
      <c r="AP172" s="21">
        <f t="shared" si="124"/>
        <v>74.047058823529412</v>
      </c>
      <c r="AQ172" s="21">
        <f t="shared" si="125"/>
        <v>76.474509803921563</v>
      </c>
      <c r="AR172" s="21">
        <f t="shared" si="126"/>
        <v>94.878431372549016</v>
      </c>
      <c r="AS172" s="21">
        <f t="shared" si="127"/>
        <v>82.839215686274514</v>
      </c>
      <c r="AT172" s="21">
        <f t="shared" si="128"/>
        <v>71.470588235294116</v>
      </c>
      <c r="AU172" s="21">
        <f t="shared" si="129"/>
        <v>68.470588235294116</v>
      </c>
      <c r="AV172" s="21">
        <f t="shared" si="130"/>
        <v>68.882352941176464</v>
      </c>
      <c r="AW172" s="21">
        <f t="shared" si="131"/>
        <v>50.705882352941174</v>
      </c>
      <c r="AX172" s="21">
        <f t="shared" si="132"/>
        <v>58.764705882352942</v>
      </c>
      <c r="AY172" s="21">
        <f t="shared" si="133"/>
        <v>0</v>
      </c>
      <c r="AZ172" s="21">
        <f t="shared" si="134"/>
        <v>0</v>
      </c>
      <c r="BA172" s="21">
        <f t="shared" si="135"/>
        <v>0</v>
      </c>
      <c r="BB172" s="21">
        <f t="shared" si="136"/>
        <v>0</v>
      </c>
      <c r="BC172" s="21">
        <f t="shared" si="137"/>
        <v>0</v>
      </c>
      <c r="BD172" s="21">
        <f t="shared" si="138"/>
        <v>0</v>
      </c>
      <c r="BE172" s="21">
        <f t="shared" si="139"/>
        <v>0</v>
      </c>
      <c r="BF172" s="21">
        <f t="shared" si="140"/>
        <v>0</v>
      </c>
      <c r="BG172" s="21">
        <f t="shared" si="141"/>
        <v>0</v>
      </c>
      <c r="BH172" s="21">
        <f t="shared" si="142"/>
        <v>0</v>
      </c>
      <c r="BI172" s="21">
        <f t="shared" si="143"/>
        <v>0</v>
      </c>
      <c r="BJ172" s="21">
        <f t="shared" si="144"/>
        <v>0</v>
      </c>
      <c r="BK172" s="17">
        <f t="shared" si="145"/>
        <v>916.34857599999987</v>
      </c>
      <c r="BL172" s="22">
        <f t="shared" si="146"/>
        <v>829.79714399999989</v>
      </c>
      <c r="BM172" s="22">
        <f t="shared" si="147"/>
        <v>0</v>
      </c>
      <c r="BN172" s="22">
        <f t="shared" si="148"/>
        <v>61.868399999999994</v>
      </c>
      <c r="BO172" s="22">
        <f t="shared" si="149"/>
        <v>66.333519999999993</v>
      </c>
      <c r="BP172" s="22">
        <f t="shared" si="150"/>
        <v>77.742279999999994</v>
      </c>
      <c r="BQ172" s="22">
        <f t="shared" si="151"/>
        <v>71.449487999999988</v>
      </c>
      <c r="BR172" s="22">
        <f t="shared" si="152"/>
        <v>73.791783999999993</v>
      </c>
      <c r="BS172" s="22">
        <f t="shared" si="153"/>
        <v>91.550095999999996</v>
      </c>
      <c r="BT172" s="22">
        <f t="shared" si="154"/>
        <v>79.933215999999987</v>
      </c>
      <c r="BU172" s="22">
        <f t="shared" si="155"/>
        <v>68.963399999999993</v>
      </c>
      <c r="BV172" s="22">
        <f t="shared" si="156"/>
        <v>66.068639999999988</v>
      </c>
      <c r="BW172" s="22">
        <f t="shared" si="157"/>
        <v>66.465959999999995</v>
      </c>
      <c r="BX172" s="22">
        <f t="shared" si="158"/>
        <v>48.927119999999995</v>
      </c>
      <c r="BY172" s="22">
        <f t="shared" si="159"/>
        <v>56.703239999999994</v>
      </c>
      <c r="BZ172" s="22">
        <f t="shared" si="160"/>
        <v>0</v>
      </c>
      <c r="CA172" s="22">
        <f t="shared" si="161"/>
        <v>0</v>
      </c>
      <c r="CB172" s="22">
        <f t="shared" si="162"/>
        <v>0</v>
      </c>
      <c r="CC172" s="22">
        <f t="shared" si="163"/>
        <v>0</v>
      </c>
      <c r="CD172" s="22">
        <f t="shared" si="164"/>
        <v>0</v>
      </c>
      <c r="CE172" s="22">
        <f t="shared" si="165"/>
        <v>0</v>
      </c>
      <c r="CF172" s="22">
        <f t="shared" si="166"/>
        <v>0</v>
      </c>
      <c r="CG172" s="22">
        <f t="shared" si="167"/>
        <v>0</v>
      </c>
      <c r="CH172" s="22">
        <f t="shared" si="168"/>
        <v>0</v>
      </c>
      <c r="CI172" s="22">
        <f t="shared" si="169"/>
        <v>0</v>
      </c>
      <c r="CJ172" s="22">
        <f t="shared" si="170"/>
        <v>0</v>
      </c>
      <c r="CK172" s="22">
        <f t="shared" si="171"/>
        <v>0</v>
      </c>
    </row>
    <row r="173" spans="1:89" x14ac:dyDescent="0.25">
      <c r="A173" t="str">
        <f>VLOOKUP($C173,'Tech Pallet'!$A:$J,10,0)</f>
        <v>PIC</v>
      </c>
      <c r="B173" s="30" t="str">
        <f>VLOOKUP(C173,'Tech Pallet'!A:I,3,0)</f>
        <v>48oz</v>
      </c>
      <c r="C173" s="12">
        <f>VLOOKUP($D173,'DU -UCC'!B:C,2,0)</f>
        <v>64977529</v>
      </c>
      <c r="D173" s="84">
        <v>10840473400276</v>
      </c>
      <c r="E173" s="85" t="s">
        <v>543</v>
      </c>
      <c r="F173" s="86">
        <v>0</v>
      </c>
      <c r="G173" s="86">
        <v>0</v>
      </c>
      <c r="H173" s="86">
        <v>0</v>
      </c>
      <c r="I173" s="86">
        <v>0</v>
      </c>
      <c r="J173" s="86">
        <v>0</v>
      </c>
      <c r="K173" s="86">
        <v>0</v>
      </c>
      <c r="L173" s="86">
        <v>0</v>
      </c>
      <c r="M173" s="86">
        <v>0</v>
      </c>
      <c r="N173" s="86">
        <v>0</v>
      </c>
      <c r="O173" s="86">
        <v>0</v>
      </c>
      <c r="P173" s="86">
        <v>0</v>
      </c>
      <c r="Q173" s="86">
        <v>0</v>
      </c>
      <c r="R173" s="86">
        <v>176</v>
      </c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23">
        <f t="shared" si="116"/>
        <v>176</v>
      </c>
      <c r="AF173">
        <f>VLOOKUP($C173,'Tech Pallet'!$A:$I,9,0)</f>
        <v>176</v>
      </c>
      <c r="AG173">
        <f>VLOOKUP($C173,'Tech Pallet'!$A:$H,8,0)</f>
        <v>8.513999999999999E-3</v>
      </c>
      <c r="AH173" s="25">
        <f t="shared" si="172"/>
        <v>176</v>
      </c>
      <c r="AI173" s="25">
        <f t="shared" si="117"/>
        <v>0</v>
      </c>
      <c r="AJ173" s="8">
        <f t="shared" si="118"/>
        <v>0</v>
      </c>
      <c r="AK173" s="21">
        <f t="shared" si="119"/>
        <v>1</v>
      </c>
      <c r="AL173" s="20">
        <f t="shared" si="120"/>
        <v>0</v>
      </c>
      <c r="AM173" s="21">
        <f t="shared" si="121"/>
        <v>0</v>
      </c>
      <c r="AN173" s="21">
        <f t="shared" si="122"/>
        <v>0</v>
      </c>
      <c r="AO173" s="21">
        <f t="shared" si="123"/>
        <v>0</v>
      </c>
      <c r="AP173" s="21">
        <f t="shared" si="124"/>
        <v>0</v>
      </c>
      <c r="AQ173" s="21">
        <f t="shared" si="125"/>
        <v>0</v>
      </c>
      <c r="AR173" s="21">
        <f t="shared" si="126"/>
        <v>0</v>
      </c>
      <c r="AS173" s="21">
        <f t="shared" si="127"/>
        <v>0</v>
      </c>
      <c r="AT173" s="21">
        <f t="shared" si="128"/>
        <v>0</v>
      </c>
      <c r="AU173" s="21">
        <f t="shared" si="129"/>
        <v>0</v>
      </c>
      <c r="AV173" s="21">
        <f t="shared" si="130"/>
        <v>0</v>
      </c>
      <c r="AW173" s="21">
        <f t="shared" si="131"/>
        <v>0</v>
      </c>
      <c r="AX173" s="21">
        <f t="shared" si="132"/>
        <v>1</v>
      </c>
      <c r="AY173" s="21">
        <f t="shared" si="133"/>
        <v>0</v>
      </c>
      <c r="AZ173" s="21">
        <f t="shared" si="134"/>
        <v>0</v>
      </c>
      <c r="BA173" s="21">
        <f t="shared" si="135"/>
        <v>0</v>
      </c>
      <c r="BB173" s="21">
        <f t="shared" si="136"/>
        <v>0</v>
      </c>
      <c r="BC173" s="21">
        <f t="shared" si="137"/>
        <v>0</v>
      </c>
      <c r="BD173" s="21">
        <f t="shared" si="138"/>
        <v>0</v>
      </c>
      <c r="BE173" s="21">
        <f t="shared" si="139"/>
        <v>0</v>
      </c>
      <c r="BF173" s="21">
        <f t="shared" si="140"/>
        <v>0</v>
      </c>
      <c r="BG173" s="21">
        <f t="shared" si="141"/>
        <v>0</v>
      </c>
      <c r="BH173" s="21">
        <f t="shared" si="142"/>
        <v>0</v>
      </c>
      <c r="BI173" s="21">
        <f t="shared" si="143"/>
        <v>0</v>
      </c>
      <c r="BJ173" s="21">
        <f t="shared" si="144"/>
        <v>0</v>
      </c>
      <c r="BK173" s="17">
        <f t="shared" si="145"/>
        <v>0</v>
      </c>
      <c r="BL173" s="22">
        <f t="shared" si="146"/>
        <v>1.4984639999999998</v>
      </c>
      <c r="BM173" s="22">
        <f t="shared" si="147"/>
        <v>0</v>
      </c>
      <c r="BN173" s="22">
        <f t="shared" si="148"/>
        <v>0</v>
      </c>
      <c r="BO173" s="22">
        <f t="shared" si="149"/>
        <v>0</v>
      </c>
      <c r="BP173" s="22">
        <f t="shared" si="150"/>
        <v>0</v>
      </c>
      <c r="BQ173" s="22">
        <f t="shared" si="151"/>
        <v>0</v>
      </c>
      <c r="BR173" s="22">
        <f t="shared" si="152"/>
        <v>0</v>
      </c>
      <c r="BS173" s="22">
        <f t="shared" si="153"/>
        <v>0</v>
      </c>
      <c r="BT173" s="22">
        <f t="shared" si="154"/>
        <v>0</v>
      </c>
      <c r="BU173" s="22">
        <f t="shared" si="155"/>
        <v>0</v>
      </c>
      <c r="BV173" s="22">
        <f t="shared" si="156"/>
        <v>0</v>
      </c>
      <c r="BW173" s="22">
        <f t="shared" si="157"/>
        <v>0</v>
      </c>
      <c r="BX173" s="22">
        <f t="shared" si="158"/>
        <v>0</v>
      </c>
      <c r="BY173" s="22">
        <f t="shared" si="159"/>
        <v>1.4984639999999998</v>
      </c>
      <c r="BZ173" s="22">
        <f t="shared" si="160"/>
        <v>0</v>
      </c>
      <c r="CA173" s="22">
        <f t="shared" si="161"/>
        <v>0</v>
      </c>
      <c r="CB173" s="22">
        <f t="shared" si="162"/>
        <v>0</v>
      </c>
      <c r="CC173" s="22">
        <f t="shared" si="163"/>
        <v>0</v>
      </c>
      <c r="CD173" s="22">
        <f t="shared" si="164"/>
        <v>0</v>
      </c>
      <c r="CE173" s="22">
        <f t="shared" si="165"/>
        <v>0</v>
      </c>
      <c r="CF173" s="22">
        <f t="shared" si="166"/>
        <v>0</v>
      </c>
      <c r="CG173" s="22">
        <f t="shared" si="167"/>
        <v>0</v>
      </c>
      <c r="CH173" s="22">
        <f t="shared" si="168"/>
        <v>0</v>
      </c>
      <c r="CI173" s="22">
        <f t="shared" si="169"/>
        <v>0</v>
      </c>
      <c r="CJ173" s="22">
        <f t="shared" si="170"/>
        <v>0</v>
      </c>
      <c r="CK173" s="22">
        <f t="shared" si="171"/>
        <v>0</v>
      </c>
    </row>
    <row r="174" spans="1:89" x14ac:dyDescent="0.25">
      <c r="A174" t="str">
        <f>VLOOKUP($C174,'Tech Pallet'!$A:$J,10,0)</f>
        <v>PIC</v>
      </c>
      <c r="B174" s="30" t="str">
        <f>VLOOKUP(C174,'Tech Pallet'!A:I,3,0)</f>
        <v>48oz</v>
      </c>
      <c r="C174" s="12">
        <f>VLOOKUP($D174,'DU -UCC'!B:C,2,0)</f>
        <v>64389650</v>
      </c>
      <c r="D174" s="84">
        <v>10077567003895</v>
      </c>
      <c r="E174" s="85" t="s">
        <v>250</v>
      </c>
      <c r="F174" s="86">
        <v>0</v>
      </c>
      <c r="G174" s="86">
        <v>8106</v>
      </c>
      <c r="H174" s="86">
        <v>10676</v>
      </c>
      <c r="I174" s="86">
        <v>19602</v>
      </c>
      <c r="J174" s="86">
        <v>15870</v>
      </c>
      <c r="K174" s="86">
        <v>20273</v>
      </c>
      <c r="L174" s="86">
        <v>20322</v>
      </c>
      <c r="M174" s="86">
        <v>20192</v>
      </c>
      <c r="N174" s="86">
        <v>23177</v>
      </c>
      <c r="O174" s="86">
        <v>18304</v>
      </c>
      <c r="P174" s="86">
        <v>14469</v>
      </c>
      <c r="Q174" s="86">
        <v>16291</v>
      </c>
      <c r="R174" s="86">
        <v>12952</v>
      </c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23">
        <f t="shared" si="116"/>
        <v>200234</v>
      </c>
      <c r="AF174">
        <f>VLOOKUP($C174,'Tech Pallet'!$A:$I,9,0)</f>
        <v>176</v>
      </c>
      <c r="AG174">
        <f>VLOOKUP($C174,'Tech Pallet'!$A:$H,8,0)</f>
        <v>8.5199999999999998E-3</v>
      </c>
      <c r="AH174" s="25">
        <f t="shared" si="172"/>
        <v>200234</v>
      </c>
      <c r="AI174" s="25">
        <f t="shared" si="117"/>
        <v>0</v>
      </c>
      <c r="AJ174" s="8">
        <f t="shared" si="118"/>
        <v>0</v>
      </c>
      <c r="AK174" s="21">
        <f t="shared" si="119"/>
        <v>1137.6931818181818</v>
      </c>
      <c r="AL174" s="20">
        <f t="shared" si="120"/>
        <v>0</v>
      </c>
      <c r="AM174" s="21">
        <f t="shared" si="121"/>
        <v>46.05681818181818</v>
      </c>
      <c r="AN174" s="21">
        <f t="shared" si="122"/>
        <v>60.659090909090907</v>
      </c>
      <c r="AO174" s="21">
        <f t="shared" si="123"/>
        <v>111.375</v>
      </c>
      <c r="AP174" s="21">
        <f t="shared" si="124"/>
        <v>90.170454545454547</v>
      </c>
      <c r="AQ174" s="21">
        <f t="shared" si="125"/>
        <v>115.1875</v>
      </c>
      <c r="AR174" s="21">
        <f t="shared" si="126"/>
        <v>115.46590909090909</v>
      </c>
      <c r="AS174" s="21">
        <f t="shared" si="127"/>
        <v>114.72727272727273</v>
      </c>
      <c r="AT174" s="21">
        <f t="shared" si="128"/>
        <v>131.6875</v>
      </c>
      <c r="AU174" s="21">
        <f t="shared" si="129"/>
        <v>104</v>
      </c>
      <c r="AV174" s="21">
        <f t="shared" si="130"/>
        <v>82.210227272727266</v>
      </c>
      <c r="AW174" s="21">
        <f t="shared" si="131"/>
        <v>92.5625</v>
      </c>
      <c r="AX174" s="21">
        <f t="shared" si="132"/>
        <v>73.590909090909093</v>
      </c>
      <c r="AY174" s="21">
        <f t="shared" si="133"/>
        <v>0</v>
      </c>
      <c r="AZ174" s="21">
        <f t="shared" si="134"/>
        <v>0</v>
      </c>
      <c r="BA174" s="21">
        <f t="shared" si="135"/>
        <v>0</v>
      </c>
      <c r="BB174" s="21">
        <f t="shared" si="136"/>
        <v>0</v>
      </c>
      <c r="BC174" s="21">
        <f t="shared" si="137"/>
        <v>0</v>
      </c>
      <c r="BD174" s="21">
        <f t="shared" si="138"/>
        <v>0</v>
      </c>
      <c r="BE174" s="21">
        <f t="shared" si="139"/>
        <v>0</v>
      </c>
      <c r="BF174" s="21">
        <f t="shared" si="140"/>
        <v>0</v>
      </c>
      <c r="BG174" s="21">
        <f t="shared" si="141"/>
        <v>0</v>
      </c>
      <c r="BH174" s="21">
        <f t="shared" si="142"/>
        <v>0</v>
      </c>
      <c r="BI174" s="21">
        <f t="shared" si="143"/>
        <v>0</v>
      </c>
      <c r="BJ174" s="21">
        <f t="shared" si="144"/>
        <v>0</v>
      </c>
      <c r="BK174" s="17">
        <f t="shared" si="145"/>
        <v>0</v>
      </c>
      <c r="BL174" s="22">
        <f t="shared" si="146"/>
        <v>1705.99368</v>
      </c>
      <c r="BM174" s="22">
        <f t="shared" si="147"/>
        <v>0</v>
      </c>
      <c r="BN174" s="22">
        <f t="shared" si="148"/>
        <v>69.063119999999998</v>
      </c>
      <c r="BO174" s="22">
        <f t="shared" si="149"/>
        <v>90.959519999999998</v>
      </c>
      <c r="BP174" s="22">
        <f t="shared" si="150"/>
        <v>167.00904</v>
      </c>
      <c r="BQ174" s="22">
        <f t="shared" si="151"/>
        <v>135.2124</v>
      </c>
      <c r="BR174" s="22">
        <f t="shared" si="152"/>
        <v>172.72595999999999</v>
      </c>
      <c r="BS174" s="22">
        <f t="shared" si="153"/>
        <v>173.14344</v>
      </c>
      <c r="BT174" s="22">
        <f t="shared" si="154"/>
        <v>172.03584000000001</v>
      </c>
      <c r="BU174" s="22">
        <f t="shared" si="155"/>
        <v>197.46804</v>
      </c>
      <c r="BV174" s="22">
        <f t="shared" si="156"/>
        <v>155.95007999999999</v>
      </c>
      <c r="BW174" s="22">
        <f t="shared" si="157"/>
        <v>123.27588</v>
      </c>
      <c r="BX174" s="22">
        <f t="shared" si="158"/>
        <v>138.79931999999999</v>
      </c>
      <c r="BY174" s="22">
        <f t="shared" si="159"/>
        <v>110.35104</v>
      </c>
      <c r="BZ174" s="22">
        <f t="shared" si="160"/>
        <v>0</v>
      </c>
      <c r="CA174" s="22">
        <f t="shared" si="161"/>
        <v>0</v>
      </c>
      <c r="CB174" s="22">
        <f t="shared" si="162"/>
        <v>0</v>
      </c>
      <c r="CC174" s="22">
        <f t="shared" si="163"/>
        <v>0</v>
      </c>
      <c r="CD174" s="22">
        <f t="shared" si="164"/>
        <v>0</v>
      </c>
      <c r="CE174" s="22">
        <f t="shared" si="165"/>
        <v>0</v>
      </c>
      <c r="CF174" s="22">
        <f t="shared" si="166"/>
        <v>0</v>
      </c>
      <c r="CG174" s="22">
        <f t="shared" si="167"/>
        <v>0</v>
      </c>
      <c r="CH174" s="22">
        <f t="shared" si="168"/>
        <v>0</v>
      </c>
      <c r="CI174" s="22">
        <f t="shared" si="169"/>
        <v>0</v>
      </c>
      <c r="CJ174" s="22">
        <f t="shared" si="170"/>
        <v>0</v>
      </c>
      <c r="CK174" s="22">
        <f t="shared" si="171"/>
        <v>0</v>
      </c>
    </row>
    <row r="175" spans="1:89" x14ac:dyDescent="0.25">
      <c r="A175" t="str">
        <f>VLOOKUP($C175,'Tech Pallet'!$A:$J,10,0)</f>
        <v>PIC</v>
      </c>
      <c r="B175" s="30" t="str">
        <f>VLOOKUP(C175,'Tech Pallet'!A:I,3,0)</f>
        <v>BJ PTS</v>
      </c>
      <c r="C175" s="12">
        <f>VLOOKUP($D175,'DU -UCC'!B:C,2,0)</f>
        <v>69797296</v>
      </c>
      <c r="D175" s="84">
        <v>10076840004055</v>
      </c>
      <c r="E175" s="85" t="s">
        <v>274</v>
      </c>
      <c r="F175" s="86">
        <v>242012</v>
      </c>
      <c r="G175" s="86">
        <v>13533</v>
      </c>
      <c r="H175" s="86">
        <v>22538</v>
      </c>
      <c r="I175" s="86">
        <v>23677</v>
      </c>
      <c r="J175" s="86">
        <v>23156</v>
      </c>
      <c r="K175" s="86">
        <v>16241</v>
      </c>
      <c r="L175" s="86">
        <v>25991</v>
      </c>
      <c r="M175" s="86">
        <v>24670</v>
      </c>
      <c r="N175" s="86">
        <v>21480</v>
      </c>
      <c r="O175" s="86">
        <v>14101</v>
      </c>
      <c r="P175" s="86">
        <v>13429</v>
      </c>
      <c r="Q175" s="86">
        <v>11437</v>
      </c>
      <c r="R175" s="86">
        <v>6831</v>
      </c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23">
        <f t="shared" si="116"/>
        <v>459096</v>
      </c>
      <c r="AF175">
        <f>VLOOKUP($C175,'Tech Pallet'!$A:$I,9,0)</f>
        <v>240</v>
      </c>
      <c r="AG175">
        <f>VLOOKUP($C175,'Tech Pallet'!$A:$H,8,0)</f>
        <v>3.7839999999999996E-3</v>
      </c>
      <c r="AH175" s="25">
        <f t="shared" si="172"/>
        <v>217084</v>
      </c>
      <c r="AI175" s="25">
        <f t="shared" si="117"/>
        <v>0</v>
      </c>
      <c r="AJ175" s="8">
        <f t="shared" si="118"/>
        <v>1008.3833333333333</v>
      </c>
      <c r="AK175" s="21">
        <f t="shared" si="119"/>
        <v>904.51666666666665</v>
      </c>
      <c r="AL175" s="20">
        <f t="shared" si="120"/>
        <v>0</v>
      </c>
      <c r="AM175" s="21">
        <f t="shared" si="121"/>
        <v>56.387500000000003</v>
      </c>
      <c r="AN175" s="21">
        <f t="shared" si="122"/>
        <v>93.908333333333331</v>
      </c>
      <c r="AO175" s="21">
        <f t="shared" si="123"/>
        <v>98.654166666666669</v>
      </c>
      <c r="AP175" s="21">
        <f t="shared" si="124"/>
        <v>96.483333333333334</v>
      </c>
      <c r="AQ175" s="21">
        <f t="shared" si="125"/>
        <v>67.670833333333334</v>
      </c>
      <c r="AR175" s="21">
        <f t="shared" si="126"/>
        <v>108.29583333333333</v>
      </c>
      <c r="AS175" s="21">
        <f t="shared" si="127"/>
        <v>102.79166666666667</v>
      </c>
      <c r="AT175" s="21">
        <f t="shared" si="128"/>
        <v>89.5</v>
      </c>
      <c r="AU175" s="21">
        <f t="shared" si="129"/>
        <v>58.75416666666667</v>
      </c>
      <c r="AV175" s="21">
        <f t="shared" si="130"/>
        <v>55.954166666666666</v>
      </c>
      <c r="AW175" s="21">
        <f t="shared" si="131"/>
        <v>47.654166666666669</v>
      </c>
      <c r="AX175" s="21">
        <f t="shared" si="132"/>
        <v>28.462499999999999</v>
      </c>
      <c r="AY175" s="21">
        <f t="shared" si="133"/>
        <v>0</v>
      </c>
      <c r="AZ175" s="21">
        <f t="shared" si="134"/>
        <v>0</v>
      </c>
      <c r="BA175" s="21">
        <f t="shared" si="135"/>
        <v>0</v>
      </c>
      <c r="BB175" s="21">
        <f t="shared" si="136"/>
        <v>0</v>
      </c>
      <c r="BC175" s="21">
        <f t="shared" si="137"/>
        <v>0</v>
      </c>
      <c r="BD175" s="21">
        <f t="shared" si="138"/>
        <v>0</v>
      </c>
      <c r="BE175" s="21">
        <f t="shared" si="139"/>
        <v>0</v>
      </c>
      <c r="BF175" s="21">
        <f t="shared" si="140"/>
        <v>0</v>
      </c>
      <c r="BG175" s="21">
        <f t="shared" si="141"/>
        <v>0</v>
      </c>
      <c r="BH175" s="21">
        <f t="shared" si="142"/>
        <v>0</v>
      </c>
      <c r="BI175" s="21">
        <f t="shared" si="143"/>
        <v>0</v>
      </c>
      <c r="BJ175" s="21">
        <f t="shared" si="144"/>
        <v>0</v>
      </c>
      <c r="BK175" s="17">
        <f t="shared" si="145"/>
        <v>915.7734079999999</v>
      </c>
      <c r="BL175" s="22">
        <f t="shared" si="146"/>
        <v>821.44585599999994</v>
      </c>
      <c r="BM175" s="22">
        <f t="shared" si="147"/>
        <v>0</v>
      </c>
      <c r="BN175" s="22">
        <f t="shared" si="148"/>
        <v>51.208871999999992</v>
      </c>
      <c r="BO175" s="22">
        <f t="shared" si="149"/>
        <v>85.283791999999991</v>
      </c>
      <c r="BP175" s="22">
        <f t="shared" si="150"/>
        <v>89.593767999999997</v>
      </c>
      <c r="BQ175" s="22">
        <f t="shared" si="151"/>
        <v>87.622303999999986</v>
      </c>
      <c r="BR175" s="22">
        <f t="shared" si="152"/>
        <v>61.455943999999995</v>
      </c>
      <c r="BS175" s="22">
        <f t="shared" si="153"/>
        <v>98.349943999999994</v>
      </c>
      <c r="BT175" s="22">
        <f t="shared" si="154"/>
        <v>93.351279999999988</v>
      </c>
      <c r="BU175" s="22">
        <f t="shared" si="155"/>
        <v>81.280319999999989</v>
      </c>
      <c r="BV175" s="22">
        <f t="shared" si="156"/>
        <v>53.358183999999994</v>
      </c>
      <c r="BW175" s="22">
        <f t="shared" si="157"/>
        <v>50.815335999999995</v>
      </c>
      <c r="BX175" s="22">
        <f t="shared" si="158"/>
        <v>43.277607999999994</v>
      </c>
      <c r="BY175" s="22">
        <f t="shared" si="159"/>
        <v>25.848503999999998</v>
      </c>
      <c r="BZ175" s="22">
        <f t="shared" si="160"/>
        <v>0</v>
      </c>
      <c r="CA175" s="22">
        <f t="shared" si="161"/>
        <v>0</v>
      </c>
      <c r="CB175" s="22">
        <f t="shared" si="162"/>
        <v>0</v>
      </c>
      <c r="CC175" s="22">
        <f t="shared" si="163"/>
        <v>0</v>
      </c>
      <c r="CD175" s="22">
        <f t="shared" si="164"/>
        <v>0</v>
      </c>
      <c r="CE175" s="22">
        <f t="shared" si="165"/>
        <v>0</v>
      </c>
      <c r="CF175" s="22">
        <f t="shared" si="166"/>
        <v>0</v>
      </c>
      <c r="CG175" s="22">
        <f t="shared" si="167"/>
        <v>0</v>
      </c>
      <c r="CH175" s="22">
        <f t="shared" si="168"/>
        <v>0</v>
      </c>
      <c r="CI175" s="22">
        <f t="shared" si="169"/>
        <v>0</v>
      </c>
      <c r="CJ175" s="22">
        <f t="shared" si="170"/>
        <v>0</v>
      </c>
      <c r="CK175" s="22">
        <f t="shared" si="171"/>
        <v>0</v>
      </c>
    </row>
    <row r="176" spans="1:89" x14ac:dyDescent="0.25">
      <c r="A176" t="str">
        <f>VLOOKUP($C176,'Tech Pallet'!$A:$J,10,0)</f>
        <v>NOV</v>
      </c>
      <c r="B176" s="30" t="str">
        <f>VLOOKUP(C176,'Tech Pallet'!A:I,3,0)</f>
        <v>Yasso Sticks</v>
      </c>
      <c r="C176" s="12">
        <f>VLOOKUP($D176,'DU -UCC'!B:C,2,0)</f>
        <v>64325568</v>
      </c>
      <c r="D176" s="84">
        <v>10850001974681</v>
      </c>
      <c r="E176" s="85" t="s">
        <v>273</v>
      </c>
      <c r="F176" s="86">
        <v>188568</v>
      </c>
      <c r="G176" s="86">
        <v>13602</v>
      </c>
      <c r="H176" s="86">
        <v>16386</v>
      </c>
      <c r="I176" s="86">
        <v>21175</v>
      </c>
      <c r="J176" s="86">
        <v>20126</v>
      </c>
      <c r="K176" s="86">
        <v>25674</v>
      </c>
      <c r="L176" s="86">
        <v>28506</v>
      </c>
      <c r="M176" s="86">
        <v>21951</v>
      </c>
      <c r="N176" s="86">
        <v>21340</v>
      </c>
      <c r="O176" s="86">
        <v>11539</v>
      </c>
      <c r="P176" s="86">
        <v>10848</v>
      </c>
      <c r="Q176" s="86">
        <v>10940</v>
      </c>
      <c r="R176" s="86">
        <v>13314</v>
      </c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23">
        <f t="shared" si="116"/>
        <v>403969</v>
      </c>
      <c r="AF176">
        <f>VLOOKUP($C176,'Tech Pallet'!$A:$I,9,0)</f>
        <v>187</v>
      </c>
      <c r="AG176">
        <f>VLOOKUP($C176,'Tech Pallet'!$A:$H,8,0)</f>
        <v>3.3119999999999998E-3</v>
      </c>
      <c r="AH176" s="25">
        <f t="shared" si="172"/>
        <v>215401</v>
      </c>
      <c r="AI176" s="25">
        <f t="shared" si="117"/>
        <v>0</v>
      </c>
      <c r="AJ176" s="8">
        <f t="shared" si="118"/>
        <v>1008.3850267379679</v>
      </c>
      <c r="AK176" s="21">
        <f t="shared" si="119"/>
        <v>1151.8770053475937</v>
      </c>
      <c r="AL176" s="20">
        <f t="shared" si="120"/>
        <v>0</v>
      </c>
      <c r="AM176" s="21">
        <f t="shared" si="121"/>
        <v>72.737967914438499</v>
      </c>
      <c r="AN176" s="21">
        <f t="shared" si="122"/>
        <v>87.62566844919786</v>
      </c>
      <c r="AO176" s="21">
        <f t="shared" si="123"/>
        <v>113.23529411764706</v>
      </c>
      <c r="AP176" s="21">
        <f t="shared" si="124"/>
        <v>107.62566844919786</v>
      </c>
      <c r="AQ176" s="21">
        <f t="shared" si="125"/>
        <v>137.29411764705881</v>
      </c>
      <c r="AR176" s="21">
        <f t="shared" si="126"/>
        <v>152.43850267379679</v>
      </c>
      <c r="AS176" s="21">
        <f t="shared" si="127"/>
        <v>117.38502673796792</v>
      </c>
      <c r="AT176" s="21">
        <f t="shared" si="128"/>
        <v>114.11764705882354</v>
      </c>
      <c r="AU176" s="21">
        <f t="shared" si="129"/>
        <v>61.705882352941174</v>
      </c>
      <c r="AV176" s="21">
        <f t="shared" si="130"/>
        <v>58.010695187165773</v>
      </c>
      <c r="AW176" s="21">
        <f t="shared" si="131"/>
        <v>58.502673796791441</v>
      </c>
      <c r="AX176" s="21">
        <f t="shared" si="132"/>
        <v>71.19786096256685</v>
      </c>
      <c r="AY176" s="21">
        <f t="shared" si="133"/>
        <v>0</v>
      </c>
      <c r="AZ176" s="21">
        <f t="shared" si="134"/>
        <v>0</v>
      </c>
      <c r="BA176" s="21">
        <f t="shared" si="135"/>
        <v>0</v>
      </c>
      <c r="BB176" s="21">
        <f t="shared" si="136"/>
        <v>0</v>
      </c>
      <c r="BC176" s="21">
        <f t="shared" si="137"/>
        <v>0</v>
      </c>
      <c r="BD176" s="21">
        <f t="shared" si="138"/>
        <v>0</v>
      </c>
      <c r="BE176" s="21">
        <f t="shared" si="139"/>
        <v>0</v>
      </c>
      <c r="BF176" s="21">
        <f t="shared" si="140"/>
        <v>0</v>
      </c>
      <c r="BG176" s="21">
        <f t="shared" si="141"/>
        <v>0</v>
      </c>
      <c r="BH176" s="21">
        <f t="shared" si="142"/>
        <v>0</v>
      </c>
      <c r="BI176" s="21">
        <f t="shared" si="143"/>
        <v>0</v>
      </c>
      <c r="BJ176" s="21">
        <f t="shared" si="144"/>
        <v>0</v>
      </c>
      <c r="BK176" s="17">
        <f t="shared" si="145"/>
        <v>624.53721599999994</v>
      </c>
      <c r="BL176" s="22">
        <f t="shared" si="146"/>
        <v>713.40811199999996</v>
      </c>
      <c r="BM176" s="22">
        <f t="shared" si="147"/>
        <v>0</v>
      </c>
      <c r="BN176" s="22">
        <f t="shared" si="148"/>
        <v>45.049824000000001</v>
      </c>
      <c r="BO176" s="22">
        <f t="shared" si="149"/>
        <v>54.270432</v>
      </c>
      <c r="BP176" s="22">
        <f t="shared" si="150"/>
        <v>70.131599999999992</v>
      </c>
      <c r="BQ176" s="22">
        <f t="shared" si="151"/>
        <v>66.65731199999999</v>
      </c>
      <c r="BR176" s="22">
        <f t="shared" si="152"/>
        <v>85.032287999999994</v>
      </c>
      <c r="BS176" s="22">
        <f t="shared" si="153"/>
        <v>94.411872000000002</v>
      </c>
      <c r="BT176" s="22">
        <f t="shared" si="154"/>
        <v>72.701712000000001</v>
      </c>
      <c r="BU176" s="22">
        <f t="shared" si="155"/>
        <v>70.678079999999994</v>
      </c>
      <c r="BV176" s="22">
        <f t="shared" si="156"/>
        <v>38.217168000000001</v>
      </c>
      <c r="BW176" s="22">
        <f t="shared" si="157"/>
        <v>35.928576</v>
      </c>
      <c r="BX176" s="22">
        <f t="shared" si="158"/>
        <v>36.233280000000001</v>
      </c>
      <c r="BY176" s="22">
        <f t="shared" si="159"/>
        <v>44.095967999999999</v>
      </c>
      <c r="BZ176" s="22">
        <f t="shared" si="160"/>
        <v>0</v>
      </c>
      <c r="CA176" s="22">
        <f t="shared" si="161"/>
        <v>0</v>
      </c>
      <c r="CB176" s="22">
        <f t="shared" si="162"/>
        <v>0</v>
      </c>
      <c r="CC176" s="22">
        <f t="shared" si="163"/>
        <v>0</v>
      </c>
      <c r="CD176" s="22">
        <f t="shared" si="164"/>
        <v>0</v>
      </c>
      <c r="CE176" s="22">
        <f t="shared" si="165"/>
        <v>0</v>
      </c>
      <c r="CF176" s="22">
        <f t="shared" si="166"/>
        <v>0</v>
      </c>
      <c r="CG176" s="22">
        <f t="shared" si="167"/>
        <v>0</v>
      </c>
      <c r="CH176" s="22">
        <f t="shared" si="168"/>
        <v>0</v>
      </c>
      <c r="CI176" s="22">
        <f t="shared" si="169"/>
        <v>0</v>
      </c>
      <c r="CJ176" s="22">
        <f t="shared" si="170"/>
        <v>0</v>
      </c>
      <c r="CK176" s="22">
        <f t="shared" si="171"/>
        <v>0</v>
      </c>
    </row>
    <row r="177" spans="1:89" x14ac:dyDescent="0.25">
      <c r="A177" t="str">
        <f>VLOOKUP($C177,'Tech Pallet'!$A:$J,10,0)</f>
        <v>PIC</v>
      </c>
      <c r="B177" s="30" t="str">
        <f>VLOOKUP(C177,'Tech Pallet'!A:I,3,0)</f>
        <v>SP1</v>
      </c>
      <c r="C177" s="12">
        <f>VLOOKUP($D177,'DU -UCC'!B:C,2,0)</f>
        <v>64997057</v>
      </c>
      <c r="D177" s="84">
        <v>10077567275063</v>
      </c>
      <c r="E177" s="85" t="s">
        <v>277</v>
      </c>
      <c r="F177" s="86">
        <v>244294</v>
      </c>
      <c r="G177" s="86">
        <v>15298</v>
      </c>
      <c r="H177" s="86">
        <v>13560</v>
      </c>
      <c r="I177" s="86">
        <v>20925</v>
      </c>
      <c r="J177" s="86">
        <v>18359</v>
      </c>
      <c r="K177" s="86">
        <v>11429</v>
      </c>
      <c r="L177" s="86">
        <v>23010</v>
      </c>
      <c r="M177" s="86">
        <v>11241</v>
      </c>
      <c r="N177" s="86">
        <v>21279</v>
      </c>
      <c r="O177" s="86">
        <v>21312</v>
      </c>
      <c r="P177" s="86">
        <v>17040</v>
      </c>
      <c r="Q177" s="86">
        <v>15405</v>
      </c>
      <c r="R177" s="86">
        <v>12962</v>
      </c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23">
        <f t="shared" si="116"/>
        <v>446114</v>
      </c>
      <c r="AF177">
        <f>VLOOKUP($C177,'Tech Pallet'!$A:$I,9,0)</f>
        <v>240</v>
      </c>
      <c r="AG177">
        <f>VLOOKUP($C177,'Tech Pallet'!$A:$H,8,0)</f>
        <v>3.7839999999999996E-3</v>
      </c>
      <c r="AH177" s="25">
        <f t="shared" si="172"/>
        <v>201820</v>
      </c>
      <c r="AI177" s="25">
        <f t="shared" si="117"/>
        <v>0</v>
      </c>
      <c r="AJ177" s="8">
        <f t="shared" si="118"/>
        <v>1017.8916666666667</v>
      </c>
      <c r="AK177" s="21">
        <f t="shared" si="119"/>
        <v>840.91666666666663</v>
      </c>
      <c r="AL177" s="20">
        <f t="shared" si="120"/>
        <v>0</v>
      </c>
      <c r="AM177" s="21">
        <f t="shared" si="121"/>
        <v>63.741666666666667</v>
      </c>
      <c r="AN177" s="21">
        <f t="shared" si="122"/>
        <v>56.5</v>
      </c>
      <c r="AO177" s="21">
        <f t="shared" si="123"/>
        <v>87.1875</v>
      </c>
      <c r="AP177" s="21">
        <f t="shared" si="124"/>
        <v>76.495833333333337</v>
      </c>
      <c r="AQ177" s="21">
        <f t="shared" si="125"/>
        <v>47.62083333333333</v>
      </c>
      <c r="AR177" s="21">
        <f t="shared" si="126"/>
        <v>95.875</v>
      </c>
      <c r="AS177" s="21">
        <f t="shared" si="127"/>
        <v>46.837499999999999</v>
      </c>
      <c r="AT177" s="21">
        <f t="shared" si="128"/>
        <v>88.662499999999994</v>
      </c>
      <c r="AU177" s="21">
        <f t="shared" si="129"/>
        <v>88.8</v>
      </c>
      <c r="AV177" s="21">
        <f t="shared" si="130"/>
        <v>71</v>
      </c>
      <c r="AW177" s="21">
        <f t="shared" si="131"/>
        <v>64.1875</v>
      </c>
      <c r="AX177" s="21">
        <f t="shared" si="132"/>
        <v>54.008333333333333</v>
      </c>
      <c r="AY177" s="21">
        <f t="shared" si="133"/>
        <v>0</v>
      </c>
      <c r="AZ177" s="21">
        <f t="shared" si="134"/>
        <v>0</v>
      </c>
      <c r="BA177" s="21">
        <f t="shared" si="135"/>
        <v>0</v>
      </c>
      <c r="BB177" s="21">
        <f t="shared" si="136"/>
        <v>0</v>
      </c>
      <c r="BC177" s="21">
        <f t="shared" si="137"/>
        <v>0</v>
      </c>
      <c r="BD177" s="21">
        <f t="shared" si="138"/>
        <v>0</v>
      </c>
      <c r="BE177" s="21">
        <f t="shared" si="139"/>
        <v>0</v>
      </c>
      <c r="BF177" s="21">
        <f t="shared" si="140"/>
        <v>0</v>
      </c>
      <c r="BG177" s="21">
        <f t="shared" si="141"/>
        <v>0</v>
      </c>
      <c r="BH177" s="21">
        <f t="shared" si="142"/>
        <v>0</v>
      </c>
      <c r="BI177" s="21">
        <f t="shared" si="143"/>
        <v>0</v>
      </c>
      <c r="BJ177" s="21">
        <f t="shared" si="144"/>
        <v>0</v>
      </c>
      <c r="BK177" s="17">
        <f t="shared" si="145"/>
        <v>924.4084959999999</v>
      </c>
      <c r="BL177" s="22">
        <f t="shared" si="146"/>
        <v>763.68687999999997</v>
      </c>
      <c r="BM177" s="22">
        <f t="shared" si="147"/>
        <v>0</v>
      </c>
      <c r="BN177" s="22">
        <f t="shared" si="148"/>
        <v>57.887631999999996</v>
      </c>
      <c r="BO177" s="22">
        <f t="shared" si="149"/>
        <v>51.311039999999991</v>
      </c>
      <c r="BP177" s="22">
        <f t="shared" si="150"/>
        <v>79.180199999999985</v>
      </c>
      <c r="BQ177" s="22">
        <f t="shared" si="151"/>
        <v>69.470455999999999</v>
      </c>
      <c r="BR177" s="22">
        <f t="shared" si="152"/>
        <v>43.247335999999997</v>
      </c>
      <c r="BS177" s="22">
        <f t="shared" si="153"/>
        <v>87.069839999999985</v>
      </c>
      <c r="BT177" s="22">
        <f t="shared" si="154"/>
        <v>42.535943999999994</v>
      </c>
      <c r="BU177" s="22">
        <f t="shared" si="155"/>
        <v>80.519735999999995</v>
      </c>
      <c r="BV177" s="22">
        <f t="shared" si="156"/>
        <v>80.644607999999991</v>
      </c>
      <c r="BW177" s="22">
        <f t="shared" si="157"/>
        <v>64.47936</v>
      </c>
      <c r="BX177" s="22">
        <f t="shared" si="158"/>
        <v>58.292519999999996</v>
      </c>
      <c r="BY177" s="22">
        <f t="shared" si="159"/>
        <v>49.048207999999995</v>
      </c>
      <c r="BZ177" s="22">
        <f t="shared" si="160"/>
        <v>0</v>
      </c>
      <c r="CA177" s="22">
        <f t="shared" si="161"/>
        <v>0</v>
      </c>
      <c r="CB177" s="22">
        <f t="shared" si="162"/>
        <v>0</v>
      </c>
      <c r="CC177" s="22">
        <f t="shared" si="163"/>
        <v>0</v>
      </c>
      <c r="CD177" s="22">
        <f t="shared" si="164"/>
        <v>0</v>
      </c>
      <c r="CE177" s="22">
        <f t="shared" si="165"/>
        <v>0</v>
      </c>
      <c r="CF177" s="22">
        <f t="shared" si="166"/>
        <v>0</v>
      </c>
      <c r="CG177" s="22">
        <f t="shared" si="167"/>
        <v>0</v>
      </c>
      <c r="CH177" s="22">
        <f t="shared" si="168"/>
        <v>0</v>
      </c>
      <c r="CI177" s="22">
        <f t="shared" si="169"/>
        <v>0</v>
      </c>
      <c r="CJ177" s="22">
        <f t="shared" si="170"/>
        <v>0</v>
      </c>
      <c r="CK177" s="22">
        <f t="shared" si="171"/>
        <v>0</v>
      </c>
    </row>
    <row r="178" spans="1:89" x14ac:dyDescent="0.25">
      <c r="A178" t="str">
        <f>VLOOKUP($C178,'Tech Pallet'!$A:$J,10,0)</f>
        <v>PIC</v>
      </c>
      <c r="B178" s="30" t="str">
        <f>VLOOKUP(C178,'Tech Pallet'!A:I,3,0)</f>
        <v>Talenti</v>
      </c>
      <c r="C178" s="12">
        <f>VLOOKUP($D178,'DU -UCC'!B:C,2,0)</f>
        <v>65431089</v>
      </c>
      <c r="D178" s="84">
        <v>10186852001871</v>
      </c>
      <c r="E178" s="85" t="s">
        <v>564</v>
      </c>
      <c r="F178" s="86">
        <v>0</v>
      </c>
      <c r="G178" s="86">
        <v>0</v>
      </c>
      <c r="H178" s="86">
        <v>0</v>
      </c>
      <c r="I178" s="86">
        <v>0</v>
      </c>
      <c r="J178" s="86">
        <v>0</v>
      </c>
      <c r="K178" s="86">
        <v>0</v>
      </c>
      <c r="L178" s="86">
        <v>0</v>
      </c>
      <c r="M178" s="86">
        <v>0</v>
      </c>
      <c r="N178" s="86">
        <v>0</v>
      </c>
      <c r="O178" s="86">
        <v>0</v>
      </c>
      <c r="P178" s="86">
        <v>0</v>
      </c>
      <c r="Q178" s="86">
        <v>0</v>
      </c>
      <c r="R178" s="86">
        <v>120</v>
      </c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23">
        <f t="shared" si="116"/>
        <v>120</v>
      </c>
      <c r="AF178">
        <f>VLOOKUP($C178,'Tech Pallet'!$A:$I,9,0)</f>
        <v>255</v>
      </c>
      <c r="AG178">
        <f>VLOOKUP($C178,'Tech Pallet'!$A:$H,8,0)</f>
        <v>3.7839999999999996E-3</v>
      </c>
      <c r="AH178" s="25">
        <f t="shared" si="172"/>
        <v>120</v>
      </c>
      <c r="AI178" s="25">
        <f t="shared" si="117"/>
        <v>0</v>
      </c>
      <c r="AJ178" s="8">
        <f t="shared" si="118"/>
        <v>0</v>
      </c>
      <c r="AK178" s="21">
        <f t="shared" si="119"/>
        <v>0.47058823529411764</v>
      </c>
      <c r="AL178" s="20">
        <f t="shared" si="120"/>
        <v>0</v>
      </c>
      <c r="AM178" s="21">
        <f t="shared" si="121"/>
        <v>0</v>
      </c>
      <c r="AN178" s="21">
        <f t="shared" si="122"/>
        <v>0</v>
      </c>
      <c r="AO178" s="21">
        <f t="shared" si="123"/>
        <v>0</v>
      </c>
      <c r="AP178" s="21">
        <f t="shared" si="124"/>
        <v>0</v>
      </c>
      <c r="AQ178" s="21">
        <f t="shared" si="125"/>
        <v>0</v>
      </c>
      <c r="AR178" s="21">
        <f t="shared" si="126"/>
        <v>0</v>
      </c>
      <c r="AS178" s="21">
        <f t="shared" si="127"/>
        <v>0</v>
      </c>
      <c r="AT178" s="21">
        <f t="shared" si="128"/>
        <v>0</v>
      </c>
      <c r="AU178" s="21">
        <f t="shared" si="129"/>
        <v>0</v>
      </c>
      <c r="AV178" s="21">
        <f t="shared" si="130"/>
        <v>0</v>
      </c>
      <c r="AW178" s="21">
        <f t="shared" si="131"/>
        <v>0</v>
      </c>
      <c r="AX178" s="21">
        <f t="shared" si="132"/>
        <v>0.47058823529411764</v>
      </c>
      <c r="AY178" s="21">
        <f t="shared" si="133"/>
        <v>0</v>
      </c>
      <c r="AZ178" s="21">
        <f t="shared" si="134"/>
        <v>0</v>
      </c>
      <c r="BA178" s="21">
        <f t="shared" si="135"/>
        <v>0</v>
      </c>
      <c r="BB178" s="21">
        <f t="shared" si="136"/>
        <v>0</v>
      </c>
      <c r="BC178" s="21">
        <f t="shared" si="137"/>
        <v>0</v>
      </c>
      <c r="BD178" s="21">
        <f t="shared" si="138"/>
        <v>0</v>
      </c>
      <c r="BE178" s="21">
        <f t="shared" si="139"/>
        <v>0</v>
      </c>
      <c r="BF178" s="21">
        <f t="shared" si="140"/>
        <v>0</v>
      </c>
      <c r="BG178" s="21">
        <f t="shared" si="141"/>
        <v>0</v>
      </c>
      <c r="BH178" s="21">
        <f t="shared" si="142"/>
        <v>0</v>
      </c>
      <c r="BI178" s="21">
        <f t="shared" si="143"/>
        <v>0</v>
      </c>
      <c r="BJ178" s="21">
        <f t="shared" si="144"/>
        <v>0</v>
      </c>
      <c r="BK178" s="17">
        <f t="shared" si="145"/>
        <v>0</v>
      </c>
      <c r="BL178" s="22">
        <f t="shared" si="146"/>
        <v>0.45407999999999993</v>
      </c>
      <c r="BM178" s="22">
        <f t="shared" si="147"/>
        <v>0</v>
      </c>
      <c r="BN178" s="22">
        <f t="shared" si="148"/>
        <v>0</v>
      </c>
      <c r="BO178" s="22">
        <f t="shared" si="149"/>
        <v>0</v>
      </c>
      <c r="BP178" s="22">
        <f t="shared" si="150"/>
        <v>0</v>
      </c>
      <c r="BQ178" s="22">
        <f t="shared" si="151"/>
        <v>0</v>
      </c>
      <c r="BR178" s="22">
        <f t="shared" si="152"/>
        <v>0</v>
      </c>
      <c r="BS178" s="22">
        <f t="shared" si="153"/>
        <v>0</v>
      </c>
      <c r="BT178" s="22">
        <f t="shared" si="154"/>
        <v>0</v>
      </c>
      <c r="BU178" s="22">
        <f t="shared" si="155"/>
        <v>0</v>
      </c>
      <c r="BV178" s="22">
        <f t="shared" si="156"/>
        <v>0</v>
      </c>
      <c r="BW178" s="22">
        <f t="shared" si="157"/>
        <v>0</v>
      </c>
      <c r="BX178" s="22">
        <f t="shared" si="158"/>
        <v>0</v>
      </c>
      <c r="BY178" s="22">
        <f t="shared" si="159"/>
        <v>0.45407999999999993</v>
      </c>
      <c r="BZ178" s="22">
        <f t="shared" si="160"/>
        <v>0</v>
      </c>
      <c r="CA178" s="22">
        <f t="shared" si="161"/>
        <v>0</v>
      </c>
      <c r="CB178" s="22">
        <f t="shared" si="162"/>
        <v>0</v>
      </c>
      <c r="CC178" s="22">
        <f t="shared" si="163"/>
        <v>0</v>
      </c>
      <c r="CD178" s="22">
        <f t="shared" si="164"/>
        <v>0</v>
      </c>
      <c r="CE178" s="22">
        <f t="shared" si="165"/>
        <v>0</v>
      </c>
      <c r="CF178" s="22">
        <f t="shared" si="166"/>
        <v>0</v>
      </c>
      <c r="CG178" s="22">
        <f t="shared" si="167"/>
        <v>0</v>
      </c>
      <c r="CH178" s="22">
        <f t="shared" si="168"/>
        <v>0</v>
      </c>
      <c r="CI178" s="22">
        <f t="shared" si="169"/>
        <v>0</v>
      </c>
      <c r="CJ178" s="22">
        <f t="shared" si="170"/>
        <v>0</v>
      </c>
      <c r="CK178" s="22">
        <f t="shared" si="171"/>
        <v>0</v>
      </c>
    </row>
    <row r="179" spans="1:89" x14ac:dyDescent="0.25">
      <c r="A179" t="str">
        <f>VLOOKUP($C179,'Tech Pallet'!$A:$J,10,0)</f>
        <v>PIC</v>
      </c>
      <c r="B179" s="30" t="str">
        <f>VLOOKUP(C179,'Tech Pallet'!A:I,3,0)</f>
        <v>BJ PTS</v>
      </c>
      <c r="C179" s="12">
        <f>VLOOKUP($D179,'DU -UCC'!B:C,2,0)</f>
        <v>69999268</v>
      </c>
      <c r="D179" s="84">
        <v>10076840003867</v>
      </c>
      <c r="E179" s="85" t="s">
        <v>268</v>
      </c>
      <c r="F179" s="86">
        <v>228187</v>
      </c>
      <c r="G179" s="86">
        <v>13696</v>
      </c>
      <c r="H179" s="86">
        <v>19982</v>
      </c>
      <c r="I179" s="86">
        <v>20022</v>
      </c>
      <c r="J179" s="86">
        <v>17487</v>
      </c>
      <c r="K179" s="86">
        <v>16596</v>
      </c>
      <c r="L179" s="86">
        <v>24094</v>
      </c>
      <c r="M179" s="86">
        <v>16642</v>
      </c>
      <c r="N179" s="86">
        <v>16238</v>
      </c>
      <c r="O179" s="86">
        <v>16185</v>
      </c>
      <c r="P179" s="86">
        <v>11078</v>
      </c>
      <c r="Q179" s="86">
        <v>10985</v>
      </c>
      <c r="R179" s="86">
        <v>11162</v>
      </c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23">
        <f t="shared" si="116"/>
        <v>422354</v>
      </c>
      <c r="AF179">
        <f>VLOOKUP($C179,'Tech Pallet'!$A:$I,9,0)</f>
        <v>240</v>
      </c>
      <c r="AG179">
        <f>VLOOKUP($C179,'Tech Pallet'!$A:$H,8,0)</f>
        <v>3.7839999999999996E-3</v>
      </c>
      <c r="AH179" s="25">
        <f t="shared" si="172"/>
        <v>194167</v>
      </c>
      <c r="AI179" s="25">
        <f t="shared" si="117"/>
        <v>0</v>
      </c>
      <c r="AJ179" s="8">
        <f t="shared" si="118"/>
        <v>950.7791666666667</v>
      </c>
      <c r="AK179" s="21">
        <f t="shared" si="119"/>
        <v>809.0291666666667</v>
      </c>
      <c r="AL179" s="20">
        <f t="shared" si="120"/>
        <v>0</v>
      </c>
      <c r="AM179" s="21">
        <f t="shared" si="121"/>
        <v>57.06666666666667</v>
      </c>
      <c r="AN179" s="21">
        <f t="shared" si="122"/>
        <v>83.25833333333334</v>
      </c>
      <c r="AO179" s="21">
        <f t="shared" si="123"/>
        <v>83.424999999999997</v>
      </c>
      <c r="AP179" s="21">
        <f t="shared" si="124"/>
        <v>72.862499999999997</v>
      </c>
      <c r="AQ179" s="21">
        <f t="shared" si="125"/>
        <v>69.150000000000006</v>
      </c>
      <c r="AR179" s="21">
        <f t="shared" si="126"/>
        <v>100.39166666666667</v>
      </c>
      <c r="AS179" s="21">
        <f t="shared" si="127"/>
        <v>69.341666666666669</v>
      </c>
      <c r="AT179" s="21">
        <f t="shared" si="128"/>
        <v>67.658333333333331</v>
      </c>
      <c r="AU179" s="21">
        <f t="shared" si="129"/>
        <v>67.4375</v>
      </c>
      <c r="AV179" s="21">
        <f t="shared" si="130"/>
        <v>46.158333333333331</v>
      </c>
      <c r="AW179" s="21">
        <f t="shared" si="131"/>
        <v>45.770833333333336</v>
      </c>
      <c r="AX179" s="21">
        <f t="shared" si="132"/>
        <v>46.508333333333333</v>
      </c>
      <c r="AY179" s="21">
        <f t="shared" si="133"/>
        <v>0</v>
      </c>
      <c r="AZ179" s="21">
        <f t="shared" si="134"/>
        <v>0</v>
      </c>
      <c r="BA179" s="21">
        <f t="shared" si="135"/>
        <v>0</v>
      </c>
      <c r="BB179" s="21">
        <f t="shared" si="136"/>
        <v>0</v>
      </c>
      <c r="BC179" s="21">
        <f t="shared" si="137"/>
        <v>0</v>
      </c>
      <c r="BD179" s="21">
        <f t="shared" si="138"/>
        <v>0</v>
      </c>
      <c r="BE179" s="21">
        <f t="shared" si="139"/>
        <v>0</v>
      </c>
      <c r="BF179" s="21">
        <f t="shared" si="140"/>
        <v>0</v>
      </c>
      <c r="BG179" s="21">
        <f t="shared" si="141"/>
        <v>0</v>
      </c>
      <c r="BH179" s="21">
        <f t="shared" si="142"/>
        <v>0</v>
      </c>
      <c r="BI179" s="21">
        <f t="shared" si="143"/>
        <v>0</v>
      </c>
      <c r="BJ179" s="21">
        <f t="shared" si="144"/>
        <v>0</v>
      </c>
      <c r="BK179" s="17">
        <f t="shared" si="145"/>
        <v>863.45960799999989</v>
      </c>
      <c r="BL179" s="22">
        <f t="shared" si="146"/>
        <v>734.72792799999991</v>
      </c>
      <c r="BM179" s="22">
        <f t="shared" si="147"/>
        <v>0</v>
      </c>
      <c r="BN179" s="22">
        <f t="shared" si="148"/>
        <v>51.825663999999996</v>
      </c>
      <c r="BO179" s="22">
        <f t="shared" si="149"/>
        <v>75.611887999999993</v>
      </c>
      <c r="BP179" s="22">
        <f t="shared" si="150"/>
        <v>75.76324799999999</v>
      </c>
      <c r="BQ179" s="22">
        <f t="shared" si="151"/>
        <v>66.170807999999994</v>
      </c>
      <c r="BR179" s="22">
        <f t="shared" si="152"/>
        <v>62.799263999999994</v>
      </c>
      <c r="BS179" s="22">
        <f t="shared" si="153"/>
        <v>91.171695999999997</v>
      </c>
      <c r="BT179" s="22">
        <f t="shared" si="154"/>
        <v>62.973327999999995</v>
      </c>
      <c r="BU179" s="22">
        <f t="shared" si="155"/>
        <v>61.444591999999993</v>
      </c>
      <c r="BV179" s="22">
        <f t="shared" si="156"/>
        <v>61.244039999999991</v>
      </c>
      <c r="BW179" s="22">
        <f t="shared" si="157"/>
        <v>41.919151999999997</v>
      </c>
      <c r="BX179" s="22">
        <f t="shared" si="158"/>
        <v>41.567239999999998</v>
      </c>
      <c r="BY179" s="22">
        <f t="shared" si="159"/>
        <v>42.237007999999996</v>
      </c>
      <c r="BZ179" s="22">
        <f t="shared" si="160"/>
        <v>0</v>
      </c>
      <c r="CA179" s="22">
        <f t="shared" si="161"/>
        <v>0</v>
      </c>
      <c r="CB179" s="22">
        <f t="shared" si="162"/>
        <v>0</v>
      </c>
      <c r="CC179" s="22">
        <f t="shared" si="163"/>
        <v>0</v>
      </c>
      <c r="CD179" s="22">
        <f t="shared" si="164"/>
        <v>0</v>
      </c>
      <c r="CE179" s="22">
        <f t="shared" si="165"/>
        <v>0</v>
      </c>
      <c r="CF179" s="22">
        <f t="shared" si="166"/>
        <v>0</v>
      </c>
      <c r="CG179" s="22">
        <f t="shared" si="167"/>
        <v>0</v>
      </c>
      <c r="CH179" s="22">
        <f t="shared" si="168"/>
        <v>0</v>
      </c>
      <c r="CI179" s="22">
        <f t="shared" si="169"/>
        <v>0</v>
      </c>
      <c r="CJ179" s="22">
        <f t="shared" si="170"/>
        <v>0</v>
      </c>
      <c r="CK179" s="22">
        <f t="shared" si="171"/>
        <v>0</v>
      </c>
    </row>
    <row r="180" spans="1:89" x14ac:dyDescent="0.25">
      <c r="A180" t="str">
        <f>VLOOKUP($C180,'Tech Pallet'!$A:$J,10,0)</f>
        <v>PIC</v>
      </c>
      <c r="B180" s="30" t="str">
        <f>VLOOKUP(C180,'Tech Pallet'!A:I,3,0)</f>
        <v>Sundaes</v>
      </c>
      <c r="C180" s="12">
        <f>VLOOKUP($D180,'DU -UCC'!B:C,2,0)</f>
        <v>64984152</v>
      </c>
      <c r="D180" s="84">
        <v>10076840004499</v>
      </c>
      <c r="E180" s="85" t="s">
        <v>560</v>
      </c>
      <c r="F180" s="86">
        <v>0</v>
      </c>
      <c r="G180" s="86">
        <v>0</v>
      </c>
      <c r="H180" s="86">
        <v>0</v>
      </c>
      <c r="I180" s="86">
        <v>0</v>
      </c>
      <c r="J180" s="86">
        <v>0</v>
      </c>
      <c r="K180" s="86">
        <v>0</v>
      </c>
      <c r="L180" s="86">
        <v>0</v>
      </c>
      <c r="M180" s="86">
        <v>0</v>
      </c>
      <c r="N180" s="86">
        <v>0</v>
      </c>
      <c r="O180" s="86">
        <v>0</v>
      </c>
      <c r="P180" s="86">
        <v>0</v>
      </c>
      <c r="Q180" s="86">
        <v>0</v>
      </c>
      <c r="R180" s="86">
        <v>240</v>
      </c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23">
        <f t="shared" si="116"/>
        <v>240</v>
      </c>
      <c r="AF180">
        <f>VLOOKUP($C180,'Tech Pallet'!$A:$I,9,0)</f>
        <v>240</v>
      </c>
      <c r="AG180">
        <f>VLOOKUP($C180,'Tech Pallet'!$A:$H,8,0)</f>
        <v>3.4159999999999998E-3</v>
      </c>
      <c r="AH180" s="25">
        <f t="shared" si="172"/>
        <v>240</v>
      </c>
      <c r="AI180" s="25">
        <f t="shared" si="117"/>
        <v>0</v>
      </c>
      <c r="AJ180" s="8">
        <f t="shared" si="118"/>
        <v>0</v>
      </c>
      <c r="AK180" s="21">
        <f t="shared" si="119"/>
        <v>1</v>
      </c>
      <c r="AL180" s="20">
        <f t="shared" si="120"/>
        <v>0</v>
      </c>
      <c r="AM180" s="21">
        <f t="shared" si="121"/>
        <v>0</v>
      </c>
      <c r="AN180" s="21">
        <f t="shared" si="122"/>
        <v>0</v>
      </c>
      <c r="AO180" s="21">
        <f t="shared" si="123"/>
        <v>0</v>
      </c>
      <c r="AP180" s="21">
        <f t="shared" si="124"/>
        <v>0</v>
      </c>
      <c r="AQ180" s="21">
        <f t="shared" si="125"/>
        <v>0</v>
      </c>
      <c r="AR180" s="21">
        <f t="shared" si="126"/>
        <v>0</v>
      </c>
      <c r="AS180" s="21">
        <f t="shared" si="127"/>
        <v>0</v>
      </c>
      <c r="AT180" s="21">
        <f t="shared" si="128"/>
        <v>0</v>
      </c>
      <c r="AU180" s="21">
        <f t="shared" si="129"/>
        <v>0</v>
      </c>
      <c r="AV180" s="21">
        <f t="shared" si="130"/>
        <v>0</v>
      </c>
      <c r="AW180" s="21">
        <f t="shared" si="131"/>
        <v>0</v>
      </c>
      <c r="AX180" s="21">
        <f t="shared" si="132"/>
        <v>1</v>
      </c>
      <c r="AY180" s="21">
        <f t="shared" si="133"/>
        <v>0</v>
      </c>
      <c r="AZ180" s="21">
        <f t="shared" si="134"/>
        <v>0</v>
      </c>
      <c r="BA180" s="21">
        <f t="shared" si="135"/>
        <v>0</v>
      </c>
      <c r="BB180" s="21">
        <f t="shared" si="136"/>
        <v>0</v>
      </c>
      <c r="BC180" s="21">
        <f t="shared" si="137"/>
        <v>0</v>
      </c>
      <c r="BD180" s="21">
        <f t="shared" si="138"/>
        <v>0</v>
      </c>
      <c r="BE180" s="21">
        <f t="shared" si="139"/>
        <v>0</v>
      </c>
      <c r="BF180" s="21">
        <f t="shared" si="140"/>
        <v>0</v>
      </c>
      <c r="BG180" s="21">
        <f t="shared" si="141"/>
        <v>0</v>
      </c>
      <c r="BH180" s="21">
        <f t="shared" si="142"/>
        <v>0</v>
      </c>
      <c r="BI180" s="21">
        <f t="shared" si="143"/>
        <v>0</v>
      </c>
      <c r="BJ180" s="21">
        <f t="shared" si="144"/>
        <v>0</v>
      </c>
      <c r="BK180" s="17">
        <f t="shared" si="145"/>
        <v>0</v>
      </c>
      <c r="BL180" s="22">
        <f t="shared" si="146"/>
        <v>0.8198399999999999</v>
      </c>
      <c r="BM180" s="22">
        <f t="shared" si="147"/>
        <v>0</v>
      </c>
      <c r="BN180" s="22">
        <f t="shared" si="148"/>
        <v>0</v>
      </c>
      <c r="BO180" s="22">
        <f t="shared" si="149"/>
        <v>0</v>
      </c>
      <c r="BP180" s="22">
        <f t="shared" si="150"/>
        <v>0</v>
      </c>
      <c r="BQ180" s="22">
        <f t="shared" si="151"/>
        <v>0</v>
      </c>
      <c r="BR180" s="22">
        <f t="shared" si="152"/>
        <v>0</v>
      </c>
      <c r="BS180" s="22">
        <f t="shared" si="153"/>
        <v>0</v>
      </c>
      <c r="BT180" s="22">
        <f t="shared" si="154"/>
        <v>0</v>
      </c>
      <c r="BU180" s="22">
        <f t="shared" si="155"/>
        <v>0</v>
      </c>
      <c r="BV180" s="22">
        <f t="shared" si="156"/>
        <v>0</v>
      </c>
      <c r="BW180" s="22">
        <f t="shared" si="157"/>
        <v>0</v>
      </c>
      <c r="BX180" s="22">
        <f t="shared" si="158"/>
        <v>0</v>
      </c>
      <c r="BY180" s="22">
        <f t="shared" si="159"/>
        <v>0.8198399999999999</v>
      </c>
      <c r="BZ180" s="22">
        <f t="shared" si="160"/>
        <v>0</v>
      </c>
      <c r="CA180" s="22">
        <f t="shared" si="161"/>
        <v>0</v>
      </c>
      <c r="CB180" s="22">
        <f t="shared" si="162"/>
        <v>0</v>
      </c>
      <c r="CC180" s="22">
        <f t="shared" si="163"/>
        <v>0</v>
      </c>
      <c r="CD180" s="22">
        <f t="shared" si="164"/>
        <v>0</v>
      </c>
      <c r="CE180" s="22">
        <f t="shared" si="165"/>
        <v>0</v>
      </c>
      <c r="CF180" s="22">
        <f t="shared" si="166"/>
        <v>0</v>
      </c>
      <c r="CG180" s="22">
        <f t="shared" si="167"/>
        <v>0</v>
      </c>
      <c r="CH180" s="22">
        <f t="shared" si="168"/>
        <v>0</v>
      </c>
      <c r="CI180" s="22">
        <f t="shared" si="169"/>
        <v>0</v>
      </c>
      <c r="CJ180" s="22">
        <f t="shared" si="170"/>
        <v>0</v>
      </c>
      <c r="CK180" s="22">
        <f t="shared" si="171"/>
        <v>0</v>
      </c>
    </row>
    <row r="181" spans="1:89" x14ac:dyDescent="0.25">
      <c r="A181" t="str">
        <f>VLOOKUP($C181,'Tech Pallet'!$A:$J,10,0)</f>
        <v>PIC</v>
      </c>
      <c r="B181" s="30" t="str">
        <f>VLOOKUP(C181,'Tech Pallet'!A:I,3,0)</f>
        <v>BJ PTS</v>
      </c>
      <c r="C181" s="12">
        <f>VLOOKUP($D181,'DU -UCC'!B:C,2,0)</f>
        <v>84136043</v>
      </c>
      <c r="D181" s="84">
        <v>10076840101549</v>
      </c>
      <c r="E181" s="85" t="s">
        <v>294</v>
      </c>
      <c r="F181" s="86">
        <v>201366</v>
      </c>
      <c r="G181" s="86">
        <v>13058</v>
      </c>
      <c r="H181" s="86">
        <v>17603</v>
      </c>
      <c r="I181" s="86">
        <v>20997</v>
      </c>
      <c r="J181" s="86">
        <v>16253</v>
      </c>
      <c r="K181" s="86">
        <v>19635</v>
      </c>
      <c r="L181" s="86">
        <v>21103</v>
      </c>
      <c r="M181" s="86">
        <v>20353</v>
      </c>
      <c r="N181" s="86">
        <v>15905</v>
      </c>
      <c r="O181" s="86">
        <v>20159</v>
      </c>
      <c r="P181" s="86">
        <v>11576</v>
      </c>
      <c r="Q181" s="86">
        <v>12304</v>
      </c>
      <c r="R181" s="86">
        <v>12056</v>
      </c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23">
        <f t="shared" si="116"/>
        <v>402368</v>
      </c>
      <c r="AF181">
        <f>VLOOKUP($C181,'Tech Pallet'!$A:$I,9,0)</f>
        <v>240</v>
      </c>
      <c r="AG181">
        <f>VLOOKUP($C181,'Tech Pallet'!$A:$H,8,0)</f>
        <v>3.7853439999999999E-3</v>
      </c>
      <c r="AH181" s="25">
        <f t="shared" si="172"/>
        <v>201002</v>
      </c>
      <c r="AI181" s="25">
        <f t="shared" si="117"/>
        <v>0</v>
      </c>
      <c r="AJ181" s="8">
        <f t="shared" si="118"/>
        <v>839.02499999999998</v>
      </c>
      <c r="AK181" s="21">
        <f t="shared" si="119"/>
        <v>837.50833333333333</v>
      </c>
      <c r="AL181" s="20">
        <f t="shared" si="120"/>
        <v>0</v>
      </c>
      <c r="AM181" s="21">
        <f t="shared" si="121"/>
        <v>54.408333333333331</v>
      </c>
      <c r="AN181" s="21">
        <f t="shared" si="122"/>
        <v>73.345833333333331</v>
      </c>
      <c r="AO181" s="21">
        <f t="shared" si="123"/>
        <v>87.487499999999997</v>
      </c>
      <c r="AP181" s="21">
        <f t="shared" si="124"/>
        <v>67.720833333333331</v>
      </c>
      <c r="AQ181" s="21">
        <f t="shared" si="125"/>
        <v>81.8125</v>
      </c>
      <c r="AR181" s="21">
        <f t="shared" si="126"/>
        <v>87.92916666666666</v>
      </c>
      <c r="AS181" s="21">
        <f t="shared" si="127"/>
        <v>84.80416666666666</v>
      </c>
      <c r="AT181" s="21">
        <f t="shared" si="128"/>
        <v>66.270833333333329</v>
      </c>
      <c r="AU181" s="21">
        <f t="shared" si="129"/>
        <v>83.995833333333337</v>
      </c>
      <c r="AV181" s="21">
        <f t="shared" si="130"/>
        <v>48.233333333333334</v>
      </c>
      <c r="AW181" s="21">
        <f t="shared" si="131"/>
        <v>51.266666666666666</v>
      </c>
      <c r="AX181" s="21">
        <f t="shared" si="132"/>
        <v>50.233333333333334</v>
      </c>
      <c r="AY181" s="21">
        <f t="shared" si="133"/>
        <v>0</v>
      </c>
      <c r="AZ181" s="21">
        <f t="shared" si="134"/>
        <v>0</v>
      </c>
      <c r="BA181" s="21">
        <f t="shared" si="135"/>
        <v>0</v>
      </c>
      <c r="BB181" s="21">
        <f t="shared" si="136"/>
        <v>0</v>
      </c>
      <c r="BC181" s="21">
        <f t="shared" si="137"/>
        <v>0</v>
      </c>
      <c r="BD181" s="21">
        <f t="shared" si="138"/>
        <v>0</v>
      </c>
      <c r="BE181" s="21">
        <f t="shared" si="139"/>
        <v>0</v>
      </c>
      <c r="BF181" s="21">
        <f t="shared" si="140"/>
        <v>0</v>
      </c>
      <c r="BG181" s="21">
        <f t="shared" si="141"/>
        <v>0</v>
      </c>
      <c r="BH181" s="21">
        <f t="shared" si="142"/>
        <v>0</v>
      </c>
      <c r="BI181" s="21">
        <f t="shared" si="143"/>
        <v>0</v>
      </c>
      <c r="BJ181" s="21">
        <f t="shared" si="144"/>
        <v>0</v>
      </c>
      <c r="BK181" s="17">
        <f t="shared" si="145"/>
        <v>762.23957990400004</v>
      </c>
      <c r="BL181" s="22">
        <f t="shared" si="146"/>
        <v>760.86171468800001</v>
      </c>
      <c r="BM181" s="22">
        <f t="shared" si="147"/>
        <v>0</v>
      </c>
      <c r="BN181" s="22">
        <f t="shared" si="148"/>
        <v>49.429021951999999</v>
      </c>
      <c r="BO181" s="22">
        <f t="shared" si="149"/>
        <v>66.633410432000005</v>
      </c>
      <c r="BP181" s="22">
        <f t="shared" si="150"/>
        <v>79.480867967999998</v>
      </c>
      <c r="BQ181" s="22">
        <f t="shared" si="151"/>
        <v>61.523196032000001</v>
      </c>
      <c r="BR181" s="22">
        <f t="shared" si="152"/>
        <v>74.325229440000001</v>
      </c>
      <c r="BS181" s="22">
        <f t="shared" si="153"/>
        <v>79.882114431999995</v>
      </c>
      <c r="BT181" s="22">
        <f t="shared" si="154"/>
        <v>77.043106432000002</v>
      </c>
      <c r="BU181" s="22">
        <f t="shared" si="155"/>
        <v>60.205896320000001</v>
      </c>
      <c r="BV181" s="22">
        <f t="shared" si="156"/>
        <v>76.308749695999992</v>
      </c>
      <c r="BW181" s="22">
        <f t="shared" si="157"/>
        <v>43.819142143999997</v>
      </c>
      <c r="BX181" s="22">
        <f t="shared" si="158"/>
        <v>46.574872575999997</v>
      </c>
      <c r="BY181" s="22">
        <f t="shared" si="159"/>
        <v>45.636107263999996</v>
      </c>
      <c r="BZ181" s="22">
        <f t="shared" si="160"/>
        <v>0</v>
      </c>
      <c r="CA181" s="22">
        <f t="shared" si="161"/>
        <v>0</v>
      </c>
      <c r="CB181" s="22">
        <f t="shared" si="162"/>
        <v>0</v>
      </c>
      <c r="CC181" s="22">
        <f t="shared" si="163"/>
        <v>0</v>
      </c>
      <c r="CD181" s="22">
        <f t="shared" si="164"/>
        <v>0</v>
      </c>
      <c r="CE181" s="22">
        <f t="shared" si="165"/>
        <v>0</v>
      </c>
      <c r="CF181" s="22">
        <f t="shared" si="166"/>
        <v>0</v>
      </c>
      <c r="CG181" s="22">
        <f t="shared" si="167"/>
        <v>0</v>
      </c>
      <c r="CH181" s="22">
        <f t="shared" si="168"/>
        <v>0</v>
      </c>
      <c r="CI181" s="22">
        <f t="shared" si="169"/>
        <v>0</v>
      </c>
      <c r="CJ181" s="22">
        <f t="shared" si="170"/>
        <v>0</v>
      </c>
      <c r="CK181" s="22">
        <f t="shared" si="171"/>
        <v>0</v>
      </c>
    </row>
    <row r="182" spans="1:89" x14ac:dyDescent="0.25">
      <c r="A182" t="str">
        <f>VLOOKUP($C182,'Tech Pallet'!$A:$J,10,0)</f>
        <v>NOV</v>
      </c>
      <c r="B182" s="30" t="str">
        <f>VLOOKUP(C182,'Tech Pallet'!A:I,3,0)</f>
        <v>EDF</v>
      </c>
      <c r="C182" s="12">
        <f>VLOOKUP($D182,'DU -UCC'!B:C,2,0)</f>
        <v>68709237</v>
      </c>
      <c r="D182" s="84">
        <v>10075856001300</v>
      </c>
      <c r="E182" s="85" t="s">
        <v>303</v>
      </c>
      <c r="F182" s="86">
        <v>150262</v>
      </c>
      <c r="G182" s="86">
        <v>9912</v>
      </c>
      <c r="H182" s="86">
        <v>9734</v>
      </c>
      <c r="I182" s="86">
        <v>16932</v>
      </c>
      <c r="J182" s="86">
        <v>14086</v>
      </c>
      <c r="K182" s="86">
        <v>15492</v>
      </c>
      <c r="L182" s="86">
        <v>21727</v>
      </c>
      <c r="M182" s="86">
        <v>17375</v>
      </c>
      <c r="N182" s="86">
        <v>12883</v>
      </c>
      <c r="O182" s="86">
        <v>11892</v>
      </c>
      <c r="P182" s="86">
        <v>12204</v>
      </c>
      <c r="Q182" s="86">
        <v>8712</v>
      </c>
      <c r="R182" s="86">
        <v>8256</v>
      </c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23">
        <f t="shared" si="116"/>
        <v>309467</v>
      </c>
      <c r="AF182">
        <f>VLOOKUP($C182,'Tech Pallet'!$A:$I,9,0)</f>
        <v>132</v>
      </c>
      <c r="AG182">
        <f>VLOOKUP($C182,'Tech Pallet'!$A:$H,8,0)</f>
        <v>9.5760000000000012E-3</v>
      </c>
      <c r="AH182" s="25">
        <f t="shared" si="172"/>
        <v>159205</v>
      </c>
      <c r="AI182" s="25">
        <f t="shared" si="117"/>
        <v>0</v>
      </c>
      <c r="AJ182" s="8">
        <f t="shared" si="118"/>
        <v>1138.3484848484848</v>
      </c>
      <c r="AK182" s="21">
        <f t="shared" si="119"/>
        <v>1206.0984848484848</v>
      </c>
      <c r="AL182" s="20">
        <f t="shared" si="120"/>
        <v>0</v>
      </c>
      <c r="AM182" s="21">
        <f t="shared" si="121"/>
        <v>75.090909090909093</v>
      </c>
      <c r="AN182" s="21">
        <f t="shared" si="122"/>
        <v>73.742424242424249</v>
      </c>
      <c r="AO182" s="21">
        <f t="shared" si="123"/>
        <v>128.27272727272728</v>
      </c>
      <c r="AP182" s="21">
        <f t="shared" si="124"/>
        <v>106.71212121212122</v>
      </c>
      <c r="AQ182" s="21">
        <f t="shared" si="125"/>
        <v>117.36363636363636</v>
      </c>
      <c r="AR182" s="21">
        <f t="shared" si="126"/>
        <v>164.59848484848484</v>
      </c>
      <c r="AS182" s="21">
        <f t="shared" si="127"/>
        <v>131.62878787878788</v>
      </c>
      <c r="AT182" s="21">
        <f t="shared" si="128"/>
        <v>97.598484848484844</v>
      </c>
      <c r="AU182" s="21">
        <f t="shared" si="129"/>
        <v>90.090909090909093</v>
      </c>
      <c r="AV182" s="21">
        <f t="shared" si="130"/>
        <v>92.454545454545453</v>
      </c>
      <c r="AW182" s="21">
        <f t="shared" si="131"/>
        <v>66</v>
      </c>
      <c r="AX182" s="21">
        <f t="shared" si="132"/>
        <v>62.545454545454547</v>
      </c>
      <c r="AY182" s="21">
        <f t="shared" si="133"/>
        <v>0</v>
      </c>
      <c r="AZ182" s="21">
        <f t="shared" si="134"/>
        <v>0</v>
      </c>
      <c r="BA182" s="21">
        <f t="shared" si="135"/>
        <v>0</v>
      </c>
      <c r="BB182" s="21">
        <f t="shared" si="136"/>
        <v>0</v>
      </c>
      <c r="BC182" s="21">
        <f t="shared" si="137"/>
        <v>0</v>
      </c>
      <c r="BD182" s="21">
        <f t="shared" si="138"/>
        <v>0</v>
      </c>
      <c r="BE182" s="21">
        <f t="shared" si="139"/>
        <v>0</v>
      </c>
      <c r="BF182" s="21">
        <f t="shared" si="140"/>
        <v>0</v>
      </c>
      <c r="BG182" s="21">
        <f t="shared" si="141"/>
        <v>0</v>
      </c>
      <c r="BH182" s="21">
        <f t="shared" si="142"/>
        <v>0</v>
      </c>
      <c r="BI182" s="21">
        <f t="shared" si="143"/>
        <v>0</v>
      </c>
      <c r="BJ182" s="21">
        <f t="shared" si="144"/>
        <v>0</v>
      </c>
      <c r="BK182" s="17">
        <f t="shared" si="145"/>
        <v>1438.9089120000001</v>
      </c>
      <c r="BL182" s="22">
        <f t="shared" si="146"/>
        <v>1524.5470800000003</v>
      </c>
      <c r="BM182" s="22">
        <f t="shared" si="147"/>
        <v>0</v>
      </c>
      <c r="BN182" s="22">
        <f t="shared" si="148"/>
        <v>94.91731200000001</v>
      </c>
      <c r="BO182" s="22">
        <f t="shared" si="149"/>
        <v>93.212784000000013</v>
      </c>
      <c r="BP182" s="22">
        <f t="shared" si="150"/>
        <v>162.14083200000002</v>
      </c>
      <c r="BQ182" s="22">
        <f t="shared" si="151"/>
        <v>134.88753600000001</v>
      </c>
      <c r="BR182" s="22">
        <f t="shared" si="152"/>
        <v>148.351392</v>
      </c>
      <c r="BS182" s="22">
        <f t="shared" si="153"/>
        <v>208.05775200000002</v>
      </c>
      <c r="BT182" s="22">
        <f t="shared" si="154"/>
        <v>166.38300000000001</v>
      </c>
      <c r="BU182" s="22">
        <f t="shared" si="155"/>
        <v>123.36760800000002</v>
      </c>
      <c r="BV182" s="22">
        <f t="shared" si="156"/>
        <v>113.87779200000001</v>
      </c>
      <c r="BW182" s="22">
        <f t="shared" si="157"/>
        <v>116.86550400000002</v>
      </c>
      <c r="BX182" s="22">
        <f t="shared" si="158"/>
        <v>83.426112000000003</v>
      </c>
      <c r="BY182" s="22">
        <f t="shared" si="159"/>
        <v>79.059456000000011</v>
      </c>
      <c r="BZ182" s="22">
        <f t="shared" si="160"/>
        <v>0</v>
      </c>
      <c r="CA182" s="22">
        <f t="shared" si="161"/>
        <v>0</v>
      </c>
      <c r="CB182" s="22">
        <f t="shared" si="162"/>
        <v>0</v>
      </c>
      <c r="CC182" s="22">
        <f t="shared" si="163"/>
        <v>0</v>
      </c>
      <c r="CD182" s="22">
        <f t="shared" si="164"/>
        <v>0</v>
      </c>
      <c r="CE182" s="22">
        <f t="shared" si="165"/>
        <v>0</v>
      </c>
      <c r="CF182" s="22">
        <f t="shared" si="166"/>
        <v>0</v>
      </c>
      <c r="CG182" s="22">
        <f t="shared" si="167"/>
        <v>0</v>
      </c>
      <c r="CH182" s="22">
        <f t="shared" si="168"/>
        <v>0</v>
      </c>
      <c r="CI182" s="22">
        <f t="shared" si="169"/>
        <v>0</v>
      </c>
      <c r="CJ182" s="22">
        <f t="shared" si="170"/>
        <v>0</v>
      </c>
      <c r="CK182" s="22">
        <f t="shared" si="171"/>
        <v>0</v>
      </c>
    </row>
    <row r="183" spans="1:89" x14ac:dyDescent="0.25">
      <c r="A183" t="str">
        <f>VLOOKUP($C183,'Tech Pallet'!$A:$J,10,0)</f>
        <v>PIC</v>
      </c>
      <c r="B183" s="30" t="str">
        <f>VLOOKUP(C183,'Tech Pallet'!A:I,3,0)</f>
        <v>SP1</v>
      </c>
      <c r="C183" s="12">
        <f>VLOOKUP($D183,'DU -UCC'!B:C,2,0)</f>
        <v>64997058</v>
      </c>
      <c r="D183" s="84">
        <v>10077567275056</v>
      </c>
      <c r="E183" s="85" t="s">
        <v>310</v>
      </c>
      <c r="F183" s="86">
        <v>185854</v>
      </c>
      <c r="G183" s="86">
        <v>14037</v>
      </c>
      <c r="H183" s="86">
        <v>12060</v>
      </c>
      <c r="I183" s="86">
        <v>10537</v>
      </c>
      <c r="J183" s="86">
        <v>17179</v>
      </c>
      <c r="K183" s="86">
        <v>21626</v>
      </c>
      <c r="L183" s="86">
        <v>17730</v>
      </c>
      <c r="M183" s="86">
        <v>18765</v>
      </c>
      <c r="N183" s="86">
        <v>16305</v>
      </c>
      <c r="O183" s="86">
        <v>14895</v>
      </c>
      <c r="P183" s="86">
        <v>14208</v>
      </c>
      <c r="Q183" s="86">
        <v>10770</v>
      </c>
      <c r="R183" s="86">
        <v>11423</v>
      </c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23">
        <f t="shared" si="116"/>
        <v>365389</v>
      </c>
      <c r="AF183">
        <f>VLOOKUP($C183,'Tech Pallet'!$A:$I,9,0)</f>
        <v>240</v>
      </c>
      <c r="AG183">
        <f>VLOOKUP($C183,'Tech Pallet'!$A:$H,8,0)</f>
        <v>3.7839999999999996E-3</v>
      </c>
      <c r="AH183" s="25">
        <f t="shared" si="172"/>
        <v>179535</v>
      </c>
      <c r="AI183" s="25">
        <f t="shared" si="117"/>
        <v>0</v>
      </c>
      <c r="AJ183" s="8">
        <f t="shared" si="118"/>
        <v>774.39166666666665</v>
      </c>
      <c r="AK183" s="21">
        <f t="shared" si="119"/>
        <v>748.0625</v>
      </c>
      <c r="AL183" s="20">
        <f t="shared" si="120"/>
        <v>0</v>
      </c>
      <c r="AM183" s="21">
        <f t="shared" si="121"/>
        <v>58.487499999999997</v>
      </c>
      <c r="AN183" s="21">
        <f t="shared" si="122"/>
        <v>50.25</v>
      </c>
      <c r="AO183" s="21">
        <f t="shared" si="123"/>
        <v>43.904166666666669</v>
      </c>
      <c r="AP183" s="21">
        <f t="shared" si="124"/>
        <v>71.579166666666666</v>
      </c>
      <c r="AQ183" s="21">
        <f t="shared" si="125"/>
        <v>90.108333333333334</v>
      </c>
      <c r="AR183" s="21">
        <f t="shared" si="126"/>
        <v>73.875</v>
      </c>
      <c r="AS183" s="21">
        <f t="shared" si="127"/>
        <v>78.1875</v>
      </c>
      <c r="AT183" s="21">
        <f t="shared" si="128"/>
        <v>67.9375</v>
      </c>
      <c r="AU183" s="21">
        <f t="shared" si="129"/>
        <v>62.0625</v>
      </c>
      <c r="AV183" s="21">
        <f t="shared" si="130"/>
        <v>59.2</v>
      </c>
      <c r="AW183" s="21">
        <f t="shared" si="131"/>
        <v>44.875</v>
      </c>
      <c r="AX183" s="21">
        <f t="shared" si="132"/>
        <v>47.595833333333331</v>
      </c>
      <c r="AY183" s="21">
        <f t="shared" si="133"/>
        <v>0</v>
      </c>
      <c r="AZ183" s="21">
        <f t="shared" si="134"/>
        <v>0</v>
      </c>
      <c r="BA183" s="21">
        <f t="shared" si="135"/>
        <v>0</v>
      </c>
      <c r="BB183" s="21">
        <f t="shared" si="136"/>
        <v>0</v>
      </c>
      <c r="BC183" s="21">
        <f t="shared" si="137"/>
        <v>0</v>
      </c>
      <c r="BD183" s="21">
        <f t="shared" si="138"/>
        <v>0</v>
      </c>
      <c r="BE183" s="21">
        <f t="shared" si="139"/>
        <v>0</v>
      </c>
      <c r="BF183" s="21">
        <f t="shared" si="140"/>
        <v>0</v>
      </c>
      <c r="BG183" s="21">
        <f t="shared" si="141"/>
        <v>0</v>
      </c>
      <c r="BH183" s="21">
        <f t="shared" si="142"/>
        <v>0</v>
      </c>
      <c r="BI183" s="21">
        <f t="shared" si="143"/>
        <v>0</v>
      </c>
      <c r="BJ183" s="21">
        <f t="shared" si="144"/>
        <v>0</v>
      </c>
      <c r="BK183" s="17">
        <f t="shared" si="145"/>
        <v>703.27153599999997</v>
      </c>
      <c r="BL183" s="22">
        <f t="shared" si="146"/>
        <v>679.36043999999993</v>
      </c>
      <c r="BM183" s="22">
        <f t="shared" si="147"/>
        <v>0</v>
      </c>
      <c r="BN183" s="22">
        <f t="shared" si="148"/>
        <v>53.116007999999994</v>
      </c>
      <c r="BO183" s="22">
        <f t="shared" si="149"/>
        <v>45.635039999999996</v>
      </c>
      <c r="BP183" s="22">
        <f t="shared" si="150"/>
        <v>39.872007999999994</v>
      </c>
      <c r="BQ183" s="22">
        <f t="shared" si="151"/>
        <v>65.005336</v>
      </c>
      <c r="BR183" s="22">
        <f t="shared" si="152"/>
        <v>81.83278399999999</v>
      </c>
      <c r="BS183" s="22">
        <f t="shared" si="153"/>
        <v>67.090319999999991</v>
      </c>
      <c r="BT183" s="22">
        <f t="shared" si="154"/>
        <v>71.006759999999986</v>
      </c>
      <c r="BU183" s="22">
        <f t="shared" si="155"/>
        <v>61.698119999999996</v>
      </c>
      <c r="BV183" s="22">
        <f t="shared" si="156"/>
        <v>56.362679999999997</v>
      </c>
      <c r="BW183" s="22">
        <f t="shared" si="157"/>
        <v>53.763071999999994</v>
      </c>
      <c r="BX183" s="22">
        <f t="shared" si="158"/>
        <v>40.753679999999996</v>
      </c>
      <c r="BY183" s="22">
        <f t="shared" si="159"/>
        <v>43.224631999999993</v>
      </c>
      <c r="BZ183" s="22">
        <f t="shared" si="160"/>
        <v>0</v>
      </c>
      <c r="CA183" s="22">
        <f t="shared" si="161"/>
        <v>0</v>
      </c>
      <c r="CB183" s="22">
        <f t="shared" si="162"/>
        <v>0</v>
      </c>
      <c r="CC183" s="22">
        <f t="shared" si="163"/>
        <v>0</v>
      </c>
      <c r="CD183" s="22">
        <f t="shared" si="164"/>
        <v>0</v>
      </c>
      <c r="CE183" s="22">
        <f t="shared" si="165"/>
        <v>0</v>
      </c>
      <c r="CF183" s="22">
        <f t="shared" si="166"/>
        <v>0</v>
      </c>
      <c r="CG183" s="22">
        <f t="shared" si="167"/>
        <v>0</v>
      </c>
      <c r="CH183" s="22">
        <f t="shared" si="168"/>
        <v>0</v>
      </c>
      <c r="CI183" s="22">
        <f t="shared" si="169"/>
        <v>0</v>
      </c>
      <c r="CJ183" s="22">
        <f t="shared" si="170"/>
        <v>0</v>
      </c>
      <c r="CK183" s="22">
        <f t="shared" si="171"/>
        <v>0</v>
      </c>
    </row>
    <row r="184" spans="1:89" x14ac:dyDescent="0.25">
      <c r="A184" t="str">
        <f>VLOOKUP($C184,'Tech Pallet'!$A:$J,10,0)</f>
        <v>NOV</v>
      </c>
      <c r="B184" s="30" t="str">
        <f>VLOOKUP(C184,'Tech Pallet'!A:I,3,0)</f>
        <v>Yasso Sticks</v>
      </c>
      <c r="C184" s="12">
        <f>VLOOKUP($D184,'DU -UCC'!B:C,2,0)</f>
        <v>64388735</v>
      </c>
      <c r="D184" s="84">
        <v>10850001974797</v>
      </c>
      <c r="E184" s="85" t="s">
        <v>275</v>
      </c>
      <c r="F184" s="86">
        <v>4556</v>
      </c>
      <c r="G184" s="86">
        <v>5295</v>
      </c>
      <c r="H184" s="86">
        <v>9509</v>
      </c>
      <c r="I184" s="86">
        <v>19026</v>
      </c>
      <c r="J184" s="86">
        <v>15898</v>
      </c>
      <c r="K184" s="86">
        <v>16910</v>
      </c>
      <c r="L184" s="86">
        <v>16340</v>
      </c>
      <c r="M184" s="86">
        <v>23760</v>
      </c>
      <c r="N184" s="86">
        <v>19678</v>
      </c>
      <c r="O184" s="86">
        <v>16000</v>
      </c>
      <c r="P184" s="86">
        <v>10172</v>
      </c>
      <c r="Q184" s="86">
        <v>8419</v>
      </c>
      <c r="R184" s="86">
        <v>8735</v>
      </c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23">
        <f t="shared" si="116"/>
        <v>174298</v>
      </c>
      <c r="AF184">
        <f>VLOOKUP($C184,'Tech Pallet'!$A:$I,9,0)</f>
        <v>187</v>
      </c>
      <c r="AG184">
        <f>VLOOKUP($C184,'Tech Pallet'!$A:$H,8,0)</f>
        <v>2.5040000000000001E-3</v>
      </c>
      <c r="AH184" s="25">
        <f t="shared" si="172"/>
        <v>169742</v>
      </c>
      <c r="AI184" s="25">
        <f t="shared" si="117"/>
        <v>0</v>
      </c>
      <c r="AJ184" s="8">
        <f t="shared" si="118"/>
        <v>24.363636363636363</v>
      </c>
      <c r="AK184" s="21">
        <f t="shared" si="119"/>
        <v>907.7112299465241</v>
      </c>
      <c r="AL184" s="20">
        <f t="shared" si="120"/>
        <v>0</v>
      </c>
      <c r="AM184" s="21">
        <f t="shared" si="121"/>
        <v>28.315508021390375</v>
      </c>
      <c r="AN184" s="21">
        <f t="shared" si="122"/>
        <v>50.850267379679146</v>
      </c>
      <c r="AO184" s="21">
        <f t="shared" si="123"/>
        <v>101.7433155080214</v>
      </c>
      <c r="AP184" s="21">
        <f t="shared" si="124"/>
        <v>85.016042780748663</v>
      </c>
      <c r="AQ184" s="21">
        <f t="shared" si="125"/>
        <v>90.427807486631011</v>
      </c>
      <c r="AR184" s="21">
        <f t="shared" si="126"/>
        <v>87.379679144385022</v>
      </c>
      <c r="AS184" s="21">
        <f t="shared" si="127"/>
        <v>127.05882352941177</v>
      </c>
      <c r="AT184" s="21">
        <f t="shared" si="128"/>
        <v>105.22994652406418</v>
      </c>
      <c r="AU184" s="21">
        <f t="shared" si="129"/>
        <v>85.561497326203209</v>
      </c>
      <c r="AV184" s="21">
        <f t="shared" si="130"/>
        <v>54.395721925133692</v>
      </c>
      <c r="AW184" s="21">
        <f t="shared" si="131"/>
        <v>45.021390374331553</v>
      </c>
      <c r="AX184" s="21">
        <f t="shared" si="132"/>
        <v>46.711229946524064</v>
      </c>
      <c r="AY184" s="21">
        <f t="shared" si="133"/>
        <v>0</v>
      </c>
      <c r="AZ184" s="21">
        <f t="shared" si="134"/>
        <v>0</v>
      </c>
      <c r="BA184" s="21">
        <f t="shared" si="135"/>
        <v>0</v>
      </c>
      <c r="BB184" s="21">
        <f t="shared" si="136"/>
        <v>0</v>
      </c>
      <c r="BC184" s="21">
        <f t="shared" si="137"/>
        <v>0</v>
      </c>
      <c r="BD184" s="21">
        <f t="shared" si="138"/>
        <v>0</v>
      </c>
      <c r="BE184" s="21">
        <f t="shared" si="139"/>
        <v>0</v>
      </c>
      <c r="BF184" s="21">
        <f t="shared" si="140"/>
        <v>0</v>
      </c>
      <c r="BG184" s="21">
        <f t="shared" si="141"/>
        <v>0</v>
      </c>
      <c r="BH184" s="21">
        <f t="shared" si="142"/>
        <v>0</v>
      </c>
      <c r="BI184" s="21">
        <f t="shared" si="143"/>
        <v>0</v>
      </c>
      <c r="BJ184" s="21">
        <f t="shared" si="144"/>
        <v>0</v>
      </c>
      <c r="BK184" s="17">
        <f t="shared" si="145"/>
        <v>11.408224000000001</v>
      </c>
      <c r="BL184" s="22">
        <f t="shared" si="146"/>
        <v>425.03396800000002</v>
      </c>
      <c r="BM184" s="22">
        <f t="shared" si="147"/>
        <v>0</v>
      </c>
      <c r="BN184" s="22">
        <f t="shared" si="148"/>
        <v>13.25868</v>
      </c>
      <c r="BO184" s="22">
        <f t="shared" si="149"/>
        <v>23.810536000000003</v>
      </c>
      <c r="BP184" s="22">
        <f t="shared" si="150"/>
        <v>47.641104000000006</v>
      </c>
      <c r="BQ184" s="22">
        <f t="shared" si="151"/>
        <v>39.808592000000004</v>
      </c>
      <c r="BR184" s="22">
        <f t="shared" si="152"/>
        <v>42.342640000000003</v>
      </c>
      <c r="BS184" s="22">
        <f t="shared" si="153"/>
        <v>40.91536</v>
      </c>
      <c r="BT184" s="22">
        <f t="shared" si="154"/>
        <v>59.495040000000003</v>
      </c>
      <c r="BU184" s="22">
        <f t="shared" si="155"/>
        <v>49.273712000000003</v>
      </c>
      <c r="BV184" s="22">
        <f t="shared" si="156"/>
        <v>40.064</v>
      </c>
      <c r="BW184" s="22">
        <f t="shared" si="157"/>
        <v>25.470688000000003</v>
      </c>
      <c r="BX184" s="22">
        <f t="shared" si="158"/>
        <v>21.081176000000003</v>
      </c>
      <c r="BY184" s="22">
        <f t="shared" si="159"/>
        <v>21.872440000000001</v>
      </c>
      <c r="BZ184" s="22">
        <f t="shared" si="160"/>
        <v>0</v>
      </c>
      <c r="CA184" s="22">
        <f t="shared" si="161"/>
        <v>0</v>
      </c>
      <c r="CB184" s="22">
        <f t="shared" si="162"/>
        <v>0</v>
      </c>
      <c r="CC184" s="22">
        <f t="shared" si="163"/>
        <v>0</v>
      </c>
      <c r="CD184" s="22">
        <f t="shared" si="164"/>
        <v>0</v>
      </c>
      <c r="CE184" s="22">
        <f t="shared" si="165"/>
        <v>0</v>
      </c>
      <c r="CF184" s="22">
        <f t="shared" si="166"/>
        <v>0</v>
      </c>
      <c r="CG184" s="22">
        <f t="shared" si="167"/>
        <v>0</v>
      </c>
      <c r="CH184" s="22">
        <f t="shared" si="168"/>
        <v>0</v>
      </c>
      <c r="CI184" s="22">
        <f t="shared" si="169"/>
        <v>0</v>
      </c>
      <c r="CJ184" s="22">
        <f t="shared" si="170"/>
        <v>0</v>
      </c>
      <c r="CK184" s="22">
        <f t="shared" si="171"/>
        <v>0</v>
      </c>
    </row>
    <row r="185" spans="1:89" x14ac:dyDescent="0.25">
      <c r="A185" t="str">
        <f>VLOOKUP($C185,'Tech Pallet'!$A:$J,10,0)</f>
        <v>NOV</v>
      </c>
      <c r="B185" s="30" t="str">
        <f>VLOOKUP(C185,'Tech Pallet'!A:I,3,0)</f>
        <v>Facepieces</v>
      </c>
      <c r="C185" s="12">
        <f>VLOOKUP($D185,'DU -UCC'!B:C,2,0)</f>
        <v>64771677</v>
      </c>
      <c r="D185" s="84">
        <v>10077567003659</v>
      </c>
      <c r="E185" s="85" t="s">
        <v>193</v>
      </c>
      <c r="F185" s="86">
        <v>509012</v>
      </c>
      <c r="G185" s="86">
        <v>21378</v>
      </c>
      <c r="H185" s="86">
        <v>25580</v>
      </c>
      <c r="I185" s="86">
        <v>22952</v>
      </c>
      <c r="J185" s="86">
        <v>21023</v>
      </c>
      <c r="K185" s="86">
        <v>34085</v>
      </c>
      <c r="L185" s="86">
        <v>35220</v>
      </c>
      <c r="M185" s="86">
        <v>21085</v>
      </c>
      <c r="N185" s="86">
        <v>10545</v>
      </c>
      <c r="O185" s="86">
        <v>11720</v>
      </c>
      <c r="P185" s="86">
        <v>5295</v>
      </c>
      <c r="Q185" s="86">
        <v>4815</v>
      </c>
      <c r="R185" s="86">
        <v>9680</v>
      </c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23">
        <f t="shared" si="116"/>
        <v>732390</v>
      </c>
      <c r="AF185">
        <f>VLOOKUP($C185,'Tech Pallet'!$A:$I,9,0)</f>
        <v>195</v>
      </c>
      <c r="AG185">
        <f>VLOOKUP($C185,'Tech Pallet'!$A:$H,8,0)</f>
        <v>2.16E-3</v>
      </c>
      <c r="AH185" s="25">
        <f t="shared" si="172"/>
        <v>223378</v>
      </c>
      <c r="AI185" s="25">
        <f t="shared" si="117"/>
        <v>0</v>
      </c>
      <c r="AJ185" s="8">
        <f t="shared" si="118"/>
        <v>2610.3179487179486</v>
      </c>
      <c r="AK185" s="21">
        <f t="shared" si="119"/>
        <v>1145.5282051282052</v>
      </c>
      <c r="AL185" s="20">
        <f t="shared" si="120"/>
        <v>0</v>
      </c>
      <c r="AM185" s="21">
        <f t="shared" si="121"/>
        <v>109.63076923076923</v>
      </c>
      <c r="AN185" s="21">
        <f t="shared" si="122"/>
        <v>131.17948717948718</v>
      </c>
      <c r="AO185" s="21">
        <f t="shared" si="123"/>
        <v>117.7025641025641</v>
      </c>
      <c r="AP185" s="21">
        <f t="shared" si="124"/>
        <v>107.81025641025641</v>
      </c>
      <c r="AQ185" s="21">
        <f t="shared" si="125"/>
        <v>174.7948717948718</v>
      </c>
      <c r="AR185" s="21">
        <f t="shared" si="126"/>
        <v>180.61538461538461</v>
      </c>
      <c r="AS185" s="21">
        <f t="shared" si="127"/>
        <v>108.12820512820512</v>
      </c>
      <c r="AT185" s="21">
        <f t="shared" si="128"/>
        <v>54.07692307692308</v>
      </c>
      <c r="AU185" s="21">
        <f t="shared" si="129"/>
        <v>60.102564102564102</v>
      </c>
      <c r="AV185" s="21">
        <f t="shared" si="130"/>
        <v>27.153846153846153</v>
      </c>
      <c r="AW185" s="21">
        <f t="shared" si="131"/>
        <v>24.692307692307693</v>
      </c>
      <c r="AX185" s="21">
        <f t="shared" si="132"/>
        <v>49.641025641025642</v>
      </c>
      <c r="AY185" s="21">
        <f t="shared" si="133"/>
        <v>0</v>
      </c>
      <c r="AZ185" s="21">
        <f t="shared" si="134"/>
        <v>0</v>
      </c>
      <c r="BA185" s="21">
        <f t="shared" si="135"/>
        <v>0</v>
      </c>
      <c r="BB185" s="21">
        <f t="shared" si="136"/>
        <v>0</v>
      </c>
      <c r="BC185" s="21">
        <f t="shared" si="137"/>
        <v>0</v>
      </c>
      <c r="BD185" s="21">
        <f t="shared" si="138"/>
        <v>0</v>
      </c>
      <c r="BE185" s="21">
        <f t="shared" si="139"/>
        <v>0</v>
      </c>
      <c r="BF185" s="21">
        <f t="shared" si="140"/>
        <v>0</v>
      </c>
      <c r="BG185" s="21">
        <f t="shared" si="141"/>
        <v>0</v>
      </c>
      <c r="BH185" s="21">
        <f t="shared" si="142"/>
        <v>0</v>
      </c>
      <c r="BI185" s="21">
        <f t="shared" si="143"/>
        <v>0</v>
      </c>
      <c r="BJ185" s="21">
        <f t="shared" si="144"/>
        <v>0</v>
      </c>
      <c r="BK185" s="17">
        <f t="shared" si="145"/>
        <v>1099.4659200000001</v>
      </c>
      <c r="BL185" s="22">
        <f t="shared" si="146"/>
        <v>482.49648000000002</v>
      </c>
      <c r="BM185" s="22">
        <f t="shared" si="147"/>
        <v>0</v>
      </c>
      <c r="BN185" s="22">
        <f t="shared" si="148"/>
        <v>46.176479999999998</v>
      </c>
      <c r="BO185" s="22">
        <f t="shared" si="149"/>
        <v>55.252800000000001</v>
      </c>
      <c r="BP185" s="22">
        <f t="shared" si="150"/>
        <v>49.576320000000003</v>
      </c>
      <c r="BQ185" s="22">
        <f t="shared" si="151"/>
        <v>45.409680000000002</v>
      </c>
      <c r="BR185" s="22">
        <f t="shared" si="152"/>
        <v>73.623599999999996</v>
      </c>
      <c r="BS185" s="22">
        <f t="shared" si="153"/>
        <v>76.075199999999995</v>
      </c>
      <c r="BT185" s="22">
        <f t="shared" si="154"/>
        <v>45.543599999999998</v>
      </c>
      <c r="BU185" s="22">
        <f t="shared" si="155"/>
        <v>22.777200000000001</v>
      </c>
      <c r="BV185" s="22">
        <f t="shared" si="156"/>
        <v>25.315200000000001</v>
      </c>
      <c r="BW185" s="22">
        <f t="shared" si="157"/>
        <v>11.437200000000001</v>
      </c>
      <c r="BX185" s="22">
        <f t="shared" si="158"/>
        <v>10.400399999999999</v>
      </c>
      <c r="BY185" s="22">
        <f t="shared" si="159"/>
        <v>20.908799999999999</v>
      </c>
      <c r="BZ185" s="22">
        <f t="shared" si="160"/>
        <v>0</v>
      </c>
      <c r="CA185" s="22">
        <f t="shared" si="161"/>
        <v>0</v>
      </c>
      <c r="CB185" s="22">
        <f t="shared" si="162"/>
        <v>0</v>
      </c>
      <c r="CC185" s="22">
        <f t="shared" si="163"/>
        <v>0</v>
      </c>
      <c r="CD185" s="22">
        <f t="shared" si="164"/>
        <v>0</v>
      </c>
      <c r="CE185" s="22">
        <f t="shared" si="165"/>
        <v>0</v>
      </c>
      <c r="CF185" s="22">
        <f t="shared" si="166"/>
        <v>0</v>
      </c>
      <c r="CG185" s="22">
        <f t="shared" si="167"/>
        <v>0</v>
      </c>
      <c r="CH185" s="22">
        <f t="shared" si="168"/>
        <v>0</v>
      </c>
      <c r="CI185" s="22">
        <f t="shared" si="169"/>
        <v>0</v>
      </c>
      <c r="CJ185" s="22">
        <f t="shared" si="170"/>
        <v>0</v>
      </c>
      <c r="CK185" s="22">
        <f t="shared" si="171"/>
        <v>0</v>
      </c>
    </row>
    <row r="186" spans="1:89" x14ac:dyDescent="0.25">
      <c r="A186" t="str">
        <f>VLOOKUP($C186,'Tech Pallet'!$A:$J,10,0)</f>
        <v>PIC</v>
      </c>
      <c r="B186" s="30" t="str">
        <f>VLOOKUP(C186,'Tech Pallet'!A:I,3,0)</f>
        <v>Talenti</v>
      </c>
      <c r="C186" s="12">
        <f>VLOOKUP($D186,'DU -UCC'!B:C,2,0)</f>
        <v>68860663</v>
      </c>
      <c r="D186" s="84">
        <v>20816680010314</v>
      </c>
      <c r="E186" s="85" t="s">
        <v>296</v>
      </c>
      <c r="F186" s="86">
        <v>176740</v>
      </c>
      <c r="G186" s="86">
        <v>14415</v>
      </c>
      <c r="H186" s="86">
        <v>14350</v>
      </c>
      <c r="I186" s="86">
        <v>17076</v>
      </c>
      <c r="J186" s="86">
        <v>15135</v>
      </c>
      <c r="K186" s="86">
        <v>15864</v>
      </c>
      <c r="L186" s="86">
        <v>20655</v>
      </c>
      <c r="M186" s="86">
        <v>16514</v>
      </c>
      <c r="N186" s="86">
        <v>15124</v>
      </c>
      <c r="O186" s="86">
        <v>17265</v>
      </c>
      <c r="P186" s="86">
        <v>12613</v>
      </c>
      <c r="Q186" s="86">
        <v>12958</v>
      </c>
      <c r="R186" s="86">
        <v>15225</v>
      </c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23">
        <f t="shared" si="116"/>
        <v>363934</v>
      </c>
      <c r="AF186">
        <f>VLOOKUP($C186,'Tech Pallet'!$A:$I,9,0)</f>
        <v>255</v>
      </c>
      <c r="AG186">
        <f>VLOOKUP($C186,'Tech Pallet'!$A:$H,8,0)</f>
        <v>3.7839999999999996E-3</v>
      </c>
      <c r="AH186" s="25">
        <f t="shared" si="172"/>
        <v>187194</v>
      </c>
      <c r="AI186" s="25">
        <f t="shared" si="117"/>
        <v>0</v>
      </c>
      <c r="AJ186" s="8">
        <f t="shared" si="118"/>
        <v>693.0980392156863</v>
      </c>
      <c r="AK186" s="21">
        <f t="shared" si="119"/>
        <v>734.09411764705885</v>
      </c>
      <c r="AL186" s="20">
        <f t="shared" si="120"/>
        <v>0</v>
      </c>
      <c r="AM186" s="21">
        <f t="shared" si="121"/>
        <v>56.529411764705884</v>
      </c>
      <c r="AN186" s="21">
        <f t="shared" si="122"/>
        <v>56.274509803921568</v>
      </c>
      <c r="AO186" s="21">
        <f t="shared" si="123"/>
        <v>66.964705882352945</v>
      </c>
      <c r="AP186" s="21">
        <f t="shared" si="124"/>
        <v>59.352941176470587</v>
      </c>
      <c r="AQ186" s="21">
        <f t="shared" si="125"/>
        <v>62.211764705882352</v>
      </c>
      <c r="AR186" s="21">
        <f t="shared" si="126"/>
        <v>81</v>
      </c>
      <c r="AS186" s="21">
        <f t="shared" si="127"/>
        <v>64.760784313725495</v>
      </c>
      <c r="AT186" s="21">
        <f t="shared" si="128"/>
        <v>59.30980392156863</v>
      </c>
      <c r="AU186" s="21">
        <f t="shared" si="129"/>
        <v>67.705882352941174</v>
      </c>
      <c r="AV186" s="21">
        <f t="shared" si="130"/>
        <v>49.462745098039214</v>
      </c>
      <c r="AW186" s="21">
        <f t="shared" si="131"/>
        <v>50.815686274509801</v>
      </c>
      <c r="AX186" s="21">
        <f t="shared" si="132"/>
        <v>59.705882352941174</v>
      </c>
      <c r="AY186" s="21">
        <f t="shared" si="133"/>
        <v>0</v>
      </c>
      <c r="AZ186" s="21">
        <f t="shared" si="134"/>
        <v>0</v>
      </c>
      <c r="BA186" s="21">
        <f t="shared" si="135"/>
        <v>0</v>
      </c>
      <c r="BB186" s="21">
        <f t="shared" si="136"/>
        <v>0</v>
      </c>
      <c r="BC186" s="21">
        <f t="shared" si="137"/>
        <v>0</v>
      </c>
      <c r="BD186" s="21">
        <f t="shared" si="138"/>
        <v>0</v>
      </c>
      <c r="BE186" s="21">
        <f t="shared" si="139"/>
        <v>0</v>
      </c>
      <c r="BF186" s="21">
        <f t="shared" si="140"/>
        <v>0</v>
      </c>
      <c r="BG186" s="21">
        <f t="shared" si="141"/>
        <v>0</v>
      </c>
      <c r="BH186" s="21">
        <f t="shared" si="142"/>
        <v>0</v>
      </c>
      <c r="BI186" s="21">
        <f t="shared" si="143"/>
        <v>0</v>
      </c>
      <c r="BJ186" s="21">
        <f t="shared" si="144"/>
        <v>0</v>
      </c>
      <c r="BK186" s="17">
        <f t="shared" si="145"/>
        <v>668.78415999999993</v>
      </c>
      <c r="BL186" s="22">
        <f t="shared" si="146"/>
        <v>708.34209599999997</v>
      </c>
      <c r="BM186" s="22">
        <f t="shared" si="147"/>
        <v>0</v>
      </c>
      <c r="BN186" s="22">
        <f t="shared" si="148"/>
        <v>54.546359999999993</v>
      </c>
      <c r="BO186" s="22">
        <f t="shared" si="149"/>
        <v>54.300399999999996</v>
      </c>
      <c r="BP186" s="22">
        <f t="shared" si="150"/>
        <v>64.615583999999998</v>
      </c>
      <c r="BQ186" s="22">
        <f t="shared" si="151"/>
        <v>57.270839999999993</v>
      </c>
      <c r="BR186" s="22">
        <f t="shared" si="152"/>
        <v>60.029375999999992</v>
      </c>
      <c r="BS186" s="22">
        <f t="shared" si="153"/>
        <v>78.158519999999996</v>
      </c>
      <c r="BT186" s="22">
        <f t="shared" si="154"/>
        <v>62.488975999999994</v>
      </c>
      <c r="BU186" s="22">
        <f t="shared" si="155"/>
        <v>57.229215999999994</v>
      </c>
      <c r="BV186" s="22">
        <f t="shared" si="156"/>
        <v>65.330759999999998</v>
      </c>
      <c r="BW186" s="22">
        <f t="shared" si="157"/>
        <v>47.727591999999994</v>
      </c>
      <c r="BX186" s="22">
        <f t="shared" si="158"/>
        <v>49.033071999999997</v>
      </c>
      <c r="BY186" s="22">
        <f t="shared" si="159"/>
        <v>57.611399999999996</v>
      </c>
      <c r="BZ186" s="22">
        <f t="shared" si="160"/>
        <v>0</v>
      </c>
      <c r="CA186" s="22">
        <f t="shared" si="161"/>
        <v>0</v>
      </c>
      <c r="CB186" s="22">
        <f t="shared" si="162"/>
        <v>0</v>
      </c>
      <c r="CC186" s="22">
        <f t="shared" si="163"/>
        <v>0</v>
      </c>
      <c r="CD186" s="22">
        <f t="shared" si="164"/>
        <v>0</v>
      </c>
      <c r="CE186" s="22">
        <f t="shared" si="165"/>
        <v>0</v>
      </c>
      <c r="CF186" s="22">
        <f t="shared" si="166"/>
        <v>0</v>
      </c>
      <c r="CG186" s="22">
        <f t="shared" si="167"/>
        <v>0</v>
      </c>
      <c r="CH186" s="22">
        <f t="shared" si="168"/>
        <v>0</v>
      </c>
      <c r="CI186" s="22">
        <f t="shared" si="169"/>
        <v>0</v>
      </c>
      <c r="CJ186" s="22">
        <f t="shared" si="170"/>
        <v>0</v>
      </c>
      <c r="CK186" s="22">
        <f t="shared" si="171"/>
        <v>0</v>
      </c>
    </row>
    <row r="187" spans="1:89" x14ac:dyDescent="0.25">
      <c r="A187" t="str">
        <f>VLOOKUP($C187,'Tech Pallet'!$A:$J,10,0)</f>
        <v>PIC</v>
      </c>
      <c r="B187" s="30" t="str">
        <f>VLOOKUP(C187,'Tech Pallet'!A:I,3,0)</f>
        <v>BJ PTS</v>
      </c>
      <c r="C187" s="12">
        <f>VLOOKUP($D187,'DU -UCC'!B:C,2,0)</f>
        <v>64810474</v>
      </c>
      <c r="D187" s="84">
        <v>10076840036742</v>
      </c>
      <c r="E187" s="85" t="s">
        <v>270</v>
      </c>
      <c r="F187" s="86">
        <v>220215</v>
      </c>
      <c r="G187" s="86">
        <v>5489</v>
      </c>
      <c r="H187" s="86">
        <v>9678</v>
      </c>
      <c r="I187" s="86">
        <v>16487</v>
      </c>
      <c r="J187" s="86">
        <v>20690</v>
      </c>
      <c r="K187" s="86">
        <v>21270</v>
      </c>
      <c r="L187" s="86">
        <v>22858</v>
      </c>
      <c r="M187" s="86">
        <v>21208</v>
      </c>
      <c r="N187" s="86">
        <v>17451</v>
      </c>
      <c r="O187" s="86">
        <v>17445</v>
      </c>
      <c r="P187" s="86">
        <v>10412</v>
      </c>
      <c r="Q187" s="86">
        <v>8912</v>
      </c>
      <c r="R187" s="86">
        <v>10164</v>
      </c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23">
        <f t="shared" si="116"/>
        <v>402279</v>
      </c>
      <c r="AF187">
        <f>VLOOKUP($C187,'Tech Pallet'!$A:$I,9,0)</f>
        <v>240</v>
      </c>
      <c r="AG187">
        <f>VLOOKUP($C187,'Tech Pallet'!$A:$H,8,0)</f>
        <v>3.7839999999999996E-3</v>
      </c>
      <c r="AH187" s="25">
        <f t="shared" si="172"/>
        <v>182064</v>
      </c>
      <c r="AI187" s="25">
        <f t="shared" si="117"/>
        <v>0</v>
      </c>
      <c r="AJ187" s="8">
        <f t="shared" si="118"/>
        <v>917.5625</v>
      </c>
      <c r="AK187" s="21">
        <f t="shared" si="119"/>
        <v>758.6</v>
      </c>
      <c r="AL187" s="20">
        <f t="shared" si="120"/>
        <v>0</v>
      </c>
      <c r="AM187" s="21">
        <f t="shared" si="121"/>
        <v>22.870833333333334</v>
      </c>
      <c r="AN187" s="21">
        <f t="shared" si="122"/>
        <v>40.325000000000003</v>
      </c>
      <c r="AO187" s="21">
        <f t="shared" si="123"/>
        <v>68.69583333333334</v>
      </c>
      <c r="AP187" s="21">
        <f t="shared" si="124"/>
        <v>86.208333333333329</v>
      </c>
      <c r="AQ187" s="21">
        <f t="shared" si="125"/>
        <v>88.625</v>
      </c>
      <c r="AR187" s="21">
        <f t="shared" si="126"/>
        <v>95.24166666666666</v>
      </c>
      <c r="AS187" s="21">
        <f t="shared" si="127"/>
        <v>88.36666666666666</v>
      </c>
      <c r="AT187" s="21">
        <f t="shared" si="128"/>
        <v>72.712500000000006</v>
      </c>
      <c r="AU187" s="21">
        <f t="shared" si="129"/>
        <v>72.6875</v>
      </c>
      <c r="AV187" s="21">
        <f t="shared" si="130"/>
        <v>43.383333333333333</v>
      </c>
      <c r="AW187" s="21">
        <f t="shared" si="131"/>
        <v>37.133333333333333</v>
      </c>
      <c r="AX187" s="21">
        <f t="shared" si="132"/>
        <v>42.35</v>
      </c>
      <c r="AY187" s="21">
        <f t="shared" si="133"/>
        <v>0</v>
      </c>
      <c r="AZ187" s="21">
        <f t="shared" si="134"/>
        <v>0</v>
      </c>
      <c r="BA187" s="21">
        <f t="shared" si="135"/>
        <v>0</v>
      </c>
      <c r="BB187" s="21">
        <f t="shared" si="136"/>
        <v>0</v>
      </c>
      <c r="BC187" s="21">
        <f t="shared" si="137"/>
        <v>0</v>
      </c>
      <c r="BD187" s="21">
        <f t="shared" si="138"/>
        <v>0</v>
      </c>
      <c r="BE187" s="21">
        <f t="shared" si="139"/>
        <v>0</v>
      </c>
      <c r="BF187" s="21">
        <f t="shared" si="140"/>
        <v>0</v>
      </c>
      <c r="BG187" s="21">
        <f t="shared" si="141"/>
        <v>0</v>
      </c>
      <c r="BH187" s="21">
        <f t="shared" si="142"/>
        <v>0</v>
      </c>
      <c r="BI187" s="21">
        <f t="shared" si="143"/>
        <v>0</v>
      </c>
      <c r="BJ187" s="21">
        <f t="shared" si="144"/>
        <v>0</v>
      </c>
      <c r="BK187" s="17">
        <f t="shared" si="145"/>
        <v>833.29355999999996</v>
      </c>
      <c r="BL187" s="22">
        <f t="shared" si="146"/>
        <v>688.93017599999996</v>
      </c>
      <c r="BM187" s="22">
        <f t="shared" si="147"/>
        <v>0</v>
      </c>
      <c r="BN187" s="22">
        <f t="shared" si="148"/>
        <v>20.770375999999999</v>
      </c>
      <c r="BO187" s="22">
        <f t="shared" si="149"/>
        <v>36.621551999999994</v>
      </c>
      <c r="BP187" s="22">
        <f t="shared" si="150"/>
        <v>62.386807999999995</v>
      </c>
      <c r="BQ187" s="22">
        <f t="shared" si="151"/>
        <v>78.290959999999998</v>
      </c>
      <c r="BR187" s="22">
        <f t="shared" si="152"/>
        <v>80.485679999999988</v>
      </c>
      <c r="BS187" s="22">
        <f t="shared" si="153"/>
        <v>86.494671999999994</v>
      </c>
      <c r="BT187" s="22">
        <f t="shared" si="154"/>
        <v>80.251071999999994</v>
      </c>
      <c r="BU187" s="22">
        <f t="shared" si="155"/>
        <v>66.034583999999995</v>
      </c>
      <c r="BV187" s="22">
        <f t="shared" si="156"/>
        <v>66.011879999999991</v>
      </c>
      <c r="BW187" s="22">
        <f t="shared" si="157"/>
        <v>39.399007999999995</v>
      </c>
      <c r="BX187" s="22">
        <f t="shared" si="158"/>
        <v>33.723007999999993</v>
      </c>
      <c r="BY187" s="22">
        <f t="shared" si="159"/>
        <v>38.460575999999996</v>
      </c>
      <c r="BZ187" s="22">
        <f t="shared" si="160"/>
        <v>0</v>
      </c>
      <c r="CA187" s="22">
        <f t="shared" si="161"/>
        <v>0</v>
      </c>
      <c r="CB187" s="22">
        <f t="shared" si="162"/>
        <v>0</v>
      </c>
      <c r="CC187" s="22">
        <f t="shared" si="163"/>
        <v>0</v>
      </c>
      <c r="CD187" s="22">
        <f t="shared" si="164"/>
        <v>0</v>
      </c>
      <c r="CE187" s="22">
        <f t="shared" si="165"/>
        <v>0</v>
      </c>
      <c r="CF187" s="22">
        <f t="shared" si="166"/>
        <v>0</v>
      </c>
      <c r="CG187" s="22">
        <f t="shared" si="167"/>
        <v>0</v>
      </c>
      <c r="CH187" s="22">
        <f t="shared" si="168"/>
        <v>0</v>
      </c>
      <c r="CI187" s="22">
        <f t="shared" si="169"/>
        <v>0</v>
      </c>
      <c r="CJ187" s="22">
        <f t="shared" si="170"/>
        <v>0</v>
      </c>
      <c r="CK187" s="22">
        <f t="shared" si="171"/>
        <v>0</v>
      </c>
    </row>
    <row r="188" spans="1:89" x14ac:dyDescent="0.25">
      <c r="A188" t="str">
        <f>VLOOKUP($C188,'Tech Pallet'!$A:$J,10,0)</f>
        <v>NOV</v>
      </c>
      <c r="B188" s="30" t="str">
        <f>VLOOKUP(C188,'Tech Pallet'!A:I,3,0)</f>
        <v>Yasso Sticks</v>
      </c>
      <c r="C188" s="12">
        <f>VLOOKUP($D188,'DU -UCC'!B:C,2,0)</f>
        <v>64325488</v>
      </c>
      <c r="D188" s="84">
        <v>10850001974087</v>
      </c>
      <c r="E188" s="85" t="s">
        <v>314</v>
      </c>
      <c r="F188" s="86">
        <v>138077</v>
      </c>
      <c r="G188" s="86">
        <v>10795</v>
      </c>
      <c r="H188" s="86">
        <v>12614</v>
      </c>
      <c r="I188" s="86">
        <v>21114</v>
      </c>
      <c r="J188" s="86">
        <v>17238</v>
      </c>
      <c r="K188" s="86">
        <v>13975</v>
      </c>
      <c r="L188" s="86">
        <v>13395</v>
      </c>
      <c r="M188" s="86">
        <v>20731</v>
      </c>
      <c r="N188" s="86">
        <v>8536</v>
      </c>
      <c r="O188" s="86">
        <v>7664</v>
      </c>
      <c r="P188" s="86">
        <v>13678</v>
      </c>
      <c r="Q188" s="86">
        <v>12022</v>
      </c>
      <c r="R188" s="86">
        <v>12108</v>
      </c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23">
        <f t="shared" si="116"/>
        <v>301947</v>
      </c>
      <c r="AF188">
        <f>VLOOKUP($C188,'Tech Pallet'!$A:$I,9,0)</f>
        <v>187</v>
      </c>
      <c r="AG188">
        <f>VLOOKUP($C188,'Tech Pallet'!$A:$H,8,0)</f>
        <v>2.5119999999999999E-3</v>
      </c>
      <c r="AH188" s="25">
        <f t="shared" si="172"/>
        <v>163870</v>
      </c>
      <c r="AI188" s="25">
        <f t="shared" si="117"/>
        <v>0</v>
      </c>
      <c r="AJ188" s="8">
        <f t="shared" si="118"/>
        <v>738.37967914438502</v>
      </c>
      <c r="AK188" s="21">
        <f t="shared" si="119"/>
        <v>876.31016042780743</v>
      </c>
      <c r="AL188" s="20">
        <f t="shared" si="120"/>
        <v>0</v>
      </c>
      <c r="AM188" s="21">
        <f t="shared" si="121"/>
        <v>57.727272727272727</v>
      </c>
      <c r="AN188" s="21">
        <f t="shared" si="122"/>
        <v>67.454545454545453</v>
      </c>
      <c r="AO188" s="21">
        <f t="shared" si="123"/>
        <v>112.90909090909091</v>
      </c>
      <c r="AP188" s="21">
        <f t="shared" si="124"/>
        <v>92.181818181818187</v>
      </c>
      <c r="AQ188" s="21">
        <f t="shared" si="125"/>
        <v>74.732620320855617</v>
      </c>
      <c r="AR188" s="21">
        <f t="shared" si="126"/>
        <v>71.631016042780743</v>
      </c>
      <c r="AS188" s="21">
        <f t="shared" si="127"/>
        <v>110.86096256684492</v>
      </c>
      <c r="AT188" s="21">
        <f t="shared" si="128"/>
        <v>45.647058823529413</v>
      </c>
      <c r="AU188" s="21">
        <f t="shared" si="129"/>
        <v>40.983957219251337</v>
      </c>
      <c r="AV188" s="21">
        <f t="shared" si="130"/>
        <v>73.144385026737964</v>
      </c>
      <c r="AW188" s="21">
        <f t="shared" si="131"/>
        <v>64.288770053475929</v>
      </c>
      <c r="AX188" s="21">
        <f t="shared" si="132"/>
        <v>64.748663101604279</v>
      </c>
      <c r="AY188" s="21">
        <f t="shared" si="133"/>
        <v>0</v>
      </c>
      <c r="AZ188" s="21">
        <f t="shared" si="134"/>
        <v>0</v>
      </c>
      <c r="BA188" s="21">
        <f t="shared" si="135"/>
        <v>0</v>
      </c>
      <c r="BB188" s="21">
        <f t="shared" si="136"/>
        <v>0</v>
      </c>
      <c r="BC188" s="21">
        <f t="shared" si="137"/>
        <v>0</v>
      </c>
      <c r="BD188" s="21">
        <f t="shared" si="138"/>
        <v>0</v>
      </c>
      <c r="BE188" s="21">
        <f t="shared" si="139"/>
        <v>0</v>
      </c>
      <c r="BF188" s="21">
        <f t="shared" si="140"/>
        <v>0</v>
      </c>
      <c r="BG188" s="21">
        <f t="shared" si="141"/>
        <v>0</v>
      </c>
      <c r="BH188" s="21">
        <f t="shared" si="142"/>
        <v>0</v>
      </c>
      <c r="BI188" s="21">
        <f t="shared" si="143"/>
        <v>0</v>
      </c>
      <c r="BJ188" s="21">
        <f t="shared" si="144"/>
        <v>0</v>
      </c>
      <c r="BK188" s="17">
        <f t="shared" si="145"/>
        <v>346.849424</v>
      </c>
      <c r="BL188" s="22">
        <f t="shared" si="146"/>
        <v>411.64143999999999</v>
      </c>
      <c r="BM188" s="22">
        <f t="shared" si="147"/>
        <v>0</v>
      </c>
      <c r="BN188" s="22">
        <f t="shared" si="148"/>
        <v>27.117039999999999</v>
      </c>
      <c r="BO188" s="22">
        <f t="shared" si="149"/>
        <v>31.686367999999998</v>
      </c>
      <c r="BP188" s="22">
        <f t="shared" si="150"/>
        <v>53.038367999999998</v>
      </c>
      <c r="BQ188" s="22">
        <f t="shared" si="151"/>
        <v>43.301856000000001</v>
      </c>
      <c r="BR188" s="22">
        <f t="shared" si="152"/>
        <v>35.105199999999996</v>
      </c>
      <c r="BS188" s="22">
        <f t="shared" si="153"/>
        <v>33.648240000000001</v>
      </c>
      <c r="BT188" s="22">
        <f t="shared" si="154"/>
        <v>52.076271999999996</v>
      </c>
      <c r="BU188" s="22">
        <f t="shared" si="155"/>
        <v>21.442432</v>
      </c>
      <c r="BV188" s="22">
        <f t="shared" si="156"/>
        <v>19.251967999999998</v>
      </c>
      <c r="BW188" s="22">
        <f t="shared" si="157"/>
        <v>34.359135999999999</v>
      </c>
      <c r="BX188" s="22">
        <f t="shared" si="158"/>
        <v>30.199263999999999</v>
      </c>
      <c r="BY188" s="22">
        <f t="shared" si="159"/>
        <v>30.415295999999998</v>
      </c>
      <c r="BZ188" s="22">
        <f t="shared" si="160"/>
        <v>0</v>
      </c>
      <c r="CA188" s="22">
        <f t="shared" si="161"/>
        <v>0</v>
      </c>
      <c r="CB188" s="22">
        <f t="shared" si="162"/>
        <v>0</v>
      </c>
      <c r="CC188" s="22">
        <f t="shared" si="163"/>
        <v>0</v>
      </c>
      <c r="CD188" s="22">
        <f t="shared" si="164"/>
        <v>0</v>
      </c>
      <c r="CE188" s="22">
        <f t="shared" si="165"/>
        <v>0</v>
      </c>
      <c r="CF188" s="22">
        <f t="shared" si="166"/>
        <v>0</v>
      </c>
      <c r="CG188" s="22">
        <f t="shared" si="167"/>
        <v>0</v>
      </c>
      <c r="CH188" s="22">
        <f t="shared" si="168"/>
        <v>0</v>
      </c>
      <c r="CI188" s="22">
        <f t="shared" si="169"/>
        <v>0</v>
      </c>
      <c r="CJ188" s="22">
        <f t="shared" si="170"/>
        <v>0</v>
      </c>
      <c r="CK188" s="22">
        <f t="shared" si="171"/>
        <v>0</v>
      </c>
    </row>
    <row r="189" spans="1:89" x14ac:dyDescent="0.25">
      <c r="A189" t="str">
        <f>VLOOKUP($C189,'Tech Pallet'!$A:$J,10,0)</f>
        <v>PIC</v>
      </c>
      <c r="B189" s="30" t="str">
        <f>VLOOKUP(C189,'Tech Pallet'!A:I,3,0)</f>
        <v>BJ PTS</v>
      </c>
      <c r="C189" s="12">
        <f>VLOOKUP($D189,'DU -UCC'!B:C,2,0)</f>
        <v>69797288</v>
      </c>
      <c r="D189" s="84">
        <v>10076840004031</v>
      </c>
      <c r="E189" s="85" t="s">
        <v>326</v>
      </c>
      <c r="F189" s="86">
        <v>146337</v>
      </c>
      <c r="G189" s="86">
        <v>6845</v>
      </c>
      <c r="H189" s="86">
        <v>15302</v>
      </c>
      <c r="I189" s="86">
        <v>11542</v>
      </c>
      <c r="J189" s="86">
        <v>10814</v>
      </c>
      <c r="K189" s="86">
        <v>25459</v>
      </c>
      <c r="L189" s="86">
        <v>18327</v>
      </c>
      <c r="M189" s="86">
        <v>20824</v>
      </c>
      <c r="N189" s="86">
        <v>19352</v>
      </c>
      <c r="O189" s="86">
        <v>16656</v>
      </c>
      <c r="P189" s="86">
        <v>12218</v>
      </c>
      <c r="Q189" s="86">
        <v>10361</v>
      </c>
      <c r="R189" s="86">
        <v>12712</v>
      </c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23">
        <f t="shared" si="116"/>
        <v>326749</v>
      </c>
      <c r="AF189">
        <f>VLOOKUP($C189,'Tech Pallet'!$A:$I,9,0)</f>
        <v>240</v>
      </c>
      <c r="AG189">
        <f>VLOOKUP($C189,'Tech Pallet'!$A:$H,8,0)</f>
        <v>3.7839999999999996E-3</v>
      </c>
      <c r="AH189" s="25">
        <f t="shared" si="172"/>
        <v>180412</v>
      </c>
      <c r="AI189" s="25">
        <f t="shared" si="117"/>
        <v>0</v>
      </c>
      <c r="AJ189" s="8">
        <f t="shared" si="118"/>
        <v>609.73749999999995</v>
      </c>
      <c r="AK189" s="21">
        <f t="shared" si="119"/>
        <v>751.7166666666667</v>
      </c>
      <c r="AL189" s="20">
        <f t="shared" si="120"/>
        <v>0</v>
      </c>
      <c r="AM189" s="21">
        <f t="shared" si="121"/>
        <v>28.520833333333332</v>
      </c>
      <c r="AN189" s="21">
        <f t="shared" si="122"/>
        <v>63.758333333333333</v>
      </c>
      <c r="AO189" s="21">
        <f t="shared" si="123"/>
        <v>48.091666666666669</v>
      </c>
      <c r="AP189" s="21">
        <f t="shared" si="124"/>
        <v>45.05833333333333</v>
      </c>
      <c r="AQ189" s="21">
        <f t="shared" si="125"/>
        <v>106.07916666666667</v>
      </c>
      <c r="AR189" s="21">
        <f t="shared" si="126"/>
        <v>76.362499999999997</v>
      </c>
      <c r="AS189" s="21">
        <f t="shared" si="127"/>
        <v>86.766666666666666</v>
      </c>
      <c r="AT189" s="21">
        <f t="shared" si="128"/>
        <v>80.63333333333334</v>
      </c>
      <c r="AU189" s="21">
        <f t="shared" si="129"/>
        <v>69.400000000000006</v>
      </c>
      <c r="AV189" s="21">
        <f t="shared" si="130"/>
        <v>50.908333333333331</v>
      </c>
      <c r="AW189" s="21">
        <f t="shared" si="131"/>
        <v>43.170833333333334</v>
      </c>
      <c r="AX189" s="21">
        <f t="shared" si="132"/>
        <v>52.966666666666669</v>
      </c>
      <c r="AY189" s="21">
        <f t="shared" si="133"/>
        <v>0</v>
      </c>
      <c r="AZ189" s="21">
        <f t="shared" si="134"/>
        <v>0</v>
      </c>
      <c r="BA189" s="21">
        <f t="shared" si="135"/>
        <v>0</v>
      </c>
      <c r="BB189" s="21">
        <f t="shared" si="136"/>
        <v>0</v>
      </c>
      <c r="BC189" s="21">
        <f t="shared" si="137"/>
        <v>0</v>
      </c>
      <c r="BD189" s="21">
        <f t="shared" si="138"/>
        <v>0</v>
      </c>
      <c r="BE189" s="21">
        <f t="shared" si="139"/>
        <v>0</v>
      </c>
      <c r="BF189" s="21">
        <f t="shared" si="140"/>
        <v>0</v>
      </c>
      <c r="BG189" s="21">
        <f t="shared" si="141"/>
        <v>0</v>
      </c>
      <c r="BH189" s="21">
        <f t="shared" si="142"/>
        <v>0</v>
      </c>
      <c r="BI189" s="21">
        <f t="shared" si="143"/>
        <v>0</v>
      </c>
      <c r="BJ189" s="21">
        <f t="shared" si="144"/>
        <v>0</v>
      </c>
      <c r="BK189" s="17">
        <f t="shared" si="145"/>
        <v>553.73920799999996</v>
      </c>
      <c r="BL189" s="22">
        <f t="shared" si="146"/>
        <v>682.67900799999995</v>
      </c>
      <c r="BM189" s="22">
        <f t="shared" si="147"/>
        <v>0</v>
      </c>
      <c r="BN189" s="22">
        <f t="shared" si="148"/>
        <v>25.901479999999996</v>
      </c>
      <c r="BO189" s="22">
        <f t="shared" si="149"/>
        <v>57.902767999999995</v>
      </c>
      <c r="BP189" s="22">
        <f t="shared" si="150"/>
        <v>43.674927999999994</v>
      </c>
      <c r="BQ189" s="22">
        <f t="shared" si="151"/>
        <v>40.920175999999998</v>
      </c>
      <c r="BR189" s="22">
        <f t="shared" si="152"/>
        <v>96.336855999999983</v>
      </c>
      <c r="BS189" s="22">
        <f t="shared" si="153"/>
        <v>69.349367999999998</v>
      </c>
      <c r="BT189" s="22">
        <f t="shared" si="154"/>
        <v>78.79801599999999</v>
      </c>
      <c r="BU189" s="22">
        <f t="shared" si="155"/>
        <v>73.22796799999999</v>
      </c>
      <c r="BV189" s="22">
        <f t="shared" si="156"/>
        <v>63.026303999999996</v>
      </c>
      <c r="BW189" s="22">
        <f t="shared" si="157"/>
        <v>46.232911999999992</v>
      </c>
      <c r="BX189" s="22">
        <f t="shared" si="158"/>
        <v>39.206023999999999</v>
      </c>
      <c r="BY189" s="22">
        <f t="shared" si="159"/>
        <v>48.102207999999997</v>
      </c>
      <c r="BZ189" s="22">
        <f t="shared" si="160"/>
        <v>0</v>
      </c>
      <c r="CA189" s="22">
        <f t="shared" si="161"/>
        <v>0</v>
      </c>
      <c r="CB189" s="22">
        <f t="shared" si="162"/>
        <v>0</v>
      </c>
      <c r="CC189" s="22">
        <f t="shared" si="163"/>
        <v>0</v>
      </c>
      <c r="CD189" s="22">
        <f t="shared" si="164"/>
        <v>0</v>
      </c>
      <c r="CE189" s="22">
        <f t="shared" si="165"/>
        <v>0</v>
      </c>
      <c r="CF189" s="22">
        <f t="shared" si="166"/>
        <v>0</v>
      </c>
      <c r="CG189" s="22">
        <f t="shared" si="167"/>
        <v>0</v>
      </c>
      <c r="CH189" s="22">
        <f t="shared" si="168"/>
        <v>0</v>
      </c>
      <c r="CI189" s="22">
        <f t="shared" si="169"/>
        <v>0</v>
      </c>
      <c r="CJ189" s="22">
        <f t="shared" si="170"/>
        <v>0</v>
      </c>
      <c r="CK189" s="22">
        <f t="shared" si="171"/>
        <v>0</v>
      </c>
    </row>
    <row r="190" spans="1:89" x14ac:dyDescent="0.25">
      <c r="A190" t="str">
        <f>VLOOKUP($C190,'Tech Pallet'!$A:$J,10,0)</f>
        <v>PIC</v>
      </c>
      <c r="B190" s="30" t="str">
        <f>VLOOKUP(C190,'Tech Pallet'!A:I,3,0)</f>
        <v>SP1</v>
      </c>
      <c r="C190" s="12">
        <f>VLOOKUP($D190,'DU -UCC'!B:C,2,0)</f>
        <v>64898310</v>
      </c>
      <c r="D190" s="84">
        <v>10077567004403</v>
      </c>
      <c r="E190" s="85" t="s">
        <v>568</v>
      </c>
      <c r="F190" s="86">
        <v>0</v>
      </c>
      <c r="G190" s="86">
        <v>0</v>
      </c>
      <c r="H190" s="86">
        <v>0</v>
      </c>
      <c r="I190" s="86">
        <v>0</v>
      </c>
      <c r="J190" s="86">
        <v>0</v>
      </c>
      <c r="K190" s="86">
        <v>0</v>
      </c>
      <c r="L190" s="86">
        <v>0</v>
      </c>
      <c r="M190" s="86">
        <v>0</v>
      </c>
      <c r="N190" s="86">
        <v>0</v>
      </c>
      <c r="O190" s="86">
        <v>9515</v>
      </c>
      <c r="P190" s="86">
        <v>0</v>
      </c>
      <c r="Q190" s="86">
        <v>0</v>
      </c>
      <c r="R190" s="86">
        <v>0</v>
      </c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23">
        <f t="shared" si="116"/>
        <v>9515</v>
      </c>
      <c r="AF190">
        <f>VLOOKUP($C190,'Tech Pallet'!$A:$I,9,0)</f>
        <v>240</v>
      </c>
      <c r="AG190">
        <f>VLOOKUP($C190,'Tech Pallet'!$A:$H,8,0)</f>
        <v>3.7839999999999996E-3</v>
      </c>
      <c r="AH190" s="25">
        <f t="shared" si="172"/>
        <v>9515</v>
      </c>
      <c r="AI190" s="25">
        <f t="shared" si="117"/>
        <v>0</v>
      </c>
      <c r="AJ190" s="8">
        <f t="shared" si="118"/>
        <v>0</v>
      </c>
      <c r="AK190" s="21">
        <f t="shared" si="119"/>
        <v>39.645833333333336</v>
      </c>
      <c r="AL190" s="20">
        <f t="shared" si="120"/>
        <v>0</v>
      </c>
      <c r="AM190" s="21">
        <f t="shared" si="121"/>
        <v>0</v>
      </c>
      <c r="AN190" s="21">
        <f t="shared" si="122"/>
        <v>0</v>
      </c>
      <c r="AO190" s="21">
        <f t="shared" si="123"/>
        <v>0</v>
      </c>
      <c r="AP190" s="21">
        <f t="shared" si="124"/>
        <v>0</v>
      </c>
      <c r="AQ190" s="21">
        <f t="shared" si="125"/>
        <v>0</v>
      </c>
      <c r="AR190" s="21">
        <f t="shared" si="126"/>
        <v>0</v>
      </c>
      <c r="AS190" s="21">
        <f t="shared" si="127"/>
        <v>0</v>
      </c>
      <c r="AT190" s="21">
        <f t="shared" si="128"/>
        <v>0</v>
      </c>
      <c r="AU190" s="21">
        <f t="shared" si="129"/>
        <v>39.645833333333336</v>
      </c>
      <c r="AV190" s="21">
        <f t="shared" si="130"/>
        <v>0</v>
      </c>
      <c r="AW190" s="21">
        <f t="shared" si="131"/>
        <v>0</v>
      </c>
      <c r="AX190" s="21">
        <f t="shared" si="132"/>
        <v>0</v>
      </c>
      <c r="AY190" s="21">
        <f t="shared" si="133"/>
        <v>0</v>
      </c>
      <c r="AZ190" s="21">
        <f t="shared" si="134"/>
        <v>0</v>
      </c>
      <c r="BA190" s="21">
        <f t="shared" si="135"/>
        <v>0</v>
      </c>
      <c r="BB190" s="21">
        <f t="shared" si="136"/>
        <v>0</v>
      </c>
      <c r="BC190" s="21">
        <f t="shared" si="137"/>
        <v>0</v>
      </c>
      <c r="BD190" s="21">
        <f t="shared" si="138"/>
        <v>0</v>
      </c>
      <c r="BE190" s="21">
        <f t="shared" si="139"/>
        <v>0</v>
      </c>
      <c r="BF190" s="21">
        <f t="shared" si="140"/>
        <v>0</v>
      </c>
      <c r="BG190" s="21">
        <f t="shared" si="141"/>
        <v>0</v>
      </c>
      <c r="BH190" s="21">
        <f t="shared" si="142"/>
        <v>0</v>
      </c>
      <c r="BI190" s="21">
        <f t="shared" si="143"/>
        <v>0</v>
      </c>
      <c r="BJ190" s="21">
        <f t="shared" si="144"/>
        <v>0</v>
      </c>
      <c r="BK190" s="17">
        <f t="shared" si="145"/>
        <v>0</v>
      </c>
      <c r="BL190" s="22">
        <f t="shared" si="146"/>
        <v>36.004759999999997</v>
      </c>
      <c r="BM190" s="22">
        <f t="shared" si="147"/>
        <v>0</v>
      </c>
      <c r="BN190" s="22">
        <f t="shared" si="148"/>
        <v>0</v>
      </c>
      <c r="BO190" s="22">
        <f t="shared" si="149"/>
        <v>0</v>
      </c>
      <c r="BP190" s="22">
        <f t="shared" si="150"/>
        <v>0</v>
      </c>
      <c r="BQ190" s="22">
        <f t="shared" si="151"/>
        <v>0</v>
      </c>
      <c r="BR190" s="22">
        <f t="shared" si="152"/>
        <v>0</v>
      </c>
      <c r="BS190" s="22">
        <f t="shared" si="153"/>
        <v>0</v>
      </c>
      <c r="BT190" s="22">
        <f t="shared" si="154"/>
        <v>0</v>
      </c>
      <c r="BU190" s="22">
        <f t="shared" si="155"/>
        <v>0</v>
      </c>
      <c r="BV190" s="22">
        <f t="shared" si="156"/>
        <v>36.004759999999997</v>
      </c>
      <c r="BW190" s="22">
        <f t="shared" si="157"/>
        <v>0</v>
      </c>
      <c r="BX190" s="22">
        <f t="shared" si="158"/>
        <v>0</v>
      </c>
      <c r="BY190" s="22">
        <f t="shared" si="159"/>
        <v>0</v>
      </c>
      <c r="BZ190" s="22">
        <f t="shared" si="160"/>
        <v>0</v>
      </c>
      <c r="CA190" s="22">
        <f t="shared" si="161"/>
        <v>0</v>
      </c>
      <c r="CB190" s="22">
        <f t="shared" si="162"/>
        <v>0</v>
      </c>
      <c r="CC190" s="22">
        <f t="shared" si="163"/>
        <v>0</v>
      </c>
      <c r="CD190" s="22">
        <f t="shared" si="164"/>
        <v>0</v>
      </c>
      <c r="CE190" s="22">
        <f t="shared" si="165"/>
        <v>0</v>
      </c>
      <c r="CF190" s="22">
        <f t="shared" si="166"/>
        <v>0</v>
      </c>
      <c r="CG190" s="22">
        <f t="shared" si="167"/>
        <v>0</v>
      </c>
      <c r="CH190" s="22">
        <f t="shared" si="168"/>
        <v>0</v>
      </c>
      <c r="CI190" s="22">
        <f t="shared" si="169"/>
        <v>0</v>
      </c>
      <c r="CJ190" s="22">
        <f t="shared" si="170"/>
        <v>0</v>
      </c>
      <c r="CK190" s="22">
        <f t="shared" si="171"/>
        <v>0</v>
      </c>
    </row>
    <row r="191" spans="1:89" x14ac:dyDescent="0.25">
      <c r="A191" t="str">
        <f>VLOOKUP($C191,'Tech Pallet'!$A:$J,10,0)</f>
        <v>PIC</v>
      </c>
      <c r="B191" s="30" t="str">
        <f>VLOOKUP(C191,'Tech Pallet'!A:I,3,0)</f>
        <v>Talenti</v>
      </c>
      <c r="C191" s="12">
        <f>VLOOKUP($D191,'DU -UCC'!B:C,2,0)</f>
        <v>68860129</v>
      </c>
      <c r="D191" s="84">
        <v>20186852000024</v>
      </c>
      <c r="E191" s="85" t="s">
        <v>304</v>
      </c>
      <c r="F191" s="86">
        <v>175667</v>
      </c>
      <c r="G191" s="86">
        <v>14175</v>
      </c>
      <c r="H191" s="86">
        <v>12285</v>
      </c>
      <c r="I191" s="86">
        <v>16770</v>
      </c>
      <c r="J191" s="86">
        <v>15715</v>
      </c>
      <c r="K191" s="86">
        <v>16155</v>
      </c>
      <c r="L191" s="86">
        <v>19050</v>
      </c>
      <c r="M191" s="86">
        <v>17189</v>
      </c>
      <c r="N191" s="86">
        <v>14772</v>
      </c>
      <c r="O191" s="86">
        <v>15825</v>
      </c>
      <c r="P191" s="86">
        <v>13275</v>
      </c>
      <c r="Q191" s="86">
        <v>14100</v>
      </c>
      <c r="R191" s="86">
        <v>11685</v>
      </c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23">
        <f t="shared" si="116"/>
        <v>356663</v>
      </c>
      <c r="AF191">
        <f>VLOOKUP($C191,'Tech Pallet'!$A:$I,9,0)</f>
        <v>255</v>
      </c>
      <c r="AG191">
        <f>VLOOKUP($C191,'Tech Pallet'!$A:$H,8,0)</f>
        <v>3.7839999999999996E-3</v>
      </c>
      <c r="AH191" s="25">
        <f t="shared" si="172"/>
        <v>180996</v>
      </c>
      <c r="AI191" s="25">
        <f t="shared" si="117"/>
        <v>0</v>
      </c>
      <c r="AJ191" s="8">
        <f t="shared" si="118"/>
        <v>688.89019607843136</v>
      </c>
      <c r="AK191" s="21">
        <f t="shared" si="119"/>
        <v>709.78823529411761</v>
      </c>
      <c r="AL191" s="20">
        <f t="shared" si="120"/>
        <v>0</v>
      </c>
      <c r="AM191" s="21">
        <f t="shared" si="121"/>
        <v>55.588235294117645</v>
      </c>
      <c r="AN191" s="21">
        <f t="shared" si="122"/>
        <v>48.176470588235297</v>
      </c>
      <c r="AO191" s="21">
        <f t="shared" si="123"/>
        <v>65.764705882352942</v>
      </c>
      <c r="AP191" s="21">
        <f t="shared" si="124"/>
        <v>61.627450980392155</v>
      </c>
      <c r="AQ191" s="21">
        <f t="shared" si="125"/>
        <v>63.352941176470587</v>
      </c>
      <c r="AR191" s="21">
        <f t="shared" si="126"/>
        <v>74.705882352941174</v>
      </c>
      <c r="AS191" s="21">
        <f t="shared" si="127"/>
        <v>67.407843137254901</v>
      </c>
      <c r="AT191" s="21">
        <f t="shared" si="128"/>
        <v>57.929411764705883</v>
      </c>
      <c r="AU191" s="21">
        <f t="shared" si="129"/>
        <v>62.058823529411768</v>
      </c>
      <c r="AV191" s="21">
        <f t="shared" si="130"/>
        <v>52.058823529411768</v>
      </c>
      <c r="AW191" s="21">
        <f t="shared" si="131"/>
        <v>55.294117647058826</v>
      </c>
      <c r="AX191" s="21">
        <f t="shared" si="132"/>
        <v>45.823529411764703</v>
      </c>
      <c r="AY191" s="21">
        <f t="shared" si="133"/>
        <v>0</v>
      </c>
      <c r="AZ191" s="21">
        <f t="shared" si="134"/>
        <v>0</v>
      </c>
      <c r="BA191" s="21">
        <f t="shared" si="135"/>
        <v>0</v>
      </c>
      <c r="BB191" s="21">
        <f t="shared" si="136"/>
        <v>0</v>
      </c>
      <c r="BC191" s="21">
        <f t="shared" si="137"/>
        <v>0</v>
      </c>
      <c r="BD191" s="21">
        <f t="shared" si="138"/>
        <v>0</v>
      </c>
      <c r="BE191" s="21">
        <f t="shared" si="139"/>
        <v>0</v>
      </c>
      <c r="BF191" s="21">
        <f t="shared" si="140"/>
        <v>0</v>
      </c>
      <c r="BG191" s="21">
        <f t="shared" si="141"/>
        <v>0</v>
      </c>
      <c r="BH191" s="21">
        <f t="shared" si="142"/>
        <v>0</v>
      </c>
      <c r="BI191" s="21">
        <f t="shared" si="143"/>
        <v>0</v>
      </c>
      <c r="BJ191" s="21">
        <f t="shared" si="144"/>
        <v>0</v>
      </c>
      <c r="BK191" s="17">
        <f t="shared" si="145"/>
        <v>664.72392799999989</v>
      </c>
      <c r="BL191" s="22">
        <f t="shared" si="146"/>
        <v>684.8888639999999</v>
      </c>
      <c r="BM191" s="22">
        <f t="shared" si="147"/>
        <v>0</v>
      </c>
      <c r="BN191" s="22">
        <f t="shared" si="148"/>
        <v>53.638199999999998</v>
      </c>
      <c r="BO191" s="22">
        <f t="shared" si="149"/>
        <v>46.486439999999995</v>
      </c>
      <c r="BP191" s="22">
        <f t="shared" si="150"/>
        <v>63.457679999999996</v>
      </c>
      <c r="BQ191" s="22">
        <f t="shared" si="151"/>
        <v>59.465559999999996</v>
      </c>
      <c r="BR191" s="22">
        <f t="shared" si="152"/>
        <v>61.130519999999997</v>
      </c>
      <c r="BS191" s="22">
        <f t="shared" si="153"/>
        <v>72.085199999999986</v>
      </c>
      <c r="BT191" s="22">
        <f t="shared" si="154"/>
        <v>65.043175999999988</v>
      </c>
      <c r="BU191" s="22">
        <f t="shared" si="155"/>
        <v>55.897247999999998</v>
      </c>
      <c r="BV191" s="22">
        <f t="shared" si="156"/>
        <v>59.881799999999991</v>
      </c>
      <c r="BW191" s="22">
        <f t="shared" si="157"/>
        <v>50.232599999999998</v>
      </c>
      <c r="BX191" s="22">
        <f t="shared" si="158"/>
        <v>53.354399999999991</v>
      </c>
      <c r="BY191" s="22">
        <f t="shared" si="159"/>
        <v>44.216039999999992</v>
      </c>
      <c r="BZ191" s="22">
        <f t="shared" si="160"/>
        <v>0</v>
      </c>
      <c r="CA191" s="22">
        <f t="shared" si="161"/>
        <v>0</v>
      </c>
      <c r="CB191" s="22">
        <f t="shared" si="162"/>
        <v>0</v>
      </c>
      <c r="CC191" s="22">
        <f t="shared" si="163"/>
        <v>0</v>
      </c>
      <c r="CD191" s="22">
        <f t="shared" si="164"/>
        <v>0</v>
      </c>
      <c r="CE191" s="22">
        <f t="shared" si="165"/>
        <v>0</v>
      </c>
      <c r="CF191" s="22">
        <f t="shared" si="166"/>
        <v>0</v>
      </c>
      <c r="CG191" s="22">
        <f t="shared" si="167"/>
        <v>0</v>
      </c>
      <c r="CH191" s="22">
        <f t="shared" si="168"/>
        <v>0</v>
      </c>
      <c r="CI191" s="22">
        <f t="shared" si="169"/>
        <v>0</v>
      </c>
      <c r="CJ191" s="22">
        <f t="shared" si="170"/>
        <v>0</v>
      </c>
      <c r="CK191" s="22">
        <f t="shared" si="171"/>
        <v>0</v>
      </c>
    </row>
    <row r="192" spans="1:89" x14ac:dyDescent="0.25">
      <c r="A192" t="str">
        <f>VLOOKUP($C192,'Tech Pallet'!$A:$J,10,0)</f>
        <v>PIC</v>
      </c>
      <c r="B192" s="30" t="str">
        <f>VLOOKUP(C192,'Tech Pallet'!A:I,3,0)</f>
        <v>BJ PTS</v>
      </c>
      <c r="C192" s="12">
        <f>VLOOKUP($D192,'DU -UCC'!B:C,2,0)</f>
        <v>84164937</v>
      </c>
      <c r="D192" s="84">
        <v>10076840100122</v>
      </c>
      <c r="E192" s="85" t="s">
        <v>301</v>
      </c>
      <c r="F192" s="86">
        <v>187716</v>
      </c>
      <c r="G192" s="86">
        <v>12162</v>
      </c>
      <c r="H192" s="86">
        <v>17247</v>
      </c>
      <c r="I192" s="86">
        <v>18832</v>
      </c>
      <c r="J192" s="86">
        <v>17203</v>
      </c>
      <c r="K192" s="86">
        <v>14869</v>
      </c>
      <c r="L192" s="86">
        <v>20658</v>
      </c>
      <c r="M192" s="86">
        <v>16111</v>
      </c>
      <c r="N192" s="86">
        <v>16072</v>
      </c>
      <c r="O192" s="86">
        <v>18782</v>
      </c>
      <c r="P192" s="86">
        <v>10624</v>
      </c>
      <c r="Q192" s="86">
        <v>11404</v>
      </c>
      <c r="R192" s="86">
        <v>11528</v>
      </c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23">
        <f t="shared" si="116"/>
        <v>373208</v>
      </c>
      <c r="AF192">
        <f>VLOOKUP($C192,'Tech Pallet'!$A:$I,9,0)</f>
        <v>240</v>
      </c>
      <c r="AG192">
        <f>VLOOKUP($C192,'Tech Pallet'!$A:$H,8,0)</f>
        <v>3.7853439999999999E-3</v>
      </c>
      <c r="AH192" s="25">
        <f t="shared" si="172"/>
        <v>185492</v>
      </c>
      <c r="AI192" s="25">
        <f t="shared" si="117"/>
        <v>0</v>
      </c>
      <c r="AJ192" s="8">
        <f t="shared" si="118"/>
        <v>782.15</v>
      </c>
      <c r="AK192" s="21">
        <f t="shared" si="119"/>
        <v>772.88333333333333</v>
      </c>
      <c r="AL192" s="20">
        <f t="shared" si="120"/>
        <v>0</v>
      </c>
      <c r="AM192" s="21">
        <f t="shared" si="121"/>
        <v>50.674999999999997</v>
      </c>
      <c r="AN192" s="21">
        <f t="shared" si="122"/>
        <v>71.862499999999997</v>
      </c>
      <c r="AO192" s="21">
        <f t="shared" si="123"/>
        <v>78.466666666666669</v>
      </c>
      <c r="AP192" s="21">
        <f t="shared" si="124"/>
        <v>71.67916666666666</v>
      </c>
      <c r="AQ192" s="21">
        <f t="shared" si="125"/>
        <v>61.954166666666666</v>
      </c>
      <c r="AR192" s="21">
        <f t="shared" si="126"/>
        <v>86.075000000000003</v>
      </c>
      <c r="AS192" s="21">
        <f t="shared" si="127"/>
        <v>67.129166666666663</v>
      </c>
      <c r="AT192" s="21">
        <f t="shared" si="128"/>
        <v>66.966666666666669</v>
      </c>
      <c r="AU192" s="21">
        <f t="shared" si="129"/>
        <v>78.25833333333334</v>
      </c>
      <c r="AV192" s="21">
        <f t="shared" si="130"/>
        <v>44.266666666666666</v>
      </c>
      <c r="AW192" s="21">
        <f t="shared" si="131"/>
        <v>47.516666666666666</v>
      </c>
      <c r="AX192" s="21">
        <f t="shared" si="132"/>
        <v>48.033333333333331</v>
      </c>
      <c r="AY192" s="21">
        <f t="shared" si="133"/>
        <v>0</v>
      </c>
      <c r="AZ192" s="21">
        <f t="shared" si="134"/>
        <v>0</v>
      </c>
      <c r="BA192" s="21">
        <f t="shared" si="135"/>
        <v>0</v>
      </c>
      <c r="BB192" s="21">
        <f t="shared" si="136"/>
        <v>0</v>
      </c>
      <c r="BC192" s="21">
        <f t="shared" si="137"/>
        <v>0</v>
      </c>
      <c r="BD192" s="21">
        <f t="shared" si="138"/>
        <v>0</v>
      </c>
      <c r="BE192" s="21">
        <f t="shared" si="139"/>
        <v>0</v>
      </c>
      <c r="BF192" s="21">
        <f t="shared" si="140"/>
        <v>0</v>
      </c>
      <c r="BG192" s="21">
        <f t="shared" si="141"/>
        <v>0</v>
      </c>
      <c r="BH192" s="21">
        <f t="shared" si="142"/>
        <v>0</v>
      </c>
      <c r="BI192" s="21">
        <f t="shared" si="143"/>
        <v>0</v>
      </c>
      <c r="BJ192" s="21">
        <f t="shared" si="144"/>
        <v>0</v>
      </c>
      <c r="BK192" s="17">
        <f t="shared" si="145"/>
        <v>710.56963430400003</v>
      </c>
      <c r="BL192" s="22">
        <f t="shared" si="146"/>
        <v>702.15102924799999</v>
      </c>
      <c r="BM192" s="22">
        <f t="shared" si="147"/>
        <v>0</v>
      </c>
      <c r="BN192" s="22">
        <f t="shared" si="148"/>
        <v>46.037353727999999</v>
      </c>
      <c r="BO192" s="22">
        <f t="shared" si="149"/>
        <v>65.285827967999992</v>
      </c>
      <c r="BP192" s="22">
        <f t="shared" si="150"/>
        <v>71.285598207999996</v>
      </c>
      <c r="BQ192" s="22">
        <f t="shared" si="151"/>
        <v>65.119272831999993</v>
      </c>
      <c r="BR192" s="22">
        <f t="shared" si="152"/>
        <v>56.284279935999997</v>
      </c>
      <c r="BS192" s="22">
        <f t="shared" si="153"/>
        <v>78.197636352000004</v>
      </c>
      <c r="BT192" s="22">
        <f t="shared" si="154"/>
        <v>60.985677183999996</v>
      </c>
      <c r="BU192" s="22">
        <f t="shared" si="155"/>
        <v>60.838048768</v>
      </c>
      <c r="BV192" s="22">
        <f t="shared" si="156"/>
        <v>71.096331007999993</v>
      </c>
      <c r="BW192" s="22">
        <f t="shared" si="157"/>
        <v>40.215494655999997</v>
      </c>
      <c r="BX192" s="22">
        <f t="shared" si="158"/>
        <v>43.168062976000002</v>
      </c>
      <c r="BY192" s="22">
        <f t="shared" si="159"/>
        <v>43.637445632000002</v>
      </c>
      <c r="BZ192" s="22">
        <f t="shared" si="160"/>
        <v>0</v>
      </c>
      <c r="CA192" s="22">
        <f t="shared" si="161"/>
        <v>0</v>
      </c>
      <c r="CB192" s="22">
        <f t="shared" si="162"/>
        <v>0</v>
      </c>
      <c r="CC192" s="22">
        <f t="shared" si="163"/>
        <v>0</v>
      </c>
      <c r="CD192" s="22">
        <f t="shared" si="164"/>
        <v>0</v>
      </c>
      <c r="CE192" s="22">
        <f t="shared" si="165"/>
        <v>0</v>
      </c>
      <c r="CF192" s="22">
        <f t="shared" si="166"/>
        <v>0</v>
      </c>
      <c r="CG192" s="22">
        <f t="shared" si="167"/>
        <v>0</v>
      </c>
      <c r="CH192" s="22">
        <f t="shared" si="168"/>
        <v>0</v>
      </c>
      <c r="CI192" s="22">
        <f t="shared" si="169"/>
        <v>0</v>
      </c>
      <c r="CJ192" s="22">
        <f t="shared" si="170"/>
        <v>0</v>
      </c>
      <c r="CK192" s="22">
        <f t="shared" si="171"/>
        <v>0</v>
      </c>
    </row>
    <row r="193" spans="1:89" x14ac:dyDescent="0.25">
      <c r="A193" t="str">
        <f>VLOOKUP($C193,'Tech Pallet'!$A:$J,10,0)</f>
        <v>PIC</v>
      </c>
      <c r="B193" s="30" t="str">
        <f>VLOOKUP(C193,'Tech Pallet'!A:I,3,0)</f>
        <v>BJ PTS</v>
      </c>
      <c r="C193" s="12">
        <f>VLOOKUP($D193,'DU -UCC'!B:C,2,0)</f>
        <v>62678153</v>
      </c>
      <c r="D193" s="84">
        <v>10076840002884</v>
      </c>
      <c r="E193" s="85" t="s">
        <v>305</v>
      </c>
      <c r="F193" s="86">
        <v>180237</v>
      </c>
      <c r="G193" s="86">
        <v>9518</v>
      </c>
      <c r="H193" s="86">
        <v>16980</v>
      </c>
      <c r="I193" s="86">
        <v>17478</v>
      </c>
      <c r="J193" s="86">
        <v>18766</v>
      </c>
      <c r="K193" s="86">
        <v>15870</v>
      </c>
      <c r="L193" s="86">
        <v>22185</v>
      </c>
      <c r="M193" s="86">
        <v>17609</v>
      </c>
      <c r="N193" s="86">
        <v>19850</v>
      </c>
      <c r="O193" s="86">
        <v>16773</v>
      </c>
      <c r="P193" s="86">
        <v>12031</v>
      </c>
      <c r="Q193" s="86">
        <v>10639</v>
      </c>
      <c r="R193" s="86">
        <v>13547</v>
      </c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23">
        <f t="shared" si="116"/>
        <v>371483</v>
      </c>
      <c r="AF193">
        <f>VLOOKUP($C193,'Tech Pallet'!$A:$I,9,0)</f>
        <v>240</v>
      </c>
      <c r="AG193">
        <f>VLOOKUP($C193,'Tech Pallet'!$A:$H,8,0)</f>
        <v>3.7839999999999996E-3</v>
      </c>
      <c r="AH193" s="25">
        <f t="shared" si="172"/>
        <v>191246</v>
      </c>
      <c r="AI193" s="25">
        <f t="shared" si="117"/>
        <v>0</v>
      </c>
      <c r="AJ193" s="8">
        <f t="shared" si="118"/>
        <v>750.98749999999995</v>
      </c>
      <c r="AK193" s="21">
        <f t="shared" si="119"/>
        <v>796.85833333333335</v>
      </c>
      <c r="AL193" s="20">
        <f t="shared" si="120"/>
        <v>0</v>
      </c>
      <c r="AM193" s="21">
        <f t="shared" si="121"/>
        <v>39.658333333333331</v>
      </c>
      <c r="AN193" s="21">
        <f t="shared" si="122"/>
        <v>70.75</v>
      </c>
      <c r="AO193" s="21">
        <f t="shared" si="123"/>
        <v>72.825000000000003</v>
      </c>
      <c r="AP193" s="21">
        <f t="shared" si="124"/>
        <v>78.191666666666663</v>
      </c>
      <c r="AQ193" s="21">
        <f t="shared" si="125"/>
        <v>66.125</v>
      </c>
      <c r="AR193" s="21">
        <f t="shared" si="126"/>
        <v>92.4375</v>
      </c>
      <c r="AS193" s="21">
        <f t="shared" si="127"/>
        <v>73.370833333333337</v>
      </c>
      <c r="AT193" s="21">
        <f t="shared" si="128"/>
        <v>82.708333333333329</v>
      </c>
      <c r="AU193" s="21">
        <f t="shared" si="129"/>
        <v>69.887500000000003</v>
      </c>
      <c r="AV193" s="21">
        <f t="shared" si="130"/>
        <v>50.12916666666667</v>
      </c>
      <c r="AW193" s="21">
        <f t="shared" si="131"/>
        <v>44.329166666666666</v>
      </c>
      <c r="AX193" s="21">
        <f t="shared" si="132"/>
        <v>56.445833333333333</v>
      </c>
      <c r="AY193" s="21">
        <f t="shared" si="133"/>
        <v>0</v>
      </c>
      <c r="AZ193" s="21">
        <f t="shared" si="134"/>
        <v>0</v>
      </c>
      <c r="BA193" s="21">
        <f t="shared" si="135"/>
        <v>0</v>
      </c>
      <c r="BB193" s="21">
        <f t="shared" si="136"/>
        <v>0</v>
      </c>
      <c r="BC193" s="21">
        <f t="shared" si="137"/>
        <v>0</v>
      </c>
      <c r="BD193" s="21">
        <f t="shared" si="138"/>
        <v>0</v>
      </c>
      <c r="BE193" s="21">
        <f t="shared" si="139"/>
        <v>0</v>
      </c>
      <c r="BF193" s="21">
        <f t="shared" si="140"/>
        <v>0</v>
      </c>
      <c r="BG193" s="21">
        <f t="shared" si="141"/>
        <v>0</v>
      </c>
      <c r="BH193" s="21">
        <f t="shared" si="142"/>
        <v>0</v>
      </c>
      <c r="BI193" s="21">
        <f t="shared" si="143"/>
        <v>0</v>
      </c>
      <c r="BJ193" s="21">
        <f t="shared" si="144"/>
        <v>0</v>
      </c>
      <c r="BK193" s="17">
        <f t="shared" si="145"/>
        <v>682.01680799999997</v>
      </c>
      <c r="BL193" s="22">
        <f t="shared" si="146"/>
        <v>723.67486399999996</v>
      </c>
      <c r="BM193" s="22">
        <f t="shared" si="147"/>
        <v>0</v>
      </c>
      <c r="BN193" s="22">
        <f t="shared" si="148"/>
        <v>36.016112</v>
      </c>
      <c r="BO193" s="22">
        <f t="shared" si="149"/>
        <v>64.252319999999997</v>
      </c>
      <c r="BP193" s="22">
        <f t="shared" si="150"/>
        <v>66.136751999999987</v>
      </c>
      <c r="BQ193" s="22">
        <f t="shared" si="151"/>
        <v>71.010543999999996</v>
      </c>
      <c r="BR193" s="22">
        <f t="shared" si="152"/>
        <v>60.052079999999997</v>
      </c>
      <c r="BS193" s="22">
        <f t="shared" si="153"/>
        <v>83.948039999999992</v>
      </c>
      <c r="BT193" s="22">
        <f t="shared" si="154"/>
        <v>66.632455999999991</v>
      </c>
      <c r="BU193" s="22">
        <f t="shared" si="155"/>
        <v>75.112399999999994</v>
      </c>
      <c r="BV193" s="22">
        <f t="shared" si="156"/>
        <v>63.469031999999991</v>
      </c>
      <c r="BW193" s="22">
        <f t="shared" si="157"/>
        <v>45.525303999999998</v>
      </c>
      <c r="BX193" s="22">
        <f t="shared" si="158"/>
        <v>40.257975999999999</v>
      </c>
      <c r="BY193" s="22">
        <f t="shared" si="159"/>
        <v>51.261847999999993</v>
      </c>
      <c r="BZ193" s="22">
        <f t="shared" si="160"/>
        <v>0</v>
      </c>
      <c r="CA193" s="22">
        <f t="shared" si="161"/>
        <v>0</v>
      </c>
      <c r="CB193" s="22">
        <f t="shared" si="162"/>
        <v>0</v>
      </c>
      <c r="CC193" s="22">
        <f t="shared" si="163"/>
        <v>0</v>
      </c>
      <c r="CD193" s="22">
        <f t="shared" si="164"/>
        <v>0</v>
      </c>
      <c r="CE193" s="22">
        <f t="shared" si="165"/>
        <v>0</v>
      </c>
      <c r="CF193" s="22">
        <f t="shared" si="166"/>
        <v>0</v>
      </c>
      <c r="CG193" s="22">
        <f t="shared" si="167"/>
        <v>0</v>
      </c>
      <c r="CH193" s="22">
        <f t="shared" si="168"/>
        <v>0</v>
      </c>
      <c r="CI193" s="22">
        <f t="shared" si="169"/>
        <v>0</v>
      </c>
      <c r="CJ193" s="22">
        <f t="shared" si="170"/>
        <v>0</v>
      </c>
      <c r="CK193" s="22">
        <f t="shared" si="171"/>
        <v>0</v>
      </c>
    </row>
    <row r="194" spans="1:89" x14ac:dyDescent="0.25">
      <c r="A194" t="str">
        <f>VLOOKUP($C194,'Tech Pallet'!$A:$J,10,0)</f>
        <v>NOV</v>
      </c>
      <c r="B194" s="30" t="str">
        <f>VLOOKUP(C194,'Tech Pallet'!A:I,3,0)</f>
        <v>MBG</v>
      </c>
      <c r="C194" s="12">
        <f>VLOOKUP($D194,'DU -UCC'!B:C,2,0)</f>
        <v>69700048</v>
      </c>
      <c r="D194" s="84">
        <v>10077567003451</v>
      </c>
      <c r="E194" s="85" t="s">
        <v>288</v>
      </c>
      <c r="F194" s="86">
        <v>196076</v>
      </c>
      <c r="G194" s="86">
        <v>4587</v>
      </c>
      <c r="H194" s="86">
        <v>11197</v>
      </c>
      <c r="I194" s="86">
        <v>16131</v>
      </c>
      <c r="J194" s="86">
        <v>21293</v>
      </c>
      <c r="K194" s="86">
        <v>26460</v>
      </c>
      <c r="L194" s="86">
        <v>24930</v>
      </c>
      <c r="M194" s="86">
        <v>27510</v>
      </c>
      <c r="N194" s="86">
        <v>21983</v>
      </c>
      <c r="O194" s="86">
        <v>17115</v>
      </c>
      <c r="P194" s="86">
        <v>12255</v>
      </c>
      <c r="Q194" s="86">
        <v>8730</v>
      </c>
      <c r="R194" s="86">
        <v>5355</v>
      </c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23">
        <f t="shared" si="116"/>
        <v>393622</v>
      </c>
      <c r="AF194">
        <f>VLOOKUP($C194,'Tech Pallet'!$A:$I,9,0)</f>
        <v>225</v>
      </c>
      <c r="AG194">
        <f>VLOOKUP($C194,'Tech Pallet'!$A:$H,8,0)</f>
        <v>2.7360000000000002E-3</v>
      </c>
      <c r="AH194" s="25">
        <f t="shared" si="172"/>
        <v>197546</v>
      </c>
      <c r="AI194" s="25">
        <f t="shared" si="117"/>
        <v>0</v>
      </c>
      <c r="AJ194" s="8">
        <f t="shared" si="118"/>
        <v>871.44888888888886</v>
      </c>
      <c r="AK194" s="21">
        <f t="shared" si="119"/>
        <v>877.98222222222228</v>
      </c>
      <c r="AL194" s="20">
        <f t="shared" si="120"/>
        <v>0</v>
      </c>
      <c r="AM194" s="21">
        <f t="shared" si="121"/>
        <v>20.386666666666667</v>
      </c>
      <c r="AN194" s="21">
        <f t="shared" si="122"/>
        <v>49.764444444444443</v>
      </c>
      <c r="AO194" s="21">
        <f t="shared" si="123"/>
        <v>71.693333333333328</v>
      </c>
      <c r="AP194" s="21">
        <f t="shared" si="124"/>
        <v>94.635555555555555</v>
      </c>
      <c r="AQ194" s="21">
        <f t="shared" si="125"/>
        <v>117.6</v>
      </c>
      <c r="AR194" s="21">
        <f t="shared" si="126"/>
        <v>110.8</v>
      </c>
      <c r="AS194" s="21">
        <f t="shared" si="127"/>
        <v>122.26666666666667</v>
      </c>
      <c r="AT194" s="21">
        <f t="shared" si="128"/>
        <v>97.702222222222218</v>
      </c>
      <c r="AU194" s="21">
        <f t="shared" si="129"/>
        <v>76.066666666666663</v>
      </c>
      <c r="AV194" s="21">
        <f t="shared" si="130"/>
        <v>54.466666666666669</v>
      </c>
      <c r="AW194" s="21">
        <f t="shared" si="131"/>
        <v>38.799999999999997</v>
      </c>
      <c r="AX194" s="21">
        <f t="shared" si="132"/>
        <v>23.8</v>
      </c>
      <c r="AY194" s="21">
        <f t="shared" si="133"/>
        <v>0</v>
      </c>
      <c r="AZ194" s="21">
        <f t="shared" si="134"/>
        <v>0</v>
      </c>
      <c r="BA194" s="21">
        <f t="shared" si="135"/>
        <v>0</v>
      </c>
      <c r="BB194" s="21">
        <f t="shared" si="136"/>
        <v>0</v>
      </c>
      <c r="BC194" s="21">
        <f t="shared" si="137"/>
        <v>0</v>
      </c>
      <c r="BD194" s="21">
        <f t="shared" si="138"/>
        <v>0</v>
      </c>
      <c r="BE194" s="21">
        <f t="shared" si="139"/>
        <v>0</v>
      </c>
      <c r="BF194" s="21">
        <f t="shared" si="140"/>
        <v>0</v>
      </c>
      <c r="BG194" s="21">
        <f t="shared" si="141"/>
        <v>0</v>
      </c>
      <c r="BH194" s="21">
        <f t="shared" si="142"/>
        <v>0</v>
      </c>
      <c r="BI194" s="21">
        <f t="shared" si="143"/>
        <v>0</v>
      </c>
      <c r="BJ194" s="21">
        <f t="shared" si="144"/>
        <v>0</v>
      </c>
      <c r="BK194" s="17">
        <f t="shared" si="145"/>
        <v>536.46393599999999</v>
      </c>
      <c r="BL194" s="22">
        <f t="shared" si="146"/>
        <v>540.48585600000001</v>
      </c>
      <c r="BM194" s="22">
        <f t="shared" si="147"/>
        <v>0</v>
      </c>
      <c r="BN194" s="22">
        <f t="shared" si="148"/>
        <v>12.550032</v>
      </c>
      <c r="BO194" s="22">
        <f t="shared" si="149"/>
        <v>30.634992</v>
      </c>
      <c r="BP194" s="22">
        <f t="shared" si="150"/>
        <v>44.134416000000002</v>
      </c>
      <c r="BQ194" s="22">
        <f t="shared" si="151"/>
        <v>58.257648000000003</v>
      </c>
      <c r="BR194" s="22">
        <f t="shared" si="152"/>
        <v>72.394559999999998</v>
      </c>
      <c r="BS194" s="22">
        <f t="shared" si="153"/>
        <v>68.208480000000009</v>
      </c>
      <c r="BT194" s="22">
        <f t="shared" si="154"/>
        <v>75.267360000000011</v>
      </c>
      <c r="BU194" s="22">
        <f t="shared" si="155"/>
        <v>60.145488</v>
      </c>
      <c r="BV194" s="22">
        <f t="shared" si="156"/>
        <v>46.826640000000005</v>
      </c>
      <c r="BW194" s="22">
        <f t="shared" si="157"/>
        <v>33.529679999999999</v>
      </c>
      <c r="BX194" s="22">
        <f t="shared" si="158"/>
        <v>23.885280000000002</v>
      </c>
      <c r="BY194" s="22">
        <f t="shared" si="159"/>
        <v>14.651280000000002</v>
      </c>
      <c r="BZ194" s="22">
        <f t="shared" si="160"/>
        <v>0</v>
      </c>
      <c r="CA194" s="22">
        <f t="shared" si="161"/>
        <v>0</v>
      </c>
      <c r="CB194" s="22">
        <f t="shared" si="162"/>
        <v>0</v>
      </c>
      <c r="CC194" s="22">
        <f t="shared" si="163"/>
        <v>0</v>
      </c>
      <c r="CD194" s="22">
        <f t="shared" si="164"/>
        <v>0</v>
      </c>
      <c r="CE194" s="22">
        <f t="shared" si="165"/>
        <v>0</v>
      </c>
      <c r="CF194" s="22">
        <f t="shared" si="166"/>
        <v>0</v>
      </c>
      <c r="CG194" s="22">
        <f t="shared" si="167"/>
        <v>0</v>
      </c>
      <c r="CH194" s="22">
        <f t="shared" si="168"/>
        <v>0</v>
      </c>
      <c r="CI194" s="22">
        <f t="shared" si="169"/>
        <v>0</v>
      </c>
      <c r="CJ194" s="22">
        <f t="shared" si="170"/>
        <v>0</v>
      </c>
      <c r="CK194" s="22">
        <f t="shared" si="171"/>
        <v>0</v>
      </c>
    </row>
    <row r="195" spans="1:89" x14ac:dyDescent="0.25">
      <c r="A195" t="str">
        <f>VLOOKUP($C195,'Tech Pallet'!$A:$J,10,0)</f>
        <v>NOV</v>
      </c>
      <c r="B195" s="30" t="str">
        <f>VLOOKUP(C195,'Tech Pallet'!A:I,3,0)</f>
        <v>MBG</v>
      </c>
      <c r="C195" s="12">
        <f>VLOOKUP($D195,'DU -UCC'!B:C,2,0)</f>
        <v>64786654</v>
      </c>
      <c r="D195" s="84">
        <v>10041000576239</v>
      </c>
      <c r="E195" s="85" t="s">
        <v>311</v>
      </c>
      <c r="F195" s="86">
        <v>220695</v>
      </c>
      <c r="G195" s="86">
        <v>10192</v>
      </c>
      <c r="H195" s="86">
        <v>12774</v>
      </c>
      <c r="I195" s="86">
        <v>16596</v>
      </c>
      <c r="J195" s="86">
        <v>18785</v>
      </c>
      <c r="K195" s="86">
        <v>24045.000599999999</v>
      </c>
      <c r="L195" s="86">
        <v>24102.02</v>
      </c>
      <c r="M195" s="86">
        <v>13965</v>
      </c>
      <c r="N195" s="86">
        <v>27971</v>
      </c>
      <c r="O195" s="86">
        <v>18917</v>
      </c>
      <c r="P195" s="86">
        <v>14042</v>
      </c>
      <c r="Q195" s="86">
        <v>10024</v>
      </c>
      <c r="R195" s="86">
        <v>10738</v>
      </c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23">
        <f t="shared" ref="AE195:AE258" si="173">SUM(F195:AD195)</f>
        <v>422846.02060000005</v>
      </c>
      <c r="AF195">
        <f>VLOOKUP($C195,'Tech Pallet'!$A:$I,9,0)</f>
        <v>154</v>
      </c>
      <c r="AG195">
        <f>VLOOKUP($C195,'Tech Pallet'!$A:$H,8,0)</f>
        <v>3.8959999999999997E-3</v>
      </c>
      <c r="AH195" s="25">
        <f t="shared" si="172"/>
        <v>202151.02059999999</v>
      </c>
      <c r="AI195" s="25">
        <f t="shared" ref="AI195:AI258" si="174">SUM(S195:AD195)</f>
        <v>0</v>
      </c>
      <c r="AJ195" s="8">
        <f t="shared" ref="AJ195:AJ258" si="175">F195/AF195</f>
        <v>1433.0844155844156</v>
      </c>
      <c r="AK195" s="21">
        <f t="shared" ref="AK195:AK258" si="176">SUM(G195:R195)/AF195</f>
        <v>1312.6689649350649</v>
      </c>
      <c r="AL195" s="20">
        <f t="shared" ref="AL195:AL258" si="177">SUM(S195:AD195)/AF195</f>
        <v>0</v>
      </c>
      <c r="AM195" s="21">
        <f t="shared" ref="AM195:AM258" si="178">G195/$AF195</f>
        <v>66.181818181818187</v>
      </c>
      <c r="AN195" s="21">
        <f t="shared" ref="AN195:AN258" si="179">H195/$AF195</f>
        <v>82.948051948051955</v>
      </c>
      <c r="AO195" s="21">
        <f t="shared" ref="AO195:AO258" si="180">I195/$AF195</f>
        <v>107.76623376623377</v>
      </c>
      <c r="AP195" s="21">
        <f t="shared" ref="AP195:AP258" si="181">J195/$AF195</f>
        <v>121.98051948051948</v>
      </c>
      <c r="AQ195" s="21">
        <f t="shared" ref="AQ195:AQ258" si="182">K195/$AF195</f>
        <v>156.13636753246752</v>
      </c>
      <c r="AR195" s="21">
        <f t="shared" ref="AR195:AR258" si="183">L195/$AF195</f>
        <v>156.50662337662337</v>
      </c>
      <c r="AS195" s="21">
        <f t="shared" ref="AS195:AS258" si="184">M195/$AF195</f>
        <v>90.681818181818187</v>
      </c>
      <c r="AT195" s="21">
        <f t="shared" ref="AT195:AT258" si="185">N195/$AF195</f>
        <v>181.62987012987014</v>
      </c>
      <c r="AU195" s="21">
        <f t="shared" ref="AU195:AU258" si="186">O195/$AF195</f>
        <v>122.83766233766234</v>
      </c>
      <c r="AV195" s="21">
        <f t="shared" ref="AV195:AV258" si="187">P195/$AF195</f>
        <v>91.181818181818187</v>
      </c>
      <c r="AW195" s="21">
        <f t="shared" ref="AW195:AW258" si="188">Q195/$AF195</f>
        <v>65.090909090909093</v>
      </c>
      <c r="AX195" s="21">
        <f t="shared" ref="AX195:AX258" si="189">R195/$AF195</f>
        <v>69.727272727272734</v>
      </c>
      <c r="AY195" s="21">
        <f t="shared" ref="AY195:AY258" si="190">S195/$AF195</f>
        <v>0</v>
      </c>
      <c r="AZ195" s="21">
        <f t="shared" ref="AZ195:AZ258" si="191">T195/$AF195</f>
        <v>0</v>
      </c>
      <c r="BA195" s="21">
        <f t="shared" ref="BA195:BA258" si="192">U195/$AF195</f>
        <v>0</v>
      </c>
      <c r="BB195" s="21">
        <f t="shared" ref="BB195:BB258" si="193">V195/$AF195</f>
        <v>0</v>
      </c>
      <c r="BC195" s="21">
        <f t="shared" ref="BC195:BC258" si="194">W195/$AF195</f>
        <v>0</v>
      </c>
      <c r="BD195" s="21">
        <f t="shared" ref="BD195:BD258" si="195">X195/$AF195</f>
        <v>0</v>
      </c>
      <c r="BE195" s="21">
        <f t="shared" ref="BE195:BE258" si="196">Y195/$AF195</f>
        <v>0</v>
      </c>
      <c r="BF195" s="21">
        <f t="shared" ref="BF195:BF258" si="197">Z195/$AF195</f>
        <v>0</v>
      </c>
      <c r="BG195" s="21">
        <f t="shared" ref="BG195:BG258" si="198">AA195/$AF195</f>
        <v>0</v>
      </c>
      <c r="BH195" s="21">
        <f t="shared" ref="BH195:BH258" si="199">AB195/$AF195</f>
        <v>0</v>
      </c>
      <c r="BI195" s="21">
        <f t="shared" ref="BI195:BI258" si="200">AC195/$AF195</f>
        <v>0</v>
      </c>
      <c r="BJ195" s="21">
        <f t="shared" ref="BJ195:BJ258" si="201">AD195/$AF195</f>
        <v>0</v>
      </c>
      <c r="BK195" s="17">
        <f t="shared" ref="BK195:BK258" si="202">F195*AG195</f>
        <v>859.82771999999989</v>
      </c>
      <c r="BL195" s="22">
        <f t="shared" ref="BL195:BL258" si="203">SUM(G195:R195)*AG195</f>
        <v>787.58037625759994</v>
      </c>
      <c r="BM195" s="22">
        <f t="shared" ref="BM195:BM258" si="204">SUM(S195:AD195)*AG195</f>
        <v>0</v>
      </c>
      <c r="BN195" s="22">
        <f t="shared" ref="BN195:BN258" si="205">G195*$AG195</f>
        <v>39.708031999999996</v>
      </c>
      <c r="BO195" s="22">
        <f t="shared" ref="BO195:BO258" si="206">H195*$AG195</f>
        <v>49.767503999999995</v>
      </c>
      <c r="BP195" s="22">
        <f t="shared" ref="BP195:BP258" si="207">I195*$AG195</f>
        <v>64.658015999999989</v>
      </c>
      <c r="BQ195" s="22">
        <f t="shared" ref="BQ195:BQ258" si="208">J195*$AG195</f>
        <v>73.186359999999993</v>
      </c>
      <c r="BR195" s="22">
        <f t="shared" ref="BR195:BR258" si="209">K195*$AG195</f>
        <v>93.679322337599984</v>
      </c>
      <c r="BS195" s="22">
        <f t="shared" ref="BS195:BS258" si="210">L195*$AG195</f>
        <v>93.901469919999997</v>
      </c>
      <c r="BT195" s="22">
        <f t="shared" ref="BT195:BT258" si="211">M195*$AG195</f>
        <v>54.407639999999994</v>
      </c>
      <c r="BU195" s="22">
        <f t="shared" ref="BU195:BU258" si="212">N195*$AG195</f>
        <v>108.975016</v>
      </c>
      <c r="BV195" s="22">
        <f t="shared" ref="BV195:BV258" si="213">O195*$AG195</f>
        <v>73.700631999999999</v>
      </c>
      <c r="BW195" s="22">
        <f t="shared" ref="BW195:BW258" si="214">P195*$AG195</f>
        <v>54.707631999999997</v>
      </c>
      <c r="BX195" s="22">
        <f t="shared" ref="BX195:BX258" si="215">Q195*$AG195</f>
        <v>39.053503999999997</v>
      </c>
      <c r="BY195" s="22">
        <f t="shared" ref="BY195:BY258" si="216">R195*$AG195</f>
        <v>41.835248</v>
      </c>
      <c r="BZ195" s="22">
        <f t="shared" ref="BZ195:BZ258" si="217">S195*$AG195</f>
        <v>0</v>
      </c>
      <c r="CA195" s="22">
        <f t="shared" ref="CA195:CA258" si="218">T195*$AG195</f>
        <v>0</v>
      </c>
      <c r="CB195" s="22">
        <f t="shared" ref="CB195:CB258" si="219">U195*$AG195</f>
        <v>0</v>
      </c>
      <c r="CC195" s="22">
        <f t="shared" ref="CC195:CC258" si="220">V195*$AG195</f>
        <v>0</v>
      </c>
      <c r="CD195" s="22">
        <f t="shared" ref="CD195:CD258" si="221">W195*$AG195</f>
        <v>0</v>
      </c>
      <c r="CE195" s="22">
        <f t="shared" ref="CE195:CE258" si="222">X195*$AG195</f>
        <v>0</v>
      </c>
      <c r="CF195" s="22">
        <f t="shared" ref="CF195:CF258" si="223">Y195*$AG195</f>
        <v>0</v>
      </c>
      <c r="CG195" s="22">
        <f t="shared" ref="CG195:CG258" si="224">Z195*$AG195</f>
        <v>0</v>
      </c>
      <c r="CH195" s="22">
        <f t="shared" ref="CH195:CH258" si="225">AA195*$AG195</f>
        <v>0</v>
      </c>
      <c r="CI195" s="22">
        <f t="shared" ref="CI195:CI258" si="226">AB195*$AG195</f>
        <v>0</v>
      </c>
      <c r="CJ195" s="22">
        <f t="shared" ref="CJ195:CJ258" si="227">AC195*$AG195</f>
        <v>0</v>
      </c>
      <c r="CK195" s="22">
        <f t="shared" ref="CK195:CK258" si="228">AD195*$AG195</f>
        <v>0</v>
      </c>
    </row>
    <row r="196" spans="1:89" x14ac:dyDescent="0.25">
      <c r="A196" t="str">
        <f>VLOOKUP($C196,'Tech Pallet'!$A:$J,10,0)</f>
        <v>NOV</v>
      </c>
      <c r="B196" s="30" t="str">
        <f>VLOOKUP(C196,'Tech Pallet'!A:I,3,0)</f>
        <v>MG Sticks</v>
      </c>
      <c r="C196" s="12">
        <f>VLOOKUP($D196,'DU -UCC'!B:C,2,0)</f>
        <v>69577493</v>
      </c>
      <c r="D196" s="84">
        <v>10077567002980</v>
      </c>
      <c r="E196" s="85" t="s">
        <v>343</v>
      </c>
      <c r="F196" s="86">
        <v>196686</v>
      </c>
      <c r="G196" s="86">
        <v>7452</v>
      </c>
      <c r="H196" s="86">
        <v>11703</v>
      </c>
      <c r="I196" s="86">
        <v>15684</v>
      </c>
      <c r="J196" s="86">
        <v>13331</v>
      </c>
      <c r="K196" s="86">
        <v>16056</v>
      </c>
      <c r="L196" s="86">
        <v>18483</v>
      </c>
      <c r="M196" s="86">
        <v>12361</v>
      </c>
      <c r="N196" s="86">
        <v>16075</v>
      </c>
      <c r="O196" s="86">
        <v>11488</v>
      </c>
      <c r="P196" s="86">
        <v>10162</v>
      </c>
      <c r="Q196" s="86">
        <v>18470</v>
      </c>
      <c r="R196" s="86">
        <v>11802</v>
      </c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23">
        <f t="shared" si="173"/>
        <v>359753</v>
      </c>
      <c r="AF196">
        <f>VLOOKUP($C196,'Tech Pallet'!$A:$I,9,0)</f>
        <v>210</v>
      </c>
      <c r="AG196">
        <f>VLOOKUP($C196,'Tech Pallet'!$A:$H,8,0)</f>
        <v>2.0400000000000001E-3</v>
      </c>
      <c r="AH196" s="25">
        <f t="shared" ref="AH196:AH259" si="229">SUM(G196:R196)</f>
        <v>163067</v>
      </c>
      <c r="AI196" s="25">
        <f t="shared" si="174"/>
        <v>0</v>
      </c>
      <c r="AJ196" s="8">
        <f t="shared" si="175"/>
        <v>936.6</v>
      </c>
      <c r="AK196" s="21">
        <f t="shared" si="176"/>
        <v>776.50952380952378</v>
      </c>
      <c r="AL196" s="20">
        <f t="shared" si="177"/>
        <v>0</v>
      </c>
      <c r="AM196" s="21">
        <f t="shared" si="178"/>
        <v>35.485714285714288</v>
      </c>
      <c r="AN196" s="21">
        <f t="shared" si="179"/>
        <v>55.728571428571428</v>
      </c>
      <c r="AO196" s="21">
        <f t="shared" si="180"/>
        <v>74.685714285714283</v>
      </c>
      <c r="AP196" s="21">
        <f t="shared" si="181"/>
        <v>63.480952380952381</v>
      </c>
      <c r="AQ196" s="21">
        <f t="shared" si="182"/>
        <v>76.457142857142856</v>
      </c>
      <c r="AR196" s="21">
        <f t="shared" si="183"/>
        <v>88.01428571428572</v>
      </c>
      <c r="AS196" s="21">
        <f t="shared" si="184"/>
        <v>58.861904761904761</v>
      </c>
      <c r="AT196" s="21">
        <f t="shared" si="185"/>
        <v>76.547619047619051</v>
      </c>
      <c r="AU196" s="21">
        <f t="shared" si="186"/>
        <v>54.704761904761902</v>
      </c>
      <c r="AV196" s="21">
        <f t="shared" si="187"/>
        <v>48.390476190476193</v>
      </c>
      <c r="AW196" s="21">
        <f t="shared" si="188"/>
        <v>87.952380952380949</v>
      </c>
      <c r="AX196" s="21">
        <f t="shared" si="189"/>
        <v>56.2</v>
      </c>
      <c r="AY196" s="21">
        <f t="shared" si="190"/>
        <v>0</v>
      </c>
      <c r="AZ196" s="21">
        <f t="shared" si="191"/>
        <v>0</v>
      </c>
      <c r="BA196" s="21">
        <f t="shared" si="192"/>
        <v>0</v>
      </c>
      <c r="BB196" s="21">
        <f t="shared" si="193"/>
        <v>0</v>
      </c>
      <c r="BC196" s="21">
        <f t="shared" si="194"/>
        <v>0</v>
      </c>
      <c r="BD196" s="21">
        <f t="shared" si="195"/>
        <v>0</v>
      </c>
      <c r="BE196" s="21">
        <f t="shared" si="196"/>
        <v>0</v>
      </c>
      <c r="BF196" s="21">
        <f t="shared" si="197"/>
        <v>0</v>
      </c>
      <c r="BG196" s="21">
        <f t="shared" si="198"/>
        <v>0</v>
      </c>
      <c r="BH196" s="21">
        <f t="shared" si="199"/>
        <v>0</v>
      </c>
      <c r="BI196" s="21">
        <f t="shared" si="200"/>
        <v>0</v>
      </c>
      <c r="BJ196" s="21">
        <f t="shared" si="201"/>
        <v>0</v>
      </c>
      <c r="BK196" s="17">
        <f t="shared" si="202"/>
        <v>401.23944</v>
      </c>
      <c r="BL196" s="22">
        <f t="shared" si="203"/>
        <v>332.65668000000005</v>
      </c>
      <c r="BM196" s="22">
        <f t="shared" si="204"/>
        <v>0</v>
      </c>
      <c r="BN196" s="22">
        <f t="shared" si="205"/>
        <v>15.20208</v>
      </c>
      <c r="BO196" s="22">
        <f t="shared" si="206"/>
        <v>23.874120000000001</v>
      </c>
      <c r="BP196" s="22">
        <f t="shared" si="207"/>
        <v>31.995360000000002</v>
      </c>
      <c r="BQ196" s="22">
        <f t="shared" si="208"/>
        <v>27.195240000000002</v>
      </c>
      <c r="BR196" s="22">
        <f t="shared" si="209"/>
        <v>32.754240000000003</v>
      </c>
      <c r="BS196" s="22">
        <f t="shared" si="210"/>
        <v>37.70532</v>
      </c>
      <c r="BT196" s="22">
        <f t="shared" si="211"/>
        <v>25.216440000000002</v>
      </c>
      <c r="BU196" s="22">
        <f t="shared" si="212"/>
        <v>32.792999999999999</v>
      </c>
      <c r="BV196" s="22">
        <f t="shared" si="213"/>
        <v>23.43552</v>
      </c>
      <c r="BW196" s="22">
        <f t="shared" si="214"/>
        <v>20.73048</v>
      </c>
      <c r="BX196" s="22">
        <f t="shared" si="215"/>
        <v>37.678800000000003</v>
      </c>
      <c r="BY196" s="22">
        <f t="shared" si="216"/>
        <v>24.076080000000001</v>
      </c>
      <c r="BZ196" s="22">
        <f t="shared" si="217"/>
        <v>0</v>
      </c>
      <c r="CA196" s="22">
        <f t="shared" si="218"/>
        <v>0</v>
      </c>
      <c r="CB196" s="22">
        <f t="shared" si="219"/>
        <v>0</v>
      </c>
      <c r="CC196" s="22">
        <f t="shared" si="220"/>
        <v>0</v>
      </c>
      <c r="CD196" s="22">
        <f t="shared" si="221"/>
        <v>0</v>
      </c>
      <c r="CE196" s="22">
        <f t="shared" si="222"/>
        <v>0</v>
      </c>
      <c r="CF196" s="22">
        <f t="shared" si="223"/>
        <v>0</v>
      </c>
      <c r="CG196" s="22">
        <f t="shared" si="224"/>
        <v>0</v>
      </c>
      <c r="CH196" s="22">
        <f t="shared" si="225"/>
        <v>0</v>
      </c>
      <c r="CI196" s="22">
        <f t="shared" si="226"/>
        <v>0</v>
      </c>
      <c r="CJ196" s="22">
        <f t="shared" si="227"/>
        <v>0</v>
      </c>
      <c r="CK196" s="22">
        <f t="shared" si="228"/>
        <v>0</v>
      </c>
    </row>
    <row r="197" spans="1:89" x14ac:dyDescent="0.25">
      <c r="A197" t="str">
        <f>VLOOKUP($C197,'Tech Pallet'!$A:$J,10,0)</f>
        <v>NOV</v>
      </c>
      <c r="B197" s="30" t="str">
        <f>VLOOKUP(C197,'Tech Pallet'!A:I,3,0)</f>
        <v>MG Sticks</v>
      </c>
      <c r="C197" s="12">
        <f>VLOOKUP($D197,'DU -UCC'!B:C,2,0)</f>
        <v>64396550</v>
      </c>
      <c r="D197" s="84">
        <v>10077567003987</v>
      </c>
      <c r="E197" s="85" t="s">
        <v>204</v>
      </c>
      <c r="F197" s="86">
        <v>116</v>
      </c>
      <c r="G197" s="86">
        <v>10027</v>
      </c>
      <c r="H197" s="86">
        <v>5464</v>
      </c>
      <c r="I197" s="86">
        <v>12871</v>
      </c>
      <c r="J197" s="86">
        <v>23871</v>
      </c>
      <c r="K197" s="86">
        <v>23078</v>
      </c>
      <c r="L197" s="86">
        <v>19372</v>
      </c>
      <c r="M197" s="86">
        <v>20822</v>
      </c>
      <c r="N197" s="86">
        <v>16225</v>
      </c>
      <c r="O197" s="86">
        <v>15515</v>
      </c>
      <c r="P197" s="86">
        <v>11803</v>
      </c>
      <c r="Q197" s="86">
        <v>10643</v>
      </c>
      <c r="R197" s="86">
        <v>9048</v>
      </c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23">
        <f t="shared" si="173"/>
        <v>178855</v>
      </c>
      <c r="AF197">
        <f>VLOOKUP($C197,'Tech Pallet'!$A:$I,9,0)</f>
        <v>493</v>
      </c>
      <c r="AG197">
        <f>VLOOKUP($C197,'Tech Pallet'!$A:$H,8,0)</f>
        <v>1.08E-3</v>
      </c>
      <c r="AH197" s="25">
        <f t="shared" si="229"/>
        <v>178739</v>
      </c>
      <c r="AI197" s="25">
        <f t="shared" si="174"/>
        <v>0</v>
      </c>
      <c r="AJ197" s="8">
        <f t="shared" si="175"/>
        <v>0.23529411764705882</v>
      </c>
      <c r="AK197" s="21">
        <f t="shared" si="176"/>
        <v>362.55375253549698</v>
      </c>
      <c r="AL197" s="20">
        <f t="shared" si="177"/>
        <v>0</v>
      </c>
      <c r="AM197" s="21">
        <f t="shared" si="178"/>
        <v>20.338742393509129</v>
      </c>
      <c r="AN197" s="21">
        <f t="shared" si="179"/>
        <v>11.08316430020284</v>
      </c>
      <c r="AO197" s="21">
        <f t="shared" si="180"/>
        <v>26.107505070993916</v>
      </c>
      <c r="AP197" s="21">
        <f t="shared" si="181"/>
        <v>48.419878296146045</v>
      </c>
      <c r="AQ197" s="21">
        <f t="shared" si="182"/>
        <v>46.811359026369168</v>
      </c>
      <c r="AR197" s="21">
        <f t="shared" si="183"/>
        <v>39.294117647058826</v>
      </c>
      <c r="AS197" s="21">
        <f t="shared" si="184"/>
        <v>42.235294117647058</v>
      </c>
      <c r="AT197" s="21">
        <f t="shared" si="185"/>
        <v>32.910750507099394</v>
      </c>
      <c r="AU197" s="21">
        <f t="shared" si="186"/>
        <v>31.470588235294116</v>
      </c>
      <c r="AV197" s="21">
        <f t="shared" si="187"/>
        <v>23.941176470588236</v>
      </c>
      <c r="AW197" s="21">
        <f t="shared" si="188"/>
        <v>21.588235294117649</v>
      </c>
      <c r="AX197" s="21">
        <f t="shared" si="189"/>
        <v>18.352941176470587</v>
      </c>
      <c r="AY197" s="21">
        <f t="shared" si="190"/>
        <v>0</v>
      </c>
      <c r="AZ197" s="21">
        <f t="shared" si="191"/>
        <v>0</v>
      </c>
      <c r="BA197" s="21">
        <f t="shared" si="192"/>
        <v>0</v>
      </c>
      <c r="BB197" s="21">
        <f t="shared" si="193"/>
        <v>0</v>
      </c>
      <c r="BC197" s="21">
        <f t="shared" si="194"/>
        <v>0</v>
      </c>
      <c r="BD197" s="21">
        <f t="shared" si="195"/>
        <v>0</v>
      </c>
      <c r="BE197" s="21">
        <f t="shared" si="196"/>
        <v>0</v>
      </c>
      <c r="BF197" s="21">
        <f t="shared" si="197"/>
        <v>0</v>
      </c>
      <c r="BG197" s="21">
        <f t="shared" si="198"/>
        <v>0</v>
      </c>
      <c r="BH197" s="21">
        <f t="shared" si="199"/>
        <v>0</v>
      </c>
      <c r="BI197" s="21">
        <f t="shared" si="200"/>
        <v>0</v>
      </c>
      <c r="BJ197" s="21">
        <f t="shared" si="201"/>
        <v>0</v>
      </c>
      <c r="BK197" s="17">
        <f t="shared" si="202"/>
        <v>0.12528</v>
      </c>
      <c r="BL197" s="22">
        <f t="shared" si="203"/>
        <v>193.03811999999999</v>
      </c>
      <c r="BM197" s="22">
        <f t="shared" si="204"/>
        <v>0</v>
      </c>
      <c r="BN197" s="22">
        <f t="shared" si="205"/>
        <v>10.82916</v>
      </c>
      <c r="BO197" s="22">
        <f t="shared" si="206"/>
        <v>5.9011199999999997</v>
      </c>
      <c r="BP197" s="22">
        <f t="shared" si="207"/>
        <v>13.900679999999999</v>
      </c>
      <c r="BQ197" s="22">
        <f t="shared" si="208"/>
        <v>25.78068</v>
      </c>
      <c r="BR197" s="22">
        <f t="shared" si="209"/>
        <v>24.924240000000001</v>
      </c>
      <c r="BS197" s="22">
        <f t="shared" si="210"/>
        <v>20.921759999999999</v>
      </c>
      <c r="BT197" s="22">
        <f t="shared" si="211"/>
        <v>22.487760000000002</v>
      </c>
      <c r="BU197" s="22">
        <f t="shared" si="212"/>
        <v>17.523</v>
      </c>
      <c r="BV197" s="22">
        <f t="shared" si="213"/>
        <v>16.7562</v>
      </c>
      <c r="BW197" s="22">
        <f t="shared" si="214"/>
        <v>12.74724</v>
      </c>
      <c r="BX197" s="22">
        <f t="shared" si="215"/>
        <v>11.494440000000001</v>
      </c>
      <c r="BY197" s="22">
        <f t="shared" si="216"/>
        <v>9.771840000000001</v>
      </c>
      <c r="BZ197" s="22">
        <f t="shared" si="217"/>
        <v>0</v>
      </c>
      <c r="CA197" s="22">
        <f t="shared" si="218"/>
        <v>0</v>
      </c>
      <c r="CB197" s="22">
        <f t="shared" si="219"/>
        <v>0</v>
      </c>
      <c r="CC197" s="22">
        <f t="shared" si="220"/>
        <v>0</v>
      </c>
      <c r="CD197" s="22">
        <f t="shared" si="221"/>
        <v>0</v>
      </c>
      <c r="CE197" s="22">
        <f t="shared" si="222"/>
        <v>0</v>
      </c>
      <c r="CF197" s="22">
        <f t="shared" si="223"/>
        <v>0</v>
      </c>
      <c r="CG197" s="22">
        <f t="shared" si="224"/>
        <v>0</v>
      </c>
      <c r="CH197" s="22">
        <f t="shared" si="225"/>
        <v>0</v>
      </c>
      <c r="CI197" s="22">
        <f t="shared" si="226"/>
        <v>0</v>
      </c>
      <c r="CJ197" s="22">
        <f t="shared" si="227"/>
        <v>0</v>
      </c>
      <c r="CK197" s="22">
        <f t="shared" si="228"/>
        <v>0</v>
      </c>
    </row>
    <row r="198" spans="1:89" x14ac:dyDescent="0.25">
      <c r="A198" t="str">
        <f>VLOOKUP($C198,'Tech Pallet'!$A:$J,10,0)</f>
        <v>PIC</v>
      </c>
      <c r="B198" s="30" t="str">
        <f>VLOOKUP(C198,'Tech Pallet'!A:I,3,0)</f>
        <v>Topped</v>
      </c>
      <c r="C198" s="12">
        <f>VLOOKUP($D198,'DU -UCC'!B:C,2,0)</f>
        <v>68649097</v>
      </c>
      <c r="D198" s="84">
        <v>10076840003560</v>
      </c>
      <c r="E198" s="85" t="s">
        <v>287</v>
      </c>
      <c r="F198" s="86">
        <v>186351</v>
      </c>
      <c r="G198" s="86">
        <v>18721</v>
      </c>
      <c r="H198" s="86">
        <v>16126</v>
      </c>
      <c r="I198" s="86">
        <v>19445</v>
      </c>
      <c r="J198" s="86">
        <v>17415</v>
      </c>
      <c r="K198" s="86">
        <v>15798</v>
      </c>
      <c r="L198" s="86">
        <v>18709</v>
      </c>
      <c r="M198" s="86">
        <v>15743</v>
      </c>
      <c r="N198" s="86">
        <v>14257</v>
      </c>
      <c r="O198" s="86">
        <v>13605</v>
      </c>
      <c r="P198" s="86">
        <v>9512</v>
      </c>
      <c r="Q198" s="86">
        <v>10381</v>
      </c>
      <c r="R198" s="86">
        <v>11145</v>
      </c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23">
        <f t="shared" si="173"/>
        <v>367208</v>
      </c>
      <c r="AF198">
        <f>VLOOKUP($C198,'Tech Pallet'!$A:$I,9,0)</f>
        <v>240</v>
      </c>
      <c r="AG198">
        <f>VLOOKUP($C198,'Tech Pallet'!$A:$H,8,0)</f>
        <v>3.5999999999999999E-3</v>
      </c>
      <c r="AH198" s="25">
        <f t="shared" si="229"/>
        <v>180857</v>
      </c>
      <c r="AI198" s="25">
        <f t="shared" si="174"/>
        <v>0</v>
      </c>
      <c r="AJ198" s="8">
        <f t="shared" si="175"/>
        <v>776.46249999999998</v>
      </c>
      <c r="AK198" s="21">
        <f t="shared" si="176"/>
        <v>753.57083333333333</v>
      </c>
      <c r="AL198" s="20">
        <f t="shared" si="177"/>
        <v>0</v>
      </c>
      <c r="AM198" s="21">
        <f t="shared" si="178"/>
        <v>78.004166666666663</v>
      </c>
      <c r="AN198" s="21">
        <f t="shared" si="179"/>
        <v>67.191666666666663</v>
      </c>
      <c r="AO198" s="21">
        <f t="shared" si="180"/>
        <v>81.020833333333329</v>
      </c>
      <c r="AP198" s="21">
        <f t="shared" si="181"/>
        <v>72.5625</v>
      </c>
      <c r="AQ198" s="21">
        <f t="shared" si="182"/>
        <v>65.825000000000003</v>
      </c>
      <c r="AR198" s="21">
        <f t="shared" si="183"/>
        <v>77.954166666666666</v>
      </c>
      <c r="AS198" s="21">
        <f t="shared" si="184"/>
        <v>65.595833333333331</v>
      </c>
      <c r="AT198" s="21">
        <f t="shared" si="185"/>
        <v>59.404166666666669</v>
      </c>
      <c r="AU198" s="21">
        <f t="shared" si="186"/>
        <v>56.6875</v>
      </c>
      <c r="AV198" s="21">
        <f t="shared" si="187"/>
        <v>39.633333333333333</v>
      </c>
      <c r="AW198" s="21">
        <f t="shared" si="188"/>
        <v>43.25416666666667</v>
      </c>
      <c r="AX198" s="21">
        <f t="shared" si="189"/>
        <v>46.4375</v>
      </c>
      <c r="AY198" s="21">
        <f t="shared" si="190"/>
        <v>0</v>
      </c>
      <c r="AZ198" s="21">
        <f t="shared" si="191"/>
        <v>0</v>
      </c>
      <c r="BA198" s="21">
        <f t="shared" si="192"/>
        <v>0</v>
      </c>
      <c r="BB198" s="21">
        <f t="shared" si="193"/>
        <v>0</v>
      </c>
      <c r="BC198" s="21">
        <f t="shared" si="194"/>
        <v>0</v>
      </c>
      <c r="BD198" s="21">
        <f t="shared" si="195"/>
        <v>0</v>
      </c>
      <c r="BE198" s="21">
        <f t="shared" si="196"/>
        <v>0</v>
      </c>
      <c r="BF198" s="21">
        <f t="shared" si="197"/>
        <v>0</v>
      </c>
      <c r="BG198" s="21">
        <f t="shared" si="198"/>
        <v>0</v>
      </c>
      <c r="BH198" s="21">
        <f t="shared" si="199"/>
        <v>0</v>
      </c>
      <c r="BI198" s="21">
        <f t="shared" si="200"/>
        <v>0</v>
      </c>
      <c r="BJ198" s="21">
        <f t="shared" si="201"/>
        <v>0</v>
      </c>
      <c r="BK198" s="17">
        <f t="shared" si="202"/>
        <v>670.86360000000002</v>
      </c>
      <c r="BL198" s="22">
        <f t="shared" si="203"/>
        <v>651.08519999999999</v>
      </c>
      <c r="BM198" s="22">
        <f t="shared" si="204"/>
        <v>0</v>
      </c>
      <c r="BN198" s="22">
        <f t="shared" si="205"/>
        <v>67.395600000000002</v>
      </c>
      <c r="BO198" s="22">
        <f t="shared" si="206"/>
        <v>58.053599999999996</v>
      </c>
      <c r="BP198" s="22">
        <f t="shared" si="207"/>
        <v>70.001999999999995</v>
      </c>
      <c r="BQ198" s="22">
        <f t="shared" si="208"/>
        <v>62.693999999999996</v>
      </c>
      <c r="BR198" s="22">
        <f t="shared" si="209"/>
        <v>56.872799999999998</v>
      </c>
      <c r="BS198" s="22">
        <f t="shared" si="210"/>
        <v>67.352400000000003</v>
      </c>
      <c r="BT198" s="22">
        <f t="shared" si="211"/>
        <v>56.674799999999998</v>
      </c>
      <c r="BU198" s="22">
        <f t="shared" si="212"/>
        <v>51.325199999999995</v>
      </c>
      <c r="BV198" s="22">
        <f t="shared" si="213"/>
        <v>48.978000000000002</v>
      </c>
      <c r="BW198" s="22">
        <f t="shared" si="214"/>
        <v>34.243200000000002</v>
      </c>
      <c r="BX198" s="22">
        <f t="shared" si="215"/>
        <v>37.371600000000001</v>
      </c>
      <c r="BY198" s="22">
        <f t="shared" si="216"/>
        <v>40.122</v>
      </c>
      <c r="BZ198" s="22">
        <f t="shared" si="217"/>
        <v>0</v>
      </c>
      <c r="CA198" s="22">
        <f t="shared" si="218"/>
        <v>0</v>
      </c>
      <c r="CB198" s="22">
        <f t="shared" si="219"/>
        <v>0</v>
      </c>
      <c r="CC198" s="22">
        <f t="shared" si="220"/>
        <v>0</v>
      </c>
      <c r="CD198" s="22">
        <f t="shared" si="221"/>
        <v>0</v>
      </c>
      <c r="CE198" s="22">
        <f t="shared" si="222"/>
        <v>0</v>
      </c>
      <c r="CF198" s="22">
        <f t="shared" si="223"/>
        <v>0</v>
      </c>
      <c r="CG198" s="22">
        <f t="shared" si="224"/>
        <v>0</v>
      </c>
      <c r="CH198" s="22">
        <f t="shared" si="225"/>
        <v>0</v>
      </c>
      <c r="CI198" s="22">
        <f t="shared" si="226"/>
        <v>0</v>
      </c>
      <c r="CJ198" s="22">
        <f t="shared" si="227"/>
        <v>0</v>
      </c>
      <c r="CK198" s="22">
        <f t="shared" si="228"/>
        <v>0</v>
      </c>
    </row>
    <row r="199" spans="1:89" x14ac:dyDescent="0.25">
      <c r="A199" t="str">
        <f>VLOOKUP($C199,'Tech Pallet'!$A:$J,10,0)</f>
        <v>PIC</v>
      </c>
      <c r="B199" s="30" t="str">
        <f>VLOOKUP(C199,'Tech Pallet'!A:I,3,0)</f>
        <v>48oz</v>
      </c>
      <c r="C199" s="12">
        <f>VLOOKUP($D199,'DU -UCC'!B:C,2,0)</f>
        <v>68881265</v>
      </c>
      <c r="D199" s="84">
        <v>10077567003208</v>
      </c>
      <c r="E199" s="85" t="s">
        <v>290</v>
      </c>
      <c r="F199" s="86">
        <v>194146</v>
      </c>
      <c r="G199" s="86">
        <v>8285</v>
      </c>
      <c r="H199" s="86">
        <v>13106</v>
      </c>
      <c r="I199" s="86">
        <v>16964</v>
      </c>
      <c r="J199" s="86">
        <v>19589</v>
      </c>
      <c r="K199" s="86">
        <v>14521</v>
      </c>
      <c r="L199" s="86">
        <v>17328</v>
      </c>
      <c r="M199" s="86">
        <v>17594</v>
      </c>
      <c r="N199" s="86">
        <v>16189</v>
      </c>
      <c r="O199" s="86">
        <v>13497</v>
      </c>
      <c r="P199" s="86">
        <v>12595</v>
      </c>
      <c r="Q199" s="86">
        <v>13409</v>
      </c>
      <c r="R199" s="86">
        <v>10813</v>
      </c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23">
        <f t="shared" si="173"/>
        <v>368036</v>
      </c>
      <c r="AF199">
        <f>VLOOKUP($C199,'Tech Pallet'!$A:$I,9,0)</f>
        <v>176</v>
      </c>
      <c r="AG199">
        <f>VLOOKUP($C199,'Tech Pallet'!$A:$H,8,0)</f>
        <v>8.5199999999999998E-3</v>
      </c>
      <c r="AH199" s="25">
        <f t="shared" si="229"/>
        <v>173890</v>
      </c>
      <c r="AI199" s="25">
        <f t="shared" si="174"/>
        <v>0</v>
      </c>
      <c r="AJ199" s="8">
        <f t="shared" si="175"/>
        <v>1103.1022727272727</v>
      </c>
      <c r="AK199" s="21">
        <f t="shared" si="176"/>
        <v>988.01136363636363</v>
      </c>
      <c r="AL199" s="20">
        <f t="shared" si="177"/>
        <v>0</v>
      </c>
      <c r="AM199" s="21">
        <f t="shared" si="178"/>
        <v>47.073863636363633</v>
      </c>
      <c r="AN199" s="21">
        <f t="shared" si="179"/>
        <v>74.465909090909093</v>
      </c>
      <c r="AO199" s="21">
        <f t="shared" si="180"/>
        <v>96.38636363636364</v>
      </c>
      <c r="AP199" s="21">
        <f t="shared" si="181"/>
        <v>111.30113636363636</v>
      </c>
      <c r="AQ199" s="21">
        <f t="shared" si="182"/>
        <v>82.505681818181813</v>
      </c>
      <c r="AR199" s="21">
        <f t="shared" si="183"/>
        <v>98.454545454545453</v>
      </c>
      <c r="AS199" s="21">
        <f t="shared" si="184"/>
        <v>99.965909090909093</v>
      </c>
      <c r="AT199" s="21">
        <f t="shared" si="185"/>
        <v>91.982954545454547</v>
      </c>
      <c r="AU199" s="21">
        <f t="shared" si="186"/>
        <v>76.6875</v>
      </c>
      <c r="AV199" s="21">
        <f t="shared" si="187"/>
        <v>71.5625</v>
      </c>
      <c r="AW199" s="21">
        <f t="shared" si="188"/>
        <v>76.1875</v>
      </c>
      <c r="AX199" s="21">
        <f t="shared" si="189"/>
        <v>61.4375</v>
      </c>
      <c r="AY199" s="21">
        <f t="shared" si="190"/>
        <v>0</v>
      </c>
      <c r="AZ199" s="21">
        <f t="shared" si="191"/>
        <v>0</v>
      </c>
      <c r="BA199" s="21">
        <f t="shared" si="192"/>
        <v>0</v>
      </c>
      <c r="BB199" s="21">
        <f t="shared" si="193"/>
        <v>0</v>
      </c>
      <c r="BC199" s="21">
        <f t="shared" si="194"/>
        <v>0</v>
      </c>
      <c r="BD199" s="21">
        <f t="shared" si="195"/>
        <v>0</v>
      </c>
      <c r="BE199" s="21">
        <f t="shared" si="196"/>
        <v>0</v>
      </c>
      <c r="BF199" s="21">
        <f t="shared" si="197"/>
        <v>0</v>
      </c>
      <c r="BG199" s="21">
        <f t="shared" si="198"/>
        <v>0</v>
      </c>
      <c r="BH199" s="21">
        <f t="shared" si="199"/>
        <v>0</v>
      </c>
      <c r="BI199" s="21">
        <f t="shared" si="200"/>
        <v>0</v>
      </c>
      <c r="BJ199" s="21">
        <f t="shared" si="201"/>
        <v>0</v>
      </c>
      <c r="BK199" s="17">
        <f t="shared" si="202"/>
        <v>1654.12392</v>
      </c>
      <c r="BL199" s="22">
        <f t="shared" si="203"/>
        <v>1481.5427999999999</v>
      </c>
      <c r="BM199" s="22">
        <f t="shared" si="204"/>
        <v>0</v>
      </c>
      <c r="BN199" s="22">
        <f t="shared" si="205"/>
        <v>70.588200000000001</v>
      </c>
      <c r="BO199" s="22">
        <f t="shared" si="206"/>
        <v>111.66311999999999</v>
      </c>
      <c r="BP199" s="22">
        <f t="shared" si="207"/>
        <v>144.53327999999999</v>
      </c>
      <c r="BQ199" s="22">
        <f t="shared" si="208"/>
        <v>166.89828</v>
      </c>
      <c r="BR199" s="22">
        <f t="shared" si="209"/>
        <v>123.71892</v>
      </c>
      <c r="BS199" s="22">
        <f t="shared" si="210"/>
        <v>147.63455999999999</v>
      </c>
      <c r="BT199" s="22">
        <f t="shared" si="211"/>
        <v>149.90088</v>
      </c>
      <c r="BU199" s="22">
        <f t="shared" si="212"/>
        <v>137.93028000000001</v>
      </c>
      <c r="BV199" s="22">
        <f t="shared" si="213"/>
        <v>114.99444</v>
      </c>
      <c r="BW199" s="22">
        <f t="shared" si="214"/>
        <v>107.3094</v>
      </c>
      <c r="BX199" s="22">
        <f t="shared" si="215"/>
        <v>114.24468</v>
      </c>
      <c r="BY199" s="22">
        <f t="shared" si="216"/>
        <v>92.126760000000004</v>
      </c>
      <c r="BZ199" s="22">
        <f t="shared" si="217"/>
        <v>0</v>
      </c>
      <c r="CA199" s="22">
        <f t="shared" si="218"/>
        <v>0</v>
      </c>
      <c r="CB199" s="22">
        <f t="shared" si="219"/>
        <v>0</v>
      </c>
      <c r="CC199" s="22">
        <f t="shared" si="220"/>
        <v>0</v>
      </c>
      <c r="CD199" s="22">
        <f t="shared" si="221"/>
        <v>0</v>
      </c>
      <c r="CE199" s="22">
        <f t="shared" si="222"/>
        <v>0</v>
      </c>
      <c r="CF199" s="22">
        <f t="shared" si="223"/>
        <v>0</v>
      </c>
      <c r="CG199" s="22">
        <f t="shared" si="224"/>
        <v>0</v>
      </c>
      <c r="CH199" s="22">
        <f t="shared" si="225"/>
        <v>0</v>
      </c>
      <c r="CI199" s="22">
        <f t="shared" si="226"/>
        <v>0</v>
      </c>
      <c r="CJ199" s="22">
        <f t="shared" si="227"/>
        <v>0</v>
      </c>
      <c r="CK199" s="22">
        <f t="shared" si="228"/>
        <v>0</v>
      </c>
    </row>
    <row r="200" spans="1:89" x14ac:dyDescent="0.25">
      <c r="A200" t="str">
        <f>VLOOKUP($C200,'Tech Pallet'!$A:$J,10,0)</f>
        <v>NOV</v>
      </c>
      <c r="B200" s="30" t="str">
        <f>VLOOKUP(C200,'Tech Pallet'!A:I,3,0)</f>
        <v>EDF</v>
      </c>
      <c r="C200" s="12">
        <f>VLOOKUP($D200,'DU -UCC'!B:C,2,0)</f>
        <v>68710277</v>
      </c>
      <c r="D200" s="84">
        <v>10075856012214</v>
      </c>
      <c r="E200" s="85" t="s">
        <v>336</v>
      </c>
      <c r="F200" s="86">
        <v>124595</v>
      </c>
      <c r="G200" s="86">
        <v>10259</v>
      </c>
      <c r="H200" s="86">
        <v>8843</v>
      </c>
      <c r="I200" s="86">
        <v>13903</v>
      </c>
      <c r="J200" s="86">
        <v>12344</v>
      </c>
      <c r="K200" s="86">
        <v>14766</v>
      </c>
      <c r="L200" s="86">
        <v>18828</v>
      </c>
      <c r="M200" s="86">
        <v>15594</v>
      </c>
      <c r="N200" s="86">
        <v>14076</v>
      </c>
      <c r="O200" s="86">
        <v>11016</v>
      </c>
      <c r="P200" s="86">
        <v>12418</v>
      </c>
      <c r="Q200" s="86">
        <v>8436</v>
      </c>
      <c r="R200" s="86">
        <v>9204</v>
      </c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23">
        <f t="shared" si="173"/>
        <v>274282</v>
      </c>
      <c r="AF200">
        <f>VLOOKUP($C200,'Tech Pallet'!$A:$I,9,0)</f>
        <v>132</v>
      </c>
      <c r="AG200">
        <f>VLOOKUP($C200,'Tech Pallet'!$A:$H,8,0)</f>
        <v>8.5199999999999998E-3</v>
      </c>
      <c r="AH200" s="25">
        <f t="shared" si="229"/>
        <v>149687</v>
      </c>
      <c r="AI200" s="25">
        <f t="shared" si="174"/>
        <v>0</v>
      </c>
      <c r="AJ200" s="8">
        <f t="shared" si="175"/>
        <v>943.90151515151513</v>
      </c>
      <c r="AK200" s="21">
        <f t="shared" si="176"/>
        <v>1133.9924242424242</v>
      </c>
      <c r="AL200" s="20">
        <f t="shared" si="177"/>
        <v>0</v>
      </c>
      <c r="AM200" s="21">
        <f t="shared" si="178"/>
        <v>77.719696969696969</v>
      </c>
      <c r="AN200" s="21">
        <f t="shared" si="179"/>
        <v>66.992424242424249</v>
      </c>
      <c r="AO200" s="21">
        <f t="shared" si="180"/>
        <v>105.32575757575758</v>
      </c>
      <c r="AP200" s="21">
        <f t="shared" si="181"/>
        <v>93.515151515151516</v>
      </c>
      <c r="AQ200" s="21">
        <f t="shared" si="182"/>
        <v>111.86363636363636</v>
      </c>
      <c r="AR200" s="21">
        <f t="shared" si="183"/>
        <v>142.63636363636363</v>
      </c>
      <c r="AS200" s="21">
        <f t="shared" si="184"/>
        <v>118.13636363636364</v>
      </c>
      <c r="AT200" s="21">
        <f t="shared" si="185"/>
        <v>106.63636363636364</v>
      </c>
      <c r="AU200" s="21">
        <f t="shared" si="186"/>
        <v>83.454545454545453</v>
      </c>
      <c r="AV200" s="21">
        <f t="shared" si="187"/>
        <v>94.075757575757578</v>
      </c>
      <c r="AW200" s="21">
        <f t="shared" si="188"/>
        <v>63.909090909090907</v>
      </c>
      <c r="AX200" s="21">
        <f t="shared" si="189"/>
        <v>69.727272727272734</v>
      </c>
      <c r="AY200" s="21">
        <f t="shared" si="190"/>
        <v>0</v>
      </c>
      <c r="AZ200" s="21">
        <f t="shared" si="191"/>
        <v>0</v>
      </c>
      <c r="BA200" s="21">
        <f t="shared" si="192"/>
        <v>0</v>
      </c>
      <c r="BB200" s="21">
        <f t="shared" si="193"/>
        <v>0</v>
      </c>
      <c r="BC200" s="21">
        <f t="shared" si="194"/>
        <v>0</v>
      </c>
      <c r="BD200" s="21">
        <f t="shared" si="195"/>
        <v>0</v>
      </c>
      <c r="BE200" s="21">
        <f t="shared" si="196"/>
        <v>0</v>
      </c>
      <c r="BF200" s="21">
        <f t="shared" si="197"/>
        <v>0</v>
      </c>
      <c r="BG200" s="21">
        <f t="shared" si="198"/>
        <v>0</v>
      </c>
      <c r="BH200" s="21">
        <f t="shared" si="199"/>
        <v>0</v>
      </c>
      <c r="BI200" s="21">
        <f t="shared" si="200"/>
        <v>0</v>
      </c>
      <c r="BJ200" s="21">
        <f t="shared" si="201"/>
        <v>0</v>
      </c>
      <c r="BK200" s="17">
        <f t="shared" si="202"/>
        <v>1061.5493999999999</v>
      </c>
      <c r="BL200" s="22">
        <f t="shared" si="203"/>
        <v>1275.3332399999999</v>
      </c>
      <c r="BM200" s="22">
        <f t="shared" si="204"/>
        <v>0</v>
      </c>
      <c r="BN200" s="22">
        <f t="shared" si="205"/>
        <v>87.406679999999994</v>
      </c>
      <c r="BO200" s="22">
        <f t="shared" si="206"/>
        <v>75.342359999999999</v>
      </c>
      <c r="BP200" s="22">
        <f t="shared" si="207"/>
        <v>118.45356</v>
      </c>
      <c r="BQ200" s="22">
        <f t="shared" si="208"/>
        <v>105.17088</v>
      </c>
      <c r="BR200" s="22">
        <f t="shared" si="209"/>
        <v>125.80632</v>
      </c>
      <c r="BS200" s="22">
        <f t="shared" si="210"/>
        <v>160.41455999999999</v>
      </c>
      <c r="BT200" s="22">
        <f t="shared" si="211"/>
        <v>132.86088000000001</v>
      </c>
      <c r="BU200" s="22">
        <f t="shared" si="212"/>
        <v>119.92752</v>
      </c>
      <c r="BV200" s="22">
        <f t="shared" si="213"/>
        <v>93.856319999999997</v>
      </c>
      <c r="BW200" s="22">
        <f t="shared" si="214"/>
        <v>105.80136</v>
      </c>
      <c r="BX200" s="22">
        <f t="shared" si="215"/>
        <v>71.874719999999996</v>
      </c>
      <c r="BY200" s="22">
        <f t="shared" si="216"/>
        <v>78.418080000000003</v>
      </c>
      <c r="BZ200" s="22">
        <f t="shared" si="217"/>
        <v>0</v>
      </c>
      <c r="CA200" s="22">
        <f t="shared" si="218"/>
        <v>0</v>
      </c>
      <c r="CB200" s="22">
        <f t="shared" si="219"/>
        <v>0</v>
      </c>
      <c r="CC200" s="22">
        <f t="shared" si="220"/>
        <v>0</v>
      </c>
      <c r="CD200" s="22">
        <f t="shared" si="221"/>
        <v>0</v>
      </c>
      <c r="CE200" s="22">
        <f t="shared" si="222"/>
        <v>0</v>
      </c>
      <c r="CF200" s="22">
        <f t="shared" si="223"/>
        <v>0</v>
      </c>
      <c r="CG200" s="22">
        <f t="shared" si="224"/>
        <v>0</v>
      </c>
      <c r="CH200" s="22">
        <f t="shared" si="225"/>
        <v>0</v>
      </c>
      <c r="CI200" s="22">
        <f t="shared" si="226"/>
        <v>0</v>
      </c>
      <c r="CJ200" s="22">
        <f t="shared" si="227"/>
        <v>0</v>
      </c>
      <c r="CK200" s="22">
        <f t="shared" si="228"/>
        <v>0</v>
      </c>
    </row>
    <row r="201" spans="1:89" x14ac:dyDescent="0.25">
      <c r="A201" t="str">
        <f>VLOOKUP($C201,'Tech Pallet'!$A:$J,10,0)</f>
        <v>NOV</v>
      </c>
      <c r="B201" s="30" t="str">
        <f>VLOOKUP(C201,'Tech Pallet'!A:I,3,0)</f>
        <v>Yasso Sticks</v>
      </c>
      <c r="C201" s="12">
        <f>VLOOKUP($D201,'DU -UCC'!B:C,2,0)</f>
        <v>64326313</v>
      </c>
      <c r="D201" s="84">
        <v>10851035003644</v>
      </c>
      <c r="E201" s="85" t="s">
        <v>357</v>
      </c>
      <c r="F201" s="86">
        <v>95496</v>
      </c>
      <c r="G201" s="86">
        <v>7310</v>
      </c>
      <c r="H201" s="86">
        <v>6817</v>
      </c>
      <c r="I201" s="86">
        <v>9256</v>
      </c>
      <c r="J201" s="86">
        <v>13991</v>
      </c>
      <c r="K201" s="86">
        <v>11305</v>
      </c>
      <c r="L201" s="86">
        <v>15402</v>
      </c>
      <c r="M201" s="86">
        <v>14705</v>
      </c>
      <c r="N201" s="86">
        <v>5973</v>
      </c>
      <c r="O201" s="86">
        <v>16143</v>
      </c>
      <c r="P201" s="86">
        <v>6300</v>
      </c>
      <c r="Q201" s="86">
        <v>6959</v>
      </c>
      <c r="R201" s="86">
        <v>11416</v>
      </c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23">
        <f t="shared" si="173"/>
        <v>221073</v>
      </c>
      <c r="AF201">
        <f>VLOOKUP($C201,'Tech Pallet'!$A:$I,9,0)</f>
        <v>187</v>
      </c>
      <c r="AG201">
        <f>VLOOKUP($C201,'Tech Pallet'!$A:$H,8,0)</f>
        <v>3.3119999999999998E-3</v>
      </c>
      <c r="AH201" s="25">
        <f t="shared" si="229"/>
        <v>125577</v>
      </c>
      <c r="AI201" s="25">
        <f t="shared" si="174"/>
        <v>0</v>
      </c>
      <c r="AJ201" s="8">
        <f t="shared" si="175"/>
        <v>510.67379679144386</v>
      </c>
      <c r="AK201" s="21">
        <f t="shared" si="176"/>
        <v>671.53475935828874</v>
      </c>
      <c r="AL201" s="20">
        <f t="shared" si="177"/>
        <v>0</v>
      </c>
      <c r="AM201" s="21">
        <f t="shared" si="178"/>
        <v>39.090909090909093</v>
      </c>
      <c r="AN201" s="21">
        <f t="shared" si="179"/>
        <v>36.454545454545453</v>
      </c>
      <c r="AO201" s="21">
        <f t="shared" si="180"/>
        <v>49.497326203208559</v>
      </c>
      <c r="AP201" s="21">
        <f t="shared" si="181"/>
        <v>74.818181818181813</v>
      </c>
      <c r="AQ201" s="21">
        <f t="shared" si="182"/>
        <v>60.454545454545453</v>
      </c>
      <c r="AR201" s="21">
        <f t="shared" si="183"/>
        <v>82.36363636363636</v>
      </c>
      <c r="AS201" s="21">
        <f t="shared" si="184"/>
        <v>78.63636363636364</v>
      </c>
      <c r="AT201" s="21">
        <f t="shared" si="185"/>
        <v>31.941176470588236</v>
      </c>
      <c r="AU201" s="21">
        <f t="shared" si="186"/>
        <v>86.326203208556151</v>
      </c>
      <c r="AV201" s="21">
        <f t="shared" si="187"/>
        <v>33.689839572192511</v>
      </c>
      <c r="AW201" s="21">
        <f t="shared" si="188"/>
        <v>37.213903743315505</v>
      </c>
      <c r="AX201" s="21">
        <f t="shared" si="189"/>
        <v>61.048128342245988</v>
      </c>
      <c r="AY201" s="21">
        <f t="shared" si="190"/>
        <v>0</v>
      </c>
      <c r="AZ201" s="21">
        <f t="shared" si="191"/>
        <v>0</v>
      </c>
      <c r="BA201" s="21">
        <f t="shared" si="192"/>
        <v>0</v>
      </c>
      <c r="BB201" s="21">
        <f t="shared" si="193"/>
        <v>0</v>
      </c>
      <c r="BC201" s="21">
        <f t="shared" si="194"/>
        <v>0</v>
      </c>
      <c r="BD201" s="21">
        <f t="shared" si="195"/>
        <v>0</v>
      </c>
      <c r="BE201" s="21">
        <f t="shared" si="196"/>
        <v>0</v>
      </c>
      <c r="BF201" s="21">
        <f t="shared" si="197"/>
        <v>0</v>
      </c>
      <c r="BG201" s="21">
        <f t="shared" si="198"/>
        <v>0</v>
      </c>
      <c r="BH201" s="21">
        <f t="shared" si="199"/>
        <v>0</v>
      </c>
      <c r="BI201" s="21">
        <f t="shared" si="200"/>
        <v>0</v>
      </c>
      <c r="BJ201" s="21">
        <f t="shared" si="201"/>
        <v>0</v>
      </c>
      <c r="BK201" s="17">
        <f t="shared" si="202"/>
        <v>316.28275199999996</v>
      </c>
      <c r="BL201" s="22">
        <f t="shared" si="203"/>
        <v>415.911024</v>
      </c>
      <c r="BM201" s="22">
        <f t="shared" si="204"/>
        <v>0</v>
      </c>
      <c r="BN201" s="22">
        <f t="shared" si="205"/>
        <v>24.210719999999998</v>
      </c>
      <c r="BO201" s="22">
        <f t="shared" si="206"/>
        <v>22.577904</v>
      </c>
      <c r="BP201" s="22">
        <f t="shared" si="207"/>
        <v>30.655871999999999</v>
      </c>
      <c r="BQ201" s="22">
        <f t="shared" si="208"/>
        <v>46.338191999999999</v>
      </c>
      <c r="BR201" s="22">
        <f t="shared" si="209"/>
        <v>37.442160000000001</v>
      </c>
      <c r="BS201" s="22">
        <f t="shared" si="210"/>
        <v>51.011423999999998</v>
      </c>
      <c r="BT201" s="22">
        <f t="shared" si="211"/>
        <v>48.702959999999997</v>
      </c>
      <c r="BU201" s="22">
        <f t="shared" si="212"/>
        <v>19.782575999999999</v>
      </c>
      <c r="BV201" s="22">
        <f t="shared" si="213"/>
        <v>53.465615999999997</v>
      </c>
      <c r="BW201" s="22">
        <f t="shared" si="214"/>
        <v>20.865600000000001</v>
      </c>
      <c r="BX201" s="22">
        <f t="shared" si="215"/>
        <v>23.048207999999999</v>
      </c>
      <c r="BY201" s="22">
        <f t="shared" si="216"/>
        <v>37.809792000000002</v>
      </c>
      <c r="BZ201" s="22">
        <f t="shared" si="217"/>
        <v>0</v>
      </c>
      <c r="CA201" s="22">
        <f t="shared" si="218"/>
        <v>0</v>
      </c>
      <c r="CB201" s="22">
        <f t="shared" si="219"/>
        <v>0</v>
      </c>
      <c r="CC201" s="22">
        <f t="shared" si="220"/>
        <v>0</v>
      </c>
      <c r="CD201" s="22">
        <f t="shared" si="221"/>
        <v>0</v>
      </c>
      <c r="CE201" s="22">
        <f t="shared" si="222"/>
        <v>0</v>
      </c>
      <c r="CF201" s="22">
        <f t="shared" si="223"/>
        <v>0</v>
      </c>
      <c r="CG201" s="22">
        <f t="shared" si="224"/>
        <v>0</v>
      </c>
      <c r="CH201" s="22">
        <f t="shared" si="225"/>
        <v>0</v>
      </c>
      <c r="CI201" s="22">
        <f t="shared" si="226"/>
        <v>0</v>
      </c>
      <c r="CJ201" s="22">
        <f t="shared" si="227"/>
        <v>0</v>
      </c>
      <c r="CK201" s="22">
        <f t="shared" si="228"/>
        <v>0</v>
      </c>
    </row>
    <row r="202" spans="1:89" x14ac:dyDescent="0.25">
      <c r="A202" t="str">
        <f>VLOOKUP($C202,'Tech Pallet'!$A:$J,10,0)</f>
        <v>NOV</v>
      </c>
      <c r="B202" s="30" t="str">
        <f>VLOOKUP(C202,'Tech Pallet'!A:I,3,0)</f>
        <v>Facepieces</v>
      </c>
      <c r="C202" s="12">
        <f>VLOOKUP($D202,'DU -UCC'!B:C,2,0)</f>
        <v>64401837</v>
      </c>
      <c r="D202" s="84">
        <v>10077567004106</v>
      </c>
      <c r="E202" s="85" t="s">
        <v>323</v>
      </c>
      <c r="F202" s="86">
        <v>0</v>
      </c>
      <c r="G202" s="86">
        <v>0</v>
      </c>
      <c r="H202" s="86">
        <v>0</v>
      </c>
      <c r="I202" s="86">
        <v>167</v>
      </c>
      <c r="J202" s="86">
        <v>16005</v>
      </c>
      <c r="K202" s="86">
        <v>6422</v>
      </c>
      <c r="L202" s="86">
        <v>5100</v>
      </c>
      <c r="M202" s="86">
        <v>5850</v>
      </c>
      <c r="N202" s="86">
        <v>4580</v>
      </c>
      <c r="O202" s="86">
        <v>8890</v>
      </c>
      <c r="P202" s="86">
        <v>5659</v>
      </c>
      <c r="Q202" s="86">
        <v>3465</v>
      </c>
      <c r="R202" s="86">
        <v>8789</v>
      </c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23">
        <f t="shared" si="173"/>
        <v>64927</v>
      </c>
      <c r="AF202">
        <f>VLOOKUP($C202,'Tech Pallet'!$A:$I,9,0)</f>
        <v>150</v>
      </c>
      <c r="AG202">
        <f>VLOOKUP($C202,'Tech Pallet'!$A:$H,8,0)</f>
        <v>2.16E-3</v>
      </c>
      <c r="AH202" s="25">
        <f t="shared" si="229"/>
        <v>64927</v>
      </c>
      <c r="AI202" s="25">
        <f t="shared" si="174"/>
        <v>0</v>
      </c>
      <c r="AJ202" s="8">
        <f t="shared" si="175"/>
        <v>0</v>
      </c>
      <c r="AK202" s="21">
        <f t="shared" si="176"/>
        <v>432.84666666666669</v>
      </c>
      <c r="AL202" s="20">
        <f t="shared" si="177"/>
        <v>0</v>
      </c>
      <c r="AM202" s="21">
        <f t="shared" si="178"/>
        <v>0</v>
      </c>
      <c r="AN202" s="21">
        <f t="shared" si="179"/>
        <v>0</v>
      </c>
      <c r="AO202" s="21">
        <f t="shared" si="180"/>
        <v>1.1133333333333333</v>
      </c>
      <c r="AP202" s="21">
        <f t="shared" si="181"/>
        <v>106.7</v>
      </c>
      <c r="AQ202" s="21">
        <f t="shared" si="182"/>
        <v>42.813333333333333</v>
      </c>
      <c r="AR202" s="21">
        <f t="shared" si="183"/>
        <v>34</v>
      </c>
      <c r="AS202" s="21">
        <f t="shared" si="184"/>
        <v>39</v>
      </c>
      <c r="AT202" s="21">
        <f t="shared" si="185"/>
        <v>30.533333333333335</v>
      </c>
      <c r="AU202" s="21">
        <f t="shared" si="186"/>
        <v>59.266666666666666</v>
      </c>
      <c r="AV202" s="21">
        <f t="shared" si="187"/>
        <v>37.726666666666667</v>
      </c>
      <c r="AW202" s="21">
        <f t="shared" si="188"/>
        <v>23.1</v>
      </c>
      <c r="AX202" s="21">
        <f t="shared" si="189"/>
        <v>58.593333333333334</v>
      </c>
      <c r="AY202" s="21">
        <f t="shared" si="190"/>
        <v>0</v>
      </c>
      <c r="AZ202" s="21">
        <f t="shared" si="191"/>
        <v>0</v>
      </c>
      <c r="BA202" s="21">
        <f t="shared" si="192"/>
        <v>0</v>
      </c>
      <c r="BB202" s="21">
        <f t="shared" si="193"/>
        <v>0</v>
      </c>
      <c r="BC202" s="21">
        <f t="shared" si="194"/>
        <v>0</v>
      </c>
      <c r="BD202" s="21">
        <f t="shared" si="195"/>
        <v>0</v>
      </c>
      <c r="BE202" s="21">
        <f t="shared" si="196"/>
        <v>0</v>
      </c>
      <c r="BF202" s="21">
        <f t="shared" si="197"/>
        <v>0</v>
      </c>
      <c r="BG202" s="21">
        <f t="shared" si="198"/>
        <v>0</v>
      </c>
      <c r="BH202" s="21">
        <f t="shared" si="199"/>
        <v>0</v>
      </c>
      <c r="BI202" s="21">
        <f t="shared" si="200"/>
        <v>0</v>
      </c>
      <c r="BJ202" s="21">
        <f t="shared" si="201"/>
        <v>0</v>
      </c>
      <c r="BK202" s="17">
        <f t="shared" si="202"/>
        <v>0</v>
      </c>
      <c r="BL202" s="22">
        <f t="shared" si="203"/>
        <v>140.24232000000001</v>
      </c>
      <c r="BM202" s="22">
        <f t="shared" si="204"/>
        <v>0</v>
      </c>
      <c r="BN202" s="22">
        <f t="shared" si="205"/>
        <v>0</v>
      </c>
      <c r="BO202" s="22">
        <f t="shared" si="206"/>
        <v>0</v>
      </c>
      <c r="BP202" s="22">
        <f t="shared" si="207"/>
        <v>0.36071999999999999</v>
      </c>
      <c r="BQ202" s="22">
        <f t="shared" si="208"/>
        <v>34.570799999999998</v>
      </c>
      <c r="BR202" s="22">
        <f t="shared" si="209"/>
        <v>13.87152</v>
      </c>
      <c r="BS202" s="22">
        <f t="shared" si="210"/>
        <v>11.016</v>
      </c>
      <c r="BT202" s="22">
        <f t="shared" si="211"/>
        <v>12.636000000000001</v>
      </c>
      <c r="BU202" s="22">
        <f t="shared" si="212"/>
        <v>9.8927999999999994</v>
      </c>
      <c r="BV202" s="22">
        <f t="shared" si="213"/>
        <v>19.202400000000001</v>
      </c>
      <c r="BW202" s="22">
        <f t="shared" si="214"/>
        <v>12.22344</v>
      </c>
      <c r="BX202" s="22">
        <f t="shared" si="215"/>
        <v>7.4843999999999999</v>
      </c>
      <c r="BY202" s="22">
        <f t="shared" si="216"/>
        <v>18.98424</v>
      </c>
      <c r="BZ202" s="22">
        <f t="shared" si="217"/>
        <v>0</v>
      </c>
      <c r="CA202" s="22">
        <f t="shared" si="218"/>
        <v>0</v>
      </c>
      <c r="CB202" s="22">
        <f t="shared" si="219"/>
        <v>0</v>
      </c>
      <c r="CC202" s="22">
        <f t="shared" si="220"/>
        <v>0</v>
      </c>
      <c r="CD202" s="22">
        <f t="shared" si="221"/>
        <v>0</v>
      </c>
      <c r="CE202" s="22">
        <f t="shared" si="222"/>
        <v>0</v>
      </c>
      <c r="CF202" s="22">
        <f t="shared" si="223"/>
        <v>0</v>
      </c>
      <c r="CG202" s="22">
        <f t="shared" si="224"/>
        <v>0</v>
      </c>
      <c r="CH202" s="22">
        <f t="shared" si="225"/>
        <v>0</v>
      </c>
      <c r="CI202" s="22">
        <f t="shared" si="226"/>
        <v>0</v>
      </c>
      <c r="CJ202" s="22">
        <f t="shared" si="227"/>
        <v>0</v>
      </c>
      <c r="CK202" s="22">
        <f t="shared" si="228"/>
        <v>0</v>
      </c>
    </row>
    <row r="203" spans="1:89" x14ac:dyDescent="0.25">
      <c r="A203" t="str">
        <f>VLOOKUP($C203,'Tech Pallet'!$A:$J,10,0)</f>
        <v>PIC</v>
      </c>
      <c r="B203" s="30" t="str">
        <f>VLOOKUP(C203,'Tech Pallet'!A:I,3,0)</f>
        <v>TALENTI</v>
      </c>
      <c r="C203" s="12">
        <f>VLOOKUP($D203,'DU -UCC'!B:C,2,0)</f>
        <v>68730252</v>
      </c>
      <c r="D203" s="84">
        <v>20816680010116</v>
      </c>
      <c r="E203" s="85" t="s">
        <v>302</v>
      </c>
      <c r="F203" s="86">
        <v>167080</v>
      </c>
      <c r="G203" s="86">
        <v>10730</v>
      </c>
      <c r="H203" s="86">
        <v>14047</v>
      </c>
      <c r="I203" s="86">
        <v>15167</v>
      </c>
      <c r="J203" s="86">
        <v>16075</v>
      </c>
      <c r="K203" s="86">
        <v>14420</v>
      </c>
      <c r="L203" s="86">
        <v>20810</v>
      </c>
      <c r="M203" s="86">
        <v>12975</v>
      </c>
      <c r="N203" s="86">
        <v>12165</v>
      </c>
      <c r="O203" s="86">
        <v>13500</v>
      </c>
      <c r="P203" s="86">
        <v>13680</v>
      </c>
      <c r="Q203" s="86">
        <v>11952</v>
      </c>
      <c r="R203" s="86">
        <v>14193</v>
      </c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23">
        <f t="shared" si="173"/>
        <v>336794</v>
      </c>
      <c r="AF203">
        <f>VLOOKUP($C203,'Tech Pallet'!$A:$I,9,0)</f>
        <v>255</v>
      </c>
      <c r="AG203">
        <f>VLOOKUP($C203,'Tech Pallet'!$A:$H,8,0)</f>
        <v>3.7853439999999999E-3</v>
      </c>
      <c r="AH203" s="25">
        <f t="shared" si="229"/>
        <v>169714</v>
      </c>
      <c r="AI203" s="25">
        <f t="shared" si="174"/>
        <v>0</v>
      </c>
      <c r="AJ203" s="8">
        <f t="shared" si="175"/>
        <v>655.21568627450984</v>
      </c>
      <c r="AK203" s="21">
        <f t="shared" si="176"/>
        <v>665.54509803921565</v>
      </c>
      <c r="AL203" s="20">
        <f t="shared" si="177"/>
        <v>0</v>
      </c>
      <c r="AM203" s="21">
        <f t="shared" si="178"/>
        <v>42.078431372549019</v>
      </c>
      <c r="AN203" s="21">
        <f t="shared" si="179"/>
        <v>55.086274509803921</v>
      </c>
      <c r="AO203" s="21">
        <f t="shared" si="180"/>
        <v>59.478431372549018</v>
      </c>
      <c r="AP203" s="21">
        <f t="shared" si="181"/>
        <v>63.03921568627451</v>
      </c>
      <c r="AQ203" s="21">
        <f t="shared" si="182"/>
        <v>56.549019607843135</v>
      </c>
      <c r="AR203" s="21">
        <f t="shared" si="183"/>
        <v>81.607843137254903</v>
      </c>
      <c r="AS203" s="21">
        <f t="shared" si="184"/>
        <v>50.882352941176471</v>
      </c>
      <c r="AT203" s="21">
        <f t="shared" si="185"/>
        <v>47.705882352941174</v>
      </c>
      <c r="AU203" s="21">
        <f t="shared" si="186"/>
        <v>52.941176470588232</v>
      </c>
      <c r="AV203" s="21">
        <f t="shared" si="187"/>
        <v>53.647058823529413</v>
      </c>
      <c r="AW203" s="21">
        <f t="shared" si="188"/>
        <v>46.870588235294115</v>
      </c>
      <c r="AX203" s="21">
        <f t="shared" si="189"/>
        <v>55.658823529411762</v>
      </c>
      <c r="AY203" s="21">
        <f t="shared" si="190"/>
        <v>0</v>
      </c>
      <c r="AZ203" s="21">
        <f t="shared" si="191"/>
        <v>0</v>
      </c>
      <c r="BA203" s="21">
        <f t="shared" si="192"/>
        <v>0</v>
      </c>
      <c r="BB203" s="21">
        <f t="shared" si="193"/>
        <v>0</v>
      </c>
      <c r="BC203" s="21">
        <f t="shared" si="194"/>
        <v>0</v>
      </c>
      <c r="BD203" s="21">
        <f t="shared" si="195"/>
        <v>0</v>
      </c>
      <c r="BE203" s="21">
        <f t="shared" si="196"/>
        <v>0</v>
      </c>
      <c r="BF203" s="21">
        <f t="shared" si="197"/>
        <v>0</v>
      </c>
      <c r="BG203" s="21">
        <f t="shared" si="198"/>
        <v>0</v>
      </c>
      <c r="BH203" s="21">
        <f t="shared" si="199"/>
        <v>0</v>
      </c>
      <c r="BI203" s="21">
        <f t="shared" si="200"/>
        <v>0</v>
      </c>
      <c r="BJ203" s="21">
        <f t="shared" si="201"/>
        <v>0</v>
      </c>
      <c r="BK203" s="17">
        <f t="shared" si="202"/>
        <v>632.45527551999999</v>
      </c>
      <c r="BL203" s="22">
        <f t="shared" si="203"/>
        <v>642.42587161599999</v>
      </c>
      <c r="BM203" s="22">
        <f t="shared" si="204"/>
        <v>0</v>
      </c>
      <c r="BN203" s="22">
        <f t="shared" si="205"/>
        <v>40.61674112</v>
      </c>
      <c r="BO203" s="22">
        <f t="shared" si="206"/>
        <v>53.172727168000002</v>
      </c>
      <c r="BP203" s="22">
        <f t="shared" si="207"/>
        <v>57.412312448000002</v>
      </c>
      <c r="BQ203" s="22">
        <f t="shared" si="208"/>
        <v>60.849404800000002</v>
      </c>
      <c r="BR203" s="22">
        <f t="shared" si="209"/>
        <v>54.584660479999997</v>
      </c>
      <c r="BS203" s="22">
        <f t="shared" si="210"/>
        <v>78.77300864</v>
      </c>
      <c r="BT203" s="22">
        <f t="shared" si="211"/>
        <v>49.114838399999996</v>
      </c>
      <c r="BU203" s="22">
        <f t="shared" si="212"/>
        <v>46.048709760000001</v>
      </c>
      <c r="BV203" s="22">
        <f t="shared" si="213"/>
        <v>51.102144000000003</v>
      </c>
      <c r="BW203" s="22">
        <f t="shared" si="214"/>
        <v>51.783505919999996</v>
      </c>
      <c r="BX203" s="22">
        <f t="shared" si="215"/>
        <v>45.242431488000001</v>
      </c>
      <c r="BY203" s="22">
        <f t="shared" si="216"/>
        <v>53.725387392000002</v>
      </c>
      <c r="BZ203" s="22">
        <f t="shared" si="217"/>
        <v>0</v>
      </c>
      <c r="CA203" s="22">
        <f t="shared" si="218"/>
        <v>0</v>
      </c>
      <c r="CB203" s="22">
        <f t="shared" si="219"/>
        <v>0</v>
      </c>
      <c r="CC203" s="22">
        <f t="shared" si="220"/>
        <v>0</v>
      </c>
      <c r="CD203" s="22">
        <f t="shared" si="221"/>
        <v>0</v>
      </c>
      <c r="CE203" s="22">
        <f t="shared" si="222"/>
        <v>0</v>
      </c>
      <c r="CF203" s="22">
        <f t="shared" si="223"/>
        <v>0</v>
      </c>
      <c r="CG203" s="22">
        <f t="shared" si="224"/>
        <v>0</v>
      </c>
      <c r="CH203" s="22">
        <f t="shared" si="225"/>
        <v>0</v>
      </c>
      <c r="CI203" s="22">
        <f t="shared" si="226"/>
        <v>0</v>
      </c>
      <c r="CJ203" s="22">
        <f t="shared" si="227"/>
        <v>0</v>
      </c>
      <c r="CK203" s="22">
        <f t="shared" si="228"/>
        <v>0</v>
      </c>
    </row>
    <row r="204" spans="1:89" x14ac:dyDescent="0.25">
      <c r="A204" t="str">
        <f>VLOOKUP($C204,'Tech Pallet'!$A:$J,10,0)</f>
        <v>NOV</v>
      </c>
      <c r="B204" s="30" t="str">
        <f>VLOOKUP(C204,'Tech Pallet'!A:I,3,0)</f>
        <v>MG Sticks</v>
      </c>
      <c r="C204" s="12">
        <f>VLOOKUP($D204,'DU -UCC'!B:C,2,0)</f>
        <v>64979407</v>
      </c>
      <c r="D204" s="84">
        <v>10077567004502</v>
      </c>
      <c r="E204" s="85" t="s">
        <v>556</v>
      </c>
      <c r="F204" s="86">
        <v>0</v>
      </c>
      <c r="G204" s="86">
        <v>0</v>
      </c>
      <c r="H204" s="86">
        <v>0</v>
      </c>
      <c r="I204" s="86">
        <v>0</v>
      </c>
      <c r="J204" s="86">
        <v>0</v>
      </c>
      <c r="K204" s="86">
        <v>0</v>
      </c>
      <c r="L204" s="86">
        <v>0</v>
      </c>
      <c r="M204" s="86">
        <v>0</v>
      </c>
      <c r="N204" s="86">
        <v>0</v>
      </c>
      <c r="O204" s="86">
        <v>0</v>
      </c>
      <c r="P204" s="86">
        <v>0</v>
      </c>
      <c r="Q204" s="86">
        <v>0</v>
      </c>
      <c r="R204" s="86">
        <v>143</v>
      </c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23">
        <f t="shared" si="173"/>
        <v>143</v>
      </c>
      <c r="AF204">
        <f>VLOOKUP($C204,'Tech Pallet'!$A:$I,9,0)</f>
        <v>143</v>
      </c>
      <c r="AG204">
        <f>VLOOKUP($C204,'Tech Pallet'!$A:$H,8,0)</f>
        <v>4.2560000000000002E-3</v>
      </c>
      <c r="AH204" s="25">
        <f t="shared" si="229"/>
        <v>143</v>
      </c>
      <c r="AI204" s="25">
        <f t="shared" si="174"/>
        <v>0</v>
      </c>
      <c r="AJ204" s="8">
        <f t="shared" si="175"/>
        <v>0</v>
      </c>
      <c r="AK204" s="21">
        <f t="shared" si="176"/>
        <v>1</v>
      </c>
      <c r="AL204" s="20">
        <f t="shared" si="177"/>
        <v>0</v>
      </c>
      <c r="AM204" s="21">
        <f t="shared" si="178"/>
        <v>0</v>
      </c>
      <c r="AN204" s="21">
        <f t="shared" si="179"/>
        <v>0</v>
      </c>
      <c r="AO204" s="21">
        <f t="shared" si="180"/>
        <v>0</v>
      </c>
      <c r="AP204" s="21">
        <f t="shared" si="181"/>
        <v>0</v>
      </c>
      <c r="AQ204" s="21">
        <f t="shared" si="182"/>
        <v>0</v>
      </c>
      <c r="AR204" s="21">
        <f t="shared" si="183"/>
        <v>0</v>
      </c>
      <c r="AS204" s="21">
        <f t="shared" si="184"/>
        <v>0</v>
      </c>
      <c r="AT204" s="21">
        <f t="shared" si="185"/>
        <v>0</v>
      </c>
      <c r="AU204" s="21">
        <f t="shared" si="186"/>
        <v>0</v>
      </c>
      <c r="AV204" s="21">
        <f t="shared" si="187"/>
        <v>0</v>
      </c>
      <c r="AW204" s="21">
        <f t="shared" si="188"/>
        <v>0</v>
      </c>
      <c r="AX204" s="21">
        <f t="shared" si="189"/>
        <v>1</v>
      </c>
      <c r="AY204" s="21">
        <f t="shared" si="190"/>
        <v>0</v>
      </c>
      <c r="AZ204" s="21">
        <f t="shared" si="191"/>
        <v>0</v>
      </c>
      <c r="BA204" s="21">
        <f t="shared" si="192"/>
        <v>0</v>
      </c>
      <c r="BB204" s="21">
        <f t="shared" si="193"/>
        <v>0</v>
      </c>
      <c r="BC204" s="21">
        <f t="shared" si="194"/>
        <v>0</v>
      </c>
      <c r="BD204" s="21">
        <f t="shared" si="195"/>
        <v>0</v>
      </c>
      <c r="BE204" s="21">
        <f t="shared" si="196"/>
        <v>0</v>
      </c>
      <c r="BF204" s="21">
        <f t="shared" si="197"/>
        <v>0</v>
      </c>
      <c r="BG204" s="21">
        <f t="shared" si="198"/>
        <v>0</v>
      </c>
      <c r="BH204" s="21">
        <f t="shared" si="199"/>
        <v>0</v>
      </c>
      <c r="BI204" s="21">
        <f t="shared" si="200"/>
        <v>0</v>
      </c>
      <c r="BJ204" s="21">
        <f t="shared" si="201"/>
        <v>0</v>
      </c>
      <c r="BK204" s="17">
        <f t="shared" si="202"/>
        <v>0</v>
      </c>
      <c r="BL204" s="22">
        <f t="shared" si="203"/>
        <v>0.60860800000000004</v>
      </c>
      <c r="BM204" s="22">
        <f t="shared" si="204"/>
        <v>0</v>
      </c>
      <c r="BN204" s="22">
        <f t="shared" si="205"/>
        <v>0</v>
      </c>
      <c r="BO204" s="22">
        <f t="shared" si="206"/>
        <v>0</v>
      </c>
      <c r="BP204" s="22">
        <f t="shared" si="207"/>
        <v>0</v>
      </c>
      <c r="BQ204" s="22">
        <f t="shared" si="208"/>
        <v>0</v>
      </c>
      <c r="BR204" s="22">
        <f t="shared" si="209"/>
        <v>0</v>
      </c>
      <c r="BS204" s="22">
        <f t="shared" si="210"/>
        <v>0</v>
      </c>
      <c r="BT204" s="22">
        <f t="shared" si="211"/>
        <v>0</v>
      </c>
      <c r="BU204" s="22">
        <f t="shared" si="212"/>
        <v>0</v>
      </c>
      <c r="BV204" s="22">
        <f t="shared" si="213"/>
        <v>0</v>
      </c>
      <c r="BW204" s="22">
        <f t="shared" si="214"/>
        <v>0</v>
      </c>
      <c r="BX204" s="22">
        <f t="shared" si="215"/>
        <v>0</v>
      </c>
      <c r="BY204" s="22">
        <f t="shared" si="216"/>
        <v>0.60860800000000004</v>
      </c>
      <c r="BZ204" s="22">
        <f t="shared" si="217"/>
        <v>0</v>
      </c>
      <c r="CA204" s="22">
        <f t="shared" si="218"/>
        <v>0</v>
      </c>
      <c r="CB204" s="22">
        <f t="shared" si="219"/>
        <v>0</v>
      </c>
      <c r="CC204" s="22">
        <f t="shared" si="220"/>
        <v>0</v>
      </c>
      <c r="CD204" s="22">
        <f t="shared" si="221"/>
        <v>0</v>
      </c>
      <c r="CE204" s="22">
        <f t="shared" si="222"/>
        <v>0</v>
      </c>
      <c r="CF204" s="22">
        <f t="shared" si="223"/>
        <v>0</v>
      </c>
      <c r="CG204" s="22">
        <f t="shared" si="224"/>
        <v>0</v>
      </c>
      <c r="CH204" s="22">
        <f t="shared" si="225"/>
        <v>0</v>
      </c>
      <c r="CI204" s="22">
        <f t="shared" si="226"/>
        <v>0</v>
      </c>
      <c r="CJ204" s="22">
        <f t="shared" si="227"/>
        <v>0</v>
      </c>
      <c r="CK204" s="22">
        <f t="shared" si="228"/>
        <v>0</v>
      </c>
    </row>
    <row r="205" spans="1:89" x14ac:dyDescent="0.25">
      <c r="A205" t="str">
        <f>VLOOKUP($C205,'Tech Pallet'!$A:$J,10,0)</f>
        <v>NOV</v>
      </c>
      <c r="B205" s="30" t="str">
        <f>VLOOKUP(C205,'Tech Pallet'!A:I,3,0)</f>
        <v>B&amp;J Cups</v>
      </c>
      <c r="C205" s="12">
        <f>VLOOKUP($D205,'DU -UCC'!B:C,2,0)</f>
        <v>64346613</v>
      </c>
      <c r="D205" s="84">
        <v>10076840003249</v>
      </c>
      <c r="E205" s="85" t="s">
        <v>320</v>
      </c>
      <c r="F205" s="86">
        <v>165482</v>
      </c>
      <c r="G205" s="86">
        <v>8970</v>
      </c>
      <c r="H205" s="86">
        <v>12024</v>
      </c>
      <c r="I205" s="86">
        <v>15243</v>
      </c>
      <c r="J205" s="86">
        <v>5198</v>
      </c>
      <c r="K205" s="86">
        <v>14488.000599999998</v>
      </c>
      <c r="L205" s="86">
        <v>18517.080009999998</v>
      </c>
      <c r="M205" s="86">
        <v>15666</v>
      </c>
      <c r="N205" s="86">
        <v>18425</v>
      </c>
      <c r="O205" s="86">
        <v>18297</v>
      </c>
      <c r="P205" s="86">
        <v>6820</v>
      </c>
      <c r="Q205" s="86">
        <v>6810</v>
      </c>
      <c r="R205" s="86">
        <v>7768</v>
      </c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23">
        <f t="shared" si="173"/>
        <v>313708.08061</v>
      </c>
      <c r="AF205">
        <f>VLOOKUP($C205,'Tech Pallet'!$A:$I,9,0)</f>
        <v>180</v>
      </c>
      <c r="AG205">
        <f>VLOOKUP($C205,'Tech Pallet'!$A:$H,8,0)</f>
        <v>2.8799999999999997E-3</v>
      </c>
      <c r="AH205" s="25">
        <f t="shared" si="229"/>
        <v>148226.08061</v>
      </c>
      <c r="AI205" s="25">
        <f t="shared" si="174"/>
        <v>0</v>
      </c>
      <c r="AJ205" s="8">
        <f t="shared" si="175"/>
        <v>919.34444444444443</v>
      </c>
      <c r="AK205" s="21">
        <f t="shared" si="176"/>
        <v>823.47822561111116</v>
      </c>
      <c r="AL205" s="20">
        <f t="shared" si="177"/>
        <v>0</v>
      </c>
      <c r="AM205" s="21">
        <f t="shared" si="178"/>
        <v>49.833333333333336</v>
      </c>
      <c r="AN205" s="21">
        <f t="shared" si="179"/>
        <v>66.8</v>
      </c>
      <c r="AO205" s="21">
        <f t="shared" si="180"/>
        <v>84.683333333333337</v>
      </c>
      <c r="AP205" s="21">
        <f t="shared" si="181"/>
        <v>28.877777777777776</v>
      </c>
      <c r="AQ205" s="21">
        <f t="shared" si="182"/>
        <v>80.488892222222205</v>
      </c>
      <c r="AR205" s="21">
        <f t="shared" si="183"/>
        <v>102.87266672222221</v>
      </c>
      <c r="AS205" s="21">
        <f t="shared" si="184"/>
        <v>87.033333333333331</v>
      </c>
      <c r="AT205" s="21">
        <f t="shared" si="185"/>
        <v>102.36111111111111</v>
      </c>
      <c r="AU205" s="21">
        <f t="shared" si="186"/>
        <v>101.65</v>
      </c>
      <c r="AV205" s="21">
        <f t="shared" si="187"/>
        <v>37.888888888888886</v>
      </c>
      <c r="AW205" s="21">
        <f t="shared" si="188"/>
        <v>37.833333333333336</v>
      </c>
      <c r="AX205" s="21">
        <f t="shared" si="189"/>
        <v>43.155555555555559</v>
      </c>
      <c r="AY205" s="21">
        <f t="shared" si="190"/>
        <v>0</v>
      </c>
      <c r="AZ205" s="21">
        <f t="shared" si="191"/>
        <v>0</v>
      </c>
      <c r="BA205" s="21">
        <f t="shared" si="192"/>
        <v>0</v>
      </c>
      <c r="BB205" s="21">
        <f t="shared" si="193"/>
        <v>0</v>
      </c>
      <c r="BC205" s="21">
        <f t="shared" si="194"/>
        <v>0</v>
      </c>
      <c r="BD205" s="21">
        <f t="shared" si="195"/>
        <v>0</v>
      </c>
      <c r="BE205" s="21">
        <f t="shared" si="196"/>
        <v>0</v>
      </c>
      <c r="BF205" s="21">
        <f t="shared" si="197"/>
        <v>0</v>
      </c>
      <c r="BG205" s="21">
        <f t="shared" si="198"/>
        <v>0</v>
      </c>
      <c r="BH205" s="21">
        <f t="shared" si="199"/>
        <v>0</v>
      </c>
      <c r="BI205" s="21">
        <f t="shared" si="200"/>
        <v>0</v>
      </c>
      <c r="BJ205" s="21">
        <f t="shared" si="201"/>
        <v>0</v>
      </c>
      <c r="BK205" s="17">
        <f t="shared" si="202"/>
        <v>476.58815999999996</v>
      </c>
      <c r="BL205" s="22">
        <f t="shared" si="203"/>
        <v>426.89111215679998</v>
      </c>
      <c r="BM205" s="22">
        <f t="shared" si="204"/>
        <v>0</v>
      </c>
      <c r="BN205" s="22">
        <f t="shared" si="205"/>
        <v>25.833599999999997</v>
      </c>
      <c r="BO205" s="22">
        <f t="shared" si="206"/>
        <v>34.62912</v>
      </c>
      <c r="BP205" s="22">
        <f t="shared" si="207"/>
        <v>43.899839999999998</v>
      </c>
      <c r="BQ205" s="22">
        <f t="shared" si="208"/>
        <v>14.970239999999999</v>
      </c>
      <c r="BR205" s="22">
        <f t="shared" si="209"/>
        <v>41.725441727999993</v>
      </c>
      <c r="BS205" s="22">
        <f t="shared" si="210"/>
        <v>53.32919042879999</v>
      </c>
      <c r="BT205" s="22">
        <f t="shared" si="211"/>
        <v>45.118079999999999</v>
      </c>
      <c r="BU205" s="22">
        <f t="shared" si="212"/>
        <v>53.063999999999993</v>
      </c>
      <c r="BV205" s="22">
        <f t="shared" si="213"/>
        <v>52.695359999999994</v>
      </c>
      <c r="BW205" s="22">
        <f t="shared" si="214"/>
        <v>19.641599999999997</v>
      </c>
      <c r="BX205" s="22">
        <f t="shared" si="215"/>
        <v>19.6128</v>
      </c>
      <c r="BY205" s="22">
        <f t="shared" si="216"/>
        <v>22.371839999999999</v>
      </c>
      <c r="BZ205" s="22">
        <f t="shared" si="217"/>
        <v>0</v>
      </c>
      <c r="CA205" s="22">
        <f t="shared" si="218"/>
        <v>0</v>
      </c>
      <c r="CB205" s="22">
        <f t="shared" si="219"/>
        <v>0</v>
      </c>
      <c r="CC205" s="22">
        <f t="shared" si="220"/>
        <v>0</v>
      </c>
      <c r="CD205" s="22">
        <f t="shared" si="221"/>
        <v>0</v>
      </c>
      <c r="CE205" s="22">
        <f t="shared" si="222"/>
        <v>0</v>
      </c>
      <c r="CF205" s="22">
        <f t="shared" si="223"/>
        <v>0</v>
      </c>
      <c r="CG205" s="22">
        <f t="shared" si="224"/>
        <v>0</v>
      </c>
      <c r="CH205" s="22">
        <f t="shared" si="225"/>
        <v>0</v>
      </c>
      <c r="CI205" s="22">
        <f t="shared" si="226"/>
        <v>0</v>
      </c>
      <c r="CJ205" s="22">
        <f t="shared" si="227"/>
        <v>0</v>
      </c>
      <c r="CK205" s="22">
        <f t="shared" si="228"/>
        <v>0</v>
      </c>
    </row>
    <row r="206" spans="1:89" x14ac:dyDescent="0.25">
      <c r="A206" t="str">
        <f>VLOOKUP($C206,'Tech Pallet'!$A:$J,10,0)</f>
        <v>PIC</v>
      </c>
      <c r="B206" s="30" t="str">
        <f>VLOOKUP(C206,'Tech Pallet'!A:I,3,0)</f>
        <v>48oz</v>
      </c>
      <c r="C206" s="12">
        <f>VLOOKUP($D206,'DU -UCC'!B:C,2,0)</f>
        <v>64977528</v>
      </c>
      <c r="D206" s="84">
        <v>10840473400269</v>
      </c>
      <c r="E206" s="85" t="s">
        <v>542</v>
      </c>
      <c r="F206" s="86">
        <v>0</v>
      </c>
      <c r="G206" s="86">
        <v>0</v>
      </c>
      <c r="H206" s="86">
        <v>0</v>
      </c>
      <c r="I206" s="86">
        <v>0</v>
      </c>
      <c r="J206" s="86">
        <v>0</v>
      </c>
      <c r="K206" s="86">
        <v>0</v>
      </c>
      <c r="L206" s="86">
        <v>0</v>
      </c>
      <c r="M206" s="86">
        <v>0</v>
      </c>
      <c r="N206" s="86">
        <v>0</v>
      </c>
      <c r="O206" s="86">
        <v>0</v>
      </c>
      <c r="P206" s="86">
        <v>0</v>
      </c>
      <c r="Q206" s="86">
        <v>0</v>
      </c>
      <c r="R206" s="86">
        <v>176</v>
      </c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23">
        <f t="shared" si="173"/>
        <v>176</v>
      </c>
      <c r="AF206">
        <f>VLOOKUP($C206,'Tech Pallet'!$A:$I,9,0)</f>
        <v>176</v>
      </c>
      <c r="AG206">
        <f>VLOOKUP($C206,'Tech Pallet'!$A:$H,8,0)</f>
        <v>8.513999999999999E-3</v>
      </c>
      <c r="AH206" s="25">
        <f t="shared" si="229"/>
        <v>176</v>
      </c>
      <c r="AI206" s="25">
        <f t="shared" si="174"/>
        <v>0</v>
      </c>
      <c r="AJ206" s="8">
        <f t="shared" si="175"/>
        <v>0</v>
      </c>
      <c r="AK206" s="21">
        <f t="shared" si="176"/>
        <v>1</v>
      </c>
      <c r="AL206" s="20">
        <f t="shared" si="177"/>
        <v>0</v>
      </c>
      <c r="AM206" s="21">
        <f t="shared" si="178"/>
        <v>0</v>
      </c>
      <c r="AN206" s="21">
        <f t="shared" si="179"/>
        <v>0</v>
      </c>
      <c r="AO206" s="21">
        <f t="shared" si="180"/>
        <v>0</v>
      </c>
      <c r="AP206" s="21">
        <f t="shared" si="181"/>
        <v>0</v>
      </c>
      <c r="AQ206" s="21">
        <f t="shared" si="182"/>
        <v>0</v>
      </c>
      <c r="AR206" s="21">
        <f t="shared" si="183"/>
        <v>0</v>
      </c>
      <c r="AS206" s="21">
        <f t="shared" si="184"/>
        <v>0</v>
      </c>
      <c r="AT206" s="21">
        <f t="shared" si="185"/>
        <v>0</v>
      </c>
      <c r="AU206" s="21">
        <f t="shared" si="186"/>
        <v>0</v>
      </c>
      <c r="AV206" s="21">
        <f t="shared" si="187"/>
        <v>0</v>
      </c>
      <c r="AW206" s="21">
        <f t="shared" si="188"/>
        <v>0</v>
      </c>
      <c r="AX206" s="21">
        <f t="shared" si="189"/>
        <v>1</v>
      </c>
      <c r="AY206" s="21">
        <f t="shared" si="190"/>
        <v>0</v>
      </c>
      <c r="AZ206" s="21">
        <f t="shared" si="191"/>
        <v>0</v>
      </c>
      <c r="BA206" s="21">
        <f t="shared" si="192"/>
        <v>0</v>
      </c>
      <c r="BB206" s="21">
        <f t="shared" si="193"/>
        <v>0</v>
      </c>
      <c r="BC206" s="21">
        <f t="shared" si="194"/>
        <v>0</v>
      </c>
      <c r="BD206" s="21">
        <f t="shared" si="195"/>
        <v>0</v>
      </c>
      <c r="BE206" s="21">
        <f t="shared" si="196"/>
        <v>0</v>
      </c>
      <c r="BF206" s="21">
        <f t="shared" si="197"/>
        <v>0</v>
      </c>
      <c r="BG206" s="21">
        <f t="shared" si="198"/>
        <v>0</v>
      </c>
      <c r="BH206" s="21">
        <f t="shared" si="199"/>
        <v>0</v>
      </c>
      <c r="BI206" s="21">
        <f t="shared" si="200"/>
        <v>0</v>
      </c>
      <c r="BJ206" s="21">
        <f t="shared" si="201"/>
        <v>0</v>
      </c>
      <c r="BK206" s="17">
        <f t="shared" si="202"/>
        <v>0</v>
      </c>
      <c r="BL206" s="22">
        <f t="shared" si="203"/>
        <v>1.4984639999999998</v>
      </c>
      <c r="BM206" s="22">
        <f t="shared" si="204"/>
        <v>0</v>
      </c>
      <c r="BN206" s="22">
        <f t="shared" si="205"/>
        <v>0</v>
      </c>
      <c r="BO206" s="22">
        <f t="shared" si="206"/>
        <v>0</v>
      </c>
      <c r="BP206" s="22">
        <f t="shared" si="207"/>
        <v>0</v>
      </c>
      <c r="BQ206" s="22">
        <f t="shared" si="208"/>
        <v>0</v>
      </c>
      <c r="BR206" s="22">
        <f t="shared" si="209"/>
        <v>0</v>
      </c>
      <c r="BS206" s="22">
        <f t="shared" si="210"/>
        <v>0</v>
      </c>
      <c r="BT206" s="22">
        <f t="shared" si="211"/>
        <v>0</v>
      </c>
      <c r="BU206" s="22">
        <f t="shared" si="212"/>
        <v>0</v>
      </c>
      <c r="BV206" s="22">
        <f t="shared" si="213"/>
        <v>0</v>
      </c>
      <c r="BW206" s="22">
        <f t="shared" si="214"/>
        <v>0</v>
      </c>
      <c r="BX206" s="22">
        <f t="shared" si="215"/>
        <v>0</v>
      </c>
      <c r="BY206" s="22">
        <f t="shared" si="216"/>
        <v>1.4984639999999998</v>
      </c>
      <c r="BZ206" s="22">
        <f t="shared" si="217"/>
        <v>0</v>
      </c>
      <c r="CA206" s="22">
        <f t="shared" si="218"/>
        <v>0</v>
      </c>
      <c r="CB206" s="22">
        <f t="shared" si="219"/>
        <v>0</v>
      </c>
      <c r="CC206" s="22">
        <f t="shared" si="220"/>
        <v>0</v>
      </c>
      <c r="CD206" s="22">
        <f t="shared" si="221"/>
        <v>0</v>
      </c>
      <c r="CE206" s="22">
        <f t="shared" si="222"/>
        <v>0</v>
      </c>
      <c r="CF206" s="22">
        <f t="shared" si="223"/>
        <v>0</v>
      </c>
      <c r="CG206" s="22">
        <f t="shared" si="224"/>
        <v>0</v>
      </c>
      <c r="CH206" s="22">
        <f t="shared" si="225"/>
        <v>0</v>
      </c>
      <c r="CI206" s="22">
        <f t="shared" si="226"/>
        <v>0</v>
      </c>
      <c r="CJ206" s="22">
        <f t="shared" si="227"/>
        <v>0</v>
      </c>
      <c r="CK206" s="22">
        <f t="shared" si="228"/>
        <v>0</v>
      </c>
    </row>
    <row r="207" spans="1:89" x14ac:dyDescent="0.25">
      <c r="A207" t="str">
        <f>VLOOKUP($C207,'Tech Pallet'!$A:$J,10,0)</f>
        <v>PIC</v>
      </c>
      <c r="B207" s="30" t="str">
        <f>VLOOKUP(C207,'Tech Pallet'!A:I,3,0)</f>
        <v>Talenti</v>
      </c>
      <c r="C207" s="12">
        <f>VLOOKUP($D207,'DU -UCC'!B:C,2,0)</f>
        <v>68862511</v>
      </c>
      <c r="D207" s="84">
        <v>20186852000017</v>
      </c>
      <c r="E207" s="85" t="s">
        <v>307</v>
      </c>
      <c r="F207" s="86">
        <v>164558</v>
      </c>
      <c r="G207" s="86">
        <v>13395</v>
      </c>
      <c r="H207" s="86">
        <v>12510</v>
      </c>
      <c r="I207" s="86">
        <v>14850</v>
      </c>
      <c r="J207" s="86">
        <v>15313</v>
      </c>
      <c r="K207" s="86">
        <v>14878</v>
      </c>
      <c r="L207" s="86">
        <v>20025</v>
      </c>
      <c r="M207" s="86">
        <v>13890</v>
      </c>
      <c r="N207" s="86">
        <v>11565</v>
      </c>
      <c r="O207" s="86">
        <v>15120</v>
      </c>
      <c r="P207" s="86">
        <v>13079</v>
      </c>
      <c r="Q207" s="86">
        <v>12381</v>
      </c>
      <c r="R207" s="86">
        <v>11865</v>
      </c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23">
        <f t="shared" si="173"/>
        <v>333429</v>
      </c>
      <c r="AF207">
        <f>VLOOKUP($C207,'Tech Pallet'!$A:$I,9,0)</f>
        <v>255</v>
      </c>
      <c r="AG207">
        <f>VLOOKUP($C207,'Tech Pallet'!$A:$H,8,0)</f>
        <v>3.7839999999999996E-3</v>
      </c>
      <c r="AH207" s="25">
        <f t="shared" si="229"/>
        <v>168871</v>
      </c>
      <c r="AI207" s="25">
        <f t="shared" si="174"/>
        <v>0</v>
      </c>
      <c r="AJ207" s="8">
        <f t="shared" si="175"/>
        <v>645.32549019607848</v>
      </c>
      <c r="AK207" s="21">
        <f t="shared" si="176"/>
        <v>662.23921568627452</v>
      </c>
      <c r="AL207" s="20">
        <f t="shared" si="177"/>
        <v>0</v>
      </c>
      <c r="AM207" s="21">
        <f t="shared" si="178"/>
        <v>52.529411764705884</v>
      </c>
      <c r="AN207" s="21">
        <f t="shared" si="179"/>
        <v>49.058823529411768</v>
      </c>
      <c r="AO207" s="21">
        <f t="shared" si="180"/>
        <v>58.235294117647058</v>
      </c>
      <c r="AP207" s="21">
        <f t="shared" si="181"/>
        <v>60.050980392156866</v>
      </c>
      <c r="AQ207" s="21">
        <f t="shared" si="182"/>
        <v>58.345098039215685</v>
      </c>
      <c r="AR207" s="21">
        <f t="shared" si="183"/>
        <v>78.529411764705884</v>
      </c>
      <c r="AS207" s="21">
        <f t="shared" si="184"/>
        <v>54.470588235294116</v>
      </c>
      <c r="AT207" s="21">
        <f t="shared" si="185"/>
        <v>45.352941176470587</v>
      </c>
      <c r="AU207" s="21">
        <f t="shared" si="186"/>
        <v>59.294117647058826</v>
      </c>
      <c r="AV207" s="21">
        <f t="shared" si="187"/>
        <v>51.290196078431372</v>
      </c>
      <c r="AW207" s="21">
        <f t="shared" si="188"/>
        <v>48.55294117647059</v>
      </c>
      <c r="AX207" s="21">
        <f t="shared" si="189"/>
        <v>46.529411764705884</v>
      </c>
      <c r="AY207" s="21">
        <f t="shared" si="190"/>
        <v>0</v>
      </c>
      <c r="AZ207" s="21">
        <f t="shared" si="191"/>
        <v>0</v>
      </c>
      <c r="BA207" s="21">
        <f t="shared" si="192"/>
        <v>0</v>
      </c>
      <c r="BB207" s="21">
        <f t="shared" si="193"/>
        <v>0</v>
      </c>
      <c r="BC207" s="21">
        <f t="shared" si="194"/>
        <v>0</v>
      </c>
      <c r="BD207" s="21">
        <f t="shared" si="195"/>
        <v>0</v>
      </c>
      <c r="BE207" s="21">
        <f t="shared" si="196"/>
        <v>0</v>
      </c>
      <c r="BF207" s="21">
        <f t="shared" si="197"/>
        <v>0</v>
      </c>
      <c r="BG207" s="21">
        <f t="shared" si="198"/>
        <v>0</v>
      </c>
      <c r="BH207" s="21">
        <f t="shared" si="199"/>
        <v>0</v>
      </c>
      <c r="BI207" s="21">
        <f t="shared" si="200"/>
        <v>0</v>
      </c>
      <c r="BJ207" s="21">
        <f t="shared" si="201"/>
        <v>0</v>
      </c>
      <c r="BK207" s="17">
        <f t="shared" si="202"/>
        <v>622.68747199999996</v>
      </c>
      <c r="BL207" s="22">
        <f t="shared" si="203"/>
        <v>639.00786399999993</v>
      </c>
      <c r="BM207" s="22">
        <f t="shared" si="204"/>
        <v>0</v>
      </c>
      <c r="BN207" s="22">
        <f t="shared" si="205"/>
        <v>50.686679999999996</v>
      </c>
      <c r="BO207" s="22">
        <f t="shared" si="206"/>
        <v>47.337839999999993</v>
      </c>
      <c r="BP207" s="22">
        <f t="shared" si="207"/>
        <v>56.192399999999992</v>
      </c>
      <c r="BQ207" s="22">
        <f t="shared" si="208"/>
        <v>57.944391999999993</v>
      </c>
      <c r="BR207" s="22">
        <f t="shared" si="209"/>
        <v>56.298351999999994</v>
      </c>
      <c r="BS207" s="22">
        <f t="shared" si="210"/>
        <v>75.774599999999992</v>
      </c>
      <c r="BT207" s="22">
        <f t="shared" si="211"/>
        <v>52.559759999999997</v>
      </c>
      <c r="BU207" s="22">
        <f t="shared" si="212"/>
        <v>43.761959999999995</v>
      </c>
      <c r="BV207" s="22">
        <f t="shared" si="213"/>
        <v>57.214079999999996</v>
      </c>
      <c r="BW207" s="22">
        <f t="shared" si="214"/>
        <v>49.490935999999998</v>
      </c>
      <c r="BX207" s="22">
        <f t="shared" si="215"/>
        <v>46.849703999999996</v>
      </c>
      <c r="BY207" s="22">
        <f t="shared" si="216"/>
        <v>44.897159999999992</v>
      </c>
      <c r="BZ207" s="22">
        <f t="shared" si="217"/>
        <v>0</v>
      </c>
      <c r="CA207" s="22">
        <f t="shared" si="218"/>
        <v>0</v>
      </c>
      <c r="CB207" s="22">
        <f t="shared" si="219"/>
        <v>0</v>
      </c>
      <c r="CC207" s="22">
        <f t="shared" si="220"/>
        <v>0</v>
      </c>
      <c r="CD207" s="22">
        <f t="shared" si="221"/>
        <v>0</v>
      </c>
      <c r="CE207" s="22">
        <f t="shared" si="222"/>
        <v>0</v>
      </c>
      <c r="CF207" s="22">
        <f t="shared" si="223"/>
        <v>0</v>
      </c>
      <c r="CG207" s="22">
        <f t="shared" si="224"/>
        <v>0</v>
      </c>
      <c r="CH207" s="22">
        <f t="shared" si="225"/>
        <v>0</v>
      </c>
      <c r="CI207" s="22">
        <f t="shared" si="226"/>
        <v>0</v>
      </c>
      <c r="CJ207" s="22">
        <f t="shared" si="227"/>
        <v>0</v>
      </c>
      <c r="CK207" s="22">
        <f t="shared" si="228"/>
        <v>0</v>
      </c>
    </row>
    <row r="208" spans="1:89" x14ac:dyDescent="0.25">
      <c r="A208" t="str">
        <f>VLOOKUP($C208,'Tech Pallet'!$A:$J,10,0)</f>
        <v>PIC</v>
      </c>
      <c r="B208" s="30" t="str">
        <f>VLOOKUP(C208,'Tech Pallet'!A:I,3,0)</f>
        <v>Sundaes</v>
      </c>
      <c r="C208" s="12">
        <f>VLOOKUP($D208,'DU -UCC'!B:C,2,0)</f>
        <v>64394585</v>
      </c>
      <c r="D208" s="84">
        <v>10076840004307</v>
      </c>
      <c r="E208" s="85" t="s">
        <v>260</v>
      </c>
      <c r="F208" s="86">
        <v>150</v>
      </c>
      <c r="G208" s="86">
        <v>9984</v>
      </c>
      <c r="H208" s="86">
        <v>8441</v>
      </c>
      <c r="I208" s="86">
        <v>19816</v>
      </c>
      <c r="J208" s="86">
        <v>14141</v>
      </c>
      <c r="K208" s="86">
        <v>16139</v>
      </c>
      <c r="L208" s="86">
        <v>15191</v>
      </c>
      <c r="M208" s="86">
        <v>11887</v>
      </c>
      <c r="N208" s="86">
        <v>12726</v>
      </c>
      <c r="O208" s="86">
        <v>15652</v>
      </c>
      <c r="P208" s="86">
        <v>9999</v>
      </c>
      <c r="Q208" s="86">
        <v>7344</v>
      </c>
      <c r="R208" s="86">
        <v>7671</v>
      </c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23">
        <f t="shared" si="173"/>
        <v>149141</v>
      </c>
      <c r="AF208">
        <f>VLOOKUP($C208,'Tech Pallet'!$A:$I,9,0)</f>
        <v>240</v>
      </c>
      <c r="AG208">
        <f>VLOOKUP($C208,'Tech Pallet'!$A:$H,8,0)</f>
        <v>3.4159999999999998E-3</v>
      </c>
      <c r="AH208" s="25">
        <f t="shared" si="229"/>
        <v>148991</v>
      </c>
      <c r="AI208" s="25">
        <f t="shared" si="174"/>
        <v>0</v>
      </c>
      <c r="AJ208" s="8">
        <f t="shared" si="175"/>
        <v>0.625</v>
      </c>
      <c r="AK208" s="21">
        <f t="shared" si="176"/>
        <v>620.79583333333335</v>
      </c>
      <c r="AL208" s="20">
        <f t="shared" si="177"/>
        <v>0</v>
      </c>
      <c r="AM208" s="21">
        <f t="shared" si="178"/>
        <v>41.6</v>
      </c>
      <c r="AN208" s="21">
        <f t="shared" si="179"/>
        <v>35.170833333333334</v>
      </c>
      <c r="AO208" s="21">
        <f t="shared" si="180"/>
        <v>82.566666666666663</v>
      </c>
      <c r="AP208" s="21">
        <f t="shared" si="181"/>
        <v>58.920833333333334</v>
      </c>
      <c r="AQ208" s="21">
        <f t="shared" si="182"/>
        <v>67.245833333333337</v>
      </c>
      <c r="AR208" s="21">
        <f t="shared" si="183"/>
        <v>63.295833333333334</v>
      </c>
      <c r="AS208" s="21">
        <f t="shared" si="184"/>
        <v>49.529166666666669</v>
      </c>
      <c r="AT208" s="21">
        <f t="shared" si="185"/>
        <v>53.024999999999999</v>
      </c>
      <c r="AU208" s="21">
        <f t="shared" si="186"/>
        <v>65.216666666666669</v>
      </c>
      <c r="AV208" s="21">
        <f t="shared" si="187"/>
        <v>41.662500000000001</v>
      </c>
      <c r="AW208" s="21">
        <f t="shared" si="188"/>
        <v>30.6</v>
      </c>
      <c r="AX208" s="21">
        <f t="shared" si="189"/>
        <v>31.962499999999999</v>
      </c>
      <c r="AY208" s="21">
        <f t="shared" si="190"/>
        <v>0</v>
      </c>
      <c r="AZ208" s="21">
        <f t="shared" si="191"/>
        <v>0</v>
      </c>
      <c r="BA208" s="21">
        <f t="shared" si="192"/>
        <v>0</v>
      </c>
      <c r="BB208" s="21">
        <f t="shared" si="193"/>
        <v>0</v>
      </c>
      <c r="BC208" s="21">
        <f t="shared" si="194"/>
        <v>0</v>
      </c>
      <c r="BD208" s="21">
        <f t="shared" si="195"/>
        <v>0</v>
      </c>
      <c r="BE208" s="21">
        <f t="shared" si="196"/>
        <v>0</v>
      </c>
      <c r="BF208" s="21">
        <f t="shared" si="197"/>
        <v>0</v>
      </c>
      <c r="BG208" s="21">
        <f t="shared" si="198"/>
        <v>0</v>
      </c>
      <c r="BH208" s="21">
        <f t="shared" si="199"/>
        <v>0</v>
      </c>
      <c r="BI208" s="21">
        <f t="shared" si="200"/>
        <v>0</v>
      </c>
      <c r="BJ208" s="21">
        <f t="shared" si="201"/>
        <v>0</v>
      </c>
      <c r="BK208" s="17">
        <f t="shared" si="202"/>
        <v>0.51239999999999997</v>
      </c>
      <c r="BL208" s="22">
        <f t="shared" si="203"/>
        <v>508.95325599999995</v>
      </c>
      <c r="BM208" s="22">
        <f t="shared" si="204"/>
        <v>0</v>
      </c>
      <c r="BN208" s="22">
        <f t="shared" si="205"/>
        <v>34.105343999999995</v>
      </c>
      <c r="BO208" s="22">
        <f t="shared" si="206"/>
        <v>28.834455999999999</v>
      </c>
      <c r="BP208" s="22">
        <f t="shared" si="207"/>
        <v>67.691456000000002</v>
      </c>
      <c r="BQ208" s="22">
        <f t="shared" si="208"/>
        <v>48.305655999999999</v>
      </c>
      <c r="BR208" s="22">
        <f t="shared" si="209"/>
        <v>55.130823999999997</v>
      </c>
      <c r="BS208" s="22">
        <f t="shared" si="210"/>
        <v>51.892455999999996</v>
      </c>
      <c r="BT208" s="22">
        <f t="shared" si="211"/>
        <v>40.605992000000001</v>
      </c>
      <c r="BU208" s="22">
        <f t="shared" si="212"/>
        <v>43.472015999999996</v>
      </c>
      <c r="BV208" s="22">
        <f t="shared" si="213"/>
        <v>53.467231999999996</v>
      </c>
      <c r="BW208" s="22">
        <f t="shared" si="214"/>
        <v>34.156583999999995</v>
      </c>
      <c r="BX208" s="22">
        <f t="shared" si="215"/>
        <v>25.087103999999997</v>
      </c>
      <c r="BY208" s="22">
        <f t="shared" si="216"/>
        <v>26.204135999999998</v>
      </c>
      <c r="BZ208" s="22">
        <f t="shared" si="217"/>
        <v>0</v>
      </c>
      <c r="CA208" s="22">
        <f t="shared" si="218"/>
        <v>0</v>
      </c>
      <c r="CB208" s="22">
        <f t="shared" si="219"/>
        <v>0</v>
      </c>
      <c r="CC208" s="22">
        <f t="shared" si="220"/>
        <v>0</v>
      </c>
      <c r="CD208" s="22">
        <f t="shared" si="221"/>
        <v>0</v>
      </c>
      <c r="CE208" s="22">
        <f t="shared" si="222"/>
        <v>0</v>
      </c>
      <c r="CF208" s="22">
        <f t="shared" si="223"/>
        <v>0</v>
      </c>
      <c r="CG208" s="22">
        <f t="shared" si="224"/>
        <v>0</v>
      </c>
      <c r="CH208" s="22">
        <f t="shared" si="225"/>
        <v>0</v>
      </c>
      <c r="CI208" s="22">
        <f t="shared" si="226"/>
        <v>0</v>
      </c>
      <c r="CJ208" s="22">
        <f t="shared" si="227"/>
        <v>0</v>
      </c>
      <c r="CK208" s="22">
        <f t="shared" si="228"/>
        <v>0</v>
      </c>
    </row>
    <row r="209" spans="1:89" x14ac:dyDescent="0.25">
      <c r="A209" t="str">
        <f>VLOOKUP($C209,'Tech Pallet'!$A:$J,10,0)</f>
        <v>NOV</v>
      </c>
      <c r="B209" s="30" t="str">
        <f>VLOOKUP(C209,'Tech Pallet'!A:I,3,0)</f>
        <v>PG</v>
      </c>
      <c r="C209" s="12">
        <f>VLOOKUP($D209,'DU -UCC'!B:C,2,0)</f>
        <v>65490430</v>
      </c>
      <c r="D209" s="84">
        <v>10840473400559</v>
      </c>
      <c r="E209" s="85" t="s">
        <v>488</v>
      </c>
      <c r="F209" s="86"/>
      <c r="G209" s="86">
        <v>0</v>
      </c>
      <c r="H209" s="86">
        <v>0</v>
      </c>
      <c r="I209" s="86">
        <v>0</v>
      </c>
      <c r="J209" s="86">
        <v>0</v>
      </c>
      <c r="K209" s="86">
        <v>0</v>
      </c>
      <c r="L209" s="86">
        <v>0</v>
      </c>
      <c r="M209" s="86">
        <v>0</v>
      </c>
      <c r="N209" s="86">
        <v>0</v>
      </c>
      <c r="O209" s="86">
        <v>0</v>
      </c>
      <c r="P209" s="86">
        <v>0</v>
      </c>
      <c r="Q209" s="86">
        <v>0</v>
      </c>
      <c r="R209" s="86">
        <v>0</v>
      </c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23">
        <f t="shared" si="173"/>
        <v>0</v>
      </c>
      <c r="AF209">
        <f>VLOOKUP($C209,'Tech Pallet'!$A:$I,9,0)</f>
        <v>200</v>
      </c>
      <c r="AG209">
        <f>VLOOKUP($C209,'Tech Pallet'!$A:$H,8,0)</f>
        <v>1.5608888888888888E-3</v>
      </c>
      <c r="AH209" s="25">
        <f t="shared" si="229"/>
        <v>0</v>
      </c>
      <c r="AI209" s="25">
        <f t="shared" si="174"/>
        <v>0</v>
      </c>
      <c r="AJ209" s="8">
        <f t="shared" si="175"/>
        <v>0</v>
      </c>
      <c r="AK209" s="21">
        <f t="shared" si="176"/>
        <v>0</v>
      </c>
      <c r="AL209" s="20">
        <f t="shared" si="177"/>
        <v>0</v>
      </c>
      <c r="AM209" s="21">
        <f t="shared" si="178"/>
        <v>0</v>
      </c>
      <c r="AN209" s="21">
        <f t="shared" si="179"/>
        <v>0</v>
      </c>
      <c r="AO209" s="21">
        <f t="shared" si="180"/>
        <v>0</v>
      </c>
      <c r="AP209" s="21">
        <f t="shared" si="181"/>
        <v>0</v>
      </c>
      <c r="AQ209" s="21">
        <f t="shared" si="182"/>
        <v>0</v>
      </c>
      <c r="AR209" s="21">
        <f t="shared" si="183"/>
        <v>0</v>
      </c>
      <c r="AS209" s="21">
        <f t="shared" si="184"/>
        <v>0</v>
      </c>
      <c r="AT209" s="21">
        <f t="shared" si="185"/>
        <v>0</v>
      </c>
      <c r="AU209" s="21">
        <f t="shared" si="186"/>
        <v>0</v>
      </c>
      <c r="AV209" s="21">
        <f t="shared" si="187"/>
        <v>0</v>
      </c>
      <c r="AW209" s="21">
        <f t="shared" si="188"/>
        <v>0</v>
      </c>
      <c r="AX209" s="21">
        <f t="shared" si="189"/>
        <v>0</v>
      </c>
      <c r="AY209" s="21">
        <f t="shared" si="190"/>
        <v>0</v>
      </c>
      <c r="AZ209" s="21">
        <f t="shared" si="191"/>
        <v>0</v>
      </c>
      <c r="BA209" s="21">
        <f t="shared" si="192"/>
        <v>0</v>
      </c>
      <c r="BB209" s="21">
        <f t="shared" si="193"/>
        <v>0</v>
      </c>
      <c r="BC209" s="21">
        <f t="shared" si="194"/>
        <v>0</v>
      </c>
      <c r="BD209" s="21">
        <f t="shared" si="195"/>
        <v>0</v>
      </c>
      <c r="BE209" s="21">
        <f t="shared" si="196"/>
        <v>0</v>
      </c>
      <c r="BF209" s="21">
        <f t="shared" si="197"/>
        <v>0</v>
      </c>
      <c r="BG209" s="21">
        <f t="shared" si="198"/>
        <v>0</v>
      </c>
      <c r="BH209" s="21">
        <f t="shared" si="199"/>
        <v>0</v>
      </c>
      <c r="BI209" s="21">
        <f t="shared" si="200"/>
        <v>0</v>
      </c>
      <c r="BJ209" s="21">
        <f t="shared" si="201"/>
        <v>0</v>
      </c>
      <c r="BK209" s="17">
        <f t="shared" si="202"/>
        <v>0</v>
      </c>
      <c r="BL209" s="22">
        <f t="shared" si="203"/>
        <v>0</v>
      </c>
      <c r="BM209" s="22">
        <f t="shared" si="204"/>
        <v>0</v>
      </c>
      <c r="BN209" s="22">
        <f t="shared" si="205"/>
        <v>0</v>
      </c>
      <c r="BO209" s="22">
        <f t="shared" si="206"/>
        <v>0</v>
      </c>
      <c r="BP209" s="22">
        <f t="shared" si="207"/>
        <v>0</v>
      </c>
      <c r="BQ209" s="22">
        <f t="shared" si="208"/>
        <v>0</v>
      </c>
      <c r="BR209" s="22">
        <f t="shared" si="209"/>
        <v>0</v>
      </c>
      <c r="BS209" s="22">
        <f t="shared" si="210"/>
        <v>0</v>
      </c>
      <c r="BT209" s="22">
        <f t="shared" si="211"/>
        <v>0</v>
      </c>
      <c r="BU209" s="22">
        <f t="shared" si="212"/>
        <v>0</v>
      </c>
      <c r="BV209" s="22">
        <f t="shared" si="213"/>
        <v>0</v>
      </c>
      <c r="BW209" s="22">
        <f t="shared" si="214"/>
        <v>0</v>
      </c>
      <c r="BX209" s="22">
        <f t="shared" si="215"/>
        <v>0</v>
      </c>
      <c r="BY209" s="22">
        <f t="shared" si="216"/>
        <v>0</v>
      </c>
      <c r="BZ209" s="22">
        <f t="shared" si="217"/>
        <v>0</v>
      </c>
      <c r="CA209" s="22">
        <f t="shared" si="218"/>
        <v>0</v>
      </c>
      <c r="CB209" s="22">
        <f t="shared" si="219"/>
        <v>0</v>
      </c>
      <c r="CC209" s="22">
        <f t="shared" si="220"/>
        <v>0</v>
      </c>
      <c r="CD209" s="22">
        <f t="shared" si="221"/>
        <v>0</v>
      </c>
      <c r="CE209" s="22">
        <f t="shared" si="222"/>
        <v>0</v>
      </c>
      <c r="CF209" s="22">
        <f t="shared" si="223"/>
        <v>0</v>
      </c>
      <c r="CG209" s="22">
        <f t="shared" si="224"/>
        <v>0</v>
      </c>
      <c r="CH209" s="22">
        <f t="shared" si="225"/>
        <v>0</v>
      </c>
      <c r="CI209" s="22">
        <f t="shared" si="226"/>
        <v>0</v>
      </c>
      <c r="CJ209" s="22">
        <f t="shared" si="227"/>
        <v>0</v>
      </c>
      <c r="CK209" s="22">
        <f t="shared" si="228"/>
        <v>0</v>
      </c>
    </row>
    <row r="210" spans="1:89" x14ac:dyDescent="0.25">
      <c r="A210" t="str">
        <f>VLOOKUP($C210,'Tech Pallet'!$A:$J,10,0)</f>
        <v>NOV</v>
      </c>
      <c r="B210" s="30" t="str">
        <f>VLOOKUP(C210,'Tech Pallet'!A:I,3,0)</f>
        <v>EFW</v>
      </c>
      <c r="C210" s="12">
        <f>VLOOKUP($D210,'DU -UCC'!B:C,2,0)</f>
        <v>69549032</v>
      </c>
      <c r="D210" s="84">
        <v>10041000245722</v>
      </c>
      <c r="E210" s="85" t="s">
        <v>266</v>
      </c>
      <c r="F210" s="86">
        <v>179487</v>
      </c>
      <c r="G210" s="86">
        <v>7311</v>
      </c>
      <c r="H210" s="86">
        <v>8112</v>
      </c>
      <c r="I210" s="86">
        <v>15345</v>
      </c>
      <c r="J210" s="86">
        <v>15956</v>
      </c>
      <c r="K210" s="86">
        <v>22412</v>
      </c>
      <c r="L210" s="86">
        <v>28183</v>
      </c>
      <c r="M210" s="86">
        <v>17528</v>
      </c>
      <c r="N210" s="86">
        <v>18174</v>
      </c>
      <c r="O210" s="86">
        <v>15779</v>
      </c>
      <c r="P210" s="86">
        <v>8892</v>
      </c>
      <c r="Q210" s="86">
        <v>7107</v>
      </c>
      <c r="R210" s="86">
        <v>5898</v>
      </c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23">
        <f t="shared" si="173"/>
        <v>350184</v>
      </c>
      <c r="AF210">
        <f>VLOOKUP($C210,'Tech Pallet'!$A:$I,9,0)</f>
        <v>322</v>
      </c>
      <c r="AG210">
        <f>VLOOKUP($C210,'Tech Pallet'!$A:$H,8,0)</f>
        <v>2.3279999999999998E-3</v>
      </c>
      <c r="AH210" s="25">
        <f t="shared" si="229"/>
        <v>170697</v>
      </c>
      <c r="AI210" s="25">
        <f t="shared" si="174"/>
        <v>0</v>
      </c>
      <c r="AJ210" s="8">
        <f t="shared" si="175"/>
        <v>557.41304347826087</v>
      </c>
      <c r="AK210" s="21">
        <f t="shared" si="176"/>
        <v>530.11490683229817</v>
      </c>
      <c r="AL210" s="20">
        <f t="shared" si="177"/>
        <v>0</v>
      </c>
      <c r="AM210" s="21">
        <f t="shared" si="178"/>
        <v>22.704968944099377</v>
      </c>
      <c r="AN210" s="21">
        <f t="shared" si="179"/>
        <v>25.19254658385093</v>
      </c>
      <c r="AO210" s="21">
        <f t="shared" si="180"/>
        <v>47.655279503105589</v>
      </c>
      <c r="AP210" s="21">
        <f t="shared" si="181"/>
        <v>49.552795031055901</v>
      </c>
      <c r="AQ210" s="21">
        <f t="shared" si="182"/>
        <v>69.602484472049696</v>
      </c>
      <c r="AR210" s="21">
        <f t="shared" si="183"/>
        <v>87.524844720496901</v>
      </c>
      <c r="AS210" s="21">
        <f t="shared" si="184"/>
        <v>54.434782608695649</v>
      </c>
      <c r="AT210" s="21">
        <f t="shared" si="185"/>
        <v>56.440993788819874</v>
      </c>
      <c r="AU210" s="21">
        <f t="shared" si="186"/>
        <v>49.003105590062113</v>
      </c>
      <c r="AV210" s="21">
        <f t="shared" si="187"/>
        <v>27.614906832298136</v>
      </c>
      <c r="AW210" s="21">
        <f t="shared" si="188"/>
        <v>22.071428571428573</v>
      </c>
      <c r="AX210" s="21">
        <f t="shared" si="189"/>
        <v>18.316770186335404</v>
      </c>
      <c r="AY210" s="21">
        <f t="shared" si="190"/>
        <v>0</v>
      </c>
      <c r="AZ210" s="21">
        <f t="shared" si="191"/>
        <v>0</v>
      </c>
      <c r="BA210" s="21">
        <f t="shared" si="192"/>
        <v>0</v>
      </c>
      <c r="BB210" s="21">
        <f t="shared" si="193"/>
        <v>0</v>
      </c>
      <c r="BC210" s="21">
        <f t="shared" si="194"/>
        <v>0</v>
      </c>
      <c r="BD210" s="21">
        <f t="shared" si="195"/>
        <v>0</v>
      </c>
      <c r="BE210" s="21">
        <f t="shared" si="196"/>
        <v>0</v>
      </c>
      <c r="BF210" s="21">
        <f t="shared" si="197"/>
        <v>0</v>
      </c>
      <c r="BG210" s="21">
        <f t="shared" si="198"/>
        <v>0</v>
      </c>
      <c r="BH210" s="21">
        <f t="shared" si="199"/>
        <v>0</v>
      </c>
      <c r="BI210" s="21">
        <f t="shared" si="200"/>
        <v>0</v>
      </c>
      <c r="BJ210" s="21">
        <f t="shared" si="201"/>
        <v>0</v>
      </c>
      <c r="BK210" s="17">
        <f t="shared" si="202"/>
        <v>417.84573599999993</v>
      </c>
      <c r="BL210" s="22">
        <f t="shared" si="203"/>
        <v>397.38261599999998</v>
      </c>
      <c r="BM210" s="22">
        <f t="shared" si="204"/>
        <v>0</v>
      </c>
      <c r="BN210" s="22">
        <f t="shared" si="205"/>
        <v>17.020007999999997</v>
      </c>
      <c r="BO210" s="22">
        <f t="shared" si="206"/>
        <v>18.884735999999997</v>
      </c>
      <c r="BP210" s="22">
        <f t="shared" si="207"/>
        <v>35.72316</v>
      </c>
      <c r="BQ210" s="22">
        <f t="shared" si="208"/>
        <v>37.145567999999997</v>
      </c>
      <c r="BR210" s="22">
        <f t="shared" si="209"/>
        <v>52.175135999999995</v>
      </c>
      <c r="BS210" s="22">
        <f t="shared" si="210"/>
        <v>65.610023999999996</v>
      </c>
      <c r="BT210" s="22">
        <f t="shared" si="211"/>
        <v>40.805183999999997</v>
      </c>
      <c r="BU210" s="22">
        <f t="shared" si="212"/>
        <v>42.309071999999993</v>
      </c>
      <c r="BV210" s="22">
        <f t="shared" si="213"/>
        <v>36.733511999999997</v>
      </c>
      <c r="BW210" s="22">
        <f t="shared" si="214"/>
        <v>20.700575999999998</v>
      </c>
      <c r="BX210" s="22">
        <f t="shared" si="215"/>
        <v>16.545095999999997</v>
      </c>
      <c r="BY210" s="22">
        <f t="shared" si="216"/>
        <v>13.730543999999998</v>
      </c>
      <c r="BZ210" s="22">
        <f t="shared" si="217"/>
        <v>0</v>
      </c>
      <c r="CA210" s="22">
        <f t="shared" si="218"/>
        <v>0</v>
      </c>
      <c r="CB210" s="22">
        <f t="shared" si="219"/>
        <v>0</v>
      </c>
      <c r="CC210" s="22">
        <f t="shared" si="220"/>
        <v>0</v>
      </c>
      <c r="CD210" s="22">
        <f t="shared" si="221"/>
        <v>0</v>
      </c>
      <c r="CE210" s="22">
        <f t="shared" si="222"/>
        <v>0</v>
      </c>
      <c r="CF210" s="22">
        <f t="shared" si="223"/>
        <v>0</v>
      </c>
      <c r="CG210" s="22">
        <f t="shared" si="224"/>
        <v>0</v>
      </c>
      <c r="CH210" s="22">
        <f t="shared" si="225"/>
        <v>0</v>
      </c>
      <c r="CI210" s="22">
        <f t="shared" si="226"/>
        <v>0</v>
      </c>
      <c r="CJ210" s="22">
        <f t="shared" si="227"/>
        <v>0</v>
      </c>
      <c r="CK210" s="22">
        <f t="shared" si="228"/>
        <v>0</v>
      </c>
    </row>
    <row r="211" spans="1:89" x14ac:dyDescent="0.25">
      <c r="A211" t="str">
        <f>VLOOKUP($C211,'Tech Pallet'!$A:$J,10,0)</f>
        <v>PIC</v>
      </c>
      <c r="B211" s="30" t="str">
        <f>VLOOKUP(C211,'Tech Pallet'!A:I,3,0)</f>
        <v>BJ PTS</v>
      </c>
      <c r="C211" s="12">
        <f>VLOOKUP($D211,'DU -UCC'!B:C,2,0)</f>
        <v>69999266</v>
      </c>
      <c r="D211" s="84">
        <v>10076840003935</v>
      </c>
      <c r="E211" s="85" t="s">
        <v>299</v>
      </c>
      <c r="F211" s="86">
        <v>194379</v>
      </c>
      <c r="G211" s="86">
        <v>12268</v>
      </c>
      <c r="H211" s="86">
        <v>15690</v>
      </c>
      <c r="I211" s="86">
        <v>17073</v>
      </c>
      <c r="J211" s="86">
        <v>15622</v>
      </c>
      <c r="K211" s="86">
        <v>13658</v>
      </c>
      <c r="L211" s="86">
        <v>17929</v>
      </c>
      <c r="M211" s="86">
        <v>17797</v>
      </c>
      <c r="N211" s="86">
        <v>13578</v>
      </c>
      <c r="O211" s="86">
        <v>9846</v>
      </c>
      <c r="P211" s="86">
        <v>10807</v>
      </c>
      <c r="Q211" s="86">
        <v>10345</v>
      </c>
      <c r="R211" s="86">
        <v>8595</v>
      </c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23">
        <f t="shared" si="173"/>
        <v>357587</v>
      </c>
      <c r="AF211">
        <f>VLOOKUP($C211,'Tech Pallet'!$A:$I,9,0)</f>
        <v>240</v>
      </c>
      <c r="AG211">
        <f>VLOOKUP($C211,'Tech Pallet'!$A:$H,8,0)</f>
        <v>3.7839999999999996E-3</v>
      </c>
      <c r="AH211" s="25">
        <f t="shared" si="229"/>
        <v>163208</v>
      </c>
      <c r="AI211" s="25">
        <f t="shared" si="174"/>
        <v>0</v>
      </c>
      <c r="AJ211" s="8">
        <f t="shared" si="175"/>
        <v>809.91250000000002</v>
      </c>
      <c r="AK211" s="21">
        <f t="shared" si="176"/>
        <v>680.0333333333333</v>
      </c>
      <c r="AL211" s="20">
        <f t="shared" si="177"/>
        <v>0</v>
      </c>
      <c r="AM211" s="21">
        <f t="shared" si="178"/>
        <v>51.116666666666667</v>
      </c>
      <c r="AN211" s="21">
        <f t="shared" si="179"/>
        <v>65.375</v>
      </c>
      <c r="AO211" s="21">
        <f t="shared" si="180"/>
        <v>71.137500000000003</v>
      </c>
      <c r="AP211" s="21">
        <f t="shared" si="181"/>
        <v>65.091666666666669</v>
      </c>
      <c r="AQ211" s="21">
        <f t="shared" si="182"/>
        <v>56.908333333333331</v>
      </c>
      <c r="AR211" s="21">
        <f t="shared" si="183"/>
        <v>74.704166666666666</v>
      </c>
      <c r="AS211" s="21">
        <f t="shared" si="184"/>
        <v>74.154166666666669</v>
      </c>
      <c r="AT211" s="21">
        <f t="shared" si="185"/>
        <v>56.575000000000003</v>
      </c>
      <c r="AU211" s="21">
        <f t="shared" si="186"/>
        <v>41.024999999999999</v>
      </c>
      <c r="AV211" s="21">
        <f t="shared" si="187"/>
        <v>45.029166666666669</v>
      </c>
      <c r="AW211" s="21">
        <f t="shared" si="188"/>
        <v>43.104166666666664</v>
      </c>
      <c r="AX211" s="21">
        <f t="shared" si="189"/>
        <v>35.8125</v>
      </c>
      <c r="AY211" s="21">
        <f t="shared" si="190"/>
        <v>0</v>
      </c>
      <c r="AZ211" s="21">
        <f t="shared" si="191"/>
        <v>0</v>
      </c>
      <c r="BA211" s="21">
        <f t="shared" si="192"/>
        <v>0</v>
      </c>
      <c r="BB211" s="21">
        <f t="shared" si="193"/>
        <v>0</v>
      </c>
      <c r="BC211" s="21">
        <f t="shared" si="194"/>
        <v>0</v>
      </c>
      <c r="BD211" s="21">
        <f t="shared" si="195"/>
        <v>0</v>
      </c>
      <c r="BE211" s="21">
        <f t="shared" si="196"/>
        <v>0</v>
      </c>
      <c r="BF211" s="21">
        <f t="shared" si="197"/>
        <v>0</v>
      </c>
      <c r="BG211" s="21">
        <f t="shared" si="198"/>
        <v>0</v>
      </c>
      <c r="BH211" s="21">
        <f t="shared" si="199"/>
        <v>0</v>
      </c>
      <c r="BI211" s="21">
        <f t="shared" si="200"/>
        <v>0</v>
      </c>
      <c r="BJ211" s="21">
        <f t="shared" si="201"/>
        <v>0</v>
      </c>
      <c r="BK211" s="17">
        <f t="shared" si="202"/>
        <v>735.53013599999997</v>
      </c>
      <c r="BL211" s="22">
        <f t="shared" si="203"/>
        <v>617.57907199999988</v>
      </c>
      <c r="BM211" s="22">
        <f t="shared" si="204"/>
        <v>0</v>
      </c>
      <c r="BN211" s="22">
        <f t="shared" si="205"/>
        <v>46.422111999999998</v>
      </c>
      <c r="BO211" s="22">
        <f t="shared" si="206"/>
        <v>59.370959999999997</v>
      </c>
      <c r="BP211" s="22">
        <f t="shared" si="207"/>
        <v>64.604231999999996</v>
      </c>
      <c r="BQ211" s="22">
        <f t="shared" si="208"/>
        <v>59.113647999999991</v>
      </c>
      <c r="BR211" s="22">
        <f t="shared" si="209"/>
        <v>51.681871999999991</v>
      </c>
      <c r="BS211" s="22">
        <f t="shared" si="210"/>
        <v>67.843335999999994</v>
      </c>
      <c r="BT211" s="22">
        <f t="shared" si="211"/>
        <v>67.343847999999994</v>
      </c>
      <c r="BU211" s="22">
        <f t="shared" si="212"/>
        <v>51.379151999999998</v>
      </c>
      <c r="BV211" s="22">
        <f t="shared" si="213"/>
        <v>37.257263999999999</v>
      </c>
      <c r="BW211" s="22">
        <f t="shared" si="214"/>
        <v>40.893687999999997</v>
      </c>
      <c r="BX211" s="22">
        <f t="shared" si="215"/>
        <v>39.145479999999999</v>
      </c>
      <c r="BY211" s="22">
        <f t="shared" si="216"/>
        <v>32.523479999999999</v>
      </c>
      <c r="BZ211" s="22">
        <f t="shared" si="217"/>
        <v>0</v>
      </c>
      <c r="CA211" s="22">
        <f t="shared" si="218"/>
        <v>0</v>
      </c>
      <c r="CB211" s="22">
        <f t="shared" si="219"/>
        <v>0</v>
      </c>
      <c r="CC211" s="22">
        <f t="shared" si="220"/>
        <v>0</v>
      </c>
      <c r="CD211" s="22">
        <f t="shared" si="221"/>
        <v>0</v>
      </c>
      <c r="CE211" s="22">
        <f t="shared" si="222"/>
        <v>0</v>
      </c>
      <c r="CF211" s="22">
        <f t="shared" si="223"/>
        <v>0</v>
      </c>
      <c r="CG211" s="22">
        <f t="shared" si="224"/>
        <v>0</v>
      </c>
      <c r="CH211" s="22">
        <f t="shared" si="225"/>
        <v>0</v>
      </c>
      <c r="CI211" s="22">
        <f t="shared" si="226"/>
        <v>0</v>
      </c>
      <c r="CJ211" s="22">
        <f t="shared" si="227"/>
        <v>0</v>
      </c>
      <c r="CK211" s="22">
        <f t="shared" si="228"/>
        <v>0</v>
      </c>
    </row>
    <row r="212" spans="1:89" x14ac:dyDescent="0.25">
      <c r="A212" t="str">
        <f>VLOOKUP($C212,'Tech Pallet'!$A:$J,10,0)</f>
        <v>NOV</v>
      </c>
      <c r="B212" s="30" t="str">
        <f>VLOOKUP(C212,'Tech Pallet'!A:I,3,0)</f>
        <v>MBG</v>
      </c>
      <c r="C212" s="12">
        <f>VLOOKUP($D212,'DU -UCC'!B:C,2,0)</f>
        <v>69551489</v>
      </c>
      <c r="D212" s="84">
        <v>10041000004268</v>
      </c>
      <c r="E212" s="85" t="s">
        <v>289</v>
      </c>
      <c r="F212" s="86">
        <v>244312</v>
      </c>
      <c r="G212" s="86">
        <v>13426</v>
      </c>
      <c r="H212" s="86">
        <v>14550</v>
      </c>
      <c r="I212" s="86">
        <v>19344</v>
      </c>
      <c r="J212" s="86">
        <v>19922</v>
      </c>
      <c r="K212" s="86">
        <v>17672</v>
      </c>
      <c r="L212" s="86">
        <v>26411</v>
      </c>
      <c r="M212" s="86">
        <v>20230</v>
      </c>
      <c r="N212" s="86">
        <v>19138</v>
      </c>
      <c r="O212" s="86">
        <v>17763</v>
      </c>
      <c r="P212" s="86">
        <v>15687</v>
      </c>
      <c r="Q212" s="86">
        <v>10794</v>
      </c>
      <c r="R212" s="86">
        <v>10276</v>
      </c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23">
        <f t="shared" si="173"/>
        <v>449525</v>
      </c>
      <c r="AF212">
        <f>VLOOKUP($C212,'Tech Pallet'!$A:$I,9,0)</f>
        <v>154</v>
      </c>
      <c r="AG212">
        <f>VLOOKUP($C212,'Tech Pallet'!$A:$H,8,0)</f>
        <v>3.8959999999999997E-3</v>
      </c>
      <c r="AH212" s="25">
        <f t="shared" si="229"/>
        <v>205213</v>
      </c>
      <c r="AI212" s="25">
        <f t="shared" si="174"/>
        <v>0</v>
      </c>
      <c r="AJ212" s="8">
        <f t="shared" si="175"/>
        <v>1586.4415584415585</v>
      </c>
      <c r="AK212" s="21">
        <f t="shared" si="176"/>
        <v>1332.5519480519481</v>
      </c>
      <c r="AL212" s="20">
        <f t="shared" si="177"/>
        <v>0</v>
      </c>
      <c r="AM212" s="21">
        <f t="shared" si="178"/>
        <v>87.181818181818187</v>
      </c>
      <c r="AN212" s="21">
        <f t="shared" si="179"/>
        <v>94.480519480519476</v>
      </c>
      <c r="AO212" s="21">
        <f t="shared" si="180"/>
        <v>125.6103896103896</v>
      </c>
      <c r="AP212" s="21">
        <f t="shared" si="181"/>
        <v>129.36363636363637</v>
      </c>
      <c r="AQ212" s="21">
        <f t="shared" si="182"/>
        <v>114.75324675324676</v>
      </c>
      <c r="AR212" s="21">
        <f t="shared" si="183"/>
        <v>171.5</v>
      </c>
      <c r="AS212" s="21">
        <f t="shared" si="184"/>
        <v>131.36363636363637</v>
      </c>
      <c r="AT212" s="21">
        <f t="shared" si="185"/>
        <v>124.27272727272727</v>
      </c>
      <c r="AU212" s="21">
        <f t="shared" si="186"/>
        <v>115.34415584415585</v>
      </c>
      <c r="AV212" s="21">
        <f t="shared" si="187"/>
        <v>101.86363636363636</v>
      </c>
      <c r="AW212" s="21">
        <f t="shared" si="188"/>
        <v>70.090909090909093</v>
      </c>
      <c r="AX212" s="21">
        <f t="shared" si="189"/>
        <v>66.727272727272734</v>
      </c>
      <c r="AY212" s="21">
        <f t="shared" si="190"/>
        <v>0</v>
      </c>
      <c r="AZ212" s="21">
        <f t="shared" si="191"/>
        <v>0</v>
      </c>
      <c r="BA212" s="21">
        <f t="shared" si="192"/>
        <v>0</v>
      </c>
      <c r="BB212" s="21">
        <f t="shared" si="193"/>
        <v>0</v>
      </c>
      <c r="BC212" s="21">
        <f t="shared" si="194"/>
        <v>0</v>
      </c>
      <c r="BD212" s="21">
        <f t="shared" si="195"/>
        <v>0</v>
      </c>
      <c r="BE212" s="21">
        <f t="shared" si="196"/>
        <v>0</v>
      </c>
      <c r="BF212" s="21">
        <f t="shared" si="197"/>
        <v>0</v>
      </c>
      <c r="BG212" s="21">
        <f t="shared" si="198"/>
        <v>0</v>
      </c>
      <c r="BH212" s="21">
        <f t="shared" si="199"/>
        <v>0</v>
      </c>
      <c r="BI212" s="21">
        <f t="shared" si="200"/>
        <v>0</v>
      </c>
      <c r="BJ212" s="21">
        <f t="shared" si="201"/>
        <v>0</v>
      </c>
      <c r="BK212" s="17">
        <f t="shared" si="202"/>
        <v>951.83955199999991</v>
      </c>
      <c r="BL212" s="22">
        <f t="shared" si="203"/>
        <v>799.50984799999992</v>
      </c>
      <c r="BM212" s="22">
        <f t="shared" si="204"/>
        <v>0</v>
      </c>
      <c r="BN212" s="22">
        <f t="shared" si="205"/>
        <v>52.307695999999993</v>
      </c>
      <c r="BO212" s="22">
        <f t="shared" si="206"/>
        <v>56.686799999999998</v>
      </c>
      <c r="BP212" s="22">
        <f t="shared" si="207"/>
        <v>75.364223999999993</v>
      </c>
      <c r="BQ212" s="22">
        <f t="shared" si="208"/>
        <v>77.616112000000001</v>
      </c>
      <c r="BR212" s="22">
        <f t="shared" si="209"/>
        <v>68.850111999999996</v>
      </c>
      <c r="BS212" s="22">
        <f t="shared" si="210"/>
        <v>102.897256</v>
      </c>
      <c r="BT212" s="22">
        <f t="shared" si="211"/>
        <v>78.816079999999999</v>
      </c>
      <c r="BU212" s="22">
        <f t="shared" si="212"/>
        <v>74.561647999999991</v>
      </c>
      <c r="BV212" s="22">
        <f t="shared" si="213"/>
        <v>69.204647999999992</v>
      </c>
      <c r="BW212" s="22">
        <f t="shared" si="214"/>
        <v>61.116551999999999</v>
      </c>
      <c r="BX212" s="22">
        <f t="shared" si="215"/>
        <v>42.053424</v>
      </c>
      <c r="BY212" s="22">
        <f t="shared" si="216"/>
        <v>40.035295999999995</v>
      </c>
      <c r="BZ212" s="22">
        <f t="shared" si="217"/>
        <v>0</v>
      </c>
      <c r="CA212" s="22">
        <f t="shared" si="218"/>
        <v>0</v>
      </c>
      <c r="CB212" s="22">
        <f t="shared" si="219"/>
        <v>0</v>
      </c>
      <c r="CC212" s="22">
        <f t="shared" si="220"/>
        <v>0</v>
      </c>
      <c r="CD212" s="22">
        <f t="shared" si="221"/>
        <v>0</v>
      </c>
      <c r="CE212" s="22">
        <f t="shared" si="222"/>
        <v>0</v>
      </c>
      <c r="CF212" s="22">
        <f t="shared" si="223"/>
        <v>0</v>
      </c>
      <c r="CG212" s="22">
        <f t="shared" si="224"/>
        <v>0</v>
      </c>
      <c r="CH212" s="22">
        <f t="shared" si="225"/>
        <v>0</v>
      </c>
      <c r="CI212" s="22">
        <f t="shared" si="226"/>
        <v>0</v>
      </c>
      <c r="CJ212" s="22">
        <f t="shared" si="227"/>
        <v>0</v>
      </c>
      <c r="CK212" s="22">
        <f t="shared" si="228"/>
        <v>0</v>
      </c>
    </row>
    <row r="213" spans="1:89" x14ac:dyDescent="0.25">
      <c r="A213" t="str">
        <f>VLOOKUP($C213,'Tech Pallet'!$A:$J,10,0)</f>
        <v>NOV</v>
      </c>
      <c r="B213" s="30" t="str">
        <f>VLOOKUP(C213,'Tech Pallet'!A:I,3,0)</f>
        <v>BR Minicups</v>
      </c>
      <c r="C213" s="12">
        <f>VLOOKUP($D213,'DU -UCC'!B:C,2,0)</f>
        <v>64989108</v>
      </c>
      <c r="D213" s="84">
        <v>10077567603002</v>
      </c>
      <c r="E213" s="85" t="s">
        <v>272</v>
      </c>
      <c r="F213" s="86">
        <v>274566</v>
      </c>
      <c r="G213" s="86">
        <v>15480</v>
      </c>
      <c r="H213" s="86">
        <v>15368</v>
      </c>
      <c r="I213" s="86">
        <v>12449</v>
      </c>
      <c r="J213" s="86">
        <v>17120</v>
      </c>
      <c r="K213" s="86">
        <v>17352</v>
      </c>
      <c r="L213" s="86">
        <v>18660</v>
      </c>
      <c r="M213" s="86">
        <v>15577</v>
      </c>
      <c r="N213" s="86">
        <v>14594</v>
      </c>
      <c r="O213" s="86">
        <v>4665</v>
      </c>
      <c r="P213" s="86">
        <v>4740</v>
      </c>
      <c r="Q213" s="86">
        <v>14235</v>
      </c>
      <c r="R213" s="86">
        <v>13665</v>
      </c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23">
        <f t="shared" si="173"/>
        <v>438471</v>
      </c>
      <c r="AF213">
        <f>VLOOKUP($C213,'Tech Pallet'!$A:$I,9,0)</f>
        <v>120</v>
      </c>
      <c r="AG213">
        <f>VLOOKUP($C213,'Tech Pallet'!$A:$H,8,0)</f>
        <v>5.3220000000000003E-3</v>
      </c>
      <c r="AH213" s="25">
        <f t="shared" si="229"/>
        <v>163905</v>
      </c>
      <c r="AI213" s="25">
        <f t="shared" si="174"/>
        <v>0</v>
      </c>
      <c r="AJ213" s="8">
        <f t="shared" si="175"/>
        <v>2288.0500000000002</v>
      </c>
      <c r="AK213" s="21">
        <f t="shared" si="176"/>
        <v>1365.875</v>
      </c>
      <c r="AL213" s="20">
        <f t="shared" si="177"/>
        <v>0</v>
      </c>
      <c r="AM213" s="21">
        <f t="shared" si="178"/>
        <v>129</v>
      </c>
      <c r="AN213" s="21">
        <f t="shared" si="179"/>
        <v>128.06666666666666</v>
      </c>
      <c r="AO213" s="21">
        <f t="shared" si="180"/>
        <v>103.74166666666666</v>
      </c>
      <c r="AP213" s="21">
        <f t="shared" si="181"/>
        <v>142.66666666666666</v>
      </c>
      <c r="AQ213" s="21">
        <f t="shared" si="182"/>
        <v>144.6</v>
      </c>
      <c r="AR213" s="21">
        <f t="shared" si="183"/>
        <v>155.5</v>
      </c>
      <c r="AS213" s="21">
        <f t="shared" si="184"/>
        <v>129.80833333333334</v>
      </c>
      <c r="AT213" s="21">
        <f t="shared" si="185"/>
        <v>121.61666666666666</v>
      </c>
      <c r="AU213" s="21">
        <f t="shared" si="186"/>
        <v>38.875</v>
      </c>
      <c r="AV213" s="21">
        <f t="shared" si="187"/>
        <v>39.5</v>
      </c>
      <c r="AW213" s="21">
        <f t="shared" si="188"/>
        <v>118.625</v>
      </c>
      <c r="AX213" s="21">
        <f t="shared" si="189"/>
        <v>113.875</v>
      </c>
      <c r="AY213" s="21">
        <f t="shared" si="190"/>
        <v>0</v>
      </c>
      <c r="AZ213" s="21">
        <f t="shared" si="191"/>
        <v>0</v>
      </c>
      <c r="BA213" s="21">
        <f t="shared" si="192"/>
        <v>0</v>
      </c>
      <c r="BB213" s="21">
        <f t="shared" si="193"/>
        <v>0</v>
      </c>
      <c r="BC213" s="21">
        <f t="shared" si="194"/>
        <v>0</v>
      </c>
      <c r="BD213" s="21">
        <f t="shared" si="195"/>
        <v>0</v>
      </c>
      <c r="BE213" s="21">
        <f t="shared" si="196"/>
        <v>0</v>
      </c>
      <c r="BF213" s="21">
        <f t="shared" si="197"/>
        <v>0</v>
      </c>
      <c r="BG213" s="21">
        <f t="shared" si="198"/>
        <v>0</v>
      </c>
      <c r="BH213" s="21">
        <f t="shared" si="199"/>
        <v>0</v>
      </c>
      <c r="BI213" s="21">
        <f t="shared" si="200"/>
        <v>0</v>
      </c>
      <c r="BJ213" s="21">
        <f t="shared" si="201"/>
        <v>0</v>
      </c>
      <c r="BK213" s="17">
        <f t="shared" si="202"/>
        <v>1461.2402520000001</v>
      </c>
      <c r="BL213" s="22">
        <f t="shared" si="203"/>
        <v>872.30241000000001</v>
      </c>
      <c r="BM213" s="22">
        <f t="shared" si="204"/>
        <v>0</v>
      </c>
      <c r="BN213" s="22">
        <f t="shared" si="205"/>
        <v>82.384560000000008</v>
      </c>
      <c r="BO213" s="22">
        <f t="shared" si="206"/>
        <v>81.788496000000009</v>
      </c>
      <c r="BP213" s="22">
        <f t="shared" si="207"/>
        <v>66.253578000000005</v>
      </c>
      <c r="BQ213" s="22">
        <f t="shared" si="208"/>
        <v>91.112639999999999</v>
      </c>
      <c r="BR213" s="22">
        <f t="shared" si="209"/>
        <v>92.347344000000007</v>
      </c>
      <c r="BS213" s="22">
        <f t="shared" si="210"/>
        <v>99.308520000000001</v>
      </c>
      <c r="BT213" s="22">
        <f t="shared" si="211"/>
        <v>82.900794000000005</v>
      </c>
      <c r="BU213" s="22">
        <f t="shared" si="212"/>
        <v>77.669268000000002</v>
      </c>
      <c r="BV213" s="22">
        <f t="shared" si="213"/>
        <v>24.82713</v>
      </c>
      <c r="BW213" s="22">
        <f t="shared" si="214"/>
        <v>25.226280000000003</v>
      </c>
      <c r="BX213" s="22">
        <f t="shared" si="215"/>
        <v>75.758670000000009</v>
      </c>
      <c r="BY213" s="22">
        <f t="shared" si="216"/>
        <v>72.725130000000007</v>
      </c>
      <c r="BZ213" s="22">
        <f t="shared" si="217"/>
        <v>0</v>
      </c>
      <c r="CA213" s="22">
        <f t="shared" si="218"/>
        <v>0</v>
      </c>
      <c r="CB213" s="22">
        <f t="shared" si="219"/>
        <v>0</v>
      </c>
      <c r="CC213" s="22">
        <f t="shared" si="220"/>
        <v>0</v>
      </c>
      <c r="CD213" s="22">
        <f t="shared" si="221"/>
        <v>0</v>
      </c>
      <c r="CE213" s="22">
        <f t="shared" si="222"/>
        <v>0</v>
      </c>
      <c r="CF213" s="22">
        <f t="shared" si="223"/>
        <v>0</v>
      </c>
      <c r="CG213" s="22">
        <f t="shared" si="224"/>
        <v>0</v>
      </c>
      <c r="CH213" s="22">
        <f t="shared" si="225"/>
        <v>0</v>
      </c>
      <c r="CI213" s="22">
        <f t="shared" si="226"/>
        <v>0</v>
      </c>
      <c r="CJ213" s="22">
        <f t="shared" si="227"/>
        <v>0</v>
      </c>
      <c r="CK213" s="22">
        <f t="shared" si="228"/>
        <v>0</v>
      </c>
    </row>
    <row r="214" spans="1:89" x14ac:dyDescent="0.25">
      <c r="A214" t="str">
        <f>VLOOKUP($C214,'Tech Pallet'!$A:$J,10,0)</f>
        <v>PIC</v>
      </c>
      <c r="B214" s="30" t="str">
        <f>VLOOKUP(C214,'Tech Pallet'!A:I,3,0)</f>
        <v>TALENTI</v>
      </c>
      <c r="C214" s="12">
        <f>VLOOKUP($D214,'DU -UCC'!B:C,2,0)</f>
        <v>68729634</v>
      </c>
      <c r="D214" s="84">
        <v>10186852001123</v>
      </c>
      <c r="E214" s="85" t="s">
        <v>286</v>
      </c>
      <c r="F214" s="86">
        <v>203851</v>
      </c>
      <c r="G214" s="86">
        <v>13071</v>
      </c>
      <c r="H214" s="86">
        <v>13874</v>
      </c>
      <c r="I214" s="86">
        <v>12879</v>
      </c>
      <c r="J214" s="86">
        <v>11255</v>
      </c>
      <c r="K214" s="86">
        <v>11435</v>
      </c>
      <c r="L214" s="86">
        <v>16065</v>
      </c>
      <c r="M214" s="86">
        <v>13725</v>
      </c>
      <c r="N214" s="86">
        <v>11070</v>
      </c>
      <c r="O214" s="86">
        <v>9795</v>
      </c>
      <c r="P214" s="86">
        <v>10470</v>
      </c>
      <c r="Q214" s="86">
        <v>9810</v>
      </c>
      <c r="R214" s="86">
        <v>8115</v>
      </c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23">
        <f t="shared" si="173"/>
        <v>345415</v>
      </c>
      <c r="AF214">
        <f>VLOOKUP($C214,'Tech Pallet'!$A:$I,9,0)</f>
        <v>255</v>
      </c>
      <c r="AG214">
        <f>VLOOKUP($C214,'Tech Pallet'!$A:$H,8,0)</f>
        <v>3.552E-3</v>
      </c>
      <c r="AH214" s="25">
        <f t="shared" si="229"/>
        <v>141564</v>
      </c>
      <c r="AI214" s="25">
        <f t="shared" si="174"/>
        <v>0</v>
      </c>
      <c r="AJ214" s="8">
        <f t="shared" si="175"/>
        <v>799.41568627450977</v>
      </c>
      <c r="AK214" s="21">
        <f t="shared" si="176"/>
        <v>555.15294117647056</v>
      </c>
      <c r="AL214" s="20">
        <f t="shared" si="177"/>
        <v>0</v>
      </c>
      <c r="AM214" s="21">
        <f t="shared" si="178"/>
        <v>51.258823529411764</v>
      </c>
      <c r="AN214" s="21">
        <f t="shared" si="179"/>
        <v>54.407843137254901</v>
      </c>
      <c r="AO214" s="21">
        <f t="shared" si="180"/>
        <v>50.505882352941178</v>
      </c>
      <c r="AP214" s="21">
        <f t="shared" si="181"/>
        <v>44.137254901960787</v>
      </c>
      <c r="AQ214" s="21">
        <f t="shared" si="182"/>
        <v>44.843137254901961</v>
      </c>
      <c r="AR214" s="21">
        <f t="shared" si="183"/>
        <v>63</v>
      </c>
      <c r="AS214" s="21">
        <f t="shared" si="184"/>
        <v>53.823529411764703</v>
      </c>
      <c r="AT214" s="21">
        <f t="shared" si="185"/>
        <v>43.411764705882355</v>
      </c>
      <c r="AU214" s="21">
        <f t="shared" si="186"/>
        <v>38.411764705882355</v>
      </c>
      <c r="AV214" s="21">
        <f t="shared" si="187"/>
        <v>41.058823529411768</v>
      </c>
      <c r="AW214" s="21">
        <f t="shared" si="188"/>
        <v>38.470588235294116</v>
      </c>
      <c r="AX214" s="21">
        <f t="shared" si="189"/>
        <v>31.823529411764707</v>
      </c>
      <c r="AY214" s="21">
        <f t="shared" si="190"/>
        <v>0</v>
      </c>
      <c r="AZ214" s="21">
        <f t="shared" si="191"/>
        <v>0</v>
      </c>
      <c r="BA214" s="21">
        <f t="shared" si="192"/>
        <v>0</v>
      </c>
      <c r="BB214" s="21">
        <f t="shared" si="193"/>
        <v>0</v>
      </c>
      <c r="BC214" s="21">
        <f t="shared" si="194"/>
        <v>0</v>
      </c>
      <c r="BD214" s="21">
        <f t="shared" si="195"/>
        <v>0</v>
      </c>
      <c r="BE214" s="21">
        <f t="shared" si="196"/>
        <v>0</v>
      </c>
      <c r="BF214" s="21">
        <f t="shared" si="197"/>
        <v>0</v>
      </c>
      <c r="BG214" s="21">
        <f t="shared" si="198"/>
        <v>0</v>
      </c>
      <c r="BH214" s="21">
        <f t="shared" si="199"/>
        <v>0</v>
      </c>
      <c r="BI214" s="21">
        <f t="shared" si="200"/>
        <v>0</v>
      </c>
      <c r="BJ214" s="21">
        <f t="shared" si="201"/>
        <v>0</v>
      </c>
      <c r="BK214" s="17">
        <f t="shared" si="202"/>
        <v>724.07875200000001</v>
      </c>
      <c r="BL214" s="22">
        <f t="shared" si="203"/>
        <v>502.835328</v>
      </c>
      <c r="BM214" s="22">
        <f t="shared" si="204"/>
        <v>0</v>
      </c>
      <c r="BN214" s="22">
        <f t="shared" si="205"/>
        <v>46.428192000000003</v>
      </c>
      <c r="BO214" s="22">
        <f t="shared" si="206"/>
        <v>49.280448</v>
      </c>
      <c r="BP214" s="22">
        <f t="shared" si="207"/>
        <v>45.746208000000003</v>
      </c>
      <c r="BQ214" s="22">
        <f t="shared" si="208"/>
        <v>39.977760000000004</v>
      </c>
      <c r="BR214" s="22">
        <f t="shared" si="209"/>
        <v>40.61712</v>
      </c>
      <c r="BS214" s="22">
        <f t="shared" si="210"/>
        <v>57.06288</v>
      </c>
      <c r="BT214" s="22">
        <f t="shared" si="211"/>
        <v>48.751199999999997</v>
      </c>
      <c r="BU214" s="22">
        <f t="shared" si="212"/>
        <v>39.320639999999997</v>
      </c>
      <c r="BV214" s="22">
        <f t="shared" si="213"/>
        <v>34.791840000000001</v>
      </c>
      <c r="BW214" s="22">
        <f t="shared" si="214"/>
        <v>37.189439999999998</v>
      </c>
      <c r="BX214" s="22">
        <f t="shared" si="215"/>
        <v>34.845120000000001</v>
      </c>
      <c r="BY214" s="22">
        <f t="shared" si="216"/>
        <v>28.824480000000001</v>
      </c>
      <c r="BZ214" s="22">
        <f t="shared" si="217"/>
        <v>0</v>
      </c>
      <c r="CA214" s="22">
        <f t="shared" si="218"/>
        <v>0</v>
      </c>
      <c r="CB214" s="22">
        <f t="shared" si="219"/>
        <v>0</v>
      </c>
      <c r="CC214" s="22">
        <f t="shared" si="220"/>
        <v>0</v>
      </c>
      <c r="CD214" s="22">
        <f t="shared" si="221"/>
        <v>0</v>
      </c>
      <c r="CE214" s="22">
        <f t="shared" si="222"/>
        <v>0</v>
      </c>
      <c r="CF214" s="22">
        <f t="shared" si="223"/>
        <v>0</v>
      </c>
      <c r="CG214" s="22">
        <f t="shared" si="224"/>
        <v>0</v>
      </c>
      <c r="CH214" s="22">
        <f t="shared" si="225"/>
        <v>0</v>
      </c>
      <c r="CI214" s="22">
        <f t="shared" si="226"/>
        <v>0</v>
      </c>
      <c r="CJ214" s="22">
        <f t="shared" si="227"/>
        <v>0</v>
      </c>
      <c r="CK214" s="22">
        <f t="shared" si="228"/>
        <v>0</v>
      </c>
    </row>
    <row r="215" spans="1:89" x14ac:dyDescent="0.25">
      <c r="A215" t="str">
        <f>VLOOKUP($C215,'Tech Pallet'!$A:$J,10,0)</f>
        <v>PIC</v>
      </c>
      <c r="B215" s="30" t="str">
        <f>VLOOKUP(C215,'Tech Pallet'!A:I,3,0)</f>
        <v>Topped</v>
      </c>
      <c r="C215" s="12">
        <f>VLOOKUP($D215,'DU -UCC'!B:C,2,0)</f>
        <v>68354590</v>
      </c>
      <c r="D215" s="84">
        <v>10076840003072</v>
      </c>
      <c r="E215" s="85" t="s">
        <v>292</v>
      </c>
      <c r="F215" s="86">
        <v>191599</v>
      </c>
      <c r="G215" s="86">
        <v>9795</v>
      </c>
      <c r="H215" s="86">
        <v>13882</v>
      </c>
      <c r="I215" s="86">
        <v>16269</v>
      </c>
      <c r="J215" s="86">
        <v>12949</v>
      </c>
      <c r="K215" s="86">
        <v>12565</v>
      </c>
      <c r="L215" s="86">
        <v>17395</v>
      </c>
      <c r="M215" s="86">
        <v>12512</v>
      </c>
      <c r="N215" s="86">
        <v>14249</v>
      </c>
      <c r="O215" s="86">
        <v>11600</v>
      </c>
      <c r="P215" s="86">
        <v>9128</v>
      </c>
      <c r="Q215" s="86">
        <v>9327</v>
      </c>
      <c r="R215" s="86">
        <v>8618</v>
      </c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23">
        <f t="shared" si="173"/>
        <v>339888</v>
      </c>
      <c r="AF215">
        <f>VLOOKUP($C215,'Tech Pallet'!$A:$I,9,0)</f>
        <v>240</v>
      </c>
      <c r="AG215">
        <f>VLOOKUP($C215,'Tech Pallet'!$A:$H,8,0)</f>
        <v>3.5999999999999999E-3</v>
      </c>
      <c r="AH215" s="25">
        <f t="shared" si="229"/>
        <v>148289</v>
      </c>
      <c r="AI215" s="25">
        <f t="shared" si="174"/>
        <v>0</v>
      </c>
      <c r="AJ215" s="8">
        <f t="shared" si="175"/>
        <v>798.32916666666665</v>
      </c>
      <c r="AK215" s="21">
        <f t="shared" si="176"/>
        <v>617.87083333333328</v>
      </c>
      <c r="AL215" s="20">
        <f t="shared" si="177"/>
        <v>0</v>
      </c>
      <c r="AM215" s="21">
        <f t="shared" si="178"/>
        <v>40.8125</v>
      </c>
      <c r="AN215" s="21">
        <f t="shared" si="179"/>
        <v>57.841666666666669</v>
      </c>
      <c r="AO215" s="21">
        <f t="shared" si="180"/>
        <v>67.787499999999994</v>
      </c>
      <c r="AP215" s="21">
        <f t="shared" si="181"/>
        <v>53.954166666666666</v>
      </c>
      <c r="AQ215" s="21">
        <f t="shared" si="182"/>
        <v>52.354166666666664</v>
      </c>
      <c r="AR215" s="21">
        <f t="shared" si="183"/>
        <v>72.479166666666671</v>
      </c>
      <c r="AS215" s="21">
        <f t="shared" si="184"/>
        <v>52.133333333333333</v>
      </c>
      <c r="AT215" s="21">
        <f t="shared" si="185"/>
        <v>59.37083333333333</v>
      </c>
      <c r="AU215" s="21">
        <f t="shared" si="186"/>
        <v>48.333333333333336</v>
      </c>
      <c r="AV215" s="21">
        <f t="shared" si="187"/>
        <v>38.033333333333331</v>
      </c>
      <c r="AW215" s="21">
        <f t="shared" si="188"/>
        <v>38.862499999999997</v>
      </c>
      <c r="AX215" s="21">
        <f t="shared" si="189"/>
        <v>35.908333333333331</v>
      </c>
      <c r="AY215" s="21">
        <f t="shared" si="190"/>
        <v>0</v>
      </c>
      <c r="AZ215" s="21">
        <f t="shared" si="191"/>
        <v>0</v>
      </c>
      <c r="BA215" s="21">
        <f t="shared" si="192"/>
        <v>0</v>
      </c>
      <c r="BB215" s="21">
        <f t="shared" si="193"/>
        <v>0</v>
      </c>
      <c r="BC215" s="21">
        <f t="shared" si="194"/>
        <v>0</v>
      </c>
      <c r="BD215" s="21">
        <f t="shared" si="195"/>
        <v>0</v>
      </c>
      <c r="BE215" s="21">
        <f t="shared" si="196"/>
        <v>0</v>
      </c>
      <c r="BF215" s="21">
        <f t="shared" si="197"/>
        <v>0</v>
      </c>
      <c r="BG215" s="21">
        <f t="shared" si="198"/>
        <v>0</v>
      </c>
      <c r="BH215" s="21">
        <f t="shared" si="199"/>
        <v>0</v>
      </c>
      <c r="BI215" s="21">
        <f t="shared" si="200"/>
        <v>0</v>
      </c>
      <c r="BJ215" s="21">
        <f t="shared" si="201"/>
        <v>0</v>
      </c>
      <c r="BK215" s="17">
        <f t="shared" si="202"/>
        <v>689.75639999999999</v>
      </c>
      <c r="BL215" s="22">
        <f t="shared" si="203"/>
        <v>533.84039999999993</v>
      </c>
      <c r="BM215" s="22">
        <f t="shared" si="204"/>
        <v>0</v>
      </c>
      <c r="BN215" s="22">
        <f t="shared" si="205"/>
        <v>35.262</v>
      </c>
      <c r="BO215" s="22">
        <f t="shared" si="206"/>
        <v>49.975200000000001</v>
      </c>
      <c r="BP215" s="22">
        <f t="shared" si="207"/>
        <v>58.568399999999997</v>
      </c>
      <c r="BQ215" s="22">
        <f t="shared" si="208"/>
        <v>46.616399999999999</v>
      </c>
      <c r="BR215" s="22">
        <f t="shared" si="209"/>
        <v>45.234000000000002</v>
      </c>
      <c r="BS215" s="22">
        <f t="shared" si="210"/>
        <v>62.622</v>
      </c>
      <c r="BT215" s="22">
        <f t="shared" si="211"/>
        <v>45.043199999999999</v>
      </c>
      <c r="BU215" s="22">
        <f t="shared" si="212"/>
        <v>51.296399999999998</v>
      </c>
      <c r="BV215" s="22">
        <f t="shared" si="213"/>
        <v>41.76</v>
      </c>
      <c r="BW215" s="22">
        <f t="shared" si="214"/>
        <v>32.860799999999998</v>
      </c>
      <c r="BX215" s="22">
        <f t="shared" si="215"/>
        <v>33.577199999999998</v>
      </c>
      <c r="BY215" s="22">
        <f t="shared" si="216"/>
        <v>31.024799999999999</v>
      </c>
      <c r="BZ215" s="22">
        <f t="shared" si="217"/>
        <v>0</v>
      </c>
      <c r="CA215" s="22">
        <f t="shared" si="218"/>
        <v>0</v>
      </c>
      <c r="CB215" s="22">
        <f t="shared" si="219"/>
        <v>0</v>
      </c>
      <c r="CC215" s="22">
        <f t="shared" si="220"/>
        <v>0</v>
      </c>
      <c r="CD215" s="22">
        <f t="shared" si="221"/>
        <v>0</v>
      </c>
      <c r="CE215" s="22">
        <f t="shared" si="222"/>
        <v>0</v>
      </c>
      <c r="CF215" s="22">
        <f t="shared" si="223"/>
        <v>0</v>
      </c>
      <c r="CG215" s="22">
        <f t="shared" si="224"/>
        <v>0</v>
      </c>
      <c r="CH215" s="22">
        <f t="shared" si="225"/>
        <v>0</v>
      </c>
      <c r="CI215" s="22">
        <f t="shared" si="226"/>
        <v>0</v>
      </c>
      <c r="CJ215" s="22">
        <f t="shared" si="227"/>
        <v>0</v>
      </c>
      <c r="CK215" s="22">
        <f t="shared" si="228"/>
        <v>0</v>
      </c>
    </row>
    <row r="216" spans="1:89" x14ac:dyDescent="0.25">
      <c r="A216" t="str">
        <f>VLOOKUP($C216,'Tech Pallet'!$A:$J,10,0)</f>
        <v>NOV</v>
      </c>
      <c r="B216" s="30" t="str">
        <f>VLOOKUP(C216,'Tech Pallet'!A:I,3,0)</f>
        <v>Other</v>
      </c>
      <c r="C216" s="12">
        <f>VLOOKUP($D216,'DU -UCC'!B:C,2,0)</f>
        <v>64978550</v>
      </c>
      <c r="D216" s="84">
        <v>10840473400290</v>
      </c>
      <c r="E216" s="85" t="s">
        <v>554</v>
      </c>
      <c r="F216" s="86">
        <v>0</v>
      </c>
      <c r="G216" s="86">
        <v>0</v>
      </c>
      <c r="H216" s="86">
        <v>0</v>
      </c>
      <c r="I216" s="86">
        <v>0</v>
      </c>
      <c r="J216" s="86">
        <v>0</v>
      </c>
      <c r="K216" s="86">
        <v>0</v>
      </c>
      <c r="L216" s="86">
        <v>0</v>
      </c>
      <c r="M216" s="86">
        <v>0</v>
      </c>
      <c r="N216" s="86">
        <v>0</v>
      </c>
      <c r="O216" s="86">
        <v>0</v>
      </c>
      <c r="P216" s="86">
        <v>0</v>
      </c>
      <c r="Q216" s="86">
        <v>0</v>
      </c>
      <c r="R216" s="86">
        <v>364</v>
      </c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23">
        <f t="shared" si="173"/>
        <v>364</v>
      </c>
      <c r="AF216">
        <f>VLOOKUP($C216,'Tech Pallet'!$A:$I,9,0)</f>
        <v>130</v>
      </c>
      <c r="AG216">
        <f>VLOOKUP($C216,'Tech Pallet'!$A:$H,8,0)</f>
        <v>2.8399999999999996E-3</v>
      </c>
      <c r="AH216" s="25">
        <f t="shared" si="229"/>
        <v>364</v>
      </c>
      <c r="AI216" s="25">
        <f t="shared" si="174"/>
        <v>0</v>
      </c>
      <c r="AJ216" s="8">
        <f t="shared" si="175"/>
        <v>0</v>
      </c>
      <c r="AK216" s="21">
        <f t="shared" si="176"/>
        <v>2.8</v>
      </c>
      <c r="AL216" s="20">
        <f t="shared" si="177"/>
        <v>0</v>
      </c>
      <c r="AM216" s="21">
        <f t="shared" si="178"/>
        <v>0</v>
      </c>
      <c r="AN216" s="21">
        <f t="shared" si="179"/>
        <v>0</v>
      </c>
      <c r="AO216" s="21">
        <f t="shared" si="180"/>
        <v>0</v>
      </c>
      <c r="AP216" s="21">
        <f t="shared" si="181"/>
        <v>0</v>
      </c>
      <c r="AQ216" s="21">
        <f t="shared" si="182"/>
        <v>0</v>
      </c>
      <c r="AR216" s="21">
        <f t="shared" si="183"/>
        <v>0</v>
      </c>
      <c r="AS216" s="21">
        <f t="shared" si="184"/>
        <v>0</v>
      </c>
      <c r="AT216" s="21">
        <f t="shared" si="185"/>
        <v>0</v>
      </c>
      <c r="AU216" s="21">
        <f t="shared" si="186"/>
        <v>0</v>
      </c>
      <c r="AV216" s="21">
        <f t="shared" si="187"/>
        <v>0</v>
      </c>
      <c r="AW216" s="21">
        <f t="shared" si="188"/>
        <v>0</v>
      </c>
      <c r="AX216" s="21">
        <f t="shared" si="189"/>
        <v>2.8</v>
      </c>
      <c r="AY216" s="21">
        <f t="shared" si="190"/>
        <v>0</v>
      </c>
      <c r="AZ216" s="21">
        <f t="shared" si="191"/>
        <v>0</v>
      </c>
      <c r="BA216" s="21">
        <f t="shared" si="192"/>
        <v>0</v>
      </c>
      <c r="BB216" s="21">
        <f t="shared" si="193"/>
        <v>0</v>
      </c>
      <c r="BC216" s="21">
        <f t="shared" si="194"/>
        <v>0</v>
      </c>
      <c r="BD216" s="21">
        <f t="shared" si="195"/>
        <v>0</v>
      </c>
      <c r="BE216" s="21">
        <f t="shared" si="196"/>
        <v>0</v>
      </c>
      <c r="BF216" s="21">
        <f t="shared" si="197"/>
        <v>0</v>
      </c>
      <c r="BG216" s="21">
        <f t="shared" si="198"/>
        <v>0</v>
      </c>
      <c r="BH216" s="21">
        <f t="shared" si="199"/>
        <v>0</v>
      </c>
      <c r="BI216" s="21">
        <f t="shared" si="200"/>
        <v>0</v>
      </c>
      <c r="BJ216" s="21">
        <f t="shared" si="201"/>
        <v>0</v>
      </c>
      <c r="BK216" s="17">
        <f t="shared" si="202"/>
        <v>0</v>
      </c>
      <c r="BL216" s="22">
        <f t="shared" si="203"/>
        <v>1.0337599999999998</v>
      </c>
      <c r="BM216" s="22">
        <f t="shared" si="204"/>
        <v>0</v>
      </c>
      <c r="BN216" s="22">
        <f t="shared" si="205"/>
        <v>0</v>
      </c>
      <c r="BO216" s="22">
        <f t="shared" si="206"/>
        <v>0</v>
      </c>
      <c r="BP216" s="22">
        <f t="shared" si="207"/>
        <v>0</v>
      </c>
      <c r="BQ216" s="22">
        <f t="shared" si="208"/>
        <v>0</v>
      </c>
      <c r="BR216" s="22">
        <f t="shared" si="209"/>
        <v>0</v>
      </c>
      <c r="BS216" s="22">
        <f t="shared" si="210"/>
        <v>0</v>
      </c>
      <c r="BT216" s="22">
        <f t="shared" si="211"/>
        <v>0</v>
      </c>
      <c r="BU216" s="22">
        <f t="shared" si="212"/>
        <v>0</v>
      </c>
      <c r="BV216" s="22">
        <f t="shared" si="213"/>
        <v>0</v>
      </c>
      <c r="BW216" s="22">
        <f t="shared" si="214"/>
        <v>0</v>
      </c>
      <c r="BX216" s="22">
        <f t="shared" si="215"/>
        <v>0</v>
      </c>
      <c r="BY216" s="22">
        <f t="shared" si="216"/>
        <v>1.0337599999999998</v>
      </c>
      <c r="BZ216" s="22">
        <f t="shared" si="217"/>
        <v>0</v>
      </c>
      <c r="CA216" s="22">
        <f t="shared" si="218"/>
        <v>0</v>
      </c>
      <c r="CB216" s="22">
        <f t="shared" si="219"/>
        <v>0</v>
      </c>
      <c r="CC216" s="22">
        <f t="shared" si="220"/>
        <v>0</v>
      </c>
      <c r="CD216" s="22">
        <f t="shared" si="221"/>
        <v>0</v>
      </c>
      <c r="CE216" s="22">
        <f t="shared" si="222"/>
        <v>0</v>
      </c>
      <c r="CF216" s="22">
        <f t="shared" si="223"/>
        <v>0</v>
      </c>
      <c r="CG216" s="22">
        <f t="shared" si="224"/>
        <v>0</v>
      </c>
      <c r="CH216" s="22">
        <f t="shared" si="225"/>
        <v>0</v>
      </c>
      <c r="CI216" s="22">
        <f t="shared" si="226"/>
        <v>0</v>
      </c>
      <c r="CJ216" s="22">
        <f t="shared" si="227"/>
        <v>0</v>
      </c>
      <c r="CK216" s="22">
        <f t="shared" si="228"/>
        <v>0</v>
      </c>
    </row>
    <row r="217" spans="1:89" x14ac:dyDescent="0.25">
      <c r="A217" t="str">
        <f>VLOOKUP($C217,'Tech Pallet'!$A:$J,10,0)</f>
        <v>NOV</v>
      </c>
      <c r="B217" s="30" t="str">
        <f>VLOOKUP(C217,'Tech Pallet'!A:I,3,0)</f>
        <v>MG Sticks</v>
      </c>
      <c r="C217" s="12">
        <f>VLOOKUP($D217,'DU -UCC'!B:C,2,0)</f>
        <v>69989759</v>
      </c>
      <c r="D217" s="84">
        <v>10077567193404</v>
      </c>
      <c r="E217" s="85" t="s">
        <v>308</v>
      </c>
      <c r="F217" s="86">
        <v>156669</v>
      </c>
      <c r="G217" s="86">
        <v>8553</v>
      </c>
      <c r="H217" s="86">
        <v>12056</v>
      </c>
      <c r="I217" s="86">
        <v>17744</v>
      </c>
      <c r="J217" s="86">
        <v>12016</v>
      </c>
      <c r="K217" s="86">
        <v>12240.000100000001</v>
      </c>
      <c r="L217" s="86">
        <v>14463</v>
      </c>
      <c r="M217" s="86">
        <v>14990</v>
      </c>
      <c r="N217" s="86">
        <v>15066</v>
      </c>
      <c r="O217" s="86">
        <v>11061</v>
      </c>
      <c r="P217" s="86">
        <v>12288</v>
      </c>
      <c r="Q217" s="86">
        <v>8550</v>
      </c>
      <c r="R217" s="86">
        <v>8126</v>
      </c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23">
        <f t="shared" si="173"/>
        <v>303822.0001</v>
      </c>
      <c r="AF217">
        <f>VLOOKUP($C217,'Tech Pallet'!$A:$I,9,0)</f>
        <v>176</v>
      </c>
      <c r="AG217">
        <f>VLOOKUP($C217,'Tech Pallet'!$A:$H,8,0)</f>
        <v>1.98E-3</v>
      </c>
      <c r="AH217" s="25">
        <f t="shared" si="229"/>
        <v>147153.0001</v>
      </c>
      <c r="AI217" s="25">
        <f t="shared" si="174"/>
        <v>0</v>
      </c>
      <c r="AJ217" s="8">
        <f t="shared" si="175"/>
        <v>890.16477272727275</v>
      </c>
      <c r="AK217" s="21">
        <f t="shared" si="176"/>
        <v>836.0965914772728</v>
      </c>
      <c r="AL217" s="20">
        <f t="shared" si="177"/>
        <v>0</v>
      </c>
      <c r="AM217" s="21">
        <f t="shared" si="178"/>
        <v>48.596590909090907</v>
      </c>
      <c r="AN217" s="21">
        <f t="shared" si="179"/>
        <v>68.5</v>
      </c>
      <c r="AO217" s="21">
        <f t="shared" si="180"/>
        <v>100.81818181818181</v>
      </c>
      <c r="AP217" s="21">
        <f t="shared" si="181"/>
        <v>68.272727272727266</v>
      </c>
      <c r="AQ217" s="21">
        <f t="shared" si="182"/>
        <v>69.545455113636365</v>
      </c>
      <c r="AR217" s="21">
        <f t="shared" si="183"/>
        <v>82.17613636363636</v>
      </c>
      <c r="AS217" s="21">
        <f t="shared" si="184"/>
        <v>85.170454545454547</v>
      </c>
      <c r="AT217" s="21">
        <f t="shared" si="185"/>
        <v>85.602272727272734</v>
      </c>
      <c r="AU217" s="21">
        <f t="shared" si="186"/>
        <v>62.846590909090907</v>
      </c>
      <c r="AV217" s="21">
        <f t="shared" si="187"/>
        <v>69.818181818181813</v>
      </c>
      <c r="AW217" s="21">
        <f t="shared" si="188"/>
        <v>48.579545454545453</v>
      </c>
      <c r="AX217" s="21">
        <f t="shared" si="189"/>
        <v>46.170454545454547</v>
      </c>
      <c r="AY217" s="21">
        <f t="shared" si="190"/>
        <v>0</v>
      </c>
      <c r="AZ217" s="21">
        <f t="shared" si="191"/>
        <v>0</v>
      </c>
      <c r="BA217" s="21">
        <f t="shared" si="192"/>
        <v>0</v>
      </c>
      <c r="BB217" s="21">
        <f t="shared" si="193"/>
        <v>0</v>
      </c>
      <c r="BC217" s="21">
        <f t="shared" si="194"/>
        <v>0</v>
      </c>
      <c r="BD217" s="21">
        <f t="shared" si="195"/>
        <v>0</v>
      </c>
      <c r="BE217" s="21">
        <f t="shared" si="196"/>
        <v>0</v>
      </c>
      <c r="BF217" s="21">
        <f t="shared" si="197"/>
        <v>0</v>
      </c>
      <c r="BG217" s="21">
        <f t="shared" si="198"/>
        <v>0</v>
      </c>
      <c r="BH217" s="21">
        <f t="shared" si="199"/>
        <v>0</v>
      </c>
      <c r="BI217" s="21">
        <f t="shared" si="200"/>
        <v>0</v>
      </c>
      <c r="BJ217" s="21">
        <f t="shared" si="201"/>
        <v>0</v>
      </c>
      <c r="BK217" s="17">
        <f t="shared" si="202"/>
        <v>310.20461999999998</v>
      </c>
      <c r="BL217" s="22">
        <f t="shared" si="203"/>
        <v>291.36294019799999</v>
      </c>
      <c r="BM217" s="22">
        <f t="shared" si="204"/>
        <v>0</v>
      </c>
      <c r="BN217" s="22">
        <f t="shared" si="205"/>
        <v>16.934940000000001</v>
      </c>
      <c r="BO217" s="22">
        <f t="shared" si="206"/>
        <v>23.87088</v>
      </c>
      <c r="BP217" s="22">
        <f t="shared" si="207"/>
        <v>35.133119999999998</v>
      </c>
      <c r="BQ217" s="22">
        <f t="shared" si="208"/>
        <v>23.791679999999999</v>
      </c>
      <c r="BR217" s="22">
        <f t="shared" si="209"/>
        <v>24.235200198000001</v>
      </c>
      <c r="BS217" s="22">
        <f t="shared" si="210"/>
        <v>28.63674</v>
      </c>
      <c r="BT217" s="22">
        <f t="shared" si="211"/>
        <v>29.680199999999999</v>
      </c>
      <c r="BU217" s="22">
        <f t="shared" si="212"/>
        <v>29.830680000000001</v>
      </c>
      <c r="BV217" s="22">
        <f t="shared" si="213"/>
        <v>21.900780000000001</v>
      </c>
      <c r="BW217" s="22">
        <f t="shared" si="214"/>
        <v>24.33024</v>
      </c>
      <c r="BX217" s="22">
        <f t="shared" si="215"/>
        <v>16.928999999999998</v>
      </c>
      <c r="BY217" s="22">
        <f t="shared" si="216"/>
        <v>16.089479999999998</v>
      </c>
      <c r="BZ217" s="22">
        <f t="shared" si="217"/>
        <v>0</v>
      </c>
      <c r="CA217" s="22">
        <f t="shared" si="218"/>
        <v>0</v>
      </c>
      <c r="CB217" s="22">
        <f t="shared" si="219"/>
        <v>0</v>
      </c>
      <c r="CC217" s="22">
        <f t="shared" si="220"/>
        <v>0</v>
      </c>
      <c r="CD217" s="22">
        <f t="shared" si="221"/>
        <v>0</v>
      </c>
      <c r="CE217" s="22">
        <f t="shared" si="222"/>
        <v>0</v>
      </c>
      <c r="CF217" s="22">
        <f t="shared" si="223"/>
        <v>0</v>
      </c>
      <c r="CG217" s="22">
        <f t="shared" si="224"/>
        <v>0</v>
      </c>
      <c r="CH217" s="22">
        <f t="shared" si="225"/>
        <v>0</v>
      </c>
      <c r="CI217" s="22">
        <f t="shared" si="226"/>
        <v>0</v>
      </c>
      <c r="CJ217" s="22">
        <f t="shared" si="227"/>
        <v>0</v>
      </c>
      <c r="CK217" s="22">
        <f t="shared" si="228"/>
        <v>0</v>
      </c>
    </row>
    <row r="218" spans="1:89" x14ac:dyDescent="0.25">
      <c r="A218" t="str">
        <f>VLOOKUP($C218,'Tech Pallet'!$A:$J,10,0)</f>
        <v>NOV</v>
      </c>
      <c r="B218" s="30" t="str">
        <f>VLOOKUP(C218,'Tech Pallet'!A:I,3,0)</f>
        <v>KL Mini Cones</v>
      </c>
      <c r="C218" s="12">
        <f>VLOOKUP($D218,'DU -UCC'!B:C,2,0)</f>
        <v>68842352</v>
      </c>
      <c r="D218" s="84">
        <v>10075856000693</v>
      </c>
      <c r="E218" s="85" t="s">
        <v>350</v>
      </c>
      <c r="F218" s="86">
        <v>115189</v>
      </c>
      <c r="G218" s="86">
        <v>5338</v>
      </c>
      <c r="H218" s="86">
        <v>7246</v>
      </c>
      <c r="I218" s="86">
        <v>10586</v>
      </c>
      <c r="J218" s="86">
        <v>12746</v>
      </c>
      <c r="K218" s="86">
        <v>12874</v>
      </c>
      <c r="L218" s="86">
        <v>13822</v>
      </c>
      <c r="M218" s="86">
        <v>14405</v>
      </c>
      <c r="N218" s="86">
        <v>10636</v>
      </c>
      <c r="O218" s="86">
        <v>10500</v>
      </c>
      <c r="P218" s="86">
        <v>9581</v>
      </c>
      <c r="Q218" s="86">
        <v>5507</v>
      </c>
      <c r="R218" s="86">
        <v>9680</v>
      </c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23">
        <f t="shared" si="173"/>
        <v>238110</v>
      </c>
      <c r="AF218">
        <f>VLOOKUP($C218,'Tech Pallet'!$A:$I,9,0)</f>
        <v>220</v>
      </c>
      <c r="AG218">
        <f>VLOOKUP($C218,'Tech Pallet'!$A:$H,8,0)</f>
        <v>2.6640000000000001E-3</v>
      </c>
      <c r="AH218" s="25">
        <f t="shared" si="229"/>
        <v>122921</v>
      </c>
      <c r="AI218" s="25">
        <f t="shared" si="174"/>
        <v>0</v>
      </c>
      <c r="AJ218" s="8">
        <f t="shared" si="175"/>
        <v>523.58636363636367</v>
      </c>
      <c r="AK218" s="21">
        <f t="shared" si="176"/>
        <v>558.7318181818182</v>
      </c>
      <c r="AL218" s="20">
        <f t="shared" si="177"/>
        <v>0</v>
      </c>
      <c r="AM218" s="21">
        <f t="shared" si="178"/>
        <v>24.263636363636362</v>
      </c>
      <c r="AN218" s="21">
        <f t="shared" si="179"/>
        <v>32.936363636363637</v>
      </c>
      <c r="AO218" s="21">
        <f t="shared" si="180"/>
        <v>48.118181818181817</v>
      </c>
      <c r="AP218" s="21">
        <f t="shared" si="181"/>
        <v>57.936363636363637</v>
      </c>
      <c r="AQ218" s="21">
        <f t="shared" si="182"/>
        <v>58.518181818181816</v>
      </c>
      <c r="AR218" s="21">
        <f t="shared" si="183"/>
        <v>62.827272727272728</v>
      </c>
      <c r="AS218" s="21">
        <f t="shared" si="184"/>
        <v>65.477272727272734</v>
      </c>
      <c r="AT218" s="21">
        <f t="shared" si="185"/>
        <v>48.345454545454544</v>
      </c>
      <c r="AU218" s="21">
        <f t="shared" si="186"/>
        <v>47.727272727272727</v>
      </c>
      <c r="AV218" s="21">
        <f t="shared" si="187"/>
        <v>43.55</v>
      </c>
      <c r="AW218" s="21">
        <f t="shared" si="188"/>
        <v>25.031818181818181</v>
      </c>
      <c r="AX218" s="21">
        <f t="shared" si="189"/>
        <v>44</v>
      </c>
      <c r="AY218" s="21">
        <f t="shared" si="190"/>
        <v>0</v>
      </c>
      <c r="AZ218" s="21">
        <f t="shared" si="191"/>
        <v>0</v>
      </c>
      <c r="BA218" s="21">
        <f t="shared" si="192"/>
        <v>0</v>
      </c>
      <c r="BB218" s="21">
        <f t="shared" si="193"/>
        <v>0</v>
      </c>
      <c r="BC218" s="21">
        <f t="shared" si="194"/>
        <v>0</v>
      </c>
      <c r="BD218" s="21">
        <f t="shared" si="195"/>
        <v>0</v>
      </c>
      <c r="BE218" s="21">
        <f t="shared" si="196"/>
        <v>0</v>
      </c>
      <c r="BF218" s="21">
        <f t="shared" si="197"/>
        <v>0</v>
      </c>
      <c r="BG218" s="21">
        <f t="shared" si="198"/>
        <v>0</v>
      </c>
      <c r="BH218" s="21">
        <f t="shared" si="199"/>
        <v>0</v>
      </c>
      <c r="BI218" s="21">
        <f t="shared" si="200"/>
        <v>0</v>
      </c>
      <c r="BJ218" s="21">
        <f t="shared" si="201"/>
        <v>0</v>
      </c>
      <c r="BK218" s="17">
        <f t="shared" si="202"/>
        <v>306.863496</v>
      </c>
      <c r="BL218" s="22">
        <f t="shared" si="203"/>
        <v>327.461544</v>
      </c>
      <c r="BM218" s="22">
        <f t="shared" si="204"/>
        <v>0</v>
      </c>
      <c r="BN218" s="22">
        <f t="shared" si="205"/>
        <v>14.220432000000001</v>
      </c>
      <c r="BO218" s="22">
        <f t="shared" si="206"/>
        <v>19.303344000000003</v>
      </c>
      <c r="BP218" s="22">
        <f t="shared" si="207"/>
        <v>28.201104000000001</v>
      </c>
      <c r="BQ218" s="22">
        <f t="shared" si="208"/>
        <v>33.955344000000004</v>
      </c>
      <c r="BR218" s="22">
        <f t="shared" si="209"/>
        <v>34.296336000000004</v>
      </c>
      <c r="BS218" s="22">
        <f t="shared" si="210"/>
        <v>36.821808000000004</v>
      </c>
      <c r="BT218" s="22">
        <f t="shared" si="211"/>
        <v>38.374920000000003</v>
      </c>
      <c r="BU218" s="22">
        <f t="shared" si="212"/>
        <v>28.334304000000003</v>
      </c>
      <c r="BV218" s="22">
        <f t="shared" si="213"/>
        <v>27.972000000000001</v>
      </c>
      <c r="BW218" s="22">
        <f t="shared" si="214"/>
        <v>25.523784000000003</v>
      </c>
      <c r="BX218" s="22">
        <f t="shared" si="215"/>
        <v>14.670648</v>
      </c>
      <c r="BY218" s="22">
        <f t="shared" si="216"/>
        <v>25.787520000000001</v>
      </c>
      <c r="BZ218" s="22">
        <f t="shared" si="217"/>
        <v>0</v>
      </c>
      <c r="CA218" s="22">
        <f t="shared" si="218"/>
        <v>0</v>
      </c>
      <c r="CB218" s="22">
        <f t="shared" si="219"/>
        <v>0</v>
      </c>
      <c r="CC218" s="22">
        <f t="shared" si="220"/>
        <v>0</v>
      </c>
      <c r="CD218" s="22">
        <f t="shared" si="221"/>
        <v>0</v>
      </c>
      <c r="CE218" s="22">
        <f t="shared" si="222"/>
        <v>0</v>
      </c>
      <c r="CF218" s="22">
        <f t="shared" si="223"/>
        <v>0</v>
      </c>
      <c r="CG218" s="22">
        <f t="shared" si="224"/>
        <v>0</v>
      </c>
      <c r="CH218" s="22">
        <f t="shared" si="225"/>
        <v>0</v>
      </c>
      <c r="CI218" s="22">
        <f t="shared" si="226"/>
        <v>0</v>
      </c>
      <c r="CJ218" s="22">
        <f t="shared" si="227"/>
        <v>0</v>
      </c>
      <c r="CK218" s="22">
        <f t="shared" si="228"/>
        <v>0</v>
      </c>
    </row>
    <row r="219" spans="1:89" x14ac:dyDescent="0.25">
      <c r="A219" t="str">
        <f>VLOOKUP($C219,'Tech Pallet'!$A:$J,10,0)</f>
        <v>NOV</v>
      </c>
      <c r="B219" s="30" t="str">
        <f>VLOOKUP(C219,'Tech Pallet'!A:I,3,0)</f>
        <v>ESS</v>
      </c>
      <c r="C219" s="12">
        <f>VLOOKUP($D219,'DU -UCC'!B:C,2,0)</f>
        <v>64874633</v>
      </c>
      <c r="D219" s="84">
        <v>10075856055396</v>
      </c>
      <c r="E219" s="85" t="s">
        <v>322</v>
      </c>
      <c r="F219" s="86">
        <v>135204</v>
      </c>
      <c r="G219" s="86">
        <v>2600</v>
      </c>
      <c r="H219" s="86">
        <v>7245</v>
      </c>
      <c r="I219" s="86">
        <v>14683</v>
      </c>
      <c r="J219" s="86">
        <v>10581</v>
      </c>
      <c r="K219" s="86">
        <v>8813</v>
      </c>
      <c r="L219" s="86">
        <v>200</v>
      </c>
      <c r="M219" s="86">
        <v>20228</v>
      </c>
      <c r="N219" s="86">
        <v>21311</v>
      </c>
      <c r="O219" s="86">
        <v>9960</v>
      </c>
      <c r="P219" s="86">
        <v>7942</v>
      </c>
      <c r="Q219" s="86">
        <v>7607</v>
      </c>
      <c r="R219" s="86">
        <v>5844</v>
      </c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23">
        <f t="shared" si="173"/>
        <v>252218</v>
      </c>
      <c r="AF219">
        <f>VLOOKUP($C219,'Tech Pallet'!$A:$I,9,0)</f>
        <v>280</v>
      </c>
      <c r="AG219">
        <f>VLOOKUP($C219,'Tech Pallet'!$A:$H,8,0)</f>
        <v>3.192E-3</v>
      </c>
      <c r="AH219" s="25">
        <f t="shared" si="229"/>
        <v>117014</v>
      </c>
      <c r="AI219" s="25">
        <f t="shared" si="174"/>
        <v>0</v>
      </c>
      <c r="AJ219" s="8">
        <f t="shared" si="175"/>
        <v>482.87142857142857</v>
      </c>
      <c r="AK219" s="21">
        <f t="shared" si="176"/>
        <v>417.90714285714284</v>
      </c>
      <c r="AL219" s="20">
        <f t="shared" si="177"/>
        <v>0</v>
      </c>
      <c r="AM219" s="21">
        <f t="shared" si="178"/>
        <v>9.2857142857142865</v>
      </c>
      <c r="AN219" s="21">
        <f t="shared" si="179"/>
        <v>25.875</v>
      </c>
      <c r="AO219" s="21">
        <f t="shared" si="180"/>
        <v>52.439285714285717</v>
      </c>
      <c r="AP219" s="21">
        <f t="shared" si="181"/>
        <v>37.789285714285711</v>
      </c>
      <c r="AQ219" s="21">
        <f t="shared" si="182"/>
        <v>31.475000000000001</v>
      </c>
      <c r="AR219" s="21">
        <f t="shared" si="183"/>
        <v>0.7142857142857143</v>
      </c>
      <c r="AS219" s="21">
        <f t="shared" si="184"/>
        <v>72.242857142857147</v>
      </c>
      <c r="AT219" s="21">
        <f t="shared" si="185"/>
        <v>76.11071428571428</v>
      </c>
      <c r="AU219" s="21">
        <f t="shared" si="186"/>
        <v>35.571428571428569</v>
      </c>
      <c r="AV219" s="21">
        <f t="shared" si="187"/>
        <v>28.364285714285714</v>
      </c>
      <c r="AW219" s="21">
        <f t="shared" si="188"/>
        <v>27.167857142857144</v>
      </c>
      <c r="AX219" s="21">
        <f t="shared" si="189"/>
        <v>20.87142857142857</v>
      </c>
      <c r="AY219" s="21">
        <f t="shared" si="190"/>
        <v>0</v>
      </c>
      <c r="AZ219" s="21">
        <f t="shared" si="191"/>
        <v>0</v>
      </c>
      <c r="BA219" s="21">
        <f t="shared" si="192"/>
        <v>0</v>
      </c>
      <c r="BB219" s="21">
        <f t="shared" si="193"/>
        <v>0</v>
      </c>
      <c r="BC219" s="21">
        <f t="shared" si="194"/>
        <v>0</v>
      </c>
      <c r="BD219" s="21">
        <f t="shared" si="195"/>
        <v>0</v>
      </c>
      <c r="BE219" s="21">
        <f t="shared" si="196"/>
        <v>0</v>
      </c>
      <c r="BF219" s="21">
        <f t="shared" si="197"/>
        <v>0</v>
      </c>
      <c r="BG219" s="21">
        <f t="shared" si="198"/>
        <v>0</v>
      </c>
      <c r="BH219" s="21">
        <f t="shared" si="199"/>
        <v>0</v>
      </c>
      <c r="BI219" s="21">
        <f t="shared" si="200"/>
        <v>0</v>
      </c>
      <c r="BJ219" s="21">
        <f t="shared" si="201"/>
        <v>0</v>
      </c>
      <c r="BK219" s="17">
        <f t="shared" si="202"/>
        <v>431.571168</v>
      </c>
      <c r="BL219" s="22">
        <f t="shared" si="203"/>
        <v>373.50868800000001</v>
      </c>
      <c r="BM219" s="22">
        <f t="shared" si="204"/>
        <v>0</v>
      </c>
      <c r="BN219" s="22">
        <f t="shared" si="205"/>
        <v>8.299199999999999</v>
      </c>
      <c r="BO219" s="22">
        <f t="shared" si="206"/>
        <v>23.12604</v>
      </c>
      <c r="BP219" s="22">
        <f t="shared" si="207"/>
        <v>46.868136</v>
      </c>
      <c r="BQ219" s="22">
        <f t="shared" si="208"/>
        <v>33.774552</v>
      </c>
      <c r="BR219" s="22">
        <f t="shared" si="209"/>
        <v>28.131095999999999</v>
      </c>
      <c r="BS219" s="22">
        <f t="shared" si="210"/>
        <v>0.63839999999999997</v>
      </c>
      <c r="BT219" s="22">
        <f t="shared" si="211"/>
        <v>64.567775999999995</v>
      </c>
      <c r="BU219" s="22">
        <f t="shared" si="212"/>
        <v>68.024711999999994</v>
      </c>
      <c r="BV219" s="22">
        <f t="shared" si="213"/>
        <v>31.79232</v>
      </c>
      <c r="BW219" s="22">
        <f t="shared" si="214"/>
        <v>25.350864000000001</v>
      </c>
      <c r="BX219" s="22">
        <f t="shared" si="215"/>
        <v>24.281544</v>
      </c>
      <c r="BY219" s="22">
        <f t="shared" si="216"/>
        <v>18.654048</v>
      </c>
      <c r="BZ219" s="22">
        <f t="shared" si="217"/>
        <v>0</v>
      </c>
      <c r="CA219" s="22">
        <f t="shared" si="218"/>
        <v>0</v>
      </c>
      <c r="CB219" s="22">
        <f t="shared" si="219"/>
        <v>0</v>
      </c>
      <c r="CC219" s="22">
        <f t="shared" si="220"/>
        <v>0</v>
      </c>
      <c r="CD219" s="22">
        <f t="shared" si="221"/>
        <v>0</v>
      </c>
      <c r="CE219" s="22">
        <f t="shared" si="222"/>
        <v>0</v>
      </c>
      <c r="CF219" s="22">
        <f t="shared" si="223"/>
        <v>0</v>
      </c>
      <c r="CG219" s="22">
        <f t="shared" si="224"/>
        <v>0</v>
      </c>
      <c r="CH219" s="22">
        <f t="shared" si="225"/>
        <v>0</v>
      </c>
      <c r="CI219" s="22">
        <f t="shared" si="226"/>
        <v>0</v>
      </c>
      <c r="CJ219" s="22">
        <f t="shared" si="227"/>
        <v>0</v>
      </c>
      <c r="CK219" s="22">
        <f t="shared" si="228"/>
        <v>0</v>
      </c>
    </row>
    <row r="220" spans="1:89" x14ac:dyDescent="0.25">
      <c r="A220" t="str">
        <f>VLOOKUP($C220,'Tech Pallet'!$A:$J,10,0)</f>
        <v>PIC</v>
      </c>
      <c r="B220" s="30" t="str">
        <f>VLOOKUP(C220,'Tech Pallet'!A:I,3,0)</f>
        <v>Topped</v>
      </c>
      <c r="C220" s="12">
        <f>VLOOKUP($D220,'DU -UCC'!B:C,2,0)</f>
        <v>68354587</v>
      </c>
      <c r="D220" s="84">
        <v>10076840003041</v>
      </c>
      <c r="E220" s="85" t="s">
        <v>313</v>
      </c>
      <c r="F220" s="86">
        <v>154098</v>
      </c>
      <c r="G220" s="86">
        <v>7938</v>
      </c>
      <c r="H220" s="86">
        <v>14834</v>
      </c>
      <c r="I220" s="86">
        <v>16475</v>
      </c>
      <c r="J220" s="86">
        <v>14486</v>
      </c>
      <c r="K220" s="86">
        <v>13345</v>
      </c>
      <c r="L220" s="86">
        <v>14422</v>
      </c>
      <c r="M220" s="86">
        <v>11534</v>
      </c>
      <c r="N220" s="86">
        <v>13649</v>
      </c>
      <c r="O220" s="86">
        <v>10401</v>
      </c>
      <c r="P220" s="86">
        <v>8352</v>
      </c>
      <c r="Q220" s="86">
        <v>10431</v>
      </c>
      <c r="R220" s="86">
        <v>8322</v>
      </c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23">
        <f t="shared" si="173"/>
        <v>298287</v>
      </c>
      <c r="AF220">
        <f>VLOOKUP($C220,'Tech Pallet'!$A:$I,9,0)</f>
        <v>240</v>
      </c>
      <c r="AG220">
        <f>VLOOKUP($C220,'Tech Pallet'!$A:$H,8,0)</f>
        <v>3.5999999999999999E-3</v>
      </c>
      <c r="AH220" s="25">
        <f t="shared" si="229"/>
        <v>144189</v>
      </c>
      <c r="AI220" s="25">
        <f t="shared" si="174"/>
        <v>0</v>
      </c>
      <c r="AJ220" s="8">
        <f t="shared" si="175"/>
        <v>642.07500000000005</v>
      </c>
      <c r="AK220" s="21">
        <f t="shared" si="176"/>
        <v>600.78750000000002</v>
      </c>
      <c r="AL220" s="20">
        <f t="shared" si="177"/>
        <v>0</v>
      </c>
      <c r="AM220" s="21">
        <f t="shared" si="178"/>
        <v>33.075000000000003</v>
      </c>
      <c r="AN220" s="21">
        <f t="shared" si="179"/>
        <v>61.80833333333333</v>
      </c>
      <c r="AO220" s="21">
        <f t="shared" si="180"/>
        <v>68.645833333333329</v>
      </c>
      <c r="AP220" s="21">
        <f t="shared" si="181"/>
        <v>60.358333333333334</v>
      </c>
      <c r="AQ220" s="21">
        <f t="shared" si="182"/>
        <v>55.604166666666664</v>
      </c>
      <c r="AR220" s="21">
        <f t="shared" si="183"/>
        <v>60.091666666666669</v>
      </c>
      <c r="AS220" s="21">
        <f t="shared" si="184"/>
        <v>48.05833333333333</v>
      </c>
      <c r="AT220" s="21">
        <f t="shared" si="185"/>
        <v>56.87083333333333</v>
      </c>
      <c r="AU220" s="21">
        <f t="shared" si="186"/>
        <v>43.337499999999999</v>
      </c>
      <c r="AV220" s="21">
        <f t="shared" si="187"/>
        <v>34.799999999999997</v>
      </c>
      <c r="AW220" s="21">
        <f t="shared" si="188"/>
        <v>43.462499999999999</v>
      </c>
      <c r="AX220" s="21">
        <f t="shared" si="189"/>
        <v>34.674999999999997</v>
      </c>
      <c r="AY220" s="21">
        <f t="shared" si="190"/>
        <v>0</v>
      </c>
      <c r="AZ220" s="21">
        <f t="shared" si="191"/>
        <v>0</v>
      </c>
      <c r="BA220" s="21">
        <f t="shared" si="192"/>
        <v>0</v>
      </c>
      <c r="BB220" s="21">
        <f t="shared" si="193"/>
        <v>0</v>
      </c>
      <c r="BC220" s="21">
        <f t="shared" si="194"/>
        <v>0</v>
      </c>
      <c r="BD220" s="21">
        <f t="shared" si="195"/>
        <v>0</v>
      </c>
      <c r="BE220" s="21">
        <f t="shared" si="196"/>
        <v>0</v>
      </c>
      <c r="BF220" s="21">
        <f t="shared" si="197"/>
        <v>0</v>
      </c>
      <c r="BG220" s="21">
        <f t="shared" si="198"/>
        <v>0</v>
      </c>
      <c r="BH220" s="21">
        <f t="shared" si="199"/>
        <v>0</v>
      </c>
      <c r="BI220" s="21">
        <f t="shared" si="200"/>
        <v>0</v>
      </c>
      <c r="BJ220" s="21">
        <f t="shared" si="201"/>
        <v>0</v>
      </c>
      <c r="BK220" s="17">
        <f t="shared" si="202"/>
        <v>554.75279999999998</v>
      </c>
      <c r="BL220" s="22">
        <f t="shared" si="203"/>
        <v>519.08039999999994</v>
      </c>
      <c r="BM220" s="22">
        <f t="shared" si="204"/>
        <v>0</v>
      </c>
      <c r="BN220" s="22">
        <f t="shared" si="205"/>
        <v>28.576799999999999</v>
      </c>
      <c r="BO220" s="22">
        <f t="shared" si="206"/>
        <v>53.4024</v>
      </c>
      <c r="BP220" s="22">
        <f t="shared" si="207"/>
        <v>59.309999999999995</v>
      </c>
      <c r="BQ220" s="22">
        <f t="shared" si="208"/>
        <v>52.1496</v>
      </c>
      <c r="BR220" s="22">
        <f t="shared" si="209"/>
        <v>48.042000000000002</v>
      </c>
      <c r="BS220" s="22">
        <f t="shared" si="210"/>
        <v>51.919199999999996</v>
      </c>
      <c r="BT220" s="22">
        <f t="shared" si="211"/>
        <v>41.522399999999998</v>
      </c>
      <c r="BU220" s="22">
        <f t="shared" si="212"/>
        <v>49.136400000000002</v>
      </c>
      <c r="BV220" s="22">
        <f t="shared" si="213"/>
        <v>37.443599999999996</v>
      </c>
      <c r="BW220" s="22">
        <f t="shared" si="214"/>
        <v>30.0672</v>
      </c>
      <c r="BX220" s="22">
        <f t="shared" si="215"/>
        <v>37.551600000000001</v>
      </c>
      <c r="BY220" s="22">
        <f t="shared" si="216"/>
        <v>29.959199999999999</v>
      </c>
      <c r="BZ220" s="22">
        <f t="shared" si="217"/>
        <v>0</v>
      </c>
      <c r="CA220" s="22">
        <f t="shared" si="218"/>
        <v>0</v>
      </c>
      <c r="CB220" s="22">
        <f t="shared" si="219"/>
        <v>0</v>
      </c>
      <c r="CC220" s="22">
        <f t="shared" si="220"/>
        <v>0</v>
      </c>
      <c r="CD220" s="22">
        <f t="shared" si="221"/>
        <v>0</v>
      </c>
      <c r="CE220" s="22">
        <f t="shared" si="222"/>
        <v>0</v>
      </c>
      <c r="CF220" s="22">
        <f t="shared" si="223"/>
        <v>0</v>
      </c>
      <c r="CG220" s="22">
        <f t="shared" si="224"/>
        <v>0</v>
      </c>
      <c r="CH220" s="22">
        <f t="shared" si="225"/>
        <v>0</v>
      </c>
      <c r="CI220" s="22">
        <f t="shared" si="226"/>
        <v>0</v>
      </c>
      <c r="CJ220" s="22">
        <f t="shared" si="227"/>
        <v>0</v>
      </c>
      <c r="CK220" s="22">
        <f t="shared" si="228"/>
        <v>0</v>
      </c>
    </row>
    <row r="221" spans="1:89" x14ac:dyDescent="0.25">
      <c r="A221" t="str">
        <f>VLOOKUP($C221,'Tech Pallet'!$A:$J,10,0)</f>
        <v>PIC</v>
      </c>
      <c r="B221" s="30" t="str">
        <f>VLOOKUP(C221,'Tech Pallet'!A:I,3,0)</f>
        <v>Sundaes</v>
      </c>
      <c r="C221" s="12">
        <f>VLOOKUP($D221,'DU -UCC'!B:C,2,0)</f>
        <v>64394598</v>
      </c>
      <c r="D221" s="84">
        <v>10076840004321</v>
      </c>
      <c r="E221" s="85" t="s">
        <v>264</v>
      </c>
      <c r="F221" s="86">
        <v>120</v>
      </c>
      <c r="G221" s="86">
        <v>9779</v>
      </c>
      <c r="H221" s="86">
        <v>7231</v>
      </c>
      <c r="I221" s="86">
        <v>17678</v>
      </c>
      <c r="J221" s="86">
        <v>14502</v>
      </c>
      <c r="K221" s="86">
        <v>13327</v>
      </c>
      <c r="L221" s="86">
        <v>15908</v>
      </c>
      <c r="M221" s="86">
        <v>12749</v>
      </c>
      <c r="N221" s="86">
        <v>13820</v>
      </c>
      <c r="O221" s="86">
        <v>14656</v>
      </c>
      <c r="P221" s="86">
        <v>9926</v>
      </c>
      <c r="Q221" s="86">
        <v>8169</v>
      </c>
      <c r="R221" s="86">
        <v>7721</v>
      </c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23">
        <f t="shared" si="173"/>
        <v>145586</v>
      </c>
      <c r="AF221">
        <f>VLOOKUP($C221,'Tech Pallet'!$A:$I,9,0)</f>
        <v>240</v>
      </c>
      <c r="AG221">
        <f>VLOOKUP($C221,'Tech Pallet'!$A:$H,8,0)</f>
        <v>3.4159999999999998E-3</v>
      </c>
      <c r="AH221" s="25">
        <f t="shared" si="229"/>
        <v>145466</v>
      </c>
      <c r="AI221" s="25">
        <f t="shared" si="174"/>
        <v>0</v>
      </c>
      <c r="AJ221" s="8">
        <f t="shared" si="175"/>
        <v>0.5</v>
      </c>
      <c r="AK221" s="21">
        <f t="shared" si="176"/>
        <v>606.10833333333335</v>
      </c>
      <c r="AL221" s="20">
        <f t="shared" si="177"/>
        <v>0</v>
      </c>
      <c r="AM221" s="21">
        <f t="shared" si="178"/>
        <v>40.74583333333333</v>
      </c>
      <c r="AN221" s="21">
        <f t="shared" si="179"/>
        <v>30.129166666666666</v>
      </c>
      <c r="AO221" s="21">
        <f t="shared" si="180"/>
        <v>73.658333333333331</v>
      </c>
      <c r="AP221" s="21">
        <f t="shared" si="181"/>
        <v>60.424999999999997</v>
      </c>
      <c r="AQ221" s="21">
        <f t="shared" si="182"/>
        <v>55.529166666666669</v>
      </c>
      <c r="AR221" s="21">
        <f t="shared" si="183"/>
        <v>66.283333333333331</v>
      </c>
      <c r="AS221" s="21">
        <f t="shared" si="184"/>
        <v>53.12083333333333</v>
      </c>
      <c r="AT221" s="21">
        <f t="shared" si="185"/>
        <v>57.583333333333336</v>
      </c>
      <c r="AU221" s="21">
        <f t="shared" si="186"/>
        <v>61.06666666666667</v>
      </c>
      <c r="AV221" s="21">
        <f t="shared" si="187"/>
        <v>41.358333333333334</v>
      </c>
      <c r="AW221" s="21">
        <f t="shared" si="188"/>
        <v>34.037500000000001</v>
      </c>
      <c r="AX221" s="21">
        <f t="shared" si="189"/>
        <v>32.170833333333334</v>
      </c>
      <c r="AY221" s="21">
        <f t="shared" si="190"/>
        <v>0</v>
      </c>
      <c r="AZ221" s="21">
        <f t="shared" si="191"/>
        <v>0</v>
      </c>
      <c r="BA221" s="21">
        <f t="shared" si="192"/>
        <v>0</v>
      </c>
      <c r="BB221" s="21">
        <f t="shared" si="193"/>
        <v>0</v>
      </c>
      <c r="BC221" s="21">
        <f t="shared" si="194"/>
        <v>0</v>
      </c>
      <c r="BD221" s="21">
        <f t="shared" si="195"/>
        <v>0</v>
      </c>
      <c r="BE221" s="21">
        <f t="shared" si="196"/>
        <v>0</v>
      </c>
      <c r="BF221" s="21">
        <f t="shared" si="197"/>
        <v>0</v>
      </c>
      <c r="BG221" s="21">
        <f t="shared" si="198"/>
        <v>0</v>
      </c>
      <c r="BH221" s="21">
        <f t="shared" si="199"/>
        <v>0</v>
      </c>
      <c r="BI221" s="21">
        <f t="shared" si="200"/>
        <v>0</v>
      </c>
      <c r="BJ221" s="21">
        <f t="shared" si="201"/>
        <v>0</v>
      </c>
      <c r="BK221" s="17">
        <f t="shared" si="202"/>
        <v>0.40991999999999995</v>
      </c>
      <c r="BL221" s="22">
        <f t="shared" si="203"/>
        <v>496.91185599999994</v>
      </c>
      <c r="BM221" s="22">
        <f t="shared" si="204"/>
        <v>0</v>
      </c>
      <c r="BN221" s="22">
        <f t="shared" si="205"/>
        <v>33.405063999999996</v>
      </c>
      <c r="BO221" s="22">
        <f t="shared" si="206"/>
        <v>24.701096</v>
      </c>
      <c r="BP221" s="22">
        <f t="shared" si="207"/>
        <v>60.388047999999998</v>
      </c>
      <c r="BQ221" s="22">
        <f t="shared" si="208"/>
        <v>49.538831999999999</v>
      </c>
      <c r="BR221" s="22">
        <f t="shared" si="209"/>
        <v>45.525031999999996</v>
      </c>
      <c r="BS221" s="22">
        <f t="shared" si="210"/>
        <v>54.341727999999996</v>
      </c>
      <c r="BT221" s="22">
        <f t="shared" si="211"/>
        <v>43.550583999999994</v>
      </c>
      <c r="BU221" s="22">
        <f t="shared" si="212"/>
        <v>47.209119999999999</v>
      </c>
      <c r="BV221" s="22">
        <f t="shared" si="213"/>
        <v>50.064895999999997</v>
      </c>
      <c r="BW221" s="22">
        <f t="shared" si="214"/>
        <v>33.907215999999998</v>
      </c>
      <c r="BX221" s="22">
        <f t="shared" si="215"/>
        <v>27.905303999999997</v>
      </c>
      <c r="BY221" s="22">
        <f t="shared" si="216"/>
        <v>26.374935999999998</v>
      </c>
      <c r="BZ221" s="22">
        <f t="shared" si="217"/>
        <v>0</v>
      </c>
      <c r="CA221" s="22">
        <f t="shared" si="218"/>
        <v>0</v>
      </c>
      <c r="CB221" s="22">
        <f t="shared" si="219"/>
        <v>0</v>
      </c>
      <c r="CC221" s="22">
        <f t="shared" si="220"/>
        <v>0</v>
      </c>
      <c r="CD221" s="22">
        <f t="shared" si="221"/>
        <v>0</v>
      </c>
      <c r="CE221" s="22">
        <f t="shared" si="222"/>
        <v>0</v>
      </c>
      <c r="CF221" s="22">
        <f t="shared" si="223"/>
        <v>0</v>
      </c>
      <c r="CG221" s="22">
        <f t="shared" si="224"/>
        <v>0</v>
      </c>
      <c r="CH221" s="22">
        <f t="shared" si="225"/>
        <v>0</v>
      </c>
      <c r="CI221" s="22">
        <f t="shared" si="226"/>
        <v>0</v>
      </c>
      <c r="CJ221" s="22">
        <f t="shared" si="227"/>
        <v>0</v>
      </c>
      <c r="CK221" s="22">
        <f t="shared" si="228"/>
        <v>0</v>
      </c>
    </row>
    <row r="222" spans="1:89" x14ac:dyDescent="0.25">
      <c r="A222" t="str">
        <f>VLOOKUP($C222,'Tech Pallet'!$A:$J,10,0)</f>
        <v>NOV</v>
      </c>
      <c r="B222" s="30" t="str">
        <f>VLOOKUP(C222,'Tech Pallet'!A:I,3,0)</f>
        <v>Yasso Sticks</v>
      </c>
      <c r="C222" s="12">
        <f>VLOOKUP($D222,'DU -UCC'!B:C,2,0)</f>
        <v>64325487</v>
      </c>
      <c r="D222" s="84">
        <v>10850001974070</v>
      </c>
      <c r="E222" s="85" t="s">
        <v>371</v>
      </c>
      <c r="F222" s="86">
        <v>81163</v>
      </c>
      <c r="G222" s="86">
        <v>5134</v>
      </c>
      <c r="H222" s="86">
        <v>6715</v>
      </c>
      <c r="I222" s="86">
        <v>9792</v>
      </c>
      <c r="J222" s="86">
        <v>9333</v>
      </c>
      <c r="K222" s="86">
        <v>9486</v>
      </c>
      <c r="L222" s="86">
        <v>13498</v>
      </c>
      <c r="M222" s="86">
        <v>11322</v>
      </c>
      <c r="N222" s="86">
        <v>10507</v>
      </c>
      <c r="O222" s="86">
        <v>3007</v>
      </c>
      <c r="P222" s="86">
        <v>11137</v>
      </c>
      <c r="Q222" s="86">
        <v>8413</v>
      </c>
      <c r="R222" s="86">
        <v>7277</v>
      </c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23">
        <f t="shared" si="173"/>
        <v>186784</v>
      </c>
      <c r="AF222">
        <f>VLOOKUP($C222,'Tech Pallet'!$A:$I,9,0)</f>
        <v>187</v>
      </c>
      <c r="AG222">
        <f>VLOOKUP($C222,'Tech Pallet'!$A:$H,8,0)</f>
        <v>2.5119999999999999E-3</v>
      </c>
      <c r="AH222" s="25">
        <f t="shared" si="229"/>
        <v>105621</v>
      </c>
      <c r="AI222" s="25">
        <f t="shared" si="174"/>
        <v>0</v>
      </c>
      <c r="AJ222" s="8">
        <f t="shared" si="175"/>
        <v>434.02673796791441</v>
      </c>
      <c r="AK222" s="21">
        <f t="shared" si="176"/>
        <v>564.81818181818187</v>
      </c>
      <c r="AL222" s="20">
        <f t="shared" si="177"/>
        <v>0</v>
      </c>
      <c r="AM222" s="21">
        <f t="shared" si="178"/>
        <v>27.454545454545453</v>
      </c>
      <c r="AN222" s="21">
        <f t="shared" si="179"/>
        <v>35.909090909090907</v>
      </c>
      <c r="AO222" s="21">
        <f t="shared" si="180"/>
        <v>52.363636363636367</v>
      </c>
      <c r="AP222" s="21">
        <f t="shared" si="181"/>
        <v>49.909090909090907</v>
      </c>
      <c r="AQ222" s="21">
        <f t="shared" si="182"/>
        <v>50.727272727272727</v>
      </c>
      <c r="AR222" s="21">
        <f t="shared" si="183"/>
        <v>72.181818181818187</v>
      </c>
      <c r="AS222" s="21">
        <f t="shared" si="184"/>
        <v>60.545454545454547</v>
      </c>
      <c r="AT222" s="21">
        <f t="shared" si="185"/>
        <v>56.18716577540107</v>
      </c>
      <c r="AU222" s="21">
        <f t="shared" si="186"/>
        <v>16.080213903743317</v>
      </c>
      <c r="AV222" s="21">
        <f t="shared" si="187"/>
        <v>59.55614973262032</v>
      </c>
      <c r="AW222" s="21">
        <f t="shared" si="188"/>
        <v>44.989304812834227</v>
      </c>
      <c r="AX222" s="21">
        <f t="shared" si="189"/>
        <v>38.914438502673796</v>
      </c>
      <c r="AY222" s="21">
        <f t="shared" si="190"/>
        <v>0</v>
      </c>
      <c r="AZ222" s="21">
        <f t="shared" si="191"/>
        <v>0</v>
      </c>
      <c r="BA222" s="21">
        <f t="shared" si="192"/>
        <v>0</v>
      </c>
      <c r="BB222" s="21">
        <f t="shared" si="193"/>
        <v>0</v>
      </c>
      <c r="BC222" s="21">
        <f t="shared" si="194"/>
        <v>0</v>
      </c>
      <c r="BD222" s="21">
        <f t="shared" si="195"/>
        <v>0</v>
      </c>
      <c r="BE222" s="21">
        <f t="shared" si="196"/>
        <v>0</v>
      </c>
      <c r="BF222" s="21">
        <f t="shared" si="197"/>
        <v>0</v>
      </c>
      <c r="BG222" s="21">
        <f t="shared" si="198"/>
        <v>0</v>
      </c>
      <c r="BH222" s="21">
        <f t="shared" si="199"/>
        <v>0</v>
      </c>
      <c r="BI222" s="21">
        <f t="shared" si="200"/>
        <v>0</v>
      </c>
      <c r="BJ222" s="21">
        <f t="shared" si="201"/>
        <v>0</v>
      </c>
      <c r="BK222" s="17">
        <f t="shared" si="202"/>
        <v>203.88145599999999</v>
      </c>
      <c r="BL222" s="22">
        <f t="shared" si="203"/>
        <v>265.319952</v>
      </c>
      <c r="BM222" s="22">
        <f t="shared" si="204"/>
        <v>0</v>
      </c>
      <c r="BN222" s="22">
        <f t="shared" si="205"/>
        <v>12.896607999999999</v>
      </c>
      <c r="BO222" s="22">
        <f t="shared" si="206"/>
        <v>16.868079999999999</v>
      </c>
      <c r="BP222" s="22">
        <f t="shared" si="207"/>
        <v>24.597504000000001</v>
      </c>
      <c r="BQ222" s="22">
        <f t="shared" si="208"/>
        <v>23.444496000000001</v>
      </c>
      <c r="BR222" s="22">
        <f t="shared" si="209"/>
        <v>23.828831999999998</v>
      </c>
      <c r="BS222" s="22">
        <f t="shared" si="210"/>
        <v>33.906976</v>
      </c>
      <c r="BT222" s="22">
        <f t="shared" si="211"/>
        <v>28.440863999999998</v>
      </c>
      <c r="BU222" s="22">
        <f t="shared" si="212"/>
        <v>26.393584000000001</v>
      </c>
      <c r="BV222" s="22">
        <f t="shared" si="213"/>
        <v>7.5535839999999999</v>
      </c>
      <c r="BW222" s="22">
        <f t="shared" si="214"/>
        <v>27.976143999999998</v>
      </c>
      <c r="BX222" s="22">
        <f t="shared" si="215"/>
        <v>21.133455999999999</v>
      </c>
      <c r="BY222" s="22">
        <f t="shared" si="216"/>
        <v>18.279823999999998</v>
      </c>
      <c r="BZ222" s="22">
        <f t="shared" si="217"/>
        <v>0</v>
      </c>
      <c r="CA222" s="22">
        <f t="shared" si="218"/>
        <v>0</v>
      </c>
      <c r="CB222" s="22">
        <f t="shared" si="219"/>
        <v>0</v>
      </c>
      <c r="CC222" s="22">
        <f t="shared" si="220"/>
        <v>0</v>
      </c>
      <c r="CD222" s="22">
        <f t="shared" si="221"/>
        <v>0</v>
      </c>
      <c r="CE222" s="22">
        <f t="shared" si="222"/>
        <v>0</v>
      </c>
      <c r="CF222" s="22">
        <f t="shared" si="223"/>
        <v>0</v>
      </c>
      <c r="CG222" s="22">
        <f t="shared" si="224"/>
        <v>0</v>
      </c>
      <c r="CH222" s="22">
        <f t="shared" si="225"/>
        <v>0</v>
      </c>
      <c r="CI222" s="22">
        <f t="shared" si="226"/>
        <v>0</v>
      </c>
      <c r="CJ222" s="22">
        <f t="shared" si="227"/>
        <v>0</v>
      </c>
      <c r="CK222" s="22">
        <f t="shared" si="228"/>
        <v>0</v>
      </c>
    </row>
    <row r="223" spans="1:89" x14ac:dyDescent="0.25">
      <c r="A223" t="str">
        <f>VLOOKUP($C223,'Tech Pallet'!$A:$J,10,0)</f>
        <v>PIC</v>
      </c>
      <c r="B223" s="30" t="str">
        <f>VLOOKUP(C223,'Tech Pallet'!A:I,3,0)</f>
        <v>Sundaes</v>
      </c>
      <c r="C223" s="12">
        <f>VLOOKUP($D223,'DU -UCC'!B:C,2,0)</f>
        <v>64984153</v>
      </c>
      <c r="D223" s="84">
        <v>10076840004505</v>
      </c>
      <c r="E223" s="85" t="s">
        <v>561</v>
      </c>
      <c r="F223" s="86">
        <v>0</v>
      </c>
      <c r="G223" s="86">
        <v>0</v>
      </c>
      <c r="H223" s="86">
        <v>0</v>
      </c>
      <c r="I223" s="86">
        <v>0</v>
      </c>
      <c r="J223" s="86">
        <v>0</v>
      </c>
      <c r="K223" s="86">
        <v>0</v>
      </c>
      <c r="L223" s="86">
        <v>0</v>
      </c>
      <c r="M223" s="86">
        <v>0</v>
      </c>
      <c r="N223" s="86">
        <v>0</v>
      </c>
      <c r="O223" s="86">
        <v>0</v>
      </c>
      <c r="P223" s="86">
        <v>0</v>
      </c>
      <c r="Q223" s="86">
        <v>0</v>
      </c>
      <c r="R223" s="86">
        <v>240</v>
      </c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23">
        <f t="shared" si="173"/>
        <v>240</v>
      </c>
      <c r="AF223">
        <f>VLOOKUP($C223,'Tech Pallet'!$A:$I,9,0)</f>
        <v>240</v>
      </c>
      <c r="AG223">
        <f>VLOOKUP($C223,'Tech Pallet'!$A:$H,8,0)</f>
        <v>3.4159999999999998E-3</v>
      </c>
      <c r="AH223" s="25">
        <f t="shared" si="229"/>
        <v>240</v>
      </c>
      <c r="AI223" s="25">
        <f t="shared" si="174"/>
        <v>0</v>
      </c>
      <c r="AJ223" s="8">
        <f t="shared" si="175"/>
        <v>0</v>
      </c>
      <c r="AK223" s="21">
        <f t="shared" si="176"/>
        <v>1</v>
      </c>
      <c r="AL223" s="20">
        <f t="shared" si="177"/>
        <v>0</v>
      </c>
      <c r="AM223" s="21">
        <f t="shared" si="178"/>
        <v>0</v>
      </c>
      <c r="AN223" s="21">
        <f t="shared" si="179"/>
        <v>0</v>
      </c>
      <c r="AO223" s="21">
        <f t="shared" si="180"/>
        <v>0</v>
      </c>
      <c r="AP223" s="21">
        <f t="shared" si="181"/>
        <v>0</v>
      </c>
      <c r="AQ223" s="21">
        <f t="shared" si="182"/>
        <v>0</v>
      </c>
      <c r="AR223" s="21">
        <f t="shared" si="183"/>
        <v>0</v>
      </c>
      <c r="AS223" s="21">
        <f t="shared" si="184"/>
        <v>0</v>
      </c>
      <c r="AT223" s="21">
        <f t="shared" si="185"/>
        <v>0</v>
      </c>
      <c r="AU223" s="21">
        <f t="shared" si="186"/>
        <v>0</v>
      </c>
      <c r="AV223" s="21">
        <f t="shared" si="187"/>
        <v>0</v>
      </c>
      <c r="AW223" s="21">
        <f t="shared" si="188"/>
        <v>0</v>
      </c>
      <c r="AX223" s="21">
        <f t="shared" si="189"/>
        <v>1</v>
      </c>
      <c r="AY223" s="21">
        <f t="shared" si="190"/>
        <v>0</v>
      </c>
      <c r="AZ223" s="21">
        <f t="shared" si="191"/>
        <v>0</v>
      </c>
      <c r="BA223" s="21">
        <f t="shared" si="192"/>
        <v>0</v>
      </c>
      <c r="BB223" s="21">
        <f t="shared" si="193"/>
        <v>0</v>
      </c>
      <c r="BC223" s="21">
        <f t="shared" si="194"/>
        <v>0</v>
      </c>
      <c r="BD223" s="21">
        <f t="shared" si="195"/>
        <v>0</v>
      </c>
      <c r="BE223" s="21">
        <f t="shared" si="196"/>
        <v>0</v>
      </c>
      <c r="BF223" s="21">
        <f t="shared" si="197"/>
        <v>0</v>
      </c>
      <c r="BG223" s="21">
        <f t="shared" si="198"/>
        <v>0</v>
      </c>
      <c r="BH223" s="21">
        <f t="shared" si="199"/>
        <v>0</v>
      </c>
      <c r="BI223" s="21">
        <f t="shared" si="200"/>
        <v>0</v>
      </c>
      <c r="BJ223" s="21">
        <f t="shared" si="201"/>
        <v>0</v>
      </c>
      <c r="BK223" s="17">
        <f t="shared" si="202"/>
        <v>0</v>
      </c>
      <c r="BL223" s="22">
        <f t="shared" si="203"/>
        <v>0.8198399999999999</v>
      </c>
      <c r="BM223" s="22">
        <f t="shared" si="204"/>
        <v>0</v>
      </c>
      <c r="BN223" s="22">
        <f t="shared" si="205"/>
        <v>0</v>
      </c>
      <c r="BO223" s="22">
        <f t="shared" si="206"/>
        <v>0</v>
      </c>
      <c r="BP223" s="22">
        <f t="shared" si="207"/>
        <v>0</v>
      </c>
      <c r="BQ223" s="22">
        <f t="shared" si="208"/>
        <v>0</v>
      </c>
      <c r="BR223" s="22">
        <f t="shared" si="209"/>
        <v>0</v>
      </c>
      <c r="BS223" s="22">
        <f t="shared" si="210"/>
        <v>0</v>
      </c>
      <c r="BT223" s="22">
        <f t="shared" si="211"/>
        <v>0</v>
      </c>
      <c r="BU223" s="22">
        <f t="shared" si="212"/>
        <v>0</v>
      </c>
      <c r="BV223" s="22">
        <f t="shared" si="213"/>
        <v>0</v>
      </c>
      <c r="BW223" s="22">
        <f t="shared" si="214"/>
        <v>0</v>
      </c>
      <c r="BX223" s="22">
        <f t="shared" si="215"/>
        <v>0</v>
      </c>
      <c r="BY223" s="22">
        <f t="shared" si="216"/>
        <v>0.8198399999999999</v>
      </c>
      <c r="BZ223" s="22">
        <f t="shared" si="217"/>
        <v>0</v>
      </c>
      <c r="CA223" s="22">
        <f t="shared" si="218"/>
        <v>0</v>
      </c>
      <c r="CB223" s="22">
        <f t="shared" si="219"/>
        <v>0</v>
      </c>
      <c r="CC223" s="22">
        <f t="shared" si="220"/>
        <v>0</v>
      </c>
      <c r="CD223" s="22">
        <f t="shared" si="221"/>
        <v>0</v>
      </c>
      <c r="CE223" s="22">
        <f t="shared" si="222"/>
        <v>0</v>
      </c>
      <c r="CF223" s="22">
        <f t="shared" si="223"/>
        <v>0</v>
      </c>
      <c r="CG223" s="22">
        <f t="shared" si="224"/>
        <v>0</v>
      </c>
      <c r="CH223" s="22">
        <f t="shared" si="225"/>
        <v>0</v>
      </c>
      <c r="CI223" s="22">
        <f t="shared" si="226"/>
        <v>0</v>
      </c>
      <c r="CJ223" s="22">
        <f t="shared" si="227"/>
        <v>0</v>
      </c>
      <c r="CK223" s="22">
        <f t="shared" si="228"/>
        <v>0</v>
      </c>
    </row>
    <row r="224" spans="1:89" x14ac:dyDescent="0.25">
      <c r="A224" t="str">
        <f>VLOOKUP($C224,'Tech Pallet'!$A:$J,10,0)</f>
        <v>NOV</v>
      </c>
      <c r="B224" s="30" t="str">
        <f>VLOOKUP(C224,'Tech Pallet'!A:I,3,0)</f>
        <v>Other</v>
      </c>
      <c r="C224" s="12">
        <f>VLOOKUP($D224,'DU -UCC'!B:C,2,0)</f>
        <v>64979101</v>
      </c>
      <c r="D224" s="84">
        <v>10840473400351</v>
      </c>
      <c r="E224" s="85" t="s">
        <v>555</v>
      </c>
      <c r="F224" s="86">
        <v>0</v>
      </c>
      <c r="G224" s="86">
        <v>0</v>
      </c>
      <c r="H224" s="86">
        <v>0</v>
      </c>
      <c r="I224" s="86">
        <v>0</v>
      </c>
      <c r="J224" s="86">
        <v>0</v>
      </c>
      <c r="K224" s="86">
        <v>0</v>
      </c>
      <c r="L224" s="86">
        <v>0</v>
      </c>
      <c r="M224" s="86">
        <v>0</v>
      </c>
      <c r="N224" s="86">
        <v>0</v>
      </c>
      <c r="O224" s="86">
        <v>0</v>
      </c>
      <c r="P224" s="86">
        <v>0</v>
      </c>
      <c r="Q224" s="86">
        <v>0</v>
      </c>
      <c r="R224" s="86">
        <v>0</v>
      </c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23">
        <f t="shared" si="173"/>
        <v>0</v>
      </c>
      <c r="AF224">
        <f>VLOOKUP($C224,'Tech Pallet'!$A:$I,9,0)</f>
        <v>392</v>
      </c>
      <c r="AG224">
        <f>VLOOKUP($C224,'Tech Pallet'!$A:$H,8,0)</f>
        <v>1.4399999999999999E-3</v>
      </c>
      <c r="AH224" s="25">
        <f t="shared" si="229"/>
        <v>0</v>
      </c>
      <c r="AI224" s="25">
        <f t="shared" si="174"/>
        <v>0</v>
      </c>
      <c r="AJ224" s="8">
        <f t="shared" si="175"/>
        <v>0</v>
      </c>
      <c r="AK224" s="21">
        <f t="shared" si="176"/>
        <v>0</v>
      </c>
      <c r="AL224" s="20">
        <f t="shared" si="177"/>
        <v>0</v>
      </c>
      <c r="AM224" s="21">
        <f t="shared" si="178"/>
        <v>0</v>
      </c>
      <c r="AN224" s="21">
        <f t="shared" si="179"/>
        <v>0</v>
      </c>
      <c r="AO224" s="21">
        <f t="shared" si="180"/>
        <v>0</v>
      </c>
      <c r="AP224" s="21">
        <f t="shared" si="181"/>
        <v>0</v>
      </c>
      <c r="AQ224" s="21">
        <f t="shared" si="182"/>
        <v>0</v>
      </c>
      <c r="AR224" s="21">
        <f t="shared" si="183"/>
        <v>0</v>
      </c>
      <c r="AS224" s="21">
        <f t="shared" si="184"/>
        <v>0</v>
      </c>
      <c r="AT224" s="21">
        <f t="shared" si="185"/>
        <v>0</v>
      </c>
      <c r="AU224" s="21">
        <f t="shared" si="186"/>
        <v>0</v>
      </c>
      <c r="AV224" s="21">
        <f t="shared" si="187"/>
        <v>0</v>
      </c>
      <c r="AW224" s="21">
        <f t="shared" si="188"/>
        <v>0</v>
      </c>
      <c r="AX224" s="21">
        <f t="shared" si="189"/>
        <v>0</v>
      </c>
      <c r="AY224" s="21">
        <f t="shared" si="190"/>
        <v>0</v>
      </c>
      <c r="AZ224" s="21">
        <f t="shared" si="191"/>
        <v>0</v>
      </c>
      <c r="BA224" s="21">
        <f t="shared" si="192"/>
        <v>0</v>
      </c>
      <c r="BB224" s="21">
        <f t="shared" si="193"/>
        <v>0</v>
      </c>
      <c r="BC224" s="21">
        <f t="shared" si="194"/>
        <v>0</v>
      </c>
      <c r="BD224" s="21">
        <f t="shared" si="195"/>
        <v>0</v>
      </c>
      <c r="BE224" s="21">
        <f t="shared" si="196"/>
        <v>0</v>
      </c>
      <c r="BF224" s="21">
        <f t="shared" si="197"/>
        <v>0</v>
      </c>
      <c r="BG224" s="21">
        <f t="shared" si="198"/>
        <v>0</v>
      </c>
      <c r="BH224" s="21">
        <f t="shared" si="199"/>
        <v>0</v>
      </c>
      <c r="BI224" s="21">
        <f t="shared" si="200"/>
        <v>0</v>
      </c>
      <c r="BJ224" s="21">
        <f t="shared" si="201"/>
        <v>0</v>
      </c>
      <c r="BK224" s="17">
        <f t="shared" si="202"/>
        <v>0</v>
      </c>
      <c r="BL224" s="22">
        <f t="shared" si="203"/>
        <v>0</v>
      </c>
      <c r="BM224" s="22">
        <f t="shared" si="204"/>
        <v>0</v>
      </c>
      <c r="BN224" s="22">
        <f t="shared" si="205"/>
        <v>0</v>
      </c>
      <c r="BO224" s="22">
        <f t="shared" si="206"/>
        <v>0</v>
      </c>
      <c r="BP224" s="22">
        <f t="shared" si="207"/>
        <v>0</v>
      </c>
      <c r="BQ224" s="22">
        <f t="shared" si="208"/>
        <v>0</v>
      </c>
      <c r="BR224" s="22">
        <f t="shared" si="209"/>
        <v>0</v>
      </c>
      <c r="BS224" s="22">
        <f t="shared" si="210"/>
        <v>0</v>
      </c>
      <c r="BT224" s="22">
        <f t="shared" si="211"/>
        <v>0</v>
      </c>
      <c r="BU224" s="22">
        <f t="shared" si="212"/>
        <v>0</v>
      </c>
      <c r="BV224" s="22">
        <f t="shared" si="213"/>
        <v>0</v>
      </c>
      <c r="BW224" s="22">
        <f t="shared" si="214"/>
        <v>0</v>
      </c>
      <c r="BX224" s="22">
        <f t="shared" si="215"/>
        <v>0</v>
      </c>
      <c r="BY224" s="22">
        <f t="shared" si="216"/>
        <v>0</v>
      </c>
      <c r="BZ224" s="22">
        <f t="shared" si="217"/>
        <v>0</v>
      </c>
      <c r="CA224" s="22">
        <f t="shared" si="218"/>
        <v>0</v>
      </c>
      <c r="CB224" s="22">
        <f t="shared" si="219"/>
        <v>0</v>
      </c>
      <c r="CC224" s="22">
        <f t="shared" si="220"/>
        <v>0</v>
      </c>
      <c r="CD224" s="22">
        <f t="shared" si="221"/>
        <v>0</v>
      </c>
      <c r="CE224" s="22">
        <f t="shared" si="222"/>
        <v>0</v>
      </c>
      <c r="CF224" s="22">
        <f t="shared" si="223"/>
        <v>0</v>
      </c>
      <c r="CG224" s="22">
        <f t="shared" si="224"/>
        <v>0</v>
      </c>
      <c r="CH224" s="22">
        <f t="shared" si="225"/>
        <v>0</v>
      </c>
      <c r="CI224" s="22">
        <f t="shared" si="226"/>
        <v>0</v>
      </c>
      <c r="CJ224" s="22">
        <f t="shared" si="227"/>
        <v>0</v>
      </c>
      <c r="CK224" s="22">
        <f t="shared" si="228"/>
        <v>0</v>
      </c>
    </row>
    <row r="225" spans="1:89" x14ac:dyDescent="0.25">
      <c r="A225" t="str">
        <f>VLOOKUP($C225,'Tech Pallet'!$A:$J,10,0)</f>
        <v>PIC</v>
      </c>
      <c r="B225" s="30" t="str">
        <f>VLOOKUP(C225,'Tech Pallet'!A:I,3,0)</f>
        <v>Topped</v>
      </c>
      <c r="C225" s="12">
        <f>VLOOKUP($D225,'DU -UCC'!B:C,2,0)</f>
        <v>68354589</v>
      </c>
      <c r="D225" s="84">
        <v>10076840003065</v>
      </c>
      <c r="E225" s="85" t="s">
        <v>312</v>
      </c>
      <c r="F225" s="86">
        <v>153639</v>
      </c>
      <c r="G225" s="86">
        <v>9512</v>
      </c>
      <c r="H225" s="86">
        <v>12492</v>
      </c>
      <c r="I225" s="86">
        <v>12030</v>
      </c>
      <c r="J225" s="86">
        <v>13502</v>
      </c>
      <c r="K225" s="86">
        <v>10546</v>
      </c>
      <c r="L225" s="86">
        <v>14500</v>
      </c>
      <c r="M225" s="86">
        <v>10448</v>
      </c>
      <c r="N225" s="86">
        <v>11731</v>
      </c>
      <c r="O225" s="86">
        <v>13249</v>
      </c>
      <c r="P225" s="86">
        <v>8858</v>
      </c>
      <c r="Q225" s="86">
        <v>8762</v>
      </c>
      <c r="R225" s="86">
        <v>8743</v>
      </c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23">
        <f t="shared" si="173"/>
        <v>288012</v>
      </c>
      <c r="AF225">
        <f>VLOOKUP($C225,'Tech Pallet'!$A:$I,9,0)</f>
        <v>240</v>
      </c>
      <c r="AG225">
        <f>VLOOKUP($C225,'Tech Pallet'!$A:$H,8,0)</f>
        <v>3.5999999999999999E-3</v>
      </c>
      <c r="AH225" s="25">
        <f t="shared" si="229"/>
        <v>134373</v>
      </c>
      <c r="AI225" s="25">
        <f t="shared" si="174"/>
        <v>0</v>
      </c>
      <c r="AJ225" s="8">
        <f t="shared" si="175"/>
        <v>640.16250000000002</v>
      </c>
      <c r="AK225" s="21">
        <f t="shared" si="176"/>
        <v>559.88750000000005</v>
      </c>
      <c r="AL225" s="20">
        <f t="shared" si="177"/>
        <v>0</v>
      </c>
      <c r="AM225" s="21">
        <f t="shared" si="178"/>
        <v>39.633333333333333</v>
      </c>
      <c r="AN225" s="21">
        <f t="shared" si="179"/>
        <v>52.05</v>
      </c>
      <c r="AO225" s="21">
        <f t="shared" si="180"/>
        <v>50.125</v>
      </c>
      <c r="AP225" s="21">
        <f t="shared" si="181"/>
        <v>56.258333333333333</v>
      </c>
      <c r="AQ225" s="21">
        <f t="shared" si="182"/>
        <v>43.94166666666667</v>
      </c>
      <c r="AR225" s="21">
        <f t="shared" si="183"/>
        <v>60.416666666666664</v>
      </c>
      <c r="AS225" s="21">
        <f t="shared" si="184"/>
        <v>43.533333333333331</v>
      </c>
      <c r="AT225" s="21">
        <f t="shared" si="185"/>
        <v>48.87916666666667</v>
      </c>
      <c r="AU225" s="21">
        <f t="shared" si="186"/>
        <v>55.204166666666666</v>
      </c>
      <c r="AV225" s="21">
        <f t="shared" si="187"/>
        <v>36.908333333333331</v>
      </c>
      <c r="AW225" s="21">
        <f t="shared" si="188"/>
        <v>36.508333333333333</v>
      </c>
      <c r="AX225" s="21">
        <f t="shared" si="189"/>
        <v>36.429166666666667</v>
      </c>
      <c r="AY225" s="21">
        <f t="shared" si="190"/>
        <v>0</v>
      </c>
      <c r="AZ225" s="21">
        <f t="shared" si="191"/>
        <v>0</v>
      </c>
      <c r="BA225" s="21">
        <f t="shared" si="192"/>
        <v>0</v>
      </c>
      <c r="BB225" s="21">
        <f t="shared" si="193"/>
        <v>0</v>
      </c>
      <c r="BC225" s="21">
        <f t="shared" si="194"/>
        <v>0</v>
      </c>
      <c r="BD225" s="21">
        <f t="shared" si="195"/>
        <v>0</v>
      </c>
      <c r="BE225" s="21">
        <f t="shared" si="196"/>
        <v>0</v>
      </c>
      <c r="BF225" s="21">
        <f t="shared" si="197"/>
        <v>0</v>
      </c>
      <c r="BG225" s="21">
        <f t="shared" si="198"/>
        <v>0</v>
      </c>
      <c r="BH225" s="21">
        <f t="shared" si="199"/>
        <v>0</v>
      </c>
      <c r="BI225" s="21">
        <f t="shared" si="200"/>
        <v>0</v>
      </c>
      <c r="BJ225" s="21">
        <f t="shared" si="201"/>
        <v>0</v>
      </c>
      <c r="BK225" s="17">
        <f t="shared" si="202"/>
        <v>553.10040000000004</v>
      </c>
      <c r="BL225" s="22">
        <f t="shared" si="203"/>
        <v>483.74279999999999</v>
      </c>
      <c r="BM225" s="22">
        <f t="shared" si="204"/>
        <v>0</v>
      </c>
      <c r="BN225" s="22">
        <f t="shared" si="205"/>
        <v>34.243200000000002</v>
      </c>
      <c r="BO225" s="22">
        <f t="shared" si="206"/>
        <v>44.971199999999996</v>
      </c>
      <c r="BP225" s="22">
        <f t="shared" si="207"/>
        <v>43.308</v>
      </c>
      <c r="BQ225" s="22">
        <f t="shared" si="208"/>
        <v>48.607199999999999</v>
      </c>
      <c r="BR225" s="22">
        <f t="shared" si="209"/>
        <v>37.965600000000002</v>
      </c>
      <c r="BS225" s="22">
        <f t="shared" si="210"/>
        <v>52.199999999999996</v>
      </c>
      <c r="BT225" s="22">
        <f t="shared" si="211"/>
        <v>37.6128</v>
      </c>
      <c r="BU225" s="22">
        <f t="shared" si="212"/>
        <v>42.2316</v>
      </c>
      <c r="BV225" s="22">
        <f t="shared" si="213"/>
        <v>47.696399999999997</v>
      </c>
      <c r="BW225" s="22">
        <f t="shared" si="214"/>
        <v>31.8888</v>
      </c>
      <c r="BX225" s="22">
        <f t="shared" si="215"/>
        <v>31.543199999999999</v>
      </c>
      <c r="BY225" s="22">
        <f t="shared" si="216"/>
        <v>31.474799999999998</v>
      </c>
      <c r="BZ225" s="22">
        <f t="shared" si="217"/>
        <v>0</v>
      </c>
      <c r="CA225" s="22">
        <f t="shared" si="218"/>
        <v>0</v>
      </c>
      <c r="CB225" s="22">
        <f t="shared" si="219"/>
        <v>0</v>
      </c>
      <c r="CC225" s="22">
        <f t="shared" si="220"/>
        <v>0</v>
      </c>
      <c r="CD225" s="22">
        <f t="shared" si="221"/>
        <v>0</v>
      </c>
      <c r="CE225" s="22">
        <f t="shared" si="222"/>
        <v>0</v>
      </c>
      <c r="CF225" s="22">
        <f t="shared" si="223"/>
        <v>0</v>
      </c>
      <c r="CG225" s="22">
        <f t="shared" si="224"/>
        <v>0</v>
      </c>
      <c r="CH225" s="22">
        <f t="shared" si="225"/>
        <v>0</v>
      </c>
      <c r="CI225" s="22">
        <f t="shared" si="226"/>
        <v>0</v>
      </c>
      <c r="CJ225" s="22">
        <f t="shared" si="227"/>
        <v>0</v>
      </c>
      <c r="CK225" s="22">
        <f t="shared" si="228"/>
        <v>0</v>
      </c>
    </row>
    <row r="226" spans="1:89" x14ac:dyDescent="0.25">
      <c r="A226" t="str">
        <f>VLOOKUP($C226,'Tech Pallet'!$A:$J,10,0)</f>
        <v>PIC</v>
      </c>
      <c r="B226" s="30" t="str">
        <f>VLOOKUP(C226,'Tech Pallet'!A:I,3,0)</f>
        <v>48oz</v>
      </c>
      <c r="C226" s="12">
        <f>VLOOKUP($D226,'DU -UCC'!B:C,2,0)</f>
        <v>68769685</v>
      </c>
      <c r="D226" s="84">
        <v>10077567205183</v>
      </c>
      <c r="E226" s="85" t="s">
        <v>298</v>
      </c>
      <c r="F226" s="86">
        <v>186225</v>
      </c>
      <c r="G226" s="86">
        <v>8250</v>
      </c>
      <c r="H226" s="86">
        <v>12540</v>
      </c>
      <c r="I226" s="86">
        <v>14058</v>
      </c>
      <c r="J226" s="86">
        <v>17160</v>
      </c>
      <c r="K226" s="86">
        <v>14930</v>
      </c>
      <c r="L226" s="86">
        <v>15194</v>
      </c>
      <c r="M226" s="86">
        <v>13431</v>
      </c>
      <c r="N226" s="86">
        <v>11275</v>
      </c>
      <c r="O226" s="86">
        <v>9636</v>
      </c>
      <c r="P226" s="86">
        <v>10186</v>
      </c>
      <c r="Q226" s="86">
        <v>11957</v>
      </c>
      <c r="R226" s="86">
        <v>9537</v>
      </c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23">
        <f t="shared" si="173"/>
        <v>334379</v>
      </c>
      <c r="AF226">
        <f>VLOOKUP($C226,'Tech Pallet'!$A:$I,9,0)</f>
        <v>176</v>
      </c>
      <c r="AG226">
        <f>VLOOKUP($C226,'Tech Pallet'!$A:$H,8,0)</f>
        <v>8.513999999999999E-3</v>
      </c>
      <c r="AH226" s="25">
        <f t="shared" si="229"/>
        <v>148154</v>
      </c>
      <c r="AI226" s="25">
        <f t="shared" si="174"/>
        <v>0</v>
      </c>
      <c r="AJ226" s="8">
        <f t="shared" si="175"/>
        <v>1058.096590909091</v>
      </c>
      <c r="AK226" s="21">
        <f t="shared" si="176"/>
        <v>841.78409090909088</v>
      </c>
      <c r="AL226" s="20">
        <f t="shared" si="177"/>
        <v>0</v>
      </c>
      <c r="AM226" s="21">
        <f t="shared" si="178"/>
        <v>46.875</v>
      </c>
      <c r="AN226" s="21">
        <f t="shared" si="179"/>
        <v>71.25</v>
      </c>
      <c r="AO226" s="21">
        <f t="shared" si="180"/>
        <v>79.875</v>
      </c>
      <c r="AP226" s="21">
        <f t="shared" si="181"/>
        <v>97.5</v>
      </c>
      <c r="AQ226" s="21">
        <f t="shared" si="182"/>
        <v>84.829545454545453</v>
      </c>
      <c r="AR226" s="21">
        <f t="shared" si="183"/>
        <v>86.329545454545453</v>
      </c>
      <c r="AS226" s="21">
        <f t="shared" si="184"/>
        <v>76.3125</v>
      </c>
      <c r="AT226" s="21">
        <f t="shared" si="185"/>
        <v>64.0625</v>
      </c>
      <c r="AU226" s="21">
        <f t="shared" si="186"/>
        <v>54.75</v>
      </c>
      <c r="AV226" s="21">
        <f t="shared" si="187"/>
        <v>57.875</v>
      </c>
      <c r="AW226" s="21">
        <f t="shared" si="188"/>
        <v>67.9375</v>
      </c>
      <c r="AX226" s="21">
        <f t="shared" si="189"/>
        <v>54.1875</v>
      </c>
      <c r="AY226" s="21">
        <f t="shared" si="190"/>
        <v>0</v>
      </c>
      <c r="AZ226" s="21">
        <f t="shared" si="191"/>
        <v>0</v>
      </c>
      <c r="BA226" s="21">
        <f t="shared" si="192"/>
        <v>0</v>
      </c>
      <c r="BB226" s="21">
        <f t="shared" si="193"/>
        <v>0</v>
      </c>
      <c r="BC226" s="21">
        <f t="shared" si="194"/>
        <v>0</v>
      </c>
      <c r="BD226" s="21">
        <f t="shared" si="195"/>
        <v>0</v>
      </c>
      <c r="BE226" s="21">
        <f t="shared" si="196"/>
        <v>0</v>
      </c>
      <c r="BF226" s="21">
        <f t="shared" si="197"/>
        <v>0</v>
      </c>
      <c r="BG226" s="21">
        <f t="shared" si="198"/>
        <v>0</v>
      </c>
      <c r="BH226" s="21">
        <f t="shared" si="199"/>
        <v>0</v>
      </c>
      <c r="BI226" s="21">
        <f t="shared" si="200"/>
        <v>0</v>
      </c>
      <c r="BJ226" s="21">
        <f t="shared" si="201"/>
        <v>0</v>
      </c>
      <c r="BK226" s="17">
        <f t="shared" si="202"/>
        <v>1585.5196499999997</v>
      </c>
      <c r="BL226" s="22">
        <f t="shared" si="203"/>
        <v>1261.3831559999999</v>
      </c>
      <c r="BM226" s="22">
        <f t="shared" si="204"/>
        <v>0</v>
      </c>
      <c r="BN226" s="22">
        <f t="shared" si="205"/>
        <v>70.240499999999997</v>
      </c>
      <c r="BO226" s="22">
        <f t="shared" si="206"/>
        <v>106.76555999999999</v>
      </c>
      <c r="BP226" s="22">
        <f t="shared" si="207"/>
        <v>119.68981199999999</v>
      </c>
      <c r="BQ226" s="22">
        <f t="shared" si="208"/>
        <v>146.10023999999999</v>
      </c>
      <c r="BR226" s="22">
        <f t="shared" si="209"/>
        <v>127.11401999999998</v>
      </c>
      <c r="BS226" s="22">
        <f t="shared" si="210"/>
        <v>129.36171599999997</v>
      </c>
      <c r="BT226" s="22">
        <f t="shared" si="211"/>
        <v>114.35153399999999</v>
      </c>
      <c r="BU226" s="22">
        <f t="shared" si="212"/>
        <v>95.995349999999988</v>
      </c>
      <c r="BV226" s="22">
        <f t="shared" si="213"/>
        <v>82.040903999999983</v>
      </c>
      <c r="BW226" s="22">
        <f t="shared" si="214"/>
        <v>86.723603999999995</v>
      </c>
      <c r="BX226" s="22">
        <f t="shared" si="215"/>
        <v>101.80189799999999</v>
      </c>
      <c r="BY226" s="22">
        <f t="shared" si="216"/>
        <v>81.19801799999999</v>
      </c>
      <c r="BZ226" s="22">
        <f t="shared" si="217"/>
        <v>0</v>
      </c>
      <c r="CA226" s="22">
        <f t="shared" si="218"/>
        <v>0</v>
      </c>
      <c r="CB226" s="22">
        <f t="shared" si="219"/>
        <v>0</v>
      </c>
      <c r="CC226" s="22">
        <f t="shared" si="220"/>
        <v>0</v>
      </c>
      <c r="CD226" s="22">
        <f t="shared" si="221"/>
        <v>0</v>
      </c>
      <c r="CE226" s="22">
        <f t="shared" si="222"/>
        <v>0</v>
      </c>
      <c r="CF226" s="22">
        <f t="shared" si="223"/>
        <v>0</v>
      </c>
      <c r="CG226" s="22">
        <f t="shared" si="224"/>
        <v>0</v>
      </c>
      <c r="CH226" s="22">
        <f t="shared" si="225"/>
        <v>0</v>
      </c>
      <c r="CI226" s="22">
        <f t="shared" si="226"/>
        <v>0</v>
      </c>
      <c r="CJ226" s="22">
        <f t="shared" si="227"/>
        <v>0</v>
      </c>
      <c r="CK226" s="22">
        <f t="shared" si="228"/>
        <v>0</v>
      </c>
    </row>
    <row r="227" spans="1:89" x14ac:dyDescent="0.25">
      <c r="A227" t="str">
        <f>VLOOKUP($C227,'Tech Pallet'!$A:$J,10,0)</f>
        <v>NOV</v>
      </c>
      <c r="B227" s="30" t="str">
        <f>VLOOKUP(C227,'Tech Pallet'!A:I,3,0)</f>
        <v>Other</v>
      </c>
      <c r="C227" s="12">
        <f>VLOOKUP($D227,'DU -UCC'!B:C,2,0)</f>
        <v>65089667</v>
      </c>
      <c r="D227" s="84">
        <v>10077567004564</v>
      </c>
      <c r="E227" s="85" t="s">
        <v>557</v>
      </c>
      <c r="F227" s="86">
        <v>0</v>
      </c>
      <c r="G227" s="86">
        <v>0</v>
      </c>
      <c r="H227" s="86">
        <v>0</v>
      </c>
      <c r="I227" s="86">
        <v>0</v>
      </c>
      <c r="J227" s="86">
        <v>0</v>
      </c>
      <c r="K227" s="86">
        <v>0</v>
      </c>
      <c r="L227" s="86">
        <v>0</v>
      </c>
      <c r="M227" s="86">
        <v>0</v>
      </c>
      <c r="N227" s="86">
        <v>0</v>
      </c>
      <c r="O227" s="86">
        <v>0</v>
      </c>
      <c r="P227" s="86">
        <v>7050</v>
      </c>
      <c r="Q227" s="86">
        <v>7800</v>
      </c>
      <c r="R227" s="86">
        <v>1650</v>
      </c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23">
        <f t="shared" si="173"/>
        <v>16500</v>
      </c>
      <c r="AF227">
        <f>VLOOKUP($C227,'Tech Pallet'!$A:$I,9,0)</f>
        <v>150</v>
      </c>
      <c r="AG227">
        <f>VLOOKUP($C227,'Tech Pallet'!$A:$H,8,0)</f>
        <v>8.8999999999999995E-5</v>
      </c>
      <c r="AH227" s="25">
        <f t="shared" si="229"/>
        <v>16500</v>
      </c>
      <c r="AI227" s="25">
        <f t="shared" si="174"/>
        <v>0</v>
      </c>
      <c r="AJ227" s="8">
        <f t="shared" si="175"/>
        <v>0</v>
      </c>
      <c r="AK227" s="21">
        <f t="shared" si="176"/>
        <v>110</v>
      </c>
      <c r="AL227" s="20">
        <f t="shared" si="177"/>
        <v>0</v>
      </c>
      <c r="AM227" s="21">
        <f t="shared" si="178"/>
        <v>0</v>
      </c>
      <c r="AN227" s="21">
        <f t="shared" si="179"/>
        <v>0</v>
      </c>
      <c r="AO227" s="21">
        <f t="shared" si="180"/>
        <v>0</v>
      </c>
      <c r="AP227" s="21">
        <f t="shared" si="181"/>
        <v>0</v>
      </c>
      <c r="AQ227" s="21">
        <f t="shared" si="182"/>
        <v>0</v>
      </c>
      <c r="AR227" s="21">
        <f t="shared" si="183"/>
        <v>0</v>
      </c>
      <c r="AS227" s="21">
        <f t="shared" si="184"/>
        <v>0</v>
      </c>
      <c r="AT227" s="21">
        <f t="shared" si="185"/>
        <v>0</v>
      </c>
      <c r="AU227" s="21">
        <f t="shared" si="186"/>
        <v>0</v>
      </c>
      <c r="AV227" s="21">
        <f t="shared" si="187"/>
        <v>47</v>
      </c>
      <c r="AW227" s="21">
        <f t="shared" si="188"/>
        <v>52</v>
      </c>
      <c r="AX227" s="21">
        <f t="shared" si="189"/>
        <v>11</v>
      </c>
      <c r="AY227" s="21">
        <f t="shared" si="190"/>
        <v>0</v>
      </c>
      <c r="AZ227" s="21">
        <f t="shared" si="191"/>
        <v>0</v>
      </c>
      <c r="BA227" s="21">
        <f t="shared" si="192"/>
        <v>0</v>
      </c>
      <c r="BB227" s="21">
        <f t="shared" si="193"/>
        <v>0</v>
      </c>
      <c r="BC227" s="21">
        <f t="shared" si="194"/>
        <v>0</v>
      </c>
      <c r="BD227" s="21">
        <f t="shared" si="195"/>
        <v>0</v>
      </c>
      <c r="BE227" s="21">
        <f t="shared" si="196"/>
        <v>0</v>
      </c>
      <c r="BF227" s="21">
        <f t="shared" si="197"/>
        <v>0</v>
      </c>
      <c r="BG227" s="21">
        <f t="shared" si="198"/>
        <v>0</v>
      </c>
      <c r="BH227" s="21">
        <f t="shared" si="199"/>
        <v>0</v>
      </c>
      <c r="BI227" s="21">
        <f t="shared" si="200"/>
        <v>0</v>
      </c>
      <c r="BJ227" s="21">
        <f t="shared" si="201"/>
        <v>0</v>
      </c>
      <c r="BK227" s="17">
        <f t="shared" si="202"/>
        <v>0</v>
      </c>
      <c r="BL227" s="22">
        <f t="shared" si="203"/>
        <v>1.4684999999999999</v>
      </c>
      <c r="BM227" s="22">
        <f t="shared" si="204"/>
        <v>0</v>
      </c>
      <c r="BN227" s="22">
        <f t="shared" si="205"/>
        <v>0</v>
      </c>
      <c r="BO227" s="22">
        <f t="shared" si="206"/>
        <v>0</v>
      </c>
      <c r="BP227" s="22">
        <f t="shared" si="207"/>
        <v>0</v>
      </c>
      <c r="BQ227" s="22">
        <f t="shared" si="208"/>
        <v>0</v>
      </c>
      <c r="BR227" s="22">
        <f t="shared" si="209"/>
        <v>0</v>
      </c>
      <c r="BS227" s="22">
        <f t="shared" si="210"/>
        <v>0</v>
      </c>
      <c r="BT227" s="22">
        <f t="shared" si="211"/>
        <v>0</v>
      </c>
      <c r="BU227" s="22">
        <f t="shared" si="212"/>
        <v>0</v>
      </c>
      <c r="BV227" s="22">
        <f t="shared" si="213"/>
        <v>0</v>
      </c>
      <c r="BW227" s="22">
        <f t="shared" si="214"/>
        <v>0.62744999999999995</v>
      </c>
      <c r="BX227" s="22">
        <f t="shared" si="215"/>
        <v>0.69419999999999993</v>
      </c>
      <c r="BY227" s="22">
        <f t="shared" si="216"/>
        <v>0.14684999999999998</v>
      </c>
      <c r="BZ227" s="22">
        <f t="shared" si="217"/>
        <v>0</v>
      </c>
      <c r="CA227" s="22">
        <f t="shared" si="218"/>
        <v>0</v>
      </c>
      <c r="CB227" s="22">
        <f t="shared" si="219"/>
        <v>0</v>
      </c>
      <c r="CC227" s="22">
        <f t="shared" si="220"/>
        <v>0</v>
      </c>
      <c r="CD227" s="22">
        <f t="shared" si="221"/>
        <v>0</v>
      </c>
      <c r="CE227" s="22">
        <f t="shared" si="222"/>
        <v>0</v>
      </c>
      <c r="CF227" s="22">
        <f t="shared" si="223"/>
        <v>0</v>
      </c>
      <c r="CG227" s="22">
        <f t="shared" si="224"/>
        <v>0</v>
      </c>
      <c r="CH227" s="22">
        <f t="shared" si="225"/>
        <v>0</v>
      </c>
      <c r="CI227" s="22">
        <f t="shared" si="226"/>
        <v>0</v>
      </c>
      <c r="CJ227" s="22">
        <f t="shared" si="227"/>
        <v>0</v>
      </c>
      <c r="CK227" s="22">
        <f t="shared" si="228"/>
        <v>0</v>
      </c>
    </row>
    <row r="228" spans="1:89" x14ac:dyDescent="0.25">
      <c r="A228" t="str">
        <f>VLOOKUP($C228,'Tech Pallet'!$A:$J,10,0)</f>
        <v>NOV</v>
      </c>
      <c r="B228" s="30" t="str">
        <f>VLOOKUP(C228,'Tech Pallet'!A:I,3,0)</f>
        <v>KL Mini Cones</v>
      </c>
      <c r="C228" s="12">
        <f>VLOOKUP($D228,'DU -UCC'!B:C,2,0)</f>
        <v>69586720</v>
      </c>
      <c r="D228" s="84">
        <v>10075856000686</v>
      </c>
      <c r="E228" s="85" t="s">
        <v>366</v>
      </c>
      <c r="F228" s="86">
        <v>98086</v>
      </c>
      <c r="G228" s="86">
        <v>5236</v>
      </c>
      <c r="H228" s="86">
        <v>5369</v>
      </c>
      <c r="I228" s="86">
        <v>9094</v>
      </c>
      <c r="J228" s="86">
        <v>10680</v>
      </c>
      <c r="K228" s="86">
        <v>11082</v>
      </c>
      <c r="L228" s="86">
        <v>11214</v>
      </c>
      <c r="M228" s="86">
        <v>9710</v>
      </c>
      <c r="N228" s="86">
        <v>9286</v>
      </c>
      <c r="O228" s="86">
        <v>8278</v>
      </c>
      <c r="P228" s="86">
        <v>7898</v>
      </c>
      <c r="Q228" s="86">
        <v>8372</v>
      </c>
      <c r="R228" s="86">
        <v>6272</v>
      </c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23">
        <f t="shared" si="173"/>
        <v>200577</v>
      </c>
      <c r="AF228">
        <f>VLOOKUP($C228,'Tech Pallet'!$A:$I,9,0)</f>
        <v>220</v>
      </c>
      <c r="AG228">
        <f>VLOOKUP($C228,'Tech Pallet'!$A:$H,8,0)</f>
        <v>2.6640000000000001E-3</v>
      </c>
      <c r="AH228" s="25">
        <f t="shared" si="229"/>
        <v>102491</v>
      </c>
      <c r="AI228" s="25">
        <f t="shared" si="174"/>
        <v>0</v>
      </c>
      <c r="AJ228" s="8">
        <f t="shared" si="175"/>
        <v>445.84545454545457</v>
      </c>
      <c r="AK228" s="21">
        <f t="shared" si="176"/>
        <v>465.86818181818182</v>
      </c>
      <c r="AL228" s="20">
        <f t="shared" si="177"/>
        <v>0</v>
      </c>
      <c r="AM228" s="21">
        <f t="shared" si="178"/>
        <v>23.8</v>
      </c>
      <c r="AN228" s="21">
        <f t="shared" si="179"/>
        <v>24.404545454545456</v>
      </c>
      <c r="AO228" s="21">
        <f t="shared" si="180"/>
        <v>41.336363636363636</v>
      </c>
      <c r="AP228" s="21">
        <f t="shared" si="181"/>
        <v>48.545454545454547</v>
      </c>
      <c r="AQ228" s="21">
        <f t="shared" si="182"/>
        <v>50.372727272727275</v>
      </c>
      <c r="AR228" s="21">
        <f t="shared" si="183"/>
        <v>50.972727272727276</v>
      </c>
      <c r="AS228" s="21">
        <f t="shared" si="184"/>
        <v>44.136363636363633</v>
      </c>
      <c r="AT228" s="21">
        <f t="shared" si="185"/>
        <v>42.209090909090911</v>
      </c>
      <c r="AU228" s="21">
        <f t="shared" si="186"/>
        <v>37.627272727272725</v>
      </c>
      <c r="AV228" s="21">
        <f t="shared" si="187"/>
        <v>35.9</v>
      </c>
      <c r="AW228" s="21">
        <f t="shared" si="188"/>
        <v>38.054545454545455</v>
      </c>
      <c r="AX228" s="21">
        <f t="shared" si="189"/>
        <v>28.509090909090908</v>
      </c>
      <c r="AY228" s="21">
        <f t="shared" si="190"/>
        <v>0</v>
      </c>
      <c r="AZ228" s="21">
        <f t="shared" si="191"/>
        <v>0</v>
      </c>
      <c r="BA228" s="21">
        <f t="shared" si="192"/>
        <v>0</v>
      </c>
      <c r="BB228" s="21">
        <f t="shared" si="193"/>
        <v>0</v>
      </c>
      <c r="BC228" s="21">
        <f t="shared" si="194"/>
        <v>0</v>
      </c>
      <c r="BD228" s="21">
        <f t="shared" si="195"/>
        <v>0</v>
      </c>
      <c r="BE228" s="21">
        <f t="shared" si="196"/>
        <v>0</v>
      </c>
      <c r="BF228" s="21">
        <f t="shared" si="197"/>
        <v>0</v>
      </c>
      <c r="BG228" s="21">
        <f t="shared" si="198"/>
        <v>0</v>
      </c>
      <c r="BH228" s="21">
        <f t="shared" si="199"/>
        <v>0</v>
      </c>
      <c r="BI228" s="21">
        <f t="shared" si="200"/>
        <v>0</v>
      </c>
      <c r="BJ228" s="21">
        <f t="shared" si="201"/>
        <v>0</v>
      </c>
      <c r="BK228" s="17">
        <f t="shared" si="202"/>
        <v>261.30110400000001</v>
      </c>
      <c r="BL228" s="22">
        <f t="shared" si="203"/>
        <v>273.036024</v>
      </c>
      <c r="BM228" s="22">
        <f t="shared" si="204"/>
        <v>0</v>
      </c>
      <c r="BN228" s="22">
        <f t="shared" si="205"/>
        <v>13.948704000000001</v>
      </c>
      <c r="BO228" s="22">
        <f t="shared" si="206"/>
        <v>14.303016000000001</v>
      </c>
      <c r="BP228" s="22">
        <f t="shared" si="207"/>
        <v>24.226416</v>
      </c>
      <c r="BQ228" s="22">
        <f t="shared" si="208"/>
        <v>28.451520000000002</v>
      </c>
      <c r="BR228" s="22">
        <f t="shared" si="209"/>
        <v>29.522448000000001</v>
      </c>
      <c r="BS228" s="22">
        <f t="shared" si="210"/>
        <v>29.874096000000002</v>
      </c>
      <c r="BT228" s="22">
        <f t="shared" si="211"/>
        <v>25.867440000000002</v>
      </c>
      <c r="BU228" s="22">
        <f t="shared" si="212"/>
        <v>24.737904</v>
      </c>
      <c r="BV228" s="22">
        <f t="shared" si="213"/>
        <v>22.052592000000001</v>
      </c>
      <c r="BW228" s="22">
        <f t="shared" si="214"/>
        <v>21.040272000000002</v>
      </c>
      <c r="BX228" s="22">
        <f t="shared" si="215"/>
        <v>22.303008000000002</v>
      </c>
      <c r="BY228" s="22">
        <f t="shared" si="216"/>
        <v>16.708608000000002</v>
      </c>
      <c r="BZ228" s="22">
        <f t="shared" si="217"/>
        <v>0</v>
      </c>
      <c r="CA228" s="22">
        <f t="shared" si="218"/>
        <v>0</v>
      </c>
      <c r="CB228" s="22">
        <f t="shared" si="219"/>
        <v>0</v>
      </c>
      <c r="CC228" s="22">
        <f t="shared" si="220"/>
        <v>0</v>
      </c>
      <c r="CD228" s="22">
        <f t="shared" si="221"/>
        <v>0</v>
      </c>
      <c r="CE228" s="22">
        <f t="shared" si="222"/>
        <v>0</v>
      </c>
      <c r="CF228" s="22">
        <f t="shared" si="223"/>
        <v>0</v>
      </c>
      <c r="CG228" s="22">
        <f t="shared" si="224"/>
        <v>0</v>
      </c>
      <c r="CH228" s="22">
        <f t="shared" si="225"/>
        <v>0</v>
      </c>
      <c r="CI228" s="22">
        <f t="shared" si="226"/>
        <v>0</v>
      </c>
      <c r="CJ228" s="22">
        <f t="shared" si="227"/>
        <v>0</v>
      </c>
      <c r="CK228" s="22">
        <f t="shared" si="228"/>
        <v>0</v>
      </c>
    </row>
    <row r="229" spans="1:89" x14ac:dyDescent="0.25">
      <c r="A229" t="str">
        <f>VLOOKUP($C229,'Tech Pallet'!$A:$J,10,0)</f>
        <v>NOV</v>
      </c>
      <c r="B229" s="30" t="str">
        <f>VLOOKUP(C229,'Tech Pallet'!A:I,3,0)</f>
        <v>MG Sticks</v>
      </c>
      <c r="C229" s="12">
        <f>VLOOKUP($D229,'DU -UCC'!B:C,2,0)</f>
        <v>68410353</v>
      </c>
      <c r="D229" s="84">
        <v>10077567193299</v>
      </c>
      <c r="E229" s="85" t="s">
        <v>331</v>
      </c>
      <c r="F229" s="86">
        <v>170553</v>
      </c>
      <c r="G229" s="86">
        <v>7254</v>
      </c>
      <c r="H229" s="86">
        <v>9733</v>
      </c>
      <c r="I229" s="86">
        <v>10187</v>
      </c>
      <c r="J229" s="86">
        <v>10004</v>
      </c>
      <c r="K229" s="86">
        <v>12190.000100000001</v>
      </c>
      <c r="L229" s="86">
        <v>12219</v>
      </c>
      <c r="M229" s="86">
        <v>10512</v>
      </c>
      <c r="N229" s="86">
        <v>11856</v>
      </c>
      <c r="O229" s="86">
        <v>8208</v>
      </c>
      <c r="P229" s="86">
        <v>9488</v>
      </c>
      <c r="Q229" s="86">
        <v>8784</v>
      </c>
      <c r="R229" s="86">
        <v>8912</v>
      </c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23">
        <f t="shared" si="173"/>
        <v>289900.0001</v>
      </c>
      <c r="AF229">
        <f>VLOOKUP($C229,'Tech Pallet'!$A:$I,9,0)</f>
        <v>176</v>
      </c>
      <c r="AG229">
        <f>VLOOKUP($C229,'Tech Pallet'!$A:$H,8,0)</f>
        <v>1.98E-3</v>
      </c>
      <c r="AH229" s="25">
        <f t="shared" si="229"/>
        <v>119347.0001</v>
      </c>
      <c r="AI229" s="25">
        <f t="shared" si="174"/>
        <v>0</v>
      </c>
      <c r="AJ229" s="8">
        <f t="shared" si="175"/>
        <v>969.05113636363637</v>
      </c>
      <c r="AK229" s="21">
        <f t="shared" si="176"/>
        <v>678.10795511363642</v>
      </c>
      <c r="AL229" s="20">
        <f t="shared" si="177"/>
        <v>0</v>
      </c>
      <c r="AM229" s="21">
        <f t="shared" si="178"/>
        <v>41.215909090909093</v>
      </c>
      <c r="AN229" s="21">
        <f t="shared" si="179"/>
        <v>55.301136363636367</v>
      </c>
      <c r="AO229" s="21">
        <f t="shared" si="180"/>
        <v>57.88068181818182</v>
      </c>
      <c r="AP229" s="21">
        <f t="shared" si="181"/>
        <v>56.840909090909093</v>
      </c>
      <c r="AQ229" s="21">
        <f t="shared" si="182"/>
        <v>69.261364204545458</v>
      </c>
      <c r="AR229" s="21">
        <f t="shared" si="183"/>
        <v>69.42613636363636</v>
      </c>
      <c r="AS229" s="21">
        <f t="shared" si="184"/>
        <v>59.727272727272727</v>
      </c>
      <c r="AT229" s="21">
        <f t="shared" si="185"/>
        <v>67.36363636363636</v>
      </c>
      <c r="AU229" s="21">
        <f t="shared" si="186"/>
        <v>46.636363636363633</v>
      </c>
      <c r="AV229" s="21">
        <f t="shared" si="187"/>
        <v>53.909090909090907</v>
      </c>
      <c r="AW229" s="21">
        <f t="shared" si="188"/>
        <v>49.909090909090907</v>
      </c>
      <c r="AX229" s="21">
        <f t="shared" si="189"/>
        <v>50.636363636363633</v>
      </c>
      <c r="AY229" s="21">
        <f t="shared" si="190"/>
        <v>0</v>
      </c>
      <c r="AZ229" s="21">
        <f t="shared" si="191"/>
        <v>0</v>
      </c>
      <c r="BA229" s="21">
        <f t="shared" si="192"/>
        <v>0</v>
      </c>
      <c r="BB229" s="21">
        <f t="shared" si="193"/>
        <v>0</v>
      </c>
      <c r="BC229" s="21">
        <f t="shared" si="194"/>
        <v>0</v>
      </c>
      <c r="BD229" s="21">
        <f t="shared" si="195"/>
        <v>0</v>
      </c>
      <c r="BE229" s="21">
        <f t="shared" si="196"/>
        <v>0</v>
      </c>
      <c r="BF229" s="21">
        <f t="shared" si="197"/>
        <v>0</v>
      </c>
      <c r="BG229" s="21">
        <f t="shared" si="198"/>
        <v>0</v>
      </c>
      <c r="BH229" s="21">
        <f t="shared" si="199"/>
        <v>0</v>
      </c>
      <c r="BI229" s="21">
        <f t="shared" si="200"/>
        <v>0</v>
      </c>
      <c r="BJ229" s="21">
        <f t="shared" si="201"/>
        <v>0</v>
      </c>
      <c r="BK229" s="17">
        <f t="shared" si="202"/>
        <v>337.69493999999997</v>
      </c>
      <c r="BL229" s="22">
        <f t="shared" si="203"/>
        <v>236.30706019800002</v>
      </c>
      <c r="BM229" s="22">
        <f t="shared" si="204"/>
        <v>0</v>
      </c>
      <c r="BN229" s="22">
        <f t="shared" si="205"/>
        <v>14.362920000000001</v>
      </c>
      <c r="BO229" s="22">
        <f t="shared" si="206"/>
        <v>19.271339999999999</v>
      </c>
      <c r="BP229" s="22">
        <f t="shared" si="207"/>
        <v>20.170259999999999</v>
      </c>
      <c r="BQ229" s="22">
        <f t="shared" si="208"/>
        <v>19.807919999999999</v>
      </c>
      <c r="BR229" s="22">
        <f t="shared" si="209"/>
        <v>24.136200198000001</v>
      </c>
      <c r="BS229" s="22">
        <f t="shared" si="210"/>
        <v>24.193619999999999</v>
      </c>
      <c r="BT229" s="22">
        <f t="shared" si="211"/>
        <v>20.813759999999998</v>
      </c>
      <c r="BU229" s="22">
        <f t="shared" si="212"/>
        <v>23.474879999999999</v>
      </c>
      <c r="BV229" s="22">
        <f t="shared" si="213"/>
        <v>16.251840000000001</v>
      </c>
      <c r="BW229" s="22">
        <f t="shared" si="214"/>
        <v>18.786239999999999</v>
      </c>
      <c r="BX229" s="22">
        <f t="shared" si="215"/>
        <v>17.392320000000002</v>
      </c>
      <c r="BY229" s="22">
        <f t="shared" si="216"/>
        <v>17.645759999999999</v>
      </c>
      <c r="BZ229" s="22">
        <f t="shared" si="217"/>
        <v>0</v>
      </c>
      <c r="CA229" s="22">
        <f t="shared" si="218"/>
        <v>0</v>
      </c>
      <c r="CB229" s="22">
        <f t="shared" si="219"/>
        <v>0</v>
      </c>
      <c r="CC229" s="22">
        <f t="shared" si="220"/>
        <v>0</v>
      </c>
      <c r="CD229" s="22">
        <f t="shared" si="221"/>
        <v>0</v>
      </c>
      <c r="CE229" s="22">
        <f t="shared" si="222"/>
        <v>0</v>
      </c>
      <c r="CF229" s="22">
        <f t="shared" si="223"/>
        <v>0</v>
      </c>
      <c r="CG229" s="22">
        <f t="shared" si="224"/>
        <v>0</v>
      </c>
      <c r="CH229" s="22">
        <f t="shared" si="225"/>
        <v>0</v>
      </c>
      <c r="CI229" s="22">
        <f t="shared" si="226"/>
        <v>0</v>
      </c>
      <c r="CJ229" s="22">
        <f t="shared" si="227"/>
        <v>0</v>
      </c>
      <c r="CK229" s="22">
        <f t="shared" si="228"/>
        <v>0</v>
      </c>
    </row>
    <row r="230" spans="1:89" x14ac:dyDescent="0.25">
      <c r="A230" t="str">
        <f>VLOOKUP($C230,'Tech Pallet'!$A:$J,10,0)</f>
        <v>NOV</v>
      </c>
      <c r="B230" s="30" t="str">
        <f>VLOOKUP(C230,'Tech Pallet'!A:I,3,0)</f>
        <v>Other</v>
      </c>
      <c r="C230" s="12">
        <f>VLOOKUP($D230,'DU -UCC'!B:C,2,0)</f>
        <v>64409312</v>
      </c>
      <c r="D230" s="84">
        <v>10041000009720</v>
      </c>
      <c r="E230" s="85" t="s">
        <v>318</v>
      </c>
      <c r="F230" s="86">
        <v>11334</v>
      </c>
      <c r="G230" s="86">
        <v>5485</v>
      </c>
      <c r="H230" s="86">
        <v>8123</v>
      </c>
      <c r="I230" s="86">
        <v>9284</v>
      </c>
      <c r="J230" s="86">
        <v>14445</v>
      </c>
      <c r="K230" s="86">
        <v>10706</v>
      </c>
      <c r="L230" s="86">
        <v>13830</v>
      </c>
      <c r="M230" s="86">
        <v>16270</v>
      </c>
      <c r="N230" s="86">
        <v>5000</v>
      </c>
      <c r="O230" s="86">
        <v>4020</v>
      </c>
      <c r="P230" s="86">
        <v>13065</v>
      </c>
      <c r="Q230" s="86">
        <v>4140</v>
      </c>
      <c r="R230" s="86">
        <v>5190</v>
      </c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23">
        <f t="shared" si="173"/>
        <v>120892</v>
      </c>
      <c r="AF230">
        <f>VLOOKUP($C230,'Tech Pallet'!$A:$I,9,0)</f>
        <v>135</v>
      </c>
      <c r="AG230">
        <f>VLOOKUP($C230,'Tech Pallet'!$A:$H,8,0)</f>
        <v>2.0800000000000003E-3</v>
      </c>
      <c r="AH230" s="25">
        <f t="shared" si="229"/>
        <v>109558</v>
      </c>
      <c r="AI230" s="25">
        <f t="shared" si="174"/>
        <v>0</v>
      </c>
      <c r="AJ230" s="8">
        <f t="shared" si="175"/>
        <v>83.955555555555549</v>
      </c>
      <c r="AK230" s="21">
        <f t="shared" si="176"/>
        <v>811.54074074074072</v>
      </c>
      <c r="AL230" s="20">
        <f t="shared" si="177"/>
        <v>0</v>
      </c>
      <c r="AM230" s="21">
        <f t="shared" si="178"/>
        <v>40.629629629629626</v>
      </c>
      <c r="AN230" s="21">
        <f t="shared" si="179"/>
        <v>60.170370370370371</v>
      </c>
      <c r="AO230" s="21">
        <f t="shared" si="180"/>
        <v>68.770370370370372</v>
      </c>
      <c r="AP230" s="21">
        <f t="shared" si="181"/>
        <v>107</v>
      </c>
      <c r="AQ230" s="21">
        <f t="shared" si="182"/>
        <v>79.303703703703704</v>
      </c>
      <c r="AR230" s="21">
        <f t="shared" si="183"/>
        <v>102.44444444444444</v>
      </c>
      <c r="AS230" s="21">
        <f t="shared" si="184"/>
        <v>120.51851851851852</v>
      </c>
      <c r="AT230" s="21">
        <f t="shared" si="185"/>
        <v>37.037037037037038</v>
      </c>
      <c r="AU230" s="21">
        <f t="shared" si="186"/>
        <v>29.777777777777779</v>
      </c>
      <c r="AV230" s="21">
        <f t="shared" si="187"/>
        <v>96.777777777777771</v>
      </c>
      <c r="AW230" s="21">
        <f t="shared" si="188"/>
        <v>30.666666666666668</v>
      </c>
      <c r="AX230" s="21">
        <f t="shared" si="189"/>
        <v>38.444444444444443</v>
      </c>
      <c r="AY230" s="21">
        <f t="shared" si="190"/>
        <v>0</v>
      </c>
      <c r="AZ230" s="21">
        <f t="shared" si="191"/>
        <v>0</v>
      </c>
      <c r="BA230" s="21">
        <f t="shared" si="192"/>
        <v>0</v>
      </c>
      <c r="BB230" s="21">
        <f t="shared" si="193"/>
        <v>0</v>
      </c>
      <c r="BC230" s="21">
        <f t="shared" si="194"/>
        <v>0</v>
      </c>
      <c r="BD230" s="21">
        <f t="shared" si="195"/>
        <v>0</v>
      </c>
      <c r="BE230" s="21">
        <f t="shared" si="196"/>
        <v>0</v>
      </c>
      <c r="BF230" s="21">
        <f t="shared" si="197"/>
        <v>0</v>
      </c>
      <c r="BG230" s="21">
        <f t="shared" si="198"/>
        <v>0</v>
      </c>
      <c r="BH230" s="21">
        <f t="shared" si="199"/>
        <v>0</v>
      </c>
      <c r="BI230" s="21">
        <f t="shared" si="200"/>
        <v>0</v>
      </c>
      <c r="BJ230" s="21">
        <f t="shared" si="201"/>
        <v>0</v>
      </c>
      <c r="BK230" s="17">
        <f t="shared" si="202"/>
        <v>23.574720000000003</v>
      </c>
      <c r="BL230" s="22">
        <f t="shared" si="203"/>
        <v>227.88064000000003</v>
      </c>
      <c r="BM230" s="22">
        <f t="shared" si="204"/>
        <v>0</v>
      </c>
      <c r="BN230" s="22">
        <f t="shared" si="205"/>
        <v>11.408800000000001</v>
      </c>
      <c r="BO230" s="22">
        <f t="shared" si="206"/>
        <v>16.895840000000003</v>
      </c>
      <c r="BP230" s="22">
        <f t="shared" si="207"/>
        <v>19.310720000000003</v>
      </c>
      <c r="BQ230" s="22">
        <f t="shared" si="208"/>
        <v>30.045600000000004</v>
      </c>
      <c r="BR230" s="22">
        <f t="shared" si="209"/>
        <v>22.268480000000004</v>
      </c>
      <c r="BS230" s="22">
        <f t="shared" si="210"/>
        <v>28.766400000000004</v>
      </c>
      <c r="BT230" s="22">
        <f t="shared" si="211"/>
        <v>33.841600000000007</v>
      </c>
      <c r="BU230" s="22">
        <f t="shared" si="212"/>
        <v>10.400000000000002</v>
      </c>
      <c r="BV230" s="22">
        <f t="shared" si="213"/>
        <v>8.361600000000001</v>
      </c>
      <c r="BW230" s="22">
        <f t="shared" si="214"/>
        <v>27.175200000000004</v>
      </c>
      <c r="BX230" s="22">
        <f t="shared" si="215"/>
        <v>8.6112000000000002</v>
      </c>
      <c r="BY230" s="22">
        <f t="shared" si="216"/>
        <v>10.795200000000001</v>
      </c>
      <c r="BZ230" s="22">
        <f t="shared" si="217"/>
        <v>0</v>
      </c>
      <c r="CA230" s="22">
        <f t="shared" si="218"/>
        <v>0</v>
      </c>
      <c r="CB230" s="22">
        <f t="shared" si="219"/>
        <v>0</v>
      </c>
      <c r="CC230" s="22">
        <f t="shared" si="220"/>
        <v>0</v>
      </c>
      <c r="CD230" s="22">
        <f t="shared" si="221"/>
        <v>0</v>
      </c>
      <c r="CE230" s="22">
        <f t="shared" si="222"/>
        <v>0</v>
      </c>
      <c r="CF230" s="22">
        <f t="shared" si="223"/>
        <v>0</v>
      </c>
      <c r="CG230" s="22">
        <f t="shared" si="224"/>
        <v>0</v>
      </c>
      <c r="CH230" s="22">
        <f t="shared" si="225"/>
        <v>0</v>
      </c>
      <c r="CI230" s="22">
        <f t="shared" si="226"/>
        <v>0</v>
      </c>
      <c r="CJ230" s="22">
        <f t="shared" si="227"/>
        <v>0</v>
      </c>
      <c r="CK230" s="22">
        <f t="shared" si="228"/>
        <v>0</v>
      </c>
    </row>
    <row r="231" spans="1:89" x14ac:dyDescent="0.25">
      <c r="A231" t="str">
        <f>VLOOKUP($C231,'Tech Pallet'!$A:$J,10,0)</f>
        <v>PIC</v>
      </c>
      <c r="B231" s="30" t="str">
        <f>VLOOKUP(C231,'Tech Pallet'!A:I,3,0)</f>
        <v>BJ PTS</v>
      </c>
      <c r="C231" s="12">
        <f>VLOOKUP($D231,'DU -UCC'!B:C,2,0)</f>
        <v>62697528</v>
      </c>
      <c r="D231" s="84">
        <v>10076840002280</v>
      </c>
      <c r="E231" s="85" t="s">
        <v>334</v>
      </c>
      <c r="F231" s="86">
        <v>115868</v>
      </c>
      <c r="G231" s="86">
        <v>6211</v>
      </c>
      <c r="H231" s="86">
        <v>11615</v>
      </c>
      <c r="I231" s="86">
        <v>11652</v>
      </c>
      <c r="J231" s="86">
        <v>12355</v>
      </c>
      <c r="K231" s="86">
        <v>10905</v>
      </c>
      <c r="L231" s="86">
        <v>13105</v>
      </c>
      <c r="M231" s="86">
        <v>12841</v>
      </c>
      <c r="N231" s="86">
        <v>14057</v>
      </c>
      <c r="O231" s="86">
        <v>11648</v>
      </c>
      <c r="P231" s="86">
        <v>7835</v>
      </c>
      <c r="Q231" s="86">
        <v>8927</v>
      </c>
      <c r="R231" s="86">
        <v>8088</v>
      </c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23">
        <f t="shared" si="173"/>
        <v>245107</v>
      </c>
      <c r="AF231">
        <f>VLOOKUP($C231,'Tech Pallet'!$A:$I,9,0)</f>
        <v>240</v>
      </c>
      <c r="AG231">
        <f>VLOOKUP($C231,'Tech Pallet'!$A:$H,8,0)</f>
        <v>3.7839999999999996E-3</v>
      </c>
      <c r="AH231" s="25">
        <f t="shared" si="229"/>
        <v>129239</v>
      </c>
      <c r="AI231" s="25">
        <f t="shared" si="174"/>
        <v>0</v>
      </c>
      <c r="AJ231" s="8">
        <f t="shared" si="175"/>
        <v>482.78333333333336</v>
      </c>
      <c r="AK231" s="21">
        <f t="shared" si="176"/>
        <v>538.49583333333328</v>
      </c>
      <c r="AL231" s="20">
        <f t="shared" si="177"/>
        <v>0</v>
      </c>
      <c r="AM231" s="21">
        <f t="shared" si="178"/>
        <v>25.879166666666666</v>
      </c>
      <c r="AN231" s="21">
        <f t="shared" si="179"/>
        <v>48.395833333333336</v>
      </c>
      <c r="AO231" s="21">
        <f t="shared" si="180"/>
        <v>48.55</v>
      </c>
      <c r="AP231" s="21">
        <f t="shared" si="181"/>
        <v>51.479166666666664</v>
      </c>
      <c r="AQ231" s="21">
        <f t="shared" si="182"/>
        <v>45.4375</v>
      </c>
      <c r="AR231" s="21">
        <f t="shared" si="183"/>
        <v>54.604166666666664</v>
      </c>
      <c r="AS231" s="21">
        <f t="shared" si="184"/>
        <v>53.50416666666667</v>
      </c>
      <c r="AT231" s="21">
        <f t="shared" si="185"/>
        <v>58.570833333333333</v>
      </c>
      <c r="AU231" s="21">
        <f t="shared" si="186"/>
        <v>48.533333333333331</v>
      </c>
      <c r="AV231" s="21">
        <f t="shared" si="187"/>
        <v>32.645833333333336</v>
      </c>
      <c r="AW231" s="21">
        <f t="shared" si="188"/>
        <v>37.195833333333333</v>
      </c>
      <c r="AX231" s="21">
        <f t="shared" si="189"/>
        <v>33.700000000000003</v>
      </c>
      <c r="AY231" s="21">
        <f t="shared" si="190"/>
        <v>0</v>
      </c>
      <c r="AZ231" s="21">
        <f t="shared" si="191"/>
        <v>0</v>
      </c>
      <c r="BA231" s="21">
        <f t="shared" si="192"/>
        <v>0</v>
      </c>
      <c r="BB231" s="21">
        <f t="shared" si="193"/>
        <v>0</v>
      </c>
      <c r="BC231" s="21">
        <f t="shared" si="194"/>
        <v>0</v>
      </c>
      <c r="BD231" s="21">
        <f t="shared" si="195"/>
        <v>0</v>
      </c>
      <c r="BE231" s="21">
        <f t="shared" si="196"/>
        <v>0</v>
      </c>
      <c r="BF231" s="21">
        <f t="shared" si="197"/>
        <v>0</v>
      </c>
      <c r="BG231" s="21">
        <f t="shared" si="198"/>
        <v>0</v>
      </c>
      <c r="BH231" s="21">
        <f t="shared" si="199"/>
        <v>0</v>
      </c>
      <c r="BI231" s="21">
        <f t="shared" si="200"/>
        <v>0</v>
      </c>
      <c r="BJ231" s="21">
        <f t="shared" si="201"/>
        <v>0</v>
      </c>
      <c r="BK231" s="17">
        <f t="shared" si="202"/>
        <v>438.44451199999997</v>
      </c>
      <c r="BL231" s="22">
        <f t="shared" si="203"/>
        <v>489.04037599999992</v>
      </c>
      <c r="BM231" s="22">
        <f t="shared" si="204"/>
        <v>0</v>
      </c>
      <c r="BN231" s="22">
        <f t="shared" si="205"/>
        <v>23.502423999999998</v>
      </c>
      <c r="BO231" s="22">
        <f t="shared" si="206"/>
        <v>43.951159999999994</v>
      </c>
      <c r="BP231" s="22">
        <f t="shared" si="207"/>
        <v>44.091167999999996</v>
      </c>
      <c r="BQ231" s="22">
        <f t="shared" si="208"/>
        <v>46.751319999999993</v>
      </c>
      <c r="BR231" s="22">
        <f t="shared" si="209"/>
        <v>41.264519999999997</v>
      </c>
      <c r="BS231" s="22">
        <f t="shared" si="210"/>
        <v>49.589319999999994</v>
      </c>
      <c r="BT231" s="22">
        <f t="shared" si="211"/>
        <v>48.590343999999995</v>
      </c>
      <c r="BU231" s="22">
        <f t="shared" si="212"/>
        <v>53.191687999999992</v>
      </c>
      <c r="BV231" s="22">
        <f t="shared" si="213"/>
        <v>44.076031999999998</v>
      </c>
      <c r="BW231" s="22">
        <f t="shared" si="214"/>
        <v>29.647639999999996</v>
      </c>
      <c r="BX231" s="22">
        <f t="shared" si="215"/>
        <v>33.779767999999997</v>
      </c>
      <c r="BY231" s="22">
        <f t="shared" si="216"/>
        <v>30.604991999999996</v>
      </c>
      <c r="BZ231" s="22">
        <f t="shared" si="217"/>
        <v>0</v>
      </c>
      <c r="CA231" s="22">
        <f t="shared" si="218"/>
        <v>0</v>
      </c>
      <c r="CB231" s="22">
        <f t="shared" si="219"/>
        <v>0</v>
      </c>
      <c r="CC231" s="22">
        <f t="shared" si="220"/>
        <v>0</v>
      </c>
      <c r="CD231" s="22">
        <f t="shared" si="221"/>
        <v>0</v>
      </c>
      <c r="CE231" s="22">
        <f t="shared" si="222"/>
        <v>0</v>
      </c>
      <c r="CF231" s="22">
        <f t="shared" si="223"/>
        <v>0</v>
      </c>
      <c r="CG231" s="22">
        <f t="shared" si="224"/>
        <v>0</v>
      </c>
      <c r="CH231" s="22">
        <f t="shared" si="225"/>
        <v>0</v>
      </c>
      <c r="CI231" s="22">
        <f t="shared" si="226"/>
        <v>0</v>
      </c>
      <c r="CJ231" s="22">
        <f t="shared" si="227"/>
        <v>0</v>
      </c>
      <c r="CK231" s="22">
        <f t="shared" si="228"/>
        <v>0</v>
      </c>
    </row>
    <row r="232" spans="1:89" x14ac:dyDescent="0.25">
      <c r="A232" t="str">
        <f>VLOOKUP($C232,'Tech Pallet'!$A:$J,10,0)</f>
        <v>NOV</v>
      </c>
      <c r="B232" s="30" t="str">
        <f>VLOOKUP(C232,'Tech Pallet'!A:I,3,0)</f>
        <v>B&amp;J Cups</v>
      </c>
      <c r="C232" s="12">
        <f>VLOOKUP($D232,'DU -UCC'!B:C,2,0)</f>
        <v>64806251</v>
      </c>
      <c r="D232" s="84">
        <v>10076840003256</v>
      </c>
      <c r="E232" s="85" t="s">
        <v>348</v>
      </c>
      <c r="F232" s="86">
        <v>105566</v>
      </c>
      <c r="G232" s="86">
        <v>5871</v>
      </c>
      <c r="H232" s="86">
        <v>6606</v>
      </c>
      <c r="I232" s="86">
        <v>10797</v>
      </c>
      <c r="J232" s="86">
        <v>7419</v>
      </c>
      <c r="K232" s="86">
        <v>9149</v>
      </c>
      <c r="L232" s="86">
        <v>13228.07</v>
      </c>
      <c r="M232" s="86">
        <v>9539</v>
      </c>
      <c r="N232" s="86">
        <v>13803</v>
      </c>
      <c r="O232" s="86">
        <v>15199</v>
      </c>
      <c r="P232" s="86">
        <v>4382</v>
      </c>
      <c r="Q232" s="86">
        <v>4184</v>
      </c>
      <c r="R232" s="86">
        <v>5212</v>
      </c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23">
        <f t="shared" si="173"/>
        <v>210955.07</v>
      </c>
      <c r="AF232">
        <f>VLOOKUP($C232,'Tech Pallet'!$A:$I,9,0)</f>
        <v>180</v>
      </c>
      <c r="AG232">
        <f>VLOOKUP($C232,'Tech Pallet'!$A:$H,8,0)</f>
        <v>2.8799999999999997E-3</v>
      </c>
      <c r="AH232" s="25">
        <f t="shared" si="229"/>
        <v>105389.07</v>
      </c>
      <c r="AI232" s="25">
        <f t="shared" si="174"/>
        <v>0</v>
      </c>
      <c r="AJ232" s="8">
        <f t="shared" si="175"/>
        <v>586.47777777777776</v>
      </c>
      <c r="AK232" s="21">
        <f t="shared" si="176"/>
        <v>585.49483333333342</v>
      </c>
      <c r="AL232" s="20">
        <f t="shared" si="177"/>
        <v>0</v>
      </c>
      <c r="AM232" s="21">
        <f t="shared" si="178"/>
        <v>32.616666666666667</v>
      </c>
      <c r="AN232" s="21">
        <f t="shared" si="179"/>
        <v>36.700000000000003</v>
      </c>
      <c r="AO232" s="21">
        <f t="shared" si="180"/>
        <v>59.983333333333334</v>
      </c>
      <c r="AP232" s="21">
        <f t="shared" si="181"/>
        <v>41.216666666666669</v>
      </c>
      <c r="AQ232" s="21">
        <f t="shared" si="182"/>
        <v>50.827777777777776</v>
      </c>
      <c r="AR232" s="21">
        <f t="shared" si="183"/>
        <v>73.489277777777772</v>
      </c>
      <c r="AS232" s="21">
        <f t="shared" si="184"/>
        <v>52.994444444444447</v>
      </c>
      <c r="AT232" s="21">
        <f t="shared" si="185"/>
        <v>76.683333333333337</v>
      </c>
      <c r="AU232" s="21">
        <f t="shared" si="186"/>
        <v>84.438888888888883</v>
      </c>
      <c r="AV232" s="21">
        <f t="shared" si="187"/>
        <v>24.344444444444445</v>
      </c>
      <c r="AW232" s="21">
        <f t="shared" si="188"/>
        <v>23.244444444444444</v>
      </c>
      <c r="AX232" s="21">
        <f t="shared" si="189"/>
        <v>28.955555555555556</v>
      </c>
      <c r="AY232" s="21">
        <f t="shared" si="190"/>
        <v>0</v>
      </c>
      <c r="AZ232" s="21">
        <f t="shared" si="191"/>
        <v>0</v>
      </c>
      <c r="BA232" s="21">
        <f t="shared" si="192"/>
        <v>0</v>
      </c>
      <c r="BB232" s="21">
        <f t="shared" si="193"/>
        <v>0</v>
      </c>
      <c r="BC232" s="21">
        <f t="shared" si="194"/>
        <v>0</v>
      </c>
      <c r="BD232" s="21">
        <f t="shared" si="195"/>
        <v>0</v>
      </c>
      <c r="BE232" s="21">
        <f t="shared" si="196"/>
        <v>0</v>
      </c>
      <c r="BF232" s="21">
        <f t="shared" si="197"/>
        <v>0</v>
      </c>
      <c r="BG232" s="21">
        <f t="shared" si="198"/>
        <v>0</v>
      </c>
      <c r="BH232" s="21">
        <f t="shared" si="199"/>
        <v>0</v>
      </c>
      <c r="BI232" s="21">
        <f t="shared" si="200"/>
        <v>0</v>
      </c>
      <c r="BJ232" s="21">
        <f t="shared" si="201"/>
        <v>0</v>
      </c>
      <c r="BK232" s="17">
        <f t="shared" si="202"/>
        <v>304.03008</v>
      </c>
      <c r="BL232" s="22">
        <f t="shared" si="203"/>
        <v>303.5205216</v>
      </c>
      <c r="BM232" s="22">
        <f t="shared" si="204"/>
        <v>0</v>
      </c>
      <c r="BN232" s="22">
        <f t="shared" si="205"/>
        <v>16.908479999999997</v>
      </c>
      <c r="BO232" s="22">
        <f t="shared" si="206"/>
        <v>19.025279999999999</v>
      </c>
      <c r="BP232" s="22">
        <f t="shared" si="207"/>
        <v>31.095359999999996</v>
      </c>
      <c r="BQ232" s="22">
        <f t="shared" si="208"/>
        <v>21.366719999999997</v>
      </c>
      <c r="BR232" s="22">
        <f t="shared" si="209"/>
        <v>26.349119999999999</v>
      </c>
      <c r="BS232" s="22">
        <f t="shared" si="210"/>
        <v>38.096841599999998</v>
      </c>
      <c r="BT232" s="22">
        <f t="shared" si="211"/>
        <v>27.472319999999996</v>
      </c>
      <c r="BU232" s="22">
        <f t="shared" si="212"/>
        <v>39.75264</v>
      </c>
      <c r="BV232" s="22">
        <f t="shared" si="213"/>
        <v>43.773119999999999</v>
      </c>
      <c r="BW232" s="22">
        <f t="shared" si="214"/>
        <v>12.620159999999998</v>
      </c>
      <c r="BX232" s="22">
        <f t="shared" si="215"/>
        <v>12.049919999999998</v>
      </c>
      <c r="BY232" s="22">
        <f t="shared" si="216"/>
        <v>15.010559999999998</v>
      </c>
      <c r="BZ232" s="22">
        <f t="shared" si="217"/>
        <v>0</v>
      </c>
      <c r="CA232" s="22">
        <f t="shared" si="218"/>
        <v>0</v>
      </c>
      <c r="CB232" s="22">
        <f t="shared" si="219"/>
        <v>0</v>
      </c>
      <c r="CC232" s="22">
        <f t="shared" si="220"/>
        <v>0</v>
      </c>
      <c r="CD232" s="22">
        <f t="shared" si="221"/>
        <v>0</v>
      </c>
      <c r="CE232" s="22">
        <f t="shared" si="222"/>
        <v>0</v>
      </c>
      <c r="CF232" s="22">
        <f t="shared" si="223"/>
        <v>0</v>
      </c>
      <c r="CG232" s="22">
        <f t="shared" si="224"/>
        <v>0</v>
      </c>
      <c r="CH232" s="22">
        <f t="shared" si="225"/>
        <v>0</v>
      </c>
      <c r="CI232" s="22">
        <f t="shared" si="226"/>
        <v>0</v>
      </c>
      <c r="CJ232" s="22">
        <f t="shared" si="227"/>
        <v>0</v>
      </c>
      <c r="CK232" s="22">
        <f t="shared" si="228"/>
        <v>0</v>
      </c>
    </row>
    <row r="233" spans="1:89" x14ac:dyDescent="0.25">
      <c r="A233" t="str">
        <f>VLOOKUP($C233,'Tech Pallet'!$A:$J,10,0)</f>
        <v>NOV</v>
      </c>
      <c r="B233" s="30" t="str">
        <f>VLOOKUP(C233,'Tech Pallet'!A:I,3,0)</f>
        <v>Yasso Sandwich</v>
      </c>
      <c r="C233" s="12">
        <f>VLOOKUP($D233,'DU -UCC'!B:C,2,0)</f>
        <v>64957257</v>
      </c>
      <c r="D233" s="84">
        <v>10850001974018</v>
      </c>
      <c r="E233" s="85" t="s">
        <v>553</v>
      </c>
      <c r="F233" s="86">
        <v>0</v>
      </c>
      <c r="G233" s="86">
        <v>0</v>
      </c>
      <c r="H233" s="86">
        <v>0</v>
      </c>
      <c r="I233" s="86">
        <v>0</v>
      </c>
      <c r="J233" s="86">
        <v>0</v>
      </c>
      <c r="K233" s="86">
        <v>0</v>
      </c>
      <c r="L233" s="86">
        <v>0</v>
      </c>
      <c r="M233" s="86">
        <v>2740</v>
      </c>
      <c r="N233" s="86">
        <v>10120</v>
      </c>
      <c r="O233" s="86">
        <v>5860</v>
      </c>
      <c r="P233" s="86">
        <v>10026</v>
      </c>
      <c r="Q233" s="86">
        <v>7835</v>
      </c>
      <c r="R233" s="86">
        <v>7997</v>
      </c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23">
        <f t="shared" si="173"/>
        <v>44578</v>
      </c>
      <c r="AF233">
        <f>VLOOKUP($C233,'Tech Pallet'!$A:$I,9,0)</f>
        <v>180</v>
      </c>
      <c r="AG233">
        <f>VLOOKUP($C233,'Tech Pallet'!$A:$H,8,0)</f>
        <v>2.4880000000000002E-3</v>
      </c>
      <c r="AH233" s="25">
        <f t="shared" si="229"/>
        <v>44578</v>
      </c>
      <c r="AI233" s="25">
        <f t="shared" si="174"/>
        <v>0</v>
      </c>
      <c r="AJ233" s="8">
        <f t="shared" si="175"/>
        <v>0</v>
      </c>
      <c r="AK233" s="21">
        <f t="shared" si="176"/>
        <v>247.65555555555557</v>
      </c>
      <c r="AL233" s="20">
        <f t="shared" si="177"/>
        <v>0</v>
      </c>
      <c r="AM233" s="21">
        <f t="shared" si="178"/>
        <v>0</v>
      </c>
      <c r="AN233" s="21">
        <f t="shared" si="179"/>
        <v>0</v>
      </c>
      <c r="AO233" s="21">
        <f t="shared" si="180"/>
        <v>0</v>
      </c>
      <c r="AP233" s="21">
        <f t="shared" si="181"/>
        <v>0</v>
      </c>
      <c r="AQ233" s="21">
        <f t="shared" si="182"/>
        <v>0</v>
      </c>
      <c r="AR233" s="21">
        <f t="shared" si="183"/>
        <v>0</v>
      </c>
      <c r="AS233" s="21">
        <f t="shared" si="184"/>
        <v>15.222222222222221</v>
      </c>
      <c r="AT233" s="21">
        <f t="shared" si="185"/>
        <v>56.222222222222221</v>
      </c>
      <c r="AU233" s="21">
        <f t="shared" si="186"/>
        <v>32.555555555555557</v>
      </c>
      <c r="AV233" s="21">
        <f t="shared" si="187"/>
        <v>55.7</v>
      </c>
      <c r="AW233" s="21">
        <f t="shared" si="188"/>
        <v>43.527777777777779</v>
      </c>
      <c r="AX233" s="21">
        <f t="shared" si="189"/>
        <v>44.427777777777777</v>
      </c>
      <c r="AY233" s="21">
        <f t="shared" si="190"/>
        <v>0</v>
      </c>
      <c r="AZ233" s="21">
        <f t="shared" si="191"/>
        <v>0</v>
      </c>
      <c r="BA233" s="21">
        <f t="shared" si="192"/>
        <v>0</v>
      </c>
      <c r="BB233" s="21">
        <f t="shared" si="193"/>
        <v>0</v>
      </c>
      <c r="BC233" s="21">
        <f t="shared" si="194"/>
        <v>0</v>
      </c>
      <c r="BD233" s="21">
        <f t="shared" si="195"/>
        <v>0</v>
      </c>
      <c r="BE233" s="21">
        <f t="shared" si="196"/>
        <v>0</v>
      </c>
      <c r="BF233" s="21">
        <f t="shared" si="197"/>
        <v>0</v>
      </c>
      <c r="BG233" s="21">
        <f t="shared" si="198"/>
        <v>0</v>
      </c>
      <c r="BH233" s="21">
        <f t="shared" si="199"/>
        <v>0</v>
      </c>
      <c r="BI233" s="21">
        <f t="shared" si="200"/>
        <v>0</v>
      </c>
      <c r="BJ233" s="21">
        <f t="shared" si="201"/>
        <v>0</v>
      </c>
      <c r="BK233" s="17">
        <f t="shared" si="202"/>
        <v>0</v>
      </c>
      <c r="BL233" s="22">
        <f t="shared" si="203"/>
        <v>110.91006400000001</v>
      </c>
      <c r="BM233" s="22">
        <f t="shared" si="204"/>
        <v>0</v>
      </c>
      <c r="BN233" s="22">
        <f t="shared" si="205"/>
        <v>0</v>
      </c>
      <c r="BO233" s="22">
        <f t="shared" si="206"/>
        <v>0</v>
      </c>
      <c r="BP233" s="22">
        <f t="shared" si="207"/>
        <v>0</v>
      </c>
      <c r="BQ233" s="22">
        <f t="shared" si="208"/>
        <v>0</v>
      </c>
      <c r="BR233" s="22">
        <f t="shared" si="209"/>
        <v>0</v>
      </c>
      <c r="BS233" s="22">
        <f t="shared" si="210"/>
        <v>0</v>
      </c>
      <c r="BT233" s="22">
        <f t="shared" si="211"/>
        <v>6.817120000000001</v>
      </c>
      <c r="BU233" s="22">
        <f t="shared" si="212"/>
        <v>25.178560000000001</v>
      </c>
      <c r="BV233" s="22">
        <f t="shared" si="213"/>
        <v>14.579680000000002</v>
      </c>
      <c r="BW233" s="22">
        <f t="shared" si="214"/>
        <v>24.944688000000003</v>
      </c>
      <c r="BX233" s="22">
        <f t="shared" si="215"/>
        <v>19.493480000000002</v>
      </c>
      <c r="BY233" s="22">
        <f t="shared" si="216"/>
        <v>19.896536000000001</v>
      </c>
      <c r="BZ233" s="22">
        <f t="shared" si="217"/>
        <v>0</v>
      </c>
      <c r="CA233" s="22">
        <f t="shared" si="218"/>
        <v>0</v>
      </c>
      <c r="CB233" s="22">
        <f t="shared" si="219"/>
        <v>0</v>
      </c>
      <c r="CC233" s="22">
        <f t="shared" si="220"/>
        <v>0</v>
      </c>
      <c r="CD233" s="22">
        <f t="shared" si="221"/>
        <v>0</v>
      </c>
      <c r="CE233" s="22">
        <f t="shared" si="222"/>
        <v>0</v>
      </c>
      <c r="CF233" s="22">
        <f t="shared" si="223"/>
        <v>0</v>
      </c>
      <c r="CG233" s="22">
        <f t="shared" si="224"/>
        <v>0</v>
      </c>
      <c r="CH233" s="22">
        <f t="shared" si="225"/>
        <v>0</v>
      </c>
      <c r="CI233" s="22">
        <f t="shared" si="226"/>
        <v>0</v>
      </c>
      <c r="CJ233" s="22">
        <f t="shared" si="227"/>
        <v>0</v>
      </c>
      <c r="CK233" s="22">
        <f t="shared" si="228"/>
        <v>0</v>
      </c>
    </row>
    <row r="234" spans="1:89" x14ac:dyDescent="0.25">
      <c r="A234" t="str">
        <f>VLOOKUP($C234,'Tech Pallet'!$A:$J,10,0)</f>
        <v>NOV</v>
      </c>
      <c r="B234" s="30" t="str">
        <f>VLOOKUP(C234,'Tech Pallet'!A:I,3,0)</f>
        <v>Yasso Sticks</v>
      </c>
      <c r="C234" s="12">
        <f>VLOOKUP($D234,'DU -UCC'!B:C,2,0)</f>
        <v>64388734</v>
      </c>
      <c r="D234" s="84">
        <v>10850001974780</v>
      </c>
      <c r="E234" s="85" t="s">
        <v>282</v>
      </c>
      <c r="F234" s="86">
        <v>5421</v>
      </c>
      <c r="G234" s="86">
        <v>4951</v>
      </c>
      <c r="H234" s="86">
        <v>7621</v>
      </c>
      <c r="I234" s="86">
        <v>18953</v>
      </c>
      <c r="J234" s="86">
        <v>12791</v>
      </c>
      <c r="K234" s="86">
        <v>18918</v>
      </c>
      <c r="L234" s="86">
        <v>20704</v>
      </c>
      <c r="M234" s="86">
        <v>14629</v>
      </c>
      <c r="N234" s="86">
        <v>17984</v>
      </c>
      <c r="O234" s="86">
        <v>10950</v>
      </c>
      <c r="P234" s="86">
        <v>5658</v>
      </c>
      <c r="Q234" s="86">
        <v>4634</v>
      </c>
      <c r="R234" s="86">
        <v>5348</v>
      </c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23">
        <f t="shared" si="173"/>
        <v>148562</v>
      </c>
      <c r="AF234">
        <f>VLOOKUP($C234,'Tech Pallet'!$A:$I,9,0)</f>
        <v>187</v>
      </c>
      <c r="AG234">
        <f>VLOOKUP($C234,'Tech Pallet'!$A:$H,8,0)</f>
        <v>3.3119999999999998E-3</v>
      </c>
      <c r="AH234" s="25">
        <f t="shared" si="229"/>
        <v>143141</v>
      </c>
      <c r="AI234" s="25">
        <f t="shared" si="174"/>
        <v>0</v>
      </c>
      <c r="AJ234" s="8">
        <f t="shared" si="175"/>
        <v>28.989304812834224</v>
      </c>
      <c r="AK234" s="21">
        <f t="shared" si="176"/>
        <v>765.45989304812838</v>
      </c>
      <c r="AL234" s="20">
        <f t="shared" si="177"/>
        <v>0</v>
      </c>
      <c r="AM234" s="21">
        <f t="shared" si="178"/>
        <v>26.475935828877006</v>
      </c>
      <c r="AN234" s="21">
        <f t="shared" si="179"/>
        <v>40.754010695187169</v>
      </c>
      <c r="AO234" s="21">
        <f t="shared" si="180"/>
        <v>101.35294117647059</v>
      </c>
      <c r="AP234" s="21">
        <f t="shared" si="181"/>
        <v>68.401069518716582</v>
      </c>
      <c r="AQ234" s="21">
        <f t="shared" si="182"/>
        <v>101.16577540106952</v>
      </c>
      <c r="AR234" s="21">
        <f t="shared" si="183"/>
        <v>110.71657754010695</v>
      </c>
      <c r="AS234" s="21">
        <f t="shared" si="184"/>
        <v>78.229946524064175</v>
      </c>
      <c r="AT234" s="21">
        <f t="shared" si="185"/>
        <v>96.171122994652407</v>
      </c>
      <c r="AU234" s="21">
        <f t="shared" si="186"/>
        <v>58.55614973262032</v>
      </c>
      <c r="AV234" s="21">
        <f t="shared" si="187"/>
        <v>30.256684491978611</v>
      </c>
      <c r="AW234" s="21">
        <f t="shared" si="188"/>
        <v>24.780748663101605</v>
      </c>
      <c r="AX234" s="21">
        <f t="shared" si="189"/>
        <v>28.598930481283421</v>
      </c>
      <c r="AY234" s="21">
        <f t="shared" si="190"/>
        <v>0</v>
      </c>
      <c r="AZ234" s="21">
        <f t="shared" si="191"/>
        <v>0</v>
      </c>
      <c r="BA234" s="21">
        <f t="shared" si="192"/>
        <v>0</v>
      </c>
      <c r="BB234" s="21">
        <f t="shared" si="193"/>
        <v>0</v>
      </c>
      <c r="BC234" s="21">
        <f t="shared" si="194"/>
        <v>0</v>
      </c>
      <c r="BD234" s="21">
        <f t="shared" si="195"/>
        <v>0</v>
      </c>
      <c r="BE234" s="21">
        <f t="shared" si="196"/>
        <v>0</v>
      </c>
      <c r="BF234" s="21">
        <f t="shared" si="197"/>
        <v>0</v>
      </c>
      <c r="BG234" s="21">
        <f t="shared" si="198"/>
        <v>0</v>
      </c>
      <c r="BH234" s="21">
        <f t="shared" si="199"/>
        <v>0</v>
      </c>
      <c r="BI234" s="21">
        <f t="shared" si="200"/>
        <v>0</v>
      </c>
      <c r="BJ234" s="21">
        <f t="shared" si="201"/>
        <v>0</v>
      </c>
      <c r="BK234" s="17">
        <f t="shared" si="202"/>
        <v>17.954352</v>
      </c>
      <c r="BL234" s="22">
        <f t="shared" si="203"/>
        <v>474.08299199999999</v>
      </c>
      <c r="BM234" s="22">
        <f t="shared" si="204"/>
        <v>0</v>
      </c>
      <c r="BN234" s="22">
        <f t="shared" si="205"/>
        <v>16.397711999999999</v>
      </c>
      <c r="BO234" s="22">
        <f t="shared" si="206"/>
        <v>25.240752000000001</v>
      </c>
      <c r="BP234" s="22">
        <f t="shared" si="207"/>
        <v>62.772335999999996</v>
      </c>
      <c r="BQ234" s="22">
        <f t="shared" si="208"/>
        <v>42.363791999999997</v>
      </c>
      <c r="BR234" s="22">
        <f t="shared" si="209"/>
        <v>62.656416</v>
      </c>
      <c r="BS234" s="22">
        <f t="shared" si="210"/>
        <v>68.571647999999996</v>
      </c>
      <c r="BT234" s="22">
        <f t="shared" si="211"/>
        <v>48.451248</v>
      </c>
      <c r="BU234" s="22">
        <f t="shared" si="212"/>
        <v>59.563007999999996</v>
      </c>
      <c r="BV234" s="22">
        <f t="shared" si="213"/>
        <v>36.266399999999997</v>
      </c>
      <c r="BW234" s="22">
        <f t="shared" si="214"/>
        <v>18.739296</v>
      </c>
      <c r="BX234" s="22">
        <f t="shared" si="215"/>
        <v>15.347807999999999</v>
      </c>
      <c r="BY234" s="22">
        <f t="shared" si="216"/>
        <v>17.712575999999999</v>
      </c>
      <c r="BZ234" s="22">
        <f t="shared" si="217"/>
        <v>0</v>
      </c>
      <c r="CA234" s="22">
        <f t="shared" si="218"/>
        <v>0</v>
      </c>
      <c r="CB234" s="22">
        <f t="shared" si="219"/>
        <v>0</v>
      </c>
      <c r="CC234" s="22">
        <f t="shared" si="220"/>
        <v>0</v>
      </c>
      <c r="CD234" s="22">
        <f t="shared" si="221"/>
        <v>0</v>
      </c>
      <c r="CE234" s="22">
        <f t="shared" si="222"/>
        <v>0</v>
      </c>
      <c r="CF234" s="22">
        <f t="shared" si="223"/>
        <v>0</v>
      </c>
      <c r="CG234" s="22">
        <f t="shared" si="224"/>
        <v>0</v>
      </c>
      <c r="CH234" s="22">
        <f t="shared" si="225"/>
        <v>0</v>
      </c>
      <c r="CI234" s="22">
        <f t="shared" si="226"/>
        <v>0</v>
      </c>
      <c r="CJ234" s="22">
        <f t="shared" si="227"/>
        <v>0</v>
      </c>
      <c r="CK234" s="22">
        <f t="shared" si="228"/>
        <v>0</v>
      </c>
    </row>
    <row r="235" spans="1:89" x14ac:dyDescent="0.25">
      <c r="A235" t="str">
        <f>VLOOKUP($C235,'Tech Pallet'!$A:$J,10,0)</f>
        <v>NOV</v>
      </c>
      <c r="B235" s="30" t="str">
        <f>VLOOKUP(C235,'Tech Pallet'!A:I,3,0)</f>
        <v>ESS</v>
      </c>
      <c r="C235" s="12">
        <f>VLOOKUP($D235,'DU -UCC'!B:C,2,0)</f>
        <v>64874636</v>
      </c>
      <c r="D235" s="84">
        <v>10075856000891</v>
      </c>
      <c r="E235" s="85" t="s">
        <v>232</v>
      </c>
      <c r="F235" s="86">
        <v>5709</v>
      </c>
      <c r="G235" s="86">
        <v>12482</v>
      </c>
      <c r="H235" s="86">
        <v>19616</v>
      </c>
      <c r="I235" s="86">
        <v>11626</v>
      </c>
      <c r="J235" s="86">
        <v>38566</v>
      </c>
      <c r="K235" s="86">
        <v>34879</v>
      </c>
      <c r="L235" s="86">
        <v>20230</v>
      </c>
      <c r="M235" s="86">
        <v>41127</v>
      </c>
      <c r="N235" s="86">
        <v>24753</v>
      </c>
      <c r="O235" s="86">
        <v>13674</v>
      </c>
      <c r="P235" s="86">
        <v>22122</v>
      </c>
      <c r="Q235" s="86">
        <v>20562</v>
      </c>
      <c r="R235" s="86">
        <v>8257</v>
      </c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23">
        <f t="shared" si="173"/>
        <v>273603</v>
      </c>
      <c r="AF235">
        <f>VLOOKUP($C235,'Tech Pallet'!$A:$I,9,0)</f>
        <v>189</v>
      </c>
      <c r="AG235">
        <f>VLOOKUP($C235,'Tech Pallet'!$A:$H,8,0)</f>
        <v>2.8380000000000002E-3</v>
      </c>
      <c r="AH235" s="25">
        <f t="shared" si="229"/>
        <v>267894</v>
      </c>
      <c r="AI235" s="25">
        <f t="shared" si="174"/>
        <v>0</v>
      </c>
      <c r="AJ235" s="8">
        <f t="shared" si="175"/>
        <v>30.206349206349206</v>
      </c>
      <c r="AK235" s="21">
        <f t="shared" si="176"/>
        <v>1417.4285714285713</v>
      </c>
      <c r="AL235" s="20">
        <f t="shared" si="177"/>
        <v>0</v>
      </c>
      <c r="AM235" s="21">
        <f t="shared" si="178"/>
        <v>66.042328042328037</v>
      </c>
      <c r="AN235" s="21">
        <f t="shared" si="179"/>
        <v>103.78835978835978</v>
      </c>
      <c r="AO235" s="21">
        <f t="shared" si="180"/>
        <v>61.513227513227513</v>
      </c>
      <c r="AP235" s="21">
        <f t="shared" si="181"/>
        <v>204.05291005291005</v>
      </c>
      <c r="AQ235" s="21">
        <f t="shared" si="182"/>
        <v>184.54497354497354</v>
      </c>
      <c r="AR235" s="21">
        <f t="shared" si="183"/>
        <v>107.03703703703704</v>
      </c>
      <c r="AS235" s="21">
        <f t="shared" si="184"/>
        <v>217.60317460317461</v>
      </c>
      <c r="AT235" s="21">
        <f t="shared" si="185"/>
        <v>130.96825396825398</v>
      </c>
      <c r="AU235" s="21">
        <f t="shared" si="186"/>
        <v>72.349206349206355</v>
      </c>
      <c r="AV235" s="21">
        <f t="shared" si="187"/>
        <v>117.04761904761905</v>
      </c>
      <c r="AW235" s="21">
        <f t="shared" si="188"/>
        <v>108.7936507936508</v>
      </c>
      <c r="AX235" s="21">
        <f t="shared" si="189"/>
        <v>43.68783068783069</v>
      </c>
      <c r="AY235" s="21">
        <f t="shared" si="190"/>
        <v>0</v>
      </c>
      <c r="AZ235" s="21">
        <f t="shared" si="191"/>
        <v>0</v>
      </c>
      <c r="BA235" s="21">
        <f t="shared" si="192"/>
        <v>0</v>
      </c>
      <c r="BB235" s="21">
        <f t="shared" si="193"/>
        <v>0</v>
      </c>
      <c r="BC235" s="21">
        <f t="shared" si="194"/>
        <v>0</v>
      </c>
      <c r="BD235" s="21">
        <f t="shared" si="195"/>
        <v>0</v>
      </c>
      <c r="BE235" s="21">
        <f t="shared" si="196"/>
        <v>0</v>
      </c>
      <c r="BF235" s="21">
        <f t="shared" si="197"/>
        <v>0</v>
      </c>
      <c r="BG235" s="21">
        <f t="shared" si="198"/>
        <v>0</v>
      </c>
      <c r="BH235" s="21">
        <f t="shared" si="199"/>
        <v>0</v>
      </c>
      <c r="BI235" s="21">
        <f t="shared" si="200"/>
        <v>0</v>
      </c>
      <c r="BJ235" s="21">
        <f t="shared" si="201"/>
        <v>0</v>
      </c>
      <c r="BK235" s="17">
        <f t="shared" si="202"/>
        <v>16.202142000000002</v>
      </c>
      <c r="BL235" s="22">
        <f t="shared" si="203"/>
        <v>760.28317200000004</v>
      </c>
      <c r="BM235" s="22">
        <f t="shared" si="204"/>
        <v>0</v>
      </c>
      <c r="BN235" s="22">
        <f t="shared" si="205"/>
        <v>35.423916000000006</v>
      </c>
      <c r="BO235" s="22">
        <f t="shared" si="206"/>
        <v>55.670208000000002</v>
      </c>
      <c r="BP235" s="22">
        <f t="shared" si="207"/>
        <v>32.994588</v>
      </c>
      <c r="BQ235" s="22">
        <f t="shared" si="208"/>
        <v>109.45030800000001</v>
      </c>
      <c r="BR235" s="22">
        <f t="shared" si="209"/>
        <v>98.986602000000005</v>
      </c>
      <c r="BS235" s="22">
        <f t="shared" si="210"/>
        <v>57.412740000000007</v>
      </c>
      <c r="BT235" s="22">
        <f t="shared" si="211"/>
        <v>116.71842600000001</v>
      </c>
      <c r="BU235" s="22">
        <f t="shared" si="212"/>
        <v>70.249014000000003</v>
      </c>
      <c r="BV235" s="22">
        <f t="shared" si="213"/>
        <v>38.806812000000001</v>
      </c>
      <c r="BW235" s="22">
        <f t="shared" si="214"/>
        <v>62.782236000000005</v>
      </c>
      <c r="BX235" s="22">
        <f t="shared" si="215"/>
        <v>58.354956000000008</v>
      </c>
      <c r="BY235" s="22">
        <f t="shared" si="216"/>
        <v>23.433366000000003</v>
      </c>
      <c r="BZ235" s="22">
        <f t="shared" si="217"/>
        <v>0</v>
      </c>
      <c r="CA235" s="22">
        <f t="shared" si="218"/>
        <v>0</v>
      </c>
      <c r="CB235" s="22">
        <f t="shared" si="219"/>
        <v>0</v>
      </c>
      <c r="CC235" s="22">
        <f t="shared" si="220"/>
        <v>0</v>
      </c>
      <c r="CD235" s="22">
        <f t="shared" si="221"/>
        <v>0</v>
      </c>
      <c r="CE235" s="22">
        <f t="shared" si="222"/>
        <v>0</v>
      </c>
      <c r="CF235" s="22">
        <f t="shared" si="223"/>
        <v>0</v>
      </c>
      <c r="CG235" s="22">
        <f t="shared" si="224"/>
        <v>0</v>
      </c>
      <c r="CH235" s="22">
        <f t="shared" si="225"/>
        <v>0</v>
      </c>
      <c r="CI235" s="22">
        <f t="shared" si="226"/>
        <v>0</v>
      </c>
      <c r="CJ235" s="22">
        <f t="shared" si="227"/>
        <v>0</v>
      </c>
      <c r="CK235" s="22">
        <f t="shared" si="228"/>
        <v>0</v>
      </c>
    </row>
    <row r="236" spans="1:89" x14ac:dyDescent="0.25">
      <c r="A236" t="str">
        <f>VLOOKUP($C236,'Tech Pallet'!$A:$J,10,0)</f>
        <v>PIC</v>
      </c>
      <c r="B236" s="30" t="str">
        <f>VLOOKUP(C236,'Tech Pallet'!A:I,3,0)</f>
        <v>Talenti</v>
      </c>
      <c r="C236" s="12">
        <f>VLOOKUP($D236,'DU -UCC'!B:C,2,0)</f>
        <v>68860671</v>
      </c>
      <c r="D236" s="84">
        <v>20816680010130</v>
      </c>
      <c r="E236" s="85" t="s">
        <v>358</v>
      </c>
      <c r="F236" s="86">
        <v>105265</v>
      </c>
      <c r="G236" s="86">
        <v>9125</v>
      </c>
      <c r="H236" s="86">
        <v>9030</v>
      </c>
      <c r="I236" s="86">
        <v>10635</v>
      </c>
      <c r="J236" s="86">
        <v>9165</v>
      </c>
      <c r="K236" s="86">
        <v>9465</v>
      </c>
      <c r="L236" s="86">
        <v>10890</v>
      </c>
      <c r="M236" s="86">
        <v>9870</v>
      </c>
      <c r="N236" s="86">
        <v>7665</v>
      </c>
      <c r="O236" s="86">
        <v>9405</v>
      </c>
      <c r="P236" s="86">
        <v>8595</v>
      </c>
      <c r="Q236" s="86">
        <v>7905</v>
      </c>
      <c r="R236" s="86">
        <v>7095</v>
      </c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23">
        <f t="shared" si="173"/>
        <v>214110</v>
      </c>
      <c r="AF236">
        <f>VLOOKUP($C236,'Tech Pallet'!$A:$I,9,0)</f>
        <v>255</v>
      </c>
      <c r="AG236">
        <f>VLOOKUP($C236,'Tech Pallet'!$A:$H,8,0)</f>
        <v>3.7839999999999996E-3</v>
      </c>
      <c r="AH236" s="25">
        <f t="shared" si="229"/>
        <v>108845</v>
      </c>
      <c r="AI236" s="25">
        <f t="shared" si="174"/>
        <v>0</v>
      </c>
      <c r="AJ236" s="8">
        <f t="shared" si="175"/>
        <v>412.80392156862746</v>
      </c>
      <c r="AK236" s="21">
        <f t="shared" si="176"/>
        <v>426.84313725490193</v>
      </c>
      <c r="AL236" s="20">
        <f t="shared" si="177"/>
        <v>0</v>
      </c>
      <c r="AM236" s="21">
        <f t="shared" si="178"/>
        <v>35.784313725490193</v>
      </c>
      <c r="AN236" s="21">
        <f t="shared" si="179"/>
        <v>35.411764705882355</v>
      </c>
      <c r="AO236" s="21">
        <f t="shared" si="180"/>
        <v>41.705882352941174</v>
      </c>
      <c r="AP236" s="21">
        <f t="shared" si="181"/>
        <v>35.941176470588232</v>
      </c>
      <c r="AQ236" s="21">
        <f t="shared" si="182"/>
        <v>37.117647058823529</v>
      </c>
      <c r="AR236" s="21">
        <f t="shared" si="183"/>
        <v>42.705882352941174</v>
      </c>
      <c r="AS236" s="21">
        <f t="shared" si="184"/>
        <v>38.705882352941174</v>
      </c>
      <c r="AT236" s="21">
        <f t="shared" si="185"/>
        <v>30.058823529411764</v>
      </c>
      <c r="AU236" s="21">
        <f t="shared" si="186"/>
        <v>36.882352941176471</v>
      </c>
      <c r="AV236" s="21">
        <f t="shared" si="187"/>
        <v>33.705882352941174</v>
      </c>
      <c r="AW236" s="21">
        <f t="shared" si="188"/>
        <v>31</v>
      </c>
      <c r="AX236" s="21">
        <f t="shared" si="189"/>
        <v>27.823529411764707</v>
      </c>
      <c r="AY236" s="21">
        <f t="shared" si="190"/>
        <v>0</v>
      </c>
      <c r="AZ236" s="21">
        <f t="shared" si="191"/>
        <v>0</v>
      </c>
      <c r="BA236" s="21">
        <f t="shared" si="192"/>
        <v>0</v>
      </c>
      <c r="BB236" s="21">
        <f t="shared" si="193"/>
        <v>0</v>
      </c>
      <c r="BC236" s="21">
        <f t="shared" si="194"/>
        <v>0</v>
      </c>
      <c r="BD236" s="21">
        <f t="shared" si="195"/>
        <v>0</v>
      </c>
      <c r="BE236" s="21">
        <f t="shared" si="196"/>
        <v>0</v>
      </c>
      <c r="BF236" s="21">
        <f t="shared" si="197"/>
        <v>0</v>
      </c>
      <c r="BG236" s="21">
        <f t="shared" si="198"/>
        <v>0</v>
      </c>
      <c r="BH236" s="21">
        <f t="shared" si="199"/>
        <v>0</v>
      </c>
      <c r="BI236" s="21">
        <f t="shared" si="200"/>
        <v>0</v>
      </c>
      <c r="BJ236" s="21">
        <f t="shared" si="201"/>
        <v>0</v>
      </c>
      <c r="BK236" s="17">
        <f t="shared" si="202"/>
        <v>398.32275999999996</v>
      </c>
      <c r="BL236" s="22">
        <f t="shared" si="203"/>
        <v>411.86947999999995</v>
      </c>
      <c r="BM236" s="22">
        <f t="shared" si="204"/>
        <v>0</v>
      </c>
      <c r="BN236" s="22">
        <f t="shared" si="205"/>
        <v>34.528999999999996</v>
      </c>
      <c r="BO236" s="22">
        <f t="shared" si="206"/>
        <v>34.169519999999999</v>
      </c>
      <c r="BP236" s="22">
        <f t="shared" si="207"/>
        <v>40.242839999999994</v>
      </c>
      <c r="BQ236" s="22">
        <f t="shared" si="208"/>
        <v>34.680359999999993</v>
      </c>
      <c r="BR236" s="22">
        <f t="shared" si="209"/>
        <v>35.815559999999998</v>
      </c>
      <c r="BS236" s="22">
        <f t="shared" si="210"/>
        <v>41.207759999999993</v>
      </c>
      <c r="BT236" s="22">
        <f t="shared" si="211"/>
        <v>37.348079999999996</v>
      </c>
      <c r="BU236" s="22">
        <f t="shared" si="212"/>
        <v>29.004359999999998</v>
      </c>
      <c r="BV236" s="22">
        <f t="shared" si="213"/>
        <v>35.588519999999995</v>
      </c>
      <c r="BW236" s="22">
        <f t="shared" si="214"/>
        <v>32.523479999999999</v>
      </c>
      <c r="BX236" s="22">
        <f t="shared" si="215"/>
        <v>29.912519999999997</v>
      </c>
      <c r="BY236" s="22">
        <f t="shared" si="216"/>
        <v>26.847479999999997</v>
      </c>
      <c r="BZ236" s="22">
        <f t="shared" si="217"/>
        <v>0</v>
      </c>
      <c r="CA236" s="22">
        <f t="shared" si="218"/>
        <v>0</v>
      </c>
      <c r="CB236" s="22">
        <f t="shared" si="219"/>
        <v>0</v>
      </c>
      <c r="CC236" s="22">
        <f t="shared" si="220"/>
        <v>0</v>
      </c>
      <c r="CD236" s="22">
        <f t="shared" si="221"/>
        <v>0</v>
      </c>
      <c r="CE236" s="22">
        <f t="shared" si="222"/>
        <v>0</v>
      </c>
      <c r="CF236" s="22">
        <f t="shared" si="223"/>
        <v>0</v>
      </c>
      <c r="CG236" s="22">
        <f t="shared" si="224"/>
        <v>0</v>
      </c>
      <c r="CH236" s="22">
        <f t="shared" si="225"/>
        <v>0</v>
      </c>
      <c r="CI236" s="22">
        <f t="shared" si="226"/>
        <v>0</v>
      </c>
      <c r="CJ236" s="22">
        <f t="shared" si="227"/>
        <v>0</v>
      </c>
      <c r="CK236" s="22">
        <f t="shared" si="228"/>
        <v>0</v>
      </c>
    </row>
    <row r="237" spans="1:89" x14ac:dyDescent="0.25">
      <c r="A237" t="str">
        <f>VLOOKUP($C237,'Tech Pallet'!$A:$J,10,0)</f>
        <v>NOV</v>
      </c>
      <c r="B237" s="30" t="str">
        <f>VLOOKUP(C237,'Tech Pallet'!A:I,3,0)</f>
        <v>Other</v>
      </c>
      <c r="C237" s="12">
        <f>VLOOKUP($D237,'DU -UCC'!B:C,2,0)</f>
        <v>64409314</v>
      </c>
      <c r="D237" s="84">
        <v>10041000009751</v>
      </c>
      <c r="E237" s="85" t="s">
        <v>328</v>
      </c>
      <c r="F237" s="86">
        <v>10891</v>
      </c>
      <c r="G237" s="86">
        <v>6823</v>
      </c>
      <c r="H237" s="86">
        <v>6434</v>
      </c>
      <c r="I237" s="86">
        <v>8204</v>
      </c>
      <c r="J237" s="86">
        <v>12909</v>
      </c>
      <c r="K237" s="86">
        <v>9744</v>
      </c>
      <c r="L237" s="86">
        <v>10815</v>
      </c>
      <c r="M237" s="86">
        <v>11972</v>
      </c>
      <c r="N237" s="86">
        <v>1907</v>
      </c>
      <c r="O237" s="86">
        <v>7540</v>
      </c>
      <c r="P237" s="86">
        <v>10170</v>
      </c>
      <c r="Q237" s="86">
        <v>3150</v>
      </c>
      <c r="R237" s="86">
        <v>3975</v>
      </c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23">
        <f t="shared" si="173"/>
        <v>104534</v>
      </c>
      <c r="AF237">
        <f>VLOOKUP($C237,'Tech Pallet'!$A:$I,9,0)</f>
        <v>135</v>
      </c>
      <c r="AG237">
        <f>VLOOKUP($C237,'Tech Pallet'!$A:$H,8,0)</f>
        <v>2.0800000000000003E-3</v>
      </c>
      <c r="AH237" s="25">
        <f t="shared" si="229"/>
        <v>93643</v>
      </c>
      <c r="AI237" s="25">
        <f t="shared" si="174"/>
        <v>0</v>
      </c>
      <c r="AJ237" s="8">
        <f t="shared" si="175"/>
        <v>80.67407407407407</v>
      </c>
      <c r="AK237" s="21">
        <f t="shared" si="176"/>
        <v>693.6518518518518</v>
      </c>
      <c r="AL237" s="20">
        <f t="shared" si="177"/>
        <v>0</v>
      </c>
      <c r="AM237" s="21">
        <f t="shared" si="178"/>
        <v>50.540740740740738</v>
      </c>
      <c r="AN237" s="21">
        <f t="shared" si="179"/>
        <v>47.659259259259258</v>
      </c>
      <c r="AO237" s="21">
        <f t="shared" si="180"/>
        <v>60.770370370370372</v>
      </c>
      <c r="AP237" s="21">
        <f t="shared" si="181"/>
        <v>95.62222222222222</v>
      </c>
      <c r="AQ237" s="21">
        <f t="shared" si="182"/>
        <v>72.177777777777777</v>
      </c>
      <c r="AR237" s="21">
        <f t="shared" si="183"/>
        <v>80.111111111111114</v>
      </c>
      <c r="AS237" s="21">
        <f t="shared" si="184"/>
        <v>88.681481481481484</v>
      </c>
      <c r="AT237" s="21">
        <f t="shared" si="185"/>
        <v>14.125925925925927</v>
      </c>
      <c r="AU237" s="21">
        <f t="shared" si="186"/>
        <v>55.851851851851855</v>
      </c>
      <c r="AV237" s="21">
        <f t="shared" si="187"/>
        <v>75.333333333333329</v>
      </c>
      <c r="AW237" s="21">
        <f t="shared" si="188"/>
        <v>23.333333333333332</v>
      </c>
      <c r="AX237" s="21">
        <f t="shared" si="189"/>
        <v>29.444444444444443</v>
      </c>
      <c r="AY237" s="21">
        <f t="shared" si="190"/>
        <v>0</v>
      </c>
      <c r="AZ237" s="21">
        <f t="shared" si="191"/>
        <v>0</v>
      </c>
      <c r="BA237" s="21">
        <f t="shared" si="192"/>
        <v>0</v>
      </c>
      <c r="BB237" s="21">
        <f t="shared" si="193"/>
        <v>0</v>
      </c>
      <c r="BC237" s="21">
        <f t="shared" si="194"/>
        <v>0</v>
      </c>
      <c r="BD237" s="21">
        <f t="shared" si="195"/>
        <v>0</v>
      </c>
      <c r="BE237" s="21">
        <f t="shared" si="196"/>
        <v>0</v>
      </c>
      <c r="BF237" s="21">
        <f t="shared" si="197"/>
        <v>0</v>
      </c>
      <c r="BG237" s="21">
        <f t="shared" si="198"/>
        <v>0</v>
      </c>
      <c r="BH237" s="21">
        <f t="shared" si="199"/>
        <v>0</v>
      </c>
      <c r="BI237" s="21">
        <f t="shared" si="200"/>
        <v>0</v>
      </c>
      <c r="BJ237" s="21">
        <f t="shared" si="201"/>
        <v>0</v>
      </c>
      <c r="BK237" s="17">
        <f t="shared" si="202"/>
        <v>22.653280000000002</v>
      </c>
      <c r="BL237" s="22">
        <f t="shared" si="203"/>
        <v>194.77744000000001</v>
      </c>
      <c r="BM237" s="22">
        <f t="shared" si="204"/>
        <v>0</v>
      </c>
      <c r="BN237" s="22">
        <f t="shared" si="205"/>
        <v>14.191840000000001</v>
      </c>
      <c r="BO237" s="22">
        <f t="shared" si="206"/>
        <v>13.382720000000001</v>
      </c>
      <c r="BP237" s="22">
        <f t="shared" si="207"/>
        <v>17.064320000000002</v>
      </c>
      <c r="BQ237" s="22">
        <f t="shared" si="208"/>
        <v>26.850720000000003</v>
      </c>
      <c r="BR237" s="22">
        <f t="shared" si="209"/>
        <v>20.267520000000001</v>
      </c>
      <c r="BS237" s="22">
        <f t="shared" si="210"/>
        <v>22.495200000000004</v>
      </c>
      <c r="BT237" s="22">
        <f t="shared" si="211"/>
        <v>24.901760000000003</v>
      </c>
      <c r="BU237" s="22">
        <f t="shared" si="212"/>
        <v>3.9665600000000003</v>
      </c>
      <c r="BV237" s="22">
        <f t="shared" si="213"/>
        <v>15.683200000000001</v>
      </c>
      <c r="BW237" s="22">
        <f t="shared" si="214"/>
        <v>21.153600000000001</v>
      </c>
      <c r="BX237" s="22">
        <f t="shared" si="215"/>
        <v>6.5520000000000005</v>
      </c>
      <c r="BY237" s="22">
        <f t="shared" si="216"/>
        <v>8.2680000000000007</v>
      </c>
      <c r="BZ237" s="22">
        <f t="shared" si="217"/>
        <v>0</v>
      </c>
      <c r="CA237" s="22">
        <f t="shared" si="218"/>
        <v>0</v>
      </c>
      <c r="CB237" s="22">
        <f t="shared" si="219"/>
        <v>0</v>
      </c>
      <c r="CC237" s="22">
        <f t="shared" si="220"/>
        <v>0</v>
      </c>
      <c r="CD237" s="22">
        <f t="shared" si="221"/>
        <v>0</v>
      </c>
      <c r="CE237" s="22">
        <f t="shared" si="222"/>
        <v>0</v>
      </c>
      <c r="CF237" s="22">
        <f t="shared" si="223"/>
        <v>0</v>
      </c>
      <c r="CG237" s="22">
        <f t="shared" si="224"/>
        <v>0</v>
      </c>
      <c r="CH237" s="22">
        <f t="shared" si="225"/>
        <v>0</v>
      </c>
      <c r="CI237" s="22">
        <f t="shared" si="226"/>
        <v>0</v>
      </c>
      <c r="CJ237" s="22">
        <f t="shared" si="227"/>
        <v>0</v>
      </c>
      <c r="CK237" s="22">
        <f t="shared" si="228"/>
        <v>0</v>
      </c>
    </row>
    <row r="238" spans="1:89" x14ac:dyDescent="0.25">
      <c r="A238" t="str">
        <f>VLOOKUP($C238,'Tech Pallet'!$A:$J,10,0)</f>
        <v>NOV</v>
      </c>
      <c r="B238" s="30" t="str">
        <f>VLOOKUP(C238,'Tech Pallet'!A:I,3,0)</f>
        <v>Facepieces</v>
      </c>
      <c r="C238" s="12">
        <f>VLOOKUP($D238,'DU -UCC'!B:C,2,0)</f>
        <v>65549173</v>
      </c>
      <c r="D238" s="84">
        <v>10077567004885</v>
      </c>
      <c r="E238" s="85" t="s">
        <v>573</v>
      </c>
      <c r="F238" s="86"/>
      <c r="G238" s="86">
        <v>0</v>
      </c>
      <c r="H238" s="86">
        <v>0</v>
      </c>
      <c r="I238" s="86">
        <v>0</v>
      </c>
      <c r="J238" s="86">
        <v>0</v>
      </c>
      <c r="K238" s="86">
        <v>0</v>
      </c>
      <c r="L238" s="86">
        <v>0</v>
      </c>
      <c r="M238" s="86">
        <v>0</v>
      </c>
      <c r="N238" s="86">
        <v>0</v>
      </c>
      <c r="O238" s="86">
        <v>0</v>
      </c>
      <c r="P238" s="86">
        <v>0</v>
      </c>
      <c r="Q238" s="86">
        <v>0</v>
      </c>
      <c r="R238" s="86">
        <v>0</v>
      </c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23">
        <f t="shared" si="173"/>
        <v>0</v>
      </c>
      <c r="AF238">
        <f>VLOOKUP($C238,'Tech Pallet'!$A:$I,9,0)</f>
        <v>210</v>
      </c>
      <c r="AG238">
        <f>VLOOKUP($C238,'Tech Pallet'!$A:$H,8,0)</f>
        <v>1.1999999999999999E-3</v>
      </c>
      <c r="AH238" s="25">
        <f t="shared" si="229"/>
        <v>0</v>
      </c>
      <c r="AI238" s="25">
        <f t="shared" si="174"/>
        <v>0</v>
      </c>
      <c r="AJ238" s="8">
        <f t="shared" si="175"/>
        <v>0</v>
      </c>
      <c r="AK238" s="21">
        <f t="shared" si="176"/>
        <v>0</v>
      </c>
      <c r="AL238" s="20">
        <f t="shared" si="177"/>
        <v>0</v>
      </c>
      <c r="AM238" s="21">
        <f t="shared" si="178"/>
        <v>0</v>
      </c>
      <c r="AN238" s="21">
        <f t="shared" si="179"/>
        <v>0</v>
      </c>
      <c r="AO238" s="21">
        <f t="shared" si="180"/>
        <v>0</v>
      </c>
      <c r="AP238" s="21">
        <f t="shared" si="181"/>
        <v>0</v>
      </c>
      <c r="AQ238" s="21">
        <f t="shared" si="182"/>
        <v>0</v>
      </c>
      <c r="AR238" s="21">
        <f t="shared" si="183"/>
        <v>0</v>
      </c>
      <c r="AS238" s="21">
        <f t="shared" si="184"/>
        <v>0</v>
      </c>
      <c r="AT238" s="21">
        <f t="shared" si="185"/>
        <v>0</v>
      </c>
      <c r="AU238" s="21">
        <f t="shared" si="186"/>
        <v>0</v>
      </c>
      <c r="AV238" s="21">
        <f t="shared" si="187"/>
        <v>0</v>
      </c>
      <c r="AW238" s="21">
        <f t="shared" si="188"/>
        <v>0</v>
      </c>
      <c r="AX238" s="21">
        <f t="shared" si="189"/>
        <v>0</v>
      </c>
      <c r="AY238" s="21">
        <f t="shared" si="190"/>
        <v>0</v>
      </c>
      <c r="AZ238" s="21">
        <f t="shared" si="191"/>
        <v>0</v>
      </c>
      <c r="BA238" s="21">
        <f t="shared" si="192"/>
        <v>0</v>
      </c>
      <c r="BB238" s="21">
        <f t="shared" si="193"/>
        <v>0</v>
      </c>
      <c r="BC238" s="21">
        <f t="shared" si="194"/>
        <v>0</v>
      </c>
      <c r="BD238" s="21">
        <f t="shared" si="195"/>
        <v>0</v>
      </c>
      <c r="BE238" s="21">
        <f t="shared" si="196"/>
        <v>0</v>
      </c>
      <c r="BF238" s="21">
        <f t="shared" si="197"/>
        <v>0</v>
      </c>
      <c r="BG238" s="21">
        <f t="shared" si="198"/>
        <v>0</v>
      </c>
      <c r="BH238" s="21">
        <f t="shared" si="199"/>
        <v>0</v>
      </c>
      <c r="BI238" s="21">
        <f t="shared" si="200"/>
        <v>0</v>
      </c>
      <c r="BJ238" s="21">
        <f t="shared" si="201"/>
        <v>0</v>
      </c>
      <c r="BK238" s="17">
        <f t="shared" si="202"/>
        <v>0</v>
      </c>
      <c r="BL238" s="22">
        <f t="shared" si="203"/>
        <v>0</v>
      </c>
      <c r="BM238" s="22">
        <f t="shared" si="204"/>
        <v>0</v>
      </c>
      <c r="BN238" s="22">
        <f t="shared" si="205"/>
        <v>0</v>
      </c>
      <c r="BO238" s="22">
        <f t="shared" si="206"/>
        <v>0</v>
      </c>
      <c r="BP238" s="22">
        <f t="shared" si="207"/>
        <v>0</v>
      </c>
      <c r="BQ238" s="22">
        <f t="shared" si="208"/>
        <v>0</v>
      </c>
      <c r="BR238" s="22">
        <f t="shared" si="209"/>
        <v>0</v>
      </c>
      <c r="BS238" s="22">
        <f t="shared" si="210"/>
        <v>0</v>
      </c>
      <c r="BT238" s="22">
        <f t="shared" si="211"/>
        <v>0</v>
      </c>
      <c r="BU238" s="22">
        <f t="shared" si="212"/>
        <v>0</v>
      </c>
      <c r="BV238" s="22">
        <f t="shared" si="213"/>
        <v>0</v>
      </c>
      <c r="BW238" s="22">
        <f t="shared" si="214"/>
        <v>0</v>
      </c>
      <c r="BX238" s="22">
        <f t="shared" si="215"/>
        <v>0</v>
      </c>
      <c r="BY238" s="22">
        <f t="shared" si="216"/>
        <v>0</v>
      </c>
      <c r="BZ238" s="22">
        <f t="shared" si="217"/>
        <v>0</v>
      </c>
      <c r="CA238" s="22">
        <f t="shared" si="218"/>
        <v>0</v>
      </c>
      <c r="CB238" s="22">
        <f t="shared" si="219"/>
        <v>0</v>
      </c>
      <c r="CC238" s="22">
        <f t="shared" si="220"/>
        <v>0</v>
      </c>
      <c r="CD238" s="22">
        <f t="shared" si="221"/>
        <v>0</v>
      </c>
      <c r="CE238" s="22">
        <f t="shared" si="222"/>
        <v>0</v>
      </c>
      <c r="CF238" s="22">
        <f t="shared" si="223"/>
        <v>0</v>
      </c>
      <c r="CG238" s="22">
        <f t="shared" si="224"/>
        <v>0</v>
      </c>
      <c r="CH238" s="22">
        <f t="shared" si="225"/>
        <v>0</v>
      </c>
      <c r="CI238" s="22">
        <f t="shared" si="226"/>
        <v>0</v>
      </c>
      <c r="CJ238" s="22">
        <f t="shared" si="227"/>
        <v>0</v>
      </c>
      <c r="CK238" s="22">
        <f t="shared" si="228"/>
        <v>0</v>
      </c>
    </row>
    <row r="239" spans="1:89" x14ac:dyDescent="0.25">
      <c r="A239" t="str">
        <f>VLOOKUP($C239,'Tech Pallet'!$A:$J,10,0)</f>
        <v>PIC</v>
      </c>
      <c r="B239" s="30" t="str">
        <f>VLOOKUP(C239,'Tech Pallet'!A:I,3,0)</f>
        <v>BJ PTS</v>
      </c>
      <c r="C239" s="12">
        <f>VLOOKUP($D239,'DU -UCC'!B:C,2,0)</f>
        <v>69986509</v>
      </c>
      <c r="D239" s="84">
        <v>10076840580764</v>
      </c>
      <c r="E239" s="85" t="s">
        <v>349</v>
      </c>
      <c r="F239" s="86">
        <v>97561</v>
      </c>
      <c r="G239" s="86">
        <v>4563</v>
      </c>
      <c r="H239" s="86">
        <v>8317</v>
      </c>
      <c r="I239" s="86">
        <v>11831</v>
      </c>
      <c r="J239" s="86">
        <v>9925</v>
      </c>
      <c r="K239" s="86">
        <v>10639</v>
      </c>
      <c r="L239" s="86">
        <v>9554</v>
      </c>
      <c r="M239" s="86">
        <v>10245</v>
      </c>
      <c r="N239" s="86">
        <v>11647</v>
      </c>
      <c r="O239" s="86">
        <v>11204</v>
      </c>
      <c r="P239" s="86">
        <v>5381</v>
      </c>
      <c r="Q239" s="86">
        <v>7167</v>
      </c>
      <c r="R239" s="86">
        <v>6703</v>
      </c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23">
        <f t="shared" si="173"/>
        <v>204737</v>
      </c>
      <c r="AF239">
        <f>VLOOKUP($C239,'Tech Pallet'!$A:$I,9,0)</f>
        <v>240</v>
      </c>
      <c r="AG239">
        <f>VLOOKUP($C239,'Tech Pallet'!$A:$H,8,0)</f>
        <v>3.7839999999999996E-3</v>
      </c>
      <c r="AH239" s="25">
        <f t="shared" si="229"/>
        <v>107176</v>
      </c>
      <c r="AI239" s="25">
        <f t="shared" si="174"/>
        <v>0</v>
      </c>
      <c r="AJ239" s="8">
        <f t="shared" si="175"/>
        <v>406.50416666666666</v>
      </c>
      <c r="AK239" s="21">
        <f t="shared" si="176"/>
        <v>446.56666666666666</v>
      </c>
      <c r="AL239" s="20">
        <f t="shared" si="177"/>
        <v>0</v>
      </c>
      <c r="AM239" s="21">
        <f t="shared" si="178"/>
        <v>19.012499999999999</v>
      </c>
      <c r="AN239" s="21">
        <f t="shared" si="179"/>
        <v>34.654166666666669</v>
      </c>
      <c r="AO239" s="21">
        <f t="shared" si="180"/>
        <v>49.295833333333334</v>
      </c>
      <c r="AP239" s="21">
        <f t="shared" si="181"/>
        <v>41.354166666666664</v>
      </c>
      <c r="AQ239" s="21">
        <f t="shared" si="182"/>
        <v>44.329166666666666</v>
      </c>
      <c r="AR239" s="21">
        <f t="shared" si="183"/>
        <v>39.80833333333333</v>
      </c>
      <c r="AS239" s="21">
        <f t="shared" si="184"/>
        <v>42.6875</v>
      </c>
      <c r="AT239" s="21">
        <f t="shared" si="185"/>
        <v>48.529166666666669</v>
      </c>
      <c r="AU239" s="21">
        <f t="shared" si="186"/>
        <v>46.68333333333333</v>
      </c>
      <c r="AV239" s="21">
        <f t="shared" si="187"/>
        <v>22.420833333333334</v>
      </c>
      <c r="AW239" s="21">
        <f t="shared" si="188"/>
        <v>29.862500000000001</v>
      </c>
      <c r="AX239" s="21">
        <f t="shared" si="189"/>
        <v>27.929166666666667</v>
      </c>
      <c r="AY239" s="21">
        <f t="shared" si="190"/>
        <v>0</v>
      </c>
      <c r="AZ239" s="21">
        <f t="shared" si="191"/>
        <v>0</v>
      </c>
      <c r="BA239" s="21">
        <f t="shared" si="192"/>
        <v>0</v>
      </c>
      <c r="BB239" s="21">
        <f t="shared" si="193"/>
        <v>0</v>
      </c>
      <c r="BC239" s="21">
        <f t="shared" si="194"/>
        <v>0</v>
      </c>
      <c r="BD239" s="21">
        <f t="shared" si="195"/>
        <v>0</v>
      </c>
      <c r="BE239" s="21">
        <f t="shared" si="196"/>
        <v>0</v>
      </c>
      <c r="BF239" s="21">
        <f t="shared" si="197"/>
        <v>0</v>
      </c>
      <c r="BG239" s="21">
        <f t="shared" si="198"/>
        <v>0</v>
      </c>
      <c r="BH239" s="21">
        <f t="shared" si="199"/>
        <v>0</v>
      </c>
      <c r="BI239" s="21">
        <f t="shared" si="200"/>
        <v>0</v>
      </c>
      <c r="BJ239" s="21">
        <f t="shared" si="201"/>
        <v>0</v>
      </c>
      <c r="BK239" s="17">
        <f t="shared" si="202"/>
        <v>369.17082399999998</v>
      </c>
      <c r="BL239" s="22">
        <f t="shared" si="203"/>
        <v>405.55398399999996</v>
      </c>
      <c r="BM239" s="22">
        <f t="shared" si="204"/>
        <v>0</v>
      </c>
      <c r="BN239" s="22">
        <f t="shared" si="205"/>
        <v>17.266392</v>
      </c>
      <c r="BO239" s="22">
        <f t="shared" si="206"/>
        <v>31.471527999999996</v>
      </c>
      <c r="BP239" s="22">
        <f t="shared" si="207"/>
        <v>44.768503999999993</v>
      </c>
      <c r="BQ239" s="22">
        <f t="shared" si="208"/>
        <v>37.556199999999997</v>
      </c>
      <c r="BR239" s="22">
        <f t="shared" si="209"/>
        <v>40.257975999999999</v>
      </c>
      <c r="BS239" s="22">
        <f t="shared" si="210"/>
        <v>36.152335999999998</v>
      </c>
      <c r="BT239" s="22">
        <f t="shared" si="211"/>
        <v>38.767079999999993</v>
      </c>
      <c r="BU239" s="22">
        <f t="shared" si="212"/>
        <v>44.072247999999995</v>
      </c>
      <c r="BV239" s="22">
        <f t="shared" si="213"/>
        <v>42.395935999999999</v>
      </c>
      <c r="BW239" s="22">
        <f t="shared" si="214"/>
        <v>20.361704</v>
      </c>
      <c r="BX239" s="22">
        <f t="shared" si="215"/>
        <v>27.119927999999998</v>
      </c>
      <c r="BY239" s="22">
        <f t="shared" si="216"/>
        <v>25.364151999999997</v>
      </c>
      <c r="BZ239" s="22">
        <f t="shared" si="217"/>
        <v>0</v>
      </c>
      <c r="CA239" s="22">
        <f t="shared" si="218"/>
        <v>0</v>
      </c>
      <c r="CB239" s="22">
        <f t="shared" si="219"/>
        <v>0</v>
      </c>
      <c r="CC239" s="22">
        <f t="shared" si="220"/>
        <v>0</v>
      </c>
      <c r="CD239" s="22">
        <f t="shared" si="221"/>
        <v>0</v>
      </c>
      <c r="CE239" s="22">
        <f t="shared" si="222"/>
        <v>0</v>
      </c>
      <c r="CF239" s="22">
        <f t="shared" si="223"/>
        <v>0</v>
      </c>
      <c r="CG239" s="22">
        <f t="shared" si="224"/>
        <v>0</v>
      </c>
      <c r="CH239" s="22">
        <f t="shared" si="225"/>
        <v>0</v>
      </c>
      <c r="CI239" s="22">
        <f t="shared" si="226"/>
        <v>0</v>
      </c>
      <c r="CJ239" s="22">
        <f t="shared" si="227"/>
        <v>0</v>
      </c>
      <c r="CK239" s="22">
        <f t="shared" si="228"/>
        <v>0</v>
      </c>
    </row>
    <row r="240" spans="1:89" x14ac:dyDescent="0.25">
      <c r="A240" t="str">
        <f>VLOOKUP($C240,'Tech Pallet'!$A:$J,10,0)</f>
        <v>PIC</v>
      </c>
      <c r="B240" s="30" t="str">
        <f>VLOOKUP(C240,'Tech Pallet'!A:I,3,0)</f>
        <v>Talenti</v>
      </c>
      <c r="C240" s="12">
        <f>VLOOKUP($D240,'DU -UCC'!B:C,2,0)</f>
        <v>64371463</v>
      </c>
      <c r="D240" s="84">
        <v>10186852001819</v>
      </c>
      <c r="E240" s="85" t="s">
        <v>319</v>
      </c>
      <c r="F240" s="86">
        <v>3812</v>
      </c>
      <c r="G240" s="86">
        <v>10220</v>
      </c>
      <c r="H240" s="86">
        <v>13950</v>
      </c>
      <c r="I240" s="86">
        <v>12495</v>
      </c>
      <c r="J240" s="86">
        <v>12396</v>
      </c>
      <c r="K240" s="86">
        <v>10195</v>
      </c>
      <c r="L240" s="86">
        <v>14873</v>
      </c>
      <c r="M240" s="86">
        <v>12212</v>
      </c>
      <c r="N240" s="86">
        <v>10530</v>
      </c>
      <c r="O240" s="86">
        <v>12495</v>
      </c>
      <c r="P240" s="86">
        <v>10095</v>
      </c>
      <c r="Q240" s="86">
        <v>9150</v>
      </c>
      <c r="R240" s="86">
        <v>6090</v>
      </c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23">
        <f t="shared" si="173"/>
        <v>138513</v>
      </c>
      <c r="AF240">
        <f>VLOOKUP($C240,'Tech Pallet'!$A:$I,9,0)</f>
        <v>255</v>
      </c>
      <c r="AG240">
        <f>VLOOKUP($C240,'Tech Pallet'!$A:$H,8,0)</f>
        <v>3.552E-3</v>
      </c>
      <c r="AH240" s="25">
        <f t="shared" si="229"/>
        <v>134701</v>
      </c>
      <c r="AI240" s="25">
        <f t="shared" si="174"/>
        <v>0</v>
      </c>
      <c r="AJ240" s="8">
        <f t="shared" si="175"/>
        <v>14.949019607843137</v>
      </c>
      <c r="AK240" s="21">
        <f t="shared" si="176"/>
        <v>528.23921568627452</v>
      </c>
      <c r="AL240" s="20">
        <f t="shared" si="177"/>
        <v>0</v>
      </c>
      <c r="AM240" s="21">
        <f t="shared" si="178"/>
        <v>40.078431372549019</v>
      </c>
      <c r="AN240" s="21">
        <f t="shared" si="179"/>
        <v>54.705882352941174</v>
      </c>
      <c r="AO240" s="21">
        <f t="shared" si="180"/>
        <v>49</v>
      </c>
      <c r="AP240" s="21">
        <f t="shared" si="181"/>
        <v>48.611764705882351</v>
      </c>
      <c r="AQ240" s="21">
        <f t="shared" si="182"/>
        <v>39.980392156862742</v>
      </c>
      <c r="AR240" s="21">
        <f t="shared" si="183"/>
        <v>58.325490196078434</v>
      </c>
      <c r="AS240" s="21">
        <f t="shared" si="184"/>
        <v>47.890196078431373</v>
      </c>
      <c r="AT240" s="21">
        <f t="shared" si="185"/>
        <v>41.294117647058826</v>
      </c>
      <c r="AU240" s="21">
        <f t="shared" si="186"/>
        <v>49</v>
      </c>
      <c r="AV240" s="21">
        <f t="shared" si="187"/>
        <v>39.588235294117645</v>
      </c>
      <c r="AW240" s="21">
        <f t="shared" si="188"/>
        <v>35.882352941176471</v>
      </c>
      <c r="AX240" s="21">
        <f t="shared" si="189"/>
        <v>23.882352941176471</v>
      </c>
      <c r="AY240" s="21">
        <f t="shared" si="190"/>
        <v>0</v>
      </c>
      <c r="AZ240" s="21">
        <f t="shared" si="191"/>
        <v>0</v>
      </c>
      <c r="BA240" s="21">
        <f t="shared" si="192"/>
        <v>0</v>
      </c>
      <c r="BB240" s="21">
        <f t="shared" si="193"/>
        <v>0</v>
      </c>
      <c r="BC240" s="21">
        <f t="shared" si="194"/>
        <v>0</v>
      </c>
      <c r="BD240" s="21">
        <f t="shared" si="195"/>
        <v>0</v>
      </c>
      <c r="BE240" s="21">
        <f t="shared" si="196"/>
        <v>0</v>
      </c>
      <c r="BF240" s="21">
        <f t="shared" si="197"/>
        <v>0</v>
      </c>
      <c r="BG240" s="21">
        <f t="shared" si="198"/>
        <v>0</v>
      </c>
      <c r="BH240" s="21">
        <f t="shared" si="199"/>
        <v>0</v>
      </c>
      <c r="BI240" s="21">
        <f t="shared" si="200"/>
        <v>0</v>
      </c>
      <c r="BJ240" s="21">
        <f t="shared" si="201"/>
        <v>0</v>
      </c>
      <c r="BK240" s="17">
        <f t="shared" si="202"/>
        <v>13.540224</v>
      </c>
      <c r="BL240" s="22">
        <f t="shared" si="203"/>
        <v>478.45795199999998</v>
      </c>
      <c r="BM240" s="22">
        <f t="shared" si="204"/>
        <v>0</v>
      </c>
      <c r="BN240" s="22">
        <f t="shared" si="205"/>
        <v>36.301439999999999</v>
      </c>
      <c r="BO240" s="22">
        <f t="shared" si="206"/>
        <v>49.550400000000003</v>
      </c>
      <c r="BP240" s="22">
        <f t="shared" si="207"/>
        <v>44.382240000000003</v>
      </c>
      <c r="BQ240" s="22">
        <f t="shared" si="208"/>
        <v>44.030591999999999</v>
      </c>
      <c r="BR240" s="22">
        <f t="shared" si="209"/>
        <v>36.21264</v>
      </c>
      <c r="BS240" s="22">
        <f t="shared" si="210"/>
        <v>52.828896</v>
      </c>
      <c r="BT240" s="22">
        <f t="shared" si="211"/>
        <v>43.377023999999999</v>
      </c>
      <c r="BU240" s="22">
        <f t="shared" si="212"/>
        <v>37.402560000000001</v>
      </c>
      <c r="BV240" s="22">
        <f t="shared" si="213"/>
        <v>44.382240000000003</v>
      </c>
      <c r="BW240" s="22">
        <f t="shared" si="214"/>
        <v>35.857439999999997</v>
      </c>
      <c r="BX240" s="22">
        <f t="shared" si="215"/>
        <v>32.500799999999998</v>
      </c>
      <c r="BY240" s="22">
        <f t="shared" si="216"/>
        <v>21.631679999999999</v>
      </c>
      <c r="BZ240" s="22">
        <f t="shared" si="217"/>
        <v>0</v>
      </c>
      <c r="CA240" s="22">
        <f t="shared" si="218"/>
        <v>0</v>
      </c>
      <c r="CB240" s="22">
        <f t="shared" si="219"/>
        <v>0</v>
      </c>
      <c r="CC240" s="22">
        <f t="shared" si="220"/>
        <v>0</v>
      </c>
      <c r="CD240" s="22">
        <f t="shared" si="221"/>
        <v>0</v>
      </c>
      <c r="CE240" s="22">
        <f t="shared" si="222"/>
        <v>0</v>
      </c>
      <c r="CF240" s="22">
        <f t="shared" si="223"/>
        <v>0</v>
      </c>
      <c r="CG240" s="22">
        <f t="shared" si="224"/>
        <v>0</v>
      </c>
      <c r="CH240" s="22">
        <f t="shared" si="225"/>
        <v>0</v>
      </c>
      <c r="CI240" s="22">
        <f t="shared" si="226"/>
        <v>0</v>
      </c>
      <c r="CJ240" s="22">
        <f t="shared" si="227"/>
        <v>0</v>
      </c>
      <c r="CK240" s="22">
        <f t="shared" si="228"/>
        <v>0</v>
      </c>
    </row>
    <row r="241" spans="1:89" x14ac:dyDescent="0.25">
      <c r="A241" t="str">
        <f>VLOOKUP($C241,'Tech Pallet'!$A:$J,10,0)</f>
        <v>NOV</v>
      </c>
      <c r="B241" s="30" t="str">
        <f>VLOOKUP(C241,'Tech Pallet'!A:I,3,0)</f>
        <v>B&amp;J Cups</v>
      </c>
      <c r="C241" s="12">
        <f>VLOOKUP($D241,'DU -UCC'!B:C,2,0)</f>
        <v>64413477</v>
      </c>
      <c r="D241" s="84">
        <v>10076840135551</v>
      </c>
      <c r="E241" s="85" t="s">
        <v>291</v>
      </c>
      <c r="F241" s="86">
        <v>179961</v>
      </c>
      <c r="G241" s="86">
        <v>12337</v>
      </c>
      <c r="H241" s="86">
        <v>13946</v>
      </c>
      <c r="I241" s="86">
        <v>14920</v>
      </c>
      <c r="J241" s="86">
        <v>17422</v>
      </c>
      <c r="K241" s="86">
        <v>14597</v>
      </c>
      <c r="L241" s="86">
        <v>12372</v>
      </c>
      <c r="M241" s="86">
        <v>10679</v>
      </c>
      <c r="N241" s="86">
        <v>8259</v>
      </c>
      <c r="O241" s="86">
        <v>9657</v>
      </c>
      <c r="P241" s="86">
        <v>7970</v>
      </c>
      <c r="Q241" s="86">
        <v>5388</v>
      </c>
      <c r="R241" s="86">
        <v>5225</v>
      </c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23">
        <f t="shared" si="173"/>
        <v>312733</v>
      </c>
      <c r="AF241">
        <f>VLOOKUP($C241,'Tech Pallet'!$A:$I,9,0)</f>
        <v>468</v>
      </c>
      <c r="AG241">
        <f>VLOOKUP($C241,'Tech Pallet'!$A:$H,8,0)</f>
        <v>1.4159999999999999E-3</v>
      </c>
      <c r="AH241" s="25">
        <f t="shared" si="229"/>
        <v>132772</v>
      </c>
      <c r="AI241" s="25">
        <f t="shared" si="174"/>
        <v>0</v>
      </c>
      <c r="AJ241" s="8">
        <f t="shared" si="175"/>
        <v>384.53205128205127</v>
      </c>
      <c r="AK241" s="21">
        <f t="shared" si="176"/>
        <v>283.70085470085468</v>
      </c>
      <c r="AL241" s="20">
        <f t="shared" si="177"/>
        <v>0</v>
      </c>
      <c r="AM241" s="21">
        <f t="shared" si="178"/>
        <v>26.361111111111111</v>
      </c>
      <c r="AN241" s="21">
        <f t="shared" si="179"/>
        <v>29.799145299145298</v>
      </c>
      <c r="AO241" s="21">
        <f t="shared" si="180"/>
        <v>31.880341880341881</v>
      </c>
      <c r="AP241" s="21">
        <f t="shared" si="181"/>
        <v>37.226495726495727</v>
      </c>
      <c r="AQ241" s="21">
        <f t="shared" si="182"/>
        <v>31.19017094017094</v>
      </c>
      <c r="AR241" s="21">
        <f t="shared" si="183"/>
        <v>26.435897435897434</v>
      </c>
      <c r="AS241" s="21">
        <f t="shared" si="184"/>
        <v>22.818376068376068</v>
      </c>
      <c r="AT241" s="21">
        <f t="shared" si="185"/>
        <v>17.647435897435898</v>
      </c>
      <c r="AU241" s="21">
        <f t="shared" si="186"/>
        <v>20.634615384615383</v>
      </c>
      <c r="AV241" s="21">
        <f t="shared" si="187"/>
        <v>17.029914529914532</v>
      </c>
      <c r="AW241" s="21">
        <f t="shared" si="188"/>
        <v>11.512820512820513</v>
      </c>
      <c r="AX241" s="21">
        <f t="shared" si="189"/>
        <v>11.164529914529915</v>
      </c>
      <c r="AY241" s="21">
        <f t="shared" si="190"/>
        <v>0</v>
      </c>
      <c r="AZ241" s="21">
        <f t="shared" si="191"/>
        <v>0</v>
      </c>
      <c r="BA241" s="21">
        <f t="shared" si="192"/>
        <v>0</v>
      </c>
      <c r="BB241" s="21">
        <f t="shared" si="193"/>
        <v>0</v>
      </c>
      <c r="BC241" s="21">
        <f t="shared" si="194"/>
        <v>0</v>
      </c>
      <c r="BD241" s="21">
        <f t="shared" si="195"/>
        <v>0</v>
      </c>
      <c r="BE241" s="21">
        <f t="shared" si="196"/>
        <v>0</v>
      </c>
      <c r="BF241" s="21">
        <f t="shared" si="197"/>
        <v>0</v>
      </c>
      <c r="BG241" s="21">
        <f t="shared" si="198"/>
        <v>0</v>
      </c>
      <c r="BH241" s="21">
        <f t="shared" si="199"/>
        <v>0</v>
      </c>
      <c r="BI241" s="21">
        <f t="shared" si="200"/>
        <v>0</v>
      </c>
      <c r="BJ241" s="21">
        <f t="shared" si="201"/>
        <v>0</v>
      </c>
      <c r="BK241" s="17">
        <f t="shared" si="202"/>
        <v>254.82477599999999</v>
      </c>
      <c r="BL241" s="22">
        <f t="shared" si="203"/>
        <v>188.00515199999998</v>
      </c>
      <c r="BM241" s="22">
        <f t="shared" si="204"/>
        <v>0</v>
      </c>
      <c r="BN241" s="22">
        <f t="shared" si="205"/>
        <v>17.469192</v>
      </c>
      <c r="BO241" s="22">
        <f t="shared" si="206"/>
        <v>19.747536</v>
      </c>
      <c r="BP241" s="22">
        <f t="shared" si="207"/>
        <v>21.126719999999999</v>
      </c>
      <c r="BQ241" s="22">
        <f t="shared" si="208"/>
        <v>24.669551999999999</v>
      </c>
      <c r="BR241" s="22">
        <f t="shared" si="209"/>
        <v>20.669352</v>
      </c>
      <c r="BS241" s="22">
        <f t="shared" si="210"/>
        <v>17.518751999999999</v>
      </c>
      <c r="BT241" s="22">
        <f t="shared" si="211"/>
        <v>15.121464</v>
      </c>
      <c r="BU241" s="22">
        <f t="shared" si="212"/>
        <v>11.694744</v>
      </c>
      <c r="BV241" s="22">
        <f t="shared" si="213"/>
        <v>13.674311999999999</v>
      </c>
      <c r="BW241" s="22">
        <f t="shared" si="214"/>
        <v>11.28552</v>
      </c>
      <c r="BX241" s="22">
        <f t="shared" si="215"/>
        <v>7.6294079999999997</v>
      </c>
      <c r="BY241" s="22">
        <f t="shared" si="216"/>
        <v>7.3986000000000001</v>
      </c>
      <c r="BZ241" s="22">
        <f t="shared" si="217"/>
        <v>0</v>
      </c>
      <c r="CA241" s="22">
        <f t="shared" si="218"/>
        <v>0</v>
      </c>
      <c r="CB241" s="22">
        <f t="shared" si="219"/>
        <v>0</v>
      </c>
      <c r="CC241" s="22">
        <f t="shared" si="220"/>
        <v>0</v>
      </c>
      <c r="CD241" s="22">
        <f t="shared" si="221"/>
        <v>0</v>
      </c>
      <c r="CE241" s="22">
        <f t="shared" si="222"/>
        <v>0</v>
      </c>
      <c r="CF241" s="22">
        <f t="shared" si="223"/>
        <v>0</v>
      </c>
      <c r="CG241" s="22">
        <f t="shared" si="224"/>
        <v>0</v>
      </c>
      <c r="CH241" s="22">
        <f t="shared" si="225"/>
        <v>0</v>
      </c>
      <c r="CI241" s="22">
        <f t="shared" si="226"/>
        <v>0</v>
      </c>
      <c r="CJ241" s="22">
        <f t="shared" si="227"/>
        <v>0</v>
      </c>
      <c r="CK241" s="22">
        <f t="shared" si="228"/>
        <v>0</v>
      </c>
    </row>
    <row r="242" spans="1:89" x14ac:dyDescent="0.25">
      <c r="A242" t="str">
        <f>VLOOKUP($C242,'Tech Pallet'!$A:$J,10,0)</f>
        <v>PIC</v>
      </c>
      <c r="B242" s="30" t="str">
        <f>VLOOKUP(C242,'Tech Pallet'!A:I,3,0)</f>
        <v>PTS</v>
      </c>
      <c r="C242" s="12">
        <f>VLOOKUP($D242,'DU -UCC'!B:C,2,0)</f>
        <v>65459033</v>
      </c>
      <c r="D242" s="84">
        <v>10077567004793</v>
      </c>
      <c r="E242" s="85" t="s">
        <v>549</v>
      </c>
      <c r="F242" s="86">
        <v>0</v>
      </c>
      <c r="G242" s="86">
        <v>0</v>
      </c>
      <c r="H242" s="86">
        <v>0</v>
      </c>
      <c r="I242" s="86">
        <v>0</v>
      </c>
      <c r="J242" s="86">
        <v>0</v>
      </c>
      <c r="K242" s="86">
        <v>0</v>
      </c>
      <c r="L242" s="86">
        <v>0</v>
      </c>
      <c r="M242" s="86">
        <v>0</v>
      </c>
      <c r="N242" s="86">
        <v>0</v>
      </c>
      <c r="O242" s="86">
        <v>0</v>
      </c>
      <c r="P242" s="86">
        <v>0</v>
      </c>
      <c r="Q242" s="86">
        <v>0</v>
      </c>
      <c r="R242" s="86">
        <v>0</v>
      </c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23">
        <f t="shared" si="173"/>
        <v>0</v>
      </c>
      <c r="AF242">
        <f>VLOOKUP($C242,'Tech Pallet'!$A:$I,9,0)</f>
        <v>240</v>
      </c>
      <c r="AG242">
        <f>VLOOKUP($C242,'Tech Pallet'!$A:$H,8,0)</f>
        <v>3.7839999999999996E-3</v>
      </c>
      <c r="AH242" s="25">
        <f t="shared" si="229"/>
        <v>0</v>
      </c>
      <c r="AI242" s="25">
        <f t="shared" si="174"/>
        <v>0</v>
      </c>
      <c r="AJ242" s="8">
        <f t="shared" si="175"/>
        <v>0</v>
      </c>
      <c r="AK242" s="21">
        <f t="shared" si="176"/>
        <v>0</v>
      </c>
      <c r="AL242" s="20">
        <f t="shared" si="177"/>
        <v>0</v>
      </c>
      <c r="AM242" s="21">
        <f t="shared" si="178"/>
        <v>0</v>
      </c>
      <c r="AN242" s="21">
        <f t="shared" si="179"/>
        <v>0</v>
      </c>
      <c r="AO242" s="21">
        <f t="shared" si="180"/>
        <v>0</v>
      </c>
      <c r="AP242" s="21">
        <f t="shared" si="181"/>
        <v>0</v>
      </c>
      <c r="AQ242" s="21">
        <f t="shared" si="182"/>
        <v>0</v>
      </c>
      <c r="AR242" s="21">
        <f t="shared" si="183"/>
        <v>0</v>
      </c>
      <c r="AS242" s="21">
        <f t="shared" si="184"/>
        <v>0</v>
      </c>
      <c r="AT242" s="21">
        <f t="shared" si="185"/>
        <v>0</v>
      </c>
      <c r="AU242" s="21">
        <f t="shared" si="186"/>
        <v>0</v>
      </c>
      <c r="AV242" s="21">
        <f t="shared" si="187"/>
        <v>0</v>
      </c>
      <c r="AW242" s="21">
        <f t="shared" si="188"/>
        <v>0</v>
      </c>
      <c r="AX242" s="21">
        <f t="shared" si="189"/>
        <v>0</v>
      </c>
      <c r="AY242" s="21">
        <f t="shared" si="190"/>
        <v>0</v>
      </c>
      <c r="AZ242" s="21">
        <f t="shared" si="191"/>
        <v>0</v>
      </c>
      <c r="BA242" s="21">
        <f t="shared" si="192"/>
        <v>0</v>
      </c>
      <c r="BB242" s="21">
        <f t="shared" si="193"/>
        <v>0</v>
      </c>
      <c r="BC242" s="21">
        <f t="shared" si="194"/>
        <v>0</v>
      </c>
      <c r="BD242" s="21">
        <f t="shared" si="195"/>
        <v>0</v>
      </c>
      <c r="BE242" s="21">
        <f t="shared" si="196"/>
        <v>0</v>
      </c>
      <c r="BF242" s="21">
        <f t="shared" si="197"/>
        <v>0</v>
      </c>
      <c r="BG242" s="21">
        <f t="shared" si="198"/>
        <v>0</v>
      </c>
      <c r="BH242" s="21">
        <f t="shared" si="199"/>
        <v>0</v>
      </c>
      <c r="BI242" s="21">
        <f t="shared" si="200"/>
        <v>0</v>
      </c>
      <c r="BJ242" s="21">
        <f t="shared" si="201"/>
        <v>0</v>
      </c>
      <c r="BK242" s="17">
        <f t="shared" si="202"/>
        <v>0</v>
      </c>
      <c r="BL242" s="22">
        <f t="shared" si="203"/>
        <v>0</v>
      </c>
      <c r="BM242" s="22">
        <f t="shared" si="204"/>
        <v>0</v>
      </c>
      <c r="BN242" s="22">
        <f t="shared" si="205"/>
        <v>0</v>
      </c>
      <c r="BO242" s="22">
        <f t="shared" si="206"/>
        <v>0</v>
      </c>
      <c r="BP242" s="22">
        <f t="shared" si="207"/>
        <v>0</v>
      </c>
      <c r="BQ242" s="22">
        <f t="shared" si="208"/>
        <v>0</v>
      </c>
      <c r="BR242" s="22">
        <f t="shared" si="209"/>
        <v>0</v>
      </c>
      <c r="BS242" s="22">
        <f t="shared" si="210"/>
        <v>0</v>
      </c>
      <c r="BT242" s="22">
        <f t="shared" si="211"/>
        <v>0</v>
      </c>
      <c r="BU242" s="22">
        <f t="shared" si="212"/>
        <v>0</v>
      </c>
      <c r="BV242" s="22">
        <f t="shared" si="213"/>
        <v>0</v>
      </c>
      <c r="BW242" s="22">
        <f t="shared" si="214"/>
        <v>0</v>
      </c>
      <c r="BX242" s="22">
        <f t="shared" si="215"/>
        <v>0</v>
      </c>
      <c r="BY242" s="22">
        <f t="shared" si="216"/>
        <v>0</v>
      </c>
      <c r="BZ242" s="22">
        <f t="shared" si="217"/>
        <v>0</v>
      </c>
      <c r="CA242" s="22">
        <f t="shared" si="218"/>
        <v>0</v>
      </c>
      <c r="CB242" s="22">
        <f t="shared" si="219"/>
        <v>0</v>
      </c>
      <c r="CC242" s="22">
        <f t="shared" si="220"/>
        <v>0</v>
      </c>
      <c r="CD242" s="22">
        <f t="shared" si="221"/>
        <v>0</v>
      </c>
      <c r="CE242" s="22">
        <f t="shared" si="222"/>
        <v>0</v>
      </c>
      <c r="CF242" s="22">
        <f t="shared" si="223"/>
        <v>0</v>
      </c>
      <c r="CG242" s="22">
        <f t="shared" si="224"/>
        <v>0</v>
      </c>
      <c r="CH242" s="22">
        <f t="shared" si="225"/>
        <v>0</v>
      </c>
      <c r="CI242" s="22">
        <f t="shared" si="226"/>
        <v>0</v>
      </c>
      <c r="CJ242" s="22">
        <f t="shared" si="227"/>
        <v>0</v>
      </c>
      <c r="CK242" s="22">
        <f t="shared" si="228"/>
        <v>0</v>
      </c>
    </row>
    <row r="243" spans="1:89" x14ac:dyDescent="0.25">
      <c r="A243" t="str">
        <f>VLOOKUP($C243,'Tech Pallet'!$A:$J,10,0)</f>
        <v>NOV</v>
      </c>
      <c r="B243" s="30" t="str">
        <f>VLOOKUP(C243,'Tech Pallet'!A:I,3,0)</f>
        <v>ESS</v>
      </c>
      <c r="C243" s="12">
        <f>VLOOKUP($D243,'DU -UCC'!B:C,2,0)</f>
        <v>64874631</v>
      </c>
      <c r="D243" s="84">
        <v>10075856078708</v>
      </c>
      <c r="E243" s="85" t="s">
        <v>327</v>
      </c>
      <c r="F243" s="86">
        <v>142277</v>
      </c>
      <c r="G243" s="86">
        <v>6706</v>
      </c>
      <c r="H243" s="86">
        <v>4365</v>
      </c>
      <c r="I243" s="86">
        <v>7237</v>
      </c>
      <c r="J243" s="86">
        <v>111</v>
      </c>
      <c r="K243" s="86">
        <v>16226.000100000001</v>
      </c>
      <c r="L243" s="86">
        <v>17764</v>
      </c>
      <c r="M243" s="86">
        <v>9867</v>
      </c>
      <c r="N243" s="86">
        <v>11826</v>
      </c>
      <c r="O243" s="86">
        <v>9768</v>
      </c>
      <c r="P243" s="86">
        <v>9787</v>
      </c>
      <c r="Q243" s="86">
        <v>7001</v>
      </c>
      <c r="R243" s="86">
        <v>7070</v>
      </c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23">
        <f t="shared" si="173"/>
        <v>250005.0001</v>
      </c>
      <c r="AF243">
        <f>VLOOKUP($C243,'Tech Pallet'!$A:$I,9,0)</f>
        <v>189</v>
      </c>
      <c r="AG243">
        <f>VLOOKUP($C243,'Tech Pallet'!$A:$H,8,0)</f>
        <v>2.8380000000000002E-3</v>
      </c>
      <c r="AH243" s="25">
        <f t="shared" si="229"/>
        <v>107728.0001</v>
      </c>
      <c r="AI243" s="25">
        <f t="shared" si="174"/>
        <v>0</v>
      </c>
      <c r="AJ243" s="8">
        <f t="shared" si="175"/>
        <v>752.7883597883598</v>
      </c>
      <c r="AK243" s="21">
        <f t="shared" si="176"/>
        <v>569.98941851851851</v>
      </c>
      <c r="AL243" s="20">
        <f t="shared" si="177"/>
        <v>0</v>
      </c>
      <c r="AM243" s="21">
        <f t="shared" si="178"/>
        <v>35.481481481481481</v>
      </c>
      <c r="AN243" s="21">
        <f t="shared" si="179"/>
        <v>23.095238095238095</v>
      </c>
      <c r="AO243" s="21">
        <f t="shared" si="180"/>
        <v>38.291005291005291</v>
      </c>
      <c r="AP243" s="21">
        <f t="shared" si="181"/>
        <v>0.58730158730158732</v>
      </c>
      <c r="AQ243" s="21">
        <f t="shared" si="182"/>
        <v>85.85185238095238</v>
      </c>
      <c r="AR243" s="21">
        <f t="shared" si="183"/>
        <v>93.989417989417987</v>
      </c>
      <c r="AS243" s="21">
        <f t="shared" si="184"/>
        <v>52.206349206349209</v>
      </c>
      <c r="AT243" s="21">
        <f t="shared" si="185"/>
        <v>62.571428571428569</v>
      </c>
      <c r="AU243" s="21">
        <f t="shared" si="186"/>
        <v>51.682539682539684</v>
      </c>
      <c r="AV243" s="21">
        <f t="shared" si="187"/>
        <v>51.783068783068785</v>
      </c>
      <c r="AW243" s="21">
        <f t="shared" si="188"/>
        <v>37.042328042328045</v>
      </c>
      <c r="AX243" s="21">
        <f t="shared" si="189"/>
        <v>37.407407407407405</v>
      </c>
      <c r="AY243" s="21">
        <f t="shared" si="190"/>
        <v>0</v>
      </c>
      <c r="AZ243" s="21">
        <f t="shared" si="191"/>
        <v>0</v>
      </c>
      <c r="BA243" s="21">
        <f t="shared" si="192"/>
        <v>0</v>
      </c>
      <c r="BB243" s="21">
        <f t="shared" si="193"/>
        <v>0</v>
      </c>
      <c r="BC243" s="21">
        <f t="shared" si="194"/>
        <v>0</v>
      </c>
      <c r="BD243" s="21">
        <f t="shared" si="195"/>
        <v>0</v>
      </c>
      <c r="BE243" s="21">
        <f t="shared" si="196"/>
        <v>0</v>
      </c>
      <c r="BF243" s="21">
        <f t="shared" si="197"/>
        <v>0</v>
      </c>
      <c r="BG243" s="21">
        <f t="shared" si="198"/>
        <v>0</v>
      </c>
      <c r="BH243" s="21">
        <f t="shared" si="199"/>
        <v>0</v>
      </c>
      <c r="BI243" s="21">
        <f t="shared" si="200"/>
        <v>0</v>
      </c>
      <c r="BJ243" s="21">
        <f t="shared" si="201"/>
        <v>0</v>
      </c>
      <c r="BK243" s="17">
        <f t="shared" si="202"/>
        <v>403.78212600000006</v>
      </c>
      <c r="BL243" s="22">
        <f t="shared" si="203"/>
        <v>305.73206428380001</v>
      </c>
      <c r="BM243" s="22">
        <f t="shared" si="204"/>
        <v>0</v>
      </c>
      <c r="BN243" s="22">
        <f t="shared" si="205"/>
        <v>19.031628000000001</v>
      </c>
      <c r="BO243" s="22">
        <f t="shared" si="206"/>
        <v>12.387870000000001</v>
      </c>
      <c r="BP243" s="22">
        <f t="shared" si="207"/>
        <v>20.538606000000001</v>
      </c>
      <c r="BQ243" s="22">
        <f t="shared" si="208"/>
        <v>0.31501800000000002</v>
      </c>
      <c r="BR243" s="22">
        <f t="shared" si="209"/>
        <v>46.049388283800006</v>
      </c>
      <c r="BS243" s="22">
        <f t="shared" si="210"/>
        <v>50.414232000000005</v>
      </c>
      <c r="BT243" s="22">
        <f t="shared" si="211"/>
        <v>28.002546000000002</v>
      </c>
      <c r="BU243" s="22">
        <f t="shared" si="212"/>
        <v>33.562188000000006</v>
      </c>
      <c r="BV243" s="22">
        <f t="shared" si="213"/>
        <v>27.721584000000004</v>
      </c>
      <c r="BW243" s="22">
        <f t="shared" si="214"/>
        <v>27.775506000000004</v>
      </c>
      <c r="BX243" s="22">
        <f t="shared" si="215"/>
        <v>19.868838</v>
      </c>
      <c r="BY243" s="22">
        <f t="shared" si="216"/>
        <v>20.064660000000003</v>
      </c>
      <c r="BZ243" s="22">
        <f t="shared" si="217"/>
        <v>0</v>
      </c>
      <c r="CA243" s="22">
        <f t="shared" si="218"/>
        <v>0</v>
      </c>
      <c r="CB243" s="22">
        <f t="shared" si="219"/>
        <v>0</v>
      </c>
      <c r="CC243" s="22">
        <f t="shared" si="220"/>
        <v>0</v>
      </c>
      <c r="CD243" s="22">
        <f t="shared" si="221"/>
        <v>0</v>
      </c>
      <c r="CE243" s="22">
        <f t="shared" si="222"/>
        <v>0</v>
      </c>
      <c r="CF243" s="22">
        <f t="shared" si="223"/>
        <v>0</v>
      </c>
      <c r="CG243" s="22">
        <f t="shared" si="224"/>
        <v>0</v>
      </c>
      <c r="CH243" s="22">
        <f t="shared" si="225"/>
        <v>0</v>
      </c>
      <c r="CI243" s="22">
        <f t="shared" si="226"/>
        <v>0</v>
      </c>
      <c r="CJ243" s="22">
        <f t="shared" si="227"/>
        <v>0</v>
      </c>
      <c r="CK243" s="22">
        <f t="shared" si="228"/>
        <v>0</v>
      </c>
    </row>
    <row r="244" spans="1:89" x14ac:dyDescent="0.25">
      <c r="A244" t="str">
        <f>VLOOKUP($C244,'Tech Pallet'!$A:$J,10,0)</f>
        <v>NOV</v>
      </c>
      <c r="B244" s="30" t="str">
        <f>VLOOKUP(C244,'Tech Pallet'!A:I,3,0)</f>
        <v>B&amp;J Cups</v>
      </c>
      <c r="C244" s="12">
        <f>VLOOKUP($D244,'DU -UCC'!B:C,2,0)</f>
        <v>64413475</v>
      </c>
      <c r="D244" s="84">
        <v>10076840200150</v>
      </c>
      <c r="E244" s="85" t="s">
        <v>252</v>
      </c>
      <c r="F244" s="86">
        <v>229165</v>
      </c>
      <c r="G244" s="86">
        <v>13764</v>
      </c>
      <c r="H244" s="86">
        <v>14231</v>
      </c>
      <c r="I244" s="86">
        <v>14568</v>
      </c>
      <c r="J244" s="86">
        <v>14256</v>
      </c>
      <c r="K244" s="86">
        <v>13860.000099999999</v>
      </c>
      <c r="L244" s="86">
        <v>13445</v>
      </c>
      <c r="M244" s="86">
        <v>13342</v>
      </c>
      <c r="N244" s="86">
        <v>8196</v>
      </c>
      <c r="O244" s="86">
        <v>11958</v>
      </c>
      <c r="P244" s="86">
        <v>6282</v>
      </c>
      <c r="Q244" s="86">
        <v>4404</v>
      </c>
      <c r="R244" s="86">
        <v>8052</v>
      </c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23">
        <f t="shared" si="173"/>
        <v>365523.0001</v>
      </c>
      <c r="AF244">
        <f>VLOOKUP($C244,'Tech Pallet'!$A:$I,9,0)</f>
        <v>468</v>
      </c>
      <c r="AG244">
        <f>VLOOKUP($C244,'Tech Pallet'!$A:$H,8,0)</f>
        <v>1.4159999999999999E-3</v>
      </c>
      <c r="AH244" s="25">
        <f t="shared" si="229"/>
        <v>136358.0001</v>
      </c>
      <c r="AI244" s="25">
        <f t="shared" si="174"/>
        <v>0</v>
      </c>
      <c r="AJ244" s="8">
        <f t="shared" si="175"/>
        <v>489.66880341880341</v>
      </c>
      <c r="AK244" s="21">
        <f t="shared" si="176"/>
        <v>291.36324807692307</v>
      </c>
      <c r="AL244" s="20">
        <f t="shared" si="177"/>
        <v>0</v>
      </c>
      <c r="AM244" s="21">
        <f t="shared" si="178"/>
        <v>29.410256410256409</v>
      </c>
      <c r="AN244" s="21">
        <f t="shared" si="179"/>
        <v>30.408119658119659</v>
      </c>
      <c r="AO244" s="21">
        <f t="shared" si="180"/>
        <v>31.128205128205128</v>
      </c>
      <c r="AP244" s="21">
        <f t="shared" si="181"/>
        <v>30.46153846153846</v>
      </c>
      <c r="AQ244" s="21">
        <f t="shared" si="182"/>
        <v>29.615384829059828</v>
      </c>
      <c r="AR244" s="21">
        <f t="shared" si="183"/>
        <v>28.728632478632477</v>
      </c>
      <c r="AS244" s="21">
        <f t="shared" si="184"/>
        <v>28.508547008547009</v>
      </c>
      <c r="AT244" s="21">
        <f t="shared" si="185"/>
        <v>17.512820512820515</v>
      </c>
      <c r="AU244" s="21">
        <f t="shared" si="186"/>
        <v>25.551282051282051</v>
      </c>
      <c r="AV244" s="21">
        <f t="shared" si="187"/>
        <v>13.423076923076923</v>
      </c>
      <c r="AW244" s="21">
        <f t="shared" si="188"/>
        <v>9.4102564102564106</v>
      </c>
      <c r="AX244" s="21">
        <f t="shared" si="189"/>
        <v>17.205128205128204</v>
      </c>
      <c r="AY244" s="21">
        <f t="shared" si="190"/>
        <v>0</v>
      </c>
      <c r="AZ244" s="21">
        <f t="shared" si="191"/>
        <v>0</v>
      </c>
      <c r="BA244" s="21">
        <f t="shared" si="192"/>
        <v>0</v>
      </c>
      <c r="BB244" s="21">
        <f t="shared" si="193"/>
        <v>0</v>
      </c>
      <c r="BC244" s="21">
        <f t="shared" si="194"/>
        <v>0</v>
      </c>
      <c r="BD244" s="21">
        <f t="shared" si="195"/>
        <v>0</v>
      </c>
      <c r="BE244" s="21">
        <f t="shared" si="196"/>
        <v>0</v>
      </c>
      <c r="BF244" s="21">
        <f t="shared" si="197"/>
        <v>0</v>
      </c>
      <c r="BG244" s="21">
        <f t="shared" si="198"/>
        <v>0</v>
      </c>
      <c r="BH244" s="21">
        <f t="shared" si="199"/>
        <v>0</v>
      </c>
      <c r="BI244" s="21">
        <f t="shared" si="200"/>
        <v>0</v>
      </c>
      <c r="BJ244" s="21">
        <f t="shared" si="201"/>
        <v>0</v>
      </c>
      <c r="BK244" s="17">
        <f t="shared" si="202"/>
        <v>324.49763999999999</v>
      </c>
      <c r="BL244" s="22">
        <f t="shared" si="203"/>
        <v>193.08292814160001</v>
      </c>
      <c r="BM244" s="22">
        <f t="shared" si="204"/>
        <v>0</v>
      </c>
      <c r="BN244" s="22">
        <f t="shared" si="205"/>
        <v>19.489823999999999</v>
      </c>
      <c r="BO244" s="22">
        <f t="shared" si="206"/>
        <v>20.151095999999999</v>
      </c>
      <c r="BP244" s="22">
        <f t="shared" si="207"/>
        <v>20.628287999999998</v>
      </c>
      <c r="BQ244" s="22">
        <f t="shared" si="208"/>
        <v>20.186495999999998</v>
      </c>
      <c r="BR244" s="22">
        <f t="shared" si="209"/>
        <v>19.625760141599997</v>
      </c>
      <c r="BS244" s="22">
        <f t="shared" si="210"/>
        <v>19.038119999999999</v>
      </c>
      <c r="BT244" s="22">
        <f t="shared" si="211"/>
        <v>18.892271999999998</v>
      </c>
      <c r="BU244" s="22">
        <f t="shared" si="212"/>
        <v>11.605535999999999</v>
      </c>
      <c r="BV244" s="22">
        <f t="shared" si="213"/>
        <v>16.932527999999998</v>
      </c>
      <c r="BW244" s="22">
        <f t="shared" si="214"/>
        <v>8.8953119999999988</v>
      </c>
      <c r="BX244" s="22">
        <f t="shared" si="215"/>
        <v>6.2360639999999998</v>
      </c>
      <c r="BY244" s="22">
        <f t="shared" si="216"/>
        <v>11.401631999999999</v>
      </c>
      <c r="BZ244" s="22">
        <f t="shared" si="217"/>
        <v>0</v>
      </c>
      <c r="CA244" s="22">
        <f t="shared" si="218"/>
        <v>0</v>
      </c>
      <c r="CB244" s="22">
        <f t="shared" si="219"/>
        <v>0</v>
      </c>
      <c r="CC244" s="22">
        <f t="shared" si="220"/>
        <v>0</v>
      </c>
      <c r="CD244" s="22">
        <f t="shared" si="221"/>
        <v>0</v>
      </c>
      <c r="CE244" s="22">
        <f t="shared" si="222"/>
        <v>0</v>
      </c>
      <c r="CF244" s="22">
        <f t="shared" si="223"/>
        <v>0</v>
      </c>
      <c r="CG244" s="22">
        <f t="shared" si="224"/>
        <v>0</v>
      </c>
      <c r="CH244" s="22">
        <f t="shared" si="225"/>
        <v>0</v>
      </c>
      <c r="CI244" s="22">
        <f t="shared" si="226"/>
        <v>0</v>
      </c>
      <c r="CJ244" s="22">
        <f t="shared" si="227"/>
        <v>0</v>
      </c>
      <c r="CK244" s="22">
        <f t="shared" si="228"/>
        <v>0</v>
      </c>
    </row>
    <row r="245" spans="1:89" x14ac:dyDescent="0.25">
      <c r="A245" t="str">
        <f>VLOOKUP($C245,'Tech Pallet'!$A:$J,10,0)</f>
        <v>NOV</v>
      </c>
      <c r="B245" s="30" t="str">
        <f>VLOOKUP(C245,'Tech Pallet'!A:I,3,0)</f>
        <v>EDF</v>
      </c>
      <c r="C245" s="12">
        <f>VLOOKUP($D245,'DU -UCC'!B:C,2,0)</f>
        <v>68852583</v>
      </c>
      <c r="D245" s="84">
        <v>10075856024095</v>
      </c>
      <c r="E245" s="85" t="s">
        <v>369</v>
      </c>
      <c r="F245" s="86">
        <v>89493</v>
      </c>
      <c r="G245" s="86">
        <v>5209</v>
      </c>
      <c r="H245" s="86">
        <v>5328</v>
      </c>
      <c r="I245" s="86">
        <v>8760</v>
      </c>
      <c r="J245" s="86">
        <v>7680</v>
      </c>
      <c r="K245" s="86">
        <v>10812</v>
      </c>
      <c r="L245" s="86">
        <v>10067</v>
      </c>
      <c r="M245" s="86">
        <v>7566</v>
      </c>
      <c r="N245" s="86">
        <v>7566</v>
      </c>
      <c r="O245" s="86">
        <v>4893</v>
      </c>
      <c r="P245" s="86">
        <v>7176</v>
      </c>
      <c r="Q245" s="86">
        <v>3504</v>
      </c>
      <c r="R245" s="86">
        <v>3624</v>
      </c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23">
        <f t="shared" si="173"/>
        <v>171678</v>
      </c>
      <c r="AF245">
        <f>VLOOKUP($C245,'Tech Pallet'!$A:$I,9,0)</f>
        <v>132</v>
      </c>
      <c r="AG245">
        <f>VLOOKUP($C245,'Tech Pallet'!$A:$H,8,0)</f>
        <v>8.5199999999999998E-3</v>
      </c>
      <c r="AH245" s="25">
        <f t="shared" si="229"/>
        <v>82185</v>
      </c>
      <c r="AI245" s="25">
        <f t="shared" si="174"/>
        <v>0</v>
      </c>
      <c r="AJ245" s="8">
        <f t="shared" si="175"/>
        <v>677.97727272727275</v>
      </c>
      <c r="AK245" s="21">
        <f t="shared" si="176"/>
        <v>622.61363636363637</v>
      </c>
      <c r="AL245" s="20">
        <f t="shared" si="177"/>
        <v>0</v>
      </c>
      <c r="AM245" s="21">
        <f t="shared" si="178"/>
        <v>39.462121212121211</v>
      </c>
      <c r="AN245" s="21">
        <f t="shared" si="179"/>
        <v>40.363636363636367</v>
      </c>
      <c r="AO245" s="21">
        <f t="shared" si="180"/>
        <v>66.36363636363636</v>
      </c>
      <c r="AP245" s="21">
        <f t="shared" si="181"/>
        <v>58.18181818181818</v>
      </c>
      <c r="AQ245" s="21">
        <f t="shared" si="182"/>
        <v>81.909090909090907</v>
      </c>
      <c r="AR245" s="21">
        <f t="shared" si="183"/>
        <v>76.265151515151516</v>
      </c>
      <c r="AS245" s="21">
        <f t="shared" si="184"/>
        <v>57.31818181818182</v>
      </c>
      <c r="AT245" s="21">
        <f t="shared" si="185"/>
        <v>57.31818181818182</v>
      </c>
      <c r="AU245" s="21">
        <f t="shared" si="186"/>
        <v>37.06818181818182</v>
      </c>
      <c r="AV245" s="21">
        <f t="shared" si="187"/>
        <v>54.363636363636367</v>
      </c>
      <c r="AW245" s="21">
        <f t="shared" si="188"/>
        <v>26.545454545454547</v>
      </c>
      <c r="AX245" s="21">
        <f t="shared" si="189"/>
        <v>27.454545454545453</v>
      </c>
      <c r="AY245" s="21">
        <f t="shared" si="190"/>
        <v>0</v>
      </c>
      <c r="AZ245" s="21">
        <f t="shared" si="191"/>
        <v>0</v>
      </c>
      <c r="BA245" s="21">
        <f t="shared" si="192"/>
        <v>0</v>
      </c>
      <c r="BB245" s="21">
        <f t="shared" si="193"/>
        <v>0</v>
      </c>
      <c r="BC245" s="21">
        <f t="shared" si="194"/>
        <v>0</v>
      </c>
      <c r="BD245" s="21">
        <f t="shared" si="195"/>
        <v>0</v>
      </c>
      <c r="BE245" s="21">
        <f t="shared" si="196"/>
        <v>0</v>
      </c>
      <c r="BF245" s="21">
        <f t="shared" si="197"/>
        <v>0</v>
      </c>
      <c r="BG245" s="21">
        <f t="shared" si="198"/>
        <v>0</v>
      </c>
      <c r="BH245" s="21">
        <f t="shared" si="199"/>
        <v>0</v>
      </c>
      <c r="BI245" s="21">
        <f t="shared" si="200"/>
        <v>0</v>
      </c>
      <c r="BJ245" s="21">
        <f t="shared" si="201"/>
        <v>0</v>
      </c>
      <c r="BK245" s="17">
        <f t="shared" si="202"/>
        <v>762.48036000000002</v>
      </c>
      <c r="BL245" s="22">
        <f t="shared" si="203"/>
        <v>700.21619999999996</v>
      </c>
      <c r="BM245" s="22">
        <f t="shared" si="204"/>
        <v>0</v>
      </c>
      <c r="BN245" s="22">
        <f t="shared" si="205"/>
        <v>44.380679999999998</v>
      </c>
      <c r="BO245" s="22">
        <f t="shared" si="206"/>
        <v>45.394559999999998</v>
      </c>
      <c r="BP245" s="22">
        <f t="shared" si="207"/>
        <v>74.635199999999998</v>
      </c>
      <c r="BQ245" s="22">
        <f t="shared" si="208"/>
        <v>65.433599999999998</v>
      </c>
      <c r="BR245" s="22">
        <f t="shared" si="209"/>
        <v>92.11824</v>
      </c>
      <c r="BS245" s="22">
        <f t="shared" si="210"/>
        <v>85.770839999999993</v>
      </c>
      <c r="BT245" s="22">
        <f t="shared" si="211"/>
        <v>64.462320000000005</v>
      </c>
      <c r="BU245" s="22">
        <f t="shared" si="212"/>
        <v>64.462320000000005</v>
      </c>
      <c r="BV245" s="22">
        <f t="shared" si="213"/>
        <v>41.688359999999996</v>
      </c>
      <c r="BW245" s="22">
        <f t="shared" si="214"/>
        <v>61.139519999999997</v>
      </c>
      <c r="BX245" s="22">
        <f t="shared" si="215"/>
        <v>29.85408</v>
      </c>
      <c r="BY245" s="22">
        <f t="shared" si="216"/>
        <v>30.876480000000001</v>
      </c>
      <c r="BZ245" s="22">
        <f t="shared" si="217"/>
        <v>0</v>
      </c>
      <c r="CA245" s="22">
        <f t="shared" si="218"/>
        <v>0</v>
      </c>
      <c r="CB245" s="22">
        <f t="shared" si="219"/>
        <v>0</v>
      </c>
      <c r="CC245" s="22">
        <f t="shared" si="220"/>
        <v>0</v>
      </c>
      <c r="CD245" s="22">
        <f t="shared" si="221"/>
        <v>0</v>
      </c>
      <c r="CE245" s="22">
        <f t="shared" si="222"/>
        <v>0</v>
      </c>
      <c r="CF245" s="22">
        <f t="shared" si="223"/>
        <v>0</v>
      </c>
      <c r="CG245" s="22">
        <f t="shared" si="224"/>
        <v>0</v>
      </c>
      <c r="CH245" s="22">
        <f t="shared" si="225"/>
        <v>0</v>
      </c>
      <c r="CI245" s="22">
        <f t="shared" si="226"/>
        <v>0</v>
      </c>
      <c r="CJ245" s="22">
        <f t="shared" si="227"/>
        <v>0</v>
      </c>
      <c r="CK245" s="22">
        <f t="shared" si="228"/>
        <v>0</v>
      </c>
    </row>
    <row r="246" spans="1:89" x14ac:dyDescent="0.25">
      <c r="A246" t="str">
        <f>VLOOKUP($C246,'Tech Pallet'!$A:$J,10,0)</f>
        <v>NOV</v>
      </c>
      <c r="B246" s="30" t="str">
        <f>VLOOKUP(C246,'Tech Pallet'!A:I,3,0)</f>
        <v>Facepieces</v>
      </c>
      <c r="C246" s="12">
        <f>VLOOKUP($D246,'DU -UCC'!B:C,2,0)</f>
        <v>64403170</v>
      </c>
      <c r="D246" s="84">
        <v>10077567004120</v>
      </c>
      <c r="E246" s="85" t="s">
        <v>401</v>
      </c>
      <c r="F246" s="86">
        <v>0</v>
      </c>
      <c r="G246" s="86">
        <v>0</v>
      </c>
      <c r="H246" s="86">
        <v>0</v>
      </c>
      <c r="I246" s="86">
        <v>0</v>
      </c>
      <c r="J246" s="86">
        <v>0</v>
      </c>
      <c r="K246" s="86">
        <v>0</v>
      </c>
      <c r="L246" s="86">
        <v>4997</v>
      </c>
      <c r="M246" s="86">
        <v>3565</v>
      </c>
      <c r="N246" s="86">
        <v>2505</v>
      </c>
      <c r="O246" s="86">
        <v>540</v>
      </c>
      <c r="P246" s="86">
        <v>300</v>
      </c>
      <c r="Q246" s="86">
        <v>570</v>
      </c>
      <c r="R246" s="86">
        <v>645</v>
      </c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23">
        <f t="shared" si="173"/>
        <v>13122</v>
      </c>
      <c r="AF246">
        <f>VLOOKUP($C246,'Tech Pallet'!$A:$I,9,0)</f>
        <v>195</v>
      </c>
      <c r="AG246">
        <f>VLOOKUP($C246,'Tech Pallet'!$A:$H,8,0)</f>
        <v>2.16E-3</v>
      </c>
      <c r="AH246" s="25">
        <f t="shared" si="229"/>
        <v>13122</v>
      </c>
      <c r="AI246" s="25">
        <f t="shared" si="174"/>
        <v>0</v>
      </c>
      <c r="AJ246" s="8">
        <f t="shared" si="175"/>
        <v>0</v>
      </c>
      <c r="AK246" s="21">
        <f t="shared" si="176"/>
        <v>67.292307692307688</v>
      </c>
      <c r="AL246" s="20">
        <f t="shared" si="177"/>
        <v>0</v>
      </c>
      <c r="AM246" s="21">
        <f t="shared" si="178"/>
        <v>0</v>
      </c>
      <c r="AN246" s="21">
        <f t="shared" si="179"/>
        <v>0</v>
      </c>
      <c r="AO246" s="21">
        <f t="shared" si="180"/>
        <v>0</v>
      </c>
      <c r="AP246" s="21">
        <f t="shared" si="181"/>
        <v>0</v>
      </c>
      <c r="AQ246" s="21">
        <f t="shared" si="182"/>
        <v>0</v>
      </c>
      <c r="AR246" s="21">
        <f t="shared" si="183"/>
        <v>25.625641025641027</v>
      </c>
      <c r="AS246" s="21">
        <f t="shared" si="184"/>
        <v>18.282051282051281</v>
      </c>
      <c r="AT246" s="21">
        <f t="shared" si="185"/>
        <v>12.846153846153847</v>
      </c>
      <c r="AU246" s="21">
        <f t="shared" si="186"/>
        <v>2.7692307692307692</v>
      </c>
      <c r="AV246" s="21">
        <f t="shared" si="187"/>
        <v>1.5384615384615385</v>
      </c>
      <c r="AW246" s="21">
        <f t="shared" si="188"/>
        <v>2.9230769230769229</v>
      </c>
      <c r="AX246" s="21">
        <f t="shared" si="189"/>
        <v>3.3076923076923075</v>
      </c>
      <c r="AY246" s="21">
        <f t="shared" si="190"/>
        <v>0</v>
      </c>
      <c r="AZ246" s="21">
        <f t="shared" si="191"/>
        <v>0</v>
      </c>
      <c r="BA246" s="21">
        <f t="shared" si="192"/>
        <v>0</v>
      </c>
      <c r="BB246" s="21">
        <f t="shared" si="193"/>
        <v>0</v>
      </c>
      <c r="BC246" s="21">
        <f t="shared" si="194"/>
        <v>0</v>
      </c>
      <c r="BD246" s="21">
        <f t="shared" si="195"/>
        <v>0</v>
      </c>
      <c r="BE246" s="21">
        <f t="shared" si="196"/>
        <v>0</v>
      </c>
      <c r="BF246" s="21">
        <f t="shared" si="197"/>
        <v>0</v>
      </c>
      <c r="BG246" s="21">
        <f t="shared" si="198"/>
        <v>0</v>
      </c>
      <c r="BH246" s="21">
        <f t="shared" si="199"/>
        <v>0</v>
      </c>
      <c r="BI246" s="21">
        <f t="shared" si="200"/>
        <v>0</v>
      </c>
      <c r="BJ246" s="21">
        <f t="shared" si="201"/>
        <v>0</v>
      </c>
      <c r="BK246" s="17">
        <f t="shared" si="202"/>
        <v>0</v>
      </c>
      <c r="BL246" s="22">
        <f t="shared" si="203"/>
        <v>28.343520000000002</v>
      </c>
      <c r="BM246" s="22">
        <f t="shared" si="204"/>
        <v>0</v>
      </c>
      <c r="BN246" s="22">
        <f t="shared" si="205"/>
        <v>0</v>
      </c>
      <c r="BO246" s="22">
        <f t="shared" si="206"/>
        <v>0</v>
      </c>
      <c r="BP246" s="22">
        <f t="shared" si="207"/>
        <v>0</v>
      </c>
      <c r="BQ246" s="22">
        <f t="shared" si="208"/>
        <v>0</v>
      </c>
      <c r="BR246" s="22">
        <f t="shared" si="209"/>
        <v>0</v>
      </c>
      <c r="BS246" s="22">
        <f t="shared" si="210"/>
        <v>10.793520000000001</v>
      </c>
      <c r="BT246" s="22">
        <f t="shared" si="211"/>
        <v>7.7004000000000001</v>
      </c>
      <c r="BU246" s="22">
        <f t="shared" si="212"/>
        <v>5.4108000000000001</v>
      </c>
      <c r="BV246" s="22">
        <f t="shared" si="213"/>
        <v>1.1664000000000001</v>
      </c>
      <c r="BW246" s="22">
        <f t="shared" si="214"/>
        <v>0.64800000000000002</v>
      </c>
      <c r="BX246" s="22">
        <f t="shared" si="215"/>
        <v>1.2312000000000001</v>
      </c>
      <c r="BY246" s="22">
        <f t="shared" si="216"/>
        <v>1.3932</v>
      </c>
      <c r="BZ246" s="22">
        <f t="shared" si="217"/>
        <v>0</v>
      </c>
      <c r="CA246" s="22">
        <f t="shared" si="218"/>
        <v>0</v>
      </c>
      <c r="CB246" s="22">
        <f t="shared" si="219"/>
        <v>0</v>
      </c>
      <c r="CC246" s="22">
        <f t="shared" si="220"/>
        <v>0</v>
      </c>
      <c r="CD246" s="22">
        <f t="shared" si="221"/>
        <v>0</v>
      </c>
      <c r="CE246" s="22">
        <f t="shared" si="222"/>
        <v>0</v>
      </c>
      <c r="CF246" s="22">
        <f t="shared" si="223"/>
        <v>0</v>
      </c>
      <c r="CG246" s="22">
        <f t="shared" si="224"/>
        <v>0</v>
      </c>
      <c r="CH246" s="22">
        <f t="shared" si="225"/>
        <v>0</v>
      </c>
      <c r="CI246" s="22">
        <f t="shared" si="226"/>
        <v>0</v>
      </c>
      <c r="CJ246" s="22">
        <f t="shared" si="227"/>
        <v>0</v>
      </c>
      <c r="CK246" s="22">
        <f t="shared" si="228"/>
        <v>0</v>
      </c>
    </row>
    <row r="247" spans="1:89" x14ac:dyDescent="0.25">
      <c r="A247" t="str">
        <f>VLOOKUP($C247,'Tech Pallet'!$A:$J,10,0)</f>
        <v>PIC</v>
      </c>
      <c r="B247" s="30" t="str">
        <f>VLOOKUP(C247,'Tech Pallet'!A:I,3,0)</f>
        <v>Talenti</v>
      </c>
      <c r="C247" s="12">
        <f>VLOOKUP($D247,'DU -UCC'!B:C,2,0)</f>
        <v>64369043</v>
      </c>
      <c r="D247" s="84">
        <v>10186852001604</v>
      </c>
      <c r="E247" s="85" t="s">
        <v>390</v>
      </c>
      <c r="F247" s="86">
        <v>86069</v>
      </c>
      <c r="G247" s="86">
        <v>6224</v>
      </c>
      <c r="H247" s="86">
        <v>2099</v>
      </c>
      <c r="I247" s="86">
        <v>8925</v>
      </c>
      <c r="J247" s="86">
        <v>7830</v>
      </c>
      <c r="K247" s="86">
        <v>7380</v>
      </c>
      <c r="L247" s="86">
        <v>9537</v>
      </c>
      <c r="M247" s="86">
        <v>6798</v>
      </c>
      <c r="N247" s="86">
        <v>5985</v>
      </c>
      <c r="O247" s="86">
        <v>6480</v>
      </c>
      <c r="P247" s="86">
        <v>7019</v>
      </c>
      <c r="Q247" s="86">
        <v>5595</v>
      </c>
      <c r="R247" s="86">
        <v>2423</v>
      </c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23">
        <f t="shared" si="173"/>
        <v>162364</v>
      </c>
      <c r="AF247">
        <f>VLOOKUP($C247,'Tech Pallet'!$A:$I,9,0)</f>
        <v>255</v>
      </c>
      <c r="AG247">
        <f>VLOOKUP($C247,'Tech Pallet'!$A:$H,8,0)</f>
        <v>3.552E-3</v>
      </c>
      <c r="AH247" s="25">
        <f t="shared" si="229"/>
        <v>76295</v>
      </c>
      <c r="AI247" s="25">
        <f t="shared" si="174"/>
        <v>0</v>
      </c>
      <c r="AJ247" s="8">
        <f t="shared" si="175"/>
        <v>337.52549019607841</v>
      </c>
      <c r="AK247" s="21">
        <f t="shared" si="176"/>
        <v>299.19607843137254</v>
      </c>
      <c r="AL247" s="20">
        <f t="shared" si="177"/>
        <v>0</v>
      </c>
      <c r="AM247" s="21">
        <f t="shared" si="178"/>
        <v>24.407843137254901</v>
      </c>
      <c r="AN247" s="21">
        <f t="shared" si="179"/>
        <v>8.231372549019607</v>
      </c>
      <c r="AO247" s="21">
        <f t="shared" si="180"/>
        <v>35</v>
      </c>
      <c r="AP247" s="21">
        <f t="shared" si="181"/>
        <v>30.705882352941178</v>
      </c>
      <c r="AQ247" s="21">
        <f t="shared" si="182"/>
        <v>28.941176470588236</v>
      </c>
      <c r="AR247" s="21">
        <f t="shared" si="183"/>
        <v>37.4</v>
      </c>
      <c r="AS247" s="21">
        <f t="shared" si="184"/>
        <v>26.658823529411766</v>
      </c>
      <c r="AT247" s="21">
        <f t="shared" si="185"/>
        <v>23.470588235294116</v>
      </c>
      <c r="AU247" s="21">
        <f t="shared" si="186"/>
        <v>25.411764705882351</v>
      </c>
      <c r="AV247" s="21">
        <f t="shared" si="187"/>
        <v>27.525490196078433</v>
      </c>
      <c r="AW247" s="21">
        <f t="shared" si="188"/>
        <v>21.941176470588236</v>
      </c>
      <c r="AX247" s="21">
        <f t="shared" si="189"/>
        <v>9.5019607843137255</v>
      </c>
      <c r="AY247" s="21">
        <f t="shared" si="190"/>
        <v>0</v>
      </c>
      <c r="AZ247" s="21">
        <f t="shared" si="191"/>
        <v>0</v>
      </c>
      <c r="BA247" s="21">
        <f t="shared" si="192"/>
        <v>0</v>
      </c>
      <c r="BB247" s="21">
        <f t="shared" si="193"/>
        <v>0</v>
      </c>
      <c r="BC247" s="21">
        <f t="shared" si="194"/>
        <v>0</v>
      </c>
      <c r="BD247" s="21">
        <f t="shared" si="195"/>
        <v>0</v>
      </c>
      <c r="BE247" s="21">
        <f t="shared" si="196"/>
        <v>0</v>
      </c>
      <c r="BF247" s="21">
        <f t="shared" si="197"/>
        <v>0</v>
      </c>
      <c r="BG247" s="21">
        <f t="shared" si="198"/>
        <v>0</v>
      </c>
      <c r="BH247" s="21">
        <f t="shared" si="199"/>
        <v>0</v>
      </c>
      <c r="BI247" s="21">
        <f t="shared" si="200"/>
        <v>0</v>
      </c>
      <c r="BJ247" s="21">
        <f t="shared" si="201"/>
        <v>0</v>
      </c>
      <c r="BK247" s="17">
        <f t="shared" si="202"/>
        <v>305.71708799999999</v>
      </c>
      <c r="BL247" s="22">
        <f t="shared" si="203"/>
        <v>270.99984000000001</v>
      </c>
      <c r="BM247" s="22">
        <f t="shared" si="204"/>
        <v>0</v>
      </c>
      <c r="BN247" s="22">
        <f t="shared" si="205"/>
        <v>22.107648000000001</v>
      </c>
      <c r="BO247" s="22">
        <f t="shared" si="206"/>
        <v>7.4556480000000001</v>
      </c>
      <c r="BP247" s="22">
        <f t="shared" si="207"/>
        <v>31.701599999999999</v>
      </c>
      <c r="BQ247" s="22">
        <f t="shared" si="208"/>
        <v>27.812159999999999</v>
      </c>
      <c r="BR247" s="22">
        <f t="shared" si="209"/>
        <v>26.213760000000001</v>
      </c>
      <c r="BS247" s="22">
        <f t="shared" si="210"/>
        <v>33.875424000000002</v>
      </c>
      <c r="BT247" s="22">
        <f t="shared" si="211"/>
        <v>24.146495999999999</v>
      </c>
      <c r="BU247" s="22">
        <f t="shared" si="212"/>
        <v>21.25872</v>
      </c>
      <c r="BV247" s="22">
        <f t="shared" si="213"/>
        <v>23.016960000000001</v>
      </c>
      <c r="BW247" s="22">
        <f t="shared" si="214"/>
        <v>24.931488000000002</v>
      </c>
      <c r="BX247" s="22">
        <f t="shared" si="215"/>
        <v>19.873439999999999</v>
      </c>
      <c r="BY247" s="22">
        <f t="shared" si="216"/>
        <v>8.6064959999999999</v>
      </c>
      <c r="BZ247" s="22">
        <f t="shared" si="217"/>
        <v>0</v>
      </c>
      <c r="CA247" s="22">
        <f t="shared" si="218"/>
        <v>0</v>
      </c>
      <c r="CB247" s="22">
        <f t="shared" si="219"/>
        <v>0</v>
      </c>
      <c r="CC247" s="22">
        <f t="shared" si="220"/>
        <v>0</v>
      </c>
      <c r="CD247" s="22">
        <f t="shared" si="221"/>
        <v>0</v>
      </c>
      <c r="CE247" s="22">
        <f t="shared" si="222"/>
        <v>0</v>
      </c>
      <c r="CF247" s="22">
        <f t="shared" si="223"/>
        <v>0</v>
      </c>
      <c r="CG247" s="22">
        <f t="shared" si="224"/>
        <v>0</v>
      </c>
      <c r="CH247" s="22">
        <f t="shared" si="225"/>
        <v>0</v>
      </c>
      <c r="CI247" s="22">
        <f t="shared" si="226"/>
        <v>0</v>
      </c>
      <c r="CJ247" s="22">
        <f t="shared" si="227"/>
        <v>0</v>
      </c>
      <c r="CK247" s="22">
        <f t="shared" si="228"/>
        <v>0</v>
      </c>
    </row>
    <row r="248" spans="1:89" x14ac:dyDescent="0.25">
      <c r="A248" t="str">
        <f>VLOOKUP($C248,'Tech Pallet'!$A:$J,10,0)</f>
        <v>PIC</v>
      </c>
      <c r="B248" s="30" t="str">
        <f>VLOOKUP(C248,'Tech Pallet'!A:I,3,0)</f>
        <v>Talenti</v>
      </c>
      <c r="C248" s="12">
        <f>VLOOKUP($D248,'DU -UCC'!B:C,2,0)</f>
        <v>64369035</v>
      </c>
      <c r="D248" s="84">
        <v>10186852001628</v>
      </c>
      <c r="E248" s="85" t="s">
        <v>356</v>
      </c>
      <c r="F248" s="86">
        <v>93738</v>
      </c>
      <c r="G248" s="86">
        <v>6555</v>
      </c>
      <c r="H248" s="86">
        <v>6645</v>
      </c>
      <c r="I248" s="86">
        <v>10275</v>
      </c>
      <c r="J248" s="86">
        <v>9930</v>
      </c>
      <c r="K248" s="86">
        <v>12089</v>
      </c>
      <c r="L248" s="86">
        <v>11384</v>
      </c>
      <c r="M248" s="86">
        <v>7626</v>
      </c>
      <c r="N248" s="86">
        <v>8235</v>
      </c>
      <c r="O248" s="86">
        <v>8568</v>
      </c>
      <c r="P248" s="86">
        <v>7590</v>
      </c>
      <c r="Q248" s="86">
        <v>7020</v>
      </c>
      <c r="R248" s="86">
        <v>4590</v>
      </c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23">
        <f t="shared" si="173"/>
        <v>194245</v>
      </c>
      <c r="AF248">
        <f>VLOOKUP($C248,'Tech Pallet'!$A:$I,9,0)</f>
        <v>255</v>
      </c>
      <c r="AG248">
        <f>VLOOKUP($C248,'Tech Pallet'!$A:$H,8,0)</f>
        <v>3.7839999999999996E-3</v>
      </c>
      <c r="AH248" s="25">
        <f t="shared" si="229"/>
        <v>100507</v>
      </c>
      <c r="AI248" s="25">
        <f t="shared" si="174"/>
        <v>0</v>
      </c>
      <c r="AJ248" s="8">
        <f t="shared" si="175"/>
        <v>367.6</v>
      </c>
      <c r="AK248" s="21">
        <f t="shared" si="176"/>
        <v>394.14509803921567</v>
      </c>
      <c r="AL248" s="20">
        <f t="shared" si="177"/>
        <v>0</v>
      </c>
      <c r="AM248" s="21">
        <f t="shared" si="178"/>
        <v>25.705882352941178</v>
      </c>
      <c r="AN248" s="21">
        <f t="shared" si="179"/>
        <v>26.058823529411764</v>
      </c>
      <c r="AO248" s="21">
        <f t="shared" si="180"/>
        <v>40.294117647058826</v>
      </c>
      <c r="AP248" s="21">
        <f t="shared" si="181"/>
        <v>38.941176470588232</v>
      </c>
      <c r="AQ248" s="21">
        <f t="shared" si="182"/>
        <v>47.407843137254901</v>
      </c>
      <c r="AR248" s="21">
        <f t="shared" si="183"/>
        <v>44.643137254901958</v>
      </c>
      <c r="AS248" s="21">
        <f t="shared" si="184"/>
        <v>29.905882352941177</v>
      </c>
      <c r="AT248" s="21">
        <f t="shared" si="185"/>
        <v>32.294117647058826</v>
      </c>
      <c r="AU248" s="21">
        <f t="shared" si="186"/>
        <v>33.6</v>
      </c>
      <c r="AV248" s="21">
        <f t="shared" si="187"/>
        <v>29.764705882352942</v>
      </c>
      <c r="AW248" s="21">
        <f t="shared" si="188"/>
        <v>27.529411764705884</v>
      </c>
      <c r="AX248" s="21">
        <f t="shared" si="189"/>
        <v>18</v>
      </c>
      <c r="AY248" s="21">
        <f t="shared" si="190"/>
        <v>0</v>
      </c>
      <c r="AZ248" s="21">
        <f t="shared" si="191"/>
        <v>0</v>
      </c>
      <c r="BA248" s="21">
        <f t="shared" si="192"/>
        <v>0</v>
      </c>
      <c r="BB248" s="21">
        <f t="shared" si="193"/>
        <v>0</v>
      </c>
      <c r="BC248" s="21">
        <f t="shared" si="194"/>
        <v>0</v>
      </c>
      <c r="BD248" s="21">
        <f t="shared" si="195"/>
        <v>0</v>
      </c>
      <c r="BE248" s="21">
        <f t="shared" si="196"/>
        <v>0</v>
      </c>
      <c r="BF248" s="21">
        <f t="shared" si="197"/>
        <v>0</v>
      </c>
      <c r="BG248" s="21">
        <f t="shared" si="198"/>
        <v>0</v>
      </c>
      <c r="BH248" s="21">
        <f t="shared" si="199"/>
        <v>0</v>
      </c>
      <c r="BI248" s="21">
        <f t="shared" si="200"/>
        <v>0</v>
      </c>
      <c r="BJ248" s="21">
        <f t="shared" si="201"/>
        <v>0</v>
      </c>
      <c r="BK248" s="17">
        <f t="shared" si="202"/>
        <v>354.70459199999999</v>
      </c>
      <c r="BL248" s="22">
        <f t="shared" si="203"/>
        <v>380.31848799999995</v>
      </c>
      <c r="BM248" s="22">
        <f t="shared" si="204"/>
        <v>0</v>
      </c>
      <c r="BN248" s="22">
        <f t="shared" si="205"/>
        <v>24.804119999999998</v>
      </c>
      <c r="BO248" s="22">
        <f t="shared" si="206"/>
        <v>25.144679999999997</v>
      </c>
      <c r="BP248" s="22">
        <f t="shared" si="207"/>
        <v>38.880599999999994</v>
      </c>
      <c r="BQ248" s="22">
        <f t="shared" si="208"/>
        <v>37.575119999999998</v>
      </c>
      <c r="BR248" s="22">
        <f t="shared" si="209"/>
        <v>45.744775999999995</v>
      </c>
      <c r="BS248" s="22">
        <f t="shared" si="210"/>
        <v>43.077055999999999</v>
      </c>
      <c r="BT248" s="22">
        <f t="shared" si="211"/>
        <v>28.856783999999998</v>
      </c>
      <c r="BU248" s="22">
        <f t="shared" si="212"/>
        <v>31.161239999999996</v>
      </c>
      <c r="BV248" s="22">
        <f t="shared" si="213"/>
        <v>32.421311999999993</v>
      </c>
      <c r="BW248" s="22">
        <f t="shared" si="214"/>
        <v>28.720559999999995</v>
      </c>
      <c r="BX248" s="22">
        <f t="shared" si="215"/>
        <v>26.563679999999998</v>
      </c>
      <c r="BY248" s="22">
        <f t="shared" si="216"/>
        <v>17.368559999999999</v>
      </c>
      <c r="BZ248" s="22">
        <f t="shared" si="217"/>
        <v>0</v>
      </c>
      <c r="CA248" s="22">
        <f t="shared" si="218"/>
        <v>0</v>
      </c>
      <c r="CB248" s="22">
        <f t="shared" si="219"/>
        <v>0</v>
      </c>
      <c r="CC248" s="22">
        <f t="shared" si="220"/>
        <v>0</v>
      </c>
      <c r="CD248" s="22">
        <f t="shared" si="221"/>
        <v>0</v>
      </c>
      <c r="CE248" s="22">
        <f t="shared" si="222"/>
        <v>0</v>
      </c>
      <c r="CF248" s="22">
        <f t="shared" si="223"/>
        <v>0</v>
      </c>
      <c r="CG248" s="22">
        <f t="shared" si="224"/>
        <v>0</v>
      </c>
      <c r="CH248" s="22">
        <f t="shared" si="225"/>
        <v>0</v>
      </c>
      <c r="CI248" s="22">
        <f t="shared" si="226"/>
        <v>0</v>
      </c>
      <c r="CJ248" s="22">
        <f t="shared" si="227"/>
        <v>0</v>
      </c>
      <c r="CK248" s="22">
        <f t="shared" si="228"/>
        <v>0</v>
      </c>
    </row>
    <row r="249" spans="1:89" x14ac:dyDescent="0.25">
      <c r="A249" t="str">
        <f>VLOOKUP($C249,'Tech Pallet'!$A:$J,10,0)</f>
        <v>PIC</v>
      </c>
      <c r="B249" s="30" t="str">
        <f>VLOOKUP(C249,'Tech Pallet'!A:I,3,0)</f>
        <v>BJ PTS</v>
      </c>
      <c r="C249" s="12">
        <f>VLOOKUP($D249,'DU -UCC'!B:C,2,0)</f>
        <v>62678150</v>
      </c>
      <c r="D249" s="84">
        <v>10076840002907</v>
      </c>
      <c r="E249" s="85" t="s">
        <v>374</v>
      </c>
      <c r="F249" s="86">
        <v>84477</v>
      </c>
      <c r="G249" s="86">
        <v>5748</v>
      </c>
      <c r="H249" s="86">
        <v>7294</v>
      </c>
      <c r="I249" s="86">
        <v>8662</v>
      </c>
      <c r="J249" s="86">
        <v>8081</v>
      </c>
      <c r="K249" s="86">
        <v>7088</v>
      </c>
      <c r="L249" s="86">
        <v>11336</v>
      </c>
      <c r="M249" s="86">
        <v>10448</v>
      </c>
      <c r="N249" s="86">
        <v>9737</v>
      </c>
      <c r="O249" s="86">
        <v>10025</v>
      </c>
      <c r="P249" s="86">
        <v>6200</v>
      </c>
      <c r="Q249" s="86">
        <v>5920</v>
      </c>
      <c r="R249" s="86">
        <v>6004</v>
      </c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23">
        <f t="shared" si="173"/>
        <v>181020</v>
      </c>
      <c r="AF249">
        <f>VLOOKUP($C249,'Tech Pallet'!$A:$I,9,0)</f>
        <v>240</v>
      </c>
      <c r="AG249">
        <f>VLOOKUP($C249,'Tech Pallet'!$A:$H,8,0)</f>
        <v>3.7839999999999996E-3</v>
      </c>
      <c r="AH249" s="25">
        <f t="shared" si="229"/>
        <v>96543</v>
      </c>
      <c r="AI249" s="25">
        <f t="shared" si="174"/>
        <v>0</v>
      </c>
      <c r="AJ249" s="8">
        <f t="shared" si="175"/>
        <v>351.98750000000001</v>
      </c>
      <c r="AK249" s="21">
        <f t="shared" si="176"/>
        <v>402.26249999999999</v>
      </c>
      <c r="AL249" s="20">
        <f t="shared" si="177"/>
        <v>0</v>
      </c>
      <c r="AM249" s="21">
        <f t="shared" si="178"/>
        <v>23.95</v>
      </c>
      <c r="AN249" s="21">
        <f t="shared" si="179"/>
        <v>30.391666666666666</v>
      </c>
      <c r="AO249" s="21">
        <f t="shared" si="180"/>
        <v>36.091666666666669</v>
      </c>
      <c r="AP249" s="21">
        <f t="shared" si="181"/>
        <v>33.670833333333334</v>
      </c>
      <c r="AQ249" s="21">
        <f t="shared" si="182"/>
        <v>29.533333333333335</v>
      </c>
      <c r="AR249" s="21">
        <f t="shared" si="183"/>
        <v>47.233333333333334</v>
      </c>
      <c r="AS249" s="21">
        <f t="shared" si="184"/>
        <v>43.533333333333331</v>
      </c>
      <c r="AT249" s="21">
        <f t="shared" si="185"/>
        <v>40.570833333333333</v>
      </c>
      <c r="AU249" s="21">
        <f t="shared" si="186"/>
        <v>41.770833333333336</v>
      </c>
      <c r="AV249" s="21">
        <f t="shared" si="187"/>
        <v>25.833333333333332</v>
      </c>
      <c r="AW249" s="21">
        <f t="shared" si="188"/>
        <v>24.666666666666668</v>
      </c>
      <c r="AX249" s="21">
        <f t="shared" si="189"/>
        <v>25.016666666666666</v>
      </c>
      <c r="AY249" s="21">
        <f t="shared" si="190"/>
        <v>0</v>
      </c>
      <c r="AZ249" s="21">
        <f t="shared" si="191"/>
        <v>0</v>
      </c>
      <c r="BA249" s="21">
        <f t="shared" si="192"/>
        <v>0</v>
      </c>
      <c r="BB249" s="21">
        <f t="shared" si="193"/>
        <v>0</v>
      </c>
      <c r="BC249" s="21">
        <f t="shared" si="194"/>
        <v>0</v>
      </c>
      <c r="BD249" s="21">
        <f t="shared" si="195"/>
        <v>0</v>
      </c>
      <c r="BE249" s="21">
        <f t="shared" si="196"/>
        <v>0</v>
      </c>
      <c r="BF249" s="21">
        <f t="shared" si="197"/>
        <v>0</v>
      </c>
      <c r="BG249" s="21">
        <f t="shared" si="198"/>
        <v>0</v>
      </c>
      <c r="BH249" s="21">
        <f t="shared" si="199"/>
        <v>0</v>
      </c>
      <c r="BI249" s="21">
        <f t="shared" si="200"/>
        <v>0</v>
      </c>
      <c r="BJ249" s="21">
        <f t="shared" si="201"/>
        <v>0</v>
      </c>
      <c r="BK249" s="17">
        <f t="shared" si="202"/>
        <v>319.66096799999997</v>
      </c>
      <c r="BL249" s="22">
        <f t="shared" si="203"/>
        <v>365.31871199999995</v>
      </c>
      <c r="BM249" s="22">
        <f t="shared" si="204"/>
        <v>0</v>
      </c>
      <c r="BN249" s="22">
        <f t="shared" si="205"/>
        <v>21.750431999999996</v>
      </c>
      <c r="BO249" s="22">
        <f t="shared" si="206"/>
        <v>27.600495999999996</v>
      </c>
      <c r="BP249" s="22">
        <f t="shared" si="207"/>
        <v>32.777007999999995</v>
      </c>
      <c r="BQ249" s="22">
        <f t="shared" si="208"/>
        <v>30.578503999999995</v>
      </c>
      <c r="BR249" s="22">
        <f t="shared" si="209"/>
        <v>26.820991999999997</v>
      </c>
      <c r="BS249" s="22">
        <f t="shared" si="210"/>
        <v>42.895423999999998</v>
      </c>
      <c r="BT249" s="22">
        <f t="shared" si="211"/>
        <v>39.535231999999993</v>
      </c>
      <c r="BU249" s="22">
        <f t="shared" si="212"/>
        <v>36.844807999999993</v>
      </c>
      <c r="BV249" s="22">
        <f t="shared" si="213"/>
        <v>37.934599999999996</v>
      </c>
      <c r="BW249" s="22">
        <f t="shared" si="214"/>
        <v>23.460799999999999</v>
      </c>
      <c r="BX249" s="22">
        <f t="shared" si="215"/>
        <v>22.401279999999996</v>
      </c>
      <c r="BY249" s="22">
        <f t="shared" si="216"/>
        <v>22.719135999999999</v>
      </c>
      <c r="BZ249" s="22">
        <f t="shared" si="217"/>
        <v>0</v>
      </c>
      <c r="CA249" s="22">
        <f t="shared" si="218"/>
        <v>0</v>
      </c>
      <c r="CB249" s="22">
        <f t="shared" si="219"/>
        <v>0</v>
      </c>
      <c r="CC249" s="22">
        <f t="shared" si="220"/>
        <v>0</v>
      </c>
      <c r="CD249" s="22">
        <f t="shared" si="221"/>
        <v>0</v>
      </c>
      <c r="CE249" s="22">
        <f t="shared" si="222"/>
        <v>0</v>
      </c>
      <c r="CF249" s="22">
        <f t="shared" si="223"/>
        <v>0</v>
      </c>
      <c r="CG249" s="22">
        <f t="shared" si="224"/>
        <v>0</v>
      </c>
      <c r="CH249" s="22">
        <f t="shared" si="225"/>
        <v>0</v>
      </c>
      <c r="CI249" s="22">
        <f t="shared" si="226"/>
        <v>0</v>
      </c>
      <c r="CJ249" s="22">
        <f t="shared" si="227"/>
        <v>0</v>
      </c>
      <c r="CK249" s="22">
        <f t="shared" si="228"/>
        <v>0</v>
      </c>
    </row>
    <row r="250" spans="1:89" x14ac:dyDescent="0.25">
      <c r="A250" t="str">
        <f>VLOOKUP($C250,'Tech Pallet'!$A:$J,10,0)</f>
        <v>PIC</v>
      </c>
      <c r="B250" s="30" t="str">
        <f>VLOOKUP(C250,'Tech Pallet'!A:I,3,0)</f>
        <v>BJ PTS</v>
      </c>
      <c r="C250" s="12">
        <f>VLOOKUP($D250,'DU -UCC'!B:C,2,0)</f>
        <v>84138392</v>
      </c>
      <c r="D250" s="84">
        <v>10076840298614</v>
      </c>
      <c r="E250" s="85" t="s">
        <v>391</v>
      </c>
      <c r="F250" s="86">
        <v>59985</v>
      </c>
      <c r="G250" s="86">
        <v>2693</v>
      </c>
      <c r="H250" s="86">
        <v>5200</v>
      </c>
      <c r="I250" s="86">
        <v>14218</v>
      </c>
      <c r="J250" s="86">
        <v>7706</v>
      </c>
      <c r="K250" s="86">
        <v>9155</v>
      </c>
      <c r="L250" s="86">
        <v>10237</v>
      </c>
      <c r="M250" s="86">
        <v>8588</v>
      </c>
      <c r="N250" s="86">
        <v>8765</v>
      </c>
      <c r="O250" s="86">
        <v>11343</v>
      </c>
      <c r="P250" s="86">
        <v>3964</v>
      </c>
      <c r="Q250" s="86">
        <v>8072</v>
      </c>
      <c r="R250" s="86">
        <v>7471</v>
      </c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23">
        <f t="shared" si="173"/>
        <v>157397</v>
      </c>
      <c r="AF250">
        <f>VLOOKUP($C250,'Tech Pallet'!$A:$I,9,0)</f>
        <v>240</v>
      </c>
      <c r="AG250">
        <f>VLOOKUP($C250,'Tech Pallet'!$A:$H,8,0)</f>
        <v>3.7839999999999996E-3</v>
      </c>
      <c r="AH250" s="25">
        <f t="shared" si="229"/>
        <v>97412</v>
      </c>
      <c r="AI250" s="25">
        <f t="shared" si="174"/>
        <v>0</v>
      </c>
      <c r="AJ250" s="8">
        <f t="shared" si="175"/>
        <v>249.9375</v>
      </c>
      <c r="AK250" s="21">
        <f t="shared" si="176"/>
        <v>405.88333333333333</v>
      </c>
      <c r="AL250" s="20">
        <f t="shared" si="177"/>
        <v>0</v>
      </c>
      <c r="AM250" s="21">
        <f t="shared" si="178"/>
        <v>11.220833333333333</v>
      </c>
      <c r="AN250" s="21">
        <f t="shared" si="179"/>
        <v>21.666666666666668</v>
      </c>
      <c r="AO250" s="21">
        <f t="shared" si="180"/>
        <v>59.241666666666667</v>
      </c>
      <c r="AP250" s="21">
        <f t="shared" si="181"/>
        <v>32.108333333333334</v>
      </c>
      <c r="AQ250" s="21">
        <f t="shared" si="182"/>
        <v>38.145833333333336</v>
      </c>
      <c r="AR250" s="21">
        <f t="shared" si="183"/>
        <v>42.654166666666669</v>
      </c>
      <c r="AS250" s="21">
        <f t="shared" si="184"/>
        <v>35.783333333333331</v>
      </c>
      <c r="AT250" s="21">
        <f t="shared" si="185"/>
        <v>36.520833333333336</v>
      </c>
      <c r="AU250" s="21">
        <f t="shared" si="186"/>
        <v>47.262500000000003</v>
      </c>
      <c r="AV250" s="21">
        <f t="shared" si="187"/>
        <v>16.516666666666666</v>
      </c>
      <c r="AW250" s="21">
        <f t="shared" si="188"/>
        <v>33.633333333333333</v>
      </c>
      <c r="AX250" s="21">
        <f t="shared" si="189"/>
        <v>31.129166666666666</v>
      </c>
      <c r="AY250" s="21">
        <f t="shared" si="190"/>
        <v>0</v>
      </c>
      <c r="AZ250" s="21">
        <f t="shared" si="191"/>
        <v>0</v>
      </c>
      <c r="BA250" s="21">
        <f t="shared" si="192"/>
        <v>0</v>
      </c>
      <c r="BB250" s="21">
        <f t="shared" si="193"/>
        <v>0</v>
      </c>
      <c r="BC250" s="21">
        <f t="shared" si="194"/>
        <v>0</v>
      </c>
      <c r="BD250" s="21">
        <f t="shared" si="195"/>
        <v>0</v>
      </c>
      <c r="BE250" s="21">
        <f t="shared" si="196"/>
        <v>0</v>
      </c>
      <c r="BF250" s="21">
        <f t="shared" si="197"/>
        <v>0</v>
      </c>
      <c r="BG250" s="21">
        <f t="shared" si="198"/>
        <v>0</v>
      </c>
      <c r="BH250" s="21">
        <f t="shared" si="199"/>
        <v>0</v>
      </c>
      <c r="BI250" s="21">
        <f t="shared" si="200"/>
        <v>0</v>
      </c>
      <c r="BJ250" s="21">
        <f t="shared" si="201"/>
        <v>0</v>
      </c>
      <c r="BK250" s="17">
        <f t="shared" si="202"/>
        <v>226.98323999999997</v>
      </c>
      <c r="BL250" s="22">
        <f t="shared" si="203"/>
        <v>368.60700799999995</v>
      </c>
      <c r="BM250" s="22">
        <f t="shared" si="204"/>
        <v>0</v>
      </c>
      <c r="BN250" s="22">
        <f t="shared" si="205"/>
        <v>10.190311999999999</v>
      </c>
      <c r="BO250" s="22">
        <f t="shared" si="206"/>
        <v>19.676799999999997</v>
      </c>
      <c r="BP250" s="22">
        <f t="shared" si="207"/>
        <v>53.800911999999997</v>
      </c>
      <c r="BQ250" s="22">
        <f t="shared" si="208"/>
        <v>29.159503999999998</v>
      </c>
      <c r="BR250" s="22">
        <f t="shared" si="209"/>
        <v>34.642519999999998</v>
      </c>
      <c r="BS250" s="22">
        <f t="shared" si="210"/>
        <v>38.736807999999996</v>
      </c>
      <c r="BT250" s="22">
        <f t="shared" si="211"/>
        <v>32.496991999999999</v>
      </c>
      <c r="BU250" s="22">
        <f t="shared" si="212"/>
        <v>33.166759999999996</v>
      </c>
      <c r="BV250" s="22">
        <f t="shared" si="213"/>
        <v>42.921911999999999</v>
      </c>
      <c r="BW250" s="22">
        <f t="shared" si="214"/>
        <v>14.999775999999999</v>
      </c>
      <c r="BX250" s="22">
        <f t="shared" si="215"/>
        <v>30.544447999999996</v>
      </c>
      <c r="BY250" s="22">
        <f t="shared" si="216"/>
        <v>28.270263999999997</v>
      </c>
      <c r="BZ250" s="22">
        <f t="shared" si="217"/>
        <v>0</v>
      </c>
      <c r="CA250" s="22">
        <f t="shared" si="218"/>
        <v>0</v>
      </c>
      <c r="CB250" s="22">
        <f t="shared" si="219"/>
        <v>0</v>
      </c>
      <c r="CC250" s="22">
        <f t="shared" si="220"/>
        <v>0</v>
      </c>
      <c r="CD250" s="22">
        <f t="shared" si="221"/>
        <v>0</v>
      </c>
      <c r="CE250" s="22">
        <f t="shared" si="222"/>
        <v>0</v>
      </c>
      <c r="CF250" s="22">
        <f t="shared" si="223"/>
        <v>0</v>
      </c>
      <c r="CG250" s="22">
        <f t="shared" si="224"/>
        <v>0</v>
      </c>
      <c r="CH250" s="22">
        <f t="shared" si="225"/>
        <v>0</v>
      </c>
      <c r="CI250" s="22">
        <f t="shared" si="226"/>
        <v>0</v>
      </c>
      <c r="CJ250" s="22">
        <f t="shared" si="227"/>
        <v>0</v>
      </c>
      <c r="CK250" s="22">
        <f t="shared" si="228"/>
        <v>0</v>
      </c>
    </row>
    <row r="251" spans="1:89" x14ac:dyDescent="0.25">
      <c r="A251" t="str">
        <f>VLOOKUP($C251,'Tech Pallet'!$A:$J,10,0)</f>
        <v>PIC</v>
      </c>
      <c r="B251" s="30" t="str">
        <f>VLOOKUP(C251,'Tech Pallet'!A:I,3,0)</f>
        <v>Topped</v>
      </c>
      <c r="C251" s="12">
        <f>VLOOKUP($D251,'DU -UCC'!B:C,2,0)</f>
        <v>68938272</v>
      </c>
      <c r="D251" s="84">
        <v>10076840003829</v>
      </c>
      <c r="E251" s="85" t="s">
        <v>309</v>
      </c>
      <c r="F251" s="86">
        <v>162675</v>
      </c>
      <c r="G251" s="86">
        <v>7969</v>
      </c>
      <c r="H251" s="86">
        <v>12943</v>
      </c>
      <c r="I251" s="86">
        <v>11367</v>
      </c>
      <c r="J251" s="86">
        <v>11281</v>
      </c>
      <c r="K251" s="86">
        <v>9052</v>
      </c>
      <c r="L251" s="86">
        <v>11052</v>
      </c>
      <c r="M251" s="86">
        <v>10399</v>
      </c>
      <c r="N251" s="86">
        <v>9591</v>
      </c>
      <c r="O251" s="86">
        <v>7689</v>
      </c>
      <c r="P251" s="86">
        <v>7551</v>
      </c>
      <c r="Q251" s="86">
        <v>4627</v>
      </c>
      <c r="R251" s="86">
        <v>6162</v>
      </c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23">
        <f t="shared" si="173"/>
        <v>272358</v>
      </c>
      <c r="AF251">
        <f>VLOOKUP($C251,'Tech Pallet'!$A:$I,9,0)</f>
        <v>240</v>
      </c>
      <c r="AG251">
        <f>VLOOKUP($C251,'Tech Pallet'!$A:$H,8,0)</f>
        <v>3.5999999999999999E-3</v>
      </c>
      <c r="AH251" s="25">
        <f t="shared" si="229"/>
        <v>109683</v>
      </c>
      <c r="AI251" s="25">
        <f t="shared" si="174"/>
        <v>0</v>
      </c>
      <c r="AJ251" s="8">
        <f t="shared" si="175"/>
        <v>677.8125</v>
      </c>
      <c r="AK251" s="21">
        <f t="shared" si="176"/>
        <v>457.01249999999999</v>
      </c>
      <c r="AL251" s="20">
        <f t="shared" si="177"/>
        <v>0</v>
      </c>
      <c r="AM251" s="21">
        <f t="shared" si="178"/>
        <v>33.204166666666666</v>
      </c>
      <c r="AN251" s="21">
        <f t="shared" si="179"/>
        <v>53.929166666666667</v>
      </c>
      <c r="AO251" s="21">
        <f t="shared" si="180"/>
        <v>47.362499999999997</v>
      </c>
      <c r="AP251" s="21">
        <f t="shared" si="181"/>
        <v>47.00416666666667</v>
      </c>
      <c r="AQ251" s="21">
        <f t="shared" si="182"/>
        <v>37.716666666666669</v>
      </c>
      <c r="AR251" s="21">
        <f t="shared" si="183"/>
        <v>46.05</v>
      </c>
      <c r="AS251" s="21">
        <f t="shared" si="184"/>
        <v>43.329166666666666</v>
      </c>
      <c r="AT251" s="21">
        <f t="shared" si="185"/>
        <v>39.962499999999999</v>
      </c>
      <c r="AU251" s="21">
        <f t="shared" si="186"/>
        <v>32.037500000000001</v>
      </c>
      <c r="AV251" s="21">
        <f t="shared" si="187"/>
        <v>31.462499999999999</v>
      </c>
      <c r="AW251" s="21">
        <f t="shared" si="188"/>
        <v>19.279166666666665</v>
      </c>
      <c r="AX251" s="21">
        <f t="shared" si="189"/>
        <v>25.675000000000001</v>
      </c>
      <c r="AY251" s="21">
        <f t="shared" si="190"/>
        <v>0</v>
      </c>
      <c r="AZ251" s="21">
        <f t="shared" si="191"/>
        <v>0</v>
      </c>
      <c r="BA251" s="21">
        <f t="shared" si="192"/>
        <v>0</v>
      </c>
      <c r="BB251" s="21">
        <f t="shared" si="193"/>
        <v>0</v>
      </c>
      <c r="BC251" s="21">
        <f t="shared" si="194"/>
        <v>0</v>
      </c>
      <c r="BD251" s="21">
        <f t="shared" si="195"/>
        <v>0</v>
      </c>
      <c r="BE251" s="21">
        <f t="shared" si="196"/>
        <v>0</v>
      </c>
      <c r="BF251" s="21">
        <f t="shared" si="197"/>
        <v>0</v>
      </c>
      <c r="BG251" s="21">
        <f t="shared" si="198"/>
        <v>0</v>
      </c>
      <c r="BH251" s="21">
        <f t="shared" si="199"/>
        <v>0</v>
      </c>
      <c r="BI251" s="21">
        <f t="shared" si="200"/>
        <v>0</v>
      </c>
      <c r="BJ251" s="21">
        <f t="shared" si="201"/>
        <v>0</v>
      </c>
      <c r="BK251" s="17">
        <f t="shared" si="202"/>
        <v>585.63</v>
      </c>
      <c r="BL251" s="22">
        <f t="shared" si="203"/>
        <v>394.85879999999997</v>
      </c>
      <c r="BM251" s="22">
        <f t="shared" si="204"/>
        <v>0</v>
      </c>
      <c r="BN251" s="22">
        <f t="shared" si="205"/>
        <v>28.688399999999998</v>
      </c>
      <c r="BO251" s="22">
        <f t="shared" si="206"/>
        <v>46.594799999999999</v>
      </c>
      <c r="BP251" s="22">
        <f t="shared" si="207"/>
        <v>40.921199999999999</v>
      </c>
      <c r="BQ251" s="22">
        <f t="shared" si="208"/>
        <v>40.611599999999996</v>
      </c>
      <c r="BR251" s="22">
        <f t="shared" si="209"/>
        <v>32.587199999999996</v>
      </c>
      <c r="BS251" s="22">
        <f t="shared" si="210"/>
        <v>39.787199999999999</v>
      </c>
      <c r="BT251" s="22">
        <f t="shared" si="211"/>
        <v>37.436399999999999</v>
      </c>
      <c r="BU251" s="22">
        <f t="shared" si="212"/>
        <v>34.5276</v>
      </c>
      <c r="BV251" s="22">
        <f t="shared" si="213"/>
        <v>27.680399999999999</v>
      </c>
      <c r="BW251" s="22">
        <f t="shared" si="214"/>
        <v>27.183599999999998</v>
      </c>
      <c r="BX251" s="22">
        <f t="shared" si="215"/>
        <v>16.6572</v>
      </c>
      <c r="BY251" s="22">
        <f t="shared" si="216"/>
        <v>22.183199999999999</v>
      </c>
      <c r="BZ251" s="22">
        <f t="shared" si="217"/>
        <v>0</v>
      </c>
      <c r="CA251" s="22">
        <f t="shared" si="218"/>
        <v>0</v>
      </c>
      <c r="CB251" s="22">
        <f t="shared" si="219"/>
        <v>0</v>
      </c>
      <c r="CC251" s="22">
        <f t="shared" si="220"/>
        <v>0</v>
      </c>
      <c r="CD251" s="22">
        <f t="shared" si="221"/>
        <v>0</v>
      </c>
      <c r="CE251" s="22">
        <f t="shared" si="222"/>
        <v>0</v>
      </c>
      <c r="CF251" s="22">
        <f t="shared" si="223"/>
        <v>0</v>
      </c>
      <c r="CG251" s="22">
        <f t="shared" si="224"/>
        <v>0</v>
      </c>
      <c r="CH251" s="22">
        <f t="shared" si="225"/>
        <v>0</v>
      </c>
      <c r="CI251" s="22">
        <f t="shared" si="226"/>
        <v>0</v>
      </c>
      <c r="CJ251" s="22">
        <f t="shared" si="227"/>
        <v>0</v>
      </c>
      <c r="CK251" s="22">
        <f t="shared" si="228"/>
        <v>0</v>
      </c>
    </row>
    <row r="252" spans="1:89" x14ac:dyDescent="0.25">
      <c r="A252" t="str">
        <f>VLOOKUP($C252,'Tech Pallet'!$A:$J,10,0)</f>
        <v>PIC</v>
      </c>
      <c r="B252" s="30" t="str">
        <f>VLOOKUP(C252,'Tech Pallet'!A:I,3,0)</f>
        <v>Sundaes</v>
      </c>
      <c r="C252" s="12">
        <f>VLOOKUP($D252,'DU -UCC'!B:C,2,0)</f>
        <v>64394596</v>
      </c>
      <c r="D252" s="84">
        <v>10076840004314</v>
      </c>
      <c r="E252" s="85" t="s">
        <v>285</v>
      </c>
      <c r="F252" s="86">
        <v>120</v>
      </c>
      <c r="G252" s="86">
        <v>5847</v>
      </c>
      <c r="H252" s="86">
        <v>4487</v>
      </c>
      <c r="I252" s="86">
        <v>11087</v>
      </c>
      <c r="J252" s="86">
        <v>8547</v>
      </c>
      <c r="K252" s="86">
        <v>9045</v>
      </c>
      <c r="L252" s="86">
        <v>8206</v>
      </c>
      <c r="M252" s="86">
        <v>6749</v>
      </c>
      <c r="N252" s="86">
        <v>9598</v>
      </c>
      <c r="O252" s="86">
        <v>10389</v>
      </c>
      <c r="P252" s="86">
        <v>4983</v>
      </c>
      <c r="Q252" s="86">
        <v>5243</v>
      </c>
      <c r="R252" s="86">
        <v>6223</v>
      </c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23">
        <f t="shared" si="173"/>
        <v>90524</v>
      </c>
      <c r="AF252">
        <f>VLOOKUP($C252,'Tech Pallet'!$A:$I,9,0)</f>
        <v>240</v>
      </c>
      <c r="AG252">
        <f>VLOOKUP($C252,'Tech Pallet'!$A:$H,8,0)</f>
        <v>3.4159999999999998E-3</v>
      </c>
      <c r="AH252" s="25">
        <f t="shared" si="229"/>
        <v>90404</v>
      </c>
      <c r="AI252" s="25">
        <f t="shared" si="174"/>
        <v>0</v>
      </c>
      <c r="AJ252" s="8">
        <f t="shared" si="175"/>
        <v>0.5</v>
      </c>
      <c r="AK252" s="21">
        <f t="shared" si="176"/>
        <v>376.68333333333334</v>
      </c>
      <c r="AL252" s="20">
        <f t="shared" si="177"/>
        <v>0</v>
      </c>
      <c r="AM252" s="21">
        <f t="shared" si="178"/>
        <v>24.362500000000001</v>
      </c>
      <c r="AN252" s="21">
        <f t="shared" si="179"/>
        <v>18.695833333333333</v>
      </c>
      <c r="AO252" s="21">
        <f t="shared" si="180"/>
        <v>46.195833333333333</v>
      </c>
      <c r="AP252" s="21">
        <f t="shared" si="181"/>
        <v>35.612499999999997</v>
      </c>
      <c r="AQ252" s="21">
        <f t="shared" si="182"/>
        <v>37.6875</v>
      </c>
      <c r="AR252" s="21">
        <f t="shared" si="183"/>
        <v>34.19166666666667</v>
      </c>
      <c r="AS252" s="21">
        <f t="shared" si="184"/>
        <v>28.120833333333334</v>
      </c>
      <c r="AT252" s="21">
        <f t="shared" si="185"/>
        <v>39.991666666666667</v>
      </c>
      <c r="AU252" s="21">
        <f t="shared" si="186"/>
        <v>43.287500000000001</v>
      </c>
      <c r="AV252" s="21">
        <f t="shared" si="187"/>
        <v>20.762499999999999</v>
      </c>
      <c r="AW252" s="21">
        <f t="shared" si="188"/>
        <v>21.845833333333335</v>
      </c>
      <c r="AX252" s="21">
        <f t="shared" si="189"/>
        <v>25.929166666666667</v>
      </c>
      <c r="AY252" s="21">
        <f t="shared" si="190"/>
        <v>0</v>
      </c>
      <c r="AZ252" s="21">
        <f t="shared" si="191"/>
        <v>0</v>
      </c>
      <c r="BA252" s="21">
        <f t="shared" si="192"/>
        <v>0</v>
      </c>
      <c r="BB252" s="21">
        <f t="shared" si="193"/>
        <v>0</v>
      </c>
      <c r="BC252" s="21">
        <f t="shared" si="194"/>
        <v>0</v>
      </c>
      <c r="BD252" s="21">
        <f t="shared" si="195"/>
        <v>0</v>
      </c>
      <c r="BE252" s="21">
        <f t="shared" si="196"/>
        <v>0</v>
      </c>
      <c r="BF252" s="21">
        <f t="shared" si="197"/>
        <v>0</v>
      </c>
      <c r="BG252" s="21">
        <f t="shared" si="198"/>
        <v>0</v>
      </c>
      <c r="BH252" s="21">
        <f t="shared" si="199"/>
        <v>0</v>
      </c>
      <c r="BI252" s="21">
        <f t="shared" si="200"/>
        <v>0</v>
      </c>
      <c r="BJ252" s="21">
        <f t="shared" si="201"/>
        <v>0</v>
      </c>
      <c r="BK252" s="17">
        <f t="shared" si="202"/>
        <v>0.40991999999999995</v>
      </c>
      <c r="BL252" s="22">
        <f t="shared" si="203"/>
        <v>308.820064</v>
      </c>
      <c r="BM252" s="22">
        <f t="shared" si="204"/>
        <v>0</v>
      </c>
      <c r="BN252" s="22">
        <f t="shared" si="205"/>
        <v>19.973351999999998</v>
      </c>
      <c r="BO252" s="22">
        <f t="shared" si="206"/>
        <v>15.327591999999999</v>
      </c>
      <c r="BP252" s="22">
        <f t="shared" si="207"/>
        <v>37.873191999999996</v>
      </c>
      <c r="BQ252" s="22">
        <f t="shared" si="208"/>
        <v>29.196551999999997</v>
      </c>
      <c r="BR252" s="22">
        <f t="shared" si="209"/>
        <v>30.89772</v>
      </c>
      <c r="BS252" s="22">
        <f t="shared" si="210"/>
        <v>28.031695999999997</v>
      </c>
      <c r="BT252" s="22">
        <f t="shared" si="211"/>
        <v>23.054583999999998</v>
      </c>
      <c r="BU252" s="22">
        <f t="shared" si="212"/>
        <v>32.786767999999995</v>
      </c>
      <c r="BV252" s="22">
        <f t="shared" si="213"/>
        <v>35.488824000000001</v>
      </c>
      <c r="BW252" s="22">
        <f t="shared" si="214"/>
        <v>17.021927999999999</v>
      </c>
      <c r="BX252" s="22">
        <f t="shared" si="215"/>
        <v>17.910087999999998</v>
      </c>
      <c r="BY252" s="22">
        <f t="shared" si="216"/>
        <v>21.257767999999999</v>
      </c>
      <c r="BZ252" s="22">
        <f t="shared" si="217"/>
        <v>0</v>
      </c>
      <c r="CA252" s="22">
        <f t="shared" si="218"/>
        <v>0</v>
      </c>
      <c r="CB252" s="22">
        <f t="shared" si="219"/>
        <v>0</v>
      </c>
      <c r="CC252" s="22">
        <f t="shared" si="220"/>
        <v>0</v>
      </c>
      <c r="CD252" s="22">
        <f t="shared" si="221"/>
        <v>0</v>
      </c>
      <c r="CE252" s="22">
        <f t="shared" si="222"/>
        <v>0</v>
      </c>
      <c r="CF252" s="22">
        <f t="shared" si="223"/>
        <v>0</v>
      </c>
      <c r="CG252" s="22">
        <f t="shared" si="224"/>
        <v>0</v>
      </c>
      <c r="CH252" s="22">
        <f t="shared" si="225"/>
        <v>0</v>
      </c>
      <c r="CI252" s="22">
        <f t="shared" si="226"/>
        <v>0</v>
      </c>
      <c r="CJ252" s="22">
        <f t="shared" si="227"/>
        <v>0</v>
      </c>
      <c r="CK252" s="22">
        <f t="shared" si="228"/>
        <v>0</v>
      </c>
    </row>
    <row r="253" spans="1:89" x14ac:dyDescent="0.25">
      <c r="A253" t="str">
        <f>VLOOKUP($C253,'Tech Pallet'!$A:$J,10,0)</f>
        <v>NOV</v>
      </c>
      <c r="B253" s="30" t="str">
        <f>VLOOKUP(C253,'Tech Pallet'!A:I,3,0)</f>
        <v>Other</v>
      </c>
      <c r="C253" s="12">
        <f>VLOOKUP($D253,'DU -UCC'!B:C,2,0)</f>
        <v>64958862</v>
      </c>
      <c r="D253" s="84">
        <v>10077567004434</v>
      </c>
      <c r="E253" s="85" t="s">
        <v>827</v>
      </c>
      <c r="F253" s="86"/>
      <c r="G253" s="86">
        <v>0</v>
      </c>
      <c r="H253" s="86">
        <v>0</v>
      </c>
      <c r="I253" s="86">
        <v>0</v>
      </c>
      <c r="J253" s="86">
        <v>0</v>
      </c>
      <c r="K253" s="86">
        <v>0</v>
      </c>
      <c r="L253" s="86">
        <v>0</v>
      </c>
      <c r="M253" s="86">
        <v>0</v>
      </c>
      <c r="N253" s="86">
        <v>0</v>
      </c>
      <c r="O253" s="86">
        <v>0</v>
      </c>
      <c r="P253" s="86">
        <v>0</v>
      </c>
      <c r="Q253" s="86">
        <v>0</v>
      </c>
      <c r="R253" s="86">
        <v>0</v>
      </c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23">
        <f t="shared" si="173"/>
        <v>0</v>
      </c>
      <c r="AF253">
        <f>VLOOKUP($C253,'Tech Pallet'!$A:$I,9,0)</f>
        <v>170</v>
      </c>
      <c r="AG253">
        <f>VLOOKUP($C253,'Tech Pallet'!$A:$H,8,0)</f>
        <v>3.516E-3</v>
      </c>
      <c r="AH253" s="25">
        <f t="shared" si="229"/>
        <v>0</v>
      </c>
      <c r="AI253" s="25">
        <f t="shared" si="174"/>
        <v>0</v>
      </c>
      <c r="AJ253" s="8">
        <f t="shared" si="175"/>
        <v>0</v>
      </c>
      <c r="AK253" s="21">
        <f t="shared" si="176"/>
        <v>0</v>
      </c>
      <c r="AL253" s="20">
        <f t="shared" si="177"/>
        <v>0</v>
      </c>
      <c r="AM253" s="21">
        <f t="shared" si="178"/>
        <v>0</v>
      </c>
      <c r="AN253" s="21">
        <f t="shared" si="179"/>
        <v>0</v>
      </c>
      <c r="AO253" s="21">
        <f t="shared" si="180"/>
        <v>0</v>
      </c>
      <c r="AP253" s="21">
        <f t="shared" si="181"/>
        <v>0</v>
      </c>
      <c r="AQ253" s="21">
        <f t="shared" si="182"/>
        <v>0</v>
      </c>
      <c r="AR253" s="21">
        <f t="shared" si="183"/>
        <v>0</v>
      </c>
      <c r="AS253" s="21">
        <f t="shared" si="184"/>
        <v>0</v>
      </c>
      <c r="AT253" s="21">
        <f t="shared" si="185"/>
        <v>0</v>
      </c>
      <c r="AU253" s="21">
        <f t="shared" si="186"/>
        <v>0</v>
      </c>
      <c r="AV253" s="21">
        <f t="shared" si="187"/>
        <v>0</v>
      </c>
      <c r="AW253" s="21">
        <f t="shared" si="188"/>
        <v>0</v>
      </c>
      <c r="AX253" s="21">
        <f t="shared" si="189"/>
        <v>0</v>
      </c>
      <c r="AY253" s="21">
        <f t="shared" si="190"/>
        <v>0</v>
      </c>
      <c r="AZ253" s="21">
        <f t="shared" si="191"/>
        <v>0</v>
      </c>
      <c r="BA253" s="21">
        <f t="shared" si="192"/>
        <v>0</v>
      </c>
      <c r="BB253" s="21">
        <f t="shared" si="193"/>
        <v>0</v>
      </c>
      <c r="BC253" s="21">
        <f t="shared" si="194"/>
        <v>0</v>
      </c>
      <c r="BD253" s="21">
        <f t="shared" si="195"/>
        <v>0</v>
      </c>
      <c r="BE253" s="21">
        <f t="shared" si="196"/>
        <v>0</v>
      </c>
      <c r="BF253" s="21">
        <f t="shared" si="197"/>
        <v>0</v>
      </c>
      <c r="BG253" s="21">
        <f t="shared" si="198"/>
        <v>0</v>
      </c>
      <c r="BH253" s="21">
        <f t="shared" si="199"/>
        <v>0</v>
      </c>
      <c r="BI253" s="21">
        <f t="shared" si="200"/>
        <v>0</v>
      </c>
      <c r="BJ253" s="21">
        <f t="shared" si="201"/>
        <v>0</v>
      </c>
      <c r="BK253" s="17">
        <f t="shared" si="202"/>
        <v>0</v>
      </c>
      <c r="BL253" s="22">
        <f t="shared" si="203"/>
        <v>0</v>
      </c>
      <c r="BM253" s="22">
        <f t="shared" si="204"/>
        <v>0</v>
      </c>
      <c r="BN253" s="22">
        <f t="shared" si="205"/>
        <v>0</v>
      </c>
      <c r="BO253" s="22">
        <f t="shared" si="206"/>
        <v>0</v>
      </c>
      <c r="BP253" s="22">
        <f t="shared" si="207"/>
        <v>0</v>
      </c>
      <c r="BQ253" s="22">
        <f t="shared" si="208"/>
        <v>0</v>
      </c>
      <c r="BR253" s="22">
        <f t="shared" si="209"/>
        <v>0</v>
      </c>
      <c r="BS253" s="22">
        <f t="shared" si="210"/>
        <v>0</v>
      </c>
      <c r="BT253" s="22">
        <f t="shared" si="211"/>
        <v>0</v>
      </c>
      <c r="BU253" s="22">
        <f t="shared" si="212"/>
        <v>0</v>
      </c>
      <c r="BV253" s="22">
        <f t="shared" si="213"/>
        <v>0</v>
      </c>
      <c r="BW253" s="22">
        <f t="shared" si="214"/>
        <v>0</v>
      </c>
      <c r="BX253" s="22">
        <f t="shared" si="215"/>
        <v>0</v>
      </c>
      <c r="BY253" s="22">
        <f t="shared" si="216"/>
        <v>0</v>
      </c>
      <c r="BZ253" s="22">
        <f t="shared" si="217"/>
        <v>0</v>
      </c>
      <c r="CA253" s="22">
        <f t="shared" si="218"/>
        <v>0</v>
      </c>
      <c r="CB253" s="22">
        <f t="shared" si="219"/>
        <v>0</v>
      </c>
      <c r="CC253" s="22">
        <f t="shared" si="220"/>
        <v>0</v>
      </c>
      <c r="CD253" s="22">
        <f t="shared" si="221"/>
        <v>0</v>
      </c>
      <c r="CE253" s="22">
        <f t="shared" si="222"/>
        <v>0</v>
      </c>
      <c r="CF253" s="22">
        <f t="shared" si="223"/>
        <v>0</v>
      </c>
      <c r="CG253" s="22">
        <f t="shared" si="224"/>
        <v>0</v>
      </c>
      <c r="CH253" s="22">
        <f t="shared" si="225"/>
        <v>0</v>
      </c>
      <c r="CI253" s="22">
        <f t="shared" si="226"/>
        <v>0</v>
      </c>
      <c r="CJ253" s="22">
        <f t="shared" si="227"/>
        <v>0</v>
      </c>
      <c r="CK253" s="22">
        <f t="shared" si="228"/>
        <v>0</v>
      </c>
    </row>
    <row r="254" spans="1:89" x14ac:dyDescent="0.25">
      <c r="A254" t="str">
        <f>VLOOKUP($C254,'Tech Pallet'!$A:$J,10,0)</f>
        <v>NOV</v>
      </c>
      <c r="B254" s="30" t="str">
        <f>VLOOKUP(C254,'Tech Pallet'!A:I,3,0)</f>
        <v>Dough Bites</v>
      </c>
      <c r="C254" s="12">
        <f>VLOOKUP($D254,'DU -UCC'!B:C,2,0)</f>
        <v>68264519</v>
      </c>
      <c r="D254" s="84">
        <v>10076840002532</v>
      </c>
      <c r="E254" s="85" t="s">
        <v>362</v>
      </c>
      <c r="F254" s="86">
        <v>85360</v>
      </c>
      <c r="G254" s="86">
        <v>3343</v>
      </c>
      <c r="H254" s="86">
        <v>3394</v>
      </c>
      <c r="I254" s="86">
        <v>5738</v>
      </c>
      <c r="J254" s="86">
        <v>14196</v>
      </c>
      <c r="K254" s="86">
        <v>7872</v>
      </c>
      <c r="L254" s="86">
        <v>2461</v>
      </c>
      <c r="M254" s="86">
        <v>7519</v>
      </c>
      <c r="N254" s="86">
        <v>7082</v>
      </c>
      <c r="O254" s="86">
        <v>6819</v>
      </c>
      <c r="P254" s="86">
        <v>7943</v>
      </c>
      <c r="Q254" s="86">
        <v>2787</v>
      </c>
      <c r="R254" s="86">
        <v>4996</v>
      </c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23">
        <f t="shared" si="173"/>
        <v>159510</v>
      </c>
      <c r="AF254">
        <f>VLOOKUP($C254,'Tech Pallet'!$A:$I,9,0)</f>
        <v>256</v>
      </c>
      <c r="AG254">
        <f>VLOOKUP($C254,'Tech Pallet'!$A:$H,8,0)</f>
        <v>1.419504E-3</v>
      </c>
      <c r="AH254" s="25">
        <f t="shared" si="229"/>
        <v>74150</v>
      </c>
      <c r="AI254" s="25">
        <f t="shared" si="174"/>
        <v>0</v>
      </c>
      <c r="AJ254" s="8">
        <f t="shared" si="175"/>
        <v>333.4375</v>
      </c>
      <c r="AK254" s="21">
        <f t="shared" si="176"/>
        <v>289.6484375</v>
      </c>
      <c r="AL254" s="20">
        <f t="shared" si="177"/>
        <v>0</v>
      </c>
      <c r="AM254" s="21">
        <f t="shared" si="178"/>
        <v>13.05859375</v>
      </c>
      <c r="AN254" s="21">
        <f t="shared" si="179"/>
        <v>13.2578125</v>
      </c>
      <c r="AO254" s="21">
        <f t="shared" si="180"/>
        <v>22.4140625</v>
      </c>
      <c r="AP254" s="21">
        <f t="shared" si="181"/>
        <v>55.453125</v>
      </c>
      <c r="AQ254" s="21">
        <f t="shared" si="182"/>
        <v>30.75</v>
      </c>
      <c r="AR254" s="21">
        <f t="shared" si="183"/>
        <v>9.61328125</v>
      </c>
      <c r="AS254" s="21">
        <f t="shared" si="184"/>
        <v>29.37109375</v>
      </c>
      <c r="AT254" s="21">
        <f t="shared" si="185"/>
        <v>27.6640625</v>
      </c>
      <c r="AU254" s="21">
        <f t="shared" si="186"/>
        <v>26.63671875</v>
      </c>
      <c r="AV254" s="21">
        <f t="shared" si="187"/>
        <v>31.02734375</v>
      </c>
      <c r="AW254" s="21">
        <f t="shared" si="188"/>
        <v>10.88671875</v>
      </c>
      <c r="AX254" s="21">
        <f t="shared" si="189"/>
        <v>19.515625</v>
      </c>
      <c r="AY254" s="21">
        <f t="shared" si="190"/>
        <v>0</v>
      </c>
      <c r="AZ254" s="21">
        <f t="shared" si="191"/>
        <v>0</v>
      </c>
      <c r="BA254" s="21">
        <f t="shared" si="192"/>
        <v>0</v>
      </c>
      <c r="BB254" s="21">
        <f t="shared" si="193"/>
        <v>0</v>
      </c>
      <c r="BC254" s="21">
        <f t="shared" si="194"/>
        <v>0</v>
      </c>
      <c r="BD254" s="21">
        <f t="shared" si="195"/>
        <v>0</v>
      </c>
      <c r="BE254" s="21">
        <f t="shared" si="196"/>
        <v>0</v>
      </c>
      <c r="BF254" s="21">
        <f t="shared" si="197"/>
        <v>0</v>
      </c>
      <c r="BG254" s="21">
        <f t="shared" si="198"/>
        <v>0</v>
      </c>
      <c r="BH254" s="21">
        <f t="shared" si="199"/>
        <v>0</v>
      </c>
      <c r="BI254" s="21">
        <f t="shared" si="200"/>
        <v>0</v>
      </c>
      <c r="BJ254" s="21">
        <f t="shared" si="201"/>
        <v>0</v>
      </c>
      <c r="BK254" s="17">
        <f t="shared" si="202"/>
        <v>121.16886144</v>
      </c>
      <c r="BL254" s="22">
        <f t="shared" si="203"/>
        <v>105.2562216</v>
      </c>
      <c r="BM254" s="22">
        <f t="shared" si="204"/>
        <v>0</v>
      </c>
      <c r="BN254" s="22">
        <f t="shared" si="205"/>
        <v>4.7454018720000004</v>
      </c>
      <c r="BO254" s="22">
        <f t="shared" si="206"/>
        <v>4.8177965760000001</v>
      </c>
      <c r="BP254" s="22">
        <f t="shared" si="207"/>
        <v>8.1451139520000009</v>
      </c>
      <c r="BQ254" s="22">
        <f t="shared" si="208"/>
        <v>20.151278783999999</v>
      </c>
      <c r="BR254" s="22">
        <f t="shared" si="209"/>
        <v>11.174335488000001</v>
      </c>
      <c r="BS254" s="22">
        <f t="shared" si="210"/>
        <v>3.4933993440000002</v>
      </c>
      <c r="BT254" s="22">
        <f t="shared" si="211"/>
        <v>10.673250576000001</v>
      </c>
      <c r="BU254" s="22">
        <f t="shared" si="212"/>
        <v>10.052927328000001</v>
      </c>
      <c r="BV254" s="22">
        <f t="shared" si="213"/>
        <v>9.6795977759999996</v>
      </c>
      <c r="BW254" s="22">
        <f t="shared" si="214"/>
        <v>11.275120272000001</v>
      </c>
      <c r="BX254" s="22">
        <f t="shared" si="215"/>
        <v>3.956157648</v>
      </c>
      <c r="BY254" s="22">
        <f t="shared" si="216"/>
        <v>7.0918419840000002</v>
      </c>
      <c r="BZ254" s="22">
        <f t="shared" si="217"/>
        <v>0</v>
      </c>
      <c r="CA254" s="22">
        <f t="shared" si="218"/>
        <v>0</v>
      </c>
      <c r="CB254" s="22">
        <f t="shared" si="219"/>
        <v>0</v>
      </c>
      <c r="CC254" s="22">
        <f t="shared" si="220"/>
        <v>0</v>
      </c>
      <c r="CD254" s="22">
        <f t="shared" si="221"/>
        <v>0</v>
      </c>
      <c r="CE254" s="22">
        <f t="shared" si="222"/>
        <v>0</v>
      </c>
      <c r="CF254" s="22">
        <f t="shared" si="223"/>
        <v>0</v>
      </c>
      <c r="CG254" s="22">
        <f t="shared" si="224"/>
        <v>0</v>
      </c>
      <c r="CH254" s="22">
        <f t="shared" si="225"/>
        <v>0</v>
      </c>
      <c r="CI254" s="22">
        <f t="shared" si="226"/>
        <v>0</v>
      </c>
      <c r="CJ254" s="22">
        <f t="shared" si="227"/>
        <v>0</v>
      </c>
      <c r="CK254" s="22">
        <f t="shared" si="228"/>
        <v>0</v>
      </c>
    </row>
    <row r="255" spans="1:89" x14ac:dyDescent="0.25">
      <c r="A255" t="str">
        <f>VLOOKUP($C255,'Tech Pallet'!$A:$J,10,0)</f>
        <v>PIC</v>
      </c>
      <c r="B255" s="30" t="str">
        <f>VLOOKUP(C255,'Tech Pallet'!A:I,3,0)</f>
        <v>PTS</v>
      </c>
      <c r="C255" s="12">
        <f>VLOOKUP($D255,'DU -UCC'!B:C,2,0)</f>
        <v>65471855</v>
      </c>
      <c r="D255" s="84">
        <v>10077567004816</v>
      </c>
      <c r="E255" s="85" t="s">
        <v>551</v>
      </c>
      <c r="F255" s="86">
        <v>0</v>
      </c>
      <c r="G255" s="86">
        <v>0</v>
      </c>
      <c r="H255" s="86">
        <v>0</v>
      </c>
      <c r="I255" s="86">
        <v>0</v>
      </c>
      <c r="J255" s="86">
        <v>0</v>
      </c>
      <c r="K255" s="86">
        <v>0</v>
      </c>
      <c r="L255" s="86">
        <v>0</v>
      </c>
      <c r="M255" s="86">
        <v>0</v>
      </c>
      <c r="N255" s="86">
        <v>0</v>
      </c>
      <c r="O255" s="86">
        <v>0</v>
      </c>
      <c r="P255" s="86">
        <v>0</v>
      </c>
      <c r="Q255" s="86">
        <v>0</v>
      </c>
      <c r="R255" s="86">
        <v>0</v>
      </c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23">
        <f t="shared" si="173"/>
        <v>0</v>
      </c>
      <c r="AF255">
        <f>VLOOKUP($C255,'Tech Pallet'!$A:$I,9,0)</f>
        <v>240</v>
      </c>
      <c r="AG255">
        <f>VLOOKUP($C255,'Tech Pallet'!$A:$H,8,0)</f>
        <v>3.7839999999999996E-3</v>
      </c>
      <c r="AH255" s="25">
        <f t="shared" si="229"/>
        <v>0</v>
      </c>
      <c r="AI255" s="25">
        <f t="shared" si="174"/>
        <v>0</v>
      </c>
      <c r="AJ255" s="8">
        <f t="shared" si="175"/>
        <v>0</v>
      </c>
      <c r="AK255" s="21">
        <f t="shared" si="176"/>
        <v>0</v>
      </c>
      <c r="AL255" s="20">
        <f t="shared" si="177"/>
        <v>0</v>
      </c>
      <c r="AM255" s="21">
        <f t="shared" si="178"/>
        <v>0</v>
      </c>
      <c r="AN255" s="21">
        <f t="shared" si="179"/>
        <v>0</v>
      </c>
      <c r="AO255" s="21">
        <f t="shared" si="180"/>
        <v>0</v>
      </c>
      <c r="AP255" s="21">
        <f t="shared" si="181"/>
        <v>0</v>
      </c>
      <c r="AQ255" s="21">
        <f t="shared" si="182"/>
        <v>0</v>
      </c>
      <c r="AR255" s="21">
        <f t="shared" si="183"/>
        <v>0</v>
      </c>
      <c r="AS255" s="21">
        <f t="shared" si="184"/>
        <v>0</v>
      </c>
      <c r="AT255" s="21">
        <f t="shared" si="185"/>
        <v>0</v>
      </c>
      <c r="AU255" s="21">
        <f t="shared" si="186"/>
        <v>0</v>
      </c>
      <c r="AV255" s="21">
        <f t="shared" si="187"/>
        <v>0</v>
      </c>
      <c r="AW255" s="21">
        <f t="shared" si="188"/>
        <v>0</v>
      </c>
      <c r="AX255" s="21">
        <f t="shared" si="189"/>
        <v>0</v>
      </c>
      <c r="AY255" s="21">
        <f t="shared" si="190"/>
        <v>0</v>
      </c>
      <c r="AZ255" s="21">
        <f t="shared" si="191"/>
        <v>0</v>
      </c>
      <c r="BA255" s="21">
        <f t="shared" si="192"/>
        <v>0</v>
      </c>
      <c r="BB255" s="21">
        <f t="shared" si="193"/>
        <v>0</v>
      </c>
      <c r="BC255" s="21">
        <f t="shared" si="194"/>
        <v>0</v>
      </c>
      <c r="BD255" s="21">
        <f t="shared" si="195"/>
        <v>0</v>
      </c>
      <c r="BE255" s="21">
        <f t="shared" si="196"/>
        <v>0</v>
      </c>
      <c r="BF255" s="21">
        <f t="shared" si="197"/>
        <v>0</v>
      </c>
      <c r="BG255" s="21">
        <f t="shared" si="198"/>
        <v>0</v>
      </c>
      <c r="BH255" s="21">
        <f t="shared" si="199"/>
        <v>0</v>
      </c>
      <c r="BI255" s="21">
        <f t="shared" si="200"/>
        <v>0</v>
      </c>
      <c r="BJ255" s="21">
        <f t="shared" si="201"/>
        <v>0</v>
      </c>
      <c r="BK255" s="17">
        <f t="shared" si="202"/>
        <v>0</v>
      </c>
      <c r="BL255" s="22">
        <f t="shared" si="203"/>
        <v>0</v>
      </c>
      <c r="BM255" s="22">
        <f t="shared" si="204"/>
        <v>0</v>
      </c>
      <c r="BN255" s="22">
        <f t="shared" si="205"/>
        <v>0</v>
      </c>
      <c r="BO255" s="22">
        <f t="shared" si="206"/>
        <v>0</v>
      </c>
      <c r="BP255" s="22">
        <f t="shared" si="207"/>
        <v>0</v>
      </c>
      <c r="BQ255" s="22">
        <f t="shared" si="208"/>
        <v>0</v>
      </c>
      <c r="BR255" s="22">
        <f t="shared" si="209"/>
        <v>0</v>
      </c>
      <c r="BS255" s="22">
        <f t="shared" si="210"/>
        <v>0</v>
      </c>
      <c r="BT255" s="22">
        <f t="shared" si="211"/>
        <v>0</v>
      </c>
      <c r="BU255" s="22">
        <f t="shared" si="212"/>
        <v>0</v>
      </c>
      <c r="BV255" s="22">
        <f t="shared" si="213"/>
        <v>0</v>
      </c>
      <c r="BW255" s="22">
        <f t="shared" si="214"/>
        <v>0</v>
      </c>
      <c r="BX255" s="22">
        <f t="shared" si="215"/>
        <v>0</v>
      </c>
      <c r="BY255" s="22">
        <f t="shared" si="216"/>
        <v>0</v>
      </c>
      <c r="BZ255" s="22">
        <f t="shared" si="217"/>
        <v>0</v>
      </c>
      <c r="CA255" s="22">
        <f t="shared" si="218"/>
        <v>0</v>
      </c>
      <c r="CB255" s="22">
        <f t="shared" si="219"/>
        <v>0</v>
      </c>
      <c r="CC255" s="22">
        <f t="shared" si="220"/>
        <v>0</v>
      </c>
      <c r="CD255" s="22">
        <f t="shared" si="221"/>
        <v>0</v>
      </c>
      <c r="CE255" s="22">
        <f t="shared" si="222"/>
        <v>0</v>
      </c>
      <c r="CF255" s="22">
        <f t="shared" si="223"/>
        <v>0</v>
      </c>
      <c r="CG255" s="22">
        <f t="shared" si="224"/>
        <v>0</v>
      </c>
      <c r="CH255" s="22">
        <f t="shared" si="225"/>
        <v>0</v>
      </c>
      <c r="CI255" s="22">
        <f t="shared" si="226"/>
        <v>0</v>
      </c>
      <c r="CJ255" s="22">
        <f t="shared" si="227"/>
        <v>0</v>
      </c>
      <c r="CK255" s="22">
        <f t="shared" si="228"/>
        <v>0</v>
      </c>
    </row>
    <row r="256" spans="1:89" x14ac:dyDescent="0.25">
      <c r="A256" t="str">
        <f>VLOOKUP($C256,'Tech Pallet'!$A:$J,10,0)</f>
        <v>PIC</v>
      </c>
      <c r="B256" s="30" t="str">
        <f>VLOOKUP(C256,'Tech Pallet'!A:I,3,0)</f>
        <v>BJ PTS</v>
      </c>
      <c r="C256" s="12">
        <f>VLOOKUP($D256,'DU -UCC'!B:C,2,0)</f>
        <v>68940226</v>
      </c>
      <c r="D256" s="84">
        <v>10076840003850</v>
      </c>
      <c r="E256" s="85" t="s">
        <v>341</v>
      </c>
      <c r="F256" s="86">
        <v>122721</v>
      </c>
      <c r="G256" s="86">
        <v>5800</v>
      </c>
      <c r="H256" s="86">
        <v>11843</v>
      </c>
      <c r="I256" s="86">
        <v>9680</v>
      </c>
      <c r="J256" s="86">
        <v>8815</v>
      </c>
      <c r="K256" s="86">
        <v>7783</v>
      </c>
      <c r="L256" s="86">
        <v>9729</v>
      </c>
      <c r="M256" s="86">
        <v>9037</v>
      </c>
      <c r="N256" s="86">
        <v>8066</v>
      </c>
      <c r="O256" s="86">
        <v>6223</v>
      </c>
      <c r="P256" s="86">
        <v>5696</v>
      </c>
      <c r="Q256" s="86">
        <v>5474</v>
      </c>
      <c r="R256" s="86">
        <v>3815</v>
      </c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23">
        <f t="shared" si="173"/>
        <v>214682</v>
      </c>
      <c r="AF256">
        <f>VLOOKUP($C256,'Tech Pallet'!$A:$I,9,0)</f>
        <v>240</v>
      </c>
      <c r="AG256">
        <f>VLOOKUP($C256,'Tech Pallet'!$A:$H,8,0)</f>
        <v>3.7839999999999996E-3</v>
      </c>
      <c r="AH256" s="25">
        <f t="shared" si="229"/>
        <v>91961</v>
      </c>
      <c r="AI256" s="25">
        <f t="shared" si="174"/>
        <v>0</v>
      </c>
      <c r="AJ256" s="8">
        <f t="shared" si="175"/>
        <v>511.33749999999998</v>
      </c>
      <c r="AK256" s="21">
        <f t="shared" si="176"/>
        <v>383.17083333333335</v>
      </c>
      <c r="AL256" s="20">
        <f t="shared" si="177"/>
        <v>0</v>
      </c>
      <c r="AM256" s="21">
        <f t="shared" si="178"/>
        <v>24.166666666666668</v>
      </c>
      <c r="AN256" s="21">
        <f t="shared" si="179"/>
        <v>49.345833333333331</v>
      </c>
      <c r="AO256" s="21">
        <f t="shared" si="180"/>
        <v>40.333333333333336</v>
      </c>
      <c r="AP256" s="21">
        <f t="shared" si="181"/>
        <v>36.729166666666664</v>
      </c>
      <c r="AQ256" s="21">
        <f t="shared" si="182"/>
        <v>32.429166666666667</v>
      </c>
      <c r="AR256" s="21">
        <f t="shared" si="183"/>
        <v>40.537500000000001</v>
      </c>
      <c r="AS256" s="21">
        <f t="shared" si="184"/>
        <v>37.654166666666669</v>
      </c>
      <c r="AT256" s="21">
        <f t="shared" si="185"/>
        <v>33.608333333333334</v>
      </c>
      <c r="AU256" s="21">
        <f t="shared" si="186"/>
        <v>25.929166666666667</v>
      </c>
      <c r="AV256" s="21">
        <f t="shared" si="187"/>
        <v>23.733333333333334</v>
      </c>
      <c r="AW256" s="21">
        <f t="shared" si="188"/>
        <v>22.808333333333334</v>
      </c>
      <c r="AX256" s="21">
        <f t="shared" si="189"/>
        <v>15.895833333333334</v>
      </c>
      <c r="AY256" s="21">
        <f t="shared" si="190"/>
        <v>0</v>
      </c>
      <c r="AZ256" s="21">
        <f t="shared" si="191"/>
        <v>0</v>
      </c>
      <c r="BA256" s="21">
        <f t="shared" si="192"/>
        <v>0</v>
      </c>
      <c r="BB256" s="21">
        <f t="shared" si="193"/>
        <v>0</v>
      </c>
      <c r="BC256" s="21">
        <f t="shared" si="194"/>
        <v>0</v>
      </c>
      <c r="BD256" s="21">
        <f t="shared" si="195"/>
        <v>0</v>
      </c>
      <c r="BE256" s="21">
        <f t="shared" si="196"/>
        <v>0</v>
      </c>
      <c r="BF256" s="21">
        <f t="shared" si="197"/>
        <v>0</v>
      </c>
      <c r="BG256" s="21">
        <f t="shared" si="198"/>
        <v>0</v>
      </c>
      <c r="BH256" s="21">
        <f t="shared" si="199"/>
        <v>0</v>
      </c>
      <c r="BI256" s="21">
        <f t="shared" si="200"/>
        <v>0</v>
      </c>
      <c r="BJ256" s="21">
        <f t="shared" si="201"/>
        <v>0</v>
      </c>
      <c r="BK256" s="17">
        <f t="shared" si="202"/>
        <v>464.37626399999994</v>
      </c>
      <c r="BL256" s="22">
        <f t="shared" si="203"/>
        <v>347.98042399999997</v>
      </c>
      <c r="BM256" s="22">
        <f t="shared" si="204"/>
        <v>0</v>
      </c>
      <c r="BN256" s="22">
        <f t="shared" si="205"/>
        <v>21.947199999999999</v>
      </c>
      <c r="BO256" s="22">
        <f t="shared" si="206"/>
        <v>44.813911999999995</v>
      </c>
      <c r="BP256" s="22">
        <f t="shared" si="207"/>
        <v>36.629119999999993</v>
      </c>
      <c r="BQ256" s="22">
        <f t="shared" si="208"/>
        <v>33.355959999999996</v>
      </c>
      <c r="BR256" s="22">
        <f t="shared" si="209"/>
        <v>29.450871999999997</v>
      </c>
      <c r="BS256" s="22">
        <f t="shared" si="210"/>
        <v>36.814535999999997</v>
      </c>
      <c r="BT256" s="22">
        <f t="shared" si="211"/>
        <v>34.196007999999999</v>
      </c>
      <c r="BU256" s="22">
        <f t="shared" si="212"/>
        <v>30.521743999999998</v>
      </c>
      <c r="BV256" s="22">
        <f t="shared" si="213"/>
        <v>23.547831999999996</v>
      </c>
      <c r="BW256" s="22">
        <f t="shared" si="214"/>
        <v>21.553663999999998</v>
      </c>
      <c r="BX256" s="22">
        <f t="shared" si="215"/>
        <v>20.713615999999998</v>
      </c>
      <c r="BY256" s="22">
        <f t="shared" si="216"/>
        <v>14.435959999999998</v>
      </c>
      <c r="BZ256" s="22">
        <f t="shared" si="217"/>
        <v>0</v>
      </c>
      <c r="CA256" s="22">
        <f t="shared" si="218"/>
        <v>0</v>
      </c>
      <c r="CB256" s="22">
        <f t="shared" si="219"/>
        <v>0</v>
      </c>
      <c r="CC256" s="22">
        <f t="shared" si="220"/>
        <v>0</v>
      </c>
      <c r="CD256" s="22">
        <f t="shared" si="221"/>
        <v>0</v>
      </c>
      <c r="CE256" s="22">
        <f t="shared" si="222"/>
        <v>0</v>
      </c>
      <c r="CF256" s="22">
        <f t="shared" si="223"/>
        <v>0</v>
      </c>
      <c r="CG256" s="22">
        <f t="shared" si="224"/>
        <v>0</v>
      </c>
      <c r="CH256" s="22">
        <f t="shared" si="225"/>
        <v>0</v>
      </c>
      <c r="CI256" s="22">
        <f t="shared" si="226"/>
        <v>0</v>
      </c>
      <c r="CJ256" s="22">
        <f t="shared" si="227"/>
        <v>0</v>
      </c>
      <c r="CK256" s="22">
        <f t="shared" si="228"/>
        <v>0</v>
      </c>
    </row>
    <row r="257" spans="1:89" x14ac:dyDescent="0.25">
      <c r="A257" t="str">
        <f>VLOOKUP($C257,'Tech Pallet'!$A:$J,10,0)</f>
        <v>PIC</v>
      </c>
      <c r="B257" s="30" t="str">
        <f>VLOOKUP(C257,'Tech Pallet'!A:I,3,0)</f>
        <v>48oz</v>
      </c>
      <c r="C257" s="12">
        <f>VLOOKUP($D257,'DU -UCC'!B:C,2,0)</f>
        <v>69587863</v>
      </c>
      <c r="D257" s="84">
        <v>10077567002126</v>
      </c>
      <c r="E257" s="85" t="s">
        <v>345</v>
      </c>
      <c r="F257" s="86">
        <v>133215</v>
      </c>
      <c r="G257" s="86">
        <v>7515</v>
      </c>
      <c r="H257" s="86">
        <v>8912</v>
      </c>
      <c r="I257" s="86">
        <v>11973</v>
      </c>
      <c r="J257" s="86">
        <v>15082</v>
      </c>
      <c r="K257" s="86">
        <v>12398</v>
      </c>
      <c r="L257" s="86">
        <v>10061</v>
      </c>
      <c r="M257" s="86">
        <v>2110</v>
      </c>
      <c r="N257" s="86">
        <v>4356</v>
      </c>
      <c r="O257" s="86">
        <v>15771</v>
      </c>
      <c r="P257" s="86">
        <v>10494</v>
      </c>
      <c r="Q257" s="86">
        <v>9339</v>
      </c>
      <c r="R257" s="86">
        <v>9526</v>
      </c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23">
        <f t="shared" si="173"/>
        <v>250752</v>
      </c>
      <c r="AF257">
        <f>VLOOKUP($C257,'Tech Pallet'!$A:$I,9,0)</f>
        <v>176</v>
      </c>
      <c r="AG257">
        <f>VLOOKUP($C257,'Tech Pallet'!$A:$H,8,0)</f>
        <v>8.513999999999999E-3</v>
      </c>
      <c r="AH257" s="25">
        <f t="shared" si="229"/>
        <v>117537</v>
      </c>
      <c r="AI257" s="25">
        <f t="shared" si="174"/>
        <v>0</v>
      </c>
      <c r="AJ257" s="8">
        <f t="shared" si="175"/>
        <v>756.90340909090912</v>
      </c>
      <c r="AK257" s="21">
        <f t="shared" si="176"/>
        <v>667.82386363636363</v>
      </c>
      <c r="AL257" s="20">
        <f t="shared" si="177"/>
        <v>0</v>
      </c>
      <c r="AM257" s="21">
        <f t="shared" si="178"/>
        <v>42.698863636363633</v>
      </c>
      <c r="AN257" s="21">
        <f t="shared" si="179"/>
        <v>50.636363636363633</v>
      </c>
      <c r="AO257" s="21">
        <f t="shared" si="180"/>
        <v>68.028409090909093</v>
      </c>
      <c r="AP257" s="21">
        <f t="shared" si="181"/>
        <v>85.693181818181813</v>
      </c>
      <c r="AQ257" s="21">
        <f t="shared" si="182"/>
        <v>70.443181818181813</v>
      </c>
      <c r="AR257" s="21">
        <f t="shared" si="183"/>
        <v>57.164772727272727</v>
      </c>
      <c r="AS257" s="21">
        <f t="shared" si="184"/>
        <v>11.988636363636363</v>
      </c>
      <c r="AT257" s="21">
        <f t="shared" si="185"/>
        <v>24.75</v>
      </c>
      <c r="AU257" s="21">
        <f t="shared" si="186"/>
        <v>89.607954545454547</v>
      </c>
      <c r="AV257" s="21">
        <f t="shared" si="187"/>
        <v>59.625</v>
      </c>
      <c r="AW257" s="21">
        <f t="shared" si="188"/>
        <v>53.0625</v>
      </c>
      <c r="AX257" s="21">
        <f t="shared" si="189"/>
        <v>54.125</v>
      </c>
      <c r="AY257" s="21">
        <f t="shared" si="190"/>
        <v>0</v>
      </c>
      <c r="AZ257" s="21">
        <f t="shared" si="191"/>
        <v>0</v>
      </c>
      <c r="BA257" s="21">
        <f t="shared" si="192"/>
        <v>0</v>
      </c>
      <c r="BB257" s="21">
        <f t="shared" si="193"/>
        <v>0</v>
      </c>
      <c r="BC257" s="21">
        <f t="shared" si="194"/>
        <v>0</v>
      </c>
      <c r="BD257" s="21">
        <f t="shared" si="195"/>
        <v>0</v>
      </c>
      <c r="BE257" s="21">
        <f t="shared" si="196"/>
        <v>0</v>
      </c>
      <c r="BF257" s="21">
        <f t="shared" si="197"/>
        <v>0</v>
      </c>
      <c r="BG257" s="21">
        <f t="shared" si="198"/>
        <v>0</v>
      </c>
      <c r="BH257" s="21">
        <f t="shared" si="199"/>
        <v>0</v>
      </c>
      <c r="BI257" s="21">
        <f t="shared" si="200"/>
        <v>0</v>
      </c>
      <c r="BJ257" s="21">
        <f t="shared" si="201"/>
        <v>0</v>
      </c>
      <c r="BK257" s="17">
        <f t="shared" si="202"/>
        <v>1134.1925099999999</v>
      </c>
      <c r="BL257" s="22">
        <f t="shared" si="203"/>
        <v>1000.7100179999999</v>
      </c>
      <c r="BM257" s="22">
        <f t="shared" si="204"/>
        <v>0</v>
      </c>
      <c r="BN257" s="22">
        <f t="shared" si="205"/>
        <v>63.98270999999999</v>
      </c>
      <c r="BO257" s="22">
        <f t="shared" si="206"/>
        <v>75.876767999999984</v>
      </c>
      <c r="BP257" s="22">
        <f t="shared" si="207"/>
        <v>101.93812199999999</v>
      </c>
      <c r="BQ257" s="22">
        <f t="shared" si="208"/>
        <v>128.40814799999998</v>
      </c>
      <c r="BR257" s="22">
        <f t="shared" si="209"/>
        <v>105.55657199999999</v>
      </c>
      <c r="BS257" s="22">
        <f t="shared" si="210"/>
        <v>85.659353999999993</v>
      </c>
      <c r="BT257" s="22">
        <f t="shared" si="211"/>
        <v>17.96454</v>
      </c>
      <c r="BU257" s="22">
        <f t="shared" si="212"/>
        <v>37.086983999999994</v>
      </c>
      <c r="BV257" s="22">
        <f t="shared" si="213"/>
        <v>134.274294</v>
      </c>
      <c r="BW257" s="22">
        <f t="shared" si="214"/>
        <v>89.345915999999988</v>
      </c>
      <c r="BX257" s="22">
        <f t="shared" si="215"/>
        <v>79.51224599999999</v>
      </c>
      <c r="BY257" s="22">
        <f t="shared" si="216"/>
        <v>81.10436399999999</v>
      </c>
      <c r="BZ257" s="22">
        <f t="shared" si="217"/>
        <v>0</v>
      </c>
      <c r="CA257" s="22">
        <f t="shared" si="218"/>
        <v>0</v>
      </c>
      <c r="CB257" s="22">
        <f t="shared" si="219"/>
        <v>0</v>
      </c>
      <c r="CC257" s="22">
        <f t="shared" si="220"/>
        <v>0</v>
      </c>
      <c r="CD257" s="22">
        <f t="shared" si="221"/>
        <v>0</v>
      </c>
      <c r="CE257" s="22">
        <f t="shared" si="222"/>
        <v>0</v>
      </c>
      <c r="CF257" s="22">
        <f t="shared" si="223"/>
        <v>0</v>
      </c>
      <c r="CG257" s="22">
        <f t="shared" si="224"/>
        <v>0</v>
      </c>
      <c r="CH257" s="22">
        <f t="shared" si="225"/>
        <v>0</v>
      </c>
      <c r="CI257" s="22">
        <f t="shared" si="226"/>
        <v>0</v>
      </c>
      <c r="CJ257" s="22">
        <f t="shared" si="227"/>
        <v>0</v>
      </c>
      <c r="CK257" s="22">
        <f t="shared" si="228"/>
        <v>0</v>
      </c>
    </row>
    <row r="258" spans="1:89" x14ac:dyDescent="0.25">
      <c r="A258" t="str">
        <f>VLOOKUP($C258,'Tech Pallet'!$A:$J,10,0)</f>
        <v>NOV</v>
      </c>
      <c r="B258" s="30" t="str">
        <f>VLOOKUP(C258,'Tech Pallet'!A:I,3,0)</f>
        <v>MG Sticks</v>
      </c>
      <c r="C258" s="12">
        <f>VLOOKUP($D258,'DU -UCC'!B:C,2,0)</f>
        <v>64330612</v>
      </c>
      <c r="D258" s="84">
        <v>10077567003444</v>
      </c>
      <c r="E258" s="85" t="s">
        <v>381</v>
      </c>
      <c r="F258" s="86">
        <v>60897</v>
      </c>
      <c r="G258" s="86">
        <v>4495</v>
      </c>
      <c r="H258" s="86">
        <v>4602</v>
      </c>
      <c r="I258" s="86">
        <v>6828</v>
      </c>
      <c r="J258" s="86">
        <v>6956</v>
      </c>
      <c r="K258" s="86">
        <v>6910</v>
      </c>
      <c r="L258" s="86">
        <v>2265</v>
      </c>
      <c r="M258" s="86">
        <v>12290</v>
      </c>
      <c r="N258" s="86">
        <v>6854</v>
      </c>
      <c r="O258" s="86">
        <v>5863</v>
      </c>
      <c r="P258" s="86">
        <v>5291</v>
      </c>
      <c r="Q258" s="86">
        <v>5044</v>
      </c>
      <c r="R258" s="86">
        <v>5642</v>
      </c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23">
        <f t="shared" si="173"/>
        <v>133937</v>
      </c>
      <c r="AF258">
        <f>VLOOKUP($C258,'Tech Pallet'!$A:$I,9,0)</f>
        <v>143</v>
      </c>
      <c r="AG258">
        <f>VLOOKUP($C258,'Tech Pallet'!$A:$H,8,0)</f>
        <v>3.2400000000000003E-3</v>
      </c>
      <c r="AH258" s="25">
        <f t="shared" si="229"/>
        <v>73040</v>
      </c>
      <c r="AI258" s="25">
        <f t="shared" si="174"/>
        <v>0</v>
      </c>
      <c r="AJ258" s="8">
        <f t="shared" si="175"/>
        <v>425.85314685314682</v>
      </c>
      <c r="AK258" s="21">
        <f t="shared" si="176"/>
        <v>510.76923076923077</v>
      </c>
      <c r="AL258" s="20">
        <f t="shared" si="177"/>
        <v>0</v>
      </c>
      <c r="AM258" s="21">
        <f t="shared" si="178"/>
        <v>31.433566433566433</v>
      </c>
      <c r="AN258" s="21">
        <f t="shared" si="179"/>
        <v>32.18181818181818</v>
      </c>
      <c r="AO258" s="21">
        <f t="shared" si="180"/>
        <v>47.748251748251747</v>
      </c>
      <c r="AP258" s="21">
        <f t="shared" si="181"/>
        <v>48.643356643356647</v>
      </c>
      <c r="AQ258" s="21">
        <f t="shared" si="182"/>
        <v>48.32167832167832</v>
      </c>
      <c r="AR258" s="21">
        <f t="shared" si="183"/>
        <v>15.839160839160838</v>
      </c>
      <c r="AS258" s="21">
        <f t="shared" si="184"/>
        <v>85.944055944055947</v>
      </c>
      <c r="AT258" s="21">
        <f t="shared" si="185"/>
        <v>47.930069930069934</v>
      </c>
      <c r="AU258" s="21">
        <f t="shared" si="186"/>
        <v>41</v>
      </c>
      <c r="AV258" s="21">
        <f t="shared" si="187"/>
        <v>37</v>
      </c>
      <c r="AW258" s="21">
        <f t="shared" si="188"/>
        <v>35.272727272727273</v>
      </c>
      <c r="AX258" s="21">
        <f t="shared" si="189"/>
        <v>39.454545454545453</v>
      </c>
      <c r="AY258" s="21">
        <f t="shared" si="190"/>
        <v>0</v>
      </c>
      <c r="AZ258" s="21">
        <f t="shared" si="191"/>
        <v>0</v>
      </c>
      <c r="BA258" s="21">
        <f t="shared" si="192"/>
        <v>0</v>
      </c>
      <c r="BB258" s="21">
        <f t="shared" si="193"/>
        <v>0</v>
      </c>
      <c r="BC258" s="21">
        <f t="shared" si="194"/>
        <v>0</v>
      </c>
      <c r="BD258" s="21">
        <f t="shared" si="195"/>
        <v>0</v>
      </c>
      <c r="BE258" s="21">
        <f t="shared" si="196"/>
        <v>0</v>
      </c>
      <c r="BF258" s="21">
        <f t="shared" si="197"/>
        <v>0</v>
      </c>
      <c r="BG258" s="21">
        <f t="shared" si="198"/>
        <v>0</v>
      </c>
      <c r="BH258" s="21">
        <f t="shared" si="199"/>
        <v>0</v>
      </c>
      <c r="BI258" s="21">
        <f t="shared" si="200"/>
        <v>0</v>
      </c>
      <c r="BJ258" s="21">
        <f t="shared" si="201"/>
        <v>0</v>
      </c>
      <c r="BK258" s="17">
        <f t="shared" si="202"/>
        <v>197.30628000000002</v>
      </c>
      <c r="BL258" s="22">
        <f t="shared" si="203"/>
        <v>236.64960000000002</v>
      </c>
      <c r="BM258" s="22">
        <f t="shared" si="204"/>
        <v>0</v>
      </c>
      <c r="BN258" s="22">
        <f t="shared" si="205"/>
        <v>14.563800000000001</v>
      </c>
      <c r="BO258" s="22">
        <f t="shared" si="206"/>
        <v>14.910480000000002</v>
      </c>
      <c r="BP258" s="22">
        <f t="shared" si="207"/>
        <v>22.122720000000001</v>
      </c>
      <c r="BQ258" s="22">
        <f t="shared" si="208"/>
        <v>22.53744</v>
      </c>
      <c r="BR258" s="22">
        <f t="shared" si="209"/>
        <v>22.388400000000001</v>
      </c>
      <c r="BS258" s="22">
        <f t="shared" si="210"/>
        <v>7.3386000000000005</v>
      </c>
      <c r="BT258" s="22">
        <f t="shared" si="211"/>
        <v>39.819600000000001</v>
      </c>
      <c r="BU258" s="22">
        <f t="shared" si="212"/>
        <v>22.206960000000002</v>
      </c>
      <c r="BV258" s="22">
        <f t="shared" si="213"/>
        <v>18.996120000000001</v>
      </c>
      <c r="BW258" s="22">
        <f t="shared" si="214"/>
        <v>17.14284</v>
      </c>
      <c r="BX258" s="22">
        <f t="shared" si="215"/>
        <v>16.342560000000002</v>
      </c>
      <c r="BY258" s="22">
        <f t="shared" si="216"/>
        <v>18.280080000000002</v>
      </c>
      <c r="BZ258" s="22">
        <f t="shared" si="217"/>
        <v>0</v>
      </c>
      <c r="CA258" s="22">
        <f t="shared" si="218"/>
        <v>0</v>
      </c>
      <c r="CB258" s="22">
        <f t="shared" si="219"/>
        <v>0</v>
      </c>
      <c r="CC258" s="22">
        <f t="shared" si="220"/>
        <v>0</v>
      </c>
      <c r="CD258" s="22">
        <f t="shared" si="221"/>
        <v>0</v>
      </c>
      <c r="CE258" s="22">
        <f t="shared" si="222"/>
        <v>0</v>
      </c>
      <c r="CF258" s="22">
        <f t="shared" si="223"/>
        <v>0</v>
      </c>
      <c r="CG258" s="22">
        <f t="shared" si="224"/>
        <v>0</v>
      </c>
      <c r="CH258" s="22">
        <f t="shared" si="225"/>
        <v>0</v>
      </c>
      <c r="CI258" s="22">
        <f t="shared" si="226"/>
        <v>0</v>
      </c>
      <c r="CJ258" s="22">
        <f t="shared" si="227"/>
        <v>0</v>
      </c>
      <c r="CK258" s="22">
        <f t="shared" si="228"/>
        <v>0</v>
      </c>
    </row>
    <row r="259" spans="1:89" x14ac:dyDescent="0.25">
      <c r="A259" t="str">
        <f>VLOOKUP($C259,'Tech Pallet'!$A:$J,10,0)</f>
        <v>PIC</v>
      </c>
      <c r="B259" s="30" t="str">
        <f>VLOOKUP(C259,'Tech Pallet'!A:I,3,0)</f>
        <v>Talenti</v>
      </c>
      <c r="C259" s="12">
        <f>VLOOKUP($D259,'DU -UCC'!B:C,2,0)</f>
        <v>64369031</v>
      </c>
      <c r="D259" s="84">
        <v>10186852001611</v>
      </c>
      <c r="E259" s="85" t="s">
        <v>352</v>
      </c>
      <c r="F259" s="86">
        <v>109122</v>
      </c>
      <c r="G259" s="86">
        <v>7680</v>
      </c>
      <c r="H259" s="86">
        <v>8685</v>
      </c>
      <c r="I259" s="86">
        <v>8986</v>
      </c>
      <c r="J259" s="86">
        <v>0</v>
      </c>
      <c r="K259" s="86">
        <v>4110</v>
      </c>
      <c r="L259" s="86">
        <v>15735</v>
      </c>
      <c r="M259" s="86">
        <v>5970</v>
      </c>
      <c r="N259" s="86">
        <v>6660</v>
      </c>
      <c r="O259" s="86">
        <v>6270</v>
      </c>
      <c r="P259" s="86">
        <v>7815</v>
      </c>
      <c r="Q259" s="86">
        <v>6240</v>
      </c>
      <c r="R259" s="86">
        <v>5490</v>
      </c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23">
        <f t="shared" ref="AE259:AE322" si="230">SUM(F259:AD259)</f>
        <v>192763</v>
      </c>
      <c r="AF259">
        <f>VLOOKUP($C259,'Tech Pallet'!$A:$I,9,0)</f>
        <v>255</v>
      </c>
      <c r="AG259">
        <f>VLOOKUP($C259,'Tech Pallet'!$A:$H,8,0)</f>
        <v>3.7839999999999996E-3</v>
      </c>
      <c r="AH259" s="25">
        <f t="shared" si="229"/>
        <v>83641</v>
      </c>
      <c r="AI259" s="25">
        <f t="shared" ref="AI259:AI322" si="231">SUM(S259:AD259)</f>
        <v>0</v>
      </c>
      <c r="AJ259" s="8">
        <f t="shared" ref="AJ259:AJ322" si="232">F259/AF259</f>
        <v>427.92941176470589</v>
      </c>
      <c r="AK259" s="21">
        <f t="shared" ref="AK259:AK322" si="233">SUM(G259:R259)/AF259</f>
        <v>328.00392156862745</v>
      </c>
      <c r="AL259" s="20">
        <f t="shared" ref="AL259:AL322" si="234">SUM(S259:AD259)/AF259</f>
        <v>0</v>
      </c>
      <c r="AM259" s="21">
        <f t="shared" ref="AM259:AM322" si="235">G259/$AF259</f>
        <v>30.117647058823529</v>
      </c>
      <c r="AN259" s="21">
        <f t="shared" ref="AN259:AN322" si="236">H259/$AF259</f>
        <v>34.058823529411768</v>
      </c>
      <c r="AO259" s="21">
        <f t="shared" ref="AO259:AO322" si="237">I259/$AF259</f>
        <v>35.239215686274513</v>
      </c>
      <c r="AP259" s="21">
        <f t="shared" ref="AP259:AP322" si="238">J259/$AF259</f>
        <v>0</v>
      </c>
      <c r="AQ259" s="21">
        <f t="shared" ref="AQ259:AQ322" si="239">K259/$AF259</f>
        <v>16.117647058823529</v>
      </c>
      <c r="AR259" s="21">
        <f t="shared" ref="AR259:AR322" si="240">L259/$AF259</f>
        <v>61.705882352941174</v>
      </c>
      <c r="AS259" s="21">
        <f t="shared" ref="AS259:AS322" si="241">M259/$AF259</f>
        <v>23.411764705882351</v>
      </c>
      <c r="AT259" s="21">
        <f t="shared" ref="AT259:AT322" si="242">N259/$AF259</f>
        <v>26.117647058823529</v>
      </c>
      <c r="AU259" s="21">
        <f t="shared" ref="AU259:AU322" si="243">O259/$AF259</f>
        <v>24.588235294117649</v>
      </c>
      <c r="AV259" s="21">
        <f t="shared" ref="AV259:AV322" si="244">P259/$AF259</f>
        <v>30.647058823529413</v>
      </c>
      <c r="AW259" s="21">
        <f t="shared" ref="AW259:AW322" si="245">Q259/$AF259</f>
        <v>24.470588235294116</v>
      </c>
      <c r="AX259" s="21">
        <f t="shared" ref="AX259:AX322" si="246">R259/$AF259</f>
        <v>21.529411764705884</v>
      </c>
      <c r="AY259" s="21">
        <f t="shared" ref="AY259:AY322" si="247">S259/$AF259</f>
        <v>0</v>
      </c>
      <c r="AZ259" s="21">
        <f t="shared" ref="AZ259:AZ322" si="248">T259/$AF259</f>
        <v>0</v>
      </c>
      <c r="BA259" s="21">
        <f t="shared" ref="BA259:BA322" si="249">U259/$AF259</f>
        <v>0</v>
      </c>
      <c r="BB259" s="21">
        <f t="shared" ref="BB259:BB322" si="250">V259/$AF259</f>
        <v>0</v>
      </c>
      <c r="BC259" s="21">
        <f t="shared" ref="BC259:BC322" si="251">W259/$AF259</f>
        <v>0</v>
      </c>
      <c r="BD259" s="21">
        <f t="shared" ref="BD259:BD322" si="252">X259/$AF259</f>
        <v>0</v>
      </c>
      <c r="BE259" s="21">
        <f t="shared" ref="BE259:BE322" si="253">Y259/$AF259</f>
        <v>0</v>
      </c>
      <c r="BF259" s="21">
        <f t="shared" ref="BF259:BF322" si="254">Z259/$AF259</f>
        <v>0</v>
      </c>
      <c r="BG259" s="21">
        <f t="shared" ref="BG259:BG322" si="255">AA259/$AF259</f>
        <v>0</v>
      </c>
      <c r="BH259" s="21">
        <f t="shared" ref="BH259:BH322" si="256">AB259/$AF259</f>
        <v>0</v>
      </c>
      <c r="BI259" s="21">
        <f t="shared" ref="BI259:BI322" si="257">AC259/$AF259</f>
        <v>0</v>
      </c>
      <c r="BJ259" s="21">
        <f t="shared" ref="BJ259:BJ322" si="258">AD259/$AF259</f>
        <v>0</v>
      </c>
      <c r="BK259" s="17">
        <f t="shared" ref="BK259:BK322" si="259">F259*AG259</f>
        <v>412.91764799999993</v>
      </c>
      <c r="BL259" s="22">
        <f t="shared" ref="BL259:BL322" si="260">SUM(G259:R259)*AG259</f>
        <v>316.49754399999995</v>
      </c>
      <c r="BM259" s="22">
        <f t="shared" ref="BM259:BM322" si="261">SUM(S259:AD259)*AG259</f>
        <v>0</v>
      </c>
      <c r="BN259" s="22">
        <f t="shared" ref="BN259:BN322" si="262">G259*$AG259</f>
        <v>29.061119999999995</v>
      </c>
      <c r="BO259" s="22">
        <f t="shared" ref="BO259:BO322" si="263">H259*$AG259</f>
        <v>32.864039999999996</v>
      </c>
      <c r="BP259" s="22">
        <f t="shared" ref="BP259:BP322" si="264">I259*$AG259</f>
        <v>34.003023999999996</v>
      </c>
      <c r="BQ259" s="22">
        <f t="shared" ref="BQ259:BQ322" si="265">J259*$AG259</f>
        <v>0</v>
      </c>
      <c r="BR259" s="22">
        <f t="shared" ref="BR259:BR322" si="266">K259*$AG259</f>
        <v>15.552239999999998</v>
      </c>
      <c r="BS259" s="22">
        <f t="shared" ref="BS259:BS322" si="267">L259*$AG259</f>
        <v>59.541239999999995</v>
      </c>
      <c r="BT259" s="22">
        <f t="shared" ref="BT259:BT322" si="268">M259*$AG259</f>
        <v>22.590479999999996</v>
      </c>
      <c r="BU259" s="22">
        <f t="shared" ref="BU259:BU322" si="269">N259*$AG259</f>
        <v>25.201439999999998</v>
      </c>
      <c r="BV259" s="22">
        <f t="shared" ref="BV259:BV322" si="270">O259*$AG259</f>
        <v>23.725679999999997</v>
      </c>
      <c r="BW259" s="22">
        <f t="shared" ref="BW259:BW322" si="271">P259*$AG259</f>
        <v>29.571959999999997</v>
      </c>
      <c r="BX259" s="22">
        <f t="shared" ref="BX259:BX322" si="272">Q259*$AG259</f>
        <v>23.612159999999996</v>
      </c>
      <c r="BY259" s="22">
        <f t="shared" ref="BY259:BY322" si="273">R259*$AG259</f>
        <v>20.774159999999998</v>
      </c>
      <c r="BZ259" s="22">
        <f t="shared" ref="BZ259:BZ322" si="274">S259*$AG259</f>
        <v>0</v>
      </c>
      <c r="CA259" s="22">
        <f t="shared" ref="CA259:CA322" si="275">T259*$AG259</f>
        <v>0</v>
      </c>
      <c r="CB259" s="22">
        <f t="shared" ref="CB259:CB322" si="276">U259*$AG259</f>
        <v>0</v>
      </c>
      <c r="CC259" s="22">
        <f t="shared" ref="CC259:CC322" si="277">V259*$AG259</f>
        <v>0</v>
      </c>
      <c r="CD259" s="22">
        <f t="shared" ref="CD259:CD322" si="278">W259*$AG259</f>
        <v>0</v>
      </c>
      <c r="CE259" s="22">
        <f t="shared" ref="CE259:CE322" si="279">X259*$AG259</f>
        <v>0</v>
      </c>
      <c r="CF259" s="22">
        <f t="shared" ref="CF259:CF322" si="280">Y259*$AG259</f>
        <v>0</v>
      </c>
      <c r="CG259" s="22">
        <f t="shared" ref="CG259:CG322" si="281">Z259*$AG259</f>
        <v>0</v>
      </c>
      <c r="CH259" s="22">
        <f t="shared" ref="CH259:CH322" si="282">AA259*$AG259</f>
        <v>0</v>
      </c>
      <c r="CI259" s="22">
        <f t="shared" ref="CI259:CI322" si="283">AB259*$AG259</f>
        <v>0</v>
      </c>
      <c r="CJ259" s="22">
        <f t="shared" ref="CJ259:CJ322" si="284">AC259*$AG259</f>
        <v>0</v>
      </c>
      <c r="CK259" s="22">
        <f t="shared" ref="CK259:CK322" si="285">AD259*$AG259</f>
        <v>0</v>
      </c>
    </row>
    <row r="260" spans="1:89" x14ac:dyDescent="0.25">
      <c r="A260" t="str">
        <f>VLOOKUP($C260,'Tech Pallet'!$A:$J,10,0)</f>
        <v>NOV</v>
      </c>
      <c r="B260" s="30" t="str">
        <f>VLOOKUP(C260,'Tech Pallet'!A:I,3,0)</f>
        <v>BJ Bars</v>
      </c>
      <c r="C260" s="12">
        <f>VLOOKUP($D260,'DU -UCC'!B:C,2,0)</f>
        <v>65540451</v>
      </c>
      <c r="D260" s="84">
        <v>10076840004673</v>
      </c>
      <c r="E260" s="85" t="s">
        <v>828</v>
      </c>
      <c r="F260" s="86"/>
      <c r="G260" s="86">
        <v>0</v>
      </c>
      <c r="H260" s="86">
        <v>0</v>
      </c>
      <c r="I260" s="86">
        <v>0</v>
      </c>
      <c r="J260" s="86">
        <v>0</v>
      </c>
      <c r="K260" s="86">
        <v>0</v>
      </c>
      <c r="L260" s="86">
        <v>0</v>
      </c>
      <c r="M260" s="86">
        <v>0</v>
      </c>
      <c r="N260" s="86">
        <v>0</v>
      </c>
      <c r="O260" s="86">
        <v>0</v>
      </c>
      <c r="P260" s="86">
        <v>0</v>
      </c>
      <c r="Q260" s="86">
        <v>0</v>
      </c>
      <c r="R260" s="86">
        <v>0</v>
      </c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23">
        <f t="shared" si="230"/>
        <v>0</v>
      </c>
      <c r="AF260">
        <f>VLOOKUP($C260,'Tech Pallet'!$A:$I,9,0)</f>
        <v>165</v>
      </c>
      <c r="AG260">
        <f>VLOOKUP($C260,'Tech Pallet'!$A:$H,8,0)</f>
        <v>2.3999999999999998E-3</v>
      </c>
      <c r="AH260" s="25">
        <f t="shared" ref="AH260:AH323" si="286">SUM(G260:R260)</f>
        <v>0</v>
      </c>
      <c r="AI260" s="25">
        <f t="shared" si="231"/>
        <v>0</v>
      </c>
      <c r="AJ260" s="8">
        <f t="shared" si="232"/>
        <v>0</v>
      </c>
      <c r="AK260" s="21">
        <f t="shared" si="233"/>
        <v>0</v>
      </c>
      <c r="AL260" s="20">
        <f t="shared" si="234"/>
        <v>0</v>
      </c>
      <c r="AM260" s="21">
        <f t="shared" si="235"/>
        <v>0</v>
      </c>
      <c r="AN260" s="21">
        <f t="shared" si="236"/>
        <v>0</v>
      </c>
      <c r="AO260" s="21">
        <f t="shared" si="237"/>
        <v>0</v>
      </c>
      <c r="AP260" s="21">
        <f t="shared" si="238"/>
        <v>0</v>
      </c>
      <c r="AQ260" s="21">
        <f t="shared" si="239"/>
        <v>0</v>
      </c>
      <c r="AR260" s="21">
        <f t="shared" si="240"/>
        <v>0</v>
      </c>
      <c r="AS260" s="21">
        <f t="shared" si="241"/>
        <v>0</v>
      </c>
      <c r="AT260" s="21">
        <f t="shared" si="242"/>
        <v>0</v>
      </c>
      <c r="AU260" s="21">
        <f t="shared" si="243"/>
        <v>0</v>
      </c>
      <c r="AV260" s="21">
        <f t="shared" si="244"/>
        <v>0</v>
      </c>
      <c r="AW260" s="21">
        <f t="shared" si="245"/>
        <v>0</v>
      </c>
      <c r="AX260" s="21">
        <f t="shared" si="246"/>
        <v>0</v>
      </c>
      <c r="AY260" s="21">
        <f t="shared" si="247"/>
        <v>0</v>
      </c>
      <c r="AZ260" s="21">
        <f t="shared" si="248"/>
        <v>0</v>
      </c>
      <c r="BA260" s="21">
        <f t="shared" si="249"/>
        <v>0</v>
      </c>
      <c r="BB260" s="21">
        <f t="shared" si="250"/>
        <v>0</v>
      </c>
      <c r="BC260" s="21">
        <f t="shared" si="251"/>
        <v>0</v>
      </c>
      <c r="BD260" s="21">
        <f t="shared" si="252"/>
        <v>0</v>
      </c>
      <c r="BE260" s="21">
        <f t="shared" si="253"/>
        <v>0</v>
      </c>
      <c r="BF260" s="21">
        <f t="shared" si="254"/>
        <v>0</v>
      </c>
      <c r="BG260" s="21">
        <f t="shared" si="255"/>
        <v>0</v>
      </c>
      <c r="BH260" s="21">
        <f t="shared" si="256"/>
        <v>0</v>
      </c>
      <c r="BI260" s="21">
        <f t="shared" si="257"/>
        <v>0</v>
      </c>
      <c r="BJ260" s="21">
        <f t="shared" si="258"/>
        <v>0</v>
      </c>
      <c r="BK260" s="17">
        <f t="shared" si="259"/>
        <v>0</v>
      </c>
      <c r="BL260" s="22">
        <f t="shared" si="260"/>
        <v>0</v>
      </c>
      <c r="BM260" s="22">
        <f t="shared" si="261"/>
        <v>0</v>
      </c>
      <c r="BN260" s="22">
        <f t="shared" si="262"/>
        <v>0</v>
      </c>
      <c r="BO260" s="22">
        <f t="shared" si="263"/>
        <v>0</v>
      </c>
      <c r="BP260" s="22">
        <f t="shared" si="264"/>
        <v>0</v>
      </c>
      <c r="BQ260" s="22">
        <f t="shared" si="265"/>
        <v>0</v>
      </c>
      <c r="BR260" s="22">
        <f t="shared" si="266"/>
        <v>0</v>
      </c>
      <c r="BS260" s="22">
        <f t="shared" si="267"/>
        <v>0</v>
      </c>
      <c r="BT260" s="22">
        <f t="shared" si="268"/>
        <v>0</v>
      </c>
      <c r="BU260" s="22">
        <f t="shared" si="269"/>
        <v>0</v>
      </c>
      <c r="BV260" s="22">
        <f t="shared" si="270"/>
        <v>0</v>
      </c>
      <c r="BW260" s="22">
        <f t="shared" si="271"/>
        <v>0</v>
      </c>
      <c r="BX260" s="22">
        <f t="shared" si="272"/>
        <v>0</v>
      </c>
      <c r="BY260" s="22">
        <f t="shared" si="273"/>
        <v>0</v>
      </c>
      <c r="BZ260" s="22">
        <f t="shared" si="274"/>
        <v>0</v>
      </c>
      <c r="CA260" s="22">
        <f t="shared" si="275"/>
        <v>0</v>
      </c>
      <c r="CB260" s="22">
        <f t="shared" si="276"/>
        <v>0</v>
      </c>
      <c r="CC260" s="22">
        <f t="shared" si="277"/>
        <v>0</v>
      </c>
      <c r="CD260" s="22">
        <f t="shared" si="278"/>
        <v>0</v>
      </c>
      <c r="CE260" s="22">
        <f t="shared" si="279"/>
        <v>0</v>
      </c>
      <c r="CF260" s="22">
        <f t="shared" si="280"/>
        <v>0</v>
      </c>
      <c r="CG260" s="22">
        <f t="shared" si="281"/>
        <v>0</v>
      </c>
      <c r="CH260" s="22">
        <f t="shared" si="282"/>
        <v>0</v>
      </c>
      <c r="CI260" s="22">
        <f t="shared" si="283"/>
        <v>0</v>
      </c>
      <c r="CJ260" s="22">
        <f t="shared" si="284"/>
        <v>0</v>
      </c>
      <c r="CK260" s="22">
        <f t="shared" si="285"/>
        <v>0</v>
      </c>
    </row>
    <row r="261" spans="1:89" x14ac:dyDescent="0.25">
      <c r="A261" t="str">
        <f>VLOOKUP($C261,'Tech Pallet'!$A:$J,10,0)</f>
        <v>PIC</v>
      </c>
      <c r="B261" s="30" t="str">
        <f>VLOOKUP(C261,'Tech Pallet'!A:I,3,0)</f>
        <v>BJ PTS</v>
      </c>
      <c r="C261" s="12">
        <f>VLOOKUP($D261,'DU -UCC'!B:C,2,0)</f>
        <v>69797289</v>
      </c>
      <c r="D261" s="84">
        <v>10076840004048</v>
      </c>
      <c r="E261" s="85" t="s">
        <v>316</v>
      </c>
      <c r="F261" s="86">
        <v>181816</v>
      </c>
      <c r="G261" s="86">
        <v>6790</v>
      </c>
      <c r="H261" s="86">
        <v>9546</v>
      </c>
      <c r="I261" s="86">
        <v>8555</v>
      </c>
      <c r="J261" s="86">
        <v>10284</v>
      </c>
      <c r="K261" s="86">
        <v>7188</v>
      </c>
      <c r="L261" s="86">
        <v>8816</v>
      </c>
      <c r="M261" s="86">
        <v>7750</v>
      </c>
      <c r="N261" s="86">
        <v>6892</v>
      </c>
      <c r="O261" s="86">
        <v>6234</v>
      </c>
      <c r="P261" s="86">
        <v>6507</v>
      </c>
      <c r="Q261" s="86">
        <v>5192</v>
      </c>
      <c r="R261" s="86">
        <v>5382</v>
      </c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23">
        <f t="shared" si="230"/>
        <v>270952</v>
      </c>
      <c r="AF261">
        <f>VLOOKUP($C261,'Tech Pallet'!$A:$I,9,0)</f>
        <v>240</v>
      </c>
      <c r="AG261">
        <f>VLOOKUP($C261,'Tech Pallet'!$A:$H,8,0)</f>
        <v>3.7839999999999996E-3</v>
      </c>
      <c r="AH261" s="25">
        <f t="shared" si="286"/>
        <v>89136</v>
      </c>
      <c r="AI261" s="25">
        <f t="shared" si="231"/>
        <v>0</v>
      </c>
      <c r="AJ261" s="8">
        <f t="shared" si="232"/>
        <v>757.56666666666672</v>
      </c>
      <c r="AK261" s="21">
        <f t="shared" si="233"/>
        <v>371.4</v>
      </c>
      <c r="AL261" s="20">
        <f t="shared" si="234"/>
        <v>0</v>
      </c>
      <c r="AM261" s="21">
        <f t="shared" si="235"/>
        <v>28.291666666666668</v>
      </c>
      <c r="AN261" s="21">
        <f t="shared" si="236"/>
        <v>39.774999999999999</v>
      </c>
      <c r="AO261" s="21">
        <f t="shared" si="237"/>
        <v>35.645833333333336</v>
      </c>
      <c r="AP261" s="21">
        <f t="shared" si="238"/>
        <v>42.85</v>
      </c>
      <c r="AQ261" s="21">
        <f t="shared" si="239"/>
        <v>29.95</v>
      </c>
      <c r="AR261" s="21">
        <f t="shared" si="240"/>
        <v>36.733333333333334</v>
      </c>
      <c r="AS261" s="21">
        <f t="shared" si="241"/>
        <v>32.291666666666664</v>
      </c>
      <c r="AT261" s="21">
        <f t="shared" si="242"/>
        <v>28.716666666666665</v>
      </c>
      <c r="AU261" s="21">
        <f t="shared" si="243"/>
        <v>25.975000000000001</v>
      </c>
      <c r="AV261" s="21">
        <f t="shared" si="244"/>
        <v>27.112500000000001</v>
      </c>
      <c r="AW261" s="21">
        <f t="shared" si="245"/>
        <v>21.633333333333333</v>
      </c>
      <c r="AX261" s="21">
        <f t="shared" si="246"/>
        <v>22.425000000000001</v>
      </c>
      <c r="AY261" s="21">
        <f t="shared" si="247"/>
        <v>0</v>
      </c>
      <c r="AZ261" s="21">
        <f t="shared" si="248"/>
        <v>0</v>
      </c>
      <c r="BA261" s="21">
        <f t="shared" si="249"/>
        <v>0</v>
      </c>
      <c r="BB261" s="21">
        <f t="shared" si="250"/>
        <v>0</v>
      </c>
      <c r="BC261" s="21">
        <f t="shared" si="251"/>
        <v>0</v>
      </c>
      <c r="BD261" s="21">
        <f t="shared" si="252"/>
        <v>0</v>
      </c>
      <c r="BE261" s="21">
        <f t="shared" si="253"/>
        <v>0</v>
      </c>
      <c r="BF261" s="21">
        <f t="shared" si="254"/>
        <v>0</v>
      </c>
      <c r="BG261" s="21">
        <f t="shared" si="255"/>
        <v>0</v>
      </c>
      <c r="BH261" s="21">
        <f t="shared" si="256"/>
        <v>0</v>
      </c>
      <c r="BI261" s="21">
        <f t="shared" si="257"/>
        <v>0</v>
      </c>
      <c r="BJ261" s="21">
        <f t="shared" si="258"/>
        <v>0</v>
      </c>
      <c r="BK261" s="17">
        <f t="shared" si="259"/>
        <v>687.99174399999993</v>
      </c>
      <c r="BL261" s="22">
        <f t="shared" si="260"/>
        <v>337.29062399999998</v>
      </c>
      <c r="BM261" s="22">
        <f t="shared" si="261"/>
        <v>0</v>
      </c>
      <c r="BN261" s="22">
        <f t="shared" si="262"/>
        <v>25.693359999999998</v>
      </c>
      <c r="BO261" s="22">
        <f t="shared" si="263"/>
        <v>36.122063999999995</v>
      </c>
      <c r="BP261" s="22">
        <f t="shared" si="264"/>
        <v>32.372119999999995</v>
      </c>
      <c r="BQ261" s="22">
        <f t="shared" si="265"/>
        <v>38.914655999999994</v>
      </c>
      <c r="BR261" s="22">
        <f t="shared" si="266"/>
        <v>27.199391999999996</v>
      </c>
      <c r="BS261" s="22">
        <f t="shared" si="267"/>
        <v>33.359743999999999</v>
      </c>
      <c r="BT261" s="22">
        <f t="shared" si="268"/>
        <v>29.325999999999997</v>
      </c>
      <c r="BU261" s="22">
        <f t="shared" si="269"/>
        <v>26.079327999999997</v>
      </c>
      <c r="BV261" s="22">
        <f t="shared" si="270"/>
        <v>23.589455999999998</v>
      </c>
      <c r="BW261" s="22">
        <f t="shared" si="271"/>
        <v>24.622487999999997</v>
      </c>
      <c r="BX261" s="22">
        <f t="shared" si="272"/>
        <v>19.646527999999996</v>
      </c>
      <c r="BY261" s="22">
        <f t="shared" si="273"/>
        <v>20.365487999999999</v>
      </c>
      <c r="BZ261" s="22">
        <f t="shared" si="274"/>
        <v>0</v>
      </c>
      <c r="CA261" s="22">
        <f t="shared" si="275"/>
        <v>0</v>
      </c>
      <c r="CB261" s="22">
        <f t="shared" si="276"/>
        <v>0</v>
      </c>
      <c r="CC261" s="22">
        <f t="shared" si="277"/>
        <v>0</v>
      </c>
      <c r="CD261" s="22">
        <f t="shared" si="278"/>
        <v>0</v>
      </c>
      <c r="CE261" s="22">
        <f t="shared" si="279"/>
        <v>0</v>
      </c>
      <c r="CF261" s="22">
        <f t="shared" si="280"/>
        <v>0</v>
      </c>
      <c r="CG261" s="22">
        <f t="shared" si="281"/>
        <v>0</v>
      </c>
      <c r="CH261" s="22">
        <f t="shared" si="282"/>
        <v>0</v>
      </c>
      <c r="CI261" s="22">
        <f t="shared" si="283"/>
        <v>0</v>
      </c>
      <c r="CJ261" s="22">
        <f t="shared" si="284"/>
        <v>0</v>
      </c>
      <c r="CK261" s="22">
        <f t="shared" si="285"/>
        <v>0</v>
      </c>
    </row>
    <row r="262" spans="1:89" x14ac:dyDescent="0.25">
      <c r="A262" t="str">
        <f>VLOOKUP($C262,'Tech Pallet'!$A:$J,10,0)</f>
        <v>NOV</v>
      </c>
      <c r="B262" s="30" t="str">
        <f>VLOOKUP(C262,'Tech Pallet'!A:I,3,0)</f>
        <v>MG Sticks</v>
      </c>
      <c r="C262" s="12">
        <f>VLOOKUP($D262,'DU -UCC'!B:C,2,0)</f>
        <v>64393719</v>
      </c>
      <c r="D262" s="84">
        <v>10077567003918</v>
      </c>
      <c r="E262" s="85" t="s">
        <v>317</v>
      </c>
      <c r="F262" s="86">
        <v>0</v>
      </c>
      <c r="G262" s="86">
        <v>4978</v>
      </c>
      <c r="H262" s="86">
        <v>5655</v>
      </c>
      <c r="I262" s="86">
        <v>6357</v>
      </c>
      <c r="J262" s="86">
        <v>5863</v>
      </c>
      <c r="K262" s="86">
        <v>7579</v>
      </c>
      <c r="L262" s="86">
        <v>10244</v>
      </c>
      <c r="M262" s="86">
        <v>7829</v>
      </c>
      <c r="N262" s="86">
        <v>5668</v>
      </c>
      <c r="O262" s="86">
        <v>5603</v>
      </c>
      <c r="P262" s="86">
        <v>5239</v>
      </c>
      <c r="Q262" s="86">
        <v>4914</v>
      </c>
      <c r="R262" s="86">
        <v>3341</v>
      </c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23">
        <f t="shared" si="230"/>
        <v>73270</v>
      </c>
      <c r="AF262">
        <f>VLOOKUP($C262,'Tech Pallet'!$A:$I,9,0)</f>
        <v>143</v>
      </c>
      <c r="AG262">
        <f>VLOOKUP($C262,'Tech Pallet'!$A:$H,8,0)</f>
        <v>4.2560000000000002E-3</v>
      </c>
      <c r="AH262" s="25">
        <f t="shared" si="286"/>
        <v>73270</v>
      </c>
      <c r="AI262" s="25">
        <f t="shared" si="231"/>
        <v>0</v>
      </c>
      <c r="AJ262" s="8">
        <f t="shared" si="232"/>
        <v>0</v>
      </c>
      <c r="AK262" s="21">
        <f t="shared" si="233"/>
        <v>512.3776223776224</v>
      </c>
      <c r="AL262" s="20">
        <f t="shared" si="234"/>
        <v>0</v>
      </c>
      <c r="AM262" s="21">
        <f t="shared" si="235"/>
        <v>34.811188811188813</v>
      </c>
      <c r="AN262" s="21">
        <f t="shared" si="236"/>
        <v>39.545454545454547</v>
      </c>
      <c r="AO262" s="21">
        <f t="shared" si="237"/>
        <v>44.454545454545453</v>
      </c>
      <c r="AP262" s="21">
        <f t="shared" si="238"/>
        <v>41</v>
      </c>
      <c r="AQ262" s="21">
        <f t="shared" si="239"/>
        <v>53</v>
      </c>
      <c r="AR262" s="21">
        <f t="shared" si="240"/>
        <v>71.63636363636364</v>
      </c>
      <c r="AS262" s="21">
        <f t="shared" si="241"/>
        <v>54.748251748251747</v>
      </c>
      <c r="AT262" s="21">
        <f t="shared" si="242"/>
        <v>39.636363636363633</v>
      </c>
      <c r="AU262" s="21">
        <f t="shared" si="243"/>
        <v>39.18181818181818</v>
      </c>
      <c r="AV262" s="21">
        <f t="shared" si="244"/>
        <v>36.636363636363633</v>
      </c>
      <c r="AW262" s="21">
        <f t="shared" si="245"/>
        <v>34.363636363636367</v>
      </c>
      <c r="AX262" s="21">
        <f t="shared" si="246"/>
        <v>23.363636363636363</v>
      </c>
      <c r="AY262" s="21">
        <f t="shared" si="247"/>
        <v>0</v>
      </c>
      <c r="AZ262" s="21">
        <f t="shared" si="248"/>
        <v>0</v>
      </c>
      <c r="BA262" s="21">
        <f t="shared" si="249"/>
        <v>0</v>
      </c>
      <c r="BB262" s="21">
        <f t="shared" si="250"/>
        <v>0</v>
      </c>
      <c r="BC262" s="21">
        <f t="shared" si="251"/>
        <v>0</v>
      </c>
      <c r="BD262" s="21">
        <f t="shared" si="252"/>
        <v>0</v>
      </c>
      <c r="BE262" s="21">
        <f t="shared" si="253"/>
        <v>0</v>
      </c>
      <c r="BF262" s="21">
        <f t="shared" si="254"/>
        <v>0</v>
      </c>
      <c r="BG262" s="21">
        <f t="shared" si="255"/>
        <v>0</v>
      </c>
      <c r="BH262" s="21">
        <f t="shared" si="256"/>
        <v>0</v>
      </c>
      <c r="BI262" s="21">
        <f t="shared" si="257"/>
        <v>0</v>
      </c>
      <c r="BJ262" s="21">
        <f t="shared" si="258"/>
        <v>0</v>
      </c>
      <c r="BK262" s="17">
        <f t="shared" si="259"/>
        <v>0</v>
      </c>
      <c r="BL262" s="22">
        <f t="shared" si="260"/>
        <v>311.83712000000003</v>
      </c>
      <c r="BM262" s="22">
        <f t="shared" si="261"/>
        <v>0</v>
      </c>
      <c r="BN262" s="22">
        <f t="shared" si="262"/>
        <v>21.186368000000002</v>
      </c>
      <c r="BO262" s="22">
        <f t="shared" si="263"/>
        <v>24.067680000000003</v>
      </c>
      <c r="BP262" s="22">
        <f t="shared" si="264"/>
        <v>27.055392000000001</v>
      </c>
      <c r="BQ262" s="22">
        <f t="shared" si="265"/>
        <v>24.952928</v>
      </c>
      <c r="BR262" s="22">
        <f t="shared" si="266"/>
        <v>32.256224000000003</v>
      </c>
      <c r="BS262" s="22">
        <f t="shared" si="267"/>
        <v>43.598464</v>
      </c>
      <c r="BT262" s="22">
        <f t="shared" si="268"/>
        <v>33.320224000000003</v>
      </c>
      <c r="BU262" s="22">
        <f t="shared" si="269"/>
        <v>24.123008000000002</v>
      </c>
      <c r="BV262" s="22">
        <f t="shared" si="270"/>
        <v>23.846368000000002</v>
      </c>
      <c r="BW262" s="22">
        <f t="shared" si="271"/>
        <v>22.297184000000001</v>
      </c>
      <c r="BX262" s="22">
        <f t="shared" si="272"/>
        <v>20.913984000000003</v>
      </c>
      <c r="BY262" s="22">
        <f t="shared" si="273"/>
        <v>14.219296</v>
      </c>
      <c r="BZ262" s="22">
        <f t="shared" si="274"/>
        <v>0</v>
      </c>
      <c r="CA262" s="22">
        <f t="shared" si="275"/>
        <v>0</v>
      </c>
      <c r="CB262" s="22">
        <f t="shared" si="276"/>
        <v>0</v>
      </c>
      <c r="CC262" s="22">
        <f t="shared" si="277"/>
        <v>0</v>
      </c>
      <c r="CD262" s="22">
        <f t="shared" si="278"/>
        <v>0</v>
      </c>
      <c r="CE262" s="22">
        <f t="shared" si="279"/>
        <v>0</v>
      </c>
      <c r="CF262" s="22">
        <f t="shared" si="280"/>
        <v>0</v>
      </c>
      <c r="CG262" s="22">
        <f t="shared" si="281"/>
        <v>0</v>
      </c>
      <c r="CH262" s="22">
        <f t="shared" si="282"/>
        <v>0</v>
      </c>
      <c r="CI262" s="22">
        <f t="shared" si="283"/>
        <v>0</v>
      </c>
      <c r="CJ262" s="22">
        <f t="shared" si="284"/>
        <v>0</v>
      </c>
      <c r="CK262" s="22">
        <f t="shared" si="285"/>
        <v>0</v>
      </c>
    </row>
    <row r="263" spans="1:89" x14ac:dyDescent="0.25">
      <c r="A263" t="str">
        <f>VLOOKUP($C263,'Tech Pallet'!$A:$J,10,0)</f>
        <v>NOV</v>
      </c>
      <c r="B263" s="30" t="str">
        <f>VLOOKUP(C263,'Tech Pallet'!A:I,3,0)</f>
        <v>Other</v>
      </c>
      <c r="C263" s="12">
        <f>VLOOKUP($D263,'DU -UCC'!B:C,2,0)</f>
        <v>65468644</v>
      </c>
      <c r="D263" s="84">
        <v>10840473400436</v>
      </c>
      <c r="E263" s="85" t="s">
        <v>829</v>
      </c>
      <c r="F263" s="86"/>
      <c r="G263" s="86">
        <v>0</v>
      </c>
      <c r="H263" s="86">
        <v>0</v>
      </c>
      <c r="I263" s="86">
        <v>0</v>
      </c>
      <c r="J263" s="86">
        <v>0</v>
      </c>
      <c r="K263" s="86">
        <v>0</v>
      </c>
      <c r="L263" s="86">
        <v>0</v>
      </c>
      <c r="M263" s="86">
        <v>0</v>
      </c>
      <c r="N263" s="86">
        <v>0</v>
      </c>
      <c r="O263" s="86">
        <v>0</v>
      </c>
      <c r="P263" s="86">
        <v>0</v>
      </c>
      <c r="Q263" s="86">
        <v>0</v>
      </c>
      <c r="R263" s="86">
        <v>0</v>
      </c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23">
        <f t="shared" si="230"/>
        <v>0</v>
      </c>
      <c r="AF263">
        <f>VLOOKUP($C263,'Tech Pallet'!$A:$I,9,0)</f>
        <v>437</v>
      </c>
      <c r="AG263">
        <f>VLOOKUP($C263,'Tech Pallet'!$A:$H,8,0)</f>
        <v>7.1999999999999994E-4</v>
      </c>
      <c r="AH263" s="25">
        <f t="shared" si="286"/>
        <v>0</v>
      </c>
      <c r="AI263" s="25">
        <f t="shared" si="231"/>
        <v>0</v>
      </c>
      <c r="AJ263" s="8">
        <f t="shared" si="232"/>
        <v>0</v>
      </c>
      <c r="AK263" s="21">
        <f t="shared" si="233"/>
        <v>0</v>
      </c>
      <c r="AL263" s="20">
        <f t="shared" si="234"/>
        <v>0</v>
      </c>
      <c r="AM263" s="21">
        <f t="shared" si="235"/>
        <v>0</v>
      </c>
      <c r="AN263" s="21">
        <f t="shared" si="236"/>
        <v>0</v>
      </c>
      <c r="AO263" s="21">
        <f t="shared" si="237"/>
        <v>0</v>
      </c>
      <c r="AP263" s="21">
        <f t="shared" si="238"/>
        <v>0</v>
      </c>
      <c r="AQ263" s="21">
        <f t="shared" si="239"/>
        <v>0</v>
      </c>
      <c r="AR263" s="21">
        <f t="shared" si="240"/>
        <v>0</v>
      </c>
      <c r="AS263" s="21">
        <f t="shared" si="241"/>
        <v>0</v>
      </c>
      <c r="AT263" s="21">
        <f t="shared" si="242"/>
        <v>0</v>
      </c>
      <c r="AU263" s="21">
        <f t="shared" si="243"/>
        <v>0</v>
      </c>
      <c r="AV263" s="21">
        <f t="shared" si="244"/>
        <v>0</v>
      </c>
      <c r="AW263" s="21">
        <f t="shared" si="245"/>
        <v>0</v>
      </c>
      <c r="AX263" s="21">
        <f t="shared" si="246"/>
        <v>0</v>
      </c>
      <c r="AY263" s="21">
        <f t="shared" si="247"/>
        <v>0</v>
      </c>
      <c r="AZ263" s="21">
        <f t="shared" si="248"/>
        <v>0</v>
      </c>
      <c r="BA263" s="21">
        <f t="shared" si="249"/>
        <v>0</v>
      </c>
      <c r="BB263" s="21">
        <f t="shared" si="250"/>
        <v>0</v>
      </c>
      <c r="BC263" s="21">
        <f t="shared" si="251"/>
        <v>0</v>
      </c>
      <c r="BD263" s="21">
        <f t="shared" si="252"/>
        <v>0</v>
      </c>
      <c r="BE263" s="21">
        <f t="shared" si="253"/>
        <v>0</v>
      </c>
      <c r="BF263" s="21">
        <f t="shared" si="254"/>
        <v>0</v>
      </c>
      <c r="BG263" s="21">
        <f t="shared" si="255"/>
        <v>0</v>
      </c>
      <c r="BH263" s="21">
        <f t="shared" si="256"/>
        <v>0</v>
      </c>
      <c r="BI263" s="21">
        <f t="shared" si="257"/>
        <v>0</v>
      </c>
      <c r="BJ263" s="21">
        <f t="shared" si="258"/>
        <v>0</v>
      </c>
      <c r="BK263" s="17">
        <f t="shared" si="259"/>
        <v>0</v>
      </c>
      <c r="BL263" s="22">
        <f t="shared" si="260"/>
        <v>0</v>
      </c>
      <c r="BM263" s="22">
        <f t="shared" si="261"/>
        <v>0</v>
      </c>
      <c r="BN263" s="22">
        <f t="shared" si="262"/>
        <v>0</v>
      </c>
      <c r="BO263" s="22">
        <f t="shared" si="263"/>
        <v>0</v>
      </c>
      <c r="BP263" s="22">
        <f t="shared" si="264"/>
        <v>0</v>
      </c>
      <c r="BQ263" s="22">
        <f t="shared" si="265"/>
        <v>0</v>
      </c>
      <c r="BR263" s="22">
        <f t="shared" si="266"/>
        <v>0</v>
      </c>
      <c r="BS263" s="22">
        <f t="shared" si="267"/>
        <v>0</v>
      </c>
      <c r="BT263" s="22">
        <f t="shared" si="268"/>
        <v>0</v>
      </c>
      <c r="BU263" s="22">
        <f t="shared" si="269"/>
        <v>0</v>
      </c>
      <c r="BV263" s="22">
        <f t="shared" si="270"/>
        <v>0</v>
      </c>
      <c r="BW263" s="22">
        <f t="shared" si="271"/>
        <v>0</v>
      </c>
      <c r="BX263" s="22">
        <f t="shared" si="272"/>
        <v>0</v>
      </c>
      <c r="BY263" s="22">
        <f t="shared" si="273"/>
        <v>0</v>
      </c>
      <c r="BZ263" s="22">
        <f t="shared" si="274"/>
        <v>0</v>
      </c>
      <c r="CA263" s="22">
        <f t="shared" si="275"/>
        <v>0</v>
      </c>
      <c r="CB263" s="22">
        <f t="shared" si="276"/>
        <v>0</v>
      </c>
      <c r="CC263" s="22">
        <f t="shared" si="277"/>
        <v>0</v>
      </c>
      <c r="CD263" s="22">
        <f t="shared" si="278"/>
        <v>0</v>
      </c>
      <c r="CE263" s="22">
        <f t="shared" si="279"/>
        <v>0</v>
      </c>
      <c r="CF263" s="22">
        <f t="shared" si="280"/>
        <v>0</v>
      </c>
      <c r="CG263" s="22">
        <f t="shared" si="281"/>
        <v>0</v>
      </c>
      <c r="CH263" s="22">
        <f t="shared" si="282"/>
        <v>0</v>
      </c>
      <c r="CI263" s="22">
        <f t="shared" si="283"/>
        <v>0</v>
      </c>
      <c r="CJ263" s="22">
        <f t="shared" si="284"/>
        <v>0</v>
      </c>
      <c r="CK263" s="22">
        <f t="shared" si="285"/>
        <v>0</v>
      </c>
    </row>
    <row r="264" spans="1:89" x14ac:dyDescent="0.25">
      <c r="A264" t="str">
        <f>VLOOKUP($C264,'Tech Pallet'!$A:$J,10,0)</f>
        <v>NOV</v>
      </c>
      <c r="B264" s="30" t="str">
        <f>VLOOKUP(C264,'Tech Pallet'!A:I,3,0)</f>
        <v>Other</v>
      </c>
      <c r="C264" s="12">
        <f>VLOOKUP($D264,'DU -UCC'!B:C,2,0)</f>
        <v>64960643</v>
      </c>
      <c r="D264" s="84">
        <v>10077567004458</v>
      </c>
      <c r="E264" s="85" t="s">
        <v>830</v>
      </c>
      <c r="F264" s="86"/>
      <c r="G264" s="86">
        <v>0</v>
      </c>
      <c r="H264" s="86">
        <v>0</v>
      </c>
      <c r="I264" s="86">
        <v>0</v>
      </c>
      <c r="J264" s="86">
        <v>0</v>
      </c>
      <c r="K264" s="86">
        <v>0</v>
      </c>
      <c r="L264" s="86">
        <v>0</v>
      </c>
      <c r="M264" s="86">
        <v>0</v>
      </c>
      <c r="N264" s="86">
        <v>0</v>
      </c>
      <c r="O264" s="86">
        <v>0</v>
      </c>
      <c r="P264" s="86">
        <v>0</v>
      </c>
      <c r="Q264" s="86">
        <v>0</v>
      </c>
      <c r="R264" s="86">
        <v>0</v>
      </c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23">
        <f t="shared" si="230"/>
        <v>0</v>
      </c>
      <c r="AF264">
        <f>VLOOKUP($C264,'Tech Pallet'!$A:$I,9,0)</f>
        <v>170</v>
      </c>
      <c r="AG264">
        <f>VLOOKUP($C264,'Tech Pallet'!$A:$H,8,0)</f>
        <v>3.516E-3</v>
      </c>
      <c r="AH264" s="25">
        <f t="shared" si="286"/>
        <v>0</v>
      </c>
      <c r="AI264" s="25">
        <f t="shared" si="231"/>
        <v>0</v>
      </c>
      <c r="AJ264" s="8">
        <f t="shared" si="232"/>
        <v>0</v>
      </c>
      <c r="AK264" s="21">
        <f t="shared" si="233"/>
        <v>0</v>
      </c>
      <c r="AL264" s="20">
        <f t="shared" si="234"/>
        <v>0</v>
      </c>
      <c r="AM264" s="21">
        <f t="shared" si="235"/>
        <v>0</v>
      </c>
      <c r="AN264" s="21">
        <f t="shared" si="236"/>
        <v>0</v>
      </c>
      <c r="AO264" s="21">
        <f t="shared" si="237"/>
        <v>0</v>
      </c>
      <c r="AP264" s="21">
        <f t="shared" si="238"/>
        <v>0</v>
      </c>
      <c r="AQ264" s="21">
        <f t="shared" si="239"/>
        <v>0</v>
      </c>
      <c r="AR264" s="21">
        <f t="shared" si="240"/>
        <v>0</v>
      </c>
      <c r="AS264" s="21">
        <f t="shared" si="241"/>
        <v>0</v>
      </c>
      <c r="AT264" s="21">
        <f t="shared" si="242"/>
        <v>0</v>
      </c>
      <c r="AU264" s="21">
        <f t="shared" si="243"/>
        <v>0</v>
      </c>
      <c r="AV264" s="21">
        <f t="shared" si="244"/>
        <v>0</v>
      </c>
      <c r="AW264" s="21">
        <f t="shared" si="245"/>
        <v>0</v>
      </c>
      <c r="AX264" s="21">
        <f t="shared" si="246"/>
        <v>0</v>
      </c>
      <c r="AY264" s="21">
        <f t="shared" si="247"/>
        <v>0</v>
      </c>
      <c r="AZ264" s="21">
        <f t="shared" si="248"/>
        <v>0</v>
      </c>
      <c r="BA264" s="21">
        <f t="shared" si="249"/>
        <v>0</v>
      </c>
      <c r="BB264" s="21">
        <f t="shared" si="250"/>
        <v>0</v>
      </c>
      <c r="BC264" s="21">
        <f t="shared" si="251"/>
        <v>0</v>
      </c>
      <c r="BD264" s="21">
        <f t="shared" si="252"/>
        <v>0</v>
      </c>
      <c r="BE264" s="21">
        <f t="shared" si="253"/>
        <v>0</v>
      </c>
      <c r="BF264" s="21">
        <f t="shared" si="254"/>
        <v>0</v>
      </c>
      <c r="BG264" s="21">
        <f t="shared" si="255"/>
        <v>0</v>
      </c>
      <c r="BH264" s="21">
        <f t="shared" si="256"/>
        <v>0</v>
      </c>
      <c r="BI264" s="21">
        <f t="shared" si="257"/>
        <v>0</v>
      </c>
      <c r="BJ264" s="21">
        <f t="shared" si="258"/>
        <v>0</v>
      </c>
      <c r="BK264" s="17">
        <f t="shared" si="259"/>
        <v>0</v>
      </c>
      <c r="BL264" s="22">
        <f t="shared" si="260"/>
        <v>0</v>
      </c>
      <c r="BM264" s="22">
        <f t="shared" si="261"/>
        <v>0</v>
      </c>
      <c r="BN264" s="22">
        <f t="shared" si="262"/>
        <v>0</v>
      </c>
      <c r="BO264" s="22">
        <f t="shared" si="263"/>
        <v>0</v>
      </c>
      <c r="BP264" s="22">
        <f t="shared" si="264"/>
        <v>0</v>
      </c>
      <c r="BQ264" s="22">
        <f t="shared" si="265"/>
        <v>0</v>
      </c>
      <c r="BR264" s="22">
        <f t="shared" si="266"/>
        <v>0</v>
      </c>
      <c r="BS264" s="22">
        <f t="shared" si="267"/>
        <v>0</v>
      </c>
      <c r="BT264" s="22">
        <f t="shared" si="268"/>
        <v>0</v>
      </c>
      <c r="BU264" s="22">
        <f t="shared" si="269"/>
        <v>0</v>
      </c>
      <c r="BV264" s="22">
        <f t="shared" si="270"/>
        <v>0</v>
      </c>
      <c r="BW264" s="22">
        <f t="shared" si="271"/>
        <v>0</v>
      </c>
      <c r="BX264" s="22">
        <f t="shared" si="272"/>
        <v>0</v>
      </c>
      <c r="BY264" s="22">
        <f t="shared" si="273"/>
        <v>0</v>
      </c>
      <c r="BZ264" s="22">
        <f t="shared" si="274"/>
        <v>0</v>
      </c>
      <c r="CA264" s="22">
        <f t="shared" si="275"/>
        <v>0</v>
      </c>
      <c r="CB264" s="22">
        <f t="shared" si="276"/>
        <v>0</v>
      </c>
      <c r="CC264" s="22">
        <f t="shared" si="277"/>
        <v>0</v>
      </c>
      <c r="CD264" s="22">
        <f t="shared" si="278"/>
        <v>0</v>
      </c>
      <c r="CE264" s="22">
        <f t="shared" si="279"/>
        <v>0</v>
      </c>
      <c r="CF264" s="22">
        <f t="shared" si="280"/>
        <v>0</v>
      </c>
      <c r="CG264" s="22">
        <f t="shared" si="281"/>
        <v>0</v>
      </c>
      <c r="CH264" s="22">
        <f t="shared" si="282"/>
        <v>0</v>
      </c>
      <c r="CI264" s="22">
        <f t="shared" si="283"/>
        <v>0</v>
      </c>
      <c r="CJ264" s="22">
        <f t="shared" si="284"/>
        <v>0</v>
      </c>
      <c r="CK264" s="22">
        <f t="shared" si="285"/>
        <v>0</v>
      </c>
    </row>
    <row r="265" spans="1:89" x14ac:dyDescent="0.25">
      <c r="A265" t="str">
        <f>VLOOKUP($C265,'Tech Pallet'!$A:$J,10,0)</f>
        <v>PIC</v>
      </c>
      <c r="B265" s="30" t="str">
        <f>VLOOKUP(C265,'Tech Pallet'!A:I,3,0)</f>
        <v>BJ PTS</v>
      </c>
      <c r="C265" s="12">
        <f>VLOOKUP($D265,'DU -UCC'!B:C,2,0)</f>
        <v>69999271</v>
      </c>
      <c r="D265" s="84">
        <v>10076840074034</v>
      </c>
      <c r="E265" s="85" t="s">
        <v>359</v>
      </c>
      <c r="F265" s="86">
        <v>84702</v>
      </c>
      <c r="G265" s="86">
        <v>844</v>
      </c>
      <c r="H265" s="86">
        <v>611</v>
      </c>
      <c r="I265" s="86">
        <v>670</v>
      </c>
      <c r="J265" s="86">
        <v>594</v>
      </c>
      <c r="K265" s="86">
        <v>796</v>
      </c>
      <c r="L265" s="86">
        <v>353</v>
      </c>
      <c r="M265" s="86">
        <v>9339</v>
      </c>
      <c r="N265" s="86">
        <v>15376</v>
      </c>
      <c r="O265" s="86">
        <v>14170</v>
      </c>
      <c r="P265" s="86">
        <v>11781</v>
      </c>
      <c r="Q265" s="86">
        <v>3393</v>
      </c>
      <c r="R265" s="86">
        <v>2916</v>
      </c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23">
        <f t="shared" si="230"/>
        <v>145545</v>
      </c>
      <c r="AF265">
        <f>VLOOKUP($C265,'Tech Pallet'!$A:$I,9,0)</f>
        <v>240</v>
      </c>
      <c r="AG265">
        <f>VLOOKUP($C265,'Tech Pallet'!$A:$H,8,0)</f>
        <v>3.7839999999999996E-3</v>
      </c>
      <c r="AH265" s="25">
        <f t="shared" si="286"/>
        <v>60843</v>
      </c>
      <c r="AI265" s="25">
        <f t="shared" si="231"/>
        <v>0</v>
      </c>
      <c r="AJ265" s="8">
        <f t="shared" si="232"/>
        <v>352.92500000000001</v>
      </c>
      <c r="AK265" s="21">
        <f t="shared" si="233"/>
        <v>253.51249999999999</v>
      </c>
      <c r="AL265" s="20">
        <f t="shared" si="234"/>
        <v>0</v>
      </c>
      <c r="AM265" s="21">
        <f t="shared" si="235"/>
        <v>3.5166666666666666</v>
      </c>
      <c r="AN265" s="21">
        <f t="shared" si="236"/>
        <v>2.5458333333333334</v>
      </c>
      <c r="AO265" s="21">
        <f t="shared" si="237"/>
        <v>2.7916666666666665</v>
      </c>
      <c r="AP265" s="21">
        <f t="shared" si="238"/>
        <v>2.4750000000000001</v>
      </c>
      <c r="AQ265" s="21">
        <f t="shared" si="239"/>
        <v>3.3166666666666669</v>
      </c>
      <c r="AR265" s="21">
        <f t="shared" si="240"/>
        <v>1.4708333333333334</v>
      </c>
      <c r="AS265" s="21">
        <f t="shared" si="241"/>
        <v>38.912500000000001</v>
      </c>
      <c r="AT265" s="21">
        <f t="shared" si="242"/>
        <v>64.066666666666663</v>
      </c>
      <c r="AU265" s="21">
        <f t="shared" si="243"/>
        <v>59.041666666666664</v>
      </c>
      <c r="AV265" s="21">
        <f t="shared" si="244"/>
        <v>49.087499999999999</v>
      </c>
      <c r="AW265" s="21">
        <f t="shared" si="245"/>
        <v>14.137499999999999</v>
      </c>
      <c r="AX265" s="21">
        <f t="shared" si="246"/>
        <v>12.15</v>
      </c>
      <c r="AY265" s="21">
        <f t="shared" si="247"/>
        <v>0</v>
      </c>
      <c r="AZ265" s="21">
        <f t="shared" si="248"/>
        <v>0</v>
      </c>
      <c r="BA265" s="21">
        <f t="shared" si="249"/>
        <v>0</v>
      </c>
      <c r="BB265" s="21">
        <f t="shared" si="250"/>
        <v>0</v>
      </c>
      <c r="BC265" s="21">
        <f t="shared" si="251"/>
        <v>0</v>
      </c>
      <c r="BD265" s="21">
        <f t="shared" si="252"/>
        <v>0</v>
      </c>
      <c r="BE265" s="21">
        <f t="shared" si="253"/>
        <v>0</v>
      </c>
      <c r="BF265" s="21">
        <f t="shared" si="254"/>
        <v>0</v>
      </c>
      <c r="BG265" s="21">
        <f t="shared" si="255"/>
        <v>0</v>
      </c>
      <c r="BH265" s="21">
        <f t="shared" si="256"/>
        <v>0</v>
      </c>
      <c r="BI265" s="21">
        <f t="shared" si="257"/>
        <v>0</v>
      </c>
      <c r="BJ265" s="21">
        <f t="shared" si="258"/>
        <v>0</v>
      </c>
      <c r="BK265" s="17">
        <f t="shared" si="259"/>
        <v>320.51236799999998</v>
      </c>
      <c r="BL265" s="22">
        <f t="shared" si="260"/>
        <v>230.22991199999998</v>
      </c>
      <c r="BM265" s="22">
        <f t="shared" si="261"/>
        <v>0</v>
      </c>
      <c r="BN265" s="22">
        <f t="shared" si="262"/>
        <v>3.1936959999999996</v>
      </c>
      <c r="BO265" s="22">
        <f t="shared" si="263"/>
        <v>2.3120239999999996</v>
      </c>
      <c r="BP265" s="22">
        <f t="shared" si="264"/>
        <v>2.5352799999999998</v>
      </c>
      <c r="BQ265" s="22">
        <f t="shared" si="265"/>
        <v>2.2476959999999999</v>
      </c>
      <c r="BR265" s="22">
        <f t="shared" si="266"/>
        <v>3.0120639999999996</v>
      </c>
      <c r="BS265" s="22">
        <f t="shared" si="267"/>
        <v>1.3357519999999998</v>
      </c>
      <c r="BT265" s="22">
        <f t="shared" si="268"/>
        <v>35.338775999999996</v>
      </c>
      <c r="BU265" s="22">
        <f t="shared" si="269"/>
        <v>58.182783999999991</v>
      </c>
      <c r="BV265" s="22">
        <f t="shared" si="270"/>
        <v>53.619279999999996</v>
      </c>
      <c r="BW265" s="22">
        <f t="shared" si="271"/>
        <v>44.579303999999993</v>
      </c>
      <c r="BX265" s="22">
        <f t="shared" si="272"/>
        <v>12.839111999999998</v>
      </c>
      <c r="BY265" s="22">
        <f t="shared" si="273"/>
        <v>11.034144</v>
      </c>
      <c r="BZ265" s="22">
        <f t="shared" si="274"/>
        <v>0</v>
      </c>
      <c r="CA265" s="22">
        <f t="shared" si="275"/>
        <v>0</v>
      </c>
      <c r="CB265" s="22">
        <f t="shared" si="276"/>
        <v>0</v>
      </c>
      <c r="CC265" s="22">
        <f t="shared" si="277"/>
        <v>0</v>
      </c>
      <c r="CD265" s="22">
        <f t="shared" si="278"/>
        <v>0</v>
      </c>
      <c r="CE265" s="22">
        <f t="shared" si="279"/>
        <v>0</v>
      </c>
      <c r="CF265" s="22">
        <f t="shared" si="280"/>
        <v>0</v>
      </c>
      <c r="CG265" s="22">
        <f t="shared" si="281"/>
        <v>0</v>
      </c>
      <c r="CH265" s="22">
        <f t="shared" si="282"/>
        <v>0</v>
      </c>
      <c r="CI265" s="22">
        <f t="shared" si="283"/>
        <v>0</v>
      </c>
      <c r="CJ265" s="22">
        <f t="shared" si="284"/>
        <v>0</v>
      </c>
      <c r="CK265" s="22">
        <f t="shared" si="285"/>
        <v>0</v>
      </c>
    </row>
    <row r="266" spans="1:89" x14ac:dyDescent="0.25">
      <c r="A266" t="str">
        <f>VLOOKUP($C266,'Tech Pallet'!$A:$J,10,0)</f>
        <v>NOV</v>
      </c>
      <c r="B266" s="30" t="str">
        <f>VLOOKUP(C266,'Tech Pallet'!A:I,3,0)</f>
        <v>Yasso Poppables</v>
      </c>
      <c r="C266" s="12">
        <f>VLOOKUP($D266,'DU -UCC'!B:C,2,0)</f>
        <v>64325625</v>
      </c>
      <c r="D266" s="84">
        <v>10851035003033</v>
      </c>
      <c r="E266" s="85" t="s">
        <v>280</v>
      </c>
      <c r="F266" s="86">
        <v>152485</v>
      </c>
      <c r="G266" s="86">
        <v>16986</v>
      </c>
      <c r="H266" s="86">
        <v>3236</v>
      </c>
      <c r="I266" s="86">
        <v>4958</v>
      </c>
      <c r="J266" s="86">
        <v>26006</v>
      </c>
      <c r="K266" s="86">
        <v>11651</v>
      </c>
      <c r="L266" s="86">
        <v>20580</v>
      </c>
      <c r="M266" s="86">
        <v>13681</v>
      </c>
      <c r="N266" s="86">
        <v>8864</v>
      </c>
      <c r="O266" s="86">
        <v>12485</v>
      </c>
      <c r="P266" s="86">
        <v>5690</v>
      </c>
      <c r="Q266" s="86">
        <v>2552</v>
      </c>
      <c r="R266" s="86">
        <v>5906</v>
      </c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23">
        <f t="shared" si="230"/>
        <v>285080</v>
      </c>
      <c r="AF266">
        <f>VLOOKUP($C266,'Tech Pallet'!$A:$I,9,0)</f>
        <v>200</v>
      </c>
      <c r="AG266">
        <f>VLOOKUP($C266,'Tech Pallet'!$A:$H,8,0)</f>
        <v>2.0200000000000001E-3</v>
      </c>
      <c r="AH266" s="25">
        <f t="shared" si="286"/>
        <v>132595</v>
      </c>
      <c r="AI266" s="25">
        <f t="shared" si="231"/>
        <v>0</v>
      </c>
      <c r="AJ266" s="8">
        <f t="shared" si="232"/>
        <v>762.42499999999995</v>
      </c>
      <c r="AK266" s="21">
        <f t="shared" si="233"/>
        <v>662.97500000000002</v>
      </c>
      <c r="AL266" s="20">
        <f t="shared" si="234"/>
        <v>0</v>
      </c>
      <c r="AM266" s="21">
        <f t="shared" si="235"/>
        <v>84.93</v>
      </c>
      <c r="AN266" s="21">
        <f t="shared" si="236"/>
        <v>16.18</v>
      </c>
      <c r="AO266" s="21">
        <f t="shared" si="237"/>
        <v>24.79</v>
      </c>
      <c r="AP266" s="21">
        <f t="shared" si="238"/>
        <v>130.03</v>
      </c>
      <c r="AQ266" s="21">
        <f t="shared" si="239"/>
        <v>58.255000000000003</v>
      </c>
      <c r="AR266" s="21">
        <f t="shared" si="240"/>
        <v>102.9</v>
      </c>
      <c r="AS266" s="21">
        <f t="shared" si="241"/>
        <v>68.405000000000001</v>
      </c>
      <c r="AT266" s="21">
        <f t="shared" si="242"/>
        <v>44.32</v>
      </c>
      <c r="AU266" s="21">
        <f t="shared" si="243"/>
        <v>62.424999999999997</v>
      </c>
      <c r="AV266" s="21">
        <f t="shared" si="244"/>
        <v>28.45</v>
      </c>
      <c r="AW266" s="21">
        <f t="shared" si="245"/>
        <v>12.76</v>
      </c>
      <c r="AX266" s="21">
        <f t="shared" si="246"/>
        <v>29.53</v>
      </c>
      <c r="AY266" s="21">
        <f t="shared" si="247"/>
        <v>0</v>
      </c>
      <c r="AZ266" s="21">
        <f t="shared" si="248"/>
        <v>0</v>
      </c>
      <c r="BA266" s="21">
        <f t="shared" si="249"/>
        <v>0</v>
      </c>
      <c r="BB266" s="21">
        <f t="shared" si="250"/>
        <v>0</v>
      </c>
      <c r="BC266" s="21">
        <f t="shared" si="251"/>
        <v>0</v>
      </c>
      <c r="BD266" s="21">
        <f t="shared" si="252"/>
        <v>0</v>
      </c>
      <c r="BE266" s="21">
        <f t="shared" si="253"/>
        <v>0</v>
      </c>
      <c r="BF266" s="21">
        <f t="shared" si="254"/>
        <v>0</v>
      </c>
      <c r="BG266" s="21">
        <f t="shared" si="255"/>
        <v>0</v>
      </c>
      <c r="BH266" s="21">
        <f t="shared" si="256"/>
        <v>0</v>
      </c>
      <c r="BI266" s="21">
        <f t="shared" si="257"/>
        <v>0</v>
      </c>
      <c r="BJ266" s="21">
        <f t="shared" si="258"/>
        <v>0</v>
      </c>
      <c r="BK266" s="17">
        <f t="shared" si="259"/>
        <v>308.0197</v>
      </c>
      <c r="BL266" s="22">
        <f t="shared" si="260"/>
        <v>267.84190000000001</v>
      </c>
      <c r="BM266" s="22">
        <f t="shared" si="261"/>
        <v>0</v>
      </c>
      <c r="BN266" s="22">
        <f t="shared" si="262"/>
        <v>34.311720000000001</v>
      </c>
      <c r="BO266" s="22">
        <f t="shared" si="263"/>
        <v>6.5367199999999999</v>
      </c>
      <c r="BP266" s="22">
        <f t="shared" si="264"/>
        <v>10.01516</v>
      </c>
      <c r="BQ266" s="22">
        <f t="shared" si="265"/>
        <v>52.532119999999999</v>
      </c>
      <c r="BR266" s="22">
        <f t="shared" si="266"/>
        <v>23.535019999999999</v>
      </c>
      <c r="BS266" s="22">
        <f t="shared" si="267"/>
        <v>41.571600000000004</v>
      </c>
      <c r="BT266" s="22">
        <f t="shared" si="268"/>
        <v>27.635620000000003</v>
      </c>
      <c r="BU266" s="22">
        <f t="shared" si="269"/>
        <v>17.905280000000001</v>
      </c>
      <c r="BV266" s="22">
        <f t="shared" si="270"/>
        <v>25.2197</v>
      </c>
      <c r="BW266" s="22">
        <f t="shared" si="271"/>
        <v>11.4938</v>
      </c>
      <c r="BX266" s="22">
        <f t="shared" si="272"/>
        <v>5.1550400000000005</v>
      </c>
      <c r="BY266" s="22">
        <f t="shared" si="273"/>
        <v>11.930120000000001</v>
      </c>
      <c r="BZ266" s="22">
        <f t="shared" si="274"/>
        <v>0</v>
      </c>
      <c r="CA266" s="22">
        <f t="shared" si="275"/>
        <v>0</v>
      </c>
      <c r="CB266" s="22">
        <f t="shared" si="276"/>
        <v>0</v>
      </c>
      <c r="CC266" s="22">
        <f t="shared" si="277"/>
        <v>0</v>
      </c>
      <c r="CD266" s="22">
        <f t="shared" si="278"/>
        <v>0</v>
      </c>
      <c r="CE266" s="22">
        <f t="shared" si="279"/>
        <v>0</v>
      </c>
      <c r="CF266" s="22">
        <f t="shared" si="280"/>
        <v>0</v>
      </c>
      <c r="CG266" s="22">
        <f t="shared" si="281"/>
        <v>0</v>
      </c>
      <c r="CH266" s="22">
        <f t="shared" si="282"/>
        <v>0</v>
      </c>
      <c r="CI266" s="22">
        <f t="shared" si="283"/>
        <v>0</v>
      </c>
      <c r="CJ266" s="22">
        <f t="shared" si="284"/>
        <v>0</v>
      </c>
      <c r="CK266" s="22">
        <f t="shared" si="285"/>
        <v>0</v>
      </c>
    </row>
    <row r="267" spans="1:89" x14ac:dyDescent="0.25">
      <c r="A267" t="str">
        <f>VLOOKUP($C267,'Tech Pallet'!$A:$J,10,0)</f>
        <v>PIC</v>
      </c>
      <c r="B267" s="30" t="str">
        <f>VLOOKUP(C267,'Tech Pallet'!A:I,3,0)</f>
        <v>BJ PTS</v>
      </c>
      <c r="C267" s="12">
        <f>VLOOKUP($D267,'DU -UCC'!B:C,2,0)</f>
        <v>64387483</v>
      </c>
      <c r="D267" s="84">
        <v>10076840004284</v>
      </c>
      <c r="E267" s="85" t="s">
        <v>306</v>
      </c>
      <c r="F267" s="86">
        <v>15</v>
      </c>
      <c r="G267" s="86">
        <v>5435</v>
      </c>
      <c r="H267" s="86">
        <v>2947</v>
      </c>
      <c r="I267" s="86">
        <v>3849</v>
      </c>
      <c r="J267" s="86">
        <v>11436</v>
      </c>
      <c r="K267" s="86">
        <v>7087</v>
      </c>
      <c r="L267" s="86">
        <v>8854</v>
      </c>
      <c r="M267" s="86">
        <v>10035</v>
      </c>
      <c r="N267" s="86">
        <v>8676</v>
      </c>
      <c r="O267" s="86">
        <v>9734</v>
      </c>
      <c r="P267" s="86">
        <v>6080</v>
      </c>
      <c r="Q267" s="86">
        <v>5987</v>
      </c>
      <c r="R267" s="86">
        <v>6027</v>
      </c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23">
        <f t="shared" si="230"/>
        <v>86162</v>
      </c>
      <c r="AF267">
        <f>VLOOKUP($C267,'Tech Pallet'!$A:$I,9,0)</f>
        <v>240</v>
      </c>
      <c r="AG267">
        <f>VLOOKUP($C267,'Tech Pallet'!$A:$H,8,0)</f>
        <v>3.7839999999999996E-3</v>
      </c>
      <c r="AH267" s="25">
        <f t="shared" si="286"/>
        <v>86147</v>
      </c>
      <c r="AI267" s="25">
        <f t="shared" si="231"/>
        <v>0</v>
      </c>
      <c r="AJ267" s="8">
        <f t="shared" si="232"/>
        <v>6.25E-2</v>
      </c>
      <c r="AK267" s="21">
        <f t="shared" si="233"/>
        <v>358.94583333333333</v>
      </c>
      <c r="AL267" s="20">
        <f t="shared" si="234"/>
        <v>0</v>
      </c>
      <c r="AM267" s="21">
        <f t="shared" si="235"/>
        <v>22.645833333333332</v>
      </c>
      <c r="AN267" s="21">
        <f t="shared" si="236"/>
        <v>12.279166666666667</v>
      </c>
      <c r="AO267" s="21">
        <f t="shared" si="237"/>
        <v>16.037500000000001</v>
      </c>
      <c r="AP267" s="21">
        <f t="shared" si="238"/>
        <v>47.65</v>
      </c>
      <c r="AQ267" s="21">
        <f t="shared" si="239"/>
        <v>29.529166666666665</v>
      </c>
      <c r="AR267" s="21">
        <f t="shared" si="240"/>
        <v>36.891666666666666</v>
      </c>
      <c r="AS267" s="21">
        <f t="shared" si="241"/>
        <v>41.8125</v>
      </c>
      <c r="AT267" s="21">
        <f t="shared" si="242"/>
        <v>36.15</v>
      </c>
      <c r="AU267" s="21">
        <f t="shared" si="243"/>
        <v>40.55833333333333</v>
      </c>
      <c r="AV267" s="21">
        <f t="shared" si="244"/>
        <v>25.333333333333332</v>
      </c>
      <c r="AW267" s="21">
        <f t="shared" si="245"/>
        <v>24.945833333333333</v>
      </c>
      <c r="AX267" s="21">
        <f t="shared" si="246"/>
        <v>25.112500000000001</v>
      </c>
      <c r="AY267" s="21">
        <f t="shared" si="247"/>
        <v>0</v>
      </c>
      <c r="AZ267" s="21">
        <f t="shared" si="248"/>
        <v>0</v>
      </c>
      <c r="BA267" s="21">
        <f t="shared" si="249"/>
        <v>0</v>
      </c>
      <c r="BB267" s="21">
        <f t="shared" si="250"/>
        <v>0</v>
      </c>
      <c r="BC267" s="21">
        <f t="shared" si="251"/>
        <v>0</v>
      </c>
      <c r="BD267" s="21">
        <f t="shared" si="252"/>
        <v>0</v>
      </c>
      <c r="BE267" s="21">
        <f t="shared" si="253"/>
        <v>0</v>
      </c>
      <c r="BF267" s="21">
        <f t="shared" si="254"/>
        <v>0</v>
      </c>
      <c r="BG267" s="21">
        <f t="shared" si="255"/>
        <v>0</v>
      </c>
      <c r="BH267" s="21">
        <f t="shared" si="256"/>
        <v>0</v>
      </c>
      <c r="BI267" s="21">
        <f t="shared" si="257"/>
        <v>0</v>
      </c>
      <c r="BJ267" s="21">
        <f t="shared" si="258"/>
        <v>0</v>
      </c>
      <c r="BK267" s="17">
        <f t="shared" si="259"/>
        <v>5.6759999999999991E-2</v>
      </c>
      <c r="BL267" s="22">
        <f t="shared" si="260"/>
        <v>325.98024799999996</v>
      </c>
      <c r="BM267" s="22">
        <f t="shared" si="261"/>
        <v>0</v>
      </c>
      <c r="BN267" s="22">
        <f t="shared" si="262"/>
        <v>20.566039999999997</v>
      </c>
      <c r="BO267" s="22">
        <f t="shared" si="263"/>
        <v>11.151447999999998</v>
      </c>
      <c r="BP267" s="22">
        <f t="shared" si="264"/>
        <v>14.564615999999999</v>
      </c>
      <c r="BQ267" s="22">
        <f t="shared" si="265"/>
        <v>43.273823999999998</v>
      </c>
      <c r="BR267" s="22">
        <f t="shared" si="266"/>
        <v>26.817207999999997</v>
      </c>
      <c r="BS267" s="22">
        <f t="shared" si="267"/>
        <v>33.503535999999997</v>
      </c>
      <c r="BT267" s="22">
        <f t="shared" si="268"/>
        <v>37.972439999999999</v>
      </c>
      <c r="BU267" s="22">
        <f t="shared" si="269"/>
        <v>32.829983999999996</v>
      </c>
      <c r="BV267" s="22">
        <f t="shared" si="270"/>
        <v>36.833455999999998</v>
      </c>
      <c r="BW267" s="22">
        <f t="shared" si="271"/>
        <v>23.006719999999998</v>
      </c>
      <c r="BX267" s="22">
        <f t="shared" si="272"/>
        <v>22.654807999999999</v>
      </c>
      <c r="BY267" s="22">
        <f t="shared" si="273"/>
        <v>22.806167999999996</v>
      </c>
      <c r="BZ267" s="22">
        <f t="shared" si="274"/>
        <v>0</v>
      </c>
      <c r="CA267" s="22">
        <f t="shared" si="275"/>
        <v>0</v>
      </c>
      <c r="CB267" s="22">
        <f t="shared" si="276"/>
        <v>0</v>
      </c>
      <c r="CC267" s="22">
        <f t="shared" si="277"/>
        <v>0</v>
      </c>
      <c r="CD267" s="22">
        <f t="shared" si="278"/>
        <v>0</v>
      </c>
      <c r="CE267" s="22">
        <f t="shared" si="279"/>
        <v>0</v>
      </c>
      <c r="CF267" s="22">
        <f t="shared" si="280"/>
        <v>0</v>
      </c>
      <c r="CG267" s="22">
        <f t="shared" si="281"/>
        <v>0</v>
      </c>
      <c r="CH267" s="22">
        <f t="shared" si="282"/>
        <v>0</v>
      </c>
      <c r="CI267" s="22">
        <f t="shared" si="283"/>
        <v>0</v>
      </c>
      <c r="CJ267" s="22">
        <f t="shared" si="284"/>
        <v>0</v>
      </c>
      <c r="CK267" s="22">
        <f t="shared" si="285"/>
        <v>0</v>
      </c>
    </row>
    <row r="268" spans="1:89" x14ac:dyDescent="0.25">
      <c r="A268" t="str">
        <f>VLOOKUP($C268,'Tech Pallet'!$A:$J,10,0)</f>
        <v>PIC</v>
      </c>
      <c r="B268" s="30" t="str">
        <f>VLOOKUP(C268,'Tech Pallet'!A:I,3,0)</f>
        <v>BJ PTS</v>
      </c>
      <c r="C268" s="12">
        <f>VLOOKUP($D268,'DU -UCC'!B:C,2,0)</f>
        <v>62678151</v>
      </c>
      <c r="D268" s="84">
        <v>10076840000668</v>
      </c>
      <c r="E268" s="85" t="s">
        <v>367</v>
      </c>
      <c r="F268" s="86">
        <v>77869</v>
      </c>
      <c r="G268" s="86">
        <v>4998</v>
      </c>
      <c r="H268" s="86">
        <v>6936</v>
      </c>
      <c r="I268" s="86">
        <v>6550</v>
      </c>
      <c r="J268" s="86">
        <v>7099</v>
      </c>
      <c r="K268" s="86">
        <v>6526</v>
      </c>
      <c r="L268" s="86">
        <v>7636</v>
      </c>
      <c r="M268" s="86">
        <v>7779</v>
      </c>
      <c r="N268" s="86">
        <v>6817</v>
      </c>
      <c r="O268" s="86">
        <v>7444</v>
      </c>
      <c r="P268" s="86">
        <v>4211</v>
      </c>
      <c r="Q268" s="86">
        <v>2993</v>
      </c>
      <c r="R268" s="86">
        <v>5283</v>
      </c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23">
        <f t="shared" si="230"/>
        <v>152141</v>
      </c>
      <c r="AF268">
        <f>VLOOKUP($C268,'Tech Pallet'!$A:$I,9,0)</f>
        <v>240</v>
      </c>
      <c r="AG268">
        <f>VLOOKUP($C268,'Tech Pallet'!$A:$H,8,0)</f>
        <v>3.7839999999999996E-3</v>
      </c>
      <c r="AH268" s="25">
        <f t="shared" si="286"/>
        <v>74272</v>
      </c>
      <c r="AI268" s="25">
        <f t="shared" si="231"/>
        <v>0</v>
      </c>
      <c r="AJ268" s="8">
        <f t="shared" si="232"/>
        <v>324.45416666666665</v>
      </c>
      <c r="AK268" s="21">
        <f t="shared" si="233"/>
        <v>309.46666666666664</v>
      </c>
      <c r="AL268" s="20">
        <f t="shared" si="234"/>
        <v>0</v>
      </c>
      <c r="AM268" s="21">
        <f t="shared" si="235"/>
        <v>20.824999999999999</v>
      </c>
      <c r="AN268" s="21">
        <f t="shared" si="236"/>
        <v>28.9</v>
      </c>
      <c r="AO268" s="21">
        <f t="shared" si="237"/>
        <v>27.291666666666668</v>
      </c>
      <c r="AP268" s="21">
        <f t="shared" si="238"/>
        <v>29.579166666666666</v>
      </c>
      <c r="AQ268" s="21">
        <f t="shared" si="239"/>
        <v>27.191666666666666</v>
      </c>
      <c r="AR268" s="21">
        <f t="shared" si="240"/>
        <v>31.816666666666666</v>
      </c>
      <c r="AS268" s="21">
        <f t="shared" si="241"/>
        <v>32.412500000000001</v>
      </c>
      <c r="AT268" s="21">
        <f t="shared" si="242"/>
        <v>28.404166666666665</v>
      </c>
      <c r="AU268" s="21">
        <f t="shared" si="243"/>
        <v>31.016666666666666</v>
      </c>
      <c r="AV268" s="21">
        <f t="shared" si="244"/>
        <v>17.545833333333334</v>
      </c>
      <c r="AW268" s="21">
        <f t="shared" si="245"/>
        <v>12.470833333333333</v>
      </c>
      <c r="AX268" s="21">
        <f t="shared" si="246"/>
        <v>22.012499999999999</v>
      </c>
      <c r="AY268" s="21">
        <f t="shared" si="247"/>
        <v>0</v>
      </c>
      <c r="AZ268" s="21">
        <f t="shared" si="248"/>
        <v>0</v>
      </c>
      <c r="BA268" s="21">
        <f t="shared" si="249"/>
        <v>0</v>
      </c>
      <c r="BB268" s="21">
        <f t="shared" si="250"/>
        <v>0</v>
      </c>
      <c r="BC268" s="21">
        <f t="shared" si="251"/>
        <v>0</v>
      </c>
      <c r="BD268" s="21">
        <f t="shared" si="252"/>
        <v>0</v>
      </c>
      <c r="BE268" s="21">
        <f t="shared" si="253"/>
        <v>0</v>
      </c>
      <c r="BF268" s="21">
        <f t="shared" si="254"/>
        <v>0</v>
      </c>
      <c r="BG268" s="21">
        <f t="shared" si="255"/>
        <v>0</v>
      </c>
      <c r="BH268" s="21">
        <f t="shared" si="256"/>
        <v>0</v>
      </c>
      <c r="BI268" s="21">
        <f t="shared" si="257"/>
        <v>0</v>
      </c>
      <c r="BJ268" s="21">
        <f t="shared" si="258"/>
        <v>0</v>
      </c>
      <c r="BK268" s="17">
        <f t="shared" si="259"/>
        <v>294.656296</v>
      </c>
      <c r="BL268" s="22">
        <f t="shared" si="260"/>
        <v>281.04524799999996</v>
      </c>
      <c r="BM268" s="22">
        <f t="shared" si="261"/>
        <v>0</v>
      </c>
      <c r="BN268" s="22">
        <f t="shared" si="262"/>
        <v>18.912431999999999</v>
      </c>
      <c r="BO268" s="22">
        <f t="shared" si="263"/>
        <v>26.245823999999999</v>
      </c>
      <c r="BP268" s="22">
        <f t="shared" si="264"/>
        <v>24.785199999999996</v>
      </c>
      <c r="BQ268" s="22">
        <f t="shared" si="265"/>
        <v>26.862615999999996</v>
      </c>
      <c r="BR268" s="22">
        <f t="shared" si="266"/>
        <v>24.694383999999996</v>
      </c>
      <c r="BS268" s="22">
        <f t="shared" si="267"/>
        <v>28.894623999999997</v>
      </c>
      <c r="BT268" s="22">
        <f t="shared" si="268"/>
        <v>29.435735999999999</v>
      </c>
      <c r="BU268" s="22">
        <f t="shared" si="269"/>
        <v>25.795527999999997</v>
      </c>
      <c r="BV268" s="22">
        <f t="shared" si="270"/>
        <v>28.168095999999998</v>
      </c>
      <c r="BW268" s="22">
        <f t="shared" si="271"/>
        <v>15.934423999999998</v>
      </c>
      <c r="BX268" s="22">
        <f t="shared" si="272"/>
        <v>11.325511999999998</v>
      </c>
      <c r="BY268" s="22">
        <f t="shared" si="273"/>
        <v>19.990872</v>
      </c>
      <c r="BZ268" s="22">
        <f t="shared" si="274"/>
        <v>0</v>
      </c>
      <c r="CA268" s="22">
        <f t="shared" si="275"/>
        <v>0</v>
      </c>
      <c r="CB268" s="22">
        <f t="shared" si="276"/>
        <v>0</v>
      </c>
      <c r="CC268" s="22">
        <f t="shared" si="277"/>
        <v>0</v>
      </c>
      <c r="CD268" s="22">
        <f t="shared" si="278"/>
        <v>0</v>
      </c>
      <c r="CE268" s="22">
        <f t="shared" si="279"/>
        <v>0</v>
      </c>
      <c r="CF268" s="22">
        <f t="shared" si="280"/>
        <v>0</v>
      </c>
      <c r="CG268" s="22">
        <f t="shared" si="281"/>
        <v>0</v>
      </c>
      <c r="CH268" s="22">
        <f t="shared" si="282"/>
        <v>0</v>
      </c>
      <c r="CI268" s="22">
        <f t="shared" si="283"/>
        <v>0</v>
      </c>
      <c r="CJ268" s="22">
        <f t="shared" si="284"/>
        <v>0</v>
      </c>
      <c r="CK268" s="22">
        <f t="shared" si="285"/>
        <v>0</v>
      </c>
    </row>
    <row r="269" spans="1:89" x14ac:dyDescent="0.25">
      <c r="A269" t="str">
        <f>VLOOKUP($C269,'Tech Pallet'!$A:$J,10,0)</f>
        <v>PIC</v>
      </c>
      <c r="B269" s="30" t="str">
        <f>VLOOKUP(C269,'Tech Pallet'!A:I,3,0)</f>
        <v>SP1</v>
      </c>
      <c r="C269" s="12">
        <f>VLOOKUP($D269,'DU -UCC'!B:C,2,0)</f>
        <v>64780901</v>
      </c>
      <c r="D269" s="84">
        <v>10077567004175</v>
      </c>
      <c r="E269" s="85" t="s">
        <v>410</v>
      </c>
      <c r="F269" s="86">
        <v>0</v>
      </c>
      <c r="G269" s="86">
        <v>0</v>
      </c>
      <c r="H269" s="86">
        <v>0</v>
      </c>
      <c r="I269" s="86">
        <v>0</v>
      </c>
      <c r="J269" s="86">
        <v>0</v>
      </c>
      <c r="K269" s="86">
        <v>255</v>
      </c>
      <c r="L269" s="86">
        <v>15345</v>
      </c>
      <c r="M269" s="86">
        <v>9803</v>
      </c>
      <c r="N269" s="86">
        <v>4656</v>
      </c>
      <c r="O269" s="86">
        <v>10798</v>
      </c>
      <c r="P269" s="86">
        <v>7590</v>
      </c>
      <c r="Q269" s="86">
        <v>5724</v>
      </c>
      <c r="R269" s="86">
        <v>5055</v>
      </c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23">
        <f t="shared" si="230"/>
        <v>59226</v>
      </c>
      <c r="AF269">
        <f>VLOOKUP($C269,'Tech Pallet'!$A:$I,9,0)</f>
        <v>240</v>
      </c>
      <c r="AG269">
        <f>VLOOKUP($C269,'Tech Pallet'!$A:$H,8,0)</f>
        <v>3.7839999999999996E-3</v>
      </c>
      <c r="AH269" s="25">
        <f t="shared" si="286"/>
        <v>59226</v>
      </c>
      <c r="AI269" s="25">
        <f t="shared" si="231"/>
        <v>0</v>
      </c>
      <c r="AJ269" s="8">
        <f t="shared" si="232"/>
        <v>0</v>
      </c>
      <c r="AK269" s="21">
        <f t="shared" si="233"/>
        <v>246.77500000000001</v>
      </c>
      <c r="AL269" s="20">
        <f t="shared" si="234"/>
        <v>0</v>
      </c>
      <c r="AM269" s="21">
        <f t="shared" si="235"/>
        <v>0</v>
      </c>
      <c r="AN269" s="21">
        <f t="shared" si="236"/>
        <v>0</v>
      </c>
      <c r="AO269" s="21">
        <f t="shared" si="237"/>
        <v>0</v>
      </c>
      <c r="AP269" s="21">
        <f t="shared" si="238"/>
        <v>0</v>
      </c>
      <c r="AQ269" s="21">
        <f t="shared" si="239"/>
        <v>1.0625</v>
      </c>
      <c r="AR269" s="21">
        <f t="shared" si="240"/>
        <v>63.9375</v>
      </c>
      <c r="AS269" s="21">
        <f t="shared" si="241"/>
        <v>40.845833333333331</v>
      </c>
      <c r="AT269" s="21">
        <f t="shared" si="242"/>
        <v>19.399999999999999</v>
      </c>
      <c r="AU269" s="21">
        <f t="shared" si="243"/>
        <v>44.991666666666667</v>
      </c>
      <c r="AV269" s="21">
        <f t="shared" si="244"/>
        <v>31.625</v>
      </c>
      <c r="AW269" s="21">
        <f t="shared" si="245"/>
        <v>23.85</v>
      </c>
      <c r="AX269" s="21">
        <f t="shared" si="246"/>
        <v>21.0625</v>
      </c>
      <c r="AY269" s="21">
        <f t="shared" si="247"/>
        <v>0</v>
      </c>
      <c r="AZ269" s="21">
        <f t="shared" si="248"/>
        <v>0</v>
      </c>
      <c r="BA269" s="21">
        <f t="shared" si="249"/>
        <v>0</v>
      </c>
      <c r="BB269" s="21">
        <f t="shared" si="250"/>
        <v>0</v>
      </c>
      <c r="BC269" s="21">
        <f t="shared" si="251"/>
        <v>0</v>
      </c>
      <c r="BD269" s="21">
        <f t="shared" si="252"/>
        <v>0</v>
      </c>
      <c r="BE269" s="21">
        <f t="shared" si="253"/>
        <v>0</v>
      </c>
      <c r="BF269" s="21">
        <f t="shared" si="254"/>
        <v>0</v>
      </c>
      <c r="BG269" s="21">
        <f t="shared" si="255"/>
        <v>0</v>
      </c>
      <c r="BH269" s="21">
        <f t="shared" si="256"/>
        <v>0</v>
      </c>
      <c r="BI269" s="21">
        <f t="shared" si="257"/>
        <v>0</v>
      </c>
      <c r="BJ269" s="21">
        <f t="shared" si="258"/>
        <v>0</v>
      </c>
      <c r="BK269" s="17">
        <f t="shared" si="259"/>
        <v>0</v>
      </c>
      <c r="BL269" s="22">
        <f t="shared" si="260"/>
        <v>224.11118399999998</v>
      </c>
      <c r="BM269" s="22">
        <f t="shared" si="261"/>
        <v>0</v>
      </c>
      <c r="BN269" s="22">
        <f t="shared" si="262"/>
        <v>0</v>
      </c>
      <c r="BO269" s="22">
        <f t="shared" si="263"/>
        <v>0</v>
      </c>
      <c r="BP269" s="22">
        <f t="shared" si="264"/>
        <v>0</v>
      </c>
      <c r="BQ269" s="22">
        <f t="shared" si="265"/>
        <v>0</v>
      </c>
      <c r="BR269" s="22">
        <f t="shared" si="266"/>
        <v>0.96491999999999989</v>
      </c>
      <c r="BS269" s="22">
        <f t="shared" si="267"/>
        <v>58.065479999999994</v>
      </c>
      <c r="BT269" s="22">
        <f t="shared" si="268"/>
        <v>37.094551999999993</v>
      </c>
      <c r="BU269" s="22">
        <f t="shared" si="269"/>
        <v>17.618303999999998</v>
      </c>
      <c r="BV269" s="22">
        <f t="shared" si="270"/>
        <v>40.859631999999998</v>
      </c>
      <c r="BW269" s="22">
        <f t="shared" si="271"/>
        <v>28.720559999999995</v>
      </c>
      <c r="BX269" s="22">
        <f t="shared" si="272"/>
        <v>21.659615999999996</v>
      </c>
      <c r="BY269" s="22">
        <f t="shared" si="273"/>
        <v>19.128119999999999</v>
      </c>
      <c r="BZ269" s="22">
        <f t="shared" si="274"/>
        <v>0</v>
      </c>
      <c r="CA269" s="22">
        <f t="shared" si="275"/>
        <v>0</v>
      </c>
      <c r="CB269" s="22">
        <f t="shared" si="276"/>
        <v>0</v>
      </c>
      <c r="CC269" s="22">
        <f t="shared" si="277"/>
        <v>0</v>
      </c>
      <c r="CD269" s="22">
        <f t="shared" si="278"/>
        <v>0</v>
      </c>
      <c r="CE269" s="22">
        <f t="shared" si="279"/>
        <v>0</v>
      </c>
      <c r="CF269" s="22">
        <f t="shared" si="280"/>
        <v>0</v>
      </c>
      <c r="CG269" s="22">
        <f t="shared" si="281"/>
        <v>0</v>
      </c>
      <c r="CH269" s="22">
        <f t="shared" si="282"/>
        <v>0</v>
      </c>
      <c r="CI269" s="22">
        <f t="shared" si="283"/>
        <v>0</v>
      </c>
      <c r="CJ269" s="22">
        <f t="shared" si="284"/>
        <v>0</v>
      </c>
      <c r="CK269" s="22">
        <f t="shared" si="285"/>
        <v>0</v>
      </c>
    </row>
    <row r="270" spans="1:89" x14ac:dyDescent="0.25">
      <c r="A270" t="str">
        <f>VLOOKUP($C270,'Tech Pallet'!$A:$J,10,0)</f>
        <v>NOV</v>
      </c>
      <c r="B270" s="30" t="str">
        <f>VLOOKUP(C270,'Tech Pallet'!A:I,3,0)</f>
        <v>MBG</v>
      </c>
      <c r="C270" s="12">
        <f>VLOOKUP($D270,'DU -UCC'!B:C,2,0)</f>
        <v>64795394</v>
      </c>
      <c r="D270" s="84">
        <v>10077567004236</v>
      </c>
      <c r="E270" s="85" t="s">
        <v>240</v>
      </c>
      <c r="F270" s="86">
        <v>0</v>
      </c>
      <c r="G270" s="86">
        <v>0</v>
      </c>
      <c r="H270" s="86">
        <v>6820</v>
      </c>
      <c r="I270" s="86">
        <v>8171</v>
      </c>
      <c r="J270" s="86">
        <v>13200</v>
      </c>
      <c r="K270" s="86">
        <v>14804</v>
      </c>
      <c r="L270" s="86">
        <v>13680</v>
      </c>
      <c r="M270" s="86">
        <v>11940</v>
      </c>
      <c r="N270" s="86">
        <v>6390</v>
      </c>
      <c r="O270" s="86">
        <v>8160</v>
      </c>
      <c r="P270" s="86">
        <v>8884</v>
      </c>
      <c r="Q270" s="86">
        <v>4470</v>
      </c>
      <c r="R270" s="86">
        <v>3615</v>
      </c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23">
        <f t="shared" si="230"/>
        <v>100134</v>
      </c>
      <c r="AF270">
        <f>VLOOKUP($C270,'Tech Pallet'!$A:$I,9,0)</f>
        <v>225</v>
      </c>
      <c r="AG270">
        <f>VLOOKUP($C270,'Tech Pallet'!$A:$H,8,0)</f>
        <v>2.8319999999999999E-3</v>
      </c>
      <c r="AH270" s="25">
        <f t="shared" si="286"/>
        <v>100134</v>
      </c>
      <c r="AI270" s="25">
        <f t="shared" si="231"/>
        <v>0</v>
      </c>
      <c r="AJ270" s="8">
        <f t="shared" si="232"/>
        <v>0</v>
      </c>
      <c r="AK270" s="21">
        <f t="shared" si="233"/>
        <v>445.04</v>
      </c>
      <c r="AL270" s="20">
        <f t="shared" si="234"/>
        <v>0</v>
      </c>
      <c r="AM270" s="21">
        <f t="shared" si="235"/>
        <v>0</v>
      </c>
      <c r="AN270" s="21">
        <f t="shared" si="236"/>
        <v>30.31111111111111</v>
      </c>
      <c r="AO270" s="21">
        <f t="shared" si="237"/>
        <v>36.315555555555555</v>
      </c>
      <c r="AP270" s="21">
        <f t="shared" si="238"/>
        <v>58.666666666666664</v>
      </c>
      <c r="AQ270" s="21">
        <f t="shared" si="239"/>
        <v>65.795555555555552</v>
      </c>
      <c r="AR270" s="21">
        <f t="shared" si="240"/>
        <v>60.8</v>
      </c>
      <c r="AS270" s="21">
        <f t="shared" si="241"/>
        <v>53.06666666666667</v>
      </c>
      <c r="AT270" s="21">
        <f t="shared" si="242"/>
        <v>28.4</v>
      </c>
      <c r="AU270" s="21">
        <f t="shared" si="243"/>
        <v>36.266666666666666</v>
      </c>
      <c r="AV270" s="21">
        <f t="shared" si="244"/>
        <v>39.484444444444442</v>
      </c>
      <c r="AW270" s="21">
        <f t="shared" si="245"/>
        <v>19.866666666666667</v>
      </c>
      <c r="AX270" s="21">
        <f t="shared" si="246"/>
        <v>16.066666666666666</v>
      </c>
      <c r="AY270" s="21">
        <f t="shared" si="247"/>
        <v>0</v>
      </c>
      <c r="AZ270" s="21">
        <f t="shared" si="248"/>
        <v>0</v>
      </c>
      <c r="BA270" s="21">
        <f t="shared" si="249"/>
        <v>0</v>
      </c>
      <c r="BB270" s="21">
        <f t="shared" si="250"/>
        <v>0</v>
      </c>
      <c r="BC270" s="21">
        <f t="shared" si="251"/>
        <v>0</v>
      </c>
      <c r="BD270" s="21">
        <f t="shared" si="252"/>
        <v>0</v>
      </c>
      <c r="BE270" s="21">
        <f t="shared" si="253"/>
        <v>0</v>
      </c>
      <c r="BF270" s="21">
        <f t="shared" si="254"/>
        <v>0</v>
      </c>
      <c r="BG270" s="21">
        <f t="shared" si="255"/>
        <v>0</v>
      </c>
      <c r="BH270" s="21">
        <f t="shared" si="256"/>
        <v>0</v>
      </c>
      <c r="BI270" s="21">
        <f t="shared" si="257"/>
        <v>0</v>
      </c>
      <c r="BJ270" s="21">
        <f t="shared" si="258"/>
        <v>0</v>
      </c>
      <c r="BK270" s="17">
        <f t="shared" si="259"/>
        <v>0</v>
      </c>
      <c r="BL270" s="22">
        <f t="shared" si="260"/>
        <v>283.57948799999997</v>
      </c>
      <c r="BM270" s="22">
        <f t="shared" si="261"/>
        <v>0</v>
      </c>
      <c r="BN270" s="22">
        <f t="shared" si="262"/>
        <v>0</v>
      </c>
      <c r="BO270" s="22">
        <f t="shared" si="263"/>
        <v>19.314239999999998</v>
      </c>
      <c r="BP270" s="22">
        <f t="shared" si="264"/>
        <v>23.140272</v>
      </c>
      <c r="BQ270" s="22">
        <f t="shared" si="265"/>
        <v>37.382399999999997</v>
      </c>
      <c r="BR270" s="22">
        <f t="shared" si="266"/>
        <v>41.924928000000001</v>
      </c>
      <c r="BS270" s="22">
        <f t="shared" si="267"/>
        <v>38.741759999999999</v>
      </c>
      <c r="BT270" s="22">
        <f t="shared" si="268"/>
        <v>33.814079999999997</v>
      </c>
      <c r="BU270" s="22">
        <f t="shared" si="269"/>
        <v>18.09648</v>
      </c>
      <c r="BV270" s="22">
        <f t="shared" si="270"/>
        <v>23.109120000000001</v>
      </c>
      <c r="BW270" s="22">
        <f t="shared" si="271"/>
        <v>25.159488</v>
      </c>
      <c r="BX270" s="22">
        <f t="shared" si="272"/>
        <v>12.659039999999999</v>
      </c>
      <c r="BY270" s="22">
        <f t="shared" si="273"/>
        <v>10.237679999999999</v>
      </c>
      <c r="BZ270" s="22">
        <f t="shared" si="274"/>
        <v>0</v>
      </c>
      <c r="CA270" s="22">
        <f t="shared" si="275"/>
        <v>0</v>
      </c>
      <c r="CB270" s="22">
        <f t="shared" si="276"/>
        <v>0</v>
      </c>
      <c r="CC270" s="22">
        <f t="shared" si="277"/>
        <v>0</v>
      </c>
      <c r="CD270" s="22">
        <f t="shared" si="278"/>
        <v>0</v>
      </c>
      <c r="CE270" s="22">
        <f t="shared" si="279"/>
        <v>0</v>
      </c>
      <c r="CF270" s="22">
        <f t="shared" si="280"/>
        <v>0</v>
      </c>
      <c r="CG270" s="22">
        <f t="shared" si="281"/>
        <v>0</v>
      </c>
      <c r="CH270" s="22">
        <f t="shared" si="282"/>
        <v>0</v>
      </c>
      <c r="CI270" s="22">
        <f t="shared" si="283"/>
        <v>0</v>
      </c>
      <c r="CJ270" s="22">
        <f t="shared" si="284"/>
        <v>0</v>
      </c>
      <c r="CK270" s="22">
        <f t="shared" si="285"/>
        <v>0</v>
      </c>
    </row>
    <row r="271" spans="1:89" x14ac:dyDescent="0.25">
      <c r="A271" t="str">
        <f>VLOOKUP($C271,'Tech Pallet'!$A:$J,10,0)</f>
        <v>PIC</v>
      </c>
      <c r="B271" s="30" t="str">
        <f>VLOOKUP(C271,'Tech Pallet'!A:I,3,0)</f>
        <v>PTS</v>
      </c>
      <c r="C271" s="12">
        <f>VLOOKUP($D271,'DU -UCC'!B:C,2,0)</f>
        <v>65459388</v>
      </c>
      <c r="D271" s="84">
        <v>10077567004809</v>
      </c>
      <c r="E271" s="85" t="s">
        <v>550</v>
      </c>
      <c r="F271" s="86">
        <v>0</v>
      </c>
      <c r="G271" s="86">
        <v>0</v>
      </c>
      <c r="H271" s="86">
        <v>0</v>
      </c>
      <c r="I271" s="86">
        <v>0</v>
      </c>
      <c r="J271" s="86">
        <v>0</v>
      </c>
      <c r="K271" s="86">
        <v>0</v>
      </c>
      <c r="L271" s="86">
        <v>0</v>
      </c>
      <c r="M271" s="86">
        <v>0</v>
      </c>
      <c r="N271" s="86">
        <v>0</v>
      </c>
      <c r="O271" s="86">
        <v>0</v>
      </c>
      <c r="P271" s="86">
        <v>0</v>
      </c>
      <c r="Q271" s="86">
        <v>0</v>
      </c>
      <c r="R271" s="86">
        <v>0</v>
      </c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23">
        <f t="shared" si="230"/>
        <v>0</v>
      </c>
      <c r="AF271">
        <f>VLOOKUP($C271,'Tech Pallet'!$A:$I,9,0)</f>
        <v>240</v>
      </c>
      <c r="AG271">
        <f>VLOOKUP($C271,'Tech Pallet'!$A:$H,8,0)</f>
        <v>3.7839999999999996E-3</v>
      </c>
      <c r="AH271" s="25">
        <f t="shared" si="286"/>
        <v>0</v>
      </c>
      <c r="AI271" s="25">
        <f t="shared" si="231"/>
        <v>0</v>
      </c>
      <c r="AJ271" s="8">
        <f t="shared" si="232"/>
        <v>0</v>
      </c>
      <c r="AK271" s="21">
        <f t="shared" si="233"/>
        <v>0</v>
      </c>
      <c r="AL271" s="20">
        <f t="shared" si="234"/>
        <v>0</v>
      </c>
      <c r="AM271" s="21">
        <f t="shared" si="235"/>
        <v>0</v>
      </c>
      <c r="AN271" s="21">
        <f t="shared" si="236"/>
        <v>0</v>
      </c>
      <c r="AO271" s="21">
        <f t="shared" si="237"/>
        <v>0</v>
      </c>
      <c r="AP271" s="21">
        <f t="shared" si="238"/>
        <v>0</v>
      </c>
      <c r="AQ271" s="21">
        <f t="shared" si="239"/>
        <v>0</v>
      </c>
      <c r="AR271" s="21">
        <f t="shared" si="240"/>
        <v>0</v>
      </c>
      <c r="AS271" s="21">
        <f t="shared" si="241"/>
        <v>0</v>
      </c>
      <c r="AT271" s="21">
        <f t="shared" si="242"/>
        <v>0</v>
      </c>
      <c r="AU271" s="21">
        <f t="shared" si="243"/>
        <v>0</v>
      </c>
      <c r="AV271" s="21">
        <f t="shared" si="244"/>
        <v>0</v>
      </c>
      <c r="AW271" s="21">
        <f t="shared" si="245"/>
        <v>0</v>
      </c>
      <c r="AX271" s="21">
        <f t="shared" si="246"/>
        <v>0</v>
      </c>
      <c r="AY271" s="21">
        <f t="shared" si="247"/>
        <v>0</v>
      </c>
      <c r="AZ271" s="21">
        <f t="shared" si="248"/>
        <v>0</v>
      </c>
      <c r="BA271" s="21">
        <f t="shared" si="249"/>
        <v>0</v>
      </c>
      <c r="BB271" s="21">
        <f t="shared" si="250"/>
        <v>0</v>
      </c>
      <c r="BC271" s="21">
        <f t="shared" si="251"/>
        <v>0</v>
      </c>
      <c r="BD271" s="21">
        <f t="shared" si="252"/>
        <v>0</v>
      </c>
      <c r="BE271" s="21">
        <f t="shared" si="253"/>
        <v>0</v>
      </c>
      <c r="BF271" s="21">
        <f t="shared" si="254"/>
        <v>0</v>
      </c>
      <c r="BG271" s="21">
        <f t="shared" si="255"/>
        <v>0</v>
      </c>
      <c r="BH271" s="21">
        <f t="shared" si="256"/>
        <v>0</v>
      </c>
      <c r="BI271" s="21">
        <f t="shared" si="257"/>
        <v>0</v>
      </c>
      <c r="BJ271" s="21">
        <f t="shared" si="258"/>
        <v>0</v>
      </c>
      <c r="BK271" s="17">
        <f t="shared" si="259"/>
        <v>0</v>
      </c>
      <c r="BL271" s="22">
        <f t="shared" si="260"/>
        <v>0</v>
      </c>
      <c r="BM271" s="22">
        <f t="shared" si="261"/>
        <v>0</v>
      </c>
      <c r="BN271" s="22">
        <f t="shared" si="262"/>
        <v>0</v>
      </c>
      <c r="BO271" s="22">
        <f t="shared" si="263"/>
        <v>0</v>
      </c>
      <c r="BP271" s="22">
        <f t="shared" si="264"/>
        <v>0</v>
      </c>
      <c r="BQ271" s="22">
        <f t="shared" si="265"/>
        <v>0</v>
      </c>
      <c r="BR271" s="22">
        <f t="shared" si="266"/>
        <v>0</v>
      </c>
      <c r="BS271" s="22">
        <f t="shared" si="267"/>
        <v>0</v>
      </c>
      <c r="BT271" s="22">
        <f t="shared" si="268"/>
        <v>0</v>
      </c>
      <c r="BU271" s="22">
        <f t="shared" si="269"/>
        <v>0</v>
      </c>
      <c r="BV271" s="22">
        <f t="shared" si="270"/>
        <v>0</v>
      </c>
      <c r="BW271" s="22">
        <f t="shared" si="271"/>
        <v>0</v>
      </c>
      <c r="BX271" s="22">
        <f t="shared" si="272"/>
        <v>0</v>
      </c>
      <c r="BY271" s="22">
        <f t="shared" si="273"/>
        <v>0</v>
      </c>
      <c r="BZ271" s="22">
        <f t="shared" si="274"/>
        <v>0</v>
      </c>
      <c r="CA271" s="22">
        <f t="shared" si="275"/>
        <v>0</v>
      </c>
      <c r="CB271" s="22">
        <f t="shared" si="276"/>
        <v>0</v>
      </c>
      <c r="CC271" s="22">
        <f t="shared" si="277"/>
        <v>0</v>
      </c>
      <c r="CD271" s="22">
        <f t="shared" si="278"/>
        <v>0</v>
      </c>
      <c r="CE271" s="22">
        <f t="shared" si="279"/>
        <v>0</v>
      </c>
      <c r="CF271" s="22">
        <f t="shared" si="280"/>
        <v>0</v>
      </c>
      <c r="CG271" s="22">
        <f t="shared" si="281"/>
        <v>0</v>
      </c>
      <c r="CH271" s="22">
        <f t="shared" si="282"/>
        <v>0</v>
      </c>
      <c r="CI271" s="22">
        <f t="shared" si="283"/>
        <v>0</v>
      </c>
      <c r="CJ271" s="22">
        <f t="shared" si="284"/>
        <v>0</v>
      </c>
      <c r="CK271" s="22">
        <f t="shared" si="285"/>
        <v>0</v>
      </c>
    </row>
    <row r="272" spans="1:89" x14ac:dyDescent="0.25">
      <c r="A272" t="str">
        <f>VLOOKUP($C272,'Tech Pallet'!$A:$J,10,0)</f>
        <v>PIC</v>
      </c>
      <c r="B272" s="30" t="str">
        <f>VLOOKUP(C272,'Tech Pallet'!A:I,3,0)</f>
        <v>TALENTI</v>
      </c>
      <c r="C272" s="12">
        <f>VLOOKUP($D272,'DU -UCC'!B:C,2,0)</f>
        <v>68860045</v>
      </c>
      <c r="D272" s="84">
        <v>20186852000864</v>
      </c>
      <c r="E272" s="85" t="s">
        <v>387</v>
      </c>
      <c r="F272" s="86">
        <v>48523</v>
      </c>
      <c r="G272" s="86">
        <v>3553</v>
      </c>
      <c r="H272" s="86">
        <v>3150</v>
      </c>
      <c r="I272" s="86">
        <v>3960</v>
      </c>
      <c r="J272" s="86">
        <v>4050</v>
      </c>
      <c r="K272" s="86">
        <v>7410</v>
      </c>
      <c r="L272" s="86">
        <v>5827</v>
      </c>
      <c r="M272" s="86">
        <v>4785</v>
      </c>
      <c r="N272" s="86">
        <v>7395</v>
      </c>
      <c r="O272" s="86">
        <v>7290</v>
      </c>
      <c r="P272" s="86">
        <v>14473</v>
      </c>
      <c r="Q272" s="86">
        <v>9825</v>
      </c>
      <c r="R272" s="86">
        <v>4160</v>
      </c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23">
        <f t="shared" si="230"/>
        <v>124401</v>
      </c>
      <c r="AF272">
        <f>VLOOKUP($C272,'Tech Pallet'!$A:$I,9,0)</f>
        <v>255</v>
      </c>
      <c r="AG272">
        <f>VLOOKUP($C272,'Tech Pallet'!$A:$H,8,0)</f>
        <v>3.7839999999999996E-3</v>
      </c>
      <c r="AH272" s="25">
        <f t="shared" si="286"/>
        <v>75878</v>
      </c>
      <c r="AI272" s="25">
        <f t="shared" si="231"/>
        <v>0</v>
      </c>
      <c r="AJ272" s="8">
        <f t="shared" si="232"/>
        <v>190.28627450980392</v>
      </c>
      <c r="AK272" s="21">
        <f t="shared" si="233"/>
        <v>297.56078431372549</v>
      </c>
      <c r="AL272" s="20">
        <f t="shared" si="234"/>
        <v>0</v>
      </c>
      <c r="AM272" s="21">
        <f t="shared" si="235"/>
        <v>13.933333333333334</v>
      </c>
      <c r="AN272" s="21">
        <f t="shared" si="236"/>
        <v>12.352941176470589</v>
      </c>
      <c r="AO272" s="21">
        <f t="shared" si="237"/>
        <v>15.529411764705882</v>
      </c>
      <c r="AP272" s="21">
        <f t="shared" si="238"/>
        <v>15.882352941176471</v>
      </c>
      <c r="AQ272" s="21">
        <f t="shared" si="239"/>
        <v>29.058823529411764</v>
      </c>
      <c r="AR272" s="21">
        <f t="shared" si="240"/>
        <v>22.850980392156863</v>
      </c>
      <c r="AS272" s="21">
        <f t="shared" si="241"/>
        <v>18.764705882352942</v>
      </c>
      <c r="AT272" s="21">
        <f t="shared" si="242"/>
        <v>29</v>
      </c>
      <c r="AU272" s="21">
        <f t="shared" si="243"/>
        <v>28.588235294117649</v>
      </c>
      <c r="AV272" s="21">
        <f t="shared" si="244"/>
        <v>56.75686274509804</v>
      </c>
      <c r="AW272" s="21">
        <f t="shared" si="245"/>
        <v>38.529411764705884</v>
      </c>
      <c r="AX272" s="21">
        <f t="shared" si="246"/>
        <v>16.313725490196077</v>
      </c>
      <c r="AY272" s="21">
        <f t="shared" si="247"/>
        <v>0</v>
      </c>
      <c r="AZ272" s="21">
        <f t="shared" si="248"/>
        <v>0</v>
      </c>
      <c r="BA272" s="21">
        <f t="shared" si="249"/>
        <v>0</v>
      </c>
      <c r="BB272" s="21">
        <f t="shared" si="250"/>
        <v>0</v>
      </c>
      <c r="BC272" s="21">
        <f t="shared" si="251"/>
        <v>0</v>
      </c>
      <c r="BD272" s="21">
        <f t="shared" si="252"/>
        <v>0</v>
      </c>
      <c r="BE272" s="21">
        <f t="shared" si="253"/>
        <v>0</v>
      </c>
      <c r="BF272" s="21">
        <f t="shared" si="254"/>
        <v>0</v>
      </c>
      <c r="BG272" s="21">
        <f t="shared" si="255"/>
        <v>0</v>
      </c>
      <c r="BH272" s="21">
        <f t="shared" si="256"/>
        <v>0</v>
      </c>
      <c r="BI272" s="21">
        <f t="shared" si="257"/>
        <v>0</v>
      </c>
      <c r="BJ272" s="21">
        <f t="shared" si="258"/>
        <v>0</v>
      </c>
      <c r="BK272" s="17">
        <f t="shared" si="259"/>
        <v>183.61103199999999</v>
      </c>
      <c r="BL272" s="22">
        <f t="shared" si="260"/>
        <v>287.12235199999998</v>
      </c>
      <c r="BM272" s="22">
        <f t="shared" si="261"/>
        <v>0</v>
      </c>
      <c r="BN272" s="22">
        <f t="shared" si="262"/>
        <v>13.444551999999998</v>
      </c>
      <c r="BO272" s="22">
        <f t="shared" si="263"/>
        <v>11.919599999999999</v>
      </c>
      <c r="BP272" s="22">
        <f t="shared" si="264"/>
        <v>14.984639999999999</v>
      </c>
      <c r="BQ272" s="22">
        <f t="shared" si="265"/>
        <v>15.325199999999999</v>
      </c>
      <c r="BR272" s="22">
        <f t="shared" si="266"/>
        <v>28.039439999999995</v>
      </c>
      <c r="BS272" s="22">
        <f t="shared" si="267"/>
        <v>22.049367999999998</v>
      </c>
      <c r="BT272" s="22">
        <f t="shared" si="268"/>
        <v>18.106439999999999</v>
      </c>
      <c r="BU272" s="22">
        <f t="shared" si="269"/>
        <v>27.982679999999998</v>
      </c>
      <c r="BV272" s="22">
        <f t="shared" si="270"/>
        <v>27.585359999999998</v>
      </c>
      <c r="BW272" s="22">
        <f t="shared" si="271"/>
        <v>54.765831999999996</v>
      </c>
      <c r="BX272" s="22">
        <f t="shared" si="272"/>
        <v>37.177799999999998</v>
      </c>
      <c r="BY272" s="22">
        <f t="shared" si="273"/>
        <v>15.741439999999999</v>
      </c>
      <c r="BZ272" s="22">
        <f t="shared" si="274"/>
        <v>0</v>
      </c>
      <c r="CA272" s="22">
        <f t="shared" si="275"/>
        <v>0</v>
      </c>
      <c r="CB272" s="22">
        <f t="shared" si="276"/>
        <v>0</v>
      </c>
      <c r="CC272" s="22">
        <f t="shared" si="277"/>
        <v>0</v>
      </c>
      <c r="CD272" s="22">
        <f t="shared" si="278"/>
        <v>0</v>
      </c>
      <c r="CE272" s="22">
        <f t="shared" si="279"/>
        <v>0</v>
      </c>
      <c r="CF272" s="22">
        <f t="shared" si="280"/>
        <v>0</v>
      </c>
      <c r="CG272" s="22">
        <f t="shared" si="281"/>
        <v>0</v>
      </c>
      <c r="CH272" s="22">
        <f t="shared" si="282"/>
        <v>0</v>
      </c>
      <c r="CI272" s="22">
        <f t="shared" si="283"/>
        <v>0</v>
      </c>
      <c r="CJ272" s="22">
        <f t="shared" si="284"/>
        <v>0</v>
      </c>
      <c r="CK272" s="22">
        <f t="shared" si="285"/>
        <v>0</v>
      </c>
    </row>
    <row r="273" spans="1:89" x14ac:dyDescent="0.25">
      <c r="A273" t="str">
        <f>VLOOKUP($C273,'Tech Pallet'!$A:$J,10,0)</f>
        <v>PIC</v>
      </c>
      <c r="B273" s="30" t="str">
        <f>VLOOKUP(C273,'Tech Pallet'!A:I,3,0)</f>
        <v>BJ PTS</v>
      </c>
      <c r="C273" s="12">
        <f>VLOOKUP($D273,'DU -UCC'!B:C,2,0)</f>
        <v>67794170</v>
      </c>
      <c r="D273" s="84">
        <v>10076840161024</v>
      </c>
      <c r="E273" s="85" t="s">
        <v>380</v>
      </c>
      <c r="F273" s="86">
        <v>61102</v>
      </c>
      <c r="G273" s="86">
        <v>3415</v>
      </c>
      <c r="H273" s="86">
        <v>6118</v>
      </c>
      <c r="I273" s="86">
        <v>5425</v>
      </c>
      <c r="J273" s="86">
        <v>6270</v>
      </c>
      <c r="K273" s="86">
        <v>5835</v>
      </c>
      <c r="L273" s="86">
        <v>5214</v>
      </c>
      <c r="M273" s="86">
        <v>6060</v>
      </c>
      <c r="N273" s="86">
        <v>5850</v>
      </c>
      <c r="O273" s="86">
        <v>3495</v>
      </c>
      <c r="P273" s="86">
        <v>5190</v>
      </c>
      <c r="Q273" s="86">
        <v>4140</v>
      </c>
      <c r="R273" s="86">
        <v>3540</v>
      </c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23">
        <f t="shared" si="230"/>
        <v>121654</v>
      </c>
      <c r="AF273">
        <f>VLOOKUP($C273,'Tech Pallet'!$A:$I,9,0)</f>
        <v>240</v>
      </c>
      <c r="AG273">
        <f>VLOOKUP($C273,'Tech Pallet'!$A:$H,8,0)</f>
        <v>3.7853439999999999E-3</v>
      </c>
      <c r="AH273" s="25">
        <f t="shared" si="286"/>
        <v>60552</v>
      </c>
      <c r="AI273" s="25">
        <f t="shared" si="231"/>
        <v>0</v>
      </c>
      <c r="AJ273" s="8">
        <f t="shared" si="232"/>
        <v>254.59166666666667</v>
      </c>
      <c r="AK273" s="21">
        <f t="shared" si="233"/>
        <v>252.3</v>
      </c>
      <c r="AL273" s="20">
        <f t="shared" si="234"/>
        <v>0</v>
      </c>
      <c r="AM273" s="21">
        <f t="shared" si="235"/>
        <v>14.229166666666666</v>
      </c>
      <c r="AN273" s="21">
        <f t="shared" si="236"/>
        <v>25.491666666666667</v>
      </c>
      <c r="AO273" s="21">
        <f t="shared" si="237"/>
        <v>22.604166666666668</v>
      </c>
      <c r="AP273" s="21">
        <f t="shared" si="238"/>
        <v>26.125</v>
      </c>
      <c r="AQ273" s="21">
        <f t="shared" si="239"/>
        <v>24.3125</v>
      </c>
      <c r="AR273" s="21">
        <f t="shared" si="240"/>
        <v>21.725000000000001</v>
      </c>
      <c r="AS273" s="21">
        <f t="shared" si="241"/>
        <v>25.25</v>
      </c>
      <c r="AT273" s="21">
        <f t="shared" si="242"/>
        <v>24.375</v>
      </c>
      <c r="AU273" s="21">
        <f t="shared" si="243"/>
        <v>14.5625</v>
      </c>
      <c r="AV273" s="21">
        <f t="shared" si="244"/>
        <v>21.625</v>
      </c>
      <c r="AW273" s="21">
        <f t="shared" si="245"/>
        <v>17.25</v>
      </c>
      <c r="AX273" s="21">
        <f t="shared" si="246"/>
        <v>14.75</v>
      </c>
      <c r="AY273" s="21">
        <f t="shared" si="247"/>
        <v>0</v>
      </c>
      <c r="AZ273" s="21">
        <f t="shared" si="248"/>
        <v>0</v>
      </c>
      <c r="BA273" s="21">
        <f t="shared" si="249"/>
        <v>0</v>
      </c>
      <c r="BB273" s="21">
        <f t="shared" si="250"/>
        <v>0</v>
      </c>
      <c r="BC273" s="21">
        <f t="shared" si="251"/>
        <v>0</v>
      </c>
      <c r="BD273" s="21">
        <f t="shared" si="252"/>
        <v>0</v>
      </c>
      <c r="BE273" s="21">
        <f t="shared" si="253"/>
        <v>0</v>
      </c>
      <c r="BF273" s="21">
        <f t="shared" si="254"/>
        <v>0</v>
      </c>
      <c r="BG273" s="21">
        <f t="shared" si="255"/>
        <v>0</v>
      </c>
      <c r="BH273" s="21">
        <f t="shared" si="256"/>
        <v>0</v>
      </c>
      <c r="BI273" s="21">
        <f t="shared" si="257"/>
        <v>0</v>
      </c>
      <c r="BJ273" s="21">
        <f t="shared" si="258"/>
        <v>0</v>
      </c>
      <c r="BK273" s="17">
        <f t="shared" si="259"/>
        <v>231.29208908799998</v>
      </c>
      <c r="BL273" s="22">
        <f t="shared" si="260"/>
        <v>229.21014988799999</v>
      </c>
      <c r="BM273" s="22">
        <f t="shared" si="261"/>
        <v>0</v>
      </c>
      <c r="BN273" s="22">
        <f t="shared" si="262"/>
        <v>12.926949759999999</v>
      </c>
      <c r="BO273" s="22">
        <f t="shared" si="263"/>
        <v>23.158734591999998</v>
      </c>
      <c r="BP273" s="22">
        <f t="shared" si="264"/>
        <v>20.535491199999999</v>
      </c>
      <c r="BQ273" s="22">
        <f t="shared" si="265"/>
        <v>23.734106879999999</v>
      </c>
      <c r="BR273" s="22">
        <f t="shared" si="266"/>
        <v>22.08748224</v>
      </c>
      <c r="BS273" s="22">
        <f t="shared" si="267"/>
        <v>19.736783616</v>
      </c>
      <c r="BT273" s="22">
        <f t="shared" si="268"/>
        <v>22.939184640000001</v>
      </c>
      <c r="BU273" s="22">
        <f t="shared" si="269"/>
        <v>22.144262399999999</v>
      </c>
      <c r="BV273" s="22">
        <f t="shared" si="270"/>
        <v>13.22977728</v>
      </c>
      <c r="BW273" s="22">
        <f t="shared" si="271"/>
        <v>19.645935359999999</v>
      </c>
      <c r="BX273" s="22">
        <f t="shared" si="272"/>
        <v>15.671324159999999</v>
      </c>
      <c r="BY273" s="22">
        <f t="shared" si="273"/>
        <v>13.400117760000001</v>
      </c>
      <c r="BZ273" s="22">
        <f t="shared" si="274"/>
        <v>0</v>
      </c>
      <c r="CA273" s="22">
        <f t="shared" si="275"/>
        <v>0</v>
      </c>
      <c r="CB273" s="22">
        <f t="shared" si="276"/>
        <v>0</v>
      </c>
      <c r="CC273" s="22">
        <f t="shared" si="277"/>
        <v>0</v>
      </c>
      <c r="CD273" s="22">
        <f t="shared" si="278"/>
        <v>0</v>
      </c>
      <c r="CE273" s="22">
        <f t="shared" si="279"/>
        <v>0</v>
      </c>
      <c r="CF273" s="22">
        <f t="shared" si="280"/>
        <v>0</v>
      </c>
      <c r="CG273" s="22">
        <f t="shared" si="281"/>
        <v>0</v>
      </c>
      <c r="CH273" s="22">
        <f t="shared" si="282"/>
        <v>0</v>
      </c>
      <c r="CI273" s="22">
        <f t="shared" si="283"/>
        <v>0</v>
      </c>
      <c r="CJ273" s="22">
        <f t="shared" si="284"/>
        <v>0</v>
      </c>
      <c r="CK273" s="22">
        <f t="shared" si="285"/>
        <v>0</v>
      </c>
    </row>
    <row r="274" spans="1:89" x14ac:dyDescent="0.25">
      <c r="A274" t="str">
        <f>VLOOKUP($C274,'Tech Pallet'!$A:$J,10,0)</f>
        <v>NOV</v>
      </c>
      <c r="B274" s="30" t="str">
        <f>VLOOKUP(C274,'Tech Pallet'!A:I,3,0)</f>
        <v>Facepieces</v>
      </c>
      <c r="C274" s="12">
        <f>VLOOKUP($D274,'DU -UCC'!B:C,2,0)</f>
        <v>64366224</v>
      </c>
      <c r="D274" s="84">
        <v>10077567003888</v>
      </c>
      <c r="E274" s="85" t="s">
        <v>196</v>
      </c>
      <c r="F274" s="86">
        <v>2805</v>
      </c>
      <c r="G274" s="86">
        <v>8126</v>
      </c>
      <c r="H274" s="86">
        <v>8683</v>
      </c>
      <c r="I274" s="86">
        <v>9571</v>
      </c>
      <c r="J274" s="86">
        <v>16526</v>
      </c>
      <c r="K274" s="86">
        <v>21610</v>
      </c>
      <c r="L274" s="86">
        <v>14824</v>
      </c>
      <c r="M274" s="86">
        <v>11356</v>
      </c>
      <c r="N274" s="86">
        <v>6630</v>
      </c>
      <c r="O274" s="86">
        <v>4006</v>
      </c>
      <c r="P274" s="86">
        <v>1904</v>
      </c>
      <c r="Q274" s="86">
        <v>1785</v>
      </c>
      <c r="R274" s="86">
        <v>1819</v>
      </c>
      <c r="S274" s="86"/>
      <c r="T274" s="87"/>
      <c r="U274" s="87"/>
      <c r="V274" s="87"/>
      <c r="W274" s="87"/>
      <c r="X274" s="86"/>
      <c r="Y274" s="86"/>
      <c r="Z274" s="86"/>
      <c r="AA274" s="86"/>
      <c r="AB274" s="86"/>
      <c r="AC274" s="86"/>
      <c r="AD274" s="86"/>
      <c r="AE274" s="23">
        <f t="shared" si="230"/>
        <v>109645</v>
      </c>
      <c r="AF274">
        <f>VLOOKUP($C274,'Tech Pallet'!$A:$I,9,0)</f>
        <v>187</v>
      </c>
      <c r="AG274">
        <f>VLOOKUP($C274,'Tech Pallet'!$A:$H,8,0)</f>
        <v>1.944E-3</v>
      </c>
      <c r="AH274" s="25">
        <f t="shared" si="286"/>
        <v>106840</v>
      </c>
      <c r="AI274" s="25">
        <f t="shared" si="231"/>
        <v>0</v>
      </c>
      <c r="AJ274" s="8">
        <f t="shared" si="232"/>
        <v>15</v>
      </c>
      <c r="AK274" s="21">
        <f t="shared" si="233"/>
        <v>571.33689839572196</v>
      </c>
      <c r="AL274" s="20">
        <f t="shared" si="234"/>
        <v>0</v>
      </c>
      <c r="AM274" s="21">
        <f t="shared" si="235"/>
        <v>43.454545454545453</v>
      </c>
      <c r="AN274" s="21">
        <f t="shared" si="236"/>
        <v>46.433155080213901</v>
      </c>
      <c r="AO274" s="21">
        <f t="shared" si="237"/>
        <v>51.18181818181818</v>
      </c>
      <c r="AP274" s="21">
        <f t="shared" si="238"/>
        <v>88.37433155080214</v>
      </c>
      <c r="AQ274" s="21">
        <f t="shared" si="239"/>
        <v>115.56149732620321</v>
      </c>
      <c r="AR274" s="21">
        <f t="shared" si="240"/>
        <v>79.272727272727266</v>
      </c>
      <c r="AS274" s="21">
        <f t="shared" si="241"/>
        <v>60.727272727272727</v>
      </c>
      <c r="AT274" s="21">
        <f t="shared" si="242"/>
        <v>35.454545454545453</v>
      </c>
      <c r="AU274" s="21">
        <f t="shared" si="243"/>
        <v>21.422459893048128</v>
      </c>
      <c r="AV274" s="21">
        <f t="shared" si="244"/>
        <v>10.181818181818182</v>
      </c>
      <c r="AW274" s="21">
        <f t="shared" si="245"/>
        <v>9.545454545454545</v>
      </c>
      <c r="AX274" s="21">
        <f t="shared" si="246"/>
        <v>9.7272727272727266</v>
      </c>
      <c r="AY274" s="21">
        <f t="shared" si="247"/>
        <v>0</v>
      </c>
      <c r="AZ274" s="21">
        <f t="shared" si="248"/>
        <v>0</v>
      </c>
      <c r="BA274" s="21">
        <f t="shared" si="249"/>
        <v>0</v>
      </c>
      <c r="BB274" s="21">
        <f t="shared" si="250"/>
        <v>0</v>
      </c>
      <c r="BC274" s="21">
        <f t="shared" si="251"/>
        <v>0</v>
      </c>
      <c r="BD274" s="21">
        <f t="shared" si="252"/>
        <v>0</v>
      </c>
      <c r="BE274" s="21">
        <f t="shared" si="253"/>
        <v>0</v>
      </c>
      <c r="BF274" s="21">
        <f t="shared" si="254"/>
        <v>0</v>
      </c>
      <c r="BG274" s="21">
        <f t="shared" si="255"/>
        <v>0</v>
      </c>
      <c r="BH274" s="21">
        <f t="shared" si="256"/>
        <v>0</v>
      </c>
      <c r="BI274" s="21">
        <f t="shared" si="257"/>
        <v>0</v>
      </c>
      <c r="BJ274" s="21">
        <f t="shared" si="258"/>
        <v>0</v>
      </c>
      <c r="BK274" s="17">
        <f t="shared" si="259"/>
        <v>5.4529199999999998</v>
      </c>
      <c r="BL274" s="22">
        <f t="shared" si="260"/>
        <v>207.69695999999999</v>
      </c>
      <c r="BM274" s="22">
        <f t="shared" si="261"/>
        <v>0</v>
      </c>
      <c r="BN274" s="22">
        <f t="shared" si="262"/>
        <v>15.796944</v>
      </c>
      <c r="BO274" s="22">
        <f t="shared" si="263"/>
        <v>16.879752</v>
      </c>
      <c r="BP274" s="22">
        <f t="shared" si="264"/>
        <v>18.606024000000001</v>
      </c>
      <c r="BQ274" s="22">
        <f t="shared" si="265"/>
        <v>32.126544000000003</v>
      </c>
      <c r="BR274" s="22">
        <f t="shared" si="266"/>
        <v>42.009839999999997</v>
      </c>
      <c r="BS274" s="22">
        <f t="shared" si="267"/>
        <v>28.817855999999999</v>
      </c>
      <c r="BT274" s="22">
        <f t="shared" si="268"/>
        <v>22.076063999999999</v>
      </c>
      <c r="BU274" s="22">
        <f t="shared" si="269"/>
        <v>12.888719999999999</v>
      </c>
      <c r="BV274" s="22">
        <f t="shared" si="270"/>
        <v>7.7876640000000004</v>
      </c>
      <c r="BW274" s="22">
        <f t="shared" si="271"/>
        <v>3.7013759999999998</v>
      </c>
      <c r="BX274" s="22">
        <f t="shared" si="272"/>
        <v>3.47004</v>
      </c>
      <c r="BY274" s="22">
        <f t="shared" si="273"/>
        <v>3.5361359999999999</v>
      </c>
      <c r="BZ274" s="22">
        <f t="shared" si="274"/>
        <v>0</v>
      </c>
      <c r="CA274" s="22">
        <f t="shared" si="275"/>
        <v>0</v>
      </c>
      <c r="CB274" s="22">
        <f t="shared" si="276"/>
        <v>0</v>
      </c>
      <c r="CC274" s="22">
        <f t="shared" si="277"/>
        <v>0</v>
      </c>
      <c r="CD274" s="22">
        <f t="shared" si="278"/>
        <v>0</v>
      </c>
      <c r="CE274" s="22">
        <f t="shared" si="279"/>
        <v>0</v>
      </c>
      <c r="CF274" s="22">
        <f t="shared" si="280"/>
        <v>0</v>
      </c>
      <c r="CG274" s="22">
        <f t="shared" si="281"/>
        <v>0</v>
      </c>
      <c r="CH274" s="22">
        <f t="shared" si="282"/>
        <v>0</v>
      </c>
      <c r="CI274" s="22">
        <f t="shared" si="283"/>
        <v>0</v>
      </c>
      <c r="CJ274" s="22">
        <f t="shared" si="284"/>
        <v>0</v>
      </c>
      <c r="CK274" s="22">
        <f t="shared" si="285"/>
        <v>0</v>
      </c>
    </row>
    <row r="275" spans="1:89" x14ac:dyDescent="0.25">
      <c r="A275" t="str">
        <f>VLOOKUP($C275,'Tech Pallet'!$A:$J,10,0)</f>
        <v>NOV</v>
      </c>
      <c r="B275" s="30" t="str">
        <f>VLOOKUP(C275,'Tech Pallet'!A:I,3,0)</f>
        <v>MBG</v>
      </c>
      <c r="C275" s="12">
        <f>VLOOKUP($D275,'DU -UCC'!B:C,2,0)</f>
        <v>64786666</v>
      </c>
      <c r="D275" s="84">
        <v>10041000576628</v>
      </c>
      <c r="E275" s="85" t="s">
        <v>373</v>
      </c>
      <c r="F275" s="86">
        <v>71028</v>
      </c>
      <c r="G275" s="86">
        <v>4200</v>
      </c>
      <c r="H275" s="86">
        <v>4214</v>
      </c>
      <c r="I275" s="86">
        <v>5418</v>
      </c>
      <c r="J275" s="86">
        <v>5374</v>
      </c>
      <c r="K275" s="86">
        <v>11922</v>
      </c>
      <c r="L275" s="86">
        <v>10151</v>
      </c>
      <c r="M275" s="86">
        <v>9324</v>
      </c>
      <c r="N275" s="86">
        <v>7868</v>
      </c>
      <c r="O275" s="86">
        <v>4414</v>
      </c>
      <c r="P275" s="86">
        <v>3332</v>
      </c>
      <c r="Q275" s="86">
        <v>2814</v>
      </c>
      <c r="R275" s="86">
        <v>3654</v>
      </c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23">
        <f t="shared" si="230"/>
        <v>143713</v>
      </c>
      <c r="AF275">
        <f>VLOOKUP($C275,'Tech Pallet'!$A:$I,9,0)</f>
        <v>154</v>
      </c>
      <c r="AG275">
        <f>VLOOKUP($C275,'Tech Pallet'!$A:$H,8,0)</f>
        <v>4.2560000000000002E-3</v>
      </c>
      <c r="AH275" s="25">
        <f t="shared" si="286"/>
        <v>72685</v>
      </c>
      <c r="AI275" s="25">
        <f t="shared" si="231"/>
        <v>0</v>
      </c>
      <c r="AJ275" s="8">
        <f t="shared" si="232"/>
        <v>461.22077922077921</v>
      </c>
      <c r="AK275" s="21">
        <f t="shared" si="233"/>
        <v>471.98051948051949</v>
      </c>
      <c r="AL275" s="20">
        <f t="shared" si="234"/>
        <v>0</v>
      </c>
      <c r="AM275" s="21">
        <f t="shared" si="235"/>
        <v>27.272727272727273</v>
      </c>
      <c r="AN275" s="21">
        <f t="shared" si="236"/>
        <v>27.363636363636363</v>
      </c>
      <c r="AO275" s="21">
        <f t="shared" si="237"/>
        <v>35.18181818181818</v>
      </c>
      <c r="AP275" s="21">
        <f t="shared" si="238"/>
        <v>34.896103896103895</v>
      </c>
      <c r="AQ275" s="21">
        <f t="shared" si="239"/>
        <v>77.415584415584419</v>
      </c>
      <c r="AR275" s="21">
        <f t="shared" si="240"/>
        <v>65.915584415584419</v>
      </c>
      <c r="AS275" s="21">
        <f t="shared" si="241"/>
        <v>60.545454545454547</v>
      </c>
      <c r="AT275" s="21">
        <f t="shared" si="242"/>
        <v>51.090909090909093</v>
      </c>
      <c r="AU275" s="21">
        <f t="shared" si="243"/>
        <v>28.662337662337663</v>
      </c>
      <c r="AV275" s="21">
        <f t="shared" si="244"/>
        <v>21.636363636363637</v>
      </c>
      <c r="AW275" s="21">
        <f t="shared" si="245"/>
        <v>18.272727272727273</v>
      </c>
      <c r="AX275" s="21">
        <f t="shared" si="246"/>
        <v>23.727272727272727</v>
      </c>
      <c r="AY275" s="21">
        <f t="shared" si="247"/>
        <v>0</v>
      </c>
      <c r="AZ275" s="21">
        <f t="shared" si="248"/>
        <v>0</v>
      </c>
      <c r="BA275" s="21">
        <f t="shared" si="249"/>
        <v>0</v>
      </c>
      <c r="BB275" s="21">
        <f t="shared" si="250"/>
        <v>0</v>
      </c>
      <c r="BC275" s="21">
        <f t="shared" si="251"/>
        <v>0</v>
      </c>
      <c r="BD275" s="21">
        <f t="shared" si="252"/>
        <v>0</v>
      </c>
      <c r="BE275" s="21">
        <f t="shared" si="253"/>
        <v>0</v>
      </c>
      <c r="BF275" s="21">
        <f t="shared" si="254"/>
        <v>0</v>
      </c>
      <c r="BG275" s="21">
        <f t="shared" si="255"/>
        <v>0</v>
      </c>
      <c r="BH275" s="21">
        <f t="shared" si="256"/>
        <v>0</v>
      </c>
      <c r="BI275" s="21">
        <f t="shared" si="257"/>
        <v>0</v>
      </c>
      <c r="BJ275" s="21">
        <f t="shared" si="258"/>
        <v>0</v>
      </c>
      <c r="BK275" s="17">
        <f t="shared" si="259"/>
        <v>302.29516799999999</v>
      </c>
      <c r="BL275" s="22">
        <f t="shared" si="260"/>
        <v>309.34736000000004</v>
      </c>
      <c r="BM275" s="22">
        <f t="shared" si="261"/>
        <v>0</v>
      </c>
      <c r="BN275" s="22">
        <f t="shared" si="262"/>
        <v>17.8752</v>
      </c>
      <c r="BO275" s="22">
        <f t="shared" si="263"/>
        <v>17.934784000000001</v>
      </c>
      <c r="BP275" s="22">
        <f t="shared" si="264"/>
        <v>23.059008000000002</v>
      </c>
      <c r="BQ275" s="22">
        <f t="shared" si="265"/>
        <v>22.871744</v>
      </c>
      <c r="BR275" s="22">
        <f t="shared" si="266"/>
        <v>50.740031999999999</v>
      </c>
      <c r="BS275" s="22">
        <f t="shared" si="267"/>
        <v>43.202656000000005</v>
      </c>
      <c r="BT275" s="22">
        <f t="shared" si="268"/>
        <v>39.682943999999999</v>
      </c>
      <c r="BU275" s="22">
        <f t="shared" si="269"/>
        <v>33.486208000000005</v>
      </c>
      <c r="BV275" s="22">
        <f t="shared" si="270"/>
        <v>18.785984000000003</v>
      </c>
      <c r="BW275" s="22">
        <f t="shared" si="271"/>
        <v>14.180992000000002</v>
      </c>
      <c r="BX275" s="22">
        <f t="shared" si="272"/>
        <v>11.976384000000001</v>
      </c>
      <c r="BY275" s="22">
        <f t="shared" si="273"/>
        <v>15.551424000000001</v>
      </c>
      <c r="BZ275" s="22">
        <f t="shared" si="274"/>
        <v>0</v>
      </c>
      <c r="CA275" s="22">
        <f t="shared" si="275"/>
        <v>0</v>
      </c>
      <c r="CB275" s="22">
        <f t="shared" si="276"/>
        <v>0</v>
      </c>
      <c r="CC275" s="22">
        <f t="shared" si="277"/>
        <v>0</v>
      </c>
      <c r="CD275" s="22">
        <f t="shared" si="278"/>
        <v>0</v>
      </c>
      <c r="CE275" s="22">
        <f t="shared" si="279"/>
        <v>0</v>
      </c>
      <c r="CF275" s="22">
        <f t="shared" si="280"/>
        <v>0</v>
      </c>
      <c r="CG275" s="22">
        <f t="shared" si="281"/>
        <v>0</v>
      </c>
      <c r="CH275" s="22">
        <f t="shared" si="282"/>
        <v>0</v>
      </c>
      <c r="CI275" s="22">
        <f t="shared" si="283"/>
        <v>0</v>
      </c>
      <c r="CJ275" s="22">
        <f t="shared" si="284"/>
        <v>0</v>
      </c>
      <c r="CK275" s="22">
        <f t="shared" si="285"/>
        <v>0</v>
      </c>
    </row>
    <row r="276" spans="1:89" x14ac:dyDescent="0.25">
      <c r="A276" t="str">
        <f>VLOOKUP($C276,'Tech Pallet'!$A:$J,10,0)</f>
        <v>PIC</v>
      </c>
      <c r="B276" s="30" t="str">
        <f>VLOOKUP(C276,'Tech Pallet'!A:I,3,0)</f>
        <v>Quarts</v>
      </c>
      <c r="C276" s="12">
        <f>VLOOKUP($D276,'DU -UCC'!B:C,2,0)</f>
        <v>69798161</v>
      </c>
      <c r="D276" s="84">
        <v>10076840004109</v>
      </c>
      <c r="E276" s="85" t="s">
        <v>324</v>
      </c>
      <c r="F276" s="86">
        <v>9488</v>
      </c>
      <c r="G276" s="86">
        <v>7950</v>
      </c>
      <c r="H276" s="86">
        <v>7491</v>
      </c>
      <c r="I276" s="86">
        <v>14019</v>
      </c>
      <c r="J276" s="86">
        <v>9939</v>
      </c>
      <c r="K276" s="86">
        <v>7269</v>
      </c>
      <c r="L276" s="86">
        <v>6992</v>
      </c>
      <c r="M276" s="86">
        <v>7068</v>
      </c>
      <c r="N276" s="86">
        <v>6094</v>
      </c>
      <c r="O276" s="86">
        <v>5508</v>
      </c>
      <c r="P276" s="86">
        <v>6912</v>
      </c>
      <c r="Q276" s="86">
        <v>4379</v>
      </c>
      <c r="R276" s="86">
        <v>3713</v>
      </c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23">
        <f t="shared" si="230"/>
        <v>96822</v>
      </c>
      <c r="AF276">
        <f>VLOOKUP($C276,'Tech Pallet'!$A:$I,9,0)</f>
        <v>182</v>
      </c>
      <c r="AG276">
        <f>VLOOKUP($C276,'Tech Pallet'!$A:$H,8,0)</f>
        <v>4.9680000000000002E-3</v>
      </c>
      <c r="AH276" s="25">
        <f t="shared" si="286"/>
        <v>87334</v>
      </c>
      <c r="AI276" s="25">
        <f t="shared" si="231"/>
        <v>0</v>
      </c>
      <c r="AJ276" s="8">
        <f t="shared" si="232"/>
        <v>52.131868131868131</v>
      </c>
      <c r="AK276" s="21">
        <f t="shared" si="233"/>
        <v>479.85714285714283</v>
      </c>
      <c r="AL276" s="20">
        <f t="shared" si="234"/>
        <v>0</v>
      </c>
      <c r="AM276" s="21">
        <f t="shared" si="235"/>
        <v>43.681318681318679</v>
      </c>
      <c r="AN276" s="21">
        <f t="shared" si="236"/>
        <v>41.159340659340657</v>
      </c>
      <c r="AO276" s="21">
        <f t="shared" si="237"/>
        <v>77.027472527472526</v>
      </c>
      <c r="AP276" s="21">
        <f t="shared" si="238"/>
        <v>54.609890109890109</v>
      </c>
      <c r="AQ276" s="21">
        <f t="shared" si="239"/>
        <v>39.939560439560438</v>
      </c>
      <c r="AR276" s="21">
        <f t="shared" si="240"/>
        <v>38.417582417582416</v>
      </c>
      <c r="AS276" s="21">
        <f t="shared" si="241"/>
        <v>38.835164835164832</v>
      </c>
      <c r="AT276" s="21">
        <f t="shared" si="242"/>
        <v>33.483516483516482</v>
      </c>
      <c r="AU276" s="21">
        <f t="shared" si="243"/>
        <v>30.263736263736263</v>
      </c>
      <c r="AV276" s="21">
        <f t="shared" si="244"/>
        <v>37.978021978021978</v>
      </c>
      <c r="AW276" s="21">
        <f t="shared" si="245"/>
        <v>24.060439560439562</v>
      </c>
      <c r="AX276" s="21">
        <f t="shared" si="246"/>
        <v>20.401098901098901</v>
      </c>
      <c r="AY276" s="21">
        <f t="shared" si="247"/>
        <v>0</v>
      </c>
      <c r="AZ276" s="21">
        <f t="shared" si="248"/>
        <v>0</v>
      </c>
      <c r="BA276" s="21">
        <f t="shared" si="249"/>
        <v>0</v>
      </c>
      <c r="BB276" s="21">
        <f t="shared" si="250"/>
        <v>0</v>
      </c>
      <c r="BC276" s="21">
        <f t="shared" si="251"/>
        <v>0</v>
      </c>
      <c r="BD276" s="21">
        <f t="shared" si="252"/>
        <v>0</v>
      </c>
      <c r="BE276" s="21">
        <f t="shared" si="253"/>
        <v>0</v>
      </c>
      <c r="BF276" s="21">
        <f t="shared" si="254"/>
        <v>0</v>
      </c>
      <c r="BG276" s="21">
        <f t="shared" si="255"/>
        <v>0</v>
      </c>
      <c r="BH276" s="21">
        <f t="shared" si="256"/>
        <v>0</v>
      </c>
      <c r="BI276" s="21">
        <f t="shared" si="257"/>
        <v>0</v>
      </c>
      <c r="BJ276" s="21">
        <f t="shared" si="258"/>
        <v>0</v>
      </c>
      <c r="BK276" s="17">
        <f t="shared" si="259"/>
        <v>47.136384</v>
      </c>
      <c r="BL276" s="22">
        <f t="shared" si="260"/>
        <v>433.87531200000001</v>
      </c>
      <c r="BM276" s="22">
        <f t="shared" si="261"/>
        <v>0</v>
      </c>
      <c r="BN276" s="22">
        <f t="shared" si="262"/>
        <v>39.495600000000003</v>
      </c>
      <c r="BO276" s="22">
        <f t="shared" si="263"/>
        <v>37.215288000000001</v>
      </c>
      <c r="BP276" s="22">
        <f t="shared" si="264"/>
        <v>69.646392000000006</v>
      </c>
      <c r="BQ276" s="22">
        <f t="shared" si="265"/>
        <v>49.376952000000003</v>
      </c>
      <c r="BR276" s="22">
        <f t="shared" si="266"/>
        <v>36.112392</v>
      </c>
      <c r="BS276" s="22">
        <f t="shared" si="267"/>
        <v>34.736256000000004</v>
      </c>
      <c r="BT276" s="22">
        <f t="shared" si="268"/>
        <v>35.113824000000001</v>
      </c>
      <c r="BU276" s="22">
        <f t="shared" si="269"/>
        <v>30.274992000000001</v>
      </c>
      <c r="BV276" s="22">
        <f t="shared" si="270"/>
        <v>27.363744000000001</v>
      </c>
      <c r="BW276" s="22">
        <f t="shared" si="271"/>
        <v>34.338816000000001</v>
      </c>
      <c r="BX276" s="22">
        <f t="shared" si="272"/>
        <v>21.754872000000002</v>
      </c>
      <c r="BY276" s="22">
        <f t="shared" si="273"/>
        <v>18.446184000000002</v>
      </c>
      <c r="BZ276" s="22">
        <f t="shared" si="274"/>
        <v>0</v>
      </c>
      <c r="CA276" s="22">
        <f t="shared" si="275"/>
        <v>0</v>
      </c>
      <c r="CB276" s="22">
        <f t="shared" si="276"/>
        <v>0</v>
      </c>
      <c r="CC276" s="22">
        <f t="shared" si="277"/>
        <v>0</v>
      </c>
      <c r="CD276" s="22">
        <f t="shared" si="278"/>
        <v>0</v>
      </c>
      <c r="CE276" s="22">
        <f t="shared" si="279"/>
        <v>0</v>
      </c>
      <c r="CF276" s="22">
        <f t="shared" si="280"/>
        <v>0</v>
      </c>
      <c r="CG276" s="22">
        <f t="shared" si="281"/>
        <v>0</v>
      </c>
      <c r="CH276" s="22">
        <f t="shared" si="282"/>
        <v>0</v>
      </c>
      <c r="CI276" s="22">
        <f t="shared" si="283"/>
        <v>0</v>
      </c>
      <c r="CJ276" s="22">
        <f t="shared" si="284"/>
        <v>0</v>
      </c>
      <c r="CK276" s="22">
        <f t="shared" si="285"/>
        <v>0</v>
      </c>
    </row>
    <row r="277" spans="1:89" x14ac:dyDescent="0.25">
      <c r="A277" t="str">
        <f>VLOOKUP($C277,'Tech Pallet'!$A:$J,10,0)</f>
        <v>PIC</v>
      </c>
      <c r="B277" s="30" t="str">
        <f>VLOOKUP(C277,'Tech Pallet'!A:I,3,0)</f>
        <v>BJ PTS</v>
      </c>
      <c r="C277" s="12">
        <f>VLOOKUP($D277,'DU -UCC'!B:C,2,0)</f>
        <v>68654238</v>
      </c>
      <c r="D277" s="84">
        <v>10076840003614</v>
      </c>
      <c r="E277" s="85" t="s">
        <v>378</v>
      </c>
      <c r="F277" s="86">
        <v>75271</v>
      </c>
      <c r="G277" s="86">
        <v>2697</v>
      </c>
      <c r="H277" s="86">
        <v>5088</v>
      </c>
      <c r="I277" s="86">
        <v>7098</v>
      </c>
      <c r="J277" s="86">
        <v>4402</v>
      </c>
      <c r="K277" s="86">
        <v>4038</v>
      </c>
      <c r="L277" s="86">
        <v>6382</v>
      </c>
      <c r="M277" s="86">
        <v>4659</v>
      </c>
      <c r="N277" s="86">
        <v>4831</v>
      </c>
      <c r="O277" s="86">
        <v>5277</v>
      </c>
      <c r="P277" s="86">
        <v>2453</v>
      </c>
      <c r="Q277" s="86">
        <v>860</v>
      </c>
      <c r="R277" s="86">
        <v>705</v>
      </c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23">
        <f t="shared" si="230"/>
        <v>123761</v>
      </c>
      <c r="AF277">
        <f>VLOOKUP($C277,'Tech Pallet'!$A:$I,9,0)</f>
        <v>240</v>
      </c>
      <c r="AG277">
        <f>VLOOKUP($C277,'Tech Pallet'!$A:$H,8,0)</f>
        <v>3.7839999999999996E-3</v>
      </c>
      <c r="AH277" s="25">
        <f t="shared" si="286"/>
        <v>48490</v>
      </c>
      <c r="AI277" s="25">
        <f t="shared" si="231"/>
        <v>0</v>
      </c>
      <c r="AJ277" s="8">
        <f t="shared" si="232"/>
        <v>313.62916666666666</v>
      </c>
      <c r="AK277" s="21">
        <f t="shared" si="233"/>
        <v>202.04166666666666</v>
      </c>
      <c r="AL277" s="20">
        <f t="shared" si="234"/>
        <v>0</v>
      </c>
      <c r="AM277" s="21">
        <f t="shared" si="235"/>
        <v>11.237500000000001</v>
      </c>
      <c r="AN277" s="21">
        <f t="shared" si="236"/>
        <v>21.2</v>
      </c>
      <c r="AO277" s="21">
        <f t="shared" si="237"/>
        <v>29.574999999999999</v>
      </c>
      <c r="AP277" s="21">
        <f t="shared" si="238"/>
        <v>18.341666666666665</v>
      </c>
      <c r="AQ277" s="21">
        <f t="shared" si="239"/>
        <v>16.824999999999999</v>
      </c>
      <c r="AR277" s="21">
        <f t="shared" si="240"/>
        <v>26.591666666666665</v>
      </c>
      <c r="AS277" s="21">
        <f t="shared" si="241"/>
        <v>19.412500000000001</v>
      </c>
      <c r="AT277" s="21">
        <f t="shared" si="242"/>
        <v>20.129166666666666</v>
      </c>
      <c r="AU277" s="21">
        <f t="shared" si="243"/>
        <v>21.987500000000001</v>
      </c>
      <c r="AV277" s="21">
        <f t="shared" si="244"/>
        <v>10.220833333333333</v>
      </c>
      <c r="AW277" s="21">
        <f t="shared" si="245"/>
        <v>3.5833333333333335</v>
      </c>
      <c r="AX277" s="21">
        <f t="shared" si="246"/>
        <v>2.9375</v>
      </c>
      <c r="AY277" s="21">
        <f t="shared" si="247"/>
        <v>0</v>
      </c>
      <c r="AZ277" s="21">
        <f t="shared" si="248"/>
        <v>0</v>
      </c>
      <c r="BA277" s="21">
        <f t="shared" si="249"/>
        <v>0</v>
      </c>
      <c r="BB277" s="21">
        <f t="shared" si="250"/>
        <v>0</v>
      </c>
      <c r="BC277" s="21">
        <f t="shared" si="251"/>
        <v>0</v>
      </c>
      <c r="BD277" s="21">
        <f t="shared" si="252"/>
        <v>0</v>
      </c>
      <c r="BE277" s="21">
        <f t="shared" si="253"/>
        <v>0</v>
      </c>
      <c r="BF277" s="21">
        <f t="shared" si="254"/>
        <v>0</v>
      </c>
      <c r="BG277" s="21">
        <f t="shared" si="255"/>
        <v>0</v>
      </c>
      <c r="BH277" s="21">
        <f t="shared" si="256"/>
        <v>0</v>
      </c>
      <c r="BI277" s="21">
        <f t="shared" si="257"/>
        <v>0</v>
      </c>
      <c r="BJ277" s="21">
        <f t="shared" si="258"/>
        <v>0</v>
      </c>
      <c r="BK277" s="17">
        <f t="shared" si="259"/>
        <v>284.82546399999995</v>
      </c>
      <c r="BL277" s="22">
        <f t="shared" si="260"/>
        <v>183.48615999999998</v>
      </c>
      <c r="BM277" s="22">
        <f t="shared" si="261"/>
        <v>0</v>
      </c>
      <c r="BN277" s="22">
        <f t="shared" si="262"/>
        <v>10.205447999999999</v>
      </c>
      <c r="BO277" s="22">
        <f t="shared" si="263"/>
        <v>19.252991999999999</v>
      </c>
      <c r="BP277" s="22">
        <f t="shared" si="264"/>
        <v>26.858831999999996</v>
      </c>
      <c r="BQ277" s="22">
        <f t="shared" si="265"/>
        <v>16.657167999999999</v>
      </c>
      <c r="BR277" s="22">
        <f t="shared" si="266"/>
        <v>15.279791999999999</v>
      </c>
      <c r="BS277" s="22">
        <f t="shared" si="267"/>
        <v>24.149487999999998</v>
      </c>
      <c r="BT277" s="22">
        <f t="shared" si="268"/>
        <v>17.629655999999997</v>
      </c>
      <c r="BU277" s="22">
        <f t="shared" si="269"/>
        <v>18.280503999999997</v>
      </c>
      <c r="BV277" s="22">
        <f t="shared" si="270"/>
        <v>19.968167999999999</v>
      </c>
      <c r="BW277" s="22">
        <f t="shared" si="271"/>
        <v>9.2821519999999982</v>
      </c>
      <c r="BX277" s="22">
        <f t="shared" si="272"/>
        <v>3.2542399999999998</v>
      </c>
      <c r="BY277" s="22">
        <f t="shared" si="273"/>
        <v>2.6677199999999996</v>
      </c>
      <c r="BZ277" s="22">
        <f t="shared" si="274"/>
        <v>0</v>
      </c>
      <c r="CA277" s="22">
        <f t="shared" si="275"/>
        <v>0</v>
      </c>
      <c r="CB277" s="22">
        <f t="shared" si="276"/>
        <v>0</v>
      </c>
      <c r="CC277" s="22">
        <f t="shared" si="277"/>
        <v>0</v>
      </c>
      <c r="CD277" s="22">
        <f t="shared" si="278"/>
        <v>0</v>
      </c>
      <c r="CE277" s="22">
        <f t="shared" si="279"/>
        <v>0</v>
      </c>
      <c r="CF277" s="22">
        <f t="shared" si="280"/>
        <v>0</v>
      </c>
      <c r="CG277" s="22">
        <f t="shared" si="281"/>
        <v>0</v>
      </c>
      <c r="CH277" s="22">
        <f t="shared" si="282"/>
        <v>0</v>
      </c>
      <c r="CI277" s="22">
        <f t="shared" si="283"/>
        <v>0</v>
      </c>
      <c r="CJ277" s="22">
        <f t="shared" si="284"/>
        <v>0</v>
      </c>
      <c r="CK277" s="22">
        <f t="shared" si="285"/>
        <v>0</v>
      </c>
    </row>
    <row r="278" spans="1:89" x14ac:dyDescent="0.25">
      <c r="A278" t="str">
        <f>VLOOKUP($C278,'Tech Pallet'!$A:$J,10,0)</f>
        <v>PIC</v>
      </c>
      <c r="B278" s="30" t="str">
        <f>VLOOKUP(C278,'Tech Pallet'!A:I,3,0)</f>
        <v>Talenti</v>
      </c>
      <c r="C278" s="12">
        <f>VLOOKUP($D278,'DU -UCC'!B:C,2,0)</f>
        <v>68862483</v>
      </c>
      <c r="D278" s="84">
        <v>10186852001444</v>
      </c>
      <c r="E278" s="85" t="s">
        <v>360</v>
      </c>
      <c r="F278" s="86">
        <v>93577</v>
      </c>
      <c r="G278" s="86">
        <v>8077</v>
      </c>
      <c r="H278" s="86">
        <v>4514</v>
      </c>
      <c r="I278" s="86">
        <v>5386</v>
      </c>
      <c r="J278" s="86">
        <v>5312</v>
      </c>
      <c r="K278" s="86">
        <v>4746</v>
      </c>
      <c r="L278" s="86">
        <v>4905</v>
      </c>
      <c r="M278" s="86">
        <v>5040</v>
      </c>
      <c r="N278" s="86">
        <v>4695</v>
      </c>
      <c r="O278" s="86">
        <v>4500</v>
      </c>
      <c r="P278" s="86">
        <v>4230</v>
      </c>
      <c r="Q278" s="86">
        <v>3930</v>
      </c>
      <c r="R278" s="86">
        <v>3603</v>
      </c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23">
        <f t="shared" si="230"/>
        <v>152515</v>
      </c>
      <c r="AF278">
        <f>VLOOKUP($C278,'Tech Pallet'!$A:$I,9,0)</f>
        <v>255</v>
      </c>
      <c r="AG278">
        <f>VLOOKUP($C278,'Tech Pallet'!$A:$H,8,0)</f>
        <v>3.552E-3</v>
      </c>
      <c r="AH278" s="25">
        <f t="shared" si="286"/>
        <v>58938</v>
      </c>
      <c r="AI278" s="25">
        <f t="shared" si="231"/>
        <v>0</v>
      </c>
      <c r="AJ278" s="8">
        <f t="shared" si="232"/>
        <v>366.96862745098036</v>
      </c>
      <c r="AK278" s="21">
        <f t="shared" si="233"/>
        <v>231.12941176470588</v>
      </c>
      <c r="AL278" s="20">
        <f t="shared" si="234"/>
        <v>0</v>
      </c>
      <c r="AM278" s="21">
        <f t="shared" si="235"/>
        <v>31.67450980392157</v>
      </c>
      <c r="AN278" s="21">
        <f t="shared" si="236"/>
        <v>17.701960784313727</v>
      </c>
      <c r="AO278" s="21">
        <f t="shared" si="237"/>
        <v>21.12156862745098</v>
      </c>
      <c r="AP278" s="21">
        <f t="shared" si="238"/>
        <v>20.831372549019608</v>
      </c>
      <c r="AQ278" s="21">
        <f t="shared" si="239"/>
        <v>18.611764705882354</v>
      </c>
      <c r="AR278" s="21">
        <f t="shared" si="240"/>
        <v>19.235294117647058</v>
      </c>
      <c r="AS278" s="21">
        <f t="shared" si="241"/>
        <v>19.764705882352942</v>
      </c>
      <c r="AT278" s="21">
        <f t="shared" si="242"/>
        <v>18.411764705882351</v>
      </c>
      <c r="AU278" s="21">
        <f t="shared" si="243"/>
        <v>17.647058823529413</v>
      </c>
      <c r="AV278" s="21">
        <f t="shared" si="244"/>
        <v>16.588235294117649</v>
      </c>
      <c r="AW278" s="21">
        <f t="shared" si="245"/>
        <v>15.411764705882353</v>
      </c>
      <c r="AX278" s="21">
        <f t="shared" si="246"/>
        <v>14.129411764705882</v>
      </c>
      <c r="AY278" s="21">
        <f t="shared" si="247"/>
        <v>0</v>
      </c>
      <c r="AZ278" s="21">
        <f t="shared" si="248"/>
        <v>0</v>
      </c>
      <c r="BA278" s="21">
        <f t="shared" si="249"/>
        <v>0</v>
      </c>
      <c r="BB278" s="21">
        <f t="shared" si="250"/>
        <v>0</v>
      </c>
      <c r="BC278" s="21">
        <f t="shared" si="251"/>
        <v>0</v>
      </c>
      <c r="BD278" s="21">
        <f t="shared" si="252"/>
        <v>0</v>
      </c>
      <c r="BE278" s="21">
        <f t="shared" si="253"/>
        <v>0</v>
      </c>
      <c r="BF278" s="21">
        <f t="shared" si="254"/>
        <v>0</v>
      </c>
      <c r="BG278" s="21">
        <f t="shared" si="255"/>
        <v>0</v>
      </c>
      <c r="BH278" s="21">
        <f t="shared" si="256"/>
        <v>0</v>
      </c>
      <c r="BI278" s="21">
        <f t="shared" si="257"/>
        <v>0</v>
      </c>
      <c r="BJ278" s="21">
        <f t="shared" si="258"/>
        <v>0</v>
      </c>
      <c r="BK278" s="17">
        <f t="shared" si="259"/>
        <v>332.38550400000003</v>
      </c>
      <c r="BL278" s="22">
        <f t="shared" si="260"/>
        <v>209.34777600000001</v>
      </c>
      <c r="BM278" s="22">
        <f t="shared" si="261"/>
        <v>0</v>
      </c>
      <c r="BN278" s="22">
        <f t="shared" si="262"/>
        <v>28.689503999999999</v>
      </c>
      <c r="BO278" s="22">
        <f t="shared" si="263"/>
        <v>16.033728</v>
      </c>
      <c r="BP278" s="22">
        <f t="shared" si="264"/>
        <v>19.131072</v>
      </c>
      <c r="BQ278" s="22">
        <f t="shared" si="265"/>
        <v>18.868224000000001</v>
      </c>
      <c r="BR278" s="22">
        <f t="shared" si="266"/>
        <v>16.857792</v>
      </c>
      <c r="BS278" s="22">
        <f t="shared" si="267"/>
        <v>17.422560000000001</v>
      </c>
      <c r="BT278" s="22">
        <f t="shared" si="268"/>
        <v>17.902080000000002</v>
      </c>
      <c r="BU278" s="22">
        <f t="shared" si="269"/>
        <v>16.676639999999999</v>
      </c>
      <c r="BV278" s="22">
        <f t="shared" si="270"/>
        <v>15.984</v>
      </c>
      <c r="BW278" s="22">
        <f t="shared" si="271"/>
        <v>15.02496</v>
      </c>
      <c r="BX278" s="22">
        <f t="shared" si="272"/>
        <v>13.95936</v>
      </c>
      <c r="BY278" s="22">
        <f t="shared" si="273"/>
        <v>12.797855999999999</v>
      </c>
      <c r="BZ278" s="22">
        <f t="shared" si="274"/>
        <v>0</v>
      </c>
      <c r="CA278" s="22">
        <f t="shared" si="275"/>
        <v>0</v>
      </c>
      <c r="CB278" s="22">
        <f t="shared" si="276"/>
        <v>0</v>
      </c>
      <c r="CC278" s="22">
        <f t="shared" si="277"/>
        <v>0</v>
      </c>
      <c r="CD278" s="22">
        <f t="shared" si="278"/>
        <v>0</v>
      </c>
      <c r="CE278" s="22">
        <f t="shared" si="279"/>
        <v>0</v>
      </c>
      <c r="CF278" s="22">
        <f t="shared" si="280"/>
        <v>0</v>
      </c>
      <c r="CG278" s="22">
        <f t="shared" si="281"/>
        <v>0</v>
      </c>
      <c r="CH278" s="22">
        <f t="shared" si="282"/>
        <v>0</v>
      </c>
      <c r="CI278" s="22">
        <f t="shared" si="283"/>
        <v>0</v>
      </c>
      <c r="CJ278" s="22">
        <f t="shared" si="284"/>
        <v>0</v>
      </c>
      <c r="CK278" s="22">
        <f t="shared" si="285"/>
        <v>0</v>
      </c>
    </row>
    <row r="279" spans="1:89" x14ac:dyDescent="0.25">
      <c r="A279" t="str">
        <f>VLOOKUP($C279,'Tech Pallet'!$A:$J,10,0)</f>
        <v>PIC</v>
      </c>
      <c r="B279" s="30" t="str">
        <f>VLOOKUP(C279,'Tech Pallet'!A:I,3,0)</f>
        <v>48oz</v>
      </c>
      <c r="C279" s="12">
        <f>VLOOKUP($D279,'DU -UCC'!B:C,2,0)</f>
        <v>64403187</v>
      </c>
      <c r="D279" s="84">
        <v>10077567004137</v>
      </c>
      <c r="E279" s="85" t="s">
        <v>355</v>
      </c>
      <c r="F279" s="86">
        <v>88</v>
      </c>
      <c r="G279" s="86">
        <v>2761</v>
      </c>
      <c r="H279" s="86">
        <v>3542</v>
      </c>
      <c r="I279" s="86">
        <v>4323</v>
      </c>
      <c r="J279" s="86">
        <v>3821</v>
      </c>
      <c r="K279" s="86">
        <v>3894</v>
      </c>
      <c r="L279" s="86">
        <v>5283</v>
      </c>
      <c r="M279" s="86">
        <v>11946</v>
      </c>
      <c r="N279" s="86">
        <v>6094</v>
      </c>
      <c r="O279" s="86">
        <v>4488</v>
      </c>
      <c r="P279" s="86">
        <v>3707</v>
      </c>
      <c r="Q279" s="86">
        <v>3960</v>
      </c>
      <c r="R279" s="86">
        <v>3663</v>
      </c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23">
        <f t="shared" si="230"/>
        <v>57570</v>
      </c>
      <c r="AF279">
        <f>VLOOKUP($C279,'Tech Pallet'!$A:$I,9,0)</f>
        <v>176</v>
      </c>
      <c r="AG279">
        <f>VLOOKUP($C279,'Tech Pallet'!$A:$H,8,0)</f>
        <v>8.513999999999999E-3</v>
      </c>
      <c r="AH279" s="25">
        <f t="shared" si="286"/>
        <v>57482</v>
      </c>
      <c r="AI279" s="25">
        <f t="shared" si="231"/>
        <v>0</v>
      </c>
      <c r="AJ279" s="8">
        <f t="shared" si="232"/>
        <v>0.5</v>
      </c>
      <c r="AK279" s="21">
        <f t="shared" si="233"/>
        <v>326.60227272727275</v>
      </c>
      <c r="AL279" s="20">
        <f t="shared" si="234"/>
        <v>0</v>
      </c>
      <c r="AM279" s="21">
        <f t="shared" si="235"/>
        <v>15.6875</v>
      </c>
      <c r="AN279" s="21">
        <f t="shared" si="236"/>
        <v>20.125</v>
      </c>
      <c r="AO279" s="21">
        <f t="shared" si="237"/>
        <v>24.5625</v>
      </c>
      <c r="AP279" s="21">
        <f t="shared" si="238"/>
        <v>21.710227272727273</v>
      </c>
      <c r="AQ279" s="21">
        <f t="shared" si="239"/>
        <v>22.125</v>
      </c>
      <c r="AR279" s="21">
        <f t="shared" si="240"/>
        <v>30.017045454545453</v>
      </c>
      <c r="AS279" s="21">
        <f t="shared" si="241"/>
        <v>67.875</v>
      </c>
      <c r="AT279" s="21">
        <f t="shared" si="242"/>
        <v>34.625</v>
      </c>
      <c r="AU279" s="21">
        <f t="shared" si="243"/>
        <v>25.5</v>
      </c>
      <c r="AV279" s="21">
        <f t="shared" si="244"/>
        <v>21.0625</v>
      </c>
      <c r="AW279" s="21">
        <f t="shared" si="245"/>
        <v>22.5</v>
      </c>
      <c r="AX279" s="21">
        <f t="shared" si="246"/>
        <v>20.8125</v>
      </c>
      <c r="AY279" s="21">
        <f t="shared" si="247"/>
        <v>0</v>
      </c>
      <c r="AZ279" s="21">
        <f t="shared" si="248"/>
        <v>0</v>
      </c>
      <c r="BA279" s="21">
        <f t="shared" si="249"/>
        <v>0</v>
      </c>
      <c r="BB279" s="21">
        <f t="shared" si="250"/>
        <v>0</v>
      </c>
      <c r="BC279" s="21">
        <f t="shared" si="251"/>
        <v>0</v>
      </c>
      <c r="BD279" s="21">
        <f t="shared" si="252"/>
        <v>0</v>
      </c>
      <c r="BE279" s="21">
        <f t="shared" si="253"/>
        <v>0</v>
      </c>
      <c r="BF279" s="21">
        <f t="shared" si="254"/>
        <v>0</v>
      </c>
      <c r="BG279" s="21">
        <f t="shared" si="255"/>
        <v>0</v>
      </c>
      <c r="BH279" s="21">
        <f t="shared" si="256"/>
        <v>0</v>
      </c>
      <c r="BI279" s="21">
        <f t="shared" si="257"/>
        <v>0</v>
      </c>
      <c r="BJ279" s="21">
        <f t="shared" si="258"/>
        <v>0</v>
      </c>
      <c r="BK279" s="17">
        <f t="shared" si="259"/>
        <v>0.7492319999999999</v>
      </c>
      <c r="BL279" s="22">
        <f t="shared" si="260"/>
        <v>489.40174799999994</v>
      </c>
      <c r="BM279" s="22">
        <f t="shared" si="261"/>
        <v>0</v>
      </c>
      <c r="BN279" s="22">
        <f t="shared" si="262"/>
        <v>23.507153999999996</v>
      </c>
      <c r="BO279" s="22">
        <f t="shared" si="263"/>
        <v>30.156587999999996</v>
      </c>
      <c r="BP279" s="22">
        <f t="shared" si="264"/>
        <v>36.806021999999999</v>
      </c>
      <c r="BQ279" s="22">
        <f t="shared" si="265"/>
        <v>32.531993999999997</v>
      </c>
      <c r="BR279" s="22">
        <f t="shared" si="266"/>
        <v>33.153515999999996</v>
      </c>
      <c r="BS279" s="22">
        <f t="shared" si="267"/>
        <v>44.979461999999998</v>
      </c>
      <c r="BT279" s="22">
        <f t="shared" si="268"/>
        <v>101.70824399999999</v>
      </c>
      <c r="BU279" s="22">
        <f t="shared" si="269"/>
        <v>51.884315999999991</v>
      </c>
      <c r="BV279" s="22">
        <f t="shared" si="270"/>
        <v>38.210831999999996</v>
      </c>
      <c r="BW279" s="22">
        <f t="shared" si="271"/>
        <v>31.561397999999997</v>
      </c>
      <c r="BX279" s="22">
        <f t="shared" si="272"/>
        <v>33.715439999999994</v>
      </c>
      <c r="BY279" s="22">
        <f t="shared" si="273"/>
        <v>31.186781999999997</v>
      </c>
      <c r="BZ279" s="22">
        <f t="shared" si="274"/>
        <v>0</v>
      </c>
      <c r="CA279" s="22">
        <f t="shared" si="275"/>
        <v>0</v>
      </c>
      <c r="CB279" s="22">
        <f t="shared" si="276"/>
        <v>0</v>
      </c>
      <c r="CC279" s="22">
        <f t="shared" si="277"/>
        <v>0</v>
      </c>
      <c r="CD279" s="22">
        <f t="shared" si="278"/>
        <v>0</v>
      </c>
      <c r="CE279" s="22">
        <f t="shared" si="279"/>
        <v>0</v>
      </c>
      <c r="CF279" s="22">
        <f t="shared" si="280"/>
        <v>0</v>
      </c>
      <c r="CG279" s="22">
        <f t="shared" si="281"/>
        <v>0</v>
      </c>
      <c r="CH279" s="22">
        <f t="shared" si="282"/>
        <v>0</v>
      </c>
      <c r="CI279" s="22">
        <f t="shared" si="283"/>
        <v>0</v>
      </c>
      <c r="CJ279" s="22">
        <f t="shared" si="284"/>
        <v>0</v>
      </c>
      <c r="CK279" s="22">
        <f t="shared" si="285"/>
        <v>0</v>
      </c>
    </row>
    <row r="280" spans="1:89" x14ac:dyDescent="0.25">
      <c r="A280" t="str">
        <f>VLOOKUP($C280,'Tech Pallet'!$A:$J,10,0)</f>
        <v>NOV</v>
      </c>
      <c r="B280" s="30" t="str">
        <f>VLOOKUP(C280,'Tech Pallet'!A:I,3,0)</f>
        <v>MG Sticks</v>
      </c>
      <c r="C280" s="12">
        <f>VLOOKUP($D280,'DU -UCC'!B:C,2,0)</f>
        <v>64393721</v>
      </c>
      <c r="D280" s="84">
        <v>10077567003680</v>
      </c>
      <c r="E280" s="85" t="s">
        <v>347</v>
      </c>
      <c r="F280" s="86">
        <v>131486</v>
      </c>
      <c r="G280" s="86">
        <v>5824</v>
      </c>
      <c r="H280" s="86">
        <v>5410</v>
      </c>
      <c r="I280" s="86">
        <v>9307</v>
      </c>
      <c r="J280" s="86">
        <v>5408</v>
      </c>
      <c r="K280" s="86">
        <v>5312</v>
      </c>
      <c r="L280" s="86">
        <v>7792</v>
      </c>
      <c r="M280" s="86">
        <v>6046</v>
      </c>
      <c r="N280" s="86">
        <v>8286</v>
      </c>
      <c r="O280" s="86">
        <v>5882</v>
      </c>
      <c r="P280" s="86">
        <v>7076</v>
      </c>
      <c r="Q280" s="86">
        <v>4147</v>
      </c>
      <c r="R280" s="86">
        <v>3632</v>
      </c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23">
        <f t="shared" si="230"/>
        <v>205608</v>
      </c>
      <c r="AF280">
        <f>VLOOKUP($C280,'Tech Pallet'!$A:$I,9,0)</f>
        <v>176</v>
      </c>
      <c r="AG280">
        <f>VLOOKUP($C280,'Tech Pallet'!$A:$H,8,0)</f>
        <v>1.98E-3</v>
      </c>
      <c r="AH280" s="25">
        <f t="shared" si="286"/>
        <v>74122</v>
      </c>
      <c r="AI280" s="25">
        <f t="shared" si="231"/>
        <v>0</v>
      </c>
      <c r="AJ280" s="8">
        <f t="shared" si="232"/>
        <v>747.0795454545455</v>
      </c>
      <c r="AK280" s="21">
        <f t="shared" si="233"/>
        <v>421.14772727272725</v>
      </c>
      <c r="AL280" s="20">
        <f t="shared" si="234"/>
        <v>0</v>
      </c>
      <c r="AM280" s="21">
        <f t="shared" si="235"/>
        <v>33.090909090909093</v>
      </c>
      <c r="AN280" s="21">
        <f t="shared" si="236"/>
        <v>30.738636363636363</v>
      </c>
      <c r="AO280" s="21">
        <f t="shared" si="237"/>
        <v>52.88068181818182</v>
      </c>
      <c r="AP280" s="21">
        <f t="shared" si="238"/>
        <v>30.727272727272727</v>
      </c>
      <c r="AQ280" s="21">
        <f t="shared" si="239"/>
        <v>30.181818181818183</v>
      </c>
      <c r="AR280" s="21">
        <f t="shared" si="240"/>
        <v>44.272727272727273</v>
      </c>
      <c r="AS280" s="21">
        <f t="shared" si="241"/>
        <v>34.352272727272727</v>
      </c>
      <c r="AT280" s="21">
        <f t="shared" si="242"/>
        <v>47.079545454545453</v>
      </c>
      <c r="AU280" s="21">
        <f t="shared" si="243"/>
        <v>33.420454545454547</v>
      </c>
      <c r="AV280" s="21">
        <f t="shared" si="244"/>
        <v>40.204545454545453</v>
      </c>
      <c r="AW280" s="21">
        <f t="shared" si="245"/>
        <v>23.5625</v>
      </c>
      <c r="AX280" s="21">
        <f t="shared" si="246"/>
        <v>20.636363636363637</v>
      </c>
      <c r="AY280" s="21">
        <f t="shared" si="247"/>
        <v>0</v>
      </c>
      <c r="AZ280" s="21">
        <f t="shared" si="248"/>
        <v>0</v>
      </c>
      <c r="BA280" s="21">
        <f t="shared" si="249"/>
        <v>0</v>
      </c>
      <c r="BB280" s="21">
        <f t="shared" si="250"/>
        <v>0</v>
      </c>
      <c r="BC280" s="21">
        <f t="shared" si="251"/>
        <v>0</v>
      </c>
      <c r="BD280" s="21">
        <f t="shared" si="252"/>
        <v>0</v>
      </c>
      <c r="BE280" s="21">
        <f t="shared" si="253"/>
        <v>0</v>
      </c>
      <c r="BF280" s="21">
        <f t="shared" si="254"/>
        <v>0</v>
      </c>
      <c r="BG280" s="21">
        <f t="shared" si="255"/>
        <v>0</v>
      </c>
      <c r="BH280" s="21">
        <f t="shared" si="256"/>
        <v>0</v>
      </c>
      <c r="BI280" s="21">
        <f t="shared" si="257"/>
        <v>0</v>
      </c>
      <c r="BJ280" s="21">
        <f t="shared" si="258"/>
        <v>0</v>
      </c>
      <c r="BK280" s="17">
        <f t="shared" si="259"/>
        <v>260.34228000000002</v>
      </c>
      <c r="BL280" s="22">
        <f t="shared" si="260"/>
        <v>146.76156</v>
      </c>
      <c r="BM280" s="22">
        <f t="shared" si="261"/>
        <v>0</v>
      </c>
      <c r="BN280" s="22">
        <f t="shared" si="262"/>
        <v>11.53152</v>
      </c>
      <c r="BO280" s="22">
        <f t="shared" si="263"/>
        <v>10.7118</v>
      </c>
      <c r="BP280" s="22">
        <f t="shared" si="264"/>
        <v>18.427859999999999</v>
      </c>
      <c r="BQ280" s="22">
        <f t="shared" si="265"/>
        <v>10.707839999999999</v>
      </c>
      <c r="BR280" s="22">
        <f t="shared" si="266"/>
        <v>10.517759999999999</v>
      </c>
      <c r="BS280" s="22">
        <f t="shared" si="267"/>
        <v>15.42816</v>
      </c>
      <c r="BT280" s="22">
        <f t="shared" si="268"/>
        <v>11.971080000000001</v>
      </c>
      <c r="BU280" s="22">
        <f t="shared" si="269"/>
        <v>16.406279999999999</v>
      </c>
      <c r="BV280" s="22">
        <f t="shared" si="270"/>
        <v>11.64636</v>
      </c>
      <c r="BW280" s="22">
        <f t="shared" si="271"/>
        <v>14.010479999999999</v>
      </c>
      <c r="BX280" s="22">
        <f t="shared" si="272"/>
        <v>8.2110599999999998</v>
      </c>
      <c r="BY280" s="22">
        <f t="shared" si="273"/>
        <v>7.1913599999999995</v>
      </c>
      <c r="BZ280" s="22">
        <f t="shared" si="274"/>
        <v>0</v>
      </c>
      <c r="CA280" s="22">
        <f t="shared" si="275"/>
        <v>0</v>
      </c>
      <c r="CB280" s="22">
        <f t="shared" si="276"/>
        <v>0</v>
      </c>
      <c r="CC280" s="22">
        <f t="shared" si="277"/>
        <v>0</v>
      </c>
      <c r="CD280" s="22">
        <f t="shared" si="278"/>
        <v>0</v>
      </c>
      <c r="CE280" s="22">
        <f t="shared" si="279"/>
        <v>0</v>
      </c>
      <c r="CF280" s="22">
        <f t="shared" si="280"/>
        <v>0</v>
      </c>
      <c r="CG280" s="22">
        <f t="shared" si="281"/>
        <v>0</v>
      </c>
      <c r="CH280" s="22">
        <f t="shared" si="282"/>
        <v>0</v>
      </c>
      <c r="CI280" s="22">
        <f t="shared" si="283"/>
        <v>0</v>
      </c>
      <c r="CJ280" s="22">
        <f t="shared" si="284"/>
        <v>0</v>
      </c>
      <c r="CK280" s="22">
        <f t="shared" si="285"/>
        <v>0</v>
      </c>
    </row>
    <row r="281" spans="1:89" x14ac:dyDescent="0.25">
      <c r="A281" t="str">
        <f>VLOOKUP($C281,'Tech Pallet'!$A:$J,10,0)</f>
        <v>NOV</v>
      </c>
      <c r="B281" s="30" t="str">
        <f>VLOOKUP(C281,'Tech Pallet'!A:I,3,0)</f>
        <v>MG Sticks</v>
      </c>
      <c r="C281" s="12">
        <f>VLOOKUP($D281,'DU -UCC'!B:C,2,0)</f>
        <v>69586716</v>
      </c>
      <c r="D281" s="84">
        <v>10077567003000</v>
      </c>
      <c r="E281" s="85" t="s">
        <v>383</v>
      </c>
      <c r="F281" s="86">
        <v>89445</v>
      </c>
      <c r="G281" s="86">
        <v>5348</v>
      </c>
      <c r="H281" s="86">
        <v>5395</v>
      </c>
      <c r="I281" s="86">
        <v>5775</v>
      </c>
      <c r="J281" s="86">
        <v>5458</v>
      </c>
      <c r="K281" s="86">
        <v>6885</v>
      </c>
      <c r="L281" s="86">
        <v>6782</v>
      </c>
      <c r="M281" s="86">
        <v>5964</v>
      </c>
      <c r="N281" s="86">
        <v>6699</v>
      </c>
      <c r="O281" s="86">
        <v>2268</v>
      </c>
      <c r="P281" s="86">
        <v>5649</v>
      </c>
      <c r="Q281" s="86">
        <v>2184</v>
      </c>
      <c r="R281" s="86">
        <v>2037</v>
      </c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23">
        <f t="shared" si="230"/>
        <v>149889</v>
      </c>
      <c r="AF281">
        <f>VLOOKUP($C281,'Tech Pallet'!$A:$I,9,0)</f>
        <v>210</v>
      </c>
      <c r="AG281">
        <f>VLOOKUP($C281,'Tech Pallet'!$A:$H,8,0)</f>
        <v>2.0400000000000001E-3</v>
      </c>
      <c r="AH281" s="25">
        <f t="shared" si="286"/>
        <v>60444</v>
      </c>
      <c r="AI281" s="25">
        <f t="shared" si="231"/>
        <v>0</v>
      </c>
      <c r="AJ281" s="8">
        <f t="shared" si="232"/>
        <v>425.92857142857144</v>
      </c>
      <c r="AK281" s="21">
        <f t="shared" si="233"/>
        <v>287.82857142857142</v>
      </c>
      <c r="AL281" s="20">
        <f t="shared" si="234"/>
        <v>0</v>
      </c>
      <c r="AM281" s="21">
        <f t="shared" si="235"/>
        <v>25.466666666666665</v>
      </c>
      <c r="AN281" s="21">
        <f t="shared" si="236"/>
        <v>25.69047619047619</v>
      </c>
      <c r="AO281" s="21">
        <f t="shared" si="237"/>
        <v>27.5</v>
      </c>
      <c r="AP281" s="21">
        <f t="shared" si="238"/>
        <v>25.990476190476191</v>
      </c>
      <c r="AQ281" s="21">
        <f t="shared" si="239"/>
        <v>32.785714285714285</v>
      </c>
      <c r="AR281" s="21">
        <f t="shared" si="240"/>
        <v>32.295238095238098</v>
      </c>
      <c r="AS281" s="21">
        <f t="shared" si="241"/>
        <v>28.4</v>
      </c>
      <c r="AT281" s="21">
        <f t="shared" si="242"/>
        <v>31.9</v>
      </c>
      <c r="AU281" s="21">
        <f t="shared" si="243"/>
        <v>10.8</v>
      </c>
      <c r="AV281" s="21">
        <f t="shared" si="244"/>
        <v>26.9</v>
      </c>
      <c r="AW281" s="21">
        <f t="shared" si="245"/>
        <v>10.4</v>
      </c>
      <c r="AX281" s="21">
        <f t="shared" si="246"/>
        <v>9.6999999999999993</v>
      </c>
      <c r="AY281" s="21">
        <f t="shared" si="247"/>
        <v>0</v>
      </c>
      <c r="AZ281" s="21">
        <f t="shared" si="248"/>
        <v>0</v>
      </c>
      <c r="BA281" s="21">
        <f t="shared" si="249"/>
        <v>0</v>
      </c>
      <c r="BB281" s="21">
        <f t="shared" si="250"/>
        <v>0</v>
      </c>
      <c r="BC281" s="21">
        <f t="shared" si="251"/>
        <v>0</v>
      </c>
      <c r="BD281" s="21">
        <f t="shared" si="252"/>
        <v>0</v>
      </c>
      <c r="BE281" s="21">
        <f t="shared" si="253"/>
        <v>0</v>
      </c>
      <c r="BF281" s="21">
        <f t="shared" si="254"/>
        <v>0</v>
      </c>
      <c r="BG281" s="21">
        <f t="shared" si="255"/>
        <v>0</v>
      </c>
      <c r="BH281" s="21">
        <f t="shared" si="256"/>
        <v>0</v>
      </c>
      <c r="BI281" s="21">
        <f t="shared" si="257"/>
        <v>0</v>
      </c>
      <c r="BJ281" s="21">
        <f t="shared" si="258"/>
        <v>0</v>
      </c>
      <c r="BK281" s="17">
        <f t="shared" si="259"/>
        <v>182.46780000000001</v>
      </c>
      <c r="BL281" s="22">
        <f t="shared" si="260"/>
        <v>123.30576000000001</v>
      </c>
      <c r="BM281" s="22">
        <f t="shared" si="261"/>
        <v>0</v>
      </c>
      <c r="BN281" s="22">
        <f t="shared" si="262"/>
        <v>10.909920000000001</v>
      </c>
      <c r="BO281" s="22">
        <f t="shared" si="263"/>
        <v>11.005800000000001</v>
      </c>
      <c r="BP281" s="22">
        <f t="shared" si="264"/>
        <v>11.781000000000001</v>
      </c>
      <c r="BQ281" s="22">
        <f t="shared" si="265"/>
        <v>11.134320000000001</v>
      </c>
      <c r="BR281" s="22">
        <f t="shared" si="266"/>
        <v>14.045400000000001</v>
      </c>
      <c r="BS281" s="22">
        <f t="shared" si="267"/>
        <v>13.835280000000001</v>
      </c>
      <c r="BT281" s="22">
        <f t="shared" si="268"/>
        <v>12.16656</v>
      </c>
      <c r="BU281" s="22">
        <f t="shared" si="269"/>
        <v>13.66596</v>
      </c>
      <c r="BV281" s="22">
        <f t="shared" si="270"/>
        <v>4.6267200000000006</v>
      </c>
      <c r="BW281" s="22">
        <f t="shared" si="271"/>
        <v>11.523960000000001</v>
      </c>
      <c r="BX281" s="22">
        <f t="shared" si="272"/>
        <v>4.4553600000000007</v>
      </c>
      <c r="BY281" s="22">
        <f t="shared" si="273"/>
        <v>4.1554800000000007</v>
      </c>
      <c r="BZ281" s="22">
        <f t="shared" si="274"/>
        <v>0</v>
      </c>
      <c r="CA281" s="22">
        <f t="shared" si="275"/>
        <v>0</v>
      </c>
      <c r="CB281" s="22">
        <f t="shared" si="276"/>
        <v>0</v>
      </c>
      <c r="CC281" s="22">
        <f t="shared" si="277"/>
        <v>0</v>
      </c>
      <c r="CD281" s="22">
        <f t="shared" si="278"/>
        <v>0</v>
      </c>
      <c r="CE281" s="22">
        <f t="shared" si="279"/>
        <v>0</v>
      </c>
      <c r="CF281" s="22">
        <f t="shared" si="280"/>
        <v>0</v>
      </c>
      <c r="CG281" s="22">
        <f t="shared" si="281"/>
        <v>0</v>
      </c>
      <c r="CH281" s="22">
        <f t="shared" si="282"/>
        <v>0</v>
      </c>
      <c r="CI281" s="22">
        <f t="shared" si="283"/>
        <v>0</v>
      </c>
      <c r="CJ281" s="22">
        <f t="shared" si="284"/>
        <v>0</v>
      </c>
      <c r="CK281" s="22">
        <f t="shared" si="285"/>
        <v>0</v>
      </c>
    </row>
    <row r="282" spans="1:89" x14ac:dyDescent="0.25">
      <c r="A282" t="str">
        <f>VLOOKUP($C282,'Tech Pallet'!$A:$J,10,0)</f>
        <v>NOV</v>
      </c>
      <c r="B282" s="30" t="str">
        <f>VLOOKUP(C282,'Tech Pallet'!A:I,3,0)</f>
        <v>MBG</v>
      </c>
      <c r="C282" s="12">
        <f>VLOOKUP($D282,'DU -UCC'!B:C,2,0)</f>
        <v>69983248</v>
      </c>
      <c r="D282" s="84">
        <v>10041000007689</v>
      </c>
      <c r="E282" s="85" t="s">
        <v>393</v>
      </c>
      <c r="F282" s="86">
        <v>42189</v>
      </c>
      <c r="G282" s="86">
        <v>2843</v>
      </c>
      <c r="H282" s="86">
        <v>3280</v>
      </c>
      <c r="I282" s="86">
        <v>4452</v>
      </c>
      <c r="J282" s="86">
        <v>5166</v>
      </c>
      <c r="K282" s="86">
        <v>7276</v>
      </c>
      <c r="L282" s="86">
        <v>7203</v>
      </c>
      <c r="M282" s="86">
        <v>8642</v>
      </c>
      <c r="N282" s="86">
        <v>435</v>
      </c>
      <c r="O282" s="86">
        <v>6390</v>
      </c>
      <c r="P282" s="86">
        <v>4350</v>
      </c>
      <c r="Q282" s="86">
        <v>2550</v>
      </c>
      <c r="R282" s="86">
        <v>1620</v>
      </c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23">
        <f t="shared" si="230"/>
        <v>96396</v>
      </c>
      <c r="AF282">
        <f>VLOOKUP($C282,'Tech Pallet'!$A:$I,9,0)</f>
        <v>225</v>
      </c>
      <c r="AG282">
        <f>VLOOKUP($C282,'Tech Pallet'!$A:$H,8,0)</f>
        <v>2.8319999999999999E-3</v>
      </c>
      <c r="AH282" s="25">
        <f t="shared" si="286"/>
        <v>54207</v>
      </c>
      <c r="AI282" s="25">
        <f t="shared" si="231"/>
        <v>0</v>
      </c>
      <c r="AJ282" s="8">
        <f t="shared" si="232"/>
        <v>187.50666666666666</v>
      </c>
      <c r="AK282" s="21">
        <f t="shared" si="233"/>
        <v>240.92</v>
      </c>
      <c r="AL282" s="20">
        <f t="shared" si="234"/>
        <v>0</v>
      </c>
      <c r="AM282" s="21">
        <f t="shared" si="235"/>
        <v>12.635555555555555</v>
      </c>
      <c r="AN282" s="21">
        <f t="shared" si="236"/>
        <v>14.577777777777778</v>
      </c>
      <c r="AO282" s="21">
        <f t="shared" si="237"/>
        <v>19.786666666666665</v>
      </c>
      <c r="AP282" s="21">
        <f t="shared" si="238"/>
        <v>22.96</v>
      </c>
      <c r="AQ282" s="21">
        <f t="shared" si="239"/>
        <v>32.337777777777781</v>
      </c>
      <c r="AR282" s="21">
        <f t="shared" si="240"/>
        <v>32.013333333333335</v>
      </c>
      <c r="AS282" s="21">
        <f t="shared" si="241"/>
        <v>38.408888888888889</v>
      </c>
      <c r="AT282" s="21">
        <f t="shared" si="242"/>
        <v>1.9333333333333333</v>
      </c>
      <c r="AU282" s="21">
        <f t="shared" si="243"/>
        <v>28.4</v>
      </c>
      <c r="AV282" s="21">
        <f t="shared" si="244"/>
        <v>19.333333333333332</v>
      </c>
      <c r="AW282" s="21">
        <f t="shared" si="245"/>
        <v>11.333333333333334</v>
      </c>
      <c r="AX282" s="21">
        <f t="shared" si="246"/>
        <v>7.2</v>
      </c>
      <c r="AY282" s="21">
        <f t="shared" si="247"/>
        <v>0</v>
      </c>
      <c r="AZ282" s="21">
        <f t="shared" si="248"/>
        <v>0</v>
      </c>
      <c r="BA282" s="21">
        <f t="shared" si="249"/>
        <v>0</v>
      </c>
      <c r="BB282" s="21">
        <f t="shared" si="250"/>
        <v>0</v>
      </c>
      <c r="BC282" s="21">
        <f t="shared" si="251"/>
        <v>0</v>
      </c>
      <c r="BD282" s="21">
        <f t="shared" si="252"/>
        <v>0</v>
      </c>
      <c r="BE282" s="21">
        <f t="shared" si="253"/>
        <v>0</v>
      </c>
      <c r="BF282" s="21">
        <f t="shared" si="254"/>
        <v>0</v>
      </c>
      <c r="BG282" s="21">
        <f t="shared" si="255"/>
        <v>0</v>
      </c>
      <c r="BH282" s="21">
        <f t="shared" si="256"/>
        <v>0</v>
      </c>
      <c r="BI282" s="21">
        <f t="shared" si="257"/>
        <v>0</v>
      </c>
      <c r="BJ282" s="21">
        <f t="shared" si="258"/>
        <v>0</v>
      </c>
      <c r="BK282" s="17">
        <f t="shared" si="259"/>
        <v>119.479248</v>
      </c>
      <c r="BL282" s="22">
        <f t="shared" si="260"/>
        <v>153.51422399999998</v>
      </c>
      <c r="BM282" s="22">
        <f t="shared" si="261"/>
        <v>0</v>
      </c>
      <c r="BN282" s="22">
        <f t="shared" si="262"/>
        <v>8.0513759999999994</v>
      </c>
      <c r="BO282" s="22">
        <f t="shared" si="263"/>
        <v>9.2889599999999994</v>
      </c>
      <c r="BP282" s="22">
        <f t="shared" si="264"/>
        <v>12.608063999999999</v>
      </c>
      <c r="BQ282" s="22">
        <f t="shared" si="265"/>
        <v>14.630111999999999</v>
      </c>
      <c r="BR282" s="22">
        <f t="shared" si="266"/>
        <v>20.605632</v>
      </c>
      <c r="BS282" s="22">
        <f t="shared" si="267"/>
        <v>20.398896000000001</v>
      </c>
      <c r="BT282" s="22">
        <f t="shared" si="268"/>
        <v>24.474143999999999</v>
      </c>
      <c r="BU282" s="22">
        <f t="shared" si="269"/>
        <v>1.2319199999999999</v>
      </c>
      <c r="BV282" s="22">
        <f t="shared" si="270"/>
        <v>18.09648</v>
      </c>
      <c r="BW282" s="22">
        <f t="shared" si="271"/>
        <v>12.3192</v>
      </c>
      <c r="BX282" s="22">
        <f t="shared" si="272"/>
        <v>7.2215999999999996</v>
      </c>
      <c r="BY282" s="22">
        <f t="shared" si="273"/>
        <v>4.5878399999999999</v>
      </c>
      <c r="BZ282" s="22">
        <f t="shared" si="274"/>
        <v>0</v>
      </c>
      <c r="CA282" s="22">
        <f t="shared" si="275"/>
        <v>0</v>
      </c>
      <c r="CB282" s="22">
        <f t="shared" si="276"/>
        <v>0</v>
      </c>
      <c r="CC282" s="22">
        <f t="shared" si="277"/>
        <v>0</v>
      </c>
      <c r="CD282" s="22">
        <f t="shared" si="278"/>
        <v>0</v>
      </c>
      <c r="CE282" s="22">
        <f t="shared" si="279"/>
        <v>0</v>
      </c>
      <c r="CF282" s="22">
        <f t="shared" si="280"/>
        <v>0</v>
      </c>
      <c r="CG282" s="22">
        <f t="shared" si="281"/>
        <v>0</v>
      </c>
      <c r="CH282" s="22">
        <f t="shared" si="282"/>
        <v>0</v>
      </c>
      <c r="CI282" s="22">
        <f t="shared" si="283"/>
        <v>0</v>
      </c>
      <c r="CJ282" s="22">
        <f t="shared" si="284"/>
        <v>0</v>
      </c>
      <c r="CK282" s="22">
        <f t="shared" si="285"/>
        <v>0</v>
      </c>
    </row>
    <row r="283" spans="1:89" x14ac:dyDescent="0.25">
      <c r="A283" t="str">
        <f>VLOOKUP($C283,'Tech Pallet'!$A:$J,10,0)</f>
        <v>PIC</v>
      </c>
      <c r="B283" s="30" t="str">
        <f>VLOOKUP(C283,'Tech Pallet'!A:I,3,0)</f>
        <v>Quarts</v>
      </c>
      <c r="C283" s="12">
        <f>VLOOKUP($D283,'DU -UCC'!B:C,2,0)</f>
        <v>69798155</v>
      </c>
      <c r="D283" s="84">
        <v>10076840004086</v>
      </c>
      <c r="E283" s="85" t="s">
        <v>297</v>
      </c>
      <c r="F283" s="86">
        <v>8306</v>
      </c>
      <c r="G283" s="86">
        <v>3616</v>
      </c>
      <c r="H283" s="86">
        <v>7140</v>
      </c>
      <c r="I283" s="86">
        <v>9441</v>
      </c>
      <c r="J283" s="86">
        <v>6580</v>
      </c>
      <c r="K283" s="86">
        <v>7236</v>
      </c>
      <c r="L283" s="86">
        <v>6431</v>
      </c>
      <c r="M283" s="86">
        <v>4612</v>
      </c>
      <c r="N283" s="86">
        <v>3621</v>
      </c>
      <c r="O283" s="86">
        <v>4637</v>
      </c>
      <c r="P283" s="86">
        <v>4729</v>
      </c>
      <c r="Q283" s="86">
        <v>3333</v>
      </c>
      <c r="R283" s="86">
        <v>3172</v>
      </c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23">
        <f t="shared" si="230"/>
        <v>72854</v>
      </c>
      <c r="AF283">
        <f>VLOOKUP($C283,'Tech Pallet'!$A:$I,9,0)</f>
        <v>182</v>
      </c>
      <c r="AG283">
        <f>VLOOKUP($C283,'Tech Pallet'!$A:$H,8,0)</f>
        <v>4.9680000000000002E-3</v>
      </c>
      <c r="AH283" s="25">
        <f t="shared" si="286"/>
        <v>64548</v>
      </c>
      <c r="AI283" s="25">
        <f t="shared" si="231"/>
        <v>0</v>
      </c>
      <c r="AJ283" s="8">
        <f t="shared" si="232"/>
        <v>45.637362637362635</v>
      </c>
      <c r="AK283" s="21">
        <f t="shared" si="233"/>
        <v>354.65934065934067</v>
      </c>
      <c r="AL283" s="20">
        <f t="shared" si="234"/>
        <v>0</v>
      </c>
      <c r="AM283" s="21">
        <f t="shared" si="235"/>
        <v>19.868131868131869</v>
      </c>
      <c r="AN283" s="21">
        <f t="shared" si="236"/>
        <v>39.230769230769234</v>
      </c>
      <c r="AO283" s="21">
        <f t="shared" si="237"/>
        <v>51.873626373626372</v>
      </c>
      <c r="AP283" s="21">
        <f t="shared" si="238"/>
        <v>36.153846153846153</v>
      </c>
      <c r="AQ283" s="21">
        <f t="shared" si="239"/>
        <v>39.758241758241759</v>
      </c>
      <c r="AR283" s="21">
        <f t="shared" si="240"/>
        <v>35.335164835164832</v>
      </c>
      <c r="AS283" s="21">
        <f t="shared" si="241"/>
        <v>25.340659340659339</v>
      </c>
      <c r="AT283" s="21">
        <f t="shared" si="242"/>
        <v>19.895604395604394</v>
      </c>
      <c r="AU283" s="21">
        <f t="shared" si="243"/>
        <v>25.478021978021978</v>
      </c>
      <c r="AV283" s="21">
        <f t="shared" si="244"/>
        <v>25.983516483516482</v>
      </c>
      <c r="AW283" s="21">
        <f t="shared" si="245"/>
        <v>18.313186813186814</v>
      </c>
      <c r="AX283" s="21">
        <f t="shared" si="246"/>
        <v>17.428571428571427</v>
      </c>
      <c r="AY283" s="21">
        <f t="shared" si="247"/>
        <v>0</v>
      </c>
      <c r="AZ283" s="21">
        <f t="shared" si="248"/>
        <v>0</v>
      </c>
      <c r="BA283" s="21">
        <f t="shared" si="249"/>
        <v>0</v>
      </c>
      <c r="BB283" s="21">
        <f t="shared" si="250"/>
        <v>0</v>
      </c>
      <c r="BC283" s="21">
        <f t="shared" si="251"/>
        <v>0</v>
      </c>
      <c r="BD283" s="21">
        <f t="shared" si="252"/>
        <v>0</v>
      </c>
      <c r="BE283" s="21">
        <f t="shared" si="253"/>
        <v>0</v>
      </c>
      <c r="BF283" s="21">
        <f t="shared" si="254"/>
        <v>0</v>
      </c>
      <c r="BG283" s="21">
        <f t="shared" si="255"/>
        <v>0</v>
      </c>
      <c r="BH283" s="21">
        <f t="shared" si="256"/>
        <v>0</v>
      </c>
      <c r="BI283" s="21">
        <f t="shared" si="257"/>
        <v>0</v>
      </c>
      <c r="BJ283" s="21">
        <f t="shared" si="258"/>
        <v>0</v>
      </c>
      <c r="BK283" s="17">
        <f t="shared" si="259"/>
        <v>41.264208000000004</v>
      </c>
      <c r="BL283" s="22">
        <f t="shared" si="260"/>
        <v>320.674464</v>
      </c>
      <c r="BM283" s="22">
        <f t="shared" si="261"/>
        <v>0</v>
      </c>
      <c r="BN283" s="22">
        <f t="shared" si="262"/>
        <v>17.964288</v>
      </c>
      <c r="BO283" s="22">
        <f t="shared" si="263"/>
        <v>35.471519999999998</v>
      </c>
      <c r="BP283" s="22">
        <f t="shared" si="264"/>
        <v>46.902888000000004</v>
      </c>
      <c r="BQ283" s="22">
        <f t="shared" si="265"/>
        <v>32.689440000000005</v>
      </c>
      <c r="BR283" s="22">
        <f t="shared" si="266"/>
        <v>35.948447999999999</v>
      </c>
      <c r="BS283" s="22">
        <f t="shared" si="267"/>
        <v>31.949208000000002</v>
      </c>
      <c r="BT283" s="22">
        <f t="shared" si="268"/>
        <v>22.912416</v>
      </c>
      <c r="BU283" s="22">
        <f t="shared" si="269"/>
        <v>17.989128000000001</v>
      </c>
      <c r="BV283" s="22">
        <f t="shared" si="270"/>
        <v>23.036616000000002</v>
      </c>
      <c r="BW283" s="22">
        <f t="shared" si="271"/>
        <v>23.493672</v>
      </c>
      <c r="BX283" s="22">
        <f t="shared" si="272"/>
        <v>16.558344000000002</v>
      </c>
      <c r="BY283" s="22">
        <f t="shared" si="273"/>
        <v>15.758496000000001</v>
      </c>
      <c r="BZ283" s="22">
        <f t="shared" si="274"/>
        <v>0</v>
      </c>
      <c r="CA283" s="22">
        <f t="shared" si="275"/>
        <v>0</v>
      </c>
      <c r="CB283" s="22">
        <f t="shared" si="276"/>
        <v>0</v>
      </c>
      <c r="CC283" s="22">
        <f t="shared" si="277"/>
        <v>0</v>
      </c>
      <c r="CD283" s="22">
        <f t="shared" si="278"/>
        <v>0</v>
      </c>
      <c r="CE283" s="22">
        <f t="shared" si="279"/>
        <v>0</v>
      </c>
      <c r="CF283" s="22">
        <f t="shared" si="280"/>
        <v>0</v>
      </c>
      <c r="CG283" s="22">
        <f t="shared" si="281"/>
        <v>0</v>
      </c>
      <c r="CH283" s="22">
        <f t="shared" si="282"/>
        <v>0</v>
      </c>
      <c r="CI283" s="22">
        <f t="shared" si="283"/>
        <v>0</v>
      </c>
      <c r="CJ283" s="22">
        <f t="shared" si="284"/>
        <v>0</v>
      </c>
      <c r="CK283" s="22">
        <f t="shared" si="285"/>
        <v>0</v>
      </c>
    </row>
    <row r="284" spans="1:89" x14ac:dyDescent="0.25">
      <c r="A284" t="str">
        <f>VLOOKUP($C284,'Tech Pallet'!$A:$J,10,0)</f>
        <v>NOV</v>
      </c>
      <c r="B284" s="30" t="str">
        <f>VLOOKUP(C284,'Tech Pallet'!A:I,3,0)</f>
        <v>KL Mini Cones</v>
      </c>
      <c r="C284" s="12">
        <f>VLOOKUP($D284,'DU -UCC'!B:C,2,0)</f>
        <v>69552657</v>
      </c>
      <c r="D284" s="84">
        <v>10075856000716</v>
      </c>
      <c r="E284" s="85" t="s">
        <v>330</v>
      </c>
      <c r="F284" s="86">
        <v>203464</v>
      </c>
      <c r="G284" s="86">
        <v>7448</v>
      </c>
      <c r="H284" s="86">
        <v>8302</v>
      </c>
      <c r="I284" s="86">
        <v>14461</v>
      </c>
      <c r="J284" s="86">
        <v>9757</v>
      </c>
      <c r="K284" s="86">
        <v>12382</v>
      </c>
      <c r="L284" s="86">
        <v>13988</v>
      </c>
      <c r="M284" s="86">
        <v>16203</v>
      </c>
      <c r="N284" s="86">
        <v>2901</v>
      </c>
      <c r="O284" s="86">
        <v>3960</v>
      </c>
      <c r="P284" s="86">
        <v>16343</v>
      </c>
      <c r="Q284" s="86">
        <v>4284</v>
      </c>
      <c r="R284" s="86">
        <v>6216</v>
      </c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23">
        <f t="shared" si="230"/>
        <v>319709</v>
      </c>
      <c r="AF284">
        <f>VLOOKUP($C284,'Tech Pallet'!$A:$I,9,0)</f>
        <v>108</v>
      </c>
      <c r="AG284">
        <f>VLOOKUP($C284,'Tech Pallet'!$A:$H,8,0)</f>
        <v>5.3220000000000003E-3</v>
      </c>
      <c r="AH284" s="25">
        <f t="shared" si="286"/>
        <v>116245</v>
      </c>
      <c r="AI284" s="25">
        <f t="shared" si="231"/>
        <v>0</v>
      </c>
      <c r="AJ284" s="8">
        <f t="shared" si="232"/>
        <v>1883.9259259259259</v>
      </c>
      <c r="AK284" s="21">
        <f t="shared" si="233"/>
        <v>1076.3425925925926</v>
      </c>
      <c r="AL284" s="20">
        <f t="shared" si="234"/>
        <v>0</v>
      </c>
      <c r="AM284" s="21">
        <f t="shared" si="235"/>
        <v>68.962962962962962</v>
      </c>
      <c r="AN284" s="21">
        <f t="shared" si="236"/>
        <v>76.870370370370367</v>
      </c>
      <c r="AO284" s="21">
        <f t="shared" si="237"/>
        <v>133.89814814814815</v>
      </c>
      <c r="AP284" s="21">
        <f t="shared" si="238"/>
        <v>90.342592592592595</v>
      </c>
      <c r="AQ284" s="21">
        <f t="shared" si="239"/>
        <v>114.64814814814815</v>
      </c>
      <c r="AR284" s="21">
        <f t="shared" si="240"/>
        <v>129.5185185185185</v>
      </c>
      <c r="AS284" s="21">
        <f t="shared" si="241"/>
        <v>150.02777777777777</v>
      </c>
      <c r="AT284" s="21">
        <f t="shared" si="242"/>
        <v>26.861111111111111</v>
      </c>
      <c r="AU284" s="21">
        <f t="shared" si="243"/>
        <v>36.666666666666664</v>
      </c>
      <c r="AV284" s="21">
        <f t="shared" si="244"/>
        <v>151.32407407407408</v>
      </c>
      <c r="AW284" s="21">
        <f t="shared" si="245"/>
        <v>39.666666666666664</v>
      </c>
      <c r="AX284" s="21">
        <f t="shared" si="246"/>
        <v>57.555555555555557</v>
      </c>
      <c r="AY284" s="21">
        <f t="shared" si="247"/>
        <v>0</v>
      </c>
      <c r="AZ284" s="21">
        <f t="shared" si="248"/>
        <v>0</v>
      </c>
      <c r="BA284" s="21">
        <f t="shared" si="249"/>
        <v>0</v>
      </c>
      <c r="BB284" s="21">
        <f t="shared" si="250"/>
        <v>0</v>
      </c>
      <c r="BC284" s="21">
        <f t="shared" si="251"/>
        <v>0</v>
      </c>
      <c r="BD284" s="21">
        <f t="shared" si="252"/>
        <v>0</v>
      </c>
      <c r="BE284" s="21">
        <f t="shared" si="253"/>
        <v>0</v>
      </c>
      <c r="BF284" s="21">
        <f t="shared" si="254"/>
        <v>0</v>
      </c>
      <c r="BG284" s="21">
        <f t="shared" si="255"/>
        <v>0</v>
      </c>
      <c r="BH284" s="21">
        <f t="shared" si="256"/>
        <v>0</v>
      </c>
      <c r="BI284" s="21">
        <f t="shared" si="257"/>
        <v>0</v>
      </c>
      <c r="BJ284" s="21">
        <f t="shared" si="258"/>
        <v>0</v>
      </c>
      <c r="BK284" s="17">
        <f t="shared" si="259"/>
        <v>1082.8354080000001</v>
      </c>
      <c r="BL284" s="22">
        <f t="shared" si="260"/>
        <v>618.65589</v>
      </c>
      <c r="BM284" s="22">
        <f t="shared" si="261"/>
        <v>0</v>
      </c>
      <c r="BN284" s="22">
        <f t="shared" si="262"/>
        <v>39.638256000000005</v>
      </c>
      <c r="BO284" s="22">
        <f t="shared" si="263"/>
        <v>44.183244000000002</v>
      </c>
      <c r="BP284" s="22">
        <f t="shared" si="264"/>
        <v>76.961442000000005</v>
      </c>
      <c r="BQ284" s="22">
        <f t="shared" si="265"/>
        <v>51.926754000000003</v>
      </c>
      <c r="BR284" s="22">
        <f t="shared" si="266"/>
        <v>65.89700400000001</v>
      </c>
      <c r="BS284" s="22">
        <f t="shared" si="267"/>
        <v>74.444136</v>
      </c>
      <c r="BT284" s="22">
        <f t="shared" si="268"/>
        <v>86.232365999999999</v>
      </c>
      <c r="BU284" s="22">
        <f t="shared" si="269"/>
        <v>15.439122000000001</v>
      </c>
      <c r="BV284" s="22">
        <f t="shared" si="270"/>
        <v>21.075120000000002</v>
      </c>
      <c r="BW284" s="22">
        <f t="shared" si="271"/>
        <v>86.977446</v>
      </c>
      <c r="BX284" s="22">
        <f t="shared" si="272"/>
        <v>22.799448000000002</v>
      </c>
      <c r="BY284" s="22">
        <f t="shared" si="273"/>
        <v>33.081552000000002</v>
      </c>
      <c r="BZ284" s="22">
        <f t="shared" si="274"/>
        <v>0</v>
      </c>
      <c r="CA284" s="22">
        <f t="shared" si="275"/>
        <v>0</v>
      </c>
      <c r="CB284" s="22">
        <f t="shared" si="276"/>
        <v>0</v>
      </c>
      <c r="CC284" s="22">
        <f t="shared" si="277"/>
        <v>0</v>
      </c>
      <c r="CD284" s="22">
        <f t="shared" si="278"/>
        <v>0</v>
      </c>
      <c r="CE284" s="22">
        <f t="shared" si="279"/>
        <v>0</v>
      </c>
      <c r="CF284" s="22">
        <f t="shared" si="280"/>
        <v>0</v>
      </c>
      <c r="CG284" s="22">
        <f t="shared" si="281"/>
        <v>0</v>
      </c>
      <c r="CH284" s="22">
        <f t="shared" si="282"/>
        <v>0</v>
      </c>
      <c r="CI284" s="22">
        <f t="shared" si="283"/>
        <v>0</v>
      </c>
      <c r="CJ284" s="22">
        <f t="shared" si="284"/>
        <v>0</v>
      </c>
      <c r="CK284" s="22">
        <f t="shared" si="285"/>
        <v>0</v>
      </c>
    </row>
    <row r="285" spans="1:89" x14ac:dyDescent="0.25">
      <c r="A285" t="str">
        <f>VLOOKUP($C285,'Tech Pallet'!$A:$J,10,0)</f>
        <v>NOV</v>
      </c>
      <c r="B285" s="30" t="str">
        <f>VLOOKUP(C285,'Tech Pallet'!A:I,3,0)</f>
        <v>KL Mini Cones</v>
      </c>
      <c r="C285" s="12">
        <f>VLOOKUP($D285,'DU -UCC'!B:C,2,0)</f>
        <v>69964646</v>
      </c>
      <c r="D285" s="84">
        <v>10075856000938</v>
      </c>
      <c r="E285" s="85" t="s">
        <v>335</v>
      </c>
      <c r="F285" s="86">
        <v>90157</v>
      </c>
      <c r="G285" s="86">
        <v>2354</v>
      </c>
      <c r="H285" s="86">
        <v>4330</v>
      </c>
      <c r="I285" s="86">
        <v>7290</v>
      </c>
      <c r="J285" s="86">
        <v>8909</v>
      </c>
      <c r="K285" s="86">
        <v>11684</v>
      </c>
      <c r="L285" s="86">
        <v>10350</v>
      </c>
      <c r="M285" s="86">
        <v>11784</v>
      </c>
      <c r="N285" s="86">
        <v>8631</v>
      </c>
      <c r="O285" s="86">
        <v>7038</v>
      </c>
      <c r="P285" s="86">
        <v>7254</v>
      </c>
      <c r="Q285" s="86">
        <v>4176</v>
      </c>
      <c r="R285" s="86">
        <v>3348</v>
      </c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23">
        <f t="shared" si="230"/>
        <v>177305</v>
      </c>
      <c r="AF285">
        <f>VLOOKUP($C285,'Tech Pallet'!$A:$I,9,0)</f>
        <v>180</v>
      </c>
      <c r="AG285">
        <f>VLOOKUP($C285,'Tech Pallet'!$A:$H,8,0)</f>
        <v>2.8799999999999997E-3</v>
      </c>
      <c r="AH285" s="25">
        <f t="shared" si="286"/>
        <v>87148</v>
      </c>
      <c r="AI285" s="25">
        <f t="shared" si="231"/>
        <v>0</v>
      </c>
      <c r="AJ285" s="8">
        <f t="shared" si="232"/>
        <v>500.87222222222221</v>
      </c>
      <c r="AK285" s="21">
        <f t="shared" si="233"/>
        <v>484.15555555555557</v>
      </c>
      <c r="AL285" s="20">
        <f t="shared" si="234"/>
        <v>0</v>
      </c>
      <c r="AM285" s="21">
        <f t="shared" si="235"/>
        <v>13.077777777777778</v>
      </c>
      <c r="AN285" s="21">
        <f t="shared" si="236"/>
        <v>24.055555555555557</v>
      </c>
      <c r="AO285" s="21">
        <f t="shared" si="237"/>
        <v>40.5</v>
      </c>
      <c r="AP285" s="21">
        <f t="shared" si="238"/>
        <v>49.494444444444447</v>
      </c>
      <c r="AQ285" s="21">
        <f t="shared" si="239"/>
        <v>64.911111111111111</v>
      </c>
      <c r="AR285" s="21">
        <f t="shared" si="240"/>
        <v>57.5</v>
      </c>
      <c r="AS285" s="21">
        <f t="shared" si="241"/>
        <v>65.466666666666669</v>
      </c>
      <c r="AT285" s="21">
        <f t="shared" si="242"/>
        <v>47.95</v>
      </c>
      <c r="AU285" s="21">
        <f t="shared" si="243"/>
        <v>39.1</v>
      </c>
      <c r="AV285" s="21">
        <f t="shared" si="244"/>
        <v>40.299999999999997</v>
      </c>
      <c r="AW285" s="21">
        <f t="shared" si="245"/>
        <v>23.2</v>
      </c>
      <c r="AX285" s="21">
        <f t="shared" si="246"/>
        <v>18.600000000000001</v>
      </c>
      <c r="AY285" s="21">
        <f t="shared" si="247"/>
        <v>0</v>
      </c>
      <c r="AZ285" s="21">
        <f t="shared" si="248"/>
        <v>0</v>
      </c>
      <c r="BA285" s="21">
        <f t="shared" si="249"/>
        <v>0</v>
      </c>
      <c r="BB285" s="21">
        <f t="shared" si="250"/>
        <v>0</v>
      </c>
      <c r="BC285" s="21">
        <f t="shared" si="251"/>
        <v>0</v>
      </c>
      <c r="BD285" s="21">
        <f t="shared" si="252"/>
        <v>0</v>
      </c>
      <c r="BE285" s="21">
        <f t="shared" si="253"/>
        <v>0</v>
      </c>
      <c r="BF285" s="21">
        <f t="shared" si="254"/>
        <v>0</v>
      </c>
      <c r="BG285" s="21">
        <f t="shared" si="255"/>
        <v>0</v>
      </c>
      <c r="BH285" s="21">
        <f t="shared" si="256"/>
        <v>0</v>
      </c>
      <c r="BI285" s="21">
        <f t="shared" si="257"/>
        <v>0</v>
      </c>
      <c r="BJ285" s="21">
        <f t="shared" si="258"/>
        <v>0</v>
      </c>
      <c r="BK285" s="17">
        <f t="shared" si="259"/>
        <v>259.65215999999998</v>
      </c>
      <c r="BL285" s="22">
        <f t="shared" si="260"/>
        <v>250.98623999999998</v>
      </c>
      <c r="BM285" s="22">
        <f t="shared" si="261"/>
        <v>0</v>
      </c>
      <c r="BN285" s="22">
        <f t="shared" si="262"/>
        <v>6.7795199999999998</v>
      </c>
      <c r="BO285" s="22">
        <f t="shared" si="263"/>
        <v>12.4704</v>
      </c>
      <c r="BP285" s="22">
        <f t="shared" si="264"/>
        <v>20.995199999999997</v>
      </c>
      <c r="BQ285" s="22">
        <f t="shared" si="265"/>
        <v>25.657919999999997</v>
      </c>
      <c r="BR285" s="22">
        <f t="shared" si="266"/>
        <v>33.649919999999995</v>
      </c>
      <c r="BS285" s="22">
        <f t="shared" si="267"/>
        <v>29.807999999999996</v>
      </c>
      <c r="BT285" s="22">
        <f t="shared" si="268"/>
        <v>33.937919999999998</v>
      </c>
      <c r="BU285" s="22">
        <f t="shared" si="269"/>
        <v>24.857279999999999</v>
      </c>
      <c r="BV285" s="22">
        <f t="shared" si="270"/>
        <v>20.269439999999999</v>
      </c>
      <c r="BW285" s="22">
        <f t="shared" si="271"/>
        <v>20.89152</v>
      </c>
      <c r="BX285" s="22">
        <f t="shared" si="272"/>
        <v>12.026879999999998</v>
      </c>
      <c r="BY285" s="22">
        <f t="shared" si="273"/>
        <v>9.6422399999999993</v>
      </c>
      <c r="BZ285" s="22">
        <f t="shared" si="274"/>
        <v>0</v>
      </c>
      <c r="CA285" s="22">
        <f t="shared" si="275"/>
        <v>0</v>
      </c>
      <c r="CB285" s="22">
        <f t="shared" si="276"/>
        <v>0</v>
      </c>
      <c r="CC285" s="22">
        <f t="shared" si="277"/>
        <v>0</v>
      </c>
      <c r="CD285" s="22">
        <f t="shared" si="278"/>
        <v>0</v>
      </c>
      <c r="CE285" s="22">
        <f t="shared" si="279"/>
        <v>0</v>
      </c>
      <c r="CF285" s="22">
        <f t="shared" si="280"/>
        <v>0</v>
      </c>
      <c r="CG285" s="22">
        <f t="shared" si="281"/>
        <v>0</v>
      </c>
      <c r="CH285" s="22">
        <f t="shared" si="282"/>
        <v>0</v>
      </c>
      <c r="CI285" s="22">
        <f t="shared" si="283"/>
        <v>0</v>
      </c>
      <c r="CJ285" s="22">
        <f t="shared" si="284"/>
        <v>0</v>
      </c>
      <c r="CK285" s="22">
        <f t="shared" si="285"/>
        <v>0</v>
      </c>
    </row>
    <row r="286" spans="1:89" x14ac:dyDescent="0.25">
      <c r="A286" t="str">
        <f>VLOOKUP($C286,'Tech Pallet'!$A:$J,10,0)</f>
        <v>NOV</v>
      </c>
      <c r="B286" s="30" t="str">
        <f>VLOOKUP(C286,'Tech Pallet'!A:I,3,0)</f>
        <v>MBG</v>
      </c>
      <c r="C286" s="12">
        <f>VLOOKUP($D286,'DU -UCC'!B:C,2,0)</f>
        <v>64399865</v>
      </c>
      <c r="D286" s="84">
        <v>10041000009690</v>
      </c>
      <c r="E286" s="85" t="s">
        <v>251</v>
      </c>
      <c r="F286" s="86">
        <v>1834</v>
      </c>
      <c r="G286" s="86">
        <v>9481</v>
      </c>
      <c r="H286" s="86">
        <v>7636</v>
      </c>
      <c r="I286" s="86">
        <v>10833</v>
      </c>
      <c r="J286" s="86">
        <v>12656</v>
      </c>
      <c r="K286" s="86">
        <v>8795</v>
      </c>
      <c r="L286" s="86">
        <v>13986</v>
      </c>
      <c r="M286" s="86">
        <v>9912</v>
      </c>
      <c r="N286" s="86">
        <v>9338</v>
      </c>
      <c r="O286" s="86">
        <v>6010</v>
      </c>
      <c r="P286" s="86">
        <v>6188</v>
      </c>
      <c r="Q286" s="86">
        <v>3794</v>
      </c>
      <c r="R286" s="86">
        <v>2072</v>
      </c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23">
        <f t="shared" si="230"/>
        <v>102535</v>
      </c>
      <c r="AF286">
        <f>VLOOKUP($C286,'Tech Pallet'!$A:$I,9,0)</f>
        <v>154</v>
      </c>
      <c r="AG286">
        <f>VLOOKUP($C286,'Tech Pallet'!$A:$H,8,0)</f>
        <v>4.2560000000000002E-3</v>
      </c>
      <c r="AH286" s="25">
        <f t="shared" si="286"/>
        <v>100701</v>
      </c>
      <c r="AI286" s="25">
        <f t="shared" si="231"/>
        <v>0</v>
      </c>
      <c r="AJ286" s="8">
        <f t="shared" si="232"/>
        <v>11.909090909090908</v>
      </c>
      <c r="AK286" s="21">
        <f t="shared" si="233"/>
        <v>653.90259740259739</v>
      </c>
      <c r="AL286" s="20">
        <f t="shared" si="234"/>
        <v>0</v>
      </c>
      <c r="AM286" s="21">
        <f t="shared" si="235"/>
        <v>61.564935064935064</v>
      </c>
      <c r="AN286" s="21">
        <f t="shared" si="236"/>
        <v>49.584415584415588</v>
      </c>
      <c r="AO286" s="21">
        <f t="shared" si="237"/>
        <v>70.34415584415585</v>
      </c>
      <c r="AP286" s="21">
        <f t="shared" si="238"/>
        <v>82.181818181818187</v>
      </c>
      <c r="AQ286" s="21">
        <f t="shared" si="239"/>
        <v>57.11038961038961</v>
      </c>
      <c r="AR286" s="21">
        <f t="shared" si="240"/>
        <v>90.818181818181813</v>
      </c>
      <c r="AS286" s="21">
        <f t="shared" si="241"/>
        <v>64.36363636363636</v>
      </c>
      <c r="AT286" s="21">
        <f t="shared" si="242"/>
        <v>60.636363636363633</v>
      </c>
      <c r="AU286" s="21">
        <f t="shared" si="243"/>
        <v>39.025974025974023</v>
      </c>
      <c r="AV286" s="21">
        <f t="shared" si="244"/>
        <v>40.18181818181818</v>
      </c>
      <c r="AW286" s="21">
        <f t="shared" si="245"/>
        <v>24.636363636363637</v>
      </c>
      <c r="AX286" s="21">
        <f t="shared" si="246"/>
        <v>13.454545454545455</v>
      </c>
      <c r="AY286" s="21">
        <f t="shared" si="247"/>
        <v>0</v>
      </c>
      <c r="AZ286" s="21">
        <f t="shared" si="248"/>
        <v>0</v>
      </c>
      <c r="BA286" s="21">
        <f t="shared" si="249"/>
        <v>0</v>
      </c>
      <c r="BB286" s="21">
        <f t="shared" si="250"/>
        <v>0</v>
      </c>
      <c r="BC286" s="21">
        <f t="shared" si="251"/>
        <v>0</v>
      </c>
      <c r="BD286" s="21">
        <f t="shared" si="252"/>
        <v>0</v>
      </c>
      <c r="BE286" s="21">
        <f t="shared" si="253"/>
        <v>0</v>
      </c>
      <c r="BF286" s="21">
        <f t="shared" si="254"/>
        <v>0</v>
      </c>
      <c r="BG286" s="21">
        <f t="shared" si="255"/>
        <v>0</v>
      </c>
      <c r="BH286" s="21">
        <f t="shared" si="256"/>
        <v>0</v>
      </c>
      <c r="BI286" s="21">
        <f t="shared" si="257"/>
        <v>0</v>
      </c>
      <c r="BJ286" s="21">
        <f t="shared" si="258"/>
        <v>0</v>
      </c>
      <c r="BK286" s="17">
        <f t="shared" si="259"/>
        <v>7.805504</v>
      </c>
      <c r="BL286" s="22">
        <f t="shared" si="260"/>
        <v>428.58345600000001</v>
      </c>
      <c r="BM286" s="22">
        <f t="shared" si="261"/>
        <v>0</v>
      </c>
      <c r="BN286" s="22">
        <f t="shared" si="262"/>
        <v>40.351136000000004</v>
      </c>
      <c r="BO286" s="22">
        <f t="shared" si="263"/>
        <v>32.498816000000005</v>
      </c>
      <c r="BP286" s="22">
        <f t="shared" si="264"/>
        <v>46.105248000000003</v>
      </c>
      <c r="BQ286" s="22">
        <f t="shared" si="265"/>
        <v>53.863936000000002</v>
      </c>
      <c r="BR286" s="22">
        <f t="shared" si="266"/>
        <v>37.431519999999999</v>
      </c>
      <c r="BS286" s="22">
        <f t="shared" si="267"/>
        <v>59.524416000000002</v>
      </c>
      <c r="BT286" s="22">
        <f t="shared" si="268"/>
        <v>42.185472000000004</v>
      </c>
      <c r="BU286" s="22">
        <f t="shared" si="269"/>
        <v>39.742528</v>
      </c>
      <c r="BV286" s="22">
        <f t="shared" si="270"/>
        <v>25.578560000000003</v>
      </c>
      <c r="BW286" s="22">
        <f t="shared" si="271"/>
        <v>26.336128000000002</v>
      </c>
      <c r="BX286" s="22">
        <f t="shared" si="272"/>
        <v>16.147264</v>
      </c>
      <c r="BY286" s="22">
        <f t="shared" si="273"/>
        <v>8.8184319999999996</v>
      </c>
      <c r="BZ286" s="22">
        <f t="shared" si="274"/>
        <v>0</v>
      </c>
      <c r="CA286" s="22">
        <f t="shared" si="275"/>
        <v>0</v>
      </c>
      <c r="CB286" s="22">
        <f t="shared" si="276"/>
        <v>0</v>
      </c>
      <c r="CC286" s="22">
        <f t="shared" si="277"/>
        <v>0</v>
      </c>
      <c r="CD286" s="22">
        <f t="shared" si="278"/>
        <v>0</v>
      </c>
      <c r="CE286" s="22">
        <f t="shared" si="279"/>
        <v>0</v>
      </c>
      <c r="CF286" s="22">
        <f t="shared" si="280"/>
        <v>0</v>
      </c>
      <c r="CG286" s="22">
        <f t="shared" si="281"/>
        <v>0</v>
      </c>
      <c r="CH286" s="22">
        <f t="shared" si="282"/>
        <v>0</v>
      </c>
      <c r="CI286" s="22">
        <f t="shared" si="283"/>
        <v>0</v>
      </c>
      <c r="CJ286" s="22">
        <f t="shared" si="284"/>
        <v>0</v>
      </c>
      <c r="CK286" s="22">
        <f t="shared" si="285"/>
        <v>0</v>
      </c>
    </row>
    <row r="287" spans="1:89" x14ac:dyDescent="0.25">
      <c r="A287" t="str">
        <f>VLOOKUP($C287,'Tech Pallet'!$A:$J,10,0)</f>
        <v>PIC</v>
      </c>
      <c r="B287" s="30" t="str">
        <f>VLOOKUP(C287,'Tech Pallet'!A:I,3,0)</f>
        <v>Topped</v>
      </c>
      <c r="C287" s="12">
        <f>VLOOKUP($D287,'DU -UCC'!B:C,2,0)</f>
        <v>68649096</v>
      </c>
      <c r="D287" s="84">
        <v>10076840003553</v>
      </c>
      <c r="E287" s="85" t="s">
        <v>363</v>
      </c>
      <c r="F287" s="86">
        <v>95970</v>
      </c>
      <c r="G287" s="86">
        <v>4490</v>
      </c>
      <c r="H287" s="86">
        <v>4051</v>
      </c>
      <c r="I287" s="86">
        <v>4981</v>
      </c>
      <c r="J287" s="86">
        <v>3705</v>
      </c>
      <c r="K287" s="86">
        <v>4219</v>
      </c>
      <c r="L287" s="86">
        <v>9468</v>
      </c>
      <c r="M287" s="86">
        <v>3336</v>
      </c>
      <c r="N287" s="86">
        <v>3418</v>
      </c>
      <c r="O287" s="86">
        <v>4531</v>
      </c>
      <c r="P287" s="86">
        <v>2237</v>
      </c>
      <c r="Q287" s="86">
        <v>2145</v>
      </c>
      <c r="R287" s="86">
        <v>3061</v>
      </c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23">
        <f t="shared" si="230"/>
        <v>145612</v>
      </c>
      <c r="AF287">
        <f>VLOOKUP($C287,'Tech Pallet'!$A:$I,9,0)</f>
        <v>240</v>
      </c>
      <c r="AG287">
        <f>VLOOKUP($C287,'Tech Pallet'!$A:$H,8,0)</f>
        <v>3.5999999999999999E-3</v>
      </c>
      <c r="AH287" s="25">
        <f t="shared" si="286"/>
        <v>49642</v>
      </c>
      <c r="AI287" s="25">
        <f t="shared" si="231"/>
        <v>0</v>
      </c>
      <c r="AJ287" s="8">
        <f t="shared" si="232"/>
        <v>399.875</v>
      </c>
      <c r="AK287" s="21">
        <f t="shared" si="233"/>
        <v>206.84166666666667</v>
      </c>
      <c r="AL287" s="20">
        <f t="shared" si="234"/>
        <v>0</v>
      </c>
      <c r="AM287" s="21">
        <f t="shared" si="235"/>
        <v>18.708333333333332</v>
      </c>
      <c r="AN287" s="21">
        <f t="shared" si="236"/>
        <v>16.879166666666666</v>
      </c>
      <c r="AO287" s="21">
        <f t="shared" si="237"/>
        <v>20.754166666666666</v>
      </c>
      <c r="AP287" s="21">
        <f t="shared" si="238"/>
        <v>15.4375</v>
      </c>
      <c r="AQ287" s="21">
        <f t="shared" si="239"/>
        <v>17.579166666666666</v>
      </c>
      <c r="AR287" s="21">
        <f t="shared" si="240"/>
        <v>39.450000000000003</v>
      </c>
      <c r="AS287" s="21">
        <f t="shared" si="241"/>
        <v>13.9</v>
      </c>
      <c r="AT287" s="21">
        <f t="shared" si="242"/>
        <v>14.241666666666667</v>
      </c>
      <c r="AU287" s="21">
        <f t="shared" si="243"/>
        <v>18.879166666666666</v>
      </c>
      <c r="AV287" s="21">
        <f t="shared" si="244"/>
        <v>9.3208333333333329</v>
      </c>
      <c r="AW287" s="21">
        <f t="shared" si="245"/>
        <v>8.9375</v>
      </c>
      <c r="AX287" s="21">
        <f t="shared" si="246"/>
        <v>12.754166666666666</v>
      </c>
      <c r="AY287" s="21">
        <f t="shared" si="247"/>
        <v>0</v>
      </c>
      <c r="AZ287" s="21">
        <f t="shared" si="248"/>
        <v>0</v>
      </c>
      <c r="BA287" s="21">
        <f t="shared" si="249"/>
        <v>0</v>
      </c>
      <c r="BB287" s="21">
        <f t="shared" si="250"/>
        <v>0</v>
      </c>
      <c r="BC287" s="21">
        <f t="shared" si="251"/>
        <v>0</v>
      </c>
      <c r="BD287" s="21">
        <f t="shared" si="252"/>
        <v>0</v>
      </c>
      <c r="BE287" s="21">
        <f t="shared" si="253"/>
        <v>0</v>
      </c>
      <c r="BF287" s="21">
        <f t="shared" si="254"/>
        <v>0</v>
      </c>
      <c r="BG287" s="21">
        <f t="shared" si="255"/>
        <v>0</v>
      </c>
      <c r="BH287" s="21">
        <f t="shared" si="256"/>
        <v>0</v>
      </c>
      <c r="BI287" s="21">
        <f t="shared" si="257"/>
        <v>0</v>
      </c>
      <c r="BJ287" s="21">
        <f t="shared" si="258"/>
        <v>0</v>
      </c>
      <c r="BK287" s="17">
        <f t="shared" si="259"/>
        <v>345.49200000000002</v>
      </c>
      <c r="BL287" s="22">
        <f t="shared" si="260"/>
        <v>178.71119999999999</v>
      </c>
      <c r="BM287" s="22">
        <f t="shared" si="261"/>
        <v>0</v>
      </c>
      <c r="BN287" s="22">
        <f t="shared" si="262"/>
        <v>16.163999999999998</v>
      </c>
      <c r="BO287" s="22">
        <f t="shared" si="263"/>
        <v>14.583599999999999</v>
      </c>
      <c r="BP287" s="22">
        <f t="shared" si="264"/>
        <v>17.9316</v>
      </c>
      <c r="BQ287" s="22">
        <f t="shared" si="265"/>
        <v>13.337999999999999</v>
      </c>
      <c r="BR287" s="22">
        <f t="shared" si="266"/>
        <v>15.1884</v>
      </c>
      <c r="BS287" s="22">
        <f t="shared" si="267"/>
        <v>34.084800000000001</v>
      </c>
      <c r="BT287" s="22">
        <f t="shared" si="268"/>
        <v>12.009599999999999</v>
      </c>
      <c r="BU287" s="22">
        <f t="shared" si="269"/>
        <v>12.3048</v>
      </c>
      <c r="BV287" s="22">
        <f t="shared" si="270"/>
        <v>16.311599999999999</v>
      </c>
      <c r="BW287" s="22">
        <f t="shared" si="271"/>
        <v>8.0532000000000004</v>
      </c>
      <c r="BX287" s="22">
        <f t="shared" si="272"/>
        <v>7.7219999999999995</v>
      </c>
      <c r="BY287" s="22">
        <f t="shared" si="273"/>
        <v>11.019600000000001</v>
      </c>
      <c r="BZ287" s="22">
        <f t="shared" si="274"/>
        <v>0</v>
      </c>
      <c r="CA287" s="22">
        <f t="shared" si="275"/>
        <v>0</v>
      </c>
      <c r="CB287" s="22">
        <f t="shared" si="276"/>
        <v>0</v>
      </c>
      <c r="CC287" s="22">
        <f t="shared" si="277"/>
        <v>0</v>
      </c>
      <c r="CD287" s="22">
        <f t="shared" si="278"/>
        <v>0</v>
      </c>
      <c r="CE287" s="22">
        <f t="shared" si="279"/>
        <v>0</v>
      </c>
      <c r="CF287" s="22">
        <f t="shared" si="280"/>
        <v>0</v>
      </c>
      <c r="CG287" s="22">
        <f t="shared" si="281"/>
        <v>0</v>
      </c>
      <c r="CH287" s="22">
        <f t="shared" si="282"/>
        <v>0</v>
      </c>
      <c r="CI287" s="22">
        <f t="shared" si="283"/>
        <v>0</v>
      </c>
      <c r="CJ287" s="22">
        <f t="shared" si="284"/>
        <v>0</v>
      </c>
      <c r="CK287" s="22">
        <f t="shared" si="285"/>
        <v>0</v>
      </c>
    </row>
    <row r="288" spans="1:89" x14ac:dyDescent="0.25">
      <c r="A288" t="str">
        <f>VLOOKUP($C288,'Tech Pallet'!$A:$J,10,0)</f>
        <v>PIC</v>
      </c>
      <c r="B288" s="30" t="str">
        <f>VLOOKUP(C288,'Tech Pallet'!A:I,3,0)</f>
        <v>Quarts</v>
      </c>
      <c r="C288" s="12">
        <f>VLOOKUP($D288,'DU -UCC'!B:C,2,0)</f>
        <v>69798156</v>
      </c>
      <c r="D288" s="84">
        <v>10076840004093</v>
      </c>
      <c r="E288" s="85" t="s">
        <v>215</v>
      </c>
      <c r="F288" s="86">
        <v>10426</v>
      </c>
      <c r="G288" s="86">
        <v>7453</v>
      </c>
      <c r="H288" s="86">
        <v>7041</v>
      </c>
      <c r="I288" s="86">
        <v>12762</v>
      </c>
      <c r="J288" s="86">
        <v>7885</v>
      </c>
      <c r="K288" s="86">
        <v>6144</v>
      </c>
      <c r="L288" s="86">
        <v>7112</v>
      </c>
      <c r="M288" s="86">
        <v>4892</v>
      </c>
      <c r="N288" s="86">
        <v>4781</v>
      </c>
      <c r="O288" s="86">
        <v>4159</v>
      </c>
      <c r="P288" s="86">
        <v>3882</v>
      </c>
      <c r="Q288" s="86">
        <v>3329</v>
      </c>
      <c r="R288" s="86">
        <v>3246</v>
      </c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23">
        <f t="shared" si="230"/>
        <v>83112</v>
      </c>
      <c r="AF288">
        <f>VLOOKUP($C288,'Tech Pallet'!$A:$I,9,0)</f>
        <v>182</v>
      </c>
      <c r="AG288">
        <f>VLOOKUP($C288,'Tech Pallet'!$A:$H,8,0)</f>
        <v>4.9680000000000002E-3</v>
      </c>
      <c r="AH288" s="25">
        <f t="shared" si="286"/>
        <v>72686</v>
      </c>
      <c r="AI288" s="25">
        <f t="shared" si="231"/>
        <v>0</v>
      </c>
      <c r="AJ288" s="8">
        <f t="shared" si="232"/>
        <v>57.285714285714285</v>
      </c>
      <c r="AK288" s="21">
        <f t="shared" si="233"/>
        <v>399.37362637362639</v>
      </c>
      <c r="AL288" s="20">
        <f t="shared" si="234"/>
        <v>0</v>
      </c>
      <c r="AM288" s="21">
        <f t="shared" si="235"/>
        <v>40.950549450549453</v>
      </c>
      <c r="AN288" s="21">
        <f t="shared" si="236"/>
        <v>38.68681318681319</v>
      </c>
      <c r="AO288" s="21">
        <f t="shared" si="237"/>
        <v>70.120879120879124</v>
      </c>
      <c r="AP288" s="21">
        <f t="shared" si="238"/>
        <v>43.324175824175825</v>
      </c>
      <c r="AQ288" s="21">
        <f t="shared" si="239"/>
        <v>33.758241758241759</v>
      </c>
      <c r="AR288" s="21">
        <f t="shared" si="240"/>
        <v>39.07692307692308</v>
      </c>
      <c r="AS288" s="21">
        <f t="shared" si="241"/>
        <v>26.87912087912088</v>
      </c>
      <c r="AT288" s="21">
        <f t="shared" si="242"/>
        <v>26.26923076923077</v>
      </c>
      <c r="AU288" s="21">
        <f t="shared" si="243"/>
        <v>22.85164835164835</v>
      </c>
      <c r="AV288" s="21">
        <f t="shared" si="244"/>
        <v>21.329670329670328</v>
      </c>
      <c r="AW288" s="21">
        <f t="shared" si="245"/>
        <v>18.291208791208792</v>
      </c>
      <c r="AX288" s="21">
        <f t="shared" si="246"/>
        <v>17.835164835164836</v>
      </c>
      <c r="AY288" s="21">
        <f t="shared" si="247"/>
        <v>0</v>
      </c>
      <c r="AZ288" s="21">
        <f t="shared" si="248"/>
        <v>0</v>
      </c>
      <c r="BA288" s="21">
        <f t="shared" si="249"/>
        <v>0</v>
      </c>
      <c r="BB288" s="21">
        <f t="shared" si="250"/>
        <v>0</v>
      </c>
      <c r="BC288" s="21">
        <f t="shared" si="251"/>
        <v>0</v>
      </c>
      <c r="BD288" s="21">
        <f t="shared" si="252"/>
        <v>0</v>
      </c>
      <c r="BE288" s="21">
        <f t="shared" si="253"/>
        <v>0</v>
      </c>
      <c r="BF288" s="21">
        <f t="shared" si="254"/>
        <v>0</v>
      </c>
      <c r="BG288" s="21">
        <f t="shared" si="255"/>
        <v>0</v>
      </c>
      <c r="BH288" s="21">
        <f t="shared" si="256"/>
        <v>0</v>
      </c>
      <c r="BI288" s="21">
        <f t="shared" si="257"/>
        <v>0</v>
      </c>
      <c r="BJ288" s="21">
        <f t="shared" si="258"/>
        <v>0</v>
      </c>
      <c r="BK288" s="17">
        <f t="shared" si="259"/>
        <v>51.796368000000001</v>
      </c>
      <c r="BL288" s="22">
        <f t="shared" si="260"/>
        <v>361.10404800000003</v>
      </c>
      <c r="BM288" s="22">
        <f t="shared" si="261"/>
        <v>0</v>
      </c>
      <c r="BN288" s="22">
        <f t="shared" si="262"/>
        <v>37.026504000000003</v>
      </c>
      <c r="BO288" s="22">
        <f t="shared" si="263"/>
        <v>34.979688000000003</v>
      </c>
      <c r="BP288" s="22">
        <f t="shared" si="264"/>
        <v>63.401616000000004</v>
      </c>
      <c r="BQ288" s="22">
        <f t="shared" si="265"/>
        <v>39.17268</v>
      </c>
      <c r="BR288" s="22">
        <f t="shared" si="266"/>
        <v>30.523392000000001</v>
      </c>
      <c r="BS288" s="22">
        <f t="shared" si="267"/>
        <v>35.332416000000002</v>
      </c>
      <c r="BT288" s="22">
        <f t="shared" si="268"/>
        <v>24.303456000000001</v>
      </c>
      <c r="BU288" s="22">
        <f t="shared" si="269"/>
        <v>23.752008</v>
      </c>
      <c r="BV288" s="22">
        <f t="shared" si="270"/>
        <v>20.661912000000001</v>
      </c>
      <c r="BW288" s="22">
        <f t="shared" si="271"/>
        <v>19.285776000000002</v>
      </c>
      <c r="BX288" s="22">
        <f t="shared" si="272"/>
        <v>16.538472000000002</v>
      </c>
      <c r="BY288" s="22">
        <f t="shared" si="273"/>
        <v>16.126128000000001</v>
      </c>
      <c r="BZ288" s="22">
        <f t="shared" si="274"/>
        <v>0</v>
      </c>
      <c r="CA288" s="22">
        <f t="shared" si="275"/>
        <v>0</v>
      </c>
      <c r="CB288" s="22">
        <f t="shared" si="276"/>
        <v>0</v>
      </c>
      <c r="CC288" s="22">
        <f t="shared" si="277"/>
        <v>0</v>
      </c>
      <c r="CD288" s="22">
        <f t="shared" si="278"/>
        <v>0</v>
      </c>
      <c r="CE288" s="22">
        <f t="shared" si="279"/>
        <v>0</v>
      </c>
      <c r="CF288" s="22">
        <f t="shared" si="280"/>
        <v>0</v>
      </c>
      <c r="CG288" s="22">
        <f t="shared" si="281"/>
        <v>0</v>
      </c>
      <c r="CH288" s="22">
        <f t="shared" si="282"/>
        <v>0</v>
      </c>
      <c r="CI288" s="22">
        <f t="shared" si="283"/>
        <v>0</v>
      </c>
      <c r="CJ288" s="22">
        <f t="shared" si="284"/>
        <v>0</v>
      </c>
      <c r="CK288" s="22">
        <f t="shared" si="285"/>
        <v>0</v>
      </c>
    </row>
    <row r="289" spans="1:89" x14ac:dyDescent="0.25">
      <c r="A289" t="str">
        <f>VLOOKUP($C289,'Tech Pallet'!$A:$J,10,0)</f>
        <v>PIC</v>
      </c>
      <c r="B289" s="30" t="str">
        <f>VLOOKUP(C289,'Tech Pallet'!A:I,3,0)</f>
        <v>Quarts</v>
      </c>
      <c r="C289" s="12">
        <f>VLOOKUP($D289,'DU -UCC'!B:C,2,0)</f>
        <v>69796888</v>
      </c>
      <c r="D289" s="84">
        <v>10076840004024</v>
      </c>
      <c r="E289" s="85" t="s">
        <v>245</v>
      </c>
      <c r="F289" s="86">
        <v>8262</v>
      </c>
      <c r="G289" s="86">
        <v>8613</v>
      </c>
      <c r="H289" s="86">
        <v>6875</v>
      </c>
      <c r="I289" s="86">
        <v>14939</v>
      </c>
      <c r="J289" s="86">
        <v>9444</v>
      </c>
      <c r="K289" s="86">
        <v>6565</v>
      </c>
      <c r="L289" s="86">
        <v>6131</v>
      </c>
      <c r="M289" s="86">
        <v>7194</v>
      </c>
      <c r="N289" s="86">
        <v>4975</v>
      </c>
      <c r="O289" s="86">
        <v>3597</v>
      </c>
      <c r="P289" s="86">
        <v>5610</v>
      </c>
      <c r="Q289" s="86">
        <v>2948</v>
      </c>
      <c r="R289" s="86">
        <v>2662</v>
      </c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23">
        <f t="shared" si="230"/>
        <v>87815</v>
      </c>
      <c r="AF289">
        <f>VLOOKUP($C289,'Tech Pallet'!$A:$I,9,0)</f>
        <v>182</v>
      </c>
      <c r="AG289">
        <f>VLOOKUP($C289,'Tech Pallet'!$A:$H,8,0)</f>
        <v>4.9680000000000002E-3</v>
      </c>
      <c r="AH289" s="25">
        <f t="shared" si="286"/>
        <v>79553</v>
      </c>
      <c r="AI289" s="25">
        <f t="shared" si="231"/>
        <v>0</v>
      </c>
      <c r="AJ289" s="8">
        <f t="shared" si="232"/>
        <v>45.395604395604394</v>
      </c>
      <c r="AK289" s="21">
        <f t="shared" si="233"/>
        <v>437.10439560439562</v>
      </c>
      <c r="AL289" s="20">
        <f t="shared" si="234"/>
        <v>0</v>
      </c>
      <c r="AM289" s="21">
        <f t="shared" si="235"/>
        <v>47.324175824175825</v>
      </c>
      <c r="AN289" s="21">
        <f t="shared" si="236"/>
        <v>37.774725274725277</v>
      </c>
      <c r="AO289" s="21">
        <f t="shared" si="237"/>
        <v>82.082417582417577</v>
      </c>
      <c r="AP289" s="21">
        <f t="shared" si="238"/>
        <v>51.890109890109891</v>
      </c>
      <c r="AQ289" s="21">
        <f t="shared" si="239"/>
        <v>36.071428571428569</v>
      </c>
      <c r="AR289" s="21">
        <f t="shared" si="240"/>
        <v>33.68681318681319</v>
      </c>
      <c r="AS289" s="21">
        <f t="shared" si="241"/>
        <v>39.527472527472526</v>
      </c>
      <c r="AT289" s="21">
        <f t="shared" si="242"/>
        <v>27.335164835164836</v>
      </c>
      <c r="AU289" s="21">
        <f t="shared" si="243"/>
        <v>19.763736263736263</v>
      </c>
      <c r="AV289" s="21">
        <f t="shared" si="244"/>
        <v>30.824175824175825</v>
      </c>
      <c r="AW289" s="21">
        <f t="shared" si="245"/>
        <v>16.197802197802197</v>
      </c>
      <c r="AX289" s="21">
        <f t="shared" si="246"/>
        <v>14.626373626373626</v>
      </c>
      <c r="AY289" s="21">
        <f t="shared" si="247"/>
        <v>0</v>
      </c>
      <c r="AZ289" s="21">
        <f t="shared" si="248"/>
        <v>0</v>
      </c>
      <c r="BA289" s="21">
        <f t="shared" si="249"/>
        <v>0</v>
      </c>
      <c r="BB289" s="21">
        <f t="shared" si="250"/>
        <v>0</v>
      </c>
      <c r="BC289" s="21">
        <f t="shared" si="251"/>
        <v>0</v>
      </c>
      <c r="BD289" s="21">
        <f t="shared" si="252"/>
        <v>0</v>
      </c>
      <c r="BE289" s="21">
        <f t="shared" si="253"/>
        <v>0</v>
      </c>
      <c r="BF289" s="21">
        <f t="shared" si="254"/>
        <v>0</v>
      </c>
      <c r="BG289" s="21">
        <f t="shared" si="255"/>
        <v>0</v>
      </c>
      <c r="BH289" s="21">
        <f t="shared" si="256"/>
        <v>0</v>
      </c>
      <c r="BI289" s="21">
        <f t="shared" si="257"/>
        <v>0</v>
      </c>
      <c r="BJ289" s="21">
        <f t="shared" si="258"/>
        <v>0</v>
      </c>
      <c r="BK289" s="17">
        <f t="shared" si="259"/>
        <v>41.045616000000003</v>
      </c>
      <c r="BL289" s="22">
        <f t="shared" si="260"/>
        <v>395.21930400000002</v>
      </c>
      <c r="BM289" s="22">
        <f t="shared" si="261"/>
        <v>0</v>
      </c>
      <c r="BN289" s="22">
        <f t="shared" si="262"/>
        <v>42.789383999999998</v>
      </c>
      <c r="BO289" s="22">
        <f t="shared" si="263"/>
        <v>34.155000000000001</v>
      </c>
      <c r="BP289" s="22">
        <f t="shared" si="264"/>
        <v>74.216952000000006</v>
      </c>
      <c r="BQ289" s="22">
        <f t="shared" si="265"/>
        <v>46.917791999999999</v>
      </c>
      <c r="BR289" s="22">
        <f t="shared" si="266"/>
        <v>32.614919999999998</v>
      </c>
      <c r="BS289" s="22">
        <f t="shared" si="267"/>
        <v>30.458808000000001</v>
      </c>
      <c r="BT289" s="22">
        <f t="shared" si="268"/>
        <v>35.739792000000001</v>
      </c>
      <c r="BU289" s="22">
        <f t="shared" si="269"/>
        <v>24.715800000000002</v>
      </c>
      <c r="BV289" s="22">
        <f t="shared" si="270"/>
        <v>17.869896000000001</v>
      </c>
      <c r="BW289" s="22">
        <f t="shared" si="271"/>
        <v>27.870480000000001</v>
      </c>
      <c r="BX289" s="22">
        <f t="shared" si="272"/>
        <v>14.645664</v>
      </c>
      <c r="BY289" s="22">
        <f t="shared" si="273"/>
        <v>13.224816000000001</v>
      </c>
      <c r="BZ289" s="22">
        <f t="shared" si="274"/>
        <v>0</v>
      </c>
      <c r="CA289" s="22">
        <f t="shared" si="275"/>
        <v>0</v>
      </c>
      <c r="CB289" s="22">
        <f t="shared" si="276"/>
        <v>0</v>
      </c>
      <c r="CC289" s="22">
        <f t="shared" si="277"/>
        <v>0</v>
      </c>
      <c r="CD289" s="22">
        <f t="shared" si="278"/>
        <v>0</v>
      </c>
      <c r="CE289" s="22">
        <f t="shared" si="279"/>
        <v>0</v>
      </c>
      <c r="CF289" s="22">
        <f t="shared" si="280"/>
        <v>0</v>
      </c>
      <c r="CG289" s="22">
        <f t="shared" si="281"/>
        <v>0</v>
      </c>
      <c r="CH289" s="22">
        <f t="shared" si="282"/>
        <v>0</v>
      </c>
      <c r="CI289" s="22">
        <f t="shared" si="283"/>
        <v>0</v>
      </c>
      <c r="CJ289" s="22">
        <f t="shared" si="284"/>
        <v>0</v>
      </c>
      <c r="CK289" s="22">
        <f t="shared" si="285"/>
        <v>0</v>
      </c>
    </row>
    <row r="290" spans="1:89" x14ac:dyDescent="0.25">
      <c r="A290" t="str">
        <f>VLOOKUP($C290,'Tech Pallet'!$A:$J,10,0)</f>
        <v>PIC</v>
      </c>
      <c r="B290" s="30" t="str">
        <f>VLOOKUP(C290,'Tech Pallet'!A:I,3,0)</f>
        <v>BJ PTS</v>
      </c>
      <c r="C290" s="12">
        <f>VLOOKUP($D290,'DU -UCC'!B:C,2,0)</f>
        <v>67995090</v>
      </c>
      <c r="D290" s="84">
        <v>10076840002761</v>
      </c>
      <c r="E290" s="85" t="s">
        <v>398</v>
      </c>
      <c r="F290" s="86">
        <v>44558</v>
      </c>
      <c r="G290" s="86">
        <v>2520</v>
      </c>
      <c r="H290" s="86">
        <v>3945</v>
      </c>
      <c r="I290" s="86">
        <v>3525</v>
      </c>
      <c r="J290" s="86">
        <v>3375</v>
      </c>
      <c r="K290" s="86">
        <v>3120</v>
      </c>
      <c r="L290" s="86">
        <v>5160</v>
      </c>
      <c r="M290" s="86">
        <v>4095</v>
      </c>
      <c r="N290" s="86">
        <v>3660</v>
      </c>
      <c r="O290" s="86">
        <v>5340</v>
      </c>
      <c r="P290" s="86">
        <v>1740</v>
      </c>
      <c r="Q290" s="86">
        <v>2370</v>
      </c>
      <c r="R290" s="86">
        <v>3375</v>
      </c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23">
        <f t="shared" si="230"/>
        <v>86783</v>
      </c>
      <c r="AF290">
        <f>VLOOKUP($C290,'Tech Pallet'!$A:$I,9,0)</f>
        <v>240</v>
      </c>
      <c r="AG290">
        <f>VLOOKUP($C290,'Tech Pallet'!$A:$H,8,0)</f>
        <v>3.7853439999999999E-3</v>
      </c>
      <c r="AH290" s="25">
        <f t="shared" si="286"/>
        <v>42225</v>
      </c>
      <c r="AI290" s="25">
        <f t="shared" si="231"/>
        <v>0</v>
      </c>
      <c r="AJ290" s="8">
        <f t="shared" si="232"/>
        <v>185.65833333333333</v>
      </c>
      <c r="AK290" s="21">
        <f t="shared" si="233"/>
        <v>175.9375</v>
      </c>
      <c r="AL290" s="20">
        <f t="shared" si="234"/>
        <v>0</v>
      </c>
      <c r="AM290" s="21">
        <f t="shared" si="235"/>
        <v>10.5</v>
      </c>
      <c r="AN290" s="21">
        <f t="shared" si="236"/>
        <v>16.4375</v>
      </c>
      <c r="AO290" s="21">
        <f t="shared" si="237"/>
        <v>14.6875</v>
      </c>
      <c r="AP290" s="21">
        <f t="shared" si="238"/>
        <v>14.0625</v>
      </c>
      <c r="AQ290" s="21">
        <f t="shared" si="239"/>
        <v>13</v>
      </c>
      <c r="AR290" s="21">
        <f t="shared" si="240"/>
        <v>21.5</v>
      </c>
      <c r="AS290" s="21">
        <f t="shared" si="241"/>
        <v>17.0625</v>
      </c>
      <c r="AT290" s="21">
        <f t="shared" si="242"/>
        <v>15.25</v>
      </c>
      <c r="AU290" s="21">
        <f t="shared" si="243"/>
        <v>22.25</v>
      </c>
      <c r="AV290" s="21">
        <f t="shared" si="244"/>
        <v>7.25</v>
      </c>
      <c r="AW290" s="21">
        <f t="shared" si="245"/>
        <v>9.875</v>
      </c>
      <c r="AX290" s="21">
        <f t="shared" si="246"/>
        <v>14.0625</v>
      </c>
      <c r="AY290" s="21">
        <f t="shared" si="247"/>
        <v>0</v>
      </c>
      <c r="AZ290" s="21">
        <f t="shared" si="248"/>
        <v>0</v>
      </c>
      <c r="BA290" s="21">
        <f t="shared" si="249"/>
        <v>0</v>
      </c>
      <c r="BB290" s="21">
        <f t="shared" si="250"/>
        <v>0</v>
      </c>
      <c r="BC290" s="21">
        <f t="shared" si="251"/>
        <v>0</v>
      </c>
      <c r="BD290" s="21">
        <f t="shared" si="252"/>
        <v>0</v>
      </c>
      <c r="BE290" s="21">
        <f t="shared" si="253"/>
        <v>0</v>
      </c>
      <c r="BF290" s="21">
        <f t="shared" si="254"/>
        <v>0</v>
      </c>
      <c r="BG290" s="21">
        <f t="shared" si="255"/>
        <v>0</v>
      </c>
      <c r="BH290" s="21">
        <f t="shared" si="256"/>
        <v>0</v>
      </c>
      <c r="BI290" s="21">
        <f t="shared" si="257"/>
        <v>0</v>
      </c>
      <c r="BJ290" s="21">
        <f t="shared" si="258"/>
        <v>0</v>
      </c>
      <c r="BK290" s="17">
        <f t="shared" si="259"/>
        <v>168.667357952</v>
      </c>
      <c r="BL290" s="22">
        <f t="shared" si="260"/>
        <v>159.83615040000001</v>
      </c>
      <c r="BM290" s="22">
        <f t="shared" si="261"/>
        <v>0</v>
      </c>
      <c r="BN290" s="22">
        <f t="shared" si="262"/>
        <v>9.53906688</v>
      </c>
      <c r="BO290" s="22">
        <f t="shared" si="263"/>
        <v>14.93318208</v>
      </c>
      <c r="BP290" s="22">
        <f t="shared" si="264"/>
        <v>13.3433376</v>
      </c>
      <c r="BQ290" s="22">
        <f t="shared" si="265"/>
        <v>12.775536000000001</v>
      </c>
      <c r="BR290" s="22">
        <f t="shared" si="266"/>
        <v>11.810273280000001</v>
      </c>
      <c r="BS290" s="22">
        <f t="shared" si="267"/>
        <v>19.532375039999998</v>
      </c>
      <c r="BT290" s="22">
        <f t="shared" si="268"/>
        <v>15.500983679999999</v>
      </c>
      <c r="BU290" s="22">
        <f t="shared" si="269"/>
        <v>13.85435904</v>
      </c>
      <c r="BV290" s="22">
        <f t="shared" si="270"/>
        <v>20.213736959999999</v>
      </c>
      <c r="BW290" s="22">
        <f t="shared" si="271"/>
        <v>6.5864985599999999</v>
      </c>
      <c r="BX290" s="22">
        <f t="shared" si="272"/>
        <v>8.971265279999999</v>
      </c>
      <c r="BY290" s="22">
        <f t="shared" si="273"/>
        <v>12.775536000000001</v>
      </c>
      <c r="BZ290" s="22">
        <f t="shared" si="274"/>
        <v>0</v>
      </c>
      <c r="CA290" s="22">
        <f t="shared" si="275"/>
        <v>0</v>
      </c>
      <c r="CB290" s="22">
        <f t="shared" si="276"/>
        <v>0</v>
      </c>
      <c r="CC290" s="22">
        <f t="shared" si="277"/>
        <v>0</v>
      </c>
      <c r="CD290" s="22">
        <f t="shared" si="278"/>
        <v>0</v>
      </c>
      <c r="CE290" s="22">
        <f t="shared" si="279"/>
        <v>0</v>
      </c>
      <c r="CF290" s="22">
        <f t="shared" si="280"/>
        <v>0</v>
      </c>
      <c r="CG290" s="22">
        <f t="shared" si="281"/>
        <v>0</v>
      </c>
      <c r="CH290" s="22">
        <f t="shared" si="282"/>
        <v>0</v>
      </c>
      <c r="CI290" s="22">
        <f t="shared" si="283"/>
        <v>0</v>
      </c>
      <c r="CJ290" s="22">
        <f t="shared" si="284"/>
        <v>0</v>
      </c>
      <c r="CK290" s="22">
        <f t="shared" si="285"/>
        <v>0</v>
      </c>
    </row>
    <row r="291" spans="1:89" x14ac:dyDescent="0.25">
      <c r="A291" t="str">
        <f>VLOOKUP($C291,'Tech Pallet'!$A:$J,10,0)</f>
        <v>PIC</v>
      </c>
      <c r="B291" s="30" t="str">
        <f>VLOOKUP(C291,'Tech Pallet'!A:I,3,0)</f>
        <v>Talenti</v>
      </c>
      <c r="C291" s="12">
        <f>VLOOKUP($D291,'DU -UCC'!B:C,2,0)</f>
        <v>64369046</v>
      </c>
      <c r="D291" s="84">
        <v>10186852001802</v>
      </c>
      <c r="E291" s="85" t="s">
        <v>315</v>
      </c>
      <c r="F291" s="86">
        <v>1305</v>
      </c>
      <c r="G291" s="86">
        <v>10695</v>
      </c>
      <c r="H291" s="86">
        <v>5548</v>
      </c>
      <c r="I291" s="86">
        <v>15032</v>
      </c>
      <c r="J291" s="86">
        <v>8595</v>
      </c>
      <c r="K291" s="86">
        <v>8460</v>
      </c>
      <c r="L291" s="86">
        <v>10262</v>
      </c>
      <c r="M291" s="86">
        <v>8910</v>
      </c>
      <c r="N291" s="86">
        <v>7854</v>
      </c>
      <c r="O291" s="86">
        <v>9961</v>
      </c>
      <c r="P291" s="86">
        <v>8027</v>
      </c>
      <c r="Q291" s="86">
        <v>6498</v>
      </c>
      <c r="R291" s="86">
        <v>4680</v>
      </c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7"/>
      <c r="AE291" s="23">
        <f t="shared" si="230"/>
        <v>105827</v>
      </c>
      <c r="AF291">
        <f>VLOOKUP($C291,'Tech Pallet'!$A:$I,9,0)</f>
        <v>255</v>
      </c>
      <c r="AG291">
        <f>VLOOKUP($C291,'Tech Pallet'!$A:$H,8,0)</f>
        <v>3.552E-3</v>
      </c>
      <c r="AH291" s="25">
        <f t="shared" si="286"/>
        <v>104522</v>
      </c>
      <c r="AI291" s="25">
        <f t="shared" si="231"/>
        <v>0</v>
      </c>
      <c r="AJ291" s="8">
        <f t="shared" si="232"/>
        <v>5.117647058823529</v>
      </c>
      <c r="AK291" s="21">
        <f t="shared" si="233"/>
        <v>409.89019607843136</v>
      </c>
      <c r="AL291" s="20">
        <f t="shared" si="234"/>
        <v>0</v>
      </c>
      <c r="AM291" s="21">
        <f t="shared" si="235"/>
        <v>41.941176470588232</v>
      </c>
      <c r="AN291" s="21">
        <f t="shared" si="236"/>
        <v>21.75686274509804</v>
      </c>
      <c r="AO291" s="21">
        <f t="shared" si="237"/>
        <v>58.949019607843134</v>
      </c>
      <c r="AP291" s="21">
        <f t="shared" si="238"/>
        <v>33.705882352941174</v>
      </c>
      <c r="AQ291" s="21">
        <f t="shared" si="239"/>
        <v>33.176470588235297</v>
      </c>
      <c r="AR291" s="21">
        <f t="shared" si="240"/>
        <v>40.24313725490196</v>
      </c>
      <c r="AS291" s="21">
        <f t="shared" si="241"/>
        <v>34.941176470588232</v>
      </c>
      <c r="AT291" s="21">
        <f t="shared" si="242"/>
        <v>30.8</v>
      </c>
      <c r="AU291" s="21">
        <f t="shared" si="243"/>
        <v>39.062745098039215</v>
      </c>
      <c r="AV291" s="21">
        <f t="shared" si="244"/>
        <v>31.478431372549018</v>
      </c>
      <c r="AW291" s="21">
        <f t="shared" si="245"/>
        <v>25.482352941176469</v>
      </c>
      <c r="AX291" s="21">
        <f t="shared" si="246"/>
        <v>18.352941176470587</v>
      </c>
      <c r="AY291" s="21">
        <f t="shared" si="247"/>
        <v>0</v>
      </c>
      <c r="AZ291" s="21">
        <f t="shared" si="248"/>
        <v>0</v>
      </c>
      <c r="BA291" s="21">
        <f t="shared" si="249"/>
        <v>0</v>
      </c>
      <c r="BB291" s="21">
        <f t="shared" si="250"/>
        <v>0</v>
      </c>
      <c r="BC291" s="21">
        <f t="shared" si="251"/>
        <v>0</v>
      </c>
      <c r="BD291" s="21">
        <f t="shared" si="252"/>
        <v>0</v>
      </c>
      <c r="BE291" s="21">
        <f t="shared" si="253"/>
        <v>0</v>
      </c>
      <c r="BF291" s="21">
        <f t="shared" si="254"/>
        <v>0</v>
      </c>
      <c r="BG291" s="21">
        <f t="shared" si="255"/>
        <v>0</v>
      </c>
      <c r="BH291" s="21">
        <f t="shared" si="256"/>
        <v>0</v>
      </c>
      <c r="BI291" s="21">
        <f t="shared" si="257"/>
        <v>0</v>
      </c>
      <c r="BJ291" s="21">
        <f t="shared" si="258"/>
        <v>0</v>
      </c>
      <c r="BK291" s="17">
        <f t="shared" si="259"/>
        <v>4.6353600000000004</v>
      </c>
      <c r="BL291" s="22">
        <f t="shared" si="260"/>
        <v>371.26214399999998</v>
      </c>
      <c r="BM291" s="22">
        <f t="shared" si="261"/>
        <v>0</v>
      </c>
      <c r="BN291" s="22">
        <f t="shared" si="262"/>
        <v>37.988640000000004</v>
      </c>
      <c r="BO291" s="22">
        <f t="shared" si="263"/>
        <v>19.706496000000001</v>
      </c>
      <c r="BP291" s="22">
        <f t="shared" si="264"/>
        <v>53.393664000000001</v>
      </c>
      <c r="BQ291" s="22">
        <f t="shared" si="265"/>
        <v>30.529440000000001</v>
      </c>
      <c r="BR291" s="22">
        <f t="shared" si="266"/>
        <v>30.04992</v>
      </c>
      <c r="BS291" s="22">
        <f t="shared" si="267"/>
        <v>36.450623999999998</v>
      </c>
      <c r="BT291" s="22">
        <f t="shared" si="268"/>
        <v>31.648320000000002</v>
      </c>
      <c r="BU291" s="22">
        <f t="shared" si="269"/>
        <v>27.897407999999999</v>
      </c>
      <c r="BV291" s="22">
        <f t="shared" si="270"/>
        <v>35.381472000000002</v>
      </c>
      <c r="BW291" s="22">
        <f t="shared" si="271"/>
        <v>28.511904000000001</v>
      </c>
      <c r="BX291" s="22">
        <f t="shared" si="272"/>
        <v>23.080895999999999</v>
      </c>
      <c r="BY291" s="22">
        <f t="shared" si="273"/>
        <v>16.623360000000002</v>
      </c>
      <c r="BZ291" s="22">
        <f t="shared" si="274"/>
        <v>0</v>
      </c>
      <c r="CA291" s="22">
        <f t="shared" si="275"/>
        <v>0</v>
      </c>
      <c r="CB291" s="22">
        <f t="shared" si="276"/>
        <v>0</v>
      </c>
      <c r="CC291" s="22">
        <f t="shared" si="277"/>
        <v>0</v>
      </c>
      <c r="CD291" s="22">
        <f t="shared" si="278"/>
        <v>0</v>
      </c>
      <c r="CE291" s="22">
        <f t="shared" si="279"/>
        <v>0</v>
      </c>
      <c r="CF291" s="22">
        <f t="shared" si="280"/>
        <v>0</v>
      </c>
      <c r="CG291" s="22">
        <f t="shared" si="281"/>
        <v>0</v>
      </c>
      <c r="CH291" s="22">
        <f t="shared" si="282"/>
        <v>0</v>
      </c>
      <c r="CI291" s="22">
        <f t="shared" si="283"/>
        <v>0</v>
      </c>
      <c r="CJ291" s="22">
        <f t="shared" si="284"/>
        <v>0</v>
      </c>
      <c r="CK291" s="22">
        <f t="shared" si="285"/>
        <v>0</v>
      </c>
    </row>
    <row r="292" spans="1:89" x14ac:dyDescent="0.25">
      <c r="A292" t="str">
        <f>VLOOKUP($C292,'Tech Pallet'!$A:$J,10,0)</f>
        <v>NOV</v>
      </c>
      <c r="B292" s="30" t="str">
        <f>VLOOKUP(C292,'Tech Pallet'!A:I,3,0)</f>
        <v>KL Mini Cones</v>
      </c>
      <c r="C292" s="12">
        <f>VLOOKUP($D292,'DU -UCC'!B:C,2,0)</f>
        <v>69629469</v>
      </c>
      <c r="D292" s="84">
        <v>10075856000518</v>
      </c>
      <c r="E292" s="85" t="s">
        <v>333</v>
      </c>
      <c r="F292" s="86">
        <v>191335</v>
      </c>
      <c r="G292" s="86">
        <v>4708</v>
      </c>
      <c r="H292" s="86">
        <v>4724</v>
      </c>
      <c r="I292" s="86">
        <v>6306</v>
      </c>
      <c r="J292" s="86">
        <v>6160</v>
      </c>
      <c r="K292" s="86">
        <v>12864</v>
      </c>
      <c r="L292" s="86">
        <v>10534</v>
      </c>
      <c r="M292" s="86">
        <v>15132</v>
      </c>
      <c r="N292" s="86">
        <v>9660</v>
      </c>
      <c r="O292" s="86">
        <v>10668</v>
      </c>
      <c r="P292" s="86">
        <v>8256</v>
      </c>
      <c r="Q292" s="86">
        <v>9048</v>
      </c>
      <c r="R292" s="86">
        <v>5496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23">
        <f t="shared" si="230"/>
        <v>294891</v>
      </c>
      <c r="AF292">
        <f>VLOOKUP($C292,'Tech Pallet'!$A:$I,9,0)</f>
        <v>120</v>
      </c>
      <c r="AG292">
        <f>VLOOKUP($C292,'Tech Pallet'!$A:$H,8,0)</f>
        <v>5.3220000000000003E-3</v>
      </c>
      <c r="AH292" s="25">
        <f t="shared" si="286"/>
        <v>103556</v>
      </c>
      <c r="AI292" s="25">
        <f t="shared" si="231"/>
        <v>0</v>
      </c>
      <c r="AJ292" s="8">
        <f t="shared" si="232"/>
        <v>1594.4583333333333</v>
      </c>
      <c r="AK292" s="21">
        <f t="shared" si="233"/>
        <v>862.9666666666667</v>
      </c>
      <c r="AL292" s="20">
        <f t="shared" si="234"/>
        <v>0</v>
      </c>
      <c r="AM292" s="21">
        <f t="shared" si="235"/>
        <v>39.233333333333334</v>
      </c>
      <c r="AN292" s="21">
        <f t="shared" si="236"/>
        <v>39.366666666666667</v>
      </c>
      <c r="AO292" s="21">
        <f t="shared" si="237"/>
        <v>52.55</v>
      </c>
      <c r="AP292" s="21">
        <f t="shared" si="238"/>
        <v>51.333333333333336</v>
      </c>
      <c r="AQ292" s="21">
        <f t="shared" si="239"/>
        <v>107.2</v>
      </c>
      <c r="AR292" s="21">
        <f t="shared" si="240"/>
        <v>87.783333333333331</v>
      </c>
      <c r="AS292" s="21">
        <f t="shared" si="241"/>
        <v>126.1</v>
      </c>
      <c r="AT292" s="21">
        <f t="shared" si="242"/>
        <v>80.5</v>
      </c>
      <c r="AU292" s="21">
        <f t="shared" si="243"/>
        <v>88.9</v>
      </c>
      <c r="AV292" s="21">
        <f t="shared" si="244"/>
        <v>68.8</v>
      </c>
      <c r="AW292" s="21">
        <f t="shared" si="245"/>
        <v>75.400000000000006</v>
      </c>
      <c r="AX292" s="21">
        <f t="shared" si="246"/>
        <v>45.8</v>
      </c>
      <c r="AY292" s="21">
        <f t="shared" si="247"/>
        <v>0</v>
      </c>
      <c r="AZ292" s="21">
        <f t="shared" si="248"/>
        <v>0</v>
      </c>
      <c r="BA292" s="21">
        <f t="shared" si="249"/>
        <v>0</v>
      </c>
      <c r="BB292" s="21">
        <f t="shared" si="250"/>
        <v>0</v>
      </c>
      <c r="BC292" s="21">
        <f t="shared" si="251"/>
        <v>0</v>
      </c>
      <c r="BD292" s="21">
        <f t="shared" si="252"/>
        <v>0</v>
      </c>
      <c r="BE292" s="21">
        <f t="shared" si="253"/>
        <v>0</v>
      </c>
      <c r="BF292" s="21">
        <f t="shared" si="254"/>
        <v>0</v>
      </c>
      <c r="BG292" s="21">
        <f t="shared" si="255"/>
        <v>0</v>
      </c>
      <c r="BH292" s="21">
        <f t="shared" si="256"/>
        <v>0</v>
      </c>
      <c r="BI292" s="21">
        <f t="shared" si="257"/>
        <v>0</v>
      </c>
      <c r="BJ292" s="21">
        <f t="shared" si="258"/>
        <v>0</v>
      </c>
      <c r="BK292" s="17">
        <f t="shared" si="259"/>
        <v>1018.2848700000001</v>
      </c>
      <c r="BL292" s="22">
        <f t="shared" si="260"/>
        <v>551.12503200000003</v>
      </c>
      <c r="BM292" s="22">
        <f t="shared" si="261"/>
        <v>0</v>
      </c>
      <c r="BN292" s="22">
        <f t="shared" si="262"/>
        <v>25.055976000000001</v>
      </c>
      <c r="BO292" s="22">
        <f t="shared" si="263"/>
        <v>25.141128000000002</v>
      </c>
      <c r="BP292" s="22">
        <f t="shared" si="264"/>
        <v>33.560532000000002</v>
      </c>
      <c r="BQ292" s="22">
        <f t="shared" si="265"/>
        <v>32.783520000000003</v>
      </c>
      <c r="BR292" s="22">
        <f t="shared" si="266"/>
        <v>68.462208000000004</v>
      </c>
      <c r="BS292" s="22">
        <f t="shared" si="267"/>
        <v>56.061948000000001</v>
      </c>
      <c r="BT292" s="22">
        <f t="shared" si="268"/>
        <v>80.532504000000003</v>
      </c>
      <c r="BU292" s="22">
        <f t="shared" si="269"/>
        <v>51.410520000000005</v>
      </c>
      <c r="BV292" s="22">
        <f t="shared" si="270"/>
        <v>56.775096000000005</v>
      </c>
      <c r="BW292" s="22">
        <f t="shared" si="271"/>
        <v>43.938432000000006</v>
      </c>
      <c r="BX292" s="22">
        <f t="shared" si="272"/>
        <v>48.153456000000006</v>
      </c>
      <c r="BY292" s="22">
        <f t="shared" si="273"/>
        <v>29.249712000000002</v>
      </c>
      <c r="BZ292" s="22">
        <f t="shared" si="274"/>
        <v>0</v>
      </c>
      <c r="CA292" s="22">
        <f t="shared" si="275"/>
        <v>0</v>
      </c>
      <c r="CB292" s="22">
        <f t="shared" si="276"/>
        <v>0</v>
      </c>
      <c r="CC292" s="22">
        <f t="shared" si="277"/>
        <v>0</v>
      </c>
      <c r="CD292" s="22">
        <f t="shared" si="278"/>
        <v>0</v>
      </c>
      <c r="CE292" s="22">
        <f t="shared" si="279"/>
        <v>0</v>
      </c>
      <c r="CF292" s="22">
        <f t="shared" si="280"/>
        <v>0</v>
      </c>
      <c r="CG292" s="22">
        <f t="shared" si="281"/>
        <v>0</v>
      </c>
      <c r="CH292" s="22">
        <f t="shared" si="282"/>
        <v>0</v>
      </c>
      <c r="CI292" s="22">
        <f t="shared" si="283"/>
        <v>0</v>
      </c>
      <c r="CJ292" s="22">
        <f t="shared" si="284"/>
        <v>0</v>
      </c>
      <c r="CK292" s="22">
        <f t="shared" si="285"/>
        <v>0</v>
      </c>
    </row>
    <row r="293" spans="1:89" x14ac:dyDescent="0.25">
      <c r="A293" t="str">
        <f>VLOOKUP($C293,'Tech Pallet'!$A:$J,10,0)</f>
        <v>PIC</v>
      </c>
      <c r="B293" s="30" t="str">
        <f>VLOOKUP(C293,'Tech Pallet'!A:I,3,0)</f>
        <v>BJ PTS</v>
      </c>
      <c r="C293" s="12">
        <f>VLOOKUP($D293,'DU -UCC'!B:C,2,0)</f>
        <v>62678148</v>
      </c>
      <c r="D293" s="84">
        <v>10076840003928</v>
      </c>
      <c r="E293" s="85" t="s">
        <v>372</v>
      </c>
      <c r="F293" s="86">
        <v>74773</v>
      </c>
      <c r="G293" s="86">
        <v>4037</v>
      </c>
      <c r="H293" s="86">
        <v>4011</v>
      </c>
      <c r="I293" s="86">
        <v>4182</v>
      </c>
      <c r="J293" s="86">
        <v>5376</v>
      </c>
      <c r="K293" s="86">
        <v>4205</v>
      </c>
      <c r="L293" s="86">
        <v>5673</v>
      </c>
      <c r="M293" s="86">
        <v>4852</v>
      </c>
      <c r="N293" s="86">
        <v>4213</v>
      </c>
      <c r="O293" s="86">
        <v>5508</v>
      </c>
      <c r="P293" s="86">
        <v>3260</v>
      </c>
      <c r="Q293" s="86">
        <v>3772</v>
      </c>
      <c r="R293" s="86">
        <v>3606</v>
      </c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23">
        <f t="shared" si="230"/>
        <v>127468</v>
      </c>
      <c r="AF293">
        <f>VLOOKUP($C293,'Tech Pallet'!$A:$I,9,0)</f>
        <v>240</v>
      </c>
      <c r="AG293">
        <f>VLOOKUP($C293,'Tech Pallet'!$A:$H,8,0)</f>
        <v>3.7839999999999996E-3</v>
      </c>
      <c r="AH293" s="25">
        <f t="shared" si="286"/>
        <v>52695</v>
      </c>
      <c r="AI293" s="25">
        <f t="shared" si="231"/>
        <v>0</v>
      </c>
      <c r="AJ293" s="8">
        <f t="shared" si="232"/>
        <v>311.55416666666667</v>
      </c>
      <c r="AK293" s="21">
        <f t="shared" si="233"/>
        <v>219.5625</v>
      </c>
      <c r="AL293" s="20">
        <f t="shared" si="234"/>
        <v>0</v>
      </c>
      <c r="AM293" s="21">
        <f t="shared" si="235"/>
        <v>16.820833333333333</v>
      </c>
      <c r="AN293" s="21">
        <f t="shared" si="236"/>
        <v>16.712499999999999</v>
      </c>
      <c r="AO293" s="21">
        <f t="shared" si="237"/>
        <v>17.425000000000001</v>
      </c>
      <c r="AP293" s="21">
        <f t="shared" si="238"/>
        <v>22.4</v>
      </c>
      <c r="AQ293" s="21">
        <f t="shared" si="239"/>
        <v>17.520833333333332</v>
      </c>
      <c r="AR293" s="21">
        <f t="shared" si="240"/>
        <v>23.637499999999999</v>
      </c>
      <c r="AS293" s="21">
        <f t="shared" si="241"/>
        <v>20.216666666666665</v>
      </c>
      <c r="AT293" s="21">
        <f t="shared" si="242"/>
        <v>17.554166666666667</v>
      </c>
      <c r="AU293" s="21">
        <f t="shared" si="243"/>
        <v>22.95</v>
      </c>
      <c r="AV293" s="21">
        <f t="shared" si="244"/>
        <v>13.583333333333334</v>
      </c>
      <c r="AW293" s="21">
        <f t="shared" si="245"/>
        <v>15.716666666666667</v>
      </c>
      <c r="AX293" s="21">
        <f t="shared" si="246"/>
        <v>15.025</v>
      </c>
      <c r="AY293" s="21">
        <f t="shared" si="247"/>
        <v>0</v>
      </c>
      <c r="AZ293" s="21">
        <f t="shared" si="248"/>
        <v>0</v>
      </c>
      <c r="BA293" s="21">
        <f t="shared" si="249"/>
        <v>0</v>
      </c>
      <c r="BB293" s="21">
        <f t="shared" si="250"/>
        <v>0</v>
      </c>
      <c r="BC293" s="21">
        <f t="shared" si="251"/>
        <v>0</v>
      </c>
      <c r="BD293" s="21">
        <f t="shared" si="252"/>
        <v>0</v>
      </c>
      <c r="BE293" s="21">
        <f t="shared" si="253"/>
        <v>0</v>
      </c>
      <c r="BF293" s="21">
        <f t="shared" si="254"/>
        <v>0</v>
      </c>
      <c r="BG293" s="21">
        <f t="shared" si="255"/>
        <v>0</v>
      </c>
      <c r="BH293" s="21">
        <f t="shared" si="256"/>
        <v>0</v>
      </c>
      <c r="BI293" s="21">
        <f t="shared" si="257"/>
        <v>0</v>
      </c>
      <c r="BJ293" s="21">
        <f t="shared" si="258"/>
        <v>0</v>
      </c>
      <c r="BK293" s="17">
        <f t="shared" si="259"/>
        <v>282.94103199999995</v>
      </c>
      <c r="BL293" s="22">
        <f t="shared" si="260"/>
        <v>199.39787999999999</v>
      </c>
      <c r="BM293" s="22">
        <f t="shared" si="261"/>
        <v>0</v>
      </c>
      <c r="BN293" s="22">
        <f t="shared" si="262"/>
        <v>15.276007999999999</v>
      </c>
      <c r="BO293" s="22">
        <f t="shared" si="263"/>
        <v>15.177623999999998</v>
      </c>
      <c r="BP293" s="22">
        <f t="shared" si="264"/>
        <v>15.824687999999998</v>
      </c>
      <c r="BQ293" s="22">
        <f t="shared" si="265"/>
        <v>20.342783999999998</v>
      </c>
      <c r="BR293" s="22">
        <f t="shared" si="266"/>
        <v>15.911719999999999</v>
      </c>
      <c r="BS293" s="22">
        <f t="shared" si="267"/>
        <v>21.466631999999997</v>
      </c>
      <c r="BT293" s="22">
        <f t="shared" si="268"/>
        <v>18.359967999999999</v>
      </c>
      <c r="BU293" s="22">
        <f t="shared" si="269"/>
        <v>15.941991999999999</v>
      </c>
      <c r="BV293" s="22">
        <f t="shared" si="270"/>
        <v>20.842271999999998</v>
      </c>
      <c r="BW293" s="22">
        <f t="shared" si="271"/>
        <v>12.335839999999999</v>
      </c>
      <c r="BX293" s="22">
        <f t="shared" si="272"/>
        <v>14.273247999999999</v>
      </c>
      <c r="BY293" s="22">
        <f t="shared" si="273"/>
        <v>13.645103999999998</v>
      </c>
      <c r="BZ293" s="22">
        <f t="shared" si="274"/>
        <v>0</v>
      </c>
      <c r="CA293" s="22">
        <f t="shared" si="275"/>
        <v>0</v>
      </c>
      <c r="CB293" s="22">
        <f t="shared" si="276"/>
        <v>0</v>
      </c>
      <c r="CC293" s="22">
        <f t="shared" si="277"/>
        <v>0</v>
      </c>
      <c r="CD293" s="22">
        <f t="shared" si="278"/>
        <v>0</v>
      </c>
      <c r="CE293" s="22">
        <f t="shared" si="279"/>
        <v>0</v>
      </c>
      <c r="CF293" s="22">
        <f t="shared" si="280"/>
        <v>0</v>
      </c>
      <c r="CG293" s="22">
        <f t="shared" si="281"/>
        <v>0</v>
      </c>
      <c r="CH293" s="22">
        <f t="shared" si="282"/>
        <v>0</v>
      </c>
      <c r="CI293" s="22">
        <f t="shared" si="283"/>
        <v>0</v>
      </c>
      <c r="CJ293" s="22">
        <f t="shared" si="284"/>
        <v>0</v>
      </c>
      <c r="CK293" s="22">
        <f t="shared" si="285"/>
        <v>0</v>
      </c>
    </row>
    <row r="294" spans="1:89" x14ac:dyDescent="0.25">
      <c r="A294" t="str">
        <f>VLOOKUP($C294,'Tech Pallet'!$A:$J,10,0)</f>
        <v>NOV</v>
      </c>
      <c r="B294" s="30" t="str">
        <f>VLOOKUP(C294,'Tech Pallet'!A:I,3,0)</f>
        <v>MG Sticks</v>
      </c>
      <c r="C294" s="12">
        <f>VLOOKUP($D294,'DU -UCC'!B:C,2,0)</f>
        <v>64782365</v>
      </c>
      <c r="D294" s="84">
        <v>10077567004229</v>
      </c>
      <c r="E294" s="85" t="s">
        <v>300</v>
      </c>
      <c r="F294" s="86">
        <v>0</v>
      </c>
      <c r="G294" s="86">
        <v>3948</v>
      </c>
      <c r="H294" s="86">
        <v>3717</v>
      </c>
      <c r="I294" s="86">
        <v>4074</v>
      </c>
      <c r="J294" s="86">
        <v>4450</v>
      </c>
      <c r="K294" s="86">
        <v>4074</v>
      </c>
      <c r="L294" s="86">
        <v>5775</v>
      </c>
      <c r="M294" s="86">
        <v>11046</v>
      </c>
      <c r="N294" s="86">
        <v>6405</v>
      </c>
      <c r="O294" s="86">
        <v>2104</v>
      </c>
      <c r="P294" s="86">
        <v>4956</v>
      </c>
      <c r="Q294" s="86">
        <v>2121</v>
      </c>
      <c r="R294" s="86">
        <v>1890</v>
      </c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23">
        <f t="shared" si="230"/>
        <v>54560</v>
      </c>
      <c r="AF294">
        <f>VLOOKUP($C294,'Tech Pallet'!$A:$I,9,0)</f>
        <v>210</v>
      </c>
      <c r="AG294">
        <f>VLOOKUP($C294,'Tech Pallet'!$A:$H,8,0)</f>
        <v>1.9199999999999998E-3</v>
      </c>
      <c r="AH294" s="25">
        <f t="shared" si="286"/>
        <v>54560</v>
      </c>
      <c r="AI294" s="25">
        <f t="shared" si="231"/>
        <v>0</v>
      </c>
      <c r="AJ294" s="8">
        <f t="shared" si="232"/>
        <v>0</v>
      </c>
      <c r="AK294" s="21">
        <f t="shared" si="233"/>
        <v>259.8095238095238</v>
      </c>
      <c r="AL294" s="20">
        <f t="shared" si="234"/>
        <v>0</v>
      </c>
      <c r="AM294" s="21">
        <f t="shared" si="235"/>
        <v>18.8</v>
      </c>
      <c r="AN294" s="21">
        <f t="shared" si="236"/>
        <v>17.7</v>
      </c>
      <c r="AO294" s="21">
        <f t="shared" si="237"/>
        <v>19.399999999999999</v>
      </c>
      <c r="AP294" s="21">
        <f t="shared" si="238"/>
        <v>21.19047619047619</v>
      </c>
      <c r="AQ294" s="21">
        <f t="shared" si="239"/>
        <v>19.399999999999999</v>
      </c>
      <c r="AR294" s="21">
        <f t="shared" si="240"/>
        <v>27.5</v>
      </c>
      <c r="AS294" s="21">
        <f t="shared" si="241"/>
        <v>52.6</v>
      </c>
      <c r="AT294" s="21">
        <f t="shared" si="242"/>
        <v>30.5</v>
      </c>
      <c r="AU294" s="21">
        <f t="shared" si="243"/>
        <v>10.019047619047619</v>
      </c>
      <c r="AV294" s="21">
        <f t="shared" si="244"/>
        <v>23.6</v>
      </c>
      <c r="AW294" s="21">
        <f t="shared" si="245"/>
        <v>10.1</v>
      </c>
      <c r="AX294" s="21">
        <f t="shared" si="246"/>
        <v>9</v>
      </c>
      <c r="AY294" s="21">
        <f t="shared" si="247"/>
        <v>0</v>
      </c>
      <c r="AZ294" s="21">
        <f t="shared" si="248"/>
        <v>0</v>
      </c>
      <c r="BA294" s="21">
        <f t="shared" si="249"/>
        <v>0</v>
      </c>
      <c r="BB294" s="21">
        <f t="shared" si="250"/>
        <v>0</v>
      </c>
      <c r="BC294" s="21">
        <f t="shared" si="251"/>
        <v>0</v>
      </c>
      <c r="BD294" s="21">
        <f t="shared" si="252"/>
        <v>0</v>
      </c>
      <c r="BE294" s="21">
        <f t="shared" si="253"/>
        <v>0</v>
      </c>
      <c r="BF294" s="21">
        <f t="shared" si="254"/>
        <v>0</v>
      </c>
      <c r="BG294" s="21">
        <f t="shared" si="255"/>
        <v>0</v>
      </c>
      <c r="BH294" s="21">
        <f t="shared" si="256"/>
        <v>0</v>
      </c>
      <c r="BI294" s="21">
        <f t="shared" si="257"/>
        <v>0</v>
      </c>
      <c r="BJ294" s="21">
        <f t="shared" si="258"/>
        <v>0</v>
      </c>
      <c r="BK294" s="17">
        <f t="shared" si="259"/>
        <v>0</v>
      </c>
      <c r="BL294" s="22">
        <f t="shared" si="260"/>
        <v>104.75519999999999</v>
      </c>
      <c r="BM294" s="22">
        <f t="shared" si="261"/>
        <v>0</v>
      </c>
      <c r="BN294" s="22">
        <f t="shared" si="262"/>
        <v>7.5801599999999993</v>
      </c>
      <c r="BO294" s="22">
        <f t="shared" si="263"/>
        <v>7.136639999999999</v>
      </c>
      <c r="BP294" s="22">
        <f t="shared" si="264"/>
        <v>7.8220799999999997</v>
      </c>
      <c r="BQ294" s="22">
        <f t="shared" si="265"/>
        <v>8.5439999999999987</v>
      </c>
      <c r="BR294" s="22">
        <f t="shared" si="266"/>
        <v>7.8220799999999997</v>
      </c>
      <c r="BS294" s="22">
        <f t="shared" si="267"/>
        <v>11.087999999999999</v>
      </c>
      <c r="BT294" s="22">
        <f t="shared" si="268"/>
        <v>21.208319999999997</v>
      </c>
      <c r="BU294" s="22">
        <f t="shared" si="269"/>
        <v>12.297599999999999</v>
      </c>
      <c r="BV294" s="22">
        <f t="shared" si="270"/>
        <v>4.0396799999999997</v>
      </c>
      <c r="BW294" s="22">
        <f t="shared" si="271"/>
        <v>9.5155199999999986</v>
      </c>
      <c r="BX294" s="22">
        <f t="shared" si="272"/>
        <v>4.0723199999999995</v>
      </c>
      <c r="BY294" s="22">
        <f t="shared" si="273"/>
        <v>3.6287999999999996</v>
      </c>
      <c r="BZ294" s="22">
        <f t="shared" si="274"/>
        <v>0</v>
      </c>
      <c r="CA294" s="22">
        <f t="shared" si="275"/>
        <v>0</v>
      </c>
      <c r="CB294" s="22">
        <f t="shared" si="276"/>
        <v>0</v>
      </c>
      <c r="CC294" s="22">
        <f t="shared" si="277"/>
        <v>0</v>
      </c>
      <c r="CD294" s="22">
        <f t="shared" si="278"/>
        <v>0</v>
      </c>
      <c r="CE294" s="22">
        <f t="shared" si="279"/>
        <v>0</v>
      </c>
      <c r="CF294" s="22">
        <f t="shared" si="280"/>
        <v>0</v>
      </c>
      <c r="CG294" s="22">
        <f t="shared" si="281"/>
        <v>0</v>
      </c>
      <c r="CH294" s="22">
        <f t="shared" si="282"/>
        <v>0</v>
      </c>
      <c r="CI294" s="22">
        <f t="shared" si="283"/>
        <v>0</v>
      </c>
      <c r="CJ294" s="22">
        <f t="shared" si="284"/>
        <v>0</v>
      </c>
      <c r="CK294" s="22">
        <f t="shared" si="285"/>
        <v>0</v>
      </c>
    </row>
    <row r="295" spans="1:89" x14ac:dyDescent="0.25">
      <c r="A295" t="str">
        <f>VLOOKUP($C295,'Tech Pallet'!$A:$J,10,0)</f>
        <v>PIC</v>
      </c>
      <c r="B295" s="30" t="str">
        <f>VLOOKUP(C295,'Tech Pallet'!A:I,3,0)</f>
        <v>BJ PTS</v>
      </c>
      <c r="C295" s="12">
        <f>VLOOKUP($D295,'DU -UCC'!B:C,2,0)</f>
        <v>67794168</v>
      </c>
      <c r="D295" s="84">
        <v>10076840001542</v>
      </c>
      <c r="E295" s="85" t="s">
        <v>399</v>
      </c>
      <c r="F295" s="86">
        <v>32286</v>
      </c>
      <c r="G295" s="86">
        <v>802</v>
      </c>
      <c r="H295" s="86">
        <v>965</v>
      </c>
      <c r="I295" s="86">
        <v>1143</v>
      </c>
      <c r="J295" s="86">
        <v>1688</v>
      </c>
      <c r="K295" s="86">
        <v>1670</v>
      </c>
      <c r="L295" s="86">
        <v>1591</v>
      </c>
      <c r="M295" s="86">
        <v>2038</v>
      </c>
      <c r="N295" s="86">
        <v>5279</v>
      </c>
      <c r="O295" s="86">
        <v>6065</v>
      </c>
      <c r="P295" s="86">
        <v>1932</v>
      </c>
      <c r="Q295" s="86">
        <v>7658</v>
      </c>
      <c r="R295" s="86">
        <v>2266</v>
      </c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23">
        <f t="shared" si="230"/>
        <v>65383</v>
      </c>
      <c r="AF295">
        <f>VLOOKUP($C295,'Tech Pallet'!$A:$I,9,0)</f>
        <v>240</v>
      </c>
      <c r="AG295">
        <f>VLOOKUP($C295,'Tech Pallet'!$A:$H,8,0)</f>
        <v>3.7853439999999999E-3</v>
      </c>
      <c r="AH295" s="25">
        <f t="shared" si="286"/>
        <v>33097</v>
      </c>
      <c r="AI295" s="25">
        <f t="shared" si="231"/>
        <v>0</v>
      </c>
      <c r="AJ295" s="8">
        <f t="shared" si="232"/>
        <v>134.52500000000001</v>
      </c>
      <c r="AK295" s="21">
        <f t="shared" si="233"/>
        <v>137.90416666666667</v>
      </c>
      <c r="AL295" s="20">
        <f t="shared" si="234"/>
        <v>0</v>
      </c>
      <c r="AM295" s="21">
        <f t="shared" si="235"/>
        <v>3.3416666666666668</v>
      </c>
      <c r="AN295" s="21">
        <f t="shared" si="236"/>
        <v>4.020833333333333</v>
      </c>
      <c r="AO295" s="21">
        <f t="shared" si="237"/>
        <v>4.7625000000000002</v>
      </c>
      <c r="AP295" s="21">
        <f t="shared" si="238"/>
        <v>7.0333333333333332</v>
      </c>
      <c r="AQ295" s="21">
        <f t="shared" si="239"/>
        <v>6.958333333333333</v>
      </c>
      <c r="AR295" s="21">
        <f t="shared" si="240"/>
        <v>6.6291666666666664</v>
      </c>
      <c r="AS295" s="21">
        <f t="shared" si="241"/>
        <v>8.4916666666666671</v>
      </c>
      <c r="AT295" s="21">
        <f t="shared" si="242"/>
        <v>21.995833333333334</v>
      </c>
      <c r="AU295" s="21">
        <f t="shared" si="243"/>
        <v>25.270833333333332</v>
      </c>
      <c r="AV295" s="21">
        <f t="shared" si="244"/>
        <v>8.0500000000000007</v>
      </c>
      <c r="AW295" s="21">
        <f t="shared" si="245"/>
        <v>31.908333333333335</v>
      </c>
      <c r="AX295" s="21">
        <f t="shared" si="246"/>
        <v>9.4416666666666664</v>
      </c>
      <c r="AY295" s="21">
        <f t="shared" si="247"/>
        <v>0</v>
      </c>
      <c r="AZ295" s="21">
        <f t="shared" si="248"/>
        <v>0</v>
      </c>
      <c r="BA295" s="21">
        <f t="shared" si="249"/>
        <v>0</v>
      </c>
      <c r="BB295" s="21">
        <f t="shared" si="250"/>
        <v>0</v>
      </c>
      <c r="BC295" s="21">
        <f t="shared" si="251"/>
        <v>0</v>
      </c>
      <c r="BD295" s="21">
        <f t="shared" si="252"/>
        <v>0</v>
      </c>
      <c r="BE295" s="21">
        <f t="shared" si="253"/>
        <v>0</v>
      </c>
      <c r="BF295" s="21">
        <f t="shared" si="254"/>
        <v>0</v>
      </c>
      <c r="BG295" s="21">
        <f t="shared" si="255"/>
        <v>0</v>
      </c>
      <c r="BH295" s="21">
        <f t="shared" si="256"/>
        <v>0</v>
      </c>
      <c r="BI295" s="21">
        <f t="shared" si="257"/>
        <v>0</v>
      </c>
      <c r="BJ295" s="21">
        <f t="shared" si="258"/>
        <v>0</v>
      </c>
      <c r="BK295" s="17">
        <f t="shared" si="259"/>
        <v>122.21361638400001</v>
      </c>
      <c r="BL295" s="22">
        <f t="shared" si="260"/>
        <v>125.283530368</v>
      </c>
      <c r="BM295" s="22">
        <f t="shared" si="261"/>
        <v>0</v>
      </c>
      <c r="BN295" s="22">
        <f t="shared" si="262"/>
        <v>3.0358458879999999</v>
      </c>
      <c r="BO295" s="22">
        <f t="shared" si="263"/>
        <v>3.6528569599999998</v>
      </c>
      <c r="BP295" s="22">
        <f t="shared" si="264"/>
        <v>4.3266481919999995</v>
      </c>
      <c r="BQ295" s="22">
        <f t="shared" si="265"/>
        <v>6.3896606719999998</v>
      </c>
      <c r="BR295" s="22">
        <f t="shared" si="266"/>
        <v>6.3215244799999999</v>
      </c>
      <c r="BS295" s="22">
        <f t="shared" si="267"/>
        <v>6.0224823039999995</v>
      </c>
      <c r="BT295" s="22">
        <f t="shared" si="268"/>
        <v>7.7145310719999998</v>
      </c>
      <c r="BU295" s="22">
        <f t="shared" si="269"/>
        <v>19.982830975999999</v>
      </c>
      <c r="BV295" s="22">
        <f t="shared" si="270"/>
        <v>22.95811136</v>
      </c>
      <c r="BW295" s="22">
        <f t="shared" si="271"/>
        <v>7.313284608</v>
      </c>
      <c r="BX295" s="22">
        <f t="shared" si="272"/>
        <v>28.988164351999998</v>
      </c>
      <c r="BY295" s="22">
        <f t="shared" si="273"/>
        <v>8.5775895040000005</v>
      </c>
      <c r="BZ295" s="22">
        <f t="shared" si="274"/>
        <v>0</v>
      </c>
      <c r="CA295" s="22">
        <f t="shared" si="275"/>
        <v>0</v>
      </c>
      <c r="CB295" s="22">
        <f t="shared" si="276"/>
        <v>0</v>
      </c>
      <c r="CC295" s="22">
        <f t="shared" si="277"/>
        <v>0</v>
      </c>
      <c r="CD295" s="22">
        <f t="shared" si="278"/>
        <v>0</v>
      </c>
      <c r="CE295" s="22">
        <f t="shared" si="279"/>
        <v>0</v>
      </c>
      <c r="CF295" s="22">
        <f t="shared" si="280"/>
        <v>0</v>
      </c>
      <c r="CG295" s="22">
        <f t="shared" si="281"/>
        <v>0</v>
      </c>
      <c r="CH295" s="22">
        <f t="shared" si="282"/>
        <v>0</v>
      </c>
      <c r="CI295" s="22">
        <f t="shared" si="283"/>
        <v>0</v>
      </c>
      <c r="CJ295" s="22">
        <f t="shared" si="284"/>
        <v>0</v>
      </c>
      <c r="CK295" s="22">
        <f t="shared" si="285"/>
        <v>0</v>
      </c>
    </row>
    <row r="296" spans="1:89" x14ac:dyDescent="0.25">
      <c r="A296" t="str">
        <f>VLOOKUP($C296,'Tech Pallet'!$A:$J,10,0)</f>
        <v>PIC</v>
      </c>
      <c r="B296" s="30" t="str">
        <f>VLOOKUP(C296,'Tech Pallet'!A:I,3,0)</f>
        <v>BJ PTS</v>
      </c>
      <c r="C296" s="12">
        <f>VLOOKUP($D296,'DU -UCC'!B:C,2,0)</f>
        <v>62697529</v>
      </c>
      <c r="D296" s="84">
        <v>10076840002891</v>
      </c>
      <c r="E296" s="85" t="s">
        <v>408</v>
      </c>
      <c r="F296" s="86">
        <v>30616</v>
      </c>
      <c r="G296" s="86">
        <v>3487</v>
      </c>
      <c r="H296" s="86">
        <v>2725</v>
      </c>
      <c r="I296" s="86">
        <v>3709</v>
      </c>
      <c r="J296" s="86">
        <v>2656</v>
      </c>
      <c r="K296" s="86">
        <v>3905</v>
      </c>
      <c r="L296" s="86">
        <v>4564</v>
      </c>
      <c r="M296" s="86">
        <v>4827</v>
      </c>
      <c r="N296" s="86">
        <v>3529</v>
      </c>
      <c r="O296" s="86">
        <v>4221</v>
      </c>
      <c r="P296" s="86">
        <v>2881</v>
      </c>
      <c r="Q296" s="86">
        <v>3977</v>
      </c>
      <c r="R296" s="86">
        <v>3353</v>
      </c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23">
        <f t="shared" si="230"/>
        <v>74450</v>
      </c>
      <c r="AF296">
        <f>VLOOKUP($C296,'Tech Pallet'!$A:$I,9,0)</f>
        <v>240</v>
      </c>
      <c r="AG296">
        <f>VLOOKUP($C296,'Tech Pallet'!$A:$H,8,0)</f>
        <v>3.7839999999999996E-3</v>
      </c>
      <c r="AH296" s="25">
        <f t="shared" si="286"/>
        <v>43834</v>
      </c>
      <c r="AI296" s="25">
        <f t="shared" si="231"/>
        <v>0</v>
      </c>
      <c r="AJ296" s="8">
        <f t="shared" si="232"/>
        <v>127.56666666666666</v>
      </c>
      <c r="AK296" s="21">
        <f t="shared" si="233"/>
        <v>182.64166666666668</v>
      </c>
      <c r="AL296" s="20">
        <f t="shared" si="234"/>
        <v>0</v>
      </c>
      <c r="AM296" s="21">
        <f t="shared" si="235"/>
        <v>14.529166666666667</v>
      </c>
      <c r="AN296" s="21">
        <f t="shared" si="236"/>
        <v>11.354166666666666</v>
      </c>
      <c r="AO296" s="21">
        <f t="shared" si="237"/>
        <v>15.454166666666667</v>
      </c>
      <c r="AP296" s="21">
        <f t="shared" si="238"/>
        <v>11.066666666666666</v>
      </c>
      <c r="AQ296" s="21">
        <f t="shared" si="239"/>
        <v>16.270833333333332</v>
      </c>
      <c r="AR296" s="21">
        <f t="shared" si="240"/>
        <v>19.016666666666666</v>
      </c>
      <c r="AS296" s="21">
        <f t="shared" si="241"/>
        <v>20.112500000000001</v>
      </c>
      <c r="AT296" s="21">
        <f t="shared" si="242"/>
        <v>14.704166666666667</v>
      </c>
      <c r="AU296" s="21">
        <f t="shared" si="243"/>
        <v>17.587499999999999</v>
      </c>
      <c r="AV296" s="21">
        <f t="shared" si="244"/>
        <v>12.004166666666666</v>
      </c>
      <c r="AW296" s="21">
        <f t="shared" si="245"/>
        <v>16.570833333333333</v>
      </c>
      <c r="AX296" s="21">
        <f t="shared" si="246"/>
        <v>13.970833333333333</v>
      </c>
      <c r="AY296" s="21">
        <f t="shared" si="247"/>
        <v>0</v>
      </c>
      <c r="AZ296" s="21">
        <f t="shared" si="248"/>
        <v>0</v>
      </c>
      <c r="BA296" s="21">
        <f t="shared" si="249"/>
        <v>0</v>
      </c>
      <c r="BB296" s="21">
        <f t="shared" si="250"/>
        <v>0</v>
      </c>
      <c r="BC296" s="21">
        <f t="shared" si="251"/>
        <v>0</v>
      </c>
      <c r="BD296" s="21">
        <f t="shared" si="252"/>
        <v>0</v>
      </c>
      <c r="BE296" s="21">
        <f t="shared" si="253"/>
        <v>0</v>
      </c>
      <c r="BF296" s="21">
        <f t="shared" si="254"/>
        <v>0</v>
      </c>
      <c r="BG296" s="21">
        <f t="shared" si="255"/>
        <v>0</v>
      </c>
      <c r="BH296" s="21">
        <f t="shared" si="256"/>
        <v>0</v>
      </c>
      <c r="BI296" s="21">
        <f t="shared" si="257"/>
        <v>0</v>
      </c>
      <c r="BJ296" s="21">
        <f t="shared" si="258"/>
        <v>0</v>
      </c>
      <c r="BK296" s="17">
        <f t="shared" si="259"/>
        <v>115.85094399999998</v>
      </c>
      <c r="BL296" s="22">
        <f t="shared" si="260"/>
        <v>165.86785599999999</v>
      </c>
      <c r="BM296" s="22">
        <f t="shared" si="261"/>
        <v>0</v>
      </c>
      <c r="BN296" s="22">
        <f t="shared" si="262"/>
        <v>13.194807999999998</v>
      </c>
      <c r="BO296" s="22">
        <f t="shared" si="263"/>
        <v>10.311399999999999</v>
      </c>
      <c r="BP296" s="22">
        <f t="shared" si="264"/>
        <v>14.034855999999998</v>
      </c>
      <c r="BQ296" s="22">
        <f t="shared" si="265"/>
        <v>10.050303999999999</v>
      </c>
      <c r="BR296" s="22">
        <f t="shared" si="266"/>
        <v>14.776519999999998</v>
      </c>
      <c r="BS296" s="22">
        <f t="shared" si="267"/>
        <v>17.270175999999999</v>
      </c>
      <c r="BT296" s="22">
        <f t="shared" si="268"/>
        <v>18.265367999999999</v>
      </c>
      <c r="BU296" s="22">
        <f t="shared" si="269"/>
        <v>13.353735999999998</v>
      </c>
      <c r="BV296" s="22">
        <f t="shared" si="270"/>
        <v>15.972263999999999</v>
      </c>
      <c r="BW296" s="22">
        <f t="shared" si="271"/>
        <v>10.901703999999999</v>
      </c>
      <c r="BX296" s="22">
        <f t="shared" si="272"/>
        <v>15.048967999999999</v>
      </c>
      <c r="BY296" s="22">
        <f t="shared" si="273"/>
        <v>12.687751999999998</v>
      </c>
      <c r="BZ296" s="22">
        <f t="shared" si="274"/>
        <v>0</v>
      </c>
      <c r="CA296" s="22">
        <f t="shared" si="275"/>
        <v>0</v>
      </c>
      <c r="CB296" s="22">
        <f t="shared" si="276"/>
        <v>0</v>
      </c>
      <c r="CC296" s="22">
        <f t="shared" si="277"/>
        <v>0</v>
      </c>
      <c r="CD296" s="22">
        <f t="shared" si="278"/>
        <v>0</v>
      </c>
      <c r="CE296" s="22">
        <f t="shared" si="279"/>
        <v>0</v>
      </c>
      <c r="CF296" s="22">
        <f t="shared" si="280"/>
        <v>0</v>
      </c>
      <c r="CG296" s="22">
        <f t="shared" si="281"/>
        <v>0</v>
      </c>
      <c r="CH296" s="22">
        <f t="shared" si="282"/>
        <v>0</v>
      </c>
      <c r="CI296" s="22">
        <f t="shared" si="283"/>
        <v>0</v>
      </c>
      <c r="CJ296" s="22">
        <f t="shared" si="284"/>
        <v>0</v>
      </c>
      <c r="CK296" s="22">
        <f t="shared" si="285"/>
        <v>0</v>
      </c>
    </row>
    <row r="297" spans="1:89" x14ac:dyDescent="0.25">
      <c r="A297" t="str">
        <f>VLOOKUP($C297,'Tech Pallet'!$A:$J,10,0)</f>
        <v>PIC</v>
      </c>
      <c r="B297" s="30" t="str">
        <f>VLOOKUP(C297,'Tech Pallet'!A:I,3,0)</f>
        <v>2.4 Gal</v>
      </c>
      <c r="C297" s="12">
        <f>VLOOKUP($D297,'DU -UCC'!B:C,2,0)</f>
        <v>84135799</v>
      </c>
      <c r="D297" s="84">
        <v>10076840832009</v>
      </c>
      <c r="E297" s="85" t="s">
        <v>400</v>
      </c>
      <c r="F297" s="86">
        <v>34321</v>
      </c>
      <c r="G297" s="86">
        <v>1567</v>
      </c>
      <c r="H297" s="86">
        <v>1506</v>
      </c>
      <c r="I297" s="86">
        <v>3867</v>
      </c>
      <c r="J297" s="86">
        <v>3283</v>
      </c>
      <c r="K297" s="86">
        <v>2911</v>
      </c>
      <c r="L297" s="86">
        <v>4207</v>
      </c>
      <c r="M297" s="86">
        <v>5675</v>
      </c>
      <c r="N297" s="86">
        <v>3513</v>
      </c>
      <c r="O297" s="86">
        <v>1936</v>
      </c>
      <c r="P297" s="86">
        <v>1129</v>
      </c>
      <c r="Q297" s="86">
        <v>943</v>
      </c>
      <c r="R297" s="86">
        <v>2432</v>
      </c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23">
        <f t="shared" si="230"/>
        <v>67290</v>
      </c>
      <c r="AF297">
        <f>VLOOKUP($C297,'Tech Pallet'!$A:$I,9,0)</f>
        <v>125</v>
      </c>
      <c r="AG297">
        <f>VLOOKUP($C297,'Tech Pallet'!$A:$H,8,0)</f>
        <v>9.0848256361922702E-3</v>
      </c>
      <c r="AH297" s="25">
        <f t="shared" si="286"/>
        <v>32969</v>
      </c>
      <c r="AI297" s="25">
        <f t="shared" si="231"/>
        <v>0</v>
      </c>
      <c r="AJ297" s="8">
        <f t="shared" si="232"/>
        <v>274.56799999999998</v>
      </c>
      <c r="AK297" s="21">
        <f t="shared" si="233"/>
        <v>263.75200000000001</v>
      </c>
      <c r="AL297" s="20">
        <f t="shared" si="234"/>
        <v>0</v>
      </c>
      <c r="AM297" s="21">
        <f t="shared" si="235"/>
        <v>12.536</v>
      </c>
      <c r="AN297" s="21">
        <f t="shared" si="236"/>
        <v>12.048</v>
      </c>
      <c r="AO297" s="21">
        <f t="shared" si="237"/>
        <v>30.936</v>
      </c>
      <c r="AP297" s="21">
        <f t="shared" si="238"/>
        <v>26.263999999999999</v>
      </c>
      <c r="AQ297" s="21">
        <f t="shared" si="239"/>
        <v>23.288</v>
      </c>
      <c r="AR297" s="21">
        <f t="shared" si="240"/>
        <v>33.655999999999999</v>
      </c>
      <c r="AS297" s="21">
        <f t="shared" si="241"/>
        <v>45.4</v>
      </c>
      <c r="AT297" s="21">
        <f t="shared" si="242"/>
        <v>28.103999999999999</v>
      </c>
      <c r="AU297" s="21">
        <f t="shared" si="243"/>
        <v>15.488</v>
      </c>
      <c r="AV297" s="21">
        <f t="shared" si="244"/>
        <v>9.032</v>
      </c>
      <c r="AW297" s="21">
        <f t="shared" si="245"/>
        <v>7.5439999999999996</v>
      </c>
      <c r="AX297" s="21">
        <f t="shared" si="246"/>
        <v>19.456</v>
      </c>
      <c r="AY297" s="21">
        <f t="shared" si="247"/>
        <v>0</v>
      </c>
      <c r="AZ297" s="21">
        <f t="shared" si="248"/>
        <v>0</v>
      </c>
      <c r="BA297" s="21">
        <f t="shared" si="249"/>
        <v>0</v>
      </c>
      <c r="BB297" s="21">
        <f t="shared" si="250"/>
        <v>0</v>
      </c>
      <c r="BC297" s="21">
        <f t="shared" si="251"/>
        <v>0</v>
      </c>
      <c r="BD297" s="21">
        <f t="shared" si="252"/>
        <v>0</v>
      </c>
      <c r="BE297" s="21">
        <f t="shared" si="253"/>
        <v>0</v>
      </c>
      <c r="BF297" s="21">
        <f t="shared" si="254"/>
        <v>0</v>
      </c>
      <c r="BG297" s="21">
        <f t="shared" si="255"/>
        <v>0</v>
      </c>
      <c r="BH297" s="21">
        <f t="shared" si="256"/>
        <v>0</v>
      </c>
      <c r="BI297" s="21">
        <f t="shared" si="257"/>
        <v>0</v>
      </c>
      <c r="BJ297" s="21">
        <f t="shared" si="258"/>
        <v>0</v>
      </c>
      <c r="BK297" s="17">
        <f t="shared" si="259"/>
        <v>311.8003006597549</v>
      </c>
      <c r="BL297" s="22">
        <f t="shared" si="260"/>
        <v>299.51761639962297</v>
      </c>
      <c r="BM297" s="22">
        <f t="shared" si="261"/>
        <v>0</v>
      </c>
      <c r="BN297" s="22">
        <f t="shared" si="262"/>
        <v>14.235921771913288</v>
      </c>
      <c r="BO297" s="22">
        <f t="shared" si="263"/>
        <v>13.68174740810556</v>
      </c>
      <c r="BP297" s="22">
        <f t="shared" si="264"/>
        <v>35.131020735155509</v>
      </c>
      <c r="BQ297" s="22">
        <f t="shared" si="265"/>
        <v>29.825482563619222</v>
      </c>
      <c r="BR297" s="22">
        <f t="shared" si="266"/>
        <v>26.445927426955699</v>
      </c>
      <c r="BS297" s="22">
        <f t="shared" si="267"/>
        <v>38.219861451460879</v>
      </c>
      <c r="BT297" s="22">
        <f t="shared" si="268"/>
        <v>51.556385485391132</v>
      </c>
      <c r="BU297" s="22">
        <f t="shared" si="269"/>
        <v>31.914992459943445</v>
      </c>
      <c r="BV297" s="22">
        <f t="shared" si="270"/>
        <v>17.588222431668235</v>
      </c>
      <c r="BW297" s="22">
        <f t="shared" si="271"/>
        <v>10.256768143261073</v>
      </c>
      <c r="BX297" s="22">
        <f t="shared" si="272"/>
        <v>8.56699057492931</v>
      </c>
      <c r="BY297" s="22">
        <f t="shared" si="273"/>
        <v>22.094295947219599</v>
      </c>
      <c r="BZ297" s="22">
        <f t="shared" si="274"/>
        <v>0</v>
      </c>
      <c r="CA297" s="22">
        <f t="shared" si="275"/>
        <v>0</v>
      </c>
      <c r="CB297" s="22">
        <f t="shared" si="276"/>
        <v>0</v>
      </c>
      <c r="CC297" s="22">
        <f t="shared" si="277"/>
        <v>0</v>
      </c>
      <c r="CD297" s="22">
        <f t="shared" si="278"/>
        <v>0</v>
      </c>
      <c r="CE297" s="22">
        <f t="shared" si="279"/>
        <v>0</v>
      </c>
      <c r="CF297" s="22">
        <f t="shared" si="280"/>
        <v>0</v>
      </c>
      <c r="CG297" s="22">
        <f t="shared" si="281"/>
        <v>0</v>
      </c>
      <c r="CH297" s="22">
        <f t="shared" si="282"/>
        <v>0</v>
      </c>
      <c r="CI297" s="22">
        <f t="shared" si="283"/>
        <v>0</v>
      </c>
      <c r="CJ297" s="22">
        <f t="shared" si="284"/>
        <v>0</v>
      </c>
      <c r="CK297" s="22">
        <f t="shared" si="285"/>
        <v>0</v>
      </c>
    </row>
    <row r="298" spans="1:89" x14ac:dyDescent="0.25">
      <c r="A298" t="str">
        <f>VLOOKUP($C298,'Tech Pallet'!$A:$J,10,0)</f>
        <v>NOV</v>
      </c>
      <c r="B298" s="30" t="str">
        <f>VLOOKUP(C298,'Tech Pallet'!A:I,3,0)</f>
        <v>Yasso Poppables</v>
      </c>
      <c r="C298" s="12">
        <f>VLOOKUP($D298,'DU -UCC'!B:C,2,0)</f>
        <v>64325624</v>
      </c>
      <c r="D298" s="84">
        <v>10851035003040</v>
      </c>
      <c r="E298" s="85" t="s">
        <v>293</v>
      </c>
      <c r="F298" s="86">
        <v>131273</v>
      </c>
      <c r="G298" s="86">
        <v>7080</v>
      </c>
      <c r="H298" s="86">
        <v>14082</v>
      </c>
      <c r="I298" s="86">
        <v>4924</v>
      </c>
      <c r="J298" s="86">
        <v>18056</v>
      </c>
      <c r="K298" s="86">
        <v>17183</v>
      </c>
      <c r="L298" s="86">
        <v>7276</v>
      </c>
      <c r="M298" s="86">
        <v>11300</v>
      </c>
      <c r="N298" s="86">
        <v>8540</v>
      </c>
      <c r="O298" s="86">
        <v>9045</v>
      </c>
      <c r="P298" s="86">
        <v>4880</v>
      </c>
      <c r="Q298" s="86">
        <v>4578</v>
      </c>
      <c r="R298" s="86">
        <v>3372</v>
      </c>
      <c r="S298" s="86"/>
      <c r="T298" s="86"/>
      <c r="U298" s="86"/>
      <c r="V298" s="86"/>
      <c r="W298" s="86"/>
      <c r="X298" s="86"/>
      <c r="Y298" s="86"/>
      <c r="Z298" s="86"/>
      <c r="AA298" s="86"/>
      <c r="AB298" s="87"/>
      <c r="AC298" s="87"/>
      <c r="AD298" s="87"/>
      <c r="AE298" s="23">
        <f t="shared" si="230"/>
        <v>241589</v>
      </c>
      <c r="AF298">
        <f>VLOOKUP($C298,'Tech Pallet'!$A:$I,9,0)</f>
        <v>200</v>
      </c>
      <c r="AG298">
        <f>VLOOKUP($C298,'Tech Pallet'!$A:$H,8,0)</f>
        <v>2.0200000000000001E-3</v>
      </c>
      <c r="AH298" s="25">
        <f t="shared" si="286"/>
        <v>110316</v>
      </c>
      <c r="AI298" s="25">
        <f t="shared" si="231"/>
        <v>0</v>
      </c>
      <c r="AJ298" s="8">
        <f t="shared" si="232"/>
        <v>656.36500000000001</v>
      </c>
      <c r="AK298" s="21">
        <f t="shared" si="233"/>
        <v>551.58000000000004</v>
      </c>
      <c r="AL298" s="20">
        <f t="shared" si="234"/>
        <v>0</v>
      </c>
      <c r="AM298" s="21">
        <f t="shared" si="235"/>
        <v>35.4</v>
      </c>
      <c r="AN298" s="21">
        <f t="shared" si="236"/>
        <v>70.41</v>
      </c>
      <c r="AO298" s="21">
        <f t="shared" si="237"/>
        <v>24.62</v>
      </c>
      <c r="AP298" s="21">
        <f t="shared" si="238"/>
        <v>90.28</v>
      </c>
      <c r="AQ298" s="21">
        <f t="shared" si="239"/>
        <v>85.915000000000006</v>
      </c>
      <c r="AR298" s="21">
        <f t="shared" si="240"/>
        <v>36.380000000000003</v>
      </c>
      <c r="AS298" s="21">
        <f t="shared" si="241"/>
        <v>56.5</v>
      </c>
      <c r="AT298" s="21">
        <f t="shared" si="242"/>
        <v>42.7</v>
      </c>
      <c r="AU298" s="21">
        <f t="shared" si="243"/>
        <v>45.225000000000001</v>
      </c>
      <c r="AV298" s="21">
        <f t="shared" si="244"/>
        <v>24.4</v>
      </c>
      <c r="AW298" s="21">
        <f t="shared" si="245"/>
        <v>22.89</v>
      </c>
      <c r="AX298" s="21">
        <f t="shared" si="246"/>
        <v>16.86</v>
      </c>
      <c r="AY298" s="21">
        <f t="shared" si="247"/>
        <v>0</v>
      </c>
      <c r="AZ298" s="21">
        <f t="shared" si="248"/>
        <v>0</v>
      </c>
      <c r="BA298" s="21">
        <f t="shared" si="249"/>
        <v>0</v>
      </c>
      <c r="BB298" s="21">
        <f t="shared" si="250"/>
        <v>0</v>
      </c>
      <c r="BC298" s="21">
        <f t="shared" si="251"/>
        <v>0</v>
      </c>
      <c r="BD298" s="21">
        <f t="shared" si="252"/>
        <v>0</v>
      </c>
      <c r="BE298" s="21">
        <f t="shared" si="253"/>
        <v>0</v>
      </c>
      <c r="BF298" s="21">
        <f t="shared" si="254"/>
        <v>0</v>
      </c>
      <c r="BG298" s="21">
        <f t="shared" si="255"/>
        <v>0</v>
      </c>
      <c r="BH298" s="21">
        <f t="shared" si="256"/>
        <v>0</v>
      </c>
      <c r="BI298" s="21">
        <f t="shared" si="257"/>
        <v>0</v>
      </c>
      <c r="BJ298" s="21">
        <f t="shared" si="258"/>
        <v>0</v>
      </c>
      <c r="BK298" s="17">
        <f t="shared" si="259"/>
        <v>265.17146000000002</v>
      </c>
      <c r="BL298" s="22">
        <f t="shared" si="260"/>
        <v>222.83832000000001</v>
      </c>
      <c r="BM298" s="22">
        <f t="shared" si="261"/>
        <v>0</v>
      </c>
      <c r="BN298" s="22">
        <f t="shared" si="262"/>
        <v>14.301600000000001</v>
      </c>
      <c r="BO298" s="22">
        <f t="shared" si="263"/>
        <v>28.445640000000001</v>
      </c>
      <c r="BP298" s="22">
        <f t="shared" si="264"/>
        <v>9.9464800000000011</v>
      </c>
      <c r="BQ298" s="22">
        <f t="shared" si="265"/>
        <v>36.473120000000002</v>
      </c>
      <c r="BR298" s="22">
        <f t="shared" si="266"/>
        <v>34.70966</v>
      </c>
      <c r="BS298" s="22">
        <f t="shared" si="267"/>
        <v>14.697520000000001</v>
      </c>
      <c r="BT298" s="22">
        <f t="shared" si="268"/>
        <v>22.826000000000001</v>
      </c>
      <c r="BU298" s="22">
        <f t="shared" si="269"/>
        <v>17.250800000000002</v>
      </c>
      <c r="BV298" s="22">
        <f t="shared" si="270"/>
        <v>18.270900000000001</v>
      </c>
      <c r="BW298" s="22">
        <f t="shared" si="271"/>
        <v>9.8575999999999997</v>
      </c>
      <c r="BX298" s="22">
        <f t="shared" si="272"/>
        <v>9.24756</v>
      </c>
      <c r="BY298" s="22">
        <f t="shared" si="273"/>
        <v>6.8114400000000002</v>
      </c>
      <c r="BZ298" s="22">
        <f t="shared" si="274"/>
        <v>0</v>
      </c>
      <c r="CA298" s="22">
        <f t="shared" si="275"/>
        <v>0</v>
      </c>
      <c r="CB298" s="22">
        <f t="shared" si="276"/>
        <v>0</v>
      </c>
      <c r="CC298" s="22">
        <f t="shared" si="277"/>
        <v>0</v>
      </c>
      <c r="CD298" s="22">
        <f t="shared" si="278"/>
        <v>0</v>
      </c>
      <c r="CE298" s="22">
        <f t="shared" si="279"/>
        <v>0</v>
      </c>
      <c r="CF298" s="22">
        <f t="shared" si="280"/>
        <v>0</v>
      </c>
      <c r="CG298" s="22">
        <f t="shared" si="281"/>
        <v>0</v>
      </c>
      <c r="CH298" s="22">
        <f t="shared" si="282"/>
        <v>0</v>
      </c>
      <c r="CI298" s="22">
        <f t="shared" si="283"/>
        <v>0</v>
      </c>
      <c r="CJ298" s="22">
        <f t="shared" si="284"/>
        <v>0</v>
      </c>
      <c r="CK298" s="22">
        <f t="shared" si="285"/>
        <v>0</v>
      </c>
    </row>
    <row r="299" spans="1:89" x14ac:dyDescent="0.25">
      <c r="A299" t="str">
        <f>VLOOKUP($C299,'Tech Pallet'!$A:$J,10,0)</f>
        <v>NOV</v>
      </c>
      <c r="B299" s="30" t="str">
        <f>VLOOKUP(C299,'Tech Pallet'!A:I,3,0)</f>
        <v>KL Mini Cones</v>
      </c>
      <c r="C299" s="12">
        <f>VLOOKUP($D299,'DU -UCC'!B:C,2,0)</f>
        <v>64369052</v>
      </c>
      <c r="D299" s="84">
        <v>10075856001058</v>
      </c>
      <c r="E299" s="85" t="s">
        <v>329</v>
      </c>
      <c r="F299" s="86">
        <v>0</v>
      </c>
      <c r="G299" s="86">
        <v>3792</v>
      </c>
      <c r="H299" s="86">
        <v>4704</v>
      </c>
      <c r="I299" s="86">
        <v>2688</v>
      </c>
      <c r="J299" s="86">
        <v>7716</v>
      </c>
      <c r="K299" s="86">
        <v>5952</v>
      </c>
      <c r="L299" s="86">
        <v>8628</v>
      </c>
      <c r="M299" s="86">
        <v>5724</v>
      </c>
      <c r="N299" s="86">
        <v>4452</v>
      </c>
      <c r="O299" s="86">
        <v>2760</v>
      </c>
      <c r="P299" s="86">
        <v>3780</v>
      </c>
      <c r="Q299" s="86">
        <v>4114</v>
      </c>
      <c r="R299" s="86">
        <v>3852</v>
      </c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23">
        <f t="shared" si="230"/>
        <v>58162</v>
      </c>
      <c r="AF299">
        <f>VLOOKUP($C299,'Tech Pallet'!$A:$I,9,0)</f>
        <v>120</v>
      </c>
      <c r="AG299">
        <f>VLOOKUP($C299,'Tech Pallet'!$A:$H,8,0)</f>
        <v>5.3220000000000003E-3</v>
      </c>
      <c r="AH299" s="25">
        <f t="shared" si="286"/>
        <v>58162</v>
      </c>
      <c r="AI299" s="25">
        <f t="shared" si="231"/>
        <v>0</v>
      </c>
      <c r="AJ299" s="8">
        <f t="shared" si="232"/>
        <v>0</v>
      </c>
      <c r="AK299" s="21">
        <f t="shared" si="233"/>
        <v>484.68333333333334</v>
      </c>
      <c r="AL299" s="20">
        <f t="shared" si="234"/>
        <v>0</v>
      </c>
      <c r="AM299" s="21">
        <f t="shared" si="235"/>
        <v>31.6</v>
      </c>
      <c r="AN299" s="21">
        <f t="shared" si="236"/>
        <v>39.200000000000003</v>
      </c>
      <c r="AO299" s="21">
        <f t="shared" si="237"/>
        <v>22.4</v>
      </c>
      <c r="AP299" s="21">
        <f t="shared" si="238"/>
        <v>64.3</v>
      </c>
      <c r="AQ299" s="21">
        <f t="shared" si="239"/>
        <v>49.6</v>
      </c>
      <c r="AR299" s="21">
        <f t="shared" si="240"/>
        <v>71.900000000000006</v>
      </c>
      <c r="AS299" s="21">
        <f t="shared" si="241"/>
        <v>47.7</v>
      </c>
      <c r="AT299" s="21">
        <f t="shared" si="242"/>
        <v>37.1</v>
      </c>
      <c r="AU299" s="21">
        <f t="shared" si="243"/>
        <v>23</v>
      </c>
      <c r="AV299" s="21">
        <f t="shared" si="244"/>
        <v>31.5</v>
      </c>
      <c r="AW299" s="21">
        <f t="shared" si="245"/>
        <v>34.283333333333331</v>
      </c>
      <c r="AX299" s="21">
        <f t="shared" si="246"/>
        <v>32.1</v>
      </c>
      <c r="AY299" s="21">
        <f t="shared" si="247"/>
        <v>0</v>
      </c>
      <c r="AZ299" s="21">
        <f t="shared" si="248"/>
        <v>0</v>
      </c>
      <c r="BA299" s="21">
        <f t="shared" si="249"/>
        <v>0</v>
      </c>
      <c r="BB299" s="21">
        <f t="shared" si="250"/>
        <v>0</v>
      </c>
      <c r="BC299" s="21">
        <f t="shared" si="251"/>
        <v>0</v>
      </c>
      <c r="BD299" s="21">
        <f t="shared" si="252"/>
        <v>0</v>
      </c>
      <c r="BE299" s="21">
        <f t="shared" si="253"/>
        <v>0</v>
      </c>
      <c r="BF299" s="21">
        <f t="shared" si="254"/>
        <v>0</v>
      </c>
      <c r="BG299" s="21">
        <f t="shared" si="255"/>
        <v>0</v>
      </c>
      <c r="BH299" s="21">
        <f t="shared" si="256"/>
        <v>0</v>
      </c>
      <c r="BI299" s="21">
        <f t="shared" si="257"/>
        <v>0</v>
      </c>
      <c r="BJ299" s="21">
        <f t="shared" si="258"/>
        <v>0</v>
      </c>
      <c r="BK299" s="17">
        <f t="shared" si="259"/>
        <v>0</v>
      </c>
      <c r="BL299" s="22">
        <f t="shared" si="260"/>
        <v>309.53816399999999</v>
      </c>
      <c r="BM299" s="22">
        <f t="shared" si="261"/>
        <v>0</v>
      </c>
      <c r="BN299" s="22">
        <f t="shared" si="262"/>
        <v>20.181024000000001</v>
      </c>
      <c r="BO299" s="22">
        <f t="shared" si="263"/>
        <v>25.034688000000003</v>
      </c>
      <c r="BP299" s="22">
        <f t="shared" si="264"/>
        <v>14.305536</v>
      </c>
      <c r="BQ299" s="22">
        <f t="shared" si="265"/>
        <v>41.064552000000006</v>
      </c>
      <c r="BR299" s="22">
        <f t="shared" si="266"/>
        <v>31.676544000000003</v>
      </c>
      <c r="BS299" s="22">
        <f t="shared" si="267"/>
        <v>45.918216000000001</v>
      </c>
      <c r="BT299" s="22">
        <f t="shared" si="268"/>
        <v>30.463128000000001</v>
      </c>
      <c r="BU299" s="22">
        <f t="shared" si="269"/>
        <v>23.693544000000003</v>
      </c>
      <c r="BV299" s="22">
        <f t="shared" si="270"/>
        <v>14.688720000000002</v>
      </c>
      <c r="BW299" s="22">
        <f t="shared" si="271"/>
        <v>20.117160000000002</v>
      </c>
      <c r="BX299" s="22">
        <f t="shared" si="272"/>
        <v>21.894708000000001</v>
      </c>
      <c r="BY299" s="22">
        <f t="shared" si="273"/>
        <v>20.500344000000002</v>
      </c>
      <c r="BZ299" s="22">
        <f t="shared" si="274"/>
        <v>0</v>
      </c>
      <c r="CA299" s="22">
        <f t="shared" si="275"/>
        <v>0</v>
      </c>
      <c r="CB299" s="22">
        <f t="shared" si="276"/>
        <v>0</v>
      </c>
      <c r="CC299" s="22">
        <f t="shared" si="277"/>
        <v>0</v>
      </c>
      <c r="CD299" s="22">
        <f t="shared" si="278"/>
        <v>0</v>
      </c>
      <c r="CE299" s="22">
        <f t="shared" si="279"/>
        <v>0</v>
      </c>
      <c r="CF299" s="22">
        <f t="shared" si="280"/>
        <v>0</v>
      </c>
      <c r="CG299" s="22">
        <f t="shared" si="281"/>
        <v>0</v>
      </c>
      <c r="CH299" s="22">
        <f t="shared" si="282"/>
        <v>0</v>
      </c>
      <c r="CI299" s="22">
        <f t="shared" si="283"/>
        <v>0</v>
      </c>
      <c r="CJ299" s="22">
        <f t="shared" si="284"/>
        <v>0</v>
      </c>
      <c r="CK299" s="22">
        <f t="shared" si="285"/>
        <v>0</v>
      </c>
    </row>
    <row r="300" spans="1:89" x14ac:dyDescent="0.25">
      <c r="A300" t="str">
        <f>VLOOKUP($C300,'Tech Pallet'!$A:$J,10,0)</f>
        <v>PIC</v>
      </c>
      <c r="B300" s="30" t="str">
        <f>VLOOKUP(C300,'Tech Pallet'!A:I,3,0)</f>
        <v>2.4 Gal</v>
      </c>
      <c r="C300" s="12">
        <f>VLOOKUP($D300,'DU -UCC'!B:C,2,0)</f>
        <v>84135795</v>
      </c>
      <c r="D300" s="84">
        <v>10076840104144</v>
      </c>
      <c r="E300" s="85" t="s">
        <v>404</v>
      </c>
      <c r="F300" s="86">
        <v>33673</v>
      </c>
      <c r="G300" s="86">
        <v>1342</v>
      </c>
      <c r="H300" s="86">
        <v>1523</v>
      </c>
      <c r="I300" s="86">
        <v>3665</v>
      </c>
      <c r="J300" s="86">
        <v>2945</v>
      </c>
      <c r="K300" s="86">
        <v>3194</v>
      </c>
      <c r="L300" s="86">
        <v>3027</v>
      </c>
      <c r="M300" s="86">
        <v>4704</v>
      </c>
      <c r="N300" s="86">
        <v>3406</v>
      </c>
      <c r="O300" s="86">
        <v>1553</v>
      </c>
      <c r="P300" s="86">
        <v>1613</v>
      </c>
      <c r="Q300" s="86">
        <v>1281</v>
      </c>
      <c r="R300" s="86">
        <v>2412</v>
      </c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23">
        <f t="shared" si="230"/>
        <v>64338</v>
      </c>
      <c r="AF300">
        <f>VLOOKUP($C300,'Tech Pallet'!$A:$I,9,0)</f>
        <v>125</v>
      </c>
      <c r="AG300">
        <f>VLOOKUP($C300,'Tech Pallet'!$A:$H,8,0)</f>
        <v>9.0848256361922702E-3</v>
      </c>
      <c r="AH300" s="25">
        <f t="shared" si="286"/>
        <v>30665</v>
      </c>
      <c r="AI300" s="25">
        <f t="shared" si="231"/>
        <v>0</v>
      </c>
      <c r="AJ300" s="8">
        <f t="shared" si="232"/>
        <v>269.38400000000001</v>
      </c>
      <c r="AK300" s="21">
        <f t="shared" si="233"/>
        <v>245.32</v>
      </c>
      <c r="AL300" s="20">
        <f t="shared" si="234"/>
        <v>0</v>
      </c>
      <c r="AM300" s="21">
        <f t="shared" si="235"/>
        <v>10.736000000000001</v>
      </c>
      <c r="AN300" s="21">
        <f t="shared" si="236"/>
        <v>12.183999999999999</v>
      </c>
      <c r="AO300" s="21">
        <f t="shared" si="237"/>
        <v>29.32</v>
      </c>
      <c r="AP300" s="21">
        <f t="shared" si="238"/>
        <v>23.56</v>
      </c>
      <c r="AQ300" s="21">
        <f t="shared" si="239"/>
        <v>25.552</v>
      </c>
      <c r="AR300" s="21">
        <f t="shared" si="240"/>
        <v>24.216000000000001</v>
      </c>
      <c r="AS300" s="21">
        <f t="shared" si="241"/>
        <v>37.631999999999998</v>
      </c>
      <c r="AT300" s="21">
        <f t="shared" si="242"/>
        <v>27.248000000000001</v>
      </c>
      <c r="AU300" s="21">
        <f t="shared" si="243"/>
        <v>12.423999999999999</v>
      </c>
      <c r="AV300" s="21">
        <f t="shared" si="244"/>
        <v>12.904</v>
      </c>
      <c r="AW300" s="21">
        <f t="shared" si="245"/>
        <v>10.247999999999999</v>
      </c>
      <c r="AX300" s="21">
        <f t="shared" si="246"/>
        <v>19.295999999999999</v>
      </c>
      <c r="AY300" s="21">
        <f t="shared" si="247"/>
        <v>0</v>
      </c>
      <c r="AZ300" s="21">
        <f t="shared" si="248"/>
        <v>0</v>
      </c>
      <c r="BA300" s="21">
        <f t="shared" si="249"/>
        <v>0</v>
      </c>
      <c r="BB300" s="21">
        <f t="shared" si="250"/>
        <v>0</v>
      </c>
      <c r="BC300" s="21">
        <f t="shared" si="251"/>
        <v>0</v>
      </c>
      <c r="BD300" s="21">
        <f t="shared" si="252"/>
        <v>0</v>
      </c>
      <c r="BE300" s="21">
        <f t="shared" si="253"/>
        <v>0</v>
      </c>
      <c r="BF300" s="21">
        <f t="shared" si="254"/>
        <v>0</v>
      </c>
      <c r="BG300" s="21">
        <f t="shared" si="255"/>
        <v>0</v>
      </c>
      <c r="BH300" s="21">
        <f t="shared" si="256"/>
        <v>0</v>
      </c>
      <c r="BI300" s="21">
        <f t="shared" si="257"/>
        <v>0</v>
      </c>
      <c r="BJ300" s="21">
        <f t="shared" si="258"/>
        <v>0</v>
      </c>
      <c r="BK300" s="17">
        <f t="shared" si="259"/>
        <v>305.91333364750233</v>
      </c>
      <c r="BL300" s="22">
        <f t="shared" si="260"/>
        <v>278.58617813383597</v>
      </c>
      <c r="BM300" s="22">
        <f t="shared" si="261"/>
        <v>0</v>
      </c>
      <c r="BN300" s="22">
        <f t="shared" si="262"/>
        <v>12.191836003770026</v>
      </c>
      <c r="BO300" s="22">
        <f t="shared" si="263"/>
        <v>13.836189443920828</v>
      </c>
      <c r="BP300" s="22">
        <f t="shared" si="264"/>
        <v>33.295885956644668</v>
      </c>
      <c r="BQ300" s="22">
        <f t="shared" si="265"/>
        <v>26.754811498586236</v>
      </c>
      <c r="BR300" s="22">
        <f t="shared" si="266"/>
        <v>29.016933081998111</v>
      </c>
      <c r="BS300" s="22">
        <f t="shared" si="267"/>
        <v>27.499767200754</v>
      </c>
      <c r="BT300" s="22">
        <f t="shared" si="268"/>
        <v>42.735019792648437</v>
      </c>
      <c r="BU300" s="22">
        <f t="shared" si="269"/>
        <v>30.942916116870872</v>
      </c>
      <c r="BV300" s="22">
        <f t="shared" si="270"/>
        <v>14.108734213006596</v>
      </c>
      <c r="BW300" s="22">
        <f t="shared" si="271"/>
        <v>14.653823751178132</v>
      </c>
      <c r="BX300" s="22">
        <f t="shared" si="272"/>
        <v>11.637661639962298</v>
      </c>
      <c r="BY300" s="22">
        <f t="shared" si="273"/>
        <v>21.912599434495757</v>
      </c>
      <c r="BZ300" s="22">
        <f t="shared" si="274"/>
        <v>0</v>
      </c>
      <c r="CA300" s="22">
        <f t="shared" si="275"/>
        <v>0</v>
      </c>
      <c r="CB300" s="22">
        <f t="shared" si="276"/>
        <v>0</v>
      </c>
      <c r="CC300" s="22">
        <f t="shared" si="277"/>
        <v>0</v>
      </c>
      <c r="CD300" s="22">
        <f t="shared" si="278"/>
        <v>0</v>
      </c>
      <c r="CE300" s="22">
        <f t="shared" si="279"/>
        <v>0</v>
      </c>
      <c r="CF300" s="22">
        <f t="shared" si="280"/>
        <v>0</v>
      </c>
      <c r="CG300" s="22">
        <f t="shared" si="281"/>
        <v>0</v>
      </c>
      <c r="CH300" s="22">
        <f t="shared" si="282"/>
        <v>0</v>
      </c>
      <c r="CI300" s="22">
        <f t="shared" si="283"/>
        <v>0</v>
      </c>
      <c r="CJ300" s="22">
        <f t="shared" si="284"/>
        <v>0</v>
      </c>
      <c r="CK300" s="22">
        <f t="shared" si="285"/>
        <v>0</v>
      </c>
    </row>
    <row r="301" spans="1:89" x14ac:dyDescent="0.25">
      <c r="A301" t="str">
        <f>VLOOKUP($C301,'Tech Pallet'!$A:$J,10,0)</f>
        <v>NOV</v>
      </c>
      <c r="B301" s="30" t="str">
        <f>VLOOKUP(C301,'Tech Pallet'!A:I,3,0)</f>
        <v>MG Sticks</v>
      </c>
      <c r="C301" s="12">
        <f>VLOOKUP($D301,'DU -UCC'!B:C,2,0)</f>
        <v>65539504</v>
      </c>
      <c r="D301" s="84">
        <v>10077567004847</v>
      </c>
      <c r="E301" s="85" t="s">
        <v>831</v>
      </c>
      <c r="F301" s="86"/>
      <c r="G301" s="86">
        <v>0</v>
      </c>
      <c r="H301" s="86">
        <v>0</v>
      </c>
      <c r="I301" s="86">
        <v>0</v>
      </c>
      <c r="J301" s="86">
        <v>0</v>
      </c>
      <c r="K301" s="86">
        <v>0</v>
      </c>
      <c r="L301" s="86">
        <v>0</v>
      </c>
      <c r="M301" s="86">
        <v>0</v>
      </c>
      <c r="N301" s="86">
        <v>0</v>
      </c>
      <c r="O301" s="86">
        <v>0</v>
      </c>
      <c r="P301" s="86">
        <v>0</v>
      </c>
      <c r="Q301" s="86">
        <v>0</v>
      </c>
      <c r="R301" s="86">
        <v>0</v>
      </c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23">
        <f t="shared" si="230"/>
        <v>0</v>
      </c>
      <c r="AF301">
        <f>VLOOKUP($C301,'Tech Pallet'!$A:$I,9,0)</f>
        <v>210</v>
      </c>
      <c r="AG301">
        <f>VLOOKUP($C301,'Tech Pallet'!$A:$H,8,0)</f>
        <v>1.9199999999999998E-3</v>
      </c>
      <c r="AH301" s="25">
        <f t="shared" si="286"/>
        <v>0</v>
      </c>
      <c r="AI301" s="25">
        <f t="shared" si="231"/>
        <v>0</v>
      </c>
      <c r="AJ301" s="8">
        <f t="shared" si="232"/>
        <v>0</v>
      </c>
      <c r="AK301" s="21">
        <f t="shared" si="233"/>
        <v>0</v>
      </c>
      <c r="AL301" s="20">
        <f t="shared" si="234"/>
        <v>0</v>
      </c>
      <c r="AM301" s="21">
        <f t="shared" si="235"/>
        <v>0</v>
      </c>
      <c r="AN301" s="21">
        <f t="shared" si="236"/>
        <v>0</v>
      </c>
      <c r="AO301" s="21">
        <f t="shared" si="237"/>
        <v>0</v>
      </c>
      <c r="AP301" s="21">
        <f t="shared" si="238"/>
        <v>0</v>
      </c>
      <c r="AQ301" s="21">
        <f t="shared" si="239"/>
        <v>0</v>
      </c>
      <c r="AR301" s="21">
        <f t="shared" si="240"/>
        <v>0</v>
      </c>
      <c r="AS301" s="21">
        <f t="shared" si="241"/>
        <v>0</v>
      </c>
      <c r="AT301" s="21">
        <f t="shared" si="242"/>
        <v>0</v>
      </c>
      <c r="AU301" s="21">
        <f t="shared" si="243"/>
        <v>0</v>
      </c>
      <c r="AV301" s="21">
        <f t="shared" si="244"/>
        <v>0</v>
      </c>
      <c r="AW301" s="21">
        <f t="shared" si="245"/>
        <v>0</v>
      </c>
      <c r="AX301" s="21">
        <f t="shared" si="246"/>
        <v>0</v>
      </c>
      <c r="AY301" s="21">
        <f t="shared" si="247"/>
        <v>0</v>
      </c>
      <c r="AZ301" s="21">
        <f t="shared" si="248"/>
        <v>0</v>
      </c>
      <c r="BA301" s="21">
        <f t="shared" si="249"/>
        <v>0</v>
      </c>
      <c r="BB301" s="21">
        <f t="shared" si="250"/>
        <v>0</v>
      </c>
      <c r="BC301" s="21">
        <f t="shared" si="251"/>
        <v>0</v>
      </c>
      <c r="BD301" s="21">
        <f t="shared" si="252"/>
        <v>0</v>
      </c>
      <c r="BE301" s="21">
        <f t="shared" si="253"/>
        <v>0</v>
      </c>
      <c r="BF301" s="21">
        <f t="shared" si="254"/>
        <v>0</v>
      </c>
      <c r="BG301" s="21">
        <f t="shared" si="255"/>
        <v>0</v>
      </c>
      <c r="BH301" s="21">
        <f t="shared" si="256"/>
        <v>0</v>
      </c>
      <c r="BI301" s="21">
        <f t="shared" si="257"/>
        <v>0</v>
      </c>
      <c r="BJ301" s="21">
        <f t="shared" si="258"/>
        <v>0</v>
      </c>
      <c r="BK301" s="17">
        <f t="shared" si="259"/>
        <v>0</v>
      </c>
      <c r="BL301" s="22">
        <f t="shared" si="260"/>
        <v>0</v>
      </c>
      <c r="BM301" s="22">
        <f t="shared" si="261"/>
        <v>0</v>
      </c>
      <c r="BN301" s="22">
        <f t="shared" si="262"/>
        <v>0</v>
      </c>
      <c r="BO301" s="22">
        <f t="shared" si="263"/>
        <v>0</v>
      </c>
      <c r="BP301" s="22">
        <f t="shared" si="264"/>
        <v>0</v>
      </c>
      <c r="BQ301" s="22">
        <f t="shared" si="265"/>
        <v>0</v>
      </c>
      <c r="BR301" s="22">
        <f t="shared" si="266"/>
        <v>0</v>
      </c>
      <c r="BS301" s="22">
        <f t="shared" si="267"/>
        <v>0</v>
      </c>
      <c r="BT301" s="22">
        <f t="shared" si="268"/>
        <v>0</v>
      </c>
      <c r="BU301" s="22">
        <f t="shared" si="269"/>
        <v>0</v>
      </c>
      <c r="BV301" s="22">
        <f t="shared" si="270"/>
        <v>0</v>
      </c>
      <c r="BW301" s="22">
        <f t="shared" si="271"/>
        <v>0</v>
      </c>
      <c r="BX301" s="22">
        <f t="shared" si="272"/>
        <v>0</v>
      </c>
      <c r="BY301" s="22">
        <f t="shared" si="273"/>
        <v>0</v>
      </c>
      <c r="BZ301" s="22">
        <f t="shared" si="274"/>
        <v>0</v>
      </c>
      <c r="CA301" s="22">
        <f t="shared" si="275"/>
        <v>0</v>
      </c>
      <c r="CB301" s="22">
        <f t="shared" si="276"/>
        <v>0</v>
      </c>
      <c r="CC301" s="22">
        <f t="shared" si="277"/>
        <v>0</v>
      </c>
      <c r="CD301" s="22">
        <f t="shared" si="278"/>
        <v>0</v>
      </c>
      <c r="CE301" s="22">
        <f t="shared" si="279"/>
        <v>0</v>
      </c>
      <c r="CF301" s="22">
        <f t="shared" si="280"/>
        <v>0</v>
      </c>
      <c r="CG301" s="22">
        <f t="shared" si="281"/>
        <v>0</v>
      </c>
      <c r="CH301" s="22">
        <f t="shared" si="282"/>
        <v>0</v>
      </c>
      <c r="CI301" s="22">
        <f t="shared" si="283"/>
        <v>0</v>
      </c>
      <c r="CJ301" s="22">
        <f t="shared" si="284"/>
        <v>0</v>
      </c>
      <c r="CK301" s="22">
        <f t="shared" si="285"/>
        <v>0</v>
      </c>
    </row>
    <row r="302" spans="1:89" x14ac:dyDescent="0.25">
      <c r="A302" t="str">
        <f>VLOOKUP($C302,'Tech Pallet'!$A:$J,10,0)</f>
        <v>NOV</v>
      </c>
      <c r="B302" s="30" t="str">
        <f>VLOOKUP(C302,'Tech Pallet'!A:I,3,0)</f>
        <v>MG Sticks</v>
      </c>
      <c r="C302" s="12">
        <f>VLOOKUP($D302,'DU -UCC'!B:C,2,0)</f>
        <v>64360314</v>
      </c>
      <c r="D302" s="84">
        <v>10850001974001</v>
      </c>
      <c r="E302" s="85" t="s">
        <v>267</v>
      </c>
      <c r="F302" s="86">
        <v>0</v>
      </c>
      <c r="G302" s="86">
        <v>0</v>
      </c>
      <c r="H302" s="86">
        <v>90</v>
      </c>
      <c r="I302" s="86">
        <v>8355</v>
      </c>
      <c r="J302" s="86">
        <v>6117</v>
      </c>
      <c r="K302" s="86">
        <v>7275</v>
      </c>
      <c r="L302" s="86">
        <v>4755</v>
      </c>
      <c r="M302" s="86">
        <v>3720</v>
      </c>
      <c r="N302" s="86">
        <v>3330</v>
      </c>
      <c r="O302" s="86">
        <v>3045</v>
      </c>
      <c r="P302" s="86">
        <v>5550</v>
      </c>
      <c r="Q302" s="86">
        <v>1815</v>
      </c>
      <c r="R302" s="86">
        <v>1275</v>
      </c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23">
        <f t="shared" si="230"/>
        <v>45327</v>
      </c>
      <c r="AF302">
        <f>VLOOKUP($C302,'Tech Pallet'!$A:$I,9,0)</f>
        <v>195</v>
      </c>
      <c r="AG302">
        <f>VLOOKUP($C302,'Tech Pallet'!$A:$H,8,0)</f>
        <v>2.8319999999999999E-3</v>
      </c>
      <c r="AH302" s="25">
        <f t="shared" si="286"/>
        <v>45327</v>
      </c>
      <c r="AI302" s="25">
        <f t="shared" si="231"/>
        <v>0</v>
      </c>
      <c r="AJ302" s="8">
        <f t="shared" si="232"/>
        <v>0</v>
      </c>
      <c r="AK302" s="21">
        <f t="shared" si="233"/>
        <v>232.44615384615383</v>
      </c>
      <c r="AL302" s="20">
        <f t="shared" si="234"/>
        <v>0</v>
      </c>
      <c r="AM302" s="21">
        <f t="shared" si="235"/>
        <v>0</v>
      </c>
      <c r="AN302" s="21">
        <f t="shared" si="236"/>
        <v>0.46153846153846156</v>
      </c>
      <c r="AO302" s="21">
        <f t="shared" si="237"/>
        <v>42.846153846153847</v>
      </c>
      <c r="AP302" s="21">
        <f t="shared" si="238"/>
        <v>31.369230769230768</v>
      </c>
      <c r="AQ302" s="21">
        <f t="shared" si="239"/>
        <v>37.307692307692307</v>
      </c>
      <c r="AR302" s="21">
        <f t="shared" si="240"/>
        <v>24.384615384615383</v>
      </c>
      <c r="AS302" s="21">
        <f t="shared" si="241"/>
        <v>19.076923076923077</v>
      </c>
      <c r="AT302" s="21">
        <f t="shared" si="242"/>
        <v>17.076923076923077</v>
      </c>
      <c r="AU302" s="21">
        <f t="shared" si="243"/>
        <v>15.615384615384615</v>
      </c>
      <c r="AV302" s="21">
        <f t="shared" si="244"/>
        <v>28.46153846153846</v>
      </c>
      <c r="AW302" s="21">
        <f t="shared" si="245"/>
        <v>9.3076923076923084</v>
      </c>
      <c r="AX302" s="21">
        <f t="shared" si="246"/>
        <v>6.5384615384615383</v>
      </c>
      <c r="AY302" s="21">
        <f t="shared" si="247"/>
        <v>0</v>
      </c>
      <c r="AZ302" s="21">
        <f t="shared" si="248"/>
        <v>0</v>
      </c>
      <c r="BA302" s="21">
        <f t="shared" si="249"/>
        <v>0</v>
      </c>
      <c r="BB302" s="21">
        <f t="shared" si="250"/>
        <v>0</v>
      </c>
      <c r="BC302" s="21">
        <f t="shared" si="251"/>
        <v>0</v>
      </c>
      <c r="BD302" s="21">
        <f t="shared" si="252"/>
        <v>0</v>
      </c>
      <c r="BE302" s="21">
        <f t="shared" si="253"/>
        <v>0</v>
      </c>
      <c r="BF302" s="21">
        <f t="shared" si="254"/>
        <v>0</v>
      </c>
      <c r="BG302" s="21">
        <f t="shared" si="255"/>
        <v>0</v>
      </c>
      <c r="BH302" s="21">
        <f t="shared" si="256"/>
        <v>0</v>
      </c>
      <c r="BI302" s="21">
        <f t="shared" si="257"/>
        <v>0</v>
      </c>
      <c r="BJ302" s="21">
        <f t="shared" si="258"/>
        <v>0</v>
      </c>
      <c r="BK302" s="17">
        <f t="shared" si="259"/>
        <v>0</v>
      </c>
      <c r="BL302" s="22">
        <f t="shared" si="260"/>
        <v>128.36606399999999</v>
      </c>
      <c r="BM302" s="22">
        <f t="shared" si="261"/>
        <v>0</v>
      </c>
      <c r="BN302" s="22">
        <f t="shared" si="262"/>
        <v>0</v>
      </c>
      <c r="BO302" s="22">
        <f t="shared" si="263"/>
        <v>0.25488</v>
      </c>
      <c r="BP302" s="22">
        <f t="shared" si="264"/>
        <v>23.661359999999998</v>
      </c>
      <c r="BQ302" s="22">
        <f t="shared" si="265"/>
        <v>17.323343999999999</v>
      </c>
      <c r="BR302" s="22">
        <f t="shared" si="266"/>
        <v>20.602799999999998</v>
      </c>
      <c r="BS302" s="22">
        <f t="shared" si="267"/>
        <v>13.466159999999999</v>
      </c>
      <c r="BT302" s="22">
        <f t="shared" si="268"/>
        <v>10.53504</v>
      </c>
      <c r="BU302" s="22">
        <f t="shared" si="269"/>
        <v>9.4305599999999998</v>
      </c>
      <c r="BV302" s="22">
        <f t="shared" si="270"/>
        <v>8.6234400000000004</v>
      </c>
      <c r="BW302" s="22">
        <f t="shared" si="271"/>
        <v>15.717599999999999</v>
      </c>
      <c r="BX302" s="22">
        <f t="shared" si="272"/>
        <v>5.1400800000000002</v>
      </c>
      <c r="BY302" s="22">
        <f t="shared" si="273"/>
        <v>3.6107999999999998</v>
      </c>
      <c r="BZ302" s="22">
        <f t="shared" si="274"/>
        <v>0</v>
      </c>
      <c r="CA302" s="22">
        <f t="shared" si="275"/>
        <v>0</v>
      </c>
      <c r="CB302" s="22">
        <f t="shared" si="276"/>
        <v>0</v>
      </c>
      <c r="CC302" s="22">
        <f t="shared" si="277"/>
        <v>0</v>
      </c>
      <c r="CD302" s="22">
        <f t="shared" si="278"/>
        <v>0</v>
      </c>
      <c r="CE302" s="22">
        <f t="shared" si="279"/>
        <v>0</v>
      </c>
      <c r="CF302" s="22">
        <f t="shared" si="280"/>
        <v>0</v>
      </c>
      <c r="CG302" s="22">
        <f t="shared" si="281"/>
        <v>0</v>
      </c>
      <c r="CH302" s="22">
        <f t="shared" si="282"/>
        <v>0</v>
      </c>
      <c r="CI302" s="22">
        <f t="shared" si="283"/>
        <v>0</v>
      </c>
      <c r="CJ302" s="22">
        <f t="shared" si="284"/>
        <v>0</v>
      </c>
      <c r="CK302" s="22">
        <f t="shared" si="285"/>
        <v>0</v>
      </c>
    </row>
    <row r="303" spans="1:89" x14ac:dyDescent="0.25">
      <c r="A303" t="str">
        <f>VLOOKUP($C303,'Tech Pallet'!$A:$J,10,0)</f>
        <v>PIC</v>
      </c>
      <c r="B303" s="30" t="str">
        <f>VLOOKUP(C303,'Tech Pallet'!A:I,3,0)</f>
        <v>BJ PTS</v>
      </c>
      <c r="C303" s="12">
        <f>VLOOKUP($D303,'DU -UCC'!B:C,2,0)</f>
        <v>62678152</v>
      </c>
      <c r="D303" s="84">
        <v>10076840003836</v>
      </c>
      <c r="E303" s="85" t="s">
        <v>368</v>
      </c>
      <c r="F303" s="86">
        <v>80885</v>
      </c>
      <c r="G303" s="86">
        <v>2810</v>
      </c>
      <c r="H303" s="86">
        <v>4615</v>
      </c>
      <c r="I303" s="86">
        <v>3514</v>
      </c>
      <c r="J303" s="86">
        <v>3239</v>
      </c>
      <c r="K303" s="86">
        <v>3077</v>
      </c>
      <c r="L303" s="86">
        <v>4111</v>
      </c>
      <c r="M303" s="86">
        <v>4232</v>
      </c>
      <c r="N303" s="86">
        <v>3106</v>
      </c>
      <c r="O303" s="86">
        <v>3632</v>
      </c>
      <c r="P303" s="86">
        <v>2063</v>
      </c>
      <c r="Q303" s="86">
        <v>2071</v>
      </c>
      <c r="R303" s="86">
        <v>1907</v>
      </c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23">
        <f t="shared" si="230"/>
        <v>119262</v>
      </c>
      <c r="AF303">
        <f>VLOOKUP($C303,'Tech Pallet'!$A:$I,9,0)</f>
        <v>240</v>
      </c>
      <c r="AG303">
        <f>VLOOKUP($C303,'Tech Pallet'!$A:$H,8,0)</f>
        <v>3.7839999999999996E-3</v>
      </c>
      <c r="AH303" s="25">
        <f t="shared" si="286"/>
        <v>38377</v>
      </c>
      <c r="AI303" s="25">
        <f t="shared" si="231"/>
        <v>0</v>
      </c>
      <c r="AJ303" s="8">
        <f t="shared" si="232"/>
        <v>337.02083333333331</v>
      </c>
      <c r="AK303" s="21">
        <f t="shared" si="233"/>
        <v>159.90416666666667</v>
      </c>
      <c r="AL303" s="20">
        <f t="shared" si="234"/>
        <v>0</v>
      </c>
      <c r="AM303" s="21">
        <f t="shared" si="235"/>
        <v>11.708333333333334</v>
      </c>
      <c r="AN303" s="21">
        <f t="shared" si="236"/>
        <v>19.229166666666668</v>
      </c>
      <c r="AO303" s="21">
        <f t="shared" si="237"/>
        <v>14.641666666666667</v>
      </c>
      <c r="AP303" s="21">
        <f t="shared" si="238"/>
        <v>13.495833333333334</v>
      </c>
      <c r="AQ303" s="21">
        <f t="shared" si="239"/>
        <v>12.820833333333333</v>
      </c>
      <c r="AR303" s="21">
        <f t="shared" si="240"/>
        <v>17.129166666666666</v>
      </c>
      <c r="AS303" s="21">
        <f t="shared" si="241"/>
        <v>17.633333333333333</v>
      </c>
      <c r="AT303" s="21">
        <f t="shared" si="242"/>
        <v>12.941666666666666</v>
      </c>
      <c r="AU303" s="21">
        <f t="shared" si="243"/>
        <v>15.133333333333333</v>
      </c>
      <c r="AV303" s="21">
        <f t="shared" si="244"/>
        <v>8.5958333333333332</v>
      </c>
      <c r="AW303" s="21">
        <f t="shared" si="245"/>
        <v>8.6291666666666664</v>
      </c>
      <c r="AX303" s="21">
        <f t="shared" si="246"/>
        <v>7.9458333333333337</v>
      </c>
      <c r="AY303" s="21">
        <f t="shared" si="247"/>
        <v>0</v>
      </c>
      <c r="AZ303" s="21">
        <f t="shared" si="248"/>
        <v>0</v>
      </c>
      <c r="BA303" s="21">
        <f t="shared" si="249"/>
        <v>0</v>
      </c>
      <c r="BB303" s="21">
        <f t="shared" si="250"/>
        <v>0</v>
      </c>
      <c r="BC303" s="21">
        <f t="shared" si="251"/>
        <v>0</v>
      </c>
      <c r="BD303" s="21">
        <f t="shared" si="252"/>
        <v>0</v>
      </c>
      <c r="BE303" s="21">
        <f t="shared" si="253"/>
        <v>0</v>
      </c>
      <c r="BF303" s="21">
        <f t="shared" si="254"/>
        <v>0</v>
      </c>
      <c r="BG303" s="21">
        <f t="shared" si="255"/>
        <v>0</v>
      </c>
      <c r="BH303" s="21">
        <f t="shared" si="256"/>
        <v>0</v>
      </c>
      <c r="BI303" s="21">
        <f t="shared" si="257"/>
        <v>0</v>
      </c>
      <c r="BJ303" s="21">
        <f t="shared" si="258"/>
        <v>0</v>
      </c>
      <c r="BK303" s="17">
        <f t="shared" si="259"/>
        <v>306.06883999999997</v>
      </c>
      <c r="BL303" s="22">
        <f t="shared" si="260"/>
        <v>145.21856799999998</v>
      </c>
      <c r="BM303" s="22">
        <f t="shared" si="261"/>
        <v>0</v>
      </c>
      <c r="BN303" s="22">
        <f t="shared" si="262"/>
        <v>10.633039999999999</v>
      </c>
      <c r="BO303" s="22">
        <f t="shared" si="263"/>
        <v>17.463159999999998</v>
      </c>
      <c r="BP303" s="22">
        <f t="shared" si="264"/>
        <v>13.296975999999999</v>
      </c>
      <c r="BQ303" s="22">
        <f t="shared" si="265"/>
        <v>12.256375999999999</v>
      </c>
      <c r="BR303" s="22">
        <f t="shared" si="266"/>
        <v>11.643367999999999</v>
      </c>
      <c r="BS303" s="22">
        <f t="shared" si="267"/>
        <v>15.556023999999999</v>
      </c>
      <c r="BT303" s="22">
        <f t="shared" si="268"/>
        <v>16.013887999999998</v>
      </c>
      <c r="BU303" s="22">
        <f t="shared" si="269"/>
        <v>11.753103999999999</v>
      </c>
      <c r="BV303" s="22">
        <f t="shared" si="270"/>
        <v>13.743487999999999</v>
      </c>
      <c r="BW303" s="22">
        <f t="shared" si="271"/>
        <v>7.8063919999999989</v>
      </c>
      <c r="BX303" s="22">
        <f t="shared" si="272"/>
        <v>7.836663999999999</v>
      </c>
      <c r="BY303" s="22">
        <f t="shared" si="273"/>
        <v>7.2160879999999992</v>
      </c>
      <c r="BZ303" s="22">
        <f t="shared" si="274"/>
        <v>0</v>
      </c>
      <c r="CA303" s="22">
        <f t="shared" si="275"/>
        <v>0</v>
      </c>
      <c r="CB303" s="22">
        <f t="shared" si="276"/>
        <v>0</v>
      </c>
      <c r="CC303" s="22">
        <f t="shared" si="277"/>
        <v>0</v>
      </c>
      <c r="CD303" s="22">
        <f t="shared" si="278"/>
        <v>0</v>
      </c>
      <c r="CE303" s="22">
        <f t="shared" si="279"/>
        <v>0</v>
      </c>
      <c r="CF303" s="22">
        <f t="shared" si="280"/>
        <v>0</v>
      </c>
      <c r="CG303" s="22">
        <f t="shared" si="281"/>
        <v>0</v>
      </c>
      <c r="CH303" s="22">
        <f t="shared" si="282"/>
        <v>0</v>
      </c>
      <c r="CI303" s="22">
        <f t="shared" si="283"/>
        <v>0</v>
      </c>
      <c r="CJ303" s="22">
        <f t="shared" si="284"/>
        <v>0</v>
      </c>
      <c r="CK303" s="22">
        <f t="shared" si="285"/>
        <v>0</v>
      </c>
    </row>
    <row r="304" spans="1:89" x14ac:dyDescent="0.25">
      <c r="A304" t="str">
        <f>VLOOKUP($C304,'Tech Pallet'!$A:$J,10,0)</f>
        <v>NOV</v>
      </c>
      <c r="B304" s="30" t="str">
        <f>VLOOKUP(C304,'Tech Pallet'!A:I,3,0)</f>
        <v>MG Sticks</v>
      </c>
      <c r="C304" s="12">
        <f>VLOOKUP($D304,'DU -UCC'!B:C,2,0)</f>
        <v>62712055</v>
      </c>
      <c r="D304" s="84">
        <v>10077567132274</v>
      </c>
      <c r="E304" s="85" t="s">
        <v>375</v>
      </c>
      <c r="F304" s="86">
        <v>72109</v>
      </c>
      <c r="G304" s="86">
        <v>3108</v>
      </c>
      <c r="H304" s="86">
        <v>3570</v>
      </c>
      <c r="I304" s="86">
        <v>4719</v>
      </c>
      <c r="J304" s="86">
        <v>5229</v>
      </c>
      <c r="K304" s="86">
        <v>5271</v>
      </c>
      <c r="L304" s="86">
        <v>7238</v>
      </c>
      <c r="M304" s="86">
        <v>6244</v>
      </c>
      <c r="N304" s="86">
        <v>4160</v>
      </c>
      <c r="O304" s="86">
        <v>4683</v>
      </c>
      <c r="P304" s="86">
        <v>4284</v>
      </c>
      <c r="Q304" s="86">
        <v>3402</v>
      </c>
      <c r="R304" s="86">
        <v>2142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23">
        <f t="shared" si="230"/>
        <v>126159</v>
      </c>
      <c r="AF304">
        <f>VLOOKUP($C304,'Tech Pallet'!$A:$I,9,0)</f>
        <v>210</v>
      </c>
      <c r="AG304">
        <f>VLOOKUP($C304,'Tech Pallet'!$A:$H,8,0)</f>
        <v>2.16E-3</v>
      </c>
      <c r="AH304" s="25">
        <f t="shared" si="286"/>
        <v>54050</v>
      </c>
      <c r="AI304" s="25">
        <f t="shared" si="231"/>
        <v>0</v>
      </c>
      <c r="AJ304" s="8">
        <f t="shared" si="232"/>
        <v>343.37619047619046</v>
      </c>
      <c r="AK304" s="21">
        <f t="shared" si="233"/>
        <v>257.38095238095241</v>
      </c>
      <c r="AL304" s="20">
        <f t="shared" si="234"/>
        <v>0</v>
      </c>
      <c r="AM304" s="21">
        <f t="shared" si="235"/>
        <v>14.8</v>
      </c>
      <c r="AN304" s="21">
        <f t="shared" si="236"/>
        <v>17</v>
      </c>
      <c r="AO304" s="21">
        <f t="shared" si="237"/>
        <v>22.471428571428572</v>
      </c>
      <c r="AP304" s="21">
        <f t="shared" si="238"/>
        <v>24.9</v>
      </c>
      <c r="AQ304" s="21">
        <f t="shared" si="239"/>
        <v>25.1</v>
      </c>
      <c r="AR304" s="21">
        <f t="shared" si="240"/>
        <v>34.466666666666669</v>
      </c>
      <c r="AS304" s="21">
        <f t="shared" si="241"/>
        <v>29.733333333333334</v>
      </c>
      <c r="AT304" s="21">
        <f t="shared" si="242"/>
        <v>19.80952380952381</v>
      </c>
      <c r="AU304" s="21">
        <f t="shared" si="243"/>
        <v>22.3</v>
      </c>
      <c r="AV304" s="21">
        <f t="shared" si="244"/>
        <v>20.399999999999999</v>
      </c>
      <c r="AW304" s="21">
        <f t="shared" si="245"/>
        <v>16.2</v>
      </c>
      <c r="AX304" s="21">
        <f t="shared" si="246"/>
        <v>10.199999999999999</v>
      </c>
      <c r="AY304" s="21">
        <f t="shared" si="247"/>
        <v>0</v>
      </c>
      <c r="AZ304" s="21">
        <f t="shared" si="248"/>
        <v>0</v>
      </c>
      <c r="BA304" s="21">
        <f t="shared" si="249"/>
        <v>0</v>
      </c>
      <c r="BB304" s="21">
        <f t="shared" si="250"/>
        <v>0</v>
      </c>
      <c r="BC304" s="21">
        <f t="shared" si="251"/>
        <v>0</v>
      </c>
      <c r="BD304" s="21">
        <f t="shared" si="252"/>
        <v>0</v>
      </c>
      <c r="BE304" s="21">
        <f t="shared" si="253"/>
        <v>0</v>
      </c>
      <c r="BF304" s="21">
        <f t="shared" si="254"/>
        <v>0</v>
      </c>
      <c r="BG304" s="21">
        <f t="shared" si="255"/>
        <v>0</v>
      </c>
      <c r="BH304" s="21">
        <f t="shared" si="256"/>
        <v>0</v>
      </c>
      <c r="BI304" s="21">
        <f t="shared" si="257"/>
        <v>0</v>
      </c>
      <c r="BJ304" s="21">
        <f t="shared" si="258"/>
        <v>0</v>
      </c>
      <c r="BK304" s="17">
        <f t="shared" si="259"/>
        <v>155.75543999999999</v>
      </c>
      <c r="BL304" s="22">
        <f t="shared" si="260"/>
        <v>116.748</v>
      </c>
      <c r="BM304" s="22">
        <f t="shared" si="261"/>
        <v>0</v>
      </c>
      <c r="BN304" s="22">
        <f t="shared" si="262"/>
        <v>6.7132800000000001</v>
      </c>
      <c r="BO304" s="22">
        <f t="shared" si="263"/>
        <v>7.7111999999999998</v>
      </c>
      <c r="BP304" s="22">
        <f t="shared" si="264"/>
        <v>10.19304</v>
      </c>
      <c r="BQ304" s="22">
        <f t="shared" si="265"/>
        <v>11.294639999999999</v>
      </c>
      <c r="BR304" s="22">
        <f t="shared" si="266"/>
        <v>11.38536</v>
      </c>
      <c r="BS304" s="22">
        <f t="shared" si="267"/>
        <v>15.634080000000001</v>
      </c>
      <c r="BT304" s="22">
        <f t="shared" si="268"/>
        <v>13.48704</v>
      </c>
      <c r="BU304" s="22">
        <f t="shared" si="269"/>
        <v>8.9855999999999998</v>
      </c>
      <c r="BV304" s="22">
        <f t="shared" si="270"/>
        <v>10.11528</v>
      </c>
      <c r="BW304" s="22">
        <f t="shared" si="271"/>
        <v>9.2534399999999994</v>
      </c>
      <c r="BX304" s="22">
        <f t="shared" si="272"/>
        <v>7.3483200000000002</v>
      </c>
      <c r="BY304" s="22">
        <f t="shared" si="273"/>
        <v>4.6267199999999997</v>
      </c>
      <c r="BZ304" s="22">
        <f t="shared" si="274"/>
        <v>0</v>
      </c>
      <c r="CA304" s="22">
        <f t="shared" si="275"/>
        <v>0</v>
      </c>
      <c r="CB304" s="22">
        <f t="shared" si="276"/>
        <v>0</v>
      </c>
      <c r="CC304" s="22">
        <f t="shared" si="277"/>
        <v>0</v>
      </c>
      <c r="CD304" s="22">
        <f t="shared" si="278"/>
        <v>0</v>
      </c>
      <c r="CE304" s="22">
        <f t="shared" si="279"/>
        <v>0</v>
      </c>
      <c r="CF304" s="22">
        <f t="shared" si="280"/>
        <v>0</v>
      </c>
      <c r="CG304" s="22">
        <f t="shared" si="281"/>
        <v>0</v>
      </c>
      <c r="CH304" s="22">
        <f t="shared" si="282"/>
        <v>0</v>
      </c>
      <c r="CI304" s="22">
        <f t="shared" si="283"/>
        <v>0</v>
      </c>
      <c r="CJ304" s="22">
        <f t="shared" si="284"/>
        <v>0</v>
      </c>
      <c r="CK304" s="22">
        <f t="shared" si="285"/>
        <v>0</v>
      </c>
    </row>
    <row r="305" spans="1:89" x14ac:dyDescent="0.25">
      <c r="A305" t="str">
        <f>VLOOKUP($C305,'Tech Pallet'!$A:$J,10,0)</f>
        <v>NOV</v>
      </c>
      <c r="B305" s="30" t="str">
        <f>VLOOKUP(C305,'Tech Pallet'!A:I,3,0)</f>
        <v>MBG</v>
      </c>
      <c r="C305" s="12">
        <f>VLOOKUP($D305,'DU -UCC'!B:C,2,0)</f>
        <v>64789261</v>
      </c>
      <c r="D305" s="84">
        <v>10041000054157</v>
      </c>
      <c r="E305" s="85" t="s">
        <v>386</v>
      </c>
      <c r="F305" s="86">
        <v>59592</v>
      </c>
      <c r="G305" s="86">
        <v>2140</v>
      </c>
      <c r="H305" s="86">
        <v>2079</v>
      </c>
      <c r="I305" s="86">
        <v>4009</v>
      </c>
      <c r="J305" s="86">
        <v>3471</v>
      </c>
      <c r="K305" s="86">
        <v>9393</v>
      </c>
      <c r="L305" s="86">
        <v>10021</v>
      </c>
      <c r="M305" s="86">
        <v>8227</v>
      </c>
      <c r="N305" s="86">
        <v>5025</v>
      </c>
      <c r="O305" s="86">
        <v>3195</v>
      </c>
      <c r="P305" s="86">
        <v>2580</v>
      </c>
      <c r="Q305" s="86">
        <v>2751</v>
      </c>
      <c r="R305" s="86">
        <v>705</v>
      </c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23">
        <f t="shared" si="230"/>
        <v>113188</v>
      </c>
      <c r="AF305">
        <f>VLOOKUP($C305,'Tech Pallet'!$A:$I,9,0)</f>
        <v>225</v>
      </c>
      <c r="AG305">
        <f>VLOOKUP($C305,'Tech Pallet'!$A:$H,8,0)</f>
        <v>2.8319999999999999E-3</v>
      </c>
      <c r="AH305" s="25">
        <f t="shared" si="286"/>
        <v>53596</v>
      </c>
      <c r="AI305" s="25">
        <f t="shared" si="231"/>
        <v>0</v>
      </c>
      <c r="AJ305" s="8">
        <f t="shared" si="232"/>
        <v>264.85333333333335</v>
      </c>
      <c r="AK305" s="21">
        <f t="shared" si="233"/>
        <v>238.20444444444445</v>
      </c>
      <c r="AL305" s="20">
        <f t="shared" si="234"/>
        <v>0</v>
      </c>
      <c r="AM305" s="21">
        <f t="shared" si="235"/>
        <v>9.5111111111111111</v>
      </c>
      <c r="AN305" s="21">
        <f t="shared" si="236"/>
        <v>9.24</v>
      </c>
      <c r="AO305" s="21">
        <f t="shared" si="237"/>
        <v>17.817777777777778</v>
      </c>
      <c r="AP305" s="21">
        <f t="shared" si="238"/>
        <v>15.426666666666666</v>
      </c>
      <c r="AQ305" s="21">
        <f t="shared" si="239"/>
        <v>41.74666666666667</v>
      </c>
      <c r="AR305" s="21">
        <f t="shared" si="240"/>
        <v>44.537777777777777</v>
      </c>
      <c r="AS305" s="21">
        <f t="shared" si="241"/>
        <v>36.564444444444447</v>
      </c>
      <c r="AT305" s="21">
        <f t="shared" si="242"/>
        <v>22.333333333333332</v>
      </c>
      <c r="AU305" s="21">
        <f t="shared" si="243"/>
        <v>14.2</v>
      </c>
      <c r="AV305" s="21">
        <f t="shared" si="244"/>
        <v>11.466666666666667</v>
      </c>
      <c r="AW305" s="21">
        <f t="shared" si="245"/>
        <v>12.226666666666667</v>
      </c>
      <c r="AX305" s="21">
        <f t="shared" si="246"/>
        <v>3.1333333333333333</v>
      </c>
      <c r="AY305" s="21">
        <f t="shared" si="247"/>
        <v>0</v>
      </c>
      <c r="AZ305" s="21">
        <f t="shared" si="248"/>
        <v>0</v>
      </c>
      <c r="BA305" s="21">
        <f t="shared" si="249"/>
        <v>0</v>
      </c>
      <c r="BB305" s="21">
        <f t="shared" si="250"/>
        <v>0</v>
      </c>
      <c r="BC305" s="21">
        <f t="shared" si="251"/>
        <v>0</v>
      </c>
      <c r="BD305" s="21">
        <f t="shared" si="252"/>
        <v>0</v>
      </c>
      <c r="BE305" s="21">
        <f t="shared" si="253"/>
        <v>0</v>
      </c>
      <c r="BF305" s="21">
        <f t="shared" si="254"/>
        <v>0</v>
      </c>
      <c r="BG305" s="21">
        <f t="shared" si="255"/>
        <v>0</v>
      </c>
      <c r="BH305" s="21">
        <f t="shared" si="256"/>
        <v>0</v>
      </c>
      <c r="BI305" s="21">
        <f t="shared" si="257"/>
        <v>0</v>
      </c>
      <c r="BJ305" s="21">
        <f t="shared" si="258"/>
        <v>0</v>
      </c>
      <c r="BK305" s="17">
        <f t="shared" si="259"/>
        <v>168.764544</v>
      </c>
      <c r="BL305" s="22">
        <f t="shared" si="260"/>
        <v>151.783872</v>
      </c>
      <c r="BM305" s="22">
        <f t="shared" si="261"/>
        <v>0</v>
      </c>
      <c r="BN305" s="22">
        <f t="shared" si="262"/>
        <v>6.0604800000000001</v>
      </c>
      <c r="BO305" s="22">
        <f t="shared" si="263"/>
        <v>5.8877280000000001</v>
      </c>
      <c r="BP305" s="22">
        <f t="shared" si="264"/>
        <v>11.353487999999999</v>
      </c>
      <c r="BQ305" s="22">
        <f t="shared" si="265"/>
        <v>9.8298719999999999</v>
      </c>
      <c r="BR305" s="22">
        <f t="shared" si="266"/>
        <v>26.600975999999999</v>
      </c>
      <c r="BS305" s="22">
        <f t="shared" si="267"/>
        <v>28.379472</v>
      </c>
      <c r="BT305" s="22">
        <f t="shared" si="268"/>
        <v>23.298863999999998</v>
      </c>
      <c r="BU305" s="22">
        <f t="shared" si="269"/>
        <v>14.230799999999999</v>
      </c>
      <c r="BV305" s="22">
        <f t="shared" si="270"/>
        <v>9.0482399999999998</v>
      </c>
      <c r="BW305" s="22">
        <f t="shared" si="271"/>
        <v>7.3065599999999993</v>
      </c>
      <c r="BX305" s="22">
        <f t="shared" si="272"/>
        <v>7.790832</v>
      </c>
      <c r="BY305" s="22">
        <f t="shared" si="273"/>
        <v>1.9965599999999999</v>
      </c>
      <c r="BZ305" s="22">
        <f t="shared" si="274"/>
        <v>0</v>
      </c>
      <c r="CA305" s="22">
        <f t="shared" si="275"/>
        <v>0</v>
      </c>
      <c r="CB305" s="22">
        <f t="shared" si="276"/>
        <v>0</v>
      </c>
      <c r="CC305" s="22">
        <f t="shared" si="277"/>
        <v>0</v>
      </c>
      <c r="CD305" s="22">
        <f t="shared" si="278"/>
        <v>0</v>
      </c>
      <c r="CE305" s="22">
        <f t="shared" si="279"/>
        <v>0</v>
      </c>
      <c r="CF305" s="22">
        <f t="shared" si="280"/>
        <v>0</v>
      </c>
      <c r="CG305" s="22">
        <f t="shared" si="281"/>
        <v>0</v>
      </c>
      <c r="CH305" s="22">
        <f t="shared" si="282"/>
        <v>0</v>
      </c>
      <c r="CI305" s="22">
        <f t="shared" si="283"/>
        <v>0</v>
      </c>
      <c r="CJ305" s="22">
        <f t="shared" si="284"/>
        <v>0</v>
      </c>
      <c r="CK305" s="22">
        <f t="shared" si="285"/>
        <v>0</v>
      </c>
    </row>
    <row r="306" spans="1:89" x14ac:dyDescent="0.25">
      <c r="A306" t="str">
        <f>VLOOKUP($C306,'Tech Pallet'!$A:$J,10,0)</f>
        <v>PIC</v>
      </c>
      <c r="B306" s="30" t="str">
        <f>VLOOKUP(C306,'Tech Pallet'!A:I,3,0)</f>
        <v>2.4 Gal</v>
      </c>
      <c r="C306" s="12">
        <f>VLOOKUP($D306,'DU -UCC'!B:C,2,0)</f>
        <v>84164939</v>
      </c>
      <c r="D306" s="84">
        <v>10076840821256</v>
      </c>
      <c r="E306" s="85" t="s">
        <v>412</v>
      </c>
      <c r="F306" s="86">
        <v>26574</v>
      </c>
      <c r="G306" s="86">
        <v>1209</v>
      </c>
      <c r="H306" s="86">
        <v>1177</v>
      </c>
      <c r="I306" s="86">
        <v>2650</v>
      </c>
      <c r="J306" s="86">
        <v>2416</v>
      </c>
      <c r="K306" s="86">
        <v>2819</v>
      </c>
      <c r="L306" s="86">
        <v>3035</v>
      </c>
      <c r="M306" s="86">
        <v>4696</v>
      </c>
      <c r="N306" s="86">
        <v>3702</v>
      </c>
      <c r="O306" s="86">
        <v>1336</v>
      </c>
      <c r="P306" s="86">
        <v>1449</v>
      </c>
      <c r="Q306" s="86">
        <v>1539</v>
      </c>
      <c r="R306" s="86">
        <v>1730</v>
      </c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23">
        <f t="shared" si="230"/>
        <v>54332</v>
      </c>
      <c r="AF306">
        <f>VLOOKUP($C306,'Tech Pallet'!$A:$I,9,0)</f>
        <v>125</v>
      </c>
      <c r="AG306">
        <f>VLOOKUP($C306,'Tech Pallet'!$A:$H,8,0)</f>
        <v>9.0848256361922702E-3</v>
      </c>
      <c r="AH306" s="25">
        <f t="shared" si="286"/>
        <v>27758</v>
      </c>
      <c r="AI306" s="25">
        <f t="shared" si="231"/>
        <v>0</v>
      </c>
      <c r="AJ306" s="8">
        <f t="shared" si="232"/>
        <v>212.59200000000001</v>
      </c>
      <c r="AK306" s="21">
        <f t="shared" si="233"/>
        <v>222.06399999999999</v>
      </c>
      <c r="AL306" s="20">
        <f t="shared" si="234"/>
        <v>0</v>
      </c>
      <c r="AM306" s="21">
        <f t="shared" si="235"/>
        <v>9.6720000000000006</v>
      </c>
      <c r="AN306" s="21">
        <f t="shared" si="236"/>
        <v>9.4160000000000004</v>
      </c>
      <c r="AO306" s="21">
        <f t="shared" si="237"/>
        <v>21.2</v>
      </c>
      <c r="AP306" s="21">
        <f t="shared" si="238"/>
        <v>19.327999999999999</v>
      </c>
      <c r="AQ306" s="21">
        <f t="shared" si="239"/>
        <v>22.552</v>
      </c>
      <c r="AR306" s="21">
        <f t="shared" si="240"/>
        <v>24.28</v>
      </c>
      <c r="AS306" s="21">
        <f t="shared" si="241"/>
        <v>37.567999999999998</v>
      </c>
      <c r="AT306" s="21">
        <f t="shared" si="242"/>
        <v>29.616</v>
      </c>
      <c r="AU306" s="21">
        <f t="shared" si="243"/>
        <v>10.688000000000001</v>
      </c>
      <c r="AV306" s="21">
        <f t="shared" si="244"/>
        <v>11.592000000000001</v>
      </c>
      <c r="AW306" s="21">
        <f t="shared" si="245"/>
        <v>12.311999999999999</v>
      </c>
      <c r="AX306" s="21">
        <f t="shared" si="246"/>
        <v>13.84</v>
      </c>
      <c r="AY306" s="21">
        <f t="shared" si="247"/>
        <v>0</v>
      </c>
      <c r="AZ306" s="21">
        <f t="shared" si="248"/>
        <v>0</v>
      </c>
      <c r="BA306" s="21">
        <f t="shared" si="249"/>
        <v>0</v>
      </c>
      <c r="BB306" s="21">
        <f t="shared" si="250"/>
        <v>0</v>
      </c>
      <c r="BC306" s="21">
        <f t="shared" si="251"/>
        <v>0</v>
      </c>
      <c r="BD306" s="21">
        <f t="shared" si="252"/>
        <v>0</v>
      </c>
      <c r="BE306" s="21">
        <f t="shared" si="253"/>
        <v>0</v>
      </c>
      <c r="BF306" s="21">
        <f t="shared" si="254"/>
        <v>0</v>
      </c>
      <c r="BG306" s="21">
        <f t="shared" si="255"/>
        <v>0</v>
      </c>
      <c r="BH306" s="21">
        <f t="shared" si="256"/>
        <v>0</v>
      </c>
      <c r="BI306" s="21">
        <f t="shared" si="257"/>
        <v>0</v>
      </c>
      <c r="BJ306" s="21">
        <f t="shared" si="258"/>
        <v>0</v>
      </c>
      <c r="BK306" s="17">
        <f t="shared" si="259"/>
        <v>241.4201564561734</v>
      </c>
      <c r="BL306" s="22">
        <f t="shared" si="260"/>
        <v>252.17659000942504</v>
      </c>
      <c r="BM306" s="22">
        <f t="shared" si="261"/>
        <v>0</v>
      </c>
      <c r="BN306" s="22">
        <f t="shared" si="262"/>
        <v>10.983554194156454</v>
      </c>
      <c r="BO306" s="22">
        <f t="shared" si="263"/>
        <v>10.692839773798301</v>
      </c>
      <c r="BP306" s="22">
        <f t="shared" si="264"/>
        <v>24.074787935909516</v>
      </c>
      <c r="BQ306" s="22">
        <f t="shared" si="265"/>
        <v>21.948938737040525</v>
      </c>
      <c r="BR306" s="22">
        <f t="shared" si="266"/>
        <v>25.610123468426011</v>
      </c>
      <c r="BS306" s="22">
        <f t="shared" si="267"/>
        <v>27.57244580584354</v>
      </c>
      <c r="BT306" s="22">
        <f t="shared" si="268"/>
        <v>42.662341187558901</v>
      </c>
      <c r="BU306" s="22">
        <f t="shared" si="269"/>
        <v>33.632024505183786</v>
      </c>
      <c r="BV306" s="22">
        <f t="shared" si="270"/>
        <v>12.137327049952873</v>
      </c>
      <c r="BW306" s="22">
        <f t="shared" si="271"/>
        <v>13.163912346842599</v>
      </c>
      <c r="BX306" s="22">
        <f t="shared" si="272"/>
        <v>13.981546654099905</v>
      </c>
      <c r="BY306" s="22">
        <f t="shared" si="273"/>
        <v>15.716748350612628</v>
      </c>
      <c r="BZ306" s="22">
        <f t="shared" si="274"/>
        <v>0</v>
      </c>
      <c r="CA306" s="22">
        <f t="shared" si="275"/>
        <v>0</v>
      </c>
      <c r="CB306" s="22">
        <f t="shared" si="276"/>
        <v>0</v>
      </c>
      <c r="CC306" s="22">
        <f t="shared" si="277"/>
        <v>0</v>
      </c>
      <c r="CD306" s="22">
        <f t="shared" si="278"/>
        <v>0</v>
      </c>
      <c r="CE306" s="22">
        <f t="shared" si="279"/>
        <v>0</v>
      </c>
      <c r="CF306" s="22">
        <f t="shared" si="280"/>
        <v>0</v>
      </c>
      <c r="CG306" s="22">
        <f t="shared" si="281"/>
        <v>0</v>
      </c>
      <c r="CH306" s="22">
        <f t="shared" si="282"/>
        <v>0</v>
      </c>
      <c r="CI306" s="22">
        <f t="shared" si="283"/>
        <v>0</v>
      </c>
      <c r="CJ306" s="22">
        <f t="shared" si="284"/>
        <v>0</v>
      </c>
      <c r="CK306" s="22">
        <f t="shared" si="285"/>
        <v>0</v>
      </c>
    </row>
    <row r="307" spans="1:89" x14ac:dyDescent="0.25">
      <c r="A307" t="str">
        <f>VLOOKUP($C307,'Tech Pallet'!$A:$J,10,0)</f>
        <v>NOV</v>
      </c>
      <c r="B307" s="30" t="str">
        <f>VLOOKUP(C307,'Tech Pallet'!A:I,3,0)</f>
        <v>Other</v>
      </c>
      <c r="C307" s="12">
        <f>VLOOKUP($D307,'DU -UCC'!B:C,2,0)</f>
        <v>64410857</v>
      </c>
      <c r="D307" s="84">
        <v>10041000009768</v>
      </c>
      <c r="E307" s="85" t="s">
        <v>342</v>
      </c>
      <c r="F307" s="86">
        <v>6138</v>
      </c>
      <c r="G307" s="86">
        <v>3030</v>
      </c>
      <c r="H307" s="86">
        <v>2610</v>
      </c>
      <c r="I307" s="86">
        <v>2471</v>
      </c>
      <c r="J307" s="86">
        <v>6029</v>
      </c>
      <c r="K307" s="86">
        <v>4304</v>
      </c>
      <c r="L307" s="86">
        <v>3705</v>
      </c>
      <c r="M307" s="86">
        <v>5280</v>
      </c>
      <c r="N307" s="86">
        <v>4965</v>
      </c>
      <c r="O307" s="86">
        <v>3615</v>
      </c>
      <c r="P307" s="86">
        <v>2475</v>
      </c>
      <c r="Q307" s="86">
        <v>1320</v>
      </c>
      <c r="R307" s="86">
        <v>1815</v>
      </c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23">
        <f t="shared" si="230"/>
        <v>47757</v>
      </c>
      <c r="AF307">
        <f>VLOOKUP($C307,'Tech Pallet'!$A:$I,9,0)</f>
        <v>135</v>
      </c>
      <c r="AG307">
        <f>VLOOKUP($C307,'Tech Pallet'!$A:$H,8,0)</f>
        <v>2.0800000000000003E-3</v>
      </c>
      <c r="AH307" s="25">
        <f t="shared" si="286"/>
        <v>41619</v>
      </c>
      <c r="AI307" s="25">
        <f t="shared" si="231"/>
        <v>0</v>
      </c>
      <c r="AJ307" s="8">
        <f t="shared" si="232"/>
        <v>45.466666666666669</v>
      </c>
      <c r="AK307" s="21">
        <f t="shared" si="233"/>
        <v>308.28888888888889</v>
      </c>
      <c r="AL307" s="20">
        <f t="shared" si="234"/>
        <v>0</v>
      </c>
      <c r="AM307" s="21">
        <f t="shared" si="235"/>
        <v>22.444444444444443</v>
      </c>
      <c r="AN307" s="21">
        <f t="shared" si="236"/>
        <v>19.333333333333332</v>
      </c>
      <c r="AO307" s="21">
        <f t="shared" si="237"/>
        <v>18.303703703703704</v>
      </c>
      <c r="AP307" s="21">
        <f t="shared" si="238"/>
        <v>44.659259259259258</v>
      </c>
      <c r="AQ307" s="21">
        <f t="shared" si="239"/>
        <v>31.881481481481483</v>
      </c>
      <c r="AR307" s="21">
        <f t="shared" si="240"/>
        <v>27.444444444444443</v>
      </c>
      <c r="AS307" s="21">
        <f t="shared" si="241"/>
        <v>39.111111111111114</v>
      </c>
      <c r="AT307" s="21">
        <f t="shared" si="242"/>
        <v>36.777777777777779</v>
      </c>
      <c r="AU307" s="21">
        <f t="shared" si="243"/>
        <v>26.777777777777779</v>
      </c>
      <c r="AV307" s="21">
        <f t="shared" si="244"/>
        <v>18.333333333333332</v>
      </c>
      <c r="AW307" s="21">
        <f t="shared" si="245"/>
        <v>9.7777777777777786</v>
      </c>
      <c r="AX307" s="21">
        <f t="shared" si="246"/>
        <v>13.444444444444445</v>
      </c>
      <c r="AY307" s="21">
        <f t="shared" si="247"/>
        <v>0</v>
      </c>
      <c r="AZ307" s="21">
        <f t="shared" si="248"/>
        <v>0</v>
      </c>
      <c r="BA307" s="21">
        <f t="shared" si="249"/>
        <v>0</v>
      </c>
      <c r="BB307" s="21">
        <f t="shared" si="250"/>
        <v>0</v>
      </c>
      <c r="BC307" s="21">
        <f t="shared" si="251"/>
        <v>0</v>
      </c>
      <c r="BD307" s="21">
        <f t="shared" si="252"/>
        <v>0</v>
      </c>
      <c r="BE307" s="21">
        <f t="shared" si="253"/>
        <v>0</v>
      </c>
      <c r="BF307" s="21">
        <f t="shared" si="254"/>
        <v>0</v>
      </c>
      <c r="BG307" s="21">
        <f t="shared" si="255"/>
        <v>0</v>
      </c>
      <c r="BH307" s="21">
        <f t="shared" si="256"/>
        <v>0</v>
      </c>
      <c r="BI307" s="21">
        <f t="shared" si="257"/>
        <v>0</v>
      </c>
      <c r="BJ307" s="21">
        <f t="shared" si="258"/>
        <v>0</v>
      </c>
      <c r="BK307" s="17">
        <f t="shared" si="259"/>
        <v>12.767040000000001</v>
      </c>
      <c r="BL307" s="22">
        <f t="shared" si="260"/>
        <v>86.567520000000016</v>
      </c>
      <c r="BM307" s="22">
        <f t="shared" si="261"/>
        <v>0</v>
      </c>
      <c r="BN307" s="22">
        <f t="shared" si="262"/>
        <v>6.3024000000000004</v>
      </c>
      <c r="BO307" s="22">
        <f t="shared" si="263"/>
        <v>5.4288000000000007</v>
      </c>
      <c r="BP307" s="22">
        <f t="shared" si="264"/>
        <v>5.1396800000000002</v>
      </c>
      <c r="BQ307" s="22">
        <f t="shared" si="265"/>
        <v>12.540320000000001</v>
      </c>
      <c r="BR307" s="22">
        <f t="shared" si="266"/>
        <v>8.9523200000000003</v>
      </c>
      <c r="BS307" s="22">
        <f t="shared" si="267"/>
        <v>7.7064000000000012</v>
      </c>
      <c r="BT307" s="22">
        <f t="shared" si="268"/>
        <v>10.982400000000002</v>
      </c>
      <c r="BU307" s="22">
        <f t="shared" si="269"/>
        <v>10.327200000000001</v>
      </c>
      <c r="BV307" s="22">
        <f t="shared" si="270"/>
        <v>7.5192000000000005</v>
      </c>
      <c r="BW307" s="22">
        <f t="shared" si="271"/>
        <v>5.1480000000000006</v>
      </c>
      <c r="BX307" s="22">
        <f t="shared" si="272"/>
        <v>2.7456000000000005</v>
      </c>
      <c r="BY307" s="22">
        <f t="shared" si="273"/>
        <v>3.7752000000000003</v>
      </c>
      <c r="BZ307" s="22">
        <f t="shared" si="274"/>
        <v>0</v>
      </c>
      <c r="CA307" s="22">
        <f t="shared" si="275"/>
        <v>0</v>
      </c>
      <c r="CB307" s="22">
        <f t="shared" si="276"/>
        <v>0</v>
      </c>
      <c r="CC307" s="22">
        <f t="shared" si="277"/>
        <v>0</v>
      </c>
      <c r="CD307" s="22">
        <f t="shared" si="278"/>
        <v>0</v>
      </c>
      <c r="CE307" s="22">
        <f t="shared" si="279"/>
        <v>0</v>
      </c>
      <c r="CF307" s="22">
        <f t="shared" si="280"/>
        <v>0</v>
      </c>
      <c r="CG307" s="22">
        <f t="shared" si="281"/>
        <v>0</v>
      </c>
      <c r="CH307" s="22">
        <f t="shared" si="282"/>
        <v>0</v>
      </c>
      <c r="CI307" s="22">
        <f t="shared" si="283"/>
        <v>0</v>
      </c>
      <c r="CJ307" s="22">
        <f t="shared" si="284"/>
        <v>0</v>
      </c>
      <c r="CK307" s="22">
        <f t="shared" si="285"/>
        <v>0</v>
      </c>
    </row>
    <row r="308" spans="1:89" x14ac:dyDescent="0.25">
      <c r="A308" t="str">
        <f>VLOOKUP($C308,'Tech Pallet'!$A:$J,10,0)</f>
        <v>PIC</v>
      </c>
      <c r="B308" s="30" t="str">
        <f>VLOOKUP(C308,'Tech Pallet'!A:I,3,0)</f>
        <v>2.4 Gal</v>
      </c>
      <c r="C308" s="12">
        <f>VLOOKUP($D308,'DU -UCC'!B:C,2,0)</f>
        <v>84141037</v>
      </c>
      <c r="D308" s="84">
        <v>10076840832108</v>
      </c>
      <c r="E308" s="85" t="s">
        <v>418</v>
      </c>
      <c r="F308" s="86">
        <v>25713</v>
      </c>
      <c r="G308" s="86">
        <v>1216</v>
      </c>
      <c r="H308" s="86">
        <v>786</v>
      </c>
      <c r="I308" s="86">
        <v>3020</v>
      </c>
      <c r="J308" s="86">
        <v>2055</v>
      </c>
      <c r="K308" s="86">
        <v>2673</v>
      </c>
      <c r="L308" s="86">
        <v>3378</v>
      </c>
      <c r="M308" s="86">
        <v>4009</v>
      </c>
      <c r="N308" s="86">
        <v>3069</v>
      </c>
      <c r="O308" s="86">
        <v>1506</v>
      </c>
      <c r="P308" s="86">
        <v>2064</v>
      </c>
      <c r="Q308" s="86">
        <v>930</v>
      </c>
      <c r="R308" s="86">
        <v>2163</v>
      </c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23">
        <f t="shared" si="230"/>
        <v>52582</v>
      </c>
      <c r="AF308">
        <f>VLOOKUP($C308,'Tech Pallet'!$A:$I,9,0)</f>
        <v>125</v>
      </c>
      <c r="AG308">
        <f>VLOOKUP($C308,'Tech Pallet'!$A:$H,8,0)</f>
        <v>9.0848256361922702E-3</v>
      </c>
      <c r="AH308" s="25">
        <f t="shared" si="286"/>
        <v>26869</v>
      </c>
      <c r="AI308" s="25">
        <f t="shared" si="231"/>
        <v>0</v>
      </c>
      <c r="AJ308" s="8">
        <f t="shared" si="232"/>
        <v>205.70400000000001</v>
      </c>
      <c r="AK308" s="21">
        <f t="shared" si="233"/>
        <v>214.952</v>
      </c>
      <c r="AL308" s="20">
        <f t="shared" si="234"/>
        <v>0</v>
      </c>
      <c r="AM308" s="21">
        <f t="shared" si="235"/>
        <v>9.7279999999999998</v>
      </c>
      <c r="AN308" s="21">
        <f t="shared" si="236"/>
        <v>6.2880000000000003</v>
      </c>
      <c r="AO308" s="21">
        <f t="shared" si="237"/>
        <v>24.16</v>
      </c>
      <c r="AP308" s="21">
        <f t="shared" si="238"/>
        <v>16.440000000000001</v>
      </c>
      <c r="AQ308" s="21">
        <f t="shared" si="239"/>
        <v>21.384</v>
      </c>
      <c r="AR308" s="21">
        <f t="shared" si="240"/>
        <v>27.024000000000001</v>
      </c>
      <c r="AS308" s="21">
        <f t="shared" si="241"/>
        <v>32.072000000000003</v>
      </c>
      <c r="AT308" s="21">
        <f t="shared" si="242"/>
        <v>24.552</v>
      </c>
      <c r="AU308" s="21">
        <f t="shared" si="243"/>
        <v>12.048</v>
      </c>
      <c r="AV308" s="21">
        <f t="shared" si="244"/>
        <v>16.512</v>
      </c>
      <c r="AW308" s="21">
        <f t="shared" si="245"/>
        <v>7.44</v>
      </c>
      <c r="AX308" s="21">
        <f t="shared" si="246"/>
        <v>17.303999999999998</v>
      </c>
      <c r="AY308" s="21">
        <f t="shared" si="247"/>
        <v>0</v>
      </c>
      <c r="AZ308" s="21">
        <f t="shared" si="248"/>
        <v>0</v>
      </c>
      <c r="BA308" s="21">
        <f t="shared" si="249"/>
        <v>0</v>
      </c>
      <c r="BB308" s="21">
        <f t="shared" si="250"/>
        <v>0</v>
      </c>
      <c r="BC308" s="21">
        <f t="shared" si="251"/>
        <v>0</v>
      </c>
      <c r="BD308" s="21">
        <f t="shared" si="252"/>
        <v>0</v>
      </c>
      <c r="BE308" s="21">
        <f t="shared" si="253"/>
        <v>0</v>
      </c>
      <c r="BF308" s="21">
        <f t="shared" si="254"/>
        <v>0</v>
      </c>
      <c r="BG308" s="21">
        <f t="shared" si="255"/>
        <v>0</v>
      </c>
      <c r="BH308" s="21">
        <f t="shared" si="256"/>
        <v>0</v>
      </c>
      <c r="BI308" s="21">
        <f t="shared" si="257"/>
        <v>0</v>
      </c>
      <c r="BJ308" s="21">
        <f t="shared" si="258"/>
        <v>0</v>
      </c>
      <c r="BK308" s="17">
        <f t="shared" si="259"/>
        <v>233.59812158341185</v>
      </c>
      <c r="BL308" s="22">
        <f t="shared" si="260"/>
        <v>244.1001800188501</v>
      </c>
      <c r="BM308" s="22">
        <f t="shared" si="261"/>
        <v>0</v>
      </c>
      <c r="BN308" s="22">
        <f t="shared" si="262"/>
        <v>11.0471479736098</v>
      </c>
      <c r="BO308" s="22">
        <f t="shared" si="263"/>
        <v>7.140672950047124</v>
      </c>
      <c r="BP308" s="22">
        <f t="shared" si="264"/>
        <v>27.436173421300655</v>
      </c>
      <c r="BQ308" s="22">
        <f t="shared" si="265"/>
        <v>18.669316682375115</v>
      </c>
      <c r="BR308" s="22">
        <f t="shared" si="266"/>
        <v>24.28373892554194</v>
      </c>
      <c r="BS308" s="22">
        <f t="shared" si="267"/>
        <v>30.688540999057487</v>
      </c>
      <c r="BT308" s="22">
        <f t="shared" si="268"/>
        <v>36.421065975494813</v>
      </c>
      <c r="BU308" s="22">
        <f t="shared" si="269"/>
        <v>27.881329877474077</v>
      </c>
      <c r="BV308" s="22">
        <f t="shared" si="270"/>
        <v>13.68174740810556</v>
      </c>
      <c r="BW308" s="22">
        <f t="shared" si="271"/>
        <v>18.751080113100844</v>
      </c>
      <c r="BX308" s="22">
        <f t="shared" si="272"/>
        <v>8.4488878416588111</v>
      </c>
      <c r="BY308" s="22">
        <f t="shared" si="273"/>
        <v>19.650477851083881</v>
      </c>
      <c r="BZ308" s="22">
        <f t="shared" si="274"/>
        <v>0</v>
      </c>
      <c r="CA308" s="22">
        <f t="shared" si="275"/>
        <v>0</v>
      </c>
      <c r="CB308" s="22">
        <f t="shared" si="276"/>
        <v>0</v>
      </c>
      <c r="CC308" s="22">
        <f t="shared" si="277"/>
        <v>0</v>
      </c>
      <c r="CD308" s="22">
        <f t="shared" si="278"/>
        <v>0</v>
      </c>
      <c r="CE308" s="22">
        <f t="shared" si="279"/>
        <v>0</v>
      </c>
      <c r="CF308" s="22">
        <f t="shared" si="280"/>
        <v>0</v>
      </c>
      <c r="CG308" s="22">
        <f t="shared" si="281"/>
        <v>0</v>
      </c>
      <c r="CH308" s="22">
        <f t="shared" si="282"/>
        <v>0</v>
      </c>
      <c r="CI308" s="22">
        <f t="shared" si="283"/>
        <v>0</v>
      </c>
      <c r="CJ308" s="22">
        <f t="shared" si="284"/>
        <v>0</v>
      </c>
      <c r="CK308" s="22">
        <f t="shared" si="285"/>
        <v>0</v>
      </c>
    </row>
    <row r="309" spans="1:89" x14ac:dyDescent="0.25">
      <c r="A309" t="str">
        <f>VLOOKUP($C309,'Tech Pallet'!$A:$J,10,0)</f>
        <v>NOV</v>
      </c>
      <c r="B309" s="30" t="str">
        <f>VLOOKUP(C309,'Tech Pallet'!A:I,3,0)</f>
        <v>Repack MG Sticks</v>
      </c>
      <c r="C309" s="12">
        <f>VLOOKUP($D309,'DU -UCC'!B:C,2,0)</f>
        <v>64854330</v>
      </c>
      <c r="D309" s="84">
        <v>10077567002485</v>
      </c>
      <c r="E309" s="85" t="s">
        <v>414</v>
      </c>
      <c r="F309" s="86">
        <v>27081</v>
      </c>
      <c r="G309" s="86">
        <v>1899</v>
      </c>
      <c r="H309" s="86">
        <v>1931</v>
      </c>
      <c r="I309" s="86">
        <v>1871</v>
      </c>
      <c r="J309" s="86">
        <v>1898</v>
      </c>
      <c r="K309" s="86">
        <v>3583</v>
      </c>
      <c r="L309" s="86">
        <v>2330</v>
      </c>
      <c r="M309" s="86">
        <v>3063</v>
      </c>
      <c r="N309" s="86">
        <v>3655</v>
      </c>
      <c r="O309" s="86">
        <v>1380</v>
      </c>
      <c r="P309" s="86">
        <v>2460</v>
      </c>
      <c r="Q309" s="86">
        <v>1230</v>
      </c>
      <c r="R309" s="86">
        <v>2358</v>
      </c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23">
        <f t="shared" si="230"/>
        <v>54739</v>
      </c>
      <c r="AF309">
        <f>VLOOKUP($C309,'Tech Pallet'!$A:$I,9,0)</f>
        <v>30</v>
      </c>
      <c r="AG309">
        <f>VLOOKUP($C309,'Tech Pallet'!$A:$H,8,0)</f>
        <v>6.4800000000000005E-3</v>
      </c>
      <c r="AH309" s="25">
        <f t="shared" si="286"/>
        <v>27658</v>
      </c>
      <c r="AI309" s="25">
        <f t="shared" si="231"/>
        <v>0</v>
      </c>
      <c r="AJ309" s="8">
        <f t="shared" si="232"/>
        <v>902.7</v>
      </c>
      <c r="AK309" s="21">
        <f t="shared" si="233"/>
        <v>921.93333333333328</v>
      </c>
      <c r="AL309" s="20">
        <f t="shared" si="234"/>
        <v>0</v>
      </c>
      <c r="AM309" s="21">
        <f t="shared" si="235"/>
        <v>63.3</v>
      </c>
      <c r="AN309" s="21">
        <f t="shared" si="236"/>
        <v>64.36666666666666</v>
      </c>
      <c r="AO309" s="21">
        <f t="shared" si="237"/>
        <v>62.366666666666667</v>
      </c>
      <c r="AP309" s="21">
        <f t="shared" si="238"/>
        <v>63.266666666666666</v>
      </c>
      <c r="AQ309" s="21">
        <f t="shared" si="239"/>
        <v>119.43333333333334</v>
      </c>
      <c r="AR309" s="21">
        <f t="shared" si="240"/>
        <v>77.666666666666671</v>
      </c>
      <c r="AS309" s="21">
        <f t="shared" si="241"/>
        <v>102.1</v>
      </c>
      <c r="AT309" s="21">
        <f t="shared" si="242"/>
        <v>121.83333333333333</v>
      </c>
      <c r="AU309" s="21">
        <f t="shared" si="243"/>
        <v>46</v>
      </c>
      <c r="AV309" s="21">
        <f t="shared" si="244"/>
        <v>82</v>
      </c>
      <c r="AW309" s="21">
        <f t="shared" si="245"/>
        <v>41</v>
      </c>
      <c r="AX309" s="21">
        <f t="shared" si="246"/>
        <v>78.599999999999994</v>
      </c>
      <c r="AY309" s="21">
        <f t="shared" si="247"/>
        <v>0</v>
      </c>
      <c r="AZ309" s="21">
        <f t="shared" si="248"/>
        <v>0</v>
      </c>
      <c r="BA309" s="21">
        <f t="shared" si="249"/>
        <v>0</v>
      </c>
      <c r="BB309" s="21">
        <f t="shared" si="250"/>
        <v>0</v>
      </c>
      <c r="BC309" s="21">
        <f t="shared" si="251"/>
        <v>0</v>
      </c>
      <c r="BD309" s="21">
        <f t="shared" si="252"/>
        <v>0</v>
      </c>
      <c r="BE309" s="21">
        <f t="shared" si="253"/>
        <v>0</v>
      </c>
      <c r="BF309" s="21">
        <f t="shared" si="254"/>
        <v>0</v>
      </c>
      <c r="BG309" s="21">
        <f t="shared" si="255"/>
        <v>0</v>
      </c>
      <c r="BH309" s="21">
        <f t="shared" si="256"/>
        <v>0</v>
      </c>
      <c r="BI309" s="21">
        <f t="shared" si="257"/>
        <v>0</v>
      </c>
      <c r="BJ309" s="21">
        <f t="shared" si="258"/>
        <v>0</v>
      </c>
      <c r="BK309" s="17">
        <f t="shared" si="259"/>
        <v>175.48488</v>
      </c>
      <c r="BL309" s="22">
        <f t="shared" si="260"/>
        <v>179.22384000000002</v>
      </c>
      <c r="BM309" s="22">
        <f t="shared" si="261"/>
        <v>0</v>
      </c>
      <c r="BN309" s="22">
        <f t="shared" si="262"/>
        <v>12.305520000000001</v>
      </c>
      <c r="BO309" s="22">
        <f t="shared" si="263"/>
        <v>12.512880000000001</v>
      </c>
      <c r="BP309" s="22">
        <f t="shared" si="264"/>
        <v>12.124080000000001</v>
      </c>
      <c r="BQ309" s="22">
        <f t="shared" si="265"/>
        <v>12.299040000000002</v>
      </c>
      <c r="BR309" s="22">
        <f t="shared" si="266"/>
        <v>23.217840000000002</v>
      </c>
      <c r="BS309" s="22">
        <f t="shared" si="267"/>
        <v>15.098400000000002</v>
      </c>
      <c r="BT309" s="22">
        <f t="shared" si="268"/>
        <v>19.848240000000001</v>
      </c>
      <c r="BU309" s="22">
        <f t="shared" si="269"/>
        <v>23.6844</v>
      </c>
      <c r="BV309" s="22">
        <f t="shared" si="270"/>
        <v>8.942400000000001</v>
      </c>
      <c r="BW309" s="22">
        <f t="shared" si="271"/>
        <v>15.940800000000001</v>
      </c>
      <c r="BX309" s="22">
        <f t="shared" si="272"/>
        <v>7.9704000000000006</v>
      </c>
      <c r="BY309" s="22">
        <f t="shared" si="273"/>
        <v>15.279840000000002</v>
      </c>
      <c r="BZ309" s="22">
        <f t="shared" si="274"/>
        <v>0</v>
      </c>
      <c r="CA309" s="22">
        <f t="shared" si="275"/>
        <v>0</v>
      </c>
      <c r="CB309" s="22">
        <f t="shared" si="276"/>
        <v>0</v>
      </c>
      <c r="CC309" s="22">
        <f t="shared" si="277"/>
        <v>0</v>
      </c>
      <c r="CD309" s="22">
        <f t="shared" si="278"/>
        <v>0</v>
      </c>
      <c r="CE309" s="22">
        <f t="shared" si="279"/>
        <v>0</v>
      </c>
      <c r="CF309" s="22">
        <f t="shared" si="280"/>
        <v>0</v>
      </c>
      <c r="CG309" s="22">
        <f t="shared" si="281"/>
        <v>0</v>
      </c>
      <c r="CH309" s="22">
        <f t="shared" si="282"/>
        <v>0</v>
      </c>
      <c r="CI309" s="22">
        <f t="shared" si="283"/>
        <v>0</v>
      </c>
      <c r="CJ309" s="22">
        <f t="shared" si="284"/>
        <v>0</v>
      </c>
      <c r="CK309" s="22">
        <f t="shared" si="285"/>
        <v>0</v>
      </c>
    </row>
    <row r="310" spans="1:89" x14ac:dyDescent="0.25">
      <c r="A310" t="str">
        <f>VLOOKUP($C310,'Tech Pallet'!$A:$J,10,0)</f>
        <v>NOV</v>
      </c>
      <c r="B310" s="30" t="str">
        <f>VLOOKUP(C310,'Tech Pallet'!A:I,3,0)</f>
        <v>BR Minicups</v>
      </c>
      <c r="C310" s="12">
        <f>VLOOKUP($D310,'DU -UCC'!B:C,2,0)</f>
        <v>64989107</v>
      </c>
      <c r="D310" s="84">
        <v>10077567603224</v>
      </c>
      <c r="E310" s="85" t="s">
        <v>385</v>
      </c>
      <c r="F310" s="86">
        <v>66854</v>
      </c>
      <c r="G310" s="86">
        <v>3790</v>
      </c>
      <c r="H310" s="86">
        <v>3362</v>
      </c>
      <c r="I310" s="86">
        <v>3912</v>
      </c>
      <c r="J310" s="86">
        <v>4560</v>
      </c>
      <c r="K310" s="86">
        <v>5220</v>
      </c>
      <c r="L310" s="86">
        <v>4480</v>
      </c>
      <c r="M310" s="86">
        <v>4478</v>
      </c>
      <c r="N310" s="86">
        <v>3108</v>
      </c>
      <c r="O310" s="86">
        <v>2527</v>
      </c>
      <c r="P310" s="86">
        <v>700</v>
      </c>
      <c r="Q310" s="86">
        <v>2479</v>
      </c>
      <c r="R310" s="86">
        <v>2150</v>
      </c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23">
        <f t="shared" si="230"/>
        <v>107620</v>
      </c>
      <c r="AF310">
        <f>VLOOKUP($C310,'Tech Pallet'!$A:$I,9,0)</f>
        <v>120</v>
      </c>
      <c r="AG310">
        <f>VLOOKUP($C310,'Tech Pallet'!$A:$H,8,0)</f>
        <v>5.3220000000000003E-3</v>
      </c>
      <c r="AH310" s="25">
        <f t="shared" si="286"/>
        <v>40766</v>
      </c>
      <c r="AI310" s="25">
        <f t="shared" si="231"/>
        <v>0</v>
      </c>
      <c r="AJ310" s="8">
        <f t="shared" si="232"/>
        <v>557.11666666666667</v>
      </c>
      <c r="AK310" s="21">
        <f t="shared" si="233"/>
        <v>339.71666666666664</v>
      </c>
      <c r="AL310" s="20">
        <f t="shared" si="234"/>
        <v>0</v>
      </c>
      <c r="AM310" s="21">
        <f t="shared" si="235"/>
        <v>31.583333333333332</v>
      </c>
      <c r="AN310" s="21">
        <f t="shared" si="236"/>
        <v>28.016666666666666</v>
      </c>
      <c r="AO310" s="21">
        <f t="shared" si="237"/>
        <v>32.6</v>
      </c>
      <c r="AP310" s="21">
        <f t="shared" si="238"/>
        <v>38</v>
      </c>
      <c r="AQ310" s="21">
        <f t="shared" si="239"/>
        <v>43.5</v>
      </c>
      <c r="AR310" s="21">
        <f t="shared" si="240"/>
        <v>37.333333333333336</v>
      </c>
      <c r="AS310" s="21">
        <f t="shared" si="241"/>
        <v>37.31666666666667</v>
      </c>
      <c r="AT310" s="21">
        <f t="shared" si="242"/>
        <v>25.9</v>
      </c>
      <c r="AU310" s="21">
        <f t="shared" si="243"/>
        <v>21.058333333333334</v>
      </c>
      <c r="AV310" s="21">
        <f t="shared" si="244"/>
        <v>5.833333333333333</v>
      </c>
      <c r="AW310" s="21">
        <f t="shared" si="245"/>
        <v>20.658333333333335</v>
      </c>
      <c r="AX310" s="21">
        <f t="shared" si="246"/>
        <v>17.916666666666668</v>
      </c>
      <c r="AY310" s="21">
        <f t="shared" si="247"/>
        <v>0</v>
      </c>
      <c r="AZ310" s="21">
        <f t="shared" si="248"/>
        <v>0</v>
      </c>
      <c r="BA310" s="21">
        <f t="shared" si="249"/>
        <v>0</v>
      </c>
      <c r="BB310" s="21">
        <f t="shared" si="250"/>
        <v>0</v>
      </c>
      <c r="BC310" s="21">
        <f t="shared" si="251"/>
        <v>0</v>
      </c>
      <c r="BD310" s="21">
        <f t="shared" si="252"/>
        <v>0</v>
      </c>
      <c r="BE310" s="21">
        <f t="shared" si="253"/>
        <v>0</v>
      </c>
      <c r="BF310" s="21">
        <f t="shared" si="254"/>
        <v>0</v>
      </c>
      <c r="BG310" s="21">
        <f t="shared" si="255"/>
        <v>0</v>
      </c>
      <c r="BH310" s="21">
        <f t="shared" si="256"/>
        <v>0</v>
      </c>
      <c r="BI310" s="21">
        <f t="shared" si="257"/>
        <v>0</v>
      </c>
      <c r="BJ310" s="21">
        <f t="shared" si="258"/>
        <v>0</v>
      </c>
      <c r="BK310" s="17">
        <f t="shared" si="259"/>
        <v>355.796988</v>
      </c>
      <c r="BL310" s="22">
        <f t="shared" si="260"/>
        <v>216.95665200000002</v>
      </c>
      <c r="BM310" s="22">
        <f t="shared" si="261"/>
        <v>0</v>
      </c>
      <c r="BN310" s="22">
        <f t="shared" si="262"/>
        <v>20.170380000000002</v>
      </c>
      <c r="BO310" s="22">
        <f t="shared" si="263"/>
        <v>17.892564</v>
      </c>
      <c r="BP310" s="22">
        <f t="shared" si="264"/>
        <v>20.819664000000003</v>
      </c>
      <c r="BQ310" s="22">
        <f t="shared" si="265"/>
        <v>24.268320000000003</v>
      </c>
      <c r="BR310" s="22">
        <f t="shared" si="266"/>
        <v>27.780840000000001</v>
      </c>
      <c r="BS310" s="22">
        <f t="shared" si="267"/>
        <v>23.842560000000002</v>
      </c>
      <c r="BT310" s="22">
        <f t="shared" si="268"/>
        <v>23.831916000000003</v>
      </c>
      <c r="BU310" s="22">
        <f t="shared" si="269"/>
        <v>16.540776000000001</v>
      </c>
      <c r="BV310" s="22">
        <f t="shared" si="270"/>
        <v>13.448694000000001</v>
      </c>
      <c r="BW310" s="22">
        <f t="shared" si="271"/>
        <v>3.7254</v>
      </c>
      <c r="BX310" s="22">
        <f t="shared" si="272"/>
        <v>13.193238000000001</v>
      </c>
      <c r="BY310" s="22">
        <f t="shared" si="273"/>
        <v>11.442300000000001</v>
      </c>
      <c r="BZ310" s="22">
        <f t="shared" si="274"/>
        <v>0</v>
      </c>
      <c r="CA310" s="22">
        <f t="shared" si="275"/>
        <v>0</v>
      </c>
      <c r="CB310" s="22">
        <f t="shared" si="276"/>
        <v>0</v>
      </c>
      <c r="CC310" s="22">
        <f t="shared" si="277"/>
        <v>0</v>
      </c>
      <c r="CD310" s="22">
        <f t="shared" si="278"/>
        <v>0</v>
      </c>
      <c r="CE310" s="22">
        <f t="shared" si="279"/>
        <v>0</v>
      </c>
      <c r="CF310" s="22">
        <f t="shared" si="280"/>
        <v>0</v>
      </c>
      <c r="CG310" s="22">
        <f t="shared" si="281"/>
        <v>0</v>
      </c>
      <c r="CH310" s="22">
        <f t="shared" si="282"/>
        <v>0</v>
      </c>
      <c r="CI310" s="22">
        <f t="shared" si="283"/>
        <v>0</v>
      </c>
      <c r="CJ310" s="22">
        <f t="shared" si="284"/>
        <v>0</v>
      </c>
      <c r="CK310" s="22">
        <f t="shared" si="285"/>
        <v>0</v>
      </c>
    </row>
    <row r="311" spans="1:89" x14ac:dyDescent="0.25">
      <c r="A311" t="str">
        <f>VLOOKUP($C311,'Tech Pallet'!$A:$J,10,0)</f>
        <v>PIC</v>
      </c>
      <c r="B311" s="30" t="str">
        <f>VLOOKUP(C311,'Tech Pallet'!A:I,3,0)</f>
        <v>SP1</v>
      </c>
      <c r="C311" s="12">
        <f>VLOOKUP($D311,'DU -UCC'!B:C,2,0)</f>
        <v>64997056</v>
      </c>
      <c r="D311" s="84">
        <v>10077567274738</v>
      </c>
      <c r="E311" s="85" t="s">
        <v>279</v>
      </c>
      <c r="F311" s="86">
        <v>216307</v>
      </c>
      <c r="G311" s="86">
        <v>11678</v>
      </c>
      <c r="H311" s="86">
        <v>13995</v>
      </c>
      <c r="I311" s="86">
        <v>19457</v>
      </c>
      <c r="J311" s="86">
        <v>19345</v>
      </c>
      <c r="K311" s="86">
        <v>18347</v>
      </c>
      <c r="L311" s="86">
        <v>26160</v>
      </c>
      <c r="M311" s="86">
        <v>19410</v>
      </c>
      <c r="N311" s="86">
        <v>17804</v>
      </c>
      <c r="O311" s="86">
        <v>13530</v>
      </c>
      <c r="P311" s="86">
        <v>14684</v>
      </c>
      <c r="Q311" s="86">
        <v>13470</v>
      </c>
      <c r="R311" s="86">
        <v>10316</v>
      </c>
      <c r="S311" s="86"/>
      <c r="T311" s="86"/>
      <c r="U311" s="86"/>
      <c r="V311" s="87"/>
      <c r="W311" s="87"/>
      <c r="X311" s="87"/>
      <c r="Y311" s="87"/>
      <c r="Z311" s="87"/>
      <c r="AA311" s="87"/>
      <c r="AB311" s="87"/>
      <c r="AC311" s="87"/>
      <c r="AD311" s="87"/>
      <c r="AE311" s="23">
        <f t="shared" si="230"/>
        <v>414503</v>
      </c>
      <c r="AF311">
        <f>VLOOKUP($C311,'Tech Pallet'!$A:$I,9,0)</f>
        <v>240</v>
      </c>
      <c r="AG311">
        <f>VLOOKUP($C311,'Tech Pallet'!$A:$H,8,0)</f>
        <v>3.7839999999999996E-3</v>
      </c>
      <c r="AH311" s="25">
        <f t="shared" si="286"/>
        <v>198196</v>
      </c>
      <c r="AI311" s="25">
        <f t="shared" si="231"/>
        <v>0</v>
      </c>
      <c r="AJ311" s="8">
        <f t="shared" si="232"/>
        <v>901.2791666666667</v>
      </c>
      <c r="AK311" s="21">
        <f t="shared" si="233"/>
        <v>825.81666666666672</v>
      </c>
      <c r="AL311" s="20">
        <f t="shared" si="234"/>
        <v>0</v>
      </c>
      <c r="AM311" s="21">
        <f t="shared" si="235"/>
        <v>48.658333333333331</v>
      </c>
      <c r="AN311" s="21">
        <f t="shared" si="236"/>
        <v>58.3125</v>
      </c>
      <c r="AO311" s="21">
        <f t="shared" si="237"/>
        <v>81.07083333333334</v>
      </c>
      <c r="AP311" s="21">
        <f t="shared" si="238"/>
        <v>80.604166666666671</v>
      </c>
      <c r="AQ311" s="21">
        <f t="shared" si="239"/>
        <v>76.44583333333334</v>
      </c>
      <c r="AR311" s="21">
        <f t="shared" si="240"/>
        <v>109</v>
      </c>
      <c r="AS311" s="21">
        <f t="shared" si="241"/>
        <v>80.875</v>
      </c>
      <c r="AT311" s="21">
        <f t="shared" si="242"/>
        <v>74.183333333333337</v>
      </c>
      <c r="AU311" s="21">
        <f t="shared" si="243"/>
        <v>56.375</v>
      </c>
      <c r="AV311" s="21">
        <f t="shared" si="244"/>
        <v>61.18333333333333</v>
      </c>
      <c r="AW311" s="21">
        <f t="shared" si="245"/>
        <v>56.125</v>
      </c>
      <c r="AX311" s="21">
        <f t="shared" si="246"/>
        <v>42.983333333333334</v>
      </c>
      <c r="AY311" s="21">
        <f t="shared" si="247"/>
        <v>0</v>
      </c>
      <c r="AZ311" s="21">
        <f t="shared" si="248"/>
        <v>0</v>
      </c>
      <c r="BA311" s="21">
        <f t="shared" si="249"/>
        <v>0</v>
      </c>
      <c r="BB311" s="21">
        <f t="shared" si="250"/>
        <v>0</v>
      </c>
      <c r="BC311" s="21">
        <f t="shared" si="251"/>
        <v>0</v>
      </c>
      <c r="BD311" s="21">
        <f t="shared" si="252"/>
        <v>0</v>
      </c>
      <c r="BE311" s="21">
        <f t="shared" si="253"/>
        <v>0</v>
      </c>
      <c r="BF311" s="21">
        <f t="shared" si="254"/>
        <v>0</v>
      </c>
      <c r="BG311" s="21">
        <f t="shared" si="255"/>
        <v>0</v>
      </c>
      <c r="BH311" s="21">
        <f t="shared" si="256"/>
        <v>0</v>
      </c>
      <c r="BI311" s="21">
        <f t="shared" si="257"/>
        <v>0</v>
      </c>
      <c r="BJ311" s="21">
        <f t="shared" si="258"/>
        <v>0</v>
      </c>
      <c r="BK311" s="17">
        <f t="shared" si="259"/>
        <v>818.50568799999996</v>
      </c>
      <c r="BL311" s="22">
        <f t="shared" si="260"/>
        <v>749.97366399999987</v>
      </c>
      <c r="BM311" s="22">
        <f t="shared" si="261"/>
        <v>0</v>
      </c>
      <c r="BN311" s="22">
        <f t="shared" si="262"/>
        <v>44.189551999999992</v>
      </c>
      <c r="BO311" s="22">
        <f t="shared" si="263"/>
        <v>52.957079999999998</v>
      </c>
      <c r="BP311" s="22">
        <f t="shared" si="264"/>
        <v>73.625287999999998</v>
      </c>
      <c r="BQ311" s="22">
        <f t="shared" si="265"/>
        <v>73.201479999999989</v>
      </c>
      <c r="BR311" s="22">
        <f t="shared" si="266"/>
        <v>69.42504799999999</v>
      </c>
      <c r="BS311" s="22">
        <f t="shared" si="267"/>
        <v>98.989439999999988</v>
      </c>
      <c r="BT311" s="22">
        <f t="shared" si="268"/>
        <v>73.447439999999986</v>
      </c>
      <c r="BU311" s="22">
        <f t="shared" si="269"/>
        <v>67.370335999999995</v>
      </c>
      <c r="BV311" s="22">
        <f t="shared" si="270"/>
        <v>51.197519999999997</v>
      </c>
      <c r="BW311" s="22">
        <f t="shared" si="271"/>
        <v>55.564255999999993</v>
      </c>
      <c r="BX311" s="22">
        <f t="shared" si="272"/>
        <v>50.970479999999995</v>
      </c>
      <c r="BY311" s="22">
        <f t="shared" si="273"/>
        <v>39.035743999999994</v>
      </c>
      <c r="BZ311" s="22">
        <f t="shared" si="274"/>
        <v>0</v>
      </c>
      <c r="CA311" s="22">
        <f t="shared" si="275"/>
        <v>0</v>
      </c>
      <c r="CB311" s="22">
        <f t="shared" si="276"/>
        <v>0</v>
      </c>
      <c r="CC311" s="22">
        <f t="shared" si="277"/>
        <v>0</v>
      </c>
      <c r="CD311" s="22">
        <f t="shared" si="278"/>
        <v>0</v>
      </c>
      <c r="CE311" s="22">
        <f t="shared" si="279"/>
        <v>0</v>
      </c>
      <c r="CF311" s="22">
        <f t="shared" si="280"/>
        <v>0</v>
      </c>
      <c r="CG311" s="22">
        <f t="shared" si="281"/>
        <v>0</v>
      </c>
      <c r="CH311" s="22">
        <f t="shared" si="282"/>
        <v>0</v>
      </c>
      <c r="CI311" s="22">
        <f t="shared" si="283"/>
        <v>0</v>
      </c>
      <c r="CJ311" s="22">
        <f t="shared" si="284"/>
        <v>0</v>
      </c>
      <c r="CK311" s="22">
        <f t="shared" si="285"/>
        <v>0</v>
      </c>
    </row>
    <row r="312" spans="1:89" x14ac:dyDescent="0.25">
      <c r="A312" t="str">
        <f>VLOOKUP($C312,'Tech Pallet'!$A:$J,10,0)</f>
        <v>PIC</v>
      </c>
      <c r="B312" s="30" t="str">
        <f>VLOOKUP(C312,'Tech Pallet'!A:I,3,0)</f>
        <v>2.4 Gal</v>
      </c>
      <c r="C312" s="12">
        <f>VLOOKUP($D312,'DU -UCC'!B:C,2,0)</f>
        <v>84135794</v>
      </c>
      <c r="D312" s="84">
        <v>10076840104151</v>
      </c>
      <c r="E312" s="85" t="s">
        <v>417</v>
      </c>
      <c r="F312" s="86">
        <v>24008</v>
      </c>
      <c r="G312" s="86">
        <v>1019</v>
      </c>
      <c r="H312" s="86">
        <v>945</v>
      </c>
      <c r="I312" s="86">
        <v>3043</v>
      </c>
      <c r="J312" s="86">
        <v>2164</v>
      </c>
      <c r="K312" s="86">
        <v>2357</v>
      </c>
      <c r="L312" s="86">
        <v>2770</v>
      </c>
      <c r="M312" s="86">
        <v>3483</v>
      </c>
      <c r="N312" s="86">
        <v>2382</v>
      </c>
      <c r="O312" s="86">
        <v>1102</v>
      </c>
      <c r="P312" s="86">
        <v>1389</v>
      </c>
      <c r="Q312" s="86">
        <v>831</v>
      </c>
      <c r="R312" s="86">
        <v>2013</v>
      </c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23">
        <f t="shared" si="230"/>
        <v>47506</v>
      </c>
      <c r="AF312">
        <f>VLOOKUP($C312,'Tech Pallet'!$A:$I,9,0)</f>
        <v>125</v>
      </c>
      <c r="AG312">
        <f>VLOOKUP($C312,'Tech Pallet'!$A:$H,8,0)</f>
        <v>9.0848256361922702E-3</v>
      </c>
      <c r="AH312" s="25">
        <f t="shared" si="286"/>
        <v>23498</v>
      </c>
      <c r="AI312" s="25">
        <f t="shared" si="231"/>
        <v>0</v>
      </c>
      <c r="AJ312" s="8">
        <f t="shared" si="232"/>
        <v>192.06399999999999</v>
      </c>
      <c r="AK312" s="21">
        <f t="shared" si="233"/>
        <v>187.98400000000001</v>
      </c>
      <c r="AL312" s="20">
        <f t="shared" si="234"/>
        <v>0</v>
      </c>
      <c r="AM312" s="21">
        <f t="shared" si="235"/>
        <v>8.1519999999999992</v>
      </c>
      <c r="AN312" s="21">
        <f t="shared" si="236"/>
        <v>7.56</v>
      </c>
      <c r="AO312" s="21">
        <f t="shared" si="237"/>
        <v>24.344000000000001</v>
      </c>
      <c r="AP312" s="21">
        <f t="shared" si="238"/>
        <v>17.312000000000001</v>
      </c>
      <c r="AQ312" s="21">
        <f t="shared" si="239"/>
        <v>18.856000000000002</v>
      </c>
      <c r="AR312" s="21">
        <f t="shared" si="240"/>
        <v>22.16</v>
      </c>
      <c r="AS312" s="21">
        <f t="shared" si="241"/>
        <v>27.864000000000001</v>
      </c>
      <c r="AT312" s="21">
        <f t="shared" si="242"/>
        <v>19.056000000000001</v>
      </c>
      <c r="AU312" s="21">
        <f t="shared" si="243"/>
        <v>8.8160000000000007</v>
      </c>
      <c r="AV312" s="21">
        <f t="shared" si="244"/>
        <v>11.112</v>
      </c>
      <c r="AW312" s="21">
        <f t="shared" si="245"/>
        <v>6.6479999999999997</v>
      </c>
      <c r="AX312" s="21">
        <f t="shared" si="246"/>
        <v>16.103999999999999</v>
      </c>
      <c r="AY312" s="21">
        <f t="shared" si="247"/>
        <v>0</v>
      </c>
      <c r="AZ312" s="21">
        <f t="shared" si="248"/>
        <v>0</v>
      </c>
      <c r="BA312" s="21">
        <f t="shared" si="249"/>
        <v>0</v>
      </c>
      <c r="BB312" s="21">
        <f t="shared" si="250"/>
        <v>0</v>
      </c>
      <c r="BC312" s="21">
        <f t="shared" si="251"/>
        <v>0</v>
      </c>
      <c r="BD312" s="21">
        <f t="shared" si="252"/>
        <v>0</v>
      </c>
      <c r="BE312" s="21">
        <f t="shared" si="253"/>
        <v>0</v>
      </c>
      <c r="BF312" s="21">
        <f t="shared" si="254"/>
        <v>0</v>
      </c>
      <c r="BG312" s="21">
        <f t="shared" si="255"/>
        <v>0</v>
      </c>
      <c r="BH312" s="21">
        <f t="shared" si="256"/>
        <v>0</v>
      </c>
      <c r="BI312" s="21">
        <f t="shared" si="257"/>
        <v>0</v>
      </c>
      <c r="BJ312" s="21">
        <f t="shared" si="258"/>
        <v>0</v>
      </c>
      <c r="BK312" s="17">
        <f t="shared" si="259"/>
        <v>218.10849387370402</v>
      </c>
      <c r="BL312" s="22">
        <f t="shared" si="260"/>
        <v>213.47523279924596</v>
      </c>
      <c r="BM312" s="22">
        <f t="shared" si="261"/>
        <v>0</v>
      </c>
      <c r="BN312" s="22">
        <f t="shared" si="262"/>
        <v>9.2574373232799232</v>
      </c>
      <c r="BO312" s="22">
        <f t="shared" si="263"/>
        <v>8.5851602262016957</v>
      </c>
      <c r="BP312" s="22">
        <f t="shared" si="264"/>
        <v>27.645124410933079</v>
      </c>
      <c r="BQ312" s="22">
        <f t="shared" si="265"/>
        <v>19.659562676720071</v>
      </c>
      <c r="BR312" s="22">
        <f t="shared" si="266"/>
        <v>21.41293402450518</v>
      </c>
      <c r="BS312" s="22">
        <f t="shared" si="267"/>
        <v>25.164967012252589</v>
      </c>
      <c r="BT312" s="22">
        <f t="shared" si="268"/>
        <v>31.642447690857676</v>
      </c>
      <c r="BU312" s="22">
        <f t="shared" si="269"/>
        <v>21.640054665409988</v>
      </c>
      <c r="BV312" s="22">
        <f t="shared" si="270"/>
        <v>10.011477851083882</v>
      </c>
      <c r="BW312" s="22">
        <f t="shared" si="271"/>
        <v>12.618822808671064</v>
      </c>
      <c r="BX312" s="22">
        <f t="shared" si="272"/>
        <v>7.5494901036757769</v>
      </c>
      <c r="BY312" s="22">
        <f t="shared" si="273"/>
        <v>18.287754005655039</v>
      </c>
      <c r="BZ312" s="22">
        <f t="shared" si="274"/>
        <v>0</v>
      </c>
      <c r="CA312" s="22">
        <f t="shared" si="275"/>
        <v>0</v>
      </c>
      <c r="CB312" s="22">
        <f t="shared" si="276"/>
        <v>0</v>
      </c>
      <c r="CC312" s="22">
        <f t="shared" si="277"/>
        <v>0</v>
      </c>
      <c r="CD312" s="22">
        <f t="shared" si="278"/>
        <v>0</v>
      </c>
      <c r="CE312" s="22">
        <f t="shared" si="279"/>
        <v>0</v>
      </c>
      <c r="CF312" s="22">
        <f t="shared" si="280"/>
        <v>0</v>
      </c>
      <c r="CG312" s="22">
        <f t="shared" si="281"/>
        <v>0</v>
      </c>
      <c r="CH312" s="22">
        <f t="shared" si="282"/>
        <v>0</v>
      </c>
      <c r="CI312" s="22">
        <f t="shared" si="283"/>
        <v>0</v>
      </c>
      <c r="CJ312" s="22">
        <f t="shared" si="284"/>
        <v>0</v>
      </c>
      <c r="CK312" s="22">
        <f t="shared" si="285"/>
        <v>0</v>
      </c>
    </row>
    <row r="313" spans="1:89" x14ac:dyDescent="0.25">
      <c r="A313" t="str">
        <f>VLOOKUP($C313,'Tech Pallet'!$A:$J,10,0)</f>
        <v>PIC</v>
      </c>
      <c r="B313" s="30" t="str">
        <f>VLOOKUP(C313,'Tech Pallet'!A:I,3,0)</f>
        <v>TALENTI</v>
      </c>
      <c r="C313" s="12">
        <f>VLOOKUP($D313,'DU -UCC'!B:C,2,0)</f>
        <v>68860397</v>
      </c>
      <c r="D313" s="84">
        <v>20186852000673</v>
      </c>
      <c r="E313" s="85" t="s">
        <v>422</v>
      </c>
      <c r="F313" s="86">
        <v>11304</v>
      </c>
      <c r="G313" s="86">
        <v>219</v>
      </c>
      <c r="H313" s="86">
        <v>131</v>
      </c>
      <c r="I313" s="86">
        <v>90</v>
      </c>
      <c r="J313" s="86">
        <v>1830</v>
      </c>
      <c r="K313" s="86">
        <v>120</v>
      </c>
      <c r="L313" s="86">
        <v>120</v>
      </c>
      <c r="M313" s="86">
        <v>172</v>
      </c>
      <c r="N313" s="86">
        <v>2511</v>
      </c>
      <c r="O313" s="86">
        <v>5662</v>
      </c>
      <c r="P313" s="86">
        <v>5823</v>
      </c>
      <c r="Q313" s="86">
        <v>6582</v>
      </c>
      <c r="R313" s="86">
        <v>1125</v>
      </c>
      <c r="S313" s="86"/>
      <c r="T313" s="86"/>
      <c r="U313" s="87"/>
      <c r="V313" s="86"/>
      <c r="W313" s="87"/>
      <c r="X313" s="86"/>
      <c r="Y313" s="87"/>
      <c r="Z313" s="86"/>
      <c r="AA313" s="86"/>
      <c r="AB313" s="86"/>
      <c r="AC313" s="86"/>
      <c r="AD313" s="86"/>
      <c r="AE313" s="23">
        <f t="shared" si="230"/>
        <v>35689</v>
      </c>
      <c r="AF313">
        <f>VLOOKUP($C313,'Tech Pallet'!$A:$I,9,0)</f>
        <v>255</v>
      </c>
      <c r="AG313">
        <f>VLOOKUP($C313,'Tech Pallet'!$A:$H,8,0)</f>
        <v>3.7839999999999996E-3</v>
      </c>
      <c r="AH313" s="25">
        <f t="shared" si="286"/>
        <v>24385</v>
      </c>
      <c r="AI313" s="25">
        <f t="shared" si="231"/>
        <v>0</v>
      </c>
      <c r="AJ313" s="8">
        <f t="shared" si="232"/>
        <v>44.329411764705881</v>
      </c>
      <c r="AK313" s="21">
        <f t="shared" si="233"/>
        <v>95.627450980392155</v>
      </c>
      <c r="AL313" s="20">
        <f t="shared" si="234"/>
        <v>0</v>
      </c>
      <c r="AM313" s="21">
        <f t="shared" si="235"/>
        <v>0.85882352941176465</v>
      </c>
      <c r="AN313" s="21">
        <f t="shared" si="236"/>
        <v>0.51372549019607838</v>
      </c>
      <c r="AO313" s="21">
        <f t="shared" si="237"/>
        <v>0.35294117647058826</v>
      </c>
      <c r="AP313" s="21">
        <f t="shared" si="238"/>
        <v>7.1764705882352944</v>
      </c>
      <c r="AQ313" s="21">
        <f t="shared" si="239"/>
        <v>0.47058823529411764</v>
      </c>
      <c r="AR313" s="21">
        <f t="shared" si="240"/>
        <v>0.47058823529411764</v>
      </c>
      <c r="AS313" s="21">
        <f t="shared" si="241"/>
        <v>0.67450980392156867</v>
      </c>
      <c r="AT313" s="21">
        <f t="shared" si="242"/>
        <v>9.8470588235294123</v>
      </c>
      <c r="AU313" s="21">
        <f t="shared" si="243"/>
        <v>22.20392156862745</v>
      </c>
      <c r="AV313" s="21">
        <f t="shared" si="244"/>
        <v>22.835294117647059</v>
      </c>
      <c r="AW313" s="21">
        <f t="shared" si="245"/>
        <v>25.811764705882354</v>
      </c>
      <c r="AX313" s="21">
        <f t="shared" si="246"/>
        <v>4.4117647058823533</v>
      </c>
      <c r="AY313" s="21">
        <f t="shared" si="247"/>
        <v>0</v>
      </c>
      <c r="AZ313" s="21">
        <f t="shared" si="248"/>
        <v>0</v>
      </c>
      <c r="BA313" s="21">
        <f t="shared" si="249"/>
        <v>0</v>
      </c>
      <c r="BB313" s="21">
        <f t="shared" si="250"/>
        <v>0</v>
      </c>
      <c r="BC313" s="21">
        <f t="shared" si="251"/>
        <v>0</v>
      </c>
      <c r="BD313" s="21">
        <f t="shared" si="252"/>
        <v>0</v>
      </c>
      <c r="BE313" s="21">
        <f t="shared" si="253"/>
        <v>0</v>
      </c>
      <c r="BF313" s="21">
        <f t="shared" si="254"/>
        <v>0</v>
      </c>
      <c r="BG313" s="21">
        <f t="shared" si="255"/>
        <v>0</v>
      </c>
      <c r="BH313" s="21">
        <f t="shared" si="256"/>
        <v>0</v>
      </c>
      <c r="BI313" s="21">
        <f t="shared" si="257"/>
        <v>0</v>
      </c>
      <c r="BJ313" s="21">
        <f t="shared" si="258"/>
        <v>0</v>
      </c>
      <c r="BK313" s="17">
        <f t="shared" si="259"/>
        <v>42.774335999999998</v>
      </c>
      <c r="BL313" s="22">
        <f t="shared" si="260"/>
        <v>92.272839999999988</v>
      </c>
      <c r="BM313" s="22">
        <f t="shared" si="261"/>
        <v>0</v>
      </c>
      <c r="BN313" s="22">
        <f t="shared" si="262"/>
        <v>0.82869599999999988</v>
      </c>
      <c r="BO313" s="22">
        <f t="shared" si="263"/>
        <v>0.49570399999999992</v>
      </c>
      <c r="BP313" s="22">
        <f t="shared" si="264"/>
        <v>0.34055999999999997</v>
      </c>
      <c r="BQ313" s="22">
        <f t="shared" si="265"/>
        <v>6.9247199999999989</v>
      </c>
      <c r="BR313" s="22">
        <f t="shared" si="266"/>
        <v>0.45407999999999993</v>
      </c>
      <c r="BS313" s="22">
        <f t="shared" si="267"/>
        <v>0.45407999999999993</v>
      </c>
      <c r="BT313" s="22">
        <f t="shared" si="268"/>
        <v>0.65084799999999998</v>
      </c>
      <c r="BU313" s="22">
        <f t="shared" si="269"/>
        <v>9.5016239999999996</v>
      </c>
      <c r="BV313" s="22">
        <f t="shared" si="270"/>
        <v>21.425007999999998</v>
      </c>
      <c r="BW313" s="22">
        <f t="shared" si="271"/>
        <v>22.034231999999999</v>
      </c>
      <c r="BX313" s="22">
        <f t="shared" si="272"/>
        <v>24.906287999999996</v>
      </c>
      <c r="BY313" s="22">
        <f t="shared" si="273"/>
        <v>4.2569999999999997</v>
      </c>
      <c r="BZ313" s="22">
        <f t="shared" si="274"/>
        <v>0</v>
      </c>
      <c r="CA313" s="22">
        <f t="shared" si="275"/>
        <v>0</v>
      </c>
      <c r="CB313" s="22">
        <f t="shared" si="276"/>
        <v>0</v>
      </c>
      <c r="CC313" s="22">
        <f t="shared" si="277"/>
        <v>0</v>
      </c>
      <c r="CD313" s="22">
        <f t="shared" si="278"/>
        <v>0</v>
      </c>
      <c r="CE313" s="22">
        <f t="shared" si="279"/>
        <v>0</v>
      </c>
      <c r="CF313" s="22">
        <f t="shared" si="280"/>
        <v>0</v>
      </c>
      <c r="CG313" s="22">
        <f t="shared" si="281"/>
        <v>0</v>
      </c>
      <c r="CH313" s="22">
        <f t="shared" si="282"/>
        <v>0</v>
      </c>
      <c r="CI313" s="22">
        <f t="shared" si="283"/>
        <v>0</v>
      </c>
      <c r="CJ313" s="22">
        <f t="shared" si="284"/>
        <v>0</v>
      </c>
      <c r="CK313" s="22">
        <f t="shared" si="285"/>
        <v>0</v>
      </c>
    </row>
    <row r="314" spans="1:89" x14ac:dyDescent="0.25">
      <c r="A314" t="str">
        <f>VLOOKUP($C314,'Tech Pallet'!$A:$J,10,0)</f>
        <v>NOV</v>
      </c>
      <c r="B314" s="30" t="str">
        <f>VLOOKUP(C314,'Tech Pallet'!A:I,3,0)</f>
        <v>Dough Bites</v>
      </c>
      <c r="C314" s="12">
        <f>VLOOKUP($D314,'DU -UCC'!B:C,2,0)</f>
        <v>68654232</v>
      </c>
      <c r="D314" s="84">
        <v>10076840003591</v>
      </c>
      <c r="E314" s="85" t="s">
        <v>384</v>
      </c>
      <c r="F314" s="86">
        <v>55905</v>
      </c>
      <c r="G314" s="86">
        <v>1680</v>
      </c>
      <c r="H314" s="86">
        <v>2405</v>
      </c>
      <c r="I314" s="86">
        <v>2394</v>
      </c>
      <c r="J314" s="86">
        <v>4059</v>
      </c>
      <c r="K314" s="86">
        <v>1334</v>
      </c>
      <c r="L314" s="86">
        <v>2500</v>
      </c>
      <c r="M314" s="86">
        <v>2116</v>
      </c>
      <c r="N314" s="86">
        <v>2738</v>
      </c>
      <c r="O314" s="86">
        <v>1709</v>
      </c>
      <c r="P314" s="86">
        <v>1685</v>
      </c>
      <c r="Q314" s="86">
        <v>2342</v>
      </c>
      <c r="R314" s="86">
        <v>1714</v>
      </c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23">
        <f t="shared" si="230"/>
        <v>82581</v>
      </c>
      <c r="AF314">
        <f>VLOOKUP($C314,'Tech Pallet'!$A:$I,9,0)</f>
        <v>256</v>
      </c>
      <c r="AG314">
        <f>VLOOKUP($C314,'Tech Pallet'!$A:$H,8,0)</f>
        <v>1.8959999999999999E-3</v>
      </c>
      <c r="AH314" s="25">
        <f t="shared" si="286"/>
        <v>26676</v>
      </c>
      <c r="AI314" s="25">
        <f t="shared" si="231"/>
        <v>0</v>
      </c>
      <c r="AJ314" s="8">
        <f t="shared" si="232"/>
        <v>218.37890625</v>
      </c>
      <c r="AK314" s="21">
        <f t="shared" si="233"/>
        <v>104.203125</v>
      </c>
      <c r="AL314" s="20">
        <f t="shared" si="234"/>
        <v>0</v>
      </c>
      <c r="AM314" s="21">
        <f t="shared" si="235"/>
        <v>6.5625</v>
      </c>
      <c r="AN314" s="21">
        <f t="shared" si="236"/>
        <v>9.39453125</v>
      </c>
      <c r="AO314" s="21">
        <f t="shared" si="237"/>
        <v>9.3515625</v>
      </c>
      <c r="AP314" s="21">
        <f t="shared" si="238"/>
        <v>15.85546875</v>
      </c>
      <c r="AQ314" s="21">
        <f t="shared" si="239"/>
        <v>5.2109375</v>
      </c>
      <c r="AR314" s="21">
        <f t="shared" si="240"/>
        <v>9.765625</v>
      </c>
      <c r="AS314" s="21">
        <f t="shared" si="241"/>
        <v>8.265625</v>
      </c>
      <c r="AT314" s="21">
        <f t="shared" si="242"/>
        <v>10.6953125</v>
      </c>
      <c r="AU314" s="21">
        <f t="shared" si="243"/>
        <v>6.67578125</v>
      </c>
      <c r="AV314" s="21">
        <f t="shared" si="244"/>
        <v>6.58203125</v>
      </c>
      <c r="AW314" s="21">
        <f t="shared" si="245"/>
        <v>9.1484375</v>
      </c>
      <c r="AX314" s="21">
        <f t="shared" si="246"/>
        <v>6.6953125</v>
      </c>
      <c r="AY314" s="21">
        <f t="shared" si="247"/>
        <v>0</v>
      </c>
      <c r="AZ314" s="21">
        <f t="shared" si="248"/>
        <v>0</v>
      </c>
      <c r="BA314" s="21">
        <f t="shared" si="249"/>
        <v>0</v>
      </c>
      <c r="BB314" s="21">
        <f t="shared" si="250"/>
        <v>0</v>
      </c>
      <c r="BC314" s="21">
        <f t="shared" si="251"/>
        <v>0</v>
      </c>
      <c r="BD314" s="21">
        <f t="shared" si="252"/>
        <v>0</v>
      </c>
      <c r="BE314" s="21">
        <f t="shared" si="253"/>
        <v>0</v>
      </c>
      <c r="BF314" s="21">
        <f t="shared" si="254"/>
        <v>0</v>
      </c>
      <c r="BG314" s="21">
        <f t="shared" si="255"/>
        <v>0</v>
      </c>
      <c r="BH314" s="21">
        <f t="shared" si="256"/>
        <v>0</v>
      </c>
      <c r="BI314" s="21">
        <f t="shared" si="257"/>
        <v>0</v>
      </c>
      <c r="BJ314" s="21">
        <f t="shared" si="258"/>
        <v>0</v>
      </c>
      <c r="BK314" s="17">
        <f t="shared" si="259"/>
        <v>105.99588</v>
      </c>
      <c r="BL314" s="22">
        <f t="shared" si="260"/>
        <v>50.577695999999996</v>
      </c>
      <c r="BM314" s="22">
        <f t="shared" si="261"/>
        <v>0</v>
      </c>
      <c r="BN314" s="22">
        <f t="shared" si="262"/>
        <v>3.1852799999999997</v>
      </c>
      <c r="BO314" s="22">
        <f t="shared" si="263"/>
        <v>4.5598799999999997</v>
      </c>
      <c r="BP314" s="22">
        <f t="shared" si="264"/>
        <v>4.5390239999999995</v>
      </c>
      <c r="BQ314" s="22">
        <f t="shared" si="265"/>
        <v>7.6958639999999994</v>
      </c>
      <c r="BR314" s="22">
        <f t="shared" si="266"/>
        <v>2.529264</v>
      </c>
      <c r="BS314" s="22">
        <f t="shared" si="267"/>
        <v>4.7399999999999993</v>
      </c>
      <c r="BT314" s="22">
        <f t="shared" si="268"/>
        <v>4.0119359999999995</v>
      </c>
      <c r="BU314" s="22">
        <f t="shared" si="269"/>
        <v>5.1912479999999999</v>
      </c>
      <c r="BV314" s="22">
        <f t="shared" si="270"/>
        <v>3.2402639999999998</v>
      </c>
      <c r="BW314" s="22">
        <f t="shared" si="271"/>
        <v>3.19476</v>
      </c>
      <c r="BX314" s="22">
        <f t="shared" si="272"/>
        <v>4.4404319999999995</v>
      </c>
      <c r="BY314" s="22">
        <f t="shared" si="273"/>
        <v>3.2497439999999997</v>
      </c>
      <c r="BZ314" s="22">
        <f t="shared" si="274"/>
        <v>0</v>
      </c>
      <c r="CA314" s="22">
        <f t="shared" si="275"/>
        <v>0</v>
      </c>
      <c r="CB314" s="22">
        <f t="shared" si="276"/>
        <v>0</v>
      </c>
      <c r="CC314" s="22">
        <f t="shared" si="277"/>
        <v>0</v>
      </c>
      <c r="CD314" s="22">
        <f t="shared" si="278"/>
        <v>0</v>
      </c>
      <c r="CE314" s="22">
        <f t="shared" si="279"/>
        <v>0</v>
      </c>
      <c r="CF314" s="22">
        <f t="shared" si="280"/>
        <v>0</v>
      </c>
      <c r="CG314" s="22">
        <f t="shared" si="281"/>
        <v>0</v>
      </c>
      <c r="CH314" s="22">
        <f t="shared" si="282"/>
        <v>0</v>
      </c>
      <c r="CI314" s="22">
        <f t="shared" si="283"/>
        <v>0</v>
      </c>
      <c r="CJ314" s="22">
        <f t="shared" si="284"/>
        <v>0</v>
      </c>
      <c r="CK314" s="22">
        <f t="shared" si="285"/>
        <v>0</v>
      </c>
    </row>
    <row r="315" spans="1:89" x14ac:dyDescent="0.25">
      <c r="A315" t="str">
        <f>VLOOKUP($C315,'Tech Pallet'!$A:$J,10,0)</f>
        <v>NOV</v>
      </c>
      <c r="B315" s="30" t="str">
        <f>VLOOKUP(C315,'Tech Pallet'!A:I,3,0)</f>
        <v>Yasso Sandwich</v>
      </c>
      <c r="C315" s="12">
        <f>VLOOKUP($D315,'DU -UCC'!B:C,2,0)</f>
        <v>64960652</v>
      </c>
      <c r="D315" s="84">
        <v>10850001974032</v>
      </c>
      <c r="E315" s="85" t="s">
        <v>563</v>
      </c>
      <c r="F315" s="86">
        <v>0</v>
      </c>
      <c r="G315" s="86">
        <v>0</v>
      </c>
      <c r="H315" s="86">
        <v>0</v>
      </c>
      <c r="I315" s="86">
        <v>0</v>
      </c>
      <c r="J315" s="86">
        <v>0</v>
      </c>
      <c r="K315" s="86">
        <v>0</v>
      </c>
      <c r="L315" s="86">
        <v>0</v>
      </c>
      <c r="M315" s="86">
        <v>0</v>
      </c>
      <c r="N315" s="86">
        <v>0</v>
      </c>
      <c r="O315" s="86">
        <v>0</v>
      </c>
      <c r="P315" s="86">
        <v>0</v>
      </c>
      <c r="Q315" s="86">
        <v>740</v>
      </c>
      <c r="R315" s="86">
        <v>1580</v>
      </c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23">
        <f t="shared" si="230"/>
        <v>2320</v>
      </c>
      <c r="AF315">
        <f>VLOOKUP($C315,'Tech Pallet'!$A:$I,9,0)</f>
        <v>180</v>
      </c>
      <c r="AG315">
        <f>VLOOKUP($C315,'Tech Pallet'!$A:$H,8,0)</f>
        <v>2.4880000000000002E-3</v>
      </c>
      <c r="AH315" s="25">
        <f t="shared" si="286"/>
        <v>2320</v>
      </c>
      <c r="AI315" s="25">
        <f t="shared" si="231"/>
        <v>0</v>
      </c>
      <c r="AJ315" s="8">
        <f t="shared" si="232"/>
        <v>0</v>
      </c>
      <c r="AK315" s="21">
        <f t="shared" si="233"/>
        <v>12.888888888888889</v>
      </c>
      <c r="AL315" s="20">
        <f t="shared" si="234"/>
        <v>0</v>
      </c>
      <c r="AM315" s="21">
        <f t="shared" si="235"/>
        <v>0</v>
      </c>
      <c r="AN315" s="21">
        <f t="shared" si="236"/>
        <v>0</v>
      </c>
      <c r="AO315" s="21">
        <f t="shared" si="237"/>
        <v>0</v>
      </c>
      <c r="AP315" s="21">
        <f t="shared" si="238"/>
        <v>0</v>
      </c>
      <c r="AQ315" s="21">
        <f t="shared" si="239"/>
        <v>0</v>
      </c>
      <c r="AR315" s="21">
        <f t="shared" si="240"/>
        <v>0</v>
      </c>
      <c r="AS315" s="21">
        <f t="shared" si="241"/>
        <v>0</v>
      </c>
      <c r="AT315" s="21">
        <f t="shared" si="242"/>
        <v>0</v>
      </c>
      <c r="AU315" s="21">
        <f t="shared" si="243"/>
        <v>0</v>
      </c>
      <c r="AV315" s="21">
        <f t="shared" si="244"/>
        <v>0</v>
      </c>
      <c r="AW315" s="21">
        <f t="shared" si="245"/>
        <v>4.1111111111111107</v>
      </c>
      <c r="AX315" s="21">
        <f t="shared" si="246"/>
        <v>8.7777777777777786</v>
      </c>
      <c r="AY315" s="21">
        <f t="shared" si="247"/>
        <v>0</v>
      </c>
      <c r="AZ315" s="21">
        <f t="shared" si="248"/>
        <v>0</v>
      </c>
      <c r="BA315" s="21">
        <f t="shared" si="249"/>
        <v>0</v>
      </c>
      <c r="BB315" s="21">
        <f t="shared" si="250"/>
        <v>0</v>
      </c>
      <c r="BC315" s="21">
        <f t="shared" si="251"/>
        <v>0</v>
      </c>
      <c r="BD315" s="21">
        <f t="shared" si="252"/>
        <v>0</v>
      </c>
      <c r="BE315" s="21">
        <f t="shared" si="253"/>
        <v>0</v>
      </c>
      <c r="BF315" s="21">
        <f t="shared" si="254"/>
        <v>0</v>
      </c>
      <c r="BG315" s="21">
        <f t="shared" si="255"/>
        <v>0</v>
      </c>
      <c r="BH315" s="21">
        <f t="shared" si="256"/>
        <v>0</v>
      </c>
      <c r="BI315" s="21">
        <f t="shared" si="257"/>
        <v>0</v>
      </c>
      <c r="BJ315" s="21">
        <f t="shared" si="258"/>
        <v>0</v>
      </c>
      <c r="BK315" s="17">
        <f t="shared" si="259"/>
        <v>0</v>
      </c>
      <c r="BL315" s="22">
        <f t="shared" si="260"/>
        <v>5.7721600000000004</v>
      </c>
      <c r="BM315" s="22">
        <f t="shared" si="261"/>
        <v>0</v>
      </c>
      <c r="BN315" s="22">
        <f t="shared" si="262"/>
        <v>0</v>
      </c>
      <c r="BO315" s="22">
        <f t="shared" si="263"/>
        <v>0</v>
      </c>
      <c r="BP315" s="22">
        <f t="shared" si="264"/>
        <v>0</v>
      </c>
      <c r="BQ315" s="22">
        <f t="shared" si="265"/>
        <v>0</v>
      </c>
      <c r="BR315" s="22">
        <f t="shared" si="266"/>
        <v>0</v>
      </c>
      <c r="BS315" s="22">
        <f t="shared" si="267"/>
        <v>0</v>
      </c>
      <c r="BT315" s="22">
        <f t="shared" si="268"/>
        <v>0</v>
      </c>
      <c r="BU315" s="22">
        <f t="shared" si="269"/>
        <v>0</v>
      </c>
      <c r="BV315" s="22">
        <f t="shared" si="270"/>
        <v>0</v>
      </c>
      <c r="BW315" s="22">
        <f t="shared" si="271"/>
        <v>0</v>
      </c>
      <c r="BX315" s="22">
        <f t="shared" si="272"/>
        <v>1.8411200000000001</v>
      </c>
      <c r="BY315" s="22">
        <f t="shared" si="273"/>
        <v>3.9310400000000003</v>
      </c>
      <c r="BZ315" s="22">
        <f t="shared" si="274"/>
        <v>0</v>
      </c>
      <c r="CA315" s="22">
        <f t="shared" si="275"/>
        <v>0</v>
      </c>
      <c r="CB315" s="22">
        <f t="shared" si="276"/>
        <v>0</v>
      </c>
      <c r="CC315" s="22">
        <f t="shared" si="277"/>
        <v>0</v>
      </c>
      <c r="CD315" s="22">
        <f t="shared" si="278"/>
        <v>0</v>
      </c>
      <c r="CE315" s="22">
        <f t="shared" si="279"/>
        <v>0</v>
      </c>
      <c r="CF315" s="22">
        <f t="shared" si="280"/>
        <v>0</v>
      </c>
      <c r="CG315" s="22">
        <f t="shared" si="281"/>
        <v>0</v>
      </c>
      <c r="CH315" s="22">
        <f t="shared" si="282"/>
        <v>0</v>
      </c>
      <c r="CI315" s="22">
        <f t="shared" si="283"/>
        <v>0</v>
      </c>
      <c r="CJ315" s="22">
        <f t="shared" si="284"/>
        <v>0</v>
      </c>
      <c r="CK315" s="22">
        <f t="shared" si="285"/>
        <v>0</v>
      </c>
    </row>
    <row r="316" spans="1:89" x14ac:dyDescent="0.25">
      <c r="A316" t="str">
        <f>VLOOKUP($C316,'Tech Pallet'!$A:$J,10,0)</f>
        <v>NOV</v>
      </c>
      <c r="B316" s="30" t="str">
        <f>VLOOKUP(C316,'Tech Pallet'!A:I,3,0)</f>
        <v>Dough Bites</v>
      </c>
      <c r="C316" s="12">
        <f>VLOOKUP($D316,'DU -UCC'!B:C,2,0)</f>
        <v>68654218</v>
      </c>
      <c r="D316" s="84">
        <v>10076840003584</v>
      </c>
      <c r="E316" s="85" t="s">
        <v>402</v>
      </c>
      <c r="F316" s="86">
        <v>34599</v>
      </c>
      <c r="G316" s="86">
        <v>1688</v>
      </c>
      <c r="H316" s="86">
        <v>2524</v>
      </c>
      <c r="I316" s="86">
        <v>1764</v>
      </c>
      <c r="J316" s="86">
        <v>4157</v>
      </c>
      <c r="K316" s="86">
        <v>439</v>
      </c>
      <c r="L316" s="86">
        <v>1722</v>
      </c>
      <c r="M316" s="86">
        <v>3180</v>
      </c>
      <c r="N316" s="86">
        <v>2122</v>
      </c>
      <c r="O316" s="86">
        <v>1570</v>
      </c>
      <c r="P316" s="86">
        <v>2440</v>
      </c>
      <c r="Q316" s="86">
        <v>25</v>
      </c>
      <c r="R316" s="86">
        <v>4344</v>
      </c>
      <c r="S316" s="86"/>
      <c r="T316" s="86"/>
      <c r="U316" s="86"/>
      <c r="V316" s="87"/>
      <c r="W316" s="86"/>
      <c r="X316" s="86"/>
      <c r="Y316" s="86"/>
      <c r="Z316" s="86"/>
      <c r="AA316" s="86"/>
      <c r="AB316" s="86"/>
      <c r="AC316" s="86"/>
      <c r="AD316" s="87"/>
      <c r="AE316" s="23">
        <f t="shared" si="230"/>
        <v>60574</v>
      </c>
      <c r="AF316">
        <f>VLOOKUP($C316,'Tech Pallet'!$A:$I,9,0)</f>
        <v>256</v>
      </c>
      <c r="AG316">
        <f>VLOOKUP($C316,'Tech Pallet'!$A:$H,8,0)</f>
        <v>1.892672E-3</v>
      </c>
      <c r="AH316" s="25">
        <f t="shared" si="286"/>
        <v>25975</v>
      </c>
      <c r="AI316" s="25">
        <f t="shared" si="231"/>
        <v>0</v>
      </c>
      <c r="AJ316" s="8">
        <f t="shared" si="232"/>
        <v>135.15234375</v>
      </c>
      <c r="AK316" s="21">
        <f t="shared" si="233"/>
        <v>101.46484375</v>
      </c>
      <c r="AL316" s="20">
        <f t="shared" si="234"/>
        <v>0</v>
      </c>
      <c r="AM316" s="21">
        <f t="shared" si="235"/>
        <v>6.59375</v>
      </c>
      <c r="AN316" s="21">
        <f t="shared" si="236"/>
        <v>9.859375</v>
      </c>
      <c r="AO316" s="21">
        <f t="shared" si="237"/>
        <v>6.890625</v>
      </c>
      <c r="AP316" s="21">
        <f t="shared" si="238"/>
        <v>16.23828125</v>
      </c>
      <c r="AQ316" s="21">
        <f t="shared" si="239"/>
        <v>1.71484375</v>
      </c>
      <c r="AR316" s="21">
        <f t="shared" si="240"/>
        <v>6.7265625</v>
      </c>
      <c r="AS316" s="21">
        <f t="shared" si="241"/>
        <v>12.421875</v>
      </c>
      <c r="AT316" s="21">
        <f t="shared" si="242"/>
        <v>8.2890625</v>
      </c>
      <c r="AU316" s="21">
        <f t="shared" si="243"/>
        <v>6.1328125</v>
      </c>
      <c r="AV316" s="21">
        <f t="shared" si="244"/>
        <v>9.53125</v>
      </c>
      <c r="AW316" s="21">
        <f t="shared" si="245"/>
        <v>9.765625E-2</v>
      </c>
      <c r="AX316" s="21">
        <f t="shared" si="246"/>
        <v>16.96875</v>
      </c>
      <c r="AY316" s="21">
        <f t="shared" si="247"/>
        <v>0</v>
      </c>
      <c r="AZ316" s="21">
        <f t="shared" si="248"/>
        <v>0</v>
      </c>
      <c r="BA316" s="21">
        <f t="shared" si="249"/>
        <v>0</v>
      </c>
      <c r="BB316" s="21">
        <f t="shared" si="250"/>
        <v>0</v>
      </c>
      <c r="BC316" s="21">
        <f t="shared" si="251"/>
        <v>0</v>
      </c>
      <c r="BD316" s="21">
        <f t="shared" si="252"/>
        <v>0</v>
      </c>
      <c r="BE316" s="21">
        <f t="shared" si="253"/>
        <v>0</v>
      </c>
      <c r="BF316" s="21">
        <f t="shared" si="254"/>
        <v>0</v>
      </c>
      <c r="BG316" s="21">
        <f t="shared" si="255"/>
        <v>0</v>
      </c>
      <c r="BH316" s="21">
        <f t="shared" si="256"/>
        <v>0</v>
      </c>
      <c r="BI316" s="21">
        <f t="shared" si="257"/>
        <v>0</v>
      </c>
      <c r="BJ316" s="21">
        <f t="shared" si="258"/>
        <v>0</v>
      </c>
      <c r="BK316" s="17">
        <f t="shared" si="259"/>
        <v>65.484558527999994</v>
      </c>
      <c r="BL316" s="22">
        <f t="shared" si="260"/>
        <v>49.162155200000001</v>
      </c>
      <c r="BM316" s="22">
        <f t="shared" si="261"/>
        <v>0</v>
      </c>
      <c r="BN316" s="22">
        <f t="shared" si="262"/>
        <v>3.1948303359999999</v>
      </c>
      <c r="BO316" s="22">
        <f t="shared" si="263"/>
        <v>4.7771041279999995</v>
      </c>
      <c r="BP316" s="22">
        <f t="shared" si="264"/>
        <v>3.338673408</v>
      </c>
      <c r="BQ316" s="22">
        <f t="shared" si="265"/>
        <v>7.8678375039999997</v>
      </c>
      <c r="BR316" s="22">
        <f t="shared" si="266"/>
        <v>0.83088300800000003</v>
      </c>
      <c r="BS316" s="22">
        <f t="shared" si="267"/>
        <v>3.259181184</v>
      </c>
      <c r="BT316" s="22">
        <f t="shared" si="268"/>
        <v>6.0186969599999998</v>
      </c>
      <c r="BU316" s="22">
        <f t="shared" si="269"/>
        <v>4.0162499839999999</v>
      </c>
      <c r="BV316" s="22">
        <f t="shared" si="270"/>
        <v>2.9714950399999998</v>
      </c>
      <c r="BW316" s="22">
        <f t="shared" si="271"/>
        <v>4.6181196799999995</v>
      </c>
      <c r="BX316" s="22">
        <f t="shared" si="272"/>
        <v>4.7316799999999999E-2</v>
      </c>
      <c r="BY316" s="22">
        <f t="shared" si="273"/>
        <v>8.2217671679999995</v>
      </c>
      <c r="BZ316" s="22">
        <f t="shared" si="274"/>
        <v>0</v>
      </c>
      <c r="CA316" s="22">
        <f t="shared" si="275"/>
        <v>0</v>
      </c>
      <c r="CB316" s="22">
        <f t="shared" si="276"/>
        <v>0</v>
      </c>
      <c r="CC316" s="22">
        <f t="shared" si="277"/>
        <v>0</v>
      </c>
      <c r="CD316" s="22">
        <f t="shared" si="278"/>
        <v>0</v>
      </c>
      <c r="CE316" s="22">
        <f t="shared" si="279"/>
        <v>0</v>
      </c>
      <c r="CF316" s="22">
        <f t="shared" si="280"/>
        <v>0</v>
      </c>
      <c r="CG316" s="22">
        <f t="shared" si="281"/>
        <v>0</v>
      </c>
      <c r="CH316" s="22">
        <f t="shared" si="282"/>
        <v>0</v>
      </c>
      <c r="CI316" s="22">
        <f t="shared" si="283"/>
        <v>0</v>
      </c>
      <c r="CJ316" s="22">
        <f t="shared" si="284"/>
        <v>0</v>
      </c>
      <c r="CK316" s="22">
        <f t="shared" si="285"/>
        <v>0</v>
      </c>
    </row>
    <row r="317" spans="1:89" x14ac:dyDescent="0.25">
      <c r="A317" t="str">
        <f>VLOOKUP($C317,'Tech Pallet'!$A:$J,10,0)</f>
        <v>PIC</v>
      </c>
      <c r="B317" s="30" t="str">
        <f>VLOOKUP(C317,'Tech Pallet'!A:I,3,0)</f>
        <v>BJ PTS</v>
      </c>
      <c r="C317" s="12">
        <f>VLOOKUP($D317,'DU -UCC'!B:C,2,0)</f>
        <v>62697531</v>
      </c>
      <c r="D317" s="84">
        <v>10076840002273</v>
      </c>
      <c r="E317" s="85" t="s">
        <v>395</v>
      </c>
      <c r="F317" s="86">
        <v>38636</v>
      </c>
      <c r="G317" s="86">
        <v>1435</v>
      </c>
      <c r="H317" s="86">
        <v>1998</v>
      </c>
      <c r="I317" s="86">
        <v>3316</v>
      </c>
      <c r="J317" s="86">
        <v>2576</v>
      </c>
      <c r="K317" s="86">
        <v>1916</v>
      </c>
      <c r="L317" s="86">
        <v>2996</v>
      </c>
      <c r="M317" s="86">
        <v>3202</v>
      </c>
      <c r="N317" s="86">
        <v>2442</v>
      </c>
      <c r="O317" s="86">
        <v>4375</v>
      </c>
      <c r="P317" s="86">
        <v>1909</v>
      </c>
      <c r="Q317" s="86">
        <v>1398</v>
      </c>
      <c r="R317" s="86">
        <v>1372</v>
      </c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23">
        <f t="shared" si="230"/>
        <v>67571</v>
      </c>
      <c r="AF317">
        <f>VLOOKUP($C317,'Tech Pallet'!$A:$I,9,0)</f>
        <v>240</v>
      </c>
      <c r="AG317">
        <f>VLOOKUP($C317,'Tech Pallet'!$A:$H,8,0)</f>
        <v>3.7839999999999996E-3</v>
      </c>
      <c r="AH317" s="25">
        <f t="shared" si="286"/>
        <v>28935</v>
      </c>
      <c r="AI317" s="25">
        <f t="shared" si="231"/>
        <v>0</v>
      </c>
      <c r="AJ317" s="8">
        <f t="shared" si="232"/>
        <v>160.98333333333332</v>
      </c>
      <c r="AK317" s="21">
        <f t="shared" si="233"/>
        <v>120.5625</v>
      </c>
      <c r="AL317" s="20">
        <f t="shared" si="234"/>
        <v>0</v>
      </c>
      <c r="AM317" s="21">
        <f t="shared" si="235"/>
        <v>5.979166666666667</v>
      </c>
      <c r="AN317" s="21">
        <f t="shared" si="236"/>
        <v>8.3249999999999993</v>
      </c>
      <c r="AO317" s="21">
        <f t="shared" si="237"/>
        <v>13.816666666666666</v>
      </c>
      <c r="AP317" s="21">
        <f t="shared" si="238"/>
        <v>10.733333333333333</v>
      </c>
      <c r="AQ317" s="21">
        <f t="shared" si="239"/>
        <v>7.9833333333333334</v>
      </c>
      <c r="AR317" s="21">
        <f t="shared" si="240"/>
        <v>12.483333333333333</v>
      </c>
      <c r="AS317" s="21">
        <f t="shared" si="241"/>
        <v>13.341666666666667</v>
      </c>
      <c r="AT317" s="21">
        <f t="shared" si="242"/>
        <v>10.175000000000001</v>
      </c>
      <c r="AU317" s="21">
        <f t="shared" si="243"/>
        <v>18.229166666666668</v>
      </c>
      <c r="AV317" s="21">
        <f t="shared" si="244"/>
        <v>7.9541666666666666</v>
      </c>
      <c r="AW317" s="21">
        <f t="shared" si="245"/>
        <v>5.8250000000000002</v>
      </c>
      <c r="AX317" s="21">
        <f t="shared" si="246"/>
        <v>5.7166666666666668</v>
      </c>
      <c r="AY317" s="21">
        <f t="shared" si="247"/>
        <v>0</v>
      </c>
      <c r="AZ317" s="21">
        <f t="shared" si="248"/>
        <v>0</v>
      </c>
      <c r="BA317" s="21">
        <f t="shared" si="249"/>
        <v>0</v>
      </c>
      <c r="BB317" s="21">
        <f t="shared" si="250"/>
        <v>0</v>
      </c>
      <c r="BC317" s="21">
        <f t="shared" si="251"/>
        <v>0</v>
      </c>
      <c r="BD317" s="21">
        <f t="shared" si="252"/>
        <v>0</v>
      </c>
      <c r="BE317" s="21">
        <f t="shared" si="253"/>
        <v>0</v>
      </c>
      <c r="BF317" s="21">
        <f t="shared" si="254"/>
        <v>0</v>
      </c>
      <c r="BG317" s="21">
        <f t="shared" si="255"/>
        <v>0</v>
      </c>
      <c r="BH317" s="21">
        <f t="shared" si="256"/>
        <v>0</v>
      </c>
      <c r="BI317" s="21">
        <f t="shared" si="257"/>
        <v>0</v>
      </c>
      <c r="BJ317" s="21">
        <f t="shared" si="258"/>
        <v>0</v>
      </c>
      <c r="BK317" s="17">
        <f t="shared" si="259"/>
        <v>146.198624</v>
      </c>
      <c r="BL317" s="22">
        <f t="shared" si="260"/>
        <v>109.49003999999999</v>
      </c>
      <c r="BM317" s="22">
        <f t="shared" si="261"/>
        <v>0</v>
      </c>
      <c r="BN317" s="22">
        <f t="shared" si="262"/>
        <v>5.4300399999999991</v>
      </c>
      <c r="BO317" s="22">
        <f t="shared" si="263"/>
        <v>7.5604319999999996</v>
      </c>
      <c r="BP317" s="22">
        <f t="shared" si="264"/>
        <v>12.547743999999998</v>
      </c>
      <c r="BQ317" s="22">
        <f t="shared" si="265"/>
        <v>9.7475839999999998</v>
      </c>
      <c r="BR317" s="22">
        <f t="shared" si="266"/>
        <v>7.2501439999999988</v>
      </c>
      <c r="BS317" s="22">
        <f t="shared" si="267"/>
        <v>11.336863999999998</v>
      </c>
      <c r="BT317" s="22">
        <f t="shared" si="268"/>
        <v>12.116368</v>
      </c>
      <c r="BU317" s="22">
        <f t="shared" si="269"/>
        <v>9.2405279999999994</v>
      </c>
      <c r="BV317" s="22">
        <f t="shared" si="270"/>
        <v>16.555</v>
      </c>
      <c r="BW317" s="22">
        <f t="shared" si="271"/>
        <v>7.2236559999999992</v>
      </c>
      <c r="BX317" s="22">
        <f t="shared" si="272"/>
        <v>5.2900319999999992</v>
      </c>
      <c r="BY317" s="22">
        <f t="shared" si="273"/>
        <v>5.1916479999999998</v>
      </c>
      <c r="BZ317" s="22">
        <f t="shared" si="274"/>
        <v>0</v>
      </c>
      <c r="CA317" s="22">
        <f t="shared" si="275"/>
        <v>0</v>
      </c>
      <c r="CB317" s="22">
        <f t="shared" si="276"/>
        <v>0</v>
      </c>
      <c r="CC317" s="22">
        <f t="shared" si="277"/>
        <v>0</v>
      </c>
      <c r="CD317" s="22">
        <f t="shared" si="278"/>
        <v>0</v>
      </c>
      <c r="CE317" s="22">
        <f t="shared" si="279"/>
        <v>0</v>
      </c>
      <c r="CF317" s="22">
        <f t="shared" si="280"/>
        <v>0</v>
      </c>
      <c r="CG317" s="22">
        <f t="shared" si="281"/>
        <v>0</v>
      </c>
      <c r="CH317" s="22">
        <f t="shared" si="282"/>
        <v>0</v>
      </c>
      <c r="CI317" s="22">
        <f t="shared" si="283"/>
        <v>0</v>
      </c>
      <c r="CJ317" s="22">
        <f t="shared" si="284"/>
        <v>0</v>
      </c>
      <c r="CK317" s="22">
        <f t="shared" si="285"/>
        <v>0</v>
      </c>
    </row>
    <row r="318" spans="1:89" x14ac:dyDescent="0.25">
      <c r="A318" t="str">
        <f>VLOOKUP($C318,'Tech Pallet'!$A:$J,10,0)</f>
        <v>PIC</v>
      </c>
      <c r="B318" s="30" t="str">
        <f>VLOOKUP(C318,'Tech Pallet'!A:I,3,0)</f>
        <v>BJ PTS</v>
      </c>
      <c r="C318" s="12">
        <f>VLOOKUP($D318,'DU -UCC'!B:C,2,0)</f>
        <v>84163503</v>
      </c>
      <c r="D318" s="84">
        <v>10076840635037</v>
      </c>
      <c r="E318" s="85" t="s">
        <v>405</v>
      </c>
      <c r="F318" s="86">
        <v>38685</v>
      </c>
      <c r="G318" s="86">
        <v>1815</v>
      </c>
      <c r="H318" s="86">
        <v>2784</v>
      </c>
      <c r="I318" s="86">
        <v>3684</v>
      </c>
      <c r="J318" s="86">
        <v>1980</v>
      </c>
      <c r="K318" s="86">
        <v>2760</v>
      </c>
      <c r="L318" s="86">
        <v>4635</v>
      </c>
      <c r="M318" s="86">
        <v>3180</v>
      </c>
      <c r="N318" s="86">
        <v>1370</v>
      </c>
      <c r="O318" s="86">
        <v>3645</v>
      </c>
      <c r="P318" s="86">
        <v>2370</v>
      </c>
      <c r="Q318" s="86">
        <v>1770</v>
      </c>
      <c r="R318" s="86">
        <v>4950</v>
      </c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23">
        <f t="shared" si="230"/>
        <v>73628</v>
      </c>
      <c r="AF318">
        <f>VLOOKUP($C318,'Tech Pallet'!$A:$I,9,0)</f>
        <v>240</v>
      </c>
      <c r="AG318">
        <f>VLOOKUP($C318,'Tech Pallet'!$A:$H,8,0)</f>
        <v>3.7853439999999999E-3</v>
      </c>
      <c r="AH318" s="25">
        <f t="shared" si="286"/>
        <v>34943</v>
      </c>
      <c r="AI318" s="25">
        <f t="shared" si="231"/>
        <v>0</v>
      </c>
      <c r="AJ318" s="8">
        <f t="shared" si="232"/>
        <v>161.1875</v>
      </c>
      <c r="AK318" s="21">
        <f t="shared" si="233"/>
        <v>145.59583333333333</v>
      </c>
      <c r="AL318" s="20">
        <f t="shared" si="234"/>
        <v>0</v>
      </c>
      <c r="AM318" s="21">
        <f t="shared" si="235"/>
        <v>7.5625</v>
      </c>
      <c r="AN318" s="21">
        <f t="shared" si="236"/>
        <v>11.6</v>
      </c>
      <c r="AO318" s="21">
        <f t="shared" si="237"/>
        <v>15.35</v>
      </c>
      <c r="AP318" s="21">
        <f t="shared" si="238"/>
        <v>8.25</v>
      </c>
      <c r="AQ318" s="21">
        <f t="shared" si="239"/>
        <v>11.5</v>
      </c>
      <c r="AR318" s="21">
        <f t="shared" si="240"/>
        <v>19.3125</v>
      </c>
      <c r="AS318" s="21">
        <f t="shared" si="241"/>
        <v>13.25</v>
      </c>
      <c r="AT318" s="21">
        <f t="shared" si="242"/>
        <v>5.708333333333333</v>
      </c>
      <c r="AU318" s="21">
        <f t="shared" si="243"/>
        <v>15.1875</v>
      </c>
      <c r="AV318" s="21">
        <f t="shared" si="244"/>
        <v>9.875</v>
      </c>
      <c r="AW318" s="21">
        <f t="shared" si="245"/>
        <v>7.375</v>
      </c>
      <c r="AX318" s="21">
        <f t="shared" si="246"/>
        <v>20.625</v>
      </c>
      <c r="AY318" s="21">
        <f t="shared" si="247"/>
        <v>0</v>
      </c>
      <c r="AZ318" s="21">
        <f t="shared" si="248"/>
        <v>0</v>
      </c>
      <c r="BA318" s="21">
        <f t="shared" si="249"/>
        <v>0</v>
      </c>
      <c r="BB318" s="21">
        <f t="shared" si="250"/>
        <v>0</v>
      </c>
      <c r="BC318" s="21">
        <f t="shared" si="251"/>
        <v>0</v>
      </c>
      <c r="BD318" s="21">
        <f t="shared" si="252"/>
        <v>0</v>
      </c>
      <c r="BE318" s="21">
        <f t="shared" si="253"/>
        <v>0</v>
      </c>
      <c r="BF318" s="21">
        <f t="shared" si="254"/>
        <v>0</v>
      </c>
      <c r="BG318" s="21">
        <f t="shared" si="255"/>
        <v>0</v>
      </c>
      <c r="BH318" s="21">
        <f t="shared" si="256"/>
        <v>0</v>
      </c>
      <c r="BI318" s="21">
        <f t="shared" si="257"/>
        <v>0</v>
      </c>
      <c r="BJ318" s="21">
        <f t="shared" si="258"/>
        <v>0</v>
      </c>
      <c r="BK318" s="17">
        <f t="shared" si="259"/>
        <v>146.43603264000001</v>
      </c>
      <c r="BL318" s="22">
        <f t="shared" si="260"/>
        <v>132.27127539200001</v>
      </c>
      <c r="BM318" s="22">
        <f t="shared" si="261"/>
        <v>0</v>
      </c>
      <c r="BN318" s="22">
        <f t="shared" si="262"/>
        <v>6.8703993599999995</v>
      </c>
      <c r="BO318" s="22">
        <f t="shared" si="263"/>
        <v>10.538397696000001</v>
      </c>
      <c r="BP318" s="22">
        <f t="shared" si="264"/>
        <v>13.945207296</v>
      </c>
      <c r="BQ318" s="22">
        <f t="shared" si="265"/>
        <v>7.4949811200000003</v>
      </c>
      <c r="BR318" s="22">
        <f t="shared" si="266"/>
        <v>10.44754944</v>
      </c>
      <c r="BS318" s="22">
        <f t="shared" si="267"/>
        <v>17.545069439999999</v>
      </c>
      <c r="BT318" s="22">
        <f t="shared" si="268"/>
        <v>12.03739392</v>
      </c>
      <c r="BU318" s="22">
        <f t="shared" si="269"/>
        <v>5.1859212799999996</v>
      </c>
      <c r="BV318" s="22">
        <f t="shared" si="270"/>
        <v>13.79757888</v>
      </c>
      <c r="BW318" s="22">
        <f t="shared" si="271"/>
        <v>8.971265279999999</v>
      </c>
      <c r="BX318" s="22">
        <f t="shared" si="272"/>
        <v>6.7000588800000003</v>
      </c>
      <c r="BY318" s="22">
        <f t="shared" si="273"/>
        <v>18.7374528</v>
      </c>
      <c r="BZ318" s="22">
        <f t="shared" si="274"/>
        <v>0</v>
      </c>
      <c r="CA318" s="22">
        <f t="shared" si="275"/>
        <v>0</v>
      </c>
      <c r="CB318" s="22">
        <f t="shared" si="276"/>
        <v>0</v>
      </c>
      <c r="CC318" s="22">
        <f t="shared" si="277"/>
        <v>0</v>
      </c>
      <c r="CD318" s="22">
        <f t="shared" si="278"/>
        <v>0</v>
      </c>
      <c r="CE318" s="22">
        <f t="shared" si="279"/>
        <v>0</v>
      </c>
      <c r="CF318" s="22">
        <f t="shared" si="280"/>
        <v>0</v>
      </c>
      <c r="CG318" s="22">
        <f t="shared" si="281"/>
        <v>0</v>
      </c>
      <c r="CH318" s="22">
        <f t="shared" si="282"/>
        <v>0</v>
      </c>
      <c r="CI318" s="22">
        <f t="shared" si="283"/>
        <v>0</v>
      </c>
      <c r="CJ318" s="22">
        <f t="shared" si="284"/>
        <v>0</v>
      </c>
      <c r="CK318" s="22">
        <f t="shared" si="285"/>
        <v>0</v>
      </c>
    </row>
    <row r="319" spans="1:89" x14ac:dyDescent="0.25">
      <c r="A319" t="str">
        <f>VLOOKUP($C319,'Tech Pallet'!$A:$J,10,0)</f>
        <v>NOV</v>
      </c>
      <c r="B319" s="30" t="str">
        <f>VLOOKUP(C319,'Tech Pallet'!A:I,3,0)</f>
        <v>Yasso Poppables</v>
      </c>
      <c r="C319" s="12">
        <f>VLOOKUP($D319,'DU -UCC'!B:C,2,0)</f>
        <v>64388736</v>
      </c>
      <c r="D319" s="84">
        <v>10850001974803</v>
      </c>
      <c r="E319" s="85" t="s">
        <v>353</v>
      </c>
      <c r="F319" s="86">
        <v>3209</v>
      </c>
      <c r="G319" s="86">
        <v>4550</v>
      </c>
      <c r="H319" s="86">
        <v>5960</v>
      </c>
      <c r="I319" s="86">
        <v>1472</v>
      </c>
      <c r="J319" s="86">
        <v>960</v>
      </c>
      <c r="K319" s="86">
        <v>13452</v>
      </c>
      <c r="L319" s="86">
        <v>10934</v>
      </c>
      <c r="M319" s="86">
        <v>4754</v>
      </c>
      <c r="N319" s="86">
        <v>4480</v>
      </c>
      <c r="O319" s="86">
        <v>3220</v>
      </c>
      <c r="P319" s="86">
        <v>2340</v>
      </c>
      <c r="Q319" s="86">
        <v>1513</v>
      </c>
      <c r="R319" s="86">
        <v>1740</v>
      </c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23">
        <f t="shared" si="230"/>
        <v>58584</v>
      </c>
      <c r="AF319">
        <f>VLOOKUP($C319,'Tech Pallet'!$A:$I,9,0)</f>
        <v>200</v>
      </c>
      <c r="AG319">
        <f>VLOOKUP($C319,'Tech Pallet'!$A:$H,8,0)</f>
        <v>2.0200000000000001E-3</v>
      </c>
      <c r="AH319" s="25">
        <f t="shared" si="286"/>
        <v>55375</v>
      </c>
      <c r="AI319" s="25">
        <f t="shared" si="231"/>
        <v>0</v>
      </c>
      <c r="AJ319" s="8">
        <f t="shared" si="232"/>
        <v>16.045000000000002</v>
      </c>
      <c r="AK319" s="21">
        <f t="shared" si="233"/>
        <v>276.875</v>
      </c>
      <c r="AL319" s="20">
        <f t="shared" si="234"/>
        <v>0</v>
      </c>
      <c r="AM319" s="21">
        <f t="shared" si="235"/>
        <v>22.75</v>
      </c>
      <c r="AN319" s="21">
        <f t="shared" si="236"/>
        <v>29.8</v>
      </c>
      <c r="AO319" s="21">
        <f t="shared" si="237"/>
        <v>7.36</v>
      </c>
      <c r="AP319" s="21">
        <f t="shared" si="238"/>
        <v>4.8</v>
      </c>
      <c r="AQ319" s="21">
        <f t="shared" si="239"/>
        <v>67.260000000000005</v>
      </c>
      <c r="AR319" s="21">
        <f t="shared" si="240"/>
        <v>54.67</v>
      </c>
      <c r="AS319" s="21">
        <f t="shared" si="241"/>
        <v>23.77</v>
      </c>
      <c r="AT319" s="21">
        <f t="shared" si="242"/>
        <v>22.4</v>
      </c>
      <c r="AU319" s="21">
        <f t="shared" si="243"/>
        <v>16.100000000000001</v>
      </c>
      <c r="AV319" s="21">
        <f t="shared" si="244"/>
        <v>11.7</v>
      </c>
      <c r="AW319" s="21">
        <f t="shared" si="245"/>
        <v>7.5650000000000004</v>
      </c>
      <c r="AX319" s="21">
        <f t="shared" si="246"/>
        <v>8.6999999999999993</v>
      </c>
      <c r="AY319" s="21">
        <f t="shared" si="247"/>
        <v>0</v>
      </c>
      <c r="AZ319" s="21">
        <f t="shared" si="248"/>
        <v>0</v>
      </c>
      <c r="BA319" s="21">
        <f t="shared" si="249"/>
        <v>0</v>
      </c>
      <c r="BB319" s="21">
        <f t="shared" si="250"/>
        <v>0</v>
      </c>
      <c r="BC319" s="21">
        <f t="shared" si="251"/>
        <v>0</v>
      </c>
      <c r="BD319" s="21">
        <f t="shared" si="252"/>
        <v>0</v>
      </c>
      <c r="BE319" s="21">
        <f t="shared" si="253"/>
        <v>0</v>
      </c>
      <c r="BF319" s="21">
        <f t="shared" si="254"/>
        <v>0</v>
      </c>
      <c r="BG319" s="21">
        <f t="shared" si="255"/>
        <v>0</v>
      </c>
      <c r="BH319" s="21">
        <f t="shared" si="256"/>
        <v>0</v>
      </c>
      <c r="BI319" s="21">
        <f t="shared" si="257"/>
        <v>0</v>
      </c>
      <c r="BJ319" s="21">
        <f t="shared" si="258"/>
        <v>0</v>
      </c>
      <c r="BK319" s="17">
        <f t="shared" si="259"/>
        <v>6.4821800000000005</v>
      </c>
      <c r="BL319" s="22">
        <f t="shared" si="260"/>
        <v>111.8575</v>
      </c>
      <c r="BM319" s="22">
        <f t="shared" si="261"/>
        <v>0</v>
      </c>
      <c r="BN319" s="22">
        <f t="shared" si="262"/>
        <v>9.1910000000000007</v>
      </c>
      <c r="BO319" s="22">
        <f t="shared" si="263"/>
        <v>12.039200000000001</v>
      </c>
      <c r="BP319" s="22">
        <f t="shared" si="264"/>
        <v>2.9734400000000001</v>
      </c>
      <c r="BQ319" s="22">
        <f t="shared" si="265"/>
        <v>1.9392</v>
      </c>
      <c r="BR319" s="22">
        <f t="shared" si="266"/>
        <v>27.17304</v>
      </c>
      <c r="BS319" s="22">
        <f t="shared" si="267"/>
        <v>22.086680000000001</v>
      </c>
      <c r="BT319" s="22">
        <f t="shared" si="268"/>
        <v>9.6030800000000003</v>
      </c>
      <c r="BU319" s="22">
        <f t="shared" si="269"/>
        <v>9.0495999999999999</v>
      </c>
      <c r="BV319" s="22">
        <f t="shared" si="270"/>
        <v>6.5044000000000004</v>
      </c>
      <c r="BW319" s="22">
        <f t="shared" si="271"/>
        <v>4.7267999999999999</v>
      </c>
      <c r="BX319" s="22">
        <f t="shared" si="272"/>
        <v>3.05626</v>
      </c>
      <c r="BY319" s="22">
        <f t="shared" si="273"/>
        <v>3.5148000000000001</v>
      </c>
      <c r="BZ319" s="22">
        <f t="shared" si="274"/>
        <v>0</v>
      </c>
      <c r="CA319" s="22">
        <f t="shared" si="275"/>
        <v>0</v>
      </c>
      <c r="CB319" s="22">
        <f t="shared" si="276"/>
        <v>0</v>
      </c>
      <c r="CC319" s="22">
        <f t="shared" si="277"/>
        <v>0</v>
      </c>
      <c r="CD319" s="22">
        <f t="shared" si="278"/>
        <v>0</v>
      </c>
      <c r="CE319" s="22">
        <f t="shared" si="279"/>
        <v>0</v>
      </c>
      <c r="CF319" s="22">
        <f t="shared" si="280"/>
        <v>0</v>
      </c>
      <c r="CG319" s="22">
        <f t="shared" si="281"/>
        <v>0</v>
      </c>
      <c r="CH319" s="22">
        <f t="shared" si="282"/>
        <v>0</v>
      </c>
      <c r="CI319" s="22">
        <f t="shared" si="283"/>
        <v>0</v>
      </c>
      <c r="CJ319" s="22">
        <f t="shared" si="284"/>
        <v>0</v>
      </c>
      <c r="CK319" s="22">
        <f t="shared" si="285"/>
        <v>0</v>
      </c>
    </row>
    <row r="320" spans="1:89" x14ac:dyDescent="0.25">
      <c r="A320" t="str">
        <f>VLOOKUP($C320,'Tech Pallet'!$A:$J,10,0)</f>
        <v>PIC</v>
      </c>
      <c r="B320" s="30" t="str">
        <f>VLOOKUP(C320,'Tech Pallet'!A:I,3,0)</f>
        <v>2.4 Gal</v>
      </c>
      <c r="C320" s="12">
        <f>VLOOKUP($D320,'DU -UCC'!B:C,2,0)</f>
        <v>68354578</v>
      </c>
      <c r="D320" s="84">
        <v>10076840002983</v>
      </c>
      <c r="E320" s="85" t="s">
        <v>427</v>
      </c>
      <c r="F320" s="86">
        <v>18789</v>
      </c>
      <c r="G320" s="86">
        <v>1128</v>
      </c>
      <c r="H320" s="86">
        <v>689</v>
      </c>
      <c r="I320" s="86">
        <v>2624</v>
      </c>
      <c r="J320" s="86">
        <v>2014</v>
      </c>
      <c r="K320" s="86">
        <v>1798</v>
      </c>
      <c r="L320" s="86">
        <v>3086</v>
      </c>
      <c r="M320" s="86">
        <v>3365</v>
      </c>
      <c r="N320" s="86">
        <v>2690</v>
      </c>
      <c r="O320" s="86">
        <v>1431</v>
      </c>
      <c r="P320" s="86">
        <v>1424</v>
      </c>
      <c r="Q320" s="86">
        <v>574</v>
      </c>
      <c r="R320" s="86">
        <v>905</v>
      </c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23">
        <f t="shared" si="230"/>
        <v>40517</v>
      </c>
      <c r="AF320">
        <f>VLOOKUP($C320,'Tech Pallet'!$A:$I,9,0)</f>
        <v>125</v>
      </c>
      <c r="AG320">
        <f>VLOOKUP($C320,'Tech Pallet'!$A:$H,8,0)</f>
        <v>9.0848256361922702E-3</v>
      </c>
      <c r="AH320" s="25">
        <f t="shared" si="286"/>
        <v>21728</v>
      </c>
      <c r="AI320" s="25">
        <f t="shared" si="231"/>
        <v>0</v>
      </c>
      <c r="AJ320" s="8">
        <f t="shared" si="232"/>
        <v>150.31200000000001</v>
      </c>
      <c r="AK320" s="21">
        <f t="shared" si="233"/>
        <v>173.82400000000001</v>
      </c>
      <c r="AL320" s="20">
        <f t="shared" si="234"/>
        <v>0</v>
      </c>
      <c r="AM320" s="21">
        <f t="shared" si="235"/>
        <v>9.0239999999999991</v>
      </c>
      <c r="AN320" s="21">
        <f t="shared" si="236"/>
        <v>5.5119999999999996</v>
      </c>
      <c r="AO320" s="21">
        <f t="shared" si="237"/>
        <v>20.992000000000001</v>
      </c>
      <c r="AP320" s="21">
        <f t="shared" si="238"/>
        <v>16.111999999999998</v>
      </c>
      <c r="AQ320" s="21">
        <f t="shared" si="239"/>
        <v>14.384</v>
      </c>
      <c r="AR320" s="21">
        <f t="shared" si="240"/>
        <v>24.687999999999999</v>
      </c>
      <c r="AS320" s="21">
        <f t="shared" si="241"/>
        <v>26.92</v>
      </c>
      <c r="AT320" s="21">
        <f t="shared" si="242"/>
        <v>21.52</v>
      </c>
      <c r="AU320" s="21">
        <f t="shared" si="243"/>
        <v>11.448</v>
      </c>
      <c r="AV320" s="21">
        <f t="shared" si="244"/>
        <v>11.391999999999999</v>
      </c>
      <c r="AW320" s="21">
        <f t="shared" si="245"/>
        <v>4.5919999999999996</v>
      </c>
      <c r="AX320" s="21">
        <f t="shared" si="246"/>
        <v>7.24</v>
      </c>
      <c r="AY320" s="21">
        <f t="shared" si="247"/>
        <v>0</v>
      </c>
      <c r="AZ320" s="21">
        <f t="shared" si="248"/>
        <v>0</v>
      </c>
      <c r="BA320" s="21">
        <f t="shared" si="249"/>
        <v>0</v>
      </c>
      <c r="BB320" s="21">
        <f t="shared" si="250"/>
        <v>0</v>
      </c>
      <c r="BC320" s="21">
        <f t="shared" si="251"/>
        <v>0</v>
      </c>
      <c r="BD320" s="21">
        <f t="shared" si="252"/>
        <v>0</v>
      </c>
      <c r="BE320" s="21">
        <f t="shared" si="253"/>
        <v>0</v>
      </c>
      <c r="BF320" s="21">
        <f t="shared" si="254"/>
        <v>0</v>
      </c>
      <c r="BG320" s="21">
        <f t="shared" si="255"/>
        <v>0</v>
      </c>
      <c r="BH320" s="21">
        <f t="shared" si="256"/>
        <v>0</v>
      </c>
      <c r="BI320" s="21">
        <f t="shared" si="257"/>
        <v>0</v>
      </c>
      <c r="BJ320" s="21">
        <f t="shared" si="258"/>
        <v>0</v>
      </c>
      <c r="BK320" s="17">
        <f t="shared" si="259"/>
        <v>170.69478887841657</v>
      </c>
      <c r="BL320" s="22">
        <f t="shared" si="260"/>
        <v>197.39509142318565</v>
      </c>
      <c r="BM320" s="22">
        <f t="shared" si="261"/>
        <v>0</v>
      </c>
      <c r="BN320" s="22">
        <f t="shared" si="262"/>
        <v>10.247683317624881</v>
      </c>
      <c r="BO320" s="22">
        <f t="shared" si="263"/>
        <v>6.2594448633364745</v>
      </c>
      <c r="BP320" s="22">
        <f t="shared" si="264"/>
        <v>23.838582469368518</v>
      </c>
      <c r="BQ320" s="22">
        <f t="shared" si="265"/>
        <v>18.296838831291232</v>
      </c>
      <c r="BR320" s="22">
        <f t="shared" si="266"/>
        <v>16.334516493873704</v>
      </c>
      <c r="BS320" s="22">
        <f t="shared" si="267"/>
        <v>28.035771913289345</v>
      </c>
      <c r="BT320" s="22">
        <f t="shared" si="268"/>
        <v>30.57043826578699</v>
      </c>
      <c r="BU320" s="22">
        <f t="shared" si="269"/>
        <v>24.438180961357208</v>
      </c>
      <c r="BV320" s="22">
        <f t="shared" si="270"/>
        <v>13.000385485391138</v>
      </c>
      <c r="BW320" s="22">
        <f t="shared" si="271"/>
        <v>12.936791705937793</v>
      </c>
      <c r="BX320" s="22">
        <f t="shared" si="272"/>
        <v>5.2146899151743629</v>
      </c>
      <c r="BY320" s="22">
        <f t="shared" si="273"/>
        <v>8.2217672007540052</v>
      </c>
      <c r="BZ320" s="22">
        <f t="shared" si="274"/>
        <v>0</v>
      </c>
      <c r="CA320" s="22">
        <f t="shared" si="275"/>
        <v>0</v>
      </c>
      <c r="CB320" s="22">
        <f t="shared" si="276"/>
        <v>0</v>
      </c>
      <c r="CC320" s="22">
        <f t="shared" si="277"/>
        <v>0</v>
      </c>
      <c r="CD320" s="22">
        <f t="shared" si="278"/>
        <v>0</v>
      </c>
      <c r="CE320" s="22">
        <f t="shared" si="279"/>
        <v>0</v>
      </c>
      <c r="CF320" s="22">
        <f t="shared" si="280"/>
        <v>0</v>
      </c>
      <c r="CG320" s="22">
        <f t="shared" si="281"/>
        <v>0</v>
      </c>
      <c r="CH320" s="22">
        <f t="shared" si="282"/>
        <v>0</v>
      </c>
      <c r="CI320" s="22">
        <f t="shared" si="283"/>
        <v>0</v>
      </c>
      <c r="CJ320" s="22">
        <f t="shared" si="284"/>
        <v>0</v>
      </c>
      <c r="CK320" s="22">
        <f t="shared" si="285"/>
        <v>0</v>
      </c>
    </row>
    <row r="321" spans="1:89" x14ac:dyDescent="0.25">
      <c r="A321" t="str">
        <f>VLOOKUP($C321,'Tech Pallet'!$A:$J,10,0)</f>
        <v>PIC</v>
      </c>
      <c r="B321" s="30" t="str">
        <f>VLOOKUP(C321,'Tech Pallet'!A:I,3,0)</f>
        <v>2.4 Gal</v>
      </c>
      <c r="C321" s="12">
        <f>VLOOKUP($D321,'DU -UCC'!B:C,2,0)</f>
        <v>84139971</v>
      </c>
      <c r="D321" s="84">
        <v>10076840820600</v>
      </c>
      <c r="E321" s="85" t="s">
        <v>421</v>
      </c>
      <c r="F321" s="86">
        <v>19139</v>
      </c>
      <c r="G321" s="86">
        <v>1075</v>
      </c>
      <c r="H321" s="86">
        <v>523</v>
      </c>
      <c r="I321" s="86">
        <v>2498</v>
      </c>
      <c r="J321" s="86">
        <v>1721</v>
      </c>
      <c r="K321" s="86">
        <v>1298</v>
      </c>
      <c r="L321" s="86">
        <v>2623</v>
      </c>
      <c r="M321" s="86">
        <v>3246</v>
      </c>
      <c r="N321" s="86">
        <v>2101</v>
      </c>
      <c r="O321" s="86">
        <v>1326</v>
      </c>
      <c r="P321" s="86">
        <v>813</v>
      </c>
      <c r="Q321" s="86">
        <v>884</v>
      </c>
      <c r="R321" s="86">
        <v>386</v>
      </c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23">
        <f t="shared" si="230"/>
        <v>37633</v>
      </c>
      <c r="AF321">
        <f>VLOOKUP($C321,'Tech Pallet'!$A:$I,9,0)</f>
        <v>125</v>
      </c>
      <c r="AG321">
        <f>VLOOKUP($C321,'Tech Pallet'!$A:$H,8,0)</f>
        <v>9.0848256361922702E-3</v>
      </c>
      <c r="AH321" s="25">
        <f t="shared" si="286"/>
        <v>18494</v>
      </c>
      <c r="AI321" s="25">
        <f t="shared" si="231"/>
        <v>0</v>
      </c>
      <c r="AJ321" s="8">
        <f t="shared" si="232"/>
        <v>153.11199999999999</v>
      </c>
      <c r="AK321" s="21">
        <f t="shared" si="233"/>
        <v>147.952</v>
      </c>
      <c r="AL321" s="20">
        <f t="shared" si="234"/>
        <v>0</v>
      </c>
      <c r="AM321" s="21">
        <f t="shared" si="235"/>
        <v>8.6</v>
      </c>
      <c r="AN321" s="21">
        <f t="shared" si="236"/>
        <v>4.1840000000000002</v>
      </c>
      <c r="AO321" s="21">
        <f t="shared" si="237"/>
        <v>19.984000000000002</v>
      </c>
      <c r="AP321" s="21">
        <f t="shared" si="238"/>
        <v>13.768000000000001</v>
      </c>
      <c r="AQ321" s="21">
        <f t="shared" si="239"/>
        <v>10.384</v>
      </c>
      <c r="AR321" s="21">
        <f t="shared" si="240"/>
        <v>20.984000000000002</v>
      </c>
      <c r="AS321" s="21">
        <f t="shared" si="241"/>
        <v>25.968</v>
      </c>
      <c r="AT321" s="21">
        <f t="shared" si="242"/>
        <v>16.808</v>
      </c>
      <c r="AU321" s="21">
        <f t="shared" si="243"/>
        <v>10.608000000000001</v>
      </c>
      <c r="AV321" s="21">
        <f t="shared" si="244"/>
        <v>6.5039999999999996</v>
      </c>
      <c r="AW321" s="21">
        <f t="shared" si="245"/>
        <v>7.0720000000000001</v>
      </c>
      <c r="AX321" s="21">
        <f t="shared" si="246"/>
        <v>3.0880000000000001</v>
      </c>
      <c r="AY321" s="21">
        <f t="shared" si="247"/>
        <v>0</v>
      </c>
      <c r="AZ321" s="21">
        <f t="shared" si="248"/>
        <v>0</v>
      </c>
      <c r="BA321" s="21">
        <f t="shared" si="249"/>
        <v>0</v>
      </c>
      <c r="BB321" s="21">
        <f t="shared" si="250"/>
        <v>0</v>
      </c>
      <c r="BC321" s="21">
        <f t="shared" si="251"/>
        <v>0</v>
      </c>
      <c r="BD321" s="21">
        <f t="shared" si="252"/>
        <v>0</v>
      </c>
      <c r="BE321" s="21">
        <f t="shared" si="253"/>
        <v>0</v>
      </c>
      <c r="BF321" s="21">
        <f t="shared" si="254"/>
        <v>0</v>
      </c>
      <c r="BG321" s="21">
        <f t="shared" si="255"/>
        <v>0</v>
      </c>
      <c r="BH321" s="21">
        <f t="shared" si="256"/>
        <v>0</v>
      </c>
      <c r="BI321" s="21">
        <f t="shared" si="257"/>
        <v>0</v>
      </c>
      <c r="BJ321" s="21">
        <f t="shared" si="258"/>
        <v>0</v>
      </c>
      <c r="BK321" s="17">
        <f t="shared" si="259"/>
        <v>173.87447785108387</v>
      </c>
      <c r="BL321" s="22">
        <f t="shared" si="260"/>
        <v>168.01476531573985</v>
      </c>
      <c r="BM321" s="22">
        <f t="shared" si="261"/>
        <v>0</v>
      </c>
      <c r="BN321" s="22">
        <f t="shared" si="262"/>
        <v>9.7661875589066902</v>
      </c>
      <c r="BO321" s="22">
        <f t="shared" si="263"/>
        <v>4.7513638077285574</v>
      </c>
      <c r="BP321" s="22">
        <f t="shared" si="264"/>
        <v>22.69389443920829</v>
      </c>
      <c r="BQ321" s="22">
        <f t="shared" si="265"/>
        <v>15.634984919886897</v>
      </c>
      <c r="BR321" s="22">
        <f t="shared" si="266"/>
        <v>11.792103675777566</v>
      </c>
      <c r="BS321" s="22">
        <f t="shared" si="267"/>
        <v>23.829497643732324</v>
      </c>
      <c r="BT321" s="22">
        <f t="shared" si="268"/>
        <v>29.48934401508011</v>
      </c>
      <c r="BU321" s="22">
        <f t="shared" si="269"/>
        <v>19.087218661639959</v>
      </c>
      <c r="BV321" s="22">
        <f t="shared" si="270"/>
        <v>12.04647879359095</v>
      </c>
      <c r="BW321" s="22">
        <f t="shared" si="271"/>
        <v>7.3859632422243156</v>
      </c>
      <c r="BX321" s="22">
        <f t="shared" si="272"/>
        <v>8.0309858623939672</v>
      </c>
      <c r="BY321" s="22">
        <f t="shared" si="273"/>
        <v>3.5067426955702161</v>
      </c>
      <c r="BZ321" s="22">
        <f t="shared" si="274"/>
        <v>0</v>
      </c>
      <c r="CA321" s="22">
        <f t="shared" si="275"/>
        <v>0</v>
      </c>
      <c r="CB321" s="22">
        <f t="shared" si="276"/>
        <v>0</v>
      </c>
      <c r="CC321" s="22">
        <f t="shared" si="277"/>
        <v>0</v>
      </c>
      <c r="CD321" s="22">
        <f t="shared" si="278"/>
        <v>0</v>
      </c>
      <c r="CE321" s="22">
        <f t="shared" si="279"/>
        <v>0</v>
      </c>
      <c r="CF321" s="22">
        <f t="shared" si="280"/>
        <v>0</v>
      </c>
      <c r="CG321" s="22">
        <f t="shared" si="281"/>
        <v>0</v>
      </c>
      <c r="CH321" s="22">
        <f t="shared" si="282"/>
        <v>0</v>
      </c>
      <c r="CI321" s="22">
        <f t="shared" si="283"/>
        <v>0</v>
      </c>
      <c r="CJ321" s="22">
        <f t="shared" si="284"/>
        <v>0</v>
      </c>
      <c r="CK321" s="22">
        <f t="shared" si="285"/>
        <v>0</v>
      </c>
    </row>
    <row r="322" spans="1:89" x14ac:dyDescent="0.25">
      <c r="A322" t="str">
        <f>VLOOKUP($C322,'Tech Pallet'!$A:$J,10,0)</f>
        <v>PIC</v>
      </c>
      <c r="B322" s="30" t="str">
        <f>VLOOKUP(C322,'Tech Pallet'!A:I,3,0)</f>
        <v>2.4 Gal</v>
      </c>
      <c r="C322" s="12">
        <f>VLOOKUP($D322,'DU -UCC'!B:C,2,0)</f>
        <v>84139000</v>
      </c>
      <c r="D322" s="84">
        <v>10076840390004</v>
      </c>
      <c r="E322" s="85" t="s">
        <v>428</v>
      </c>
      <c r="F322" s="86">
        <v>16732</v>
      </c>
      <c r="G322" s="86">
        <v>815</v>
      </c>
      <c r="H322" s="86">
        <v>770</v>
      </c>
      <c r="I322" s="86">
        <v>1947</v>
      </c>
      <c r="J322" s="86">
        <v>1617</v>
      </c>
      <c r="K322" s="86">
        <v>1796</v>
      </c>
      <c r="L322" s="86">
        <v>2047</v>
      </c>
      <c r="M322" s="86">
        <v>3121</v>
      </c>
      <c r="N322" s="86">
        <v>2308</v>
      </c>
      <c r="O322" s="86">
        <v>1498</v>
      </c>
      <c r="P322" s="86">
        <v>1295</v>
      </c>
      <c r="Q322" s="86">
        <v>673</v>
      </c>
      <c r="R322" s="86">
        <v>955</v>
      </c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23">
        <f t="shared" si="230"/>
        <v>35574</v>
      </c>
      <c r="AF322">
        <f>VLOOKUP($C322,'Tech Pallet'!$A:$I,9,0)</f>
        <v>125</v>
      </c>
      <c r="AG322">
        <f>VLOOKUP($C322,'Tech Pallet'!$A:$H,8,0)</f>
        <v>9.0848256361922702E-3</v>
      </c>
      <c r="AH322" s="25">
        <f t="shared" si="286"/>
        <v>18842</v>
      </c>
      <c r="AI322" s="25">
        <f t="shared" si="231"/>
        <v>0</v>
      </c>
      <c r="AJ322" s="8">
        <f t="shared" si="232"/>
        <v>133.85599999999999</v>
      </c>
      <c r="AK322" s="21">
        <f t="shared" si="233"/>
        <v>150.73599999999999</v>
      </c>
      <c r="AL322" s="20">
        <f t="shared" si="234"/>
        <v>0</v>
      </c>
      <c r="AM322" s="21">
        <f t="shared" si="235"/>
        <v>6.52</v>
      </c>
      <c r="AN322" s="21">
        <f t="shared" si="236"/>
        <v>6.16</v>
      </c>
      <c r="AO322" s="21">
        <f t="shared" si="237"/>
        <v>15.576000000000001</v>
      </c>
      <c r="AP322" s="21">
        <f t="shared" si="238"/>
        <v>12.936</v>
      </c>
      <c r="AQ322" s="21">
        <f t="shared" si="239"/>
        <v>14.368</v>
      </c>
      <c r="AR322" s="21">
        <f t="shared" si="240"/>
        <v>16.376000000000001</v>
      </c>
      <c r="AS322" s="21">
        <f t="shared" si="241"/>
        <v>24.968</v>
      </c>
      <c r="AT322" s="21">
        <f t="shared" si="242"/>
        <v>18.463999999999999</v>
      </c>
      <c r="AU322" s="21">
        <f t="shared" si="243"/>
        <v>11.984</v>
      </c>
      <c r="AV322" s="21">
        <f t="shared" si="244"/>
        <v>10.36</v>
      </c>
      <c r="AW322" s="21">
        <f t="shared" si="245"/>
        <v>5.3840000000000003</v>
      </c>
      <c r="AX322" s="21">
        <f t="shared" si="246"/>
        <v>7.64</v>
      </c>
      <c r="AY322" s="21">
        <f t="shared" si="247"/>
        <v>0</v>
      </c>
      <c r="AZ322" s="21">
        <f t="shared" si="248"/>
        <v>0</v>
      </c>
      <c r="BA322" s="21">
        <f t="shared" si="249"/>
        <v>0</v>
      </c>
      <c r="BB322" s="21">
        <f t="shared" si="250"/>
        <v>0</v>
      </c>
      <c r="BC322" s="21">
        <f t="shared" si="251"/>
        <v>0</v>
      </c>
      <c r="BD322" s="21">
        <f t="shared" si="252"/>
        <v>0</v>
      </c>
      <c r="BE322" s="21">
        <f t="shared" si="253"/>
        <v>0</v>
      </c>
      <c r="BF322" s="21">
        <f t="shared" si="254"/>
        <v>0</v>
      </c>
      <c r="BG322" s="21">
        <f t="shared" si="255"/>
        <v>0</v>
      </c>
      <c r="BH322" s="21">
        <f t="shared" si="256"/>
        <v>0</v>
      </c>
      <c r="BI322" s="21">
        <f t="shared" si="257"/>
        <v>0</v>
      </c>
      <c r="BJ322" s="21">
        <f t="shared" si="258"/>
        <v>0</v>
      </c>
      <c r="BK322" s="17">
        <f t="shared" si="259"/>
        <v>152.00730254476906</v>
      </c>
      <c r="BL322" s="22">
        <f t="shared" si="260"/>
        <v>171.17628463713476</v>
      </c>
      <c r="BM322" s="22">
        <f t="shared" si="261"/>
        <v>0</v>
      </c>
      <c r="BN322" s="22">
        <f t="shared" si="262"/>
        <v>7.4041328934967003</v>
      </c>
      <c r="BO322" s="22">
        <f t="shared" si="263"/>
        <v>6.9953157398680483</v>
      </c>
      <c r="BP322" s="22">
        <f t="shared" si="264"/>
        <v>17.688155513666349</v>
      </c>
      <c r="BQ322" s="22">
        <f t="shared" si="265"/>
        <v>14.690163053722902</v>
      </c>
      <c r="BR322" s="22">
        <f t="shared" si="266"/>
        <v>16.316346842601316</v>
      </c>
      <c r="BS322" s="22">
        <f t="shared" si="267"/>
        <v>18.596638077285576</v>
      </c>
      <c r="BT322" s="22">
        <f t="shared" si="268"/>
        <v>28.353740810556076</v>
      </c>
      <c r="BU322" s="22">
        <f t="shared" si="269"/>
        <v>20.967777568331758</v>
      </c>
      <c r="BV322" s="22">
        <f t="shared" si="270"/>
        <v>13.609068803016021</v>
      </c>
      <c r="BW322" s="22">
        <f t="shared" si="271"/>
        <v>11.76484919886899</v>
      </c>
      <c r="BX322" s="22">
        <f t="shared" si="272"/>
        <v>6.114087653157398</v>
      </c>
      <c r="BY322" s="22">
        <f t="shared" si="273"/>
        <v>8.6760084825636188</v>
      </c>
      <c r="BZ322" s="22">
        <f t="shared" si="274"/>
        <v>0</v>
      </c>
      <c r="CA322" s="22">
        <f t="shared" si="275"/>
        <v>0</v>
      </c>
      <c r="CB322" s="22">
        <f t="shared" si="276"/>
        <v>0</v>
      </c>
      <c r="CC322" s="22">
        <f t="shared" si="277"/>
        <v>0</v>
      </c>
      <c r="CD322" s="22">
        <f t="shared" si="278"/>
        <v>0</v>
      </c>
      <c r="CE322" s="22">
        <f t="shared" si="279"/>
        <v>0</v>
      </c>
      <c r="CF322" s="22">
        <f t="shared" si="280"/>
        <v>0</v>
      </c>
      <c r="CG322" s="22">
        <f t="shared" si="281"/>
        <v>0</v>
      </c>
      <c r="CH322" s="22">
        <f t="shared" si="282"/>
        <v>0</v>
      </c>
      <c r="CI322" s="22">
        <f t="shared" si="283"/>
        <v>0</v>
      </c>
      <c r="CJ322" s="22">
        <f t="shared" si="284"/>
        <v>0</v>
      </c>
      <c r="CK322" s="22">
        <f t="shared" si="285"/>
        <v>0</v>
      </c>
    </row>
    <row r="323" spans="1:89" x14ac:dyDescent="0.25">
      <c r="A323" t="str">
        <f>VLOOKUP($C323,'Tech Pallet'!$A:$J,10,0)</f>
        <v>NOV</v>
      </c>
      <c r="B323" s="30" t="str">
        <f>VLOOKUP(C323,'Tech Pallet'!A:I,3,0)</f>
        <v>KL Mini Cones</v>
      </c>
      <c r="C323" s="12">
        <f>VLOOKUP($D323,'DU -UCC'!B:C,2,0)</f>
        <v>69557443</v>
      </c>
      <c r="D323" s="84">
        <v>10075856000723</v>
      </c>
      <c r="E323" s="85" t="s">
        <v>361</v>
      </c>
      <c r="F323" s="86">
        <v>117599</v>
      </c>
      <c r="G323" s="86">
        <v>4188</v>
      </c>
      <c r="H323" s="86">
        <v>2016</v>
      </c>
      <c r="I323" s="86">
        <v>4320</v>
      </c>
      <c r="J323" s="86">
        <v>3096</v>
      </c>
      <c r="K323" s="86">
        <v>10428</v>
      </c>
      <c r="L323" s="86">
        <v>6912</v>
      </c>
      <c r="M323" s="86">
        <v>10956</v>
      </c>
      <c r="N323" s="86">
        <v>10488</v>
      </c>
      <c r="O323" s="86">
        <v>8940</v>
      </c>
      <c r="P323" s="86">
        <v>7836</v>
      </c>
      <c r="Q323" s="86">
        <v>4776</v>
      </c>
      <c r="R323" s="86">
        <v>4032</v>
      </c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23">
        <f t="shared" ref="AE323:AE371" si="287">SUM(F323:AD323)</f>
        <v>195587</v>
      </c>
      <c r="AF323">
        <f>VLOOKUP($C323,'Tech Pallet'!$A:$I,9,0)</f>
        <v>120</v>
      </c>
      <c r="AG323">
        <f>VLOOKUP($C323,'Tech Pallet'!$A:$H,8,0)</f>
        <v>5.3220000000000003E-3</v>
      </c>
      <c r="AH323" s="25">
        <f t="shared" si="286"/>
        <v>77988</v>
      </c>
      <c r="AI323" s="25">
        <f t="shared" ref="AI323:AI371" si="288">SUM(S323:AD323)</f>
        <v>0</v>
      </c>
      <c r="AJ323" s="8">
        <f t="shared" ref="AJ323:AJ371" si="289">F323/AF323</f>
        <v>979.99166666666667</v>
      </c>
      <c r="AK323" s="21">
        <f t="shared" ref="AK323:AK371" si="290">SUM(G323:R323)/AF323</f>
        <v>649.9</v>
      </c>
      <c r="AL323" s="20">
        <f t="shared" ref="AL323:AL371" si="291">SUM(S323:AD323)/AF323</f>
        <v>0</v>
      </c>
      <c r="AM323" s="21">
        <f t="shared" ref="AM323:AM371" si="292">G323/$AF323</f>
        <v>34.9</v>
      </c>
      <c r="AN323" s="21">
        <f t="shared" ref="AN323:AN371" si="293">H323/$AF323</f>
        <v>16.8</v>
      </c>
      <c r="AO323" s="21">
        <f t="shared" ref="AO323:AO371" si="294">I323/$AF323</f>
        <v>36</v>
      </c>
      <c r="AP323" s="21">
        <f t="shared" ref="AP323:AP371" si="295">J323/$AF323</f>
        <v>25.8</v>
      </c>
      <c r="AQ323" s="21">
        <f t="shared" ref="AQ323:AQ371" si="296">K323/$AF323</f>
        <v>86.9</v>
      </c>
      <c r="AR323" s="21">
        <f t="shared" ref="AR323:AR371" si="297">L323/$AF323</f>
        <v>57.6</v>
      </c>
      <c r="AS323" s="21">
        <f t="shared" ref="AS323:AS371" si="298">M323/$AF323</f>
        <v>91.3</v>
      </c>
      <c r="AT323" s="21">
        <f t="shared" ref="AT323:AT371" si="299">N323/$AF323</f>
        <v>87.4</v>
      </c>
      <c r="AU323" s="21">
        <f t="shared" ref="AU323:AU371" si="300">O323/$AF323</f>
        <v>74.5</v>
      </c>
      <c r="AV323" s="21">
        <f t="shared" ref="AV323:AV371" si="301">P323/$AF323</f>
        <v>65.3</v>
      </c>
      <c r="AW323" s="21">
        <f t="shared" ref="AW323:AW371" si="302">Q323/$AF323</f>
        <v>39.799999999999997</v>
      </c>
      <c r="AX323" s="21">
        <f t="shared" ref="AX323:AX371" si="303">R323/$AF323</f>
        <v>33.6</v>
      </c>
      <c r="AY323" s="21">
        <f t="shared" ref="AY323:AY371" si="304">S323/$AF323</f>
        <v>0</v>
      </c>
      <c r="AZ323" s="21">
        <f t="shared" ref="AZ323:AZ371" si="305">T323/$AF323</f>
        <v>0</v>
      </c>
      <c r="BA323" s="21">
        <f t="shared" ref="BA323:BA371" si="306">U323/$AF323</f>
        <v>0</v>
      </c>
      <c r="BB323" s="21">
        <f t="shared" ref="BB323:BB371" si="307">V323/$AF323</f>
        <v>0</v>
      </c>
      <c r="BC323" s="21">
        <f t="shared" ref="BC323:BC371" si="308">W323/$AF323</f>
        <v>0</v>
      </c>
      <c r="BD323" s="21">
        <f t="shared" ref="BD323:BD371" si="309">X323/$AF323</f>
        <v>0</v>
      </c>
      <c r="BE323" s="21">
        <f t="shared" ref="BE323:BE371" si="310">Y323/$AF323</f>
        <v>0</v>
      </c>
      <c r="BF323" s="21">
        <f t="shared" ref="BF323:BF371" si="311">Z323/$AF323</f>
        <v>0</v>
      </c>
      <c r="BG323" s="21">
        <f t="shared" ref="BG323:BG371" si="312">AA323/$AF323</f>
        <v>0</v>
      </c>
      <c r="BH323" s="21">
        <f t="shared" ref="BH323:BH371" si="313">AB323/$AF323</f>
        <v>0</v>
      </c>
      <c r="BI323" s="21">
        <f t="shared" ref="BI323:BI371" si="314">AC323/$AF323</f>
        <v>0</v>
      </c>
      <c r="BJ323" s="21">
        <f t="shared" ref="BJ323:BJ371" si="315">AD323/$AF323</f>
        <v>0</v>
      </c>
      <c r="BK323" s="17">
        <f t="shared" ref="BK323:BK371" si="316">F323*AG323</f>
        <v>625.86187800000005</v>
      </c>
      <c r="BL323" s="22">
        <f t="shared" ref="BL323:BL371" si="317">SUM(G323:R323)*AG323</f>
        <v>415.05213600000002</v>
      </c>
      <c r="BM323" s="22">
        <f t="shared" ref="BM323:BM371" si="318">SUM(S323:AD323)*AG323</f>
        <v>0</v>
      </c>
      <c r="BN323" s="22">
        <f t="shared" ref="BN323:BN371" si="319">G323*$AG323</f>
        <v>22.288536000000001</v>
      </c>
      <c r="BO323" s="22">
        <f t="shared" ref="BO323:BO371" si="320">H323*$AG323</f>
        <v>10.729152000000001</v>
      </c>
      <c r="BP323" s="22">
        <f t="shared" ref="BP323:BP371" si="321">I323*$AG323</f>
        <v>22.991040000000002</v>
      </c>
      <c r="BQ323" s="22">
        <f t="shared" ref="BQ323:BQ371" si="322">J323*$AG323</f>
        <v>16.476912000000002</v>
      </c>
      <c r="BR323" s="22">
        <f t="shared" ref="BR323:BR371" si="323">K323*$AG323</f>
        <v>55.497816</v>
      </c>
      <c r="BS323" s="22">
        <f t="shared" ref="BS323:BS371" si="324">L323*$AG323</f>
        <v>36.785664000000004</v>
      </c>
      <c r="BT323" s="22">
        <f t="shared" ref="BT323:BT371" si="325">M323*$AG323</f>
        <v>58.307832000000005</v>
      </c>
      <c r="BU323" s="22">
        <f t="shared" ref="BU323:BU371" si="326">N323*$AG323</f>
        <v>55.817136000000005</v>
      </c>
      <c r="BV323" s="22">
        <f t="shared" ref="BV323:BV371" si="327">O323*$AG323</f>
        <v>47.578680000000006</v>
      </c>
      <c r="BW323" s="22">
        <f t="shared" ref="BW323:BW371" si="328">P323*$AG323</f>
        <v>41.703192000000001</v>
      </c>
      <c r="BX323" s="22">
        <f t="shared" ref="BX323:BX371" si="329">Q323*$AG323</f>
        <v>25.417872000000003</v>
      </c>
      <c r="BY323" s="22">
        <f t="shared" ref="BY323:BY371" si="330">R323*$AG323</f>
        <v>21.458304000000002</v>
      </c>
      <c r="BZ323" s="22">
        <f t="shared" ref="BZ323:BZ371" si="331">S323*$AG323</f>
        <v>0</v>
      </c>
      <c r="CA323" s="22">
        <f t="shared" ref="CA323:CA371" si="332">T323*$AG323</f>
        <v>0</v>
      </c>
      <c r="CB323" s="22">
        <f t="shared" ref="CB323:CB371" si="333">U323*$AG323</f>
        <v>0</v>
      </c>
      <c r="CC323" s="22">
        <f t="shared" ref="CC323:CC371" si="334">V323*$AG323</f>
        <v>0</v>
      </c>
      <c r="CD323" s="22">
        <f t="shared" ref="CD323:CD371" si="335">W323*$AG323</f>
        <v>0</v>
      </c>
      <c r="CE323" s="22">
        <f t="shared" ref="CE323:CE371" si="336">X323*$AG323</f>
        <v>0</v>
      </c>
      <c r="CF323" s="22">
        <f t="shared" ref="CF323:CF371" si="337">Y323*$AG323</f>
        <v>0</v>
      </c>
      <c r="CG323" s="22">
        <f t="shared" ref="CG323:CG371" si="338">Z323*$AG323</f>
        <v>0</v>
      </c>
      <c r="CH323" s="22">
        <f t="shared" ref="CH323:CH371" si="339">AA323*$AG323</f>
        <v>0</v>
      </c>
      <c r="CI323" s="22">
        <f t="shared" ref="CI323:CI371" si="340">AB323*$AG323</f>
        <v>0</v>
      </c>
      <c r="CJ323" s="22">
        <f t="shared" ref="CJ323:CJ371" si="341">AC323*$AG323</f>
        <v>0</v>
      </c>
      <c r="CK323" s="22">
        <f t="shared" ref="CK323:CK371" si="342">AD323*$AG323</f>
        <v>0</v>
      </c>
    </row>
    <row r="324" spans="1:89" x14ac:dyDescent="0.25">
      <c r="A324" t="str">
        <f>VLOOKUP($C324,'Tech Pallet'!$A:$J,10,0)</f>
        <v>PIC</v>
      </c>
      <c r="B324" s="30" t="str">
        <f>VLOOKUP(C324,'Tech Pallet'!A:I,3,0)</f>
        <v>2.4 Gal</v>
      </c>
      <c r="C324" s="12">
        <f>VLOOKUP($D324,'DU -UCC'!B:C,2,0)</f>
        <v>68499787</v>
      </c>
      <c r="D324" s="84">
        <v>10076840003300</v>
      </c>
      <c r="E324" s="85" t="s">
        <v>432</v>
      </c>
      <c r="F324" s="86">
        <v>16746</v>
      </c>
      <c r="G324" s="86">
        <v>1279</v>
      </c>
      <c r="H324" s="86">
        <v>766</v>
      </c>
      <c r="I324" s="86">
        <v>2359</v>
      </c>
      <c r="J324" s="86">
        <v>2047</v>
      </c>
      <c r="K324" s="86">
        <v>1972</v>
      </c>
      <c r="L324" s="86">
        <v>2669</v>
      </c>
      <c r="M324" s="86">
        <v>3147</v>
      </c>
      <c r="N324" s="86">
        <v>2684</v>
      </c>
      <c r="O324" s="86">
        <v>863</v>
      </c>
      <c r="P324" s="86">
        <v>1006</v>
      </c>
      <c r="Q324" s="86">
        <v>766</v>
      </c>
      <c r="R324" s="86">
        <v>942</v>
      </c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23">
        <f t="shared" si="287"/>
        <v>37246</v>
      </c>
      <c r="AF324">
        <f>VLOOKUP($C324,'Tech Pallet'!$A:$I,9,0)</f>
        <v>125</v>
      </c>
      <c r="AG324">
        <f>VLOOKUP($C324,'Tech Pallet'!$A:$H,8,0)</f>
        <v>9.0850000000000011E-3</v>
      </c>
      <c r="AH324" s="25">
        <f t="shared" ref="AH324:AH371" si="343">SUM(G324:R324)</f>
        <v>20500</v>
      </c>
      <c r="AI324" s="25">
        <f t="shared" si="288"/>
        <v>0</v>
      </c>
      <c r="AJ324" s="8">
        <f t="shared" si="289"/>
        <v>133.96799999999999</v>
      </c>
      <c r="AK324" s="21">
        <f t="shared" si="290"/>
        <v>164</v>
      </c>
      <c r="AL324" s="20">
        <f t="shared" si="291"/>
        <v>0</v>
      </c>
      <c r="AM324" s="21">
        <f t="shared" si="292"/>
        <v>10.231999999999999</v>
      </c>
      <c r="AN324" s="21">
        <f t="shared" si="293"/>
        <v>6.1280000000000001</v>
      </c>
      <c r="AO324" s="21">
        <f t="shared" si="294"/>
        <v>18.872</v>
      </c>
      <c r="AP324" s="21">
        <f t="shared" si="295"/>
        <v>16.376000000000001</v>
      </c>
      <c r="AQ324" s="21">
        <f t="shared" si="296"/>
        <v>15.776</v>
      </c>
      <c r="AR324" s="21">
        <f t="shared" si="297"/>
        <v>21.352</v>
      </c>
      <c r="AS324" s="21">
        <f t="shared" si="298"/>
        <v>25.175999999999998</v>
      </c>
      <c r="AT324" s="21">
        <f t="shared" si="299"/>
        <v>21.472000000000001</v>
      </c>
      <c r="AU324" s="21">
        <f t="shared" si="300"/>
        <v>6.9039999999999999</v>
      </c>
      <c r="AV324" s="21">
        <f t="shared" si="301"/>
        <v>8.048</v>
      </c>
      <c r="AW324" s="21">
        <f t="shared" si="302"/>
        <v>6.1280000000000001</v>
      </c>
      <c r="AX324" s="21">
        <f t="shared" si="303"/>
        <v>7.5359999999999996</v>
      </c>
      <c r="AY324" s="21">
        <f t="shared" si="304"/>
        <v>0</v>
      </c>
      <c r="AZ324" s="21">
        <f t="shared" si="305"/>
        <v>0</v>
      </c>
      <c r="BA324" s="21">
        <f t="shared" si="306"/>
        <v>0</v>
      </c>
      <c r="BB324" s="21">
        <f t="shared" si="307"/>
        <v>0</v>
      </c>
      <c r="BC324" s="21">
        <f t="shared" si="308"/>
        <v>0</v>
      </c>
      <c r="BD324" s="21">
        <f t="shared" si="309"/>
        <v>0</v>
      </c>
      <c r="BE324" s="21">
        <f t="shared" si="310"/>
        <v>0</v>
      </c>
      <c r="BF324" s="21">
        <f t="shared" si="311"/>
        <v>0</v>
      </c>
      <c r="BG324" s="21">
        <f t="shared" si="312"/>
        <v>0</v>
      </c>
      <c r="BH324" s="21">
        <f t="shared" si="313"/>
        <v>0</v>
      </c>
      <c r="BI324" s="21">
        <f t="shared" si="314"/>
        <v>0</v>
      </c>
      <c r="BJ324" s="21">
        <f t="shared" si="315"/>
        <v>0</v>
      </c>
      <c r="BK324" s="17">
        <f t="shared" si="316"/>
        <v>152.13741000000002</v>
      </c>
      <c r="BL324" s="22">
        <f t="shared" si="317"/>
        <v>186.24250000000004</v>
      </c>
      <c r="BM324" s="22">
        <f t="shared" si="318"/>
        <v>0</v>
      </c>
      <c r="BN324" s="22">
        <f t="shared" si="319"/>
        <v>11.619715000000001</v>
      </c>
      <c r="BO324" s="22">
        <f t="shared" si="320"/>
        <v>6.9591100000000008</v>
      </c>
      <c r="BP324" s="22">
        <f t="shared" si="321"/>
        <v>21.431515000000001</v>
      </c>
      <c r="BQ324" s="22">
        <f t="shared" si="322"/>
        <v>18.596995000000003</v>
      </c>
      <c r="BR324" s="22">
        <f t="shared" si="323"/>
        <v>17.915620000000001</v>
      </c>
      <c r="BS324" s="22">
        <f t="shared" si="324"/>
        <v>24.247865000000004</v>
      </c>
      <c r="BT324" s="22">
        <f t="shared" si="325"/>
        <v>28.590495000000004</v>
      </c>
      <c r="BU324" s="22">
        <f t="shared" si="326"/>
        <v>24.384140000000002</v>
      </c>
      <c r="BV324" s="22">
        <f t="shared" si="327"/>
        <v>7.8403550000000006</v>
      </c>
      <c r="BW324" s="22">
        <f t="shared" si="328"/>
        <v>9.1395100000000014</v>
      </c>
      <c r="BX324" s="22">
        <f t="shared" si="329"/>
        <v>6.9591100000000008</v>
      </c>
      <c r="BY324" s="22">
        <f t="shared" si="330"/>
        <v>8.5580700000000007</v>
      </c>
      <c r="BZ324" s="22">
        <f t="shared" si="331"/>
        <v>0</v>
      </c>
      <c r="CA324" s="22">
        <f t="shared" si="332"/>
        <v>0</v>
      </c>
      <c r="CB324" s="22">
        <f t="shared" si="333"/>
        <v>0</v>
      </c>
      <c r="CC324" s="22">
        <f t="shared" si="334"/>
        <v>0</v>
      </c>
      <c r="CD324" s="22">
        <f t="shared" si="335"/>
        <v>0</v>
      </c>
      <c r="CE324" s="22">
        <f t="shared" si="336"/>
        <v>0</v>
      </c>
      <c r="CF324" s="22">
        <f t="shared" si="337"/>
        <v>0</v>
      </c>
      <c r="CG324" s="22">
        <f t="shared" si="338"/>
        <v>0</v>
      </c>
      <c r="CH324" s="22">
        <f t="shared" si="339"/>
        <v>0</v>
      </c>
      <c r="CI324" s="22">
        <f t="shared" si="340"/>
        <v>0</v>
      </c>
      <c r="CJ324" s="22">
        <f t="shared" si="341"/>
        <v>0</v>
      </c>
      <c r="CK324" s="22">
        <f t="shared" si="342"/>
        <v>0</v>
      </c>
    </row>
    <row r="325" spans="1:89" x14ac:dyDescent="0.25">
      <c r="A325" t="str">
        <f>VLOOKUP($C325,'Tech Pallet'!$A:$J,10,0)</f>
        <v>PIC</v>
      </c>
      <c r="B325" s="30" t="str">
        <f>VLOOKUP(C325,'Tech Pallet'!A:I,3,0)</f>
        <v>2.4 Gal</v>
      </c>
      <c r="C325" s="12">
        <f>VLOOKUP($D325,'DU -UCC'!B:C,2,0)</f>
        <v>84138347</v>
      </c>
      <c r="D325" s="84">
        <v>10076840810878</v>
      </c>
      <c r="E325" s="85" t="s">
        <v>424</v>
      </c>
      <c r="F325" s="86">
        <v>17038</v>
      </c>
      <c r="G325" s="86">
        <v>716</v>
      </c>
      <c r="H325" s="86">
        <v>702</v>
      </c>
      <c r="I325" s="86">
        <v>2250</v>
      </c>
      <c r="J325" s="86">
        <v>1478</v>
      </c>
      <c r="K325" s="86">
        <v>1512</v>
      </c>
      <c r="L325" s="86">
        <v>2083</v>
      </c>
      <c r="M325" s="86">
        <v>2744</v>
      </c>
      <c r="N325" s="86">
        <v>1748</v>
      </c>
      <c r="O325" s="86">
        <v>1590</v>
      </c>
      <c r="P325" s="86">
        <v>1023</v>
      </c>
      <c r="Q325" s="86">
        <v>645</v>
      </c>
      <c r="R325" s="86">
        <v>623</v>
      </c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23">
        <f t="shared" si="287"/>
        <v>34152</v>
      </c>
      <c r="AF325">
        <f>VLOOKUP($C325,'Tech Pallet'!$A:$I,9,0)</f>
        <v>125</v>
      </c>
      <c r="AG325">
        <f>VLOOKUP($C325,'Tech Pallet'!$A:$H,8,0)</f>
        <v>9.0848256361922702E-3</v>
      </c>
      <c r="AH325" s="25">
        <f t="shared" si="343"/>
        <v>17114</v>
      </c>
      <c r="AI325" s="25">
        <f t="shared" si="288"/>
        <v>0</v>
      </c>
      <c r="AJ325" s="8">
        <f t="shared" si="289"/>
        <v>136.304</v>
      </c>
      <c r="AK325" s="21">
        <f t="shared" si="290"/>
        <v>136.91200000000001</v>
      </c>
      <c r="AL325" s="20">
        <f t="shared" si="291"/>
        <v>0</v>
      </c>
      <c r="AM325" s="21">
        <f t="shared" si="292"/>
        <v>5.7279999999999998</v>
      </c>
      <c r="AN325" s="21">
        <f t="shared" si="293"/>
        <v>5.6159999999999997</v>
      </c>
      <c r="AO325" s="21">
        <f t="shared" si="294"/>
        <v>18</v>
      </c>
      <c r="AP325" s="21">
        <f t="shared" si="295"/>
        <v>11.824</v>
      </c>
      <c r="AQ325" s="21">
        <f t="shared" si="296"/>
        <v>12.096</v>
      </c>
      <c r="AR325" s="21">
        <f t="shared" si="297"/>
        <v>16.664000000000001</v>
      </c>
      <c r="AS325" s="21">
        <f t="shared" si="298"/>
        <v>21.952000000000002</v>
      </c>
      <c r="AT325" s="21">
        <f t="shared" si="299"/>
        <v>13.984</v>
      </c>
      <c r="AU325" s="21">
        <f t="shared" si="300"/>
        <v>12.72</v>
      </c>
      <c r="AV325" s="21">
        <f t="shared" si="301"/>
        <v>8.1839999999999993</v>
      </c>
      <c r="AW325" s="21">
        <f t="shared" si="302"/>
        <v>5.16</v>
      </c>
      <c r="AX325" s="21">
        <f t="shared" si="303"/>
        <v>4.984</v>
      </c>
      <c r="AY325" s="21">
        <f t="shared" si="304"/>
        <v>0</v>
      </c>
      <c r="AZ325" s="21">
        <f t="shared" si="305"/>
        <v>0</v>
      </c>
      <c r="BA325" s="21">
        <f t="shared" si="306"/>
        <v>0</v>
      </c>
      <c r="BB325" s="21">
        <f t="shared" si="307"/>
        <v>0</v>
      </c>
      <c r="BC325" s="21">
        <f t="shared" si="308"/>
        <v>0</v>
      </c>
      <c r="BD325" s="21">
        <f t="shared" si="309"/>
        <v>0</v>
      </c>
      <c r="BE325" s="21">
        <f t="shared" si="310"/>
        <v>0</v>
      </c>
      <c r="BF325" s="21">
        <f t="shared" si="311"/>
        <v>0</v>
      </c>
      <c r="BG325" s="21">
        <f t="shared" si="312"/>
        <v>0</v>
      </c>
      <c r="BH325" s="21">
        <f t="shared" si="313"/>
        <v>0</v>
      </c>
      <c r="BI325" s="21">
        <f t="shared" si="314"/>
        <v>0</v>
      </c>
      <c r="BJ325" s="21">
        <f t="shared" si="315"/>
        <v>0</v>
      </c>
      <c r="BK325" s="17">
        <f t="shared" si="316"/>
        <v>154.78725918944389</v>
      </c>
      <c r="BL325" s="22">
        <f t="shared" si="317"/>
        <v>155.47770593779452</v>
      </c>
      <c r="BM325" s="22">
        <f t="shared" si="318"/>
        <v>0</v>
      </c>
      <c r="BN325" s="22">
        <f t="shared" si="319"/>
        <v>6.5047351555136652</v>
      </c>
      <c r="BO325" s="22">
        <f t="shared" si="320"/>
        <v>6.3775475966069735</v>
      </c>
      <c r="BP325" s="22">
        <f t="shared" si="321"/>
        <v>20.440857681432608</v>
      </c>
      <c r="BQ325" s="22">
        <f t="shared" si="322"/>
        <v>13.427372290292176</v>
      </c>
      <c r="BR325" s="22">
        <f t="shared" si="323"/>
        <v>13.736256361922713</v>
      </c>
      <c r="BS325" s="22">
        <f t="shared" si="324"/>
        <v>18.9236918001885</v>
      </c>
      <c r="BT325" s="22">
        <f t="shared" si="325"/>
        <v>24.928761545711591</v>
      </c>
      <c r="BU325" s="22">
        <f t="shared" si="326"/>
        <v>15.880275212064088</v>
      </c>
      <c r="BV325" s="22">
        <f t="shared" si="327"/>
        <v>14.44487276154571</v>
      </c>
      <c r="BW325" s="22">
        <f t="shared" si="328"/>
        <v>9.2937766258246928</v>
      </c>
      <c r="BX325" s="22">
        <f t="shared" si="329"/>
        <v>5.8597125353440145</v>
      </c>
      <c r="BY325" s="22">
        <f t="shared" si="330"/>
        <v>5.6598463713477845</v>
      </c>
      <c r="BZ325" s="22">
        <f t="shared" si="331"/>
        <v>0</v>
      </c>
      <c r="CA325" s="22">
        <f t="shared" si="332"/>
        <v>0</v>
      </c>
      <c r="CB325" s="22">
        <f t="shared" si="333"/>
        <v>0</v>
      </c>
      <c r="CC325" s="22">
        <f t="shared" si="334"/>
        <v>0</v>
      </c>
      <c r="CD325" s="22">
        <f t="shared" si="335"/>
        <v>0</v>
      </c>
      <c r="CE325" s="22">
        <f t="shared" si="336"/>
        <v>0</v>
      </c>
      <c r="CF325" s="22">
        <f t="shared" si="337"/>
        <v>0</v>
      </c>
      <c r="CG325" s="22">
        <f t="shared" si="338"/>
        <v>0</v>
      </c>
      <c r="CH325" s="22">
        <f t="shared" si="339"/>
        <v>0</v>
      </c>
      <c r="CI325" s="22">
        <f t="shared" si="340"/>
        <v>0</v>
      </c>
      <c r="CJ325" s="22">
        <f t="shared" si="341"/>
        <v>0</v>
      </c>
      <c r="CK325" s="22">
        <f t="shared" si="342"/>
        <v>0</v>
      </c>
    </row>
    <row r="326" spans="1:89" x14ac:dyDescent="0.25">
      <c r="A326" t="str">
        <f>VLOOKUP($C326,'Tech Pallet'!$A:$J,10,0)</f>
        <v>PIC</v>
      </c>
      <c r="B326" s="30" t="str">
        <f>VLOOKUP(C326,'Tech Pallet'!A:I,3,0)</f>
        <v>2.4 Gal</v>
      </c>
      <c r="C326" s="12">
        <f>VLOOKUP($D326,'DU -UCC'!B:C,2,0)</f>
        <v>67825198</v>
      </c>
      <c r="D326" s="84">
        <v>10076840085764</v>
      </c>
      <c r="E326" s="85" t="s">
        <v>426</v>
      </c>
      <c r="F326" s="86">
        <v>16731</v>
      </c>
      <c r="G326" s="86">
        <v>949</v>
      </c>
      <c r="H326" s="86">
        <v>696</v>
      </c>
      <c r="I326" s="86">
        <v>2125</v>
      </c>
      <c r="J326" s="86">
        <v>1269</v>
      </c>
      <c r="K326" s="86">
        <v>1603</v>
      </c>
      <c r="L326" s="86">
        <v>2003</v>
      </c>
      <c r="M326" s="86">
        <v>2684</v>
      </c>
      <c r="N326" s="86">
        <v>2100</v>
      </c>
      <c r="O326" s="86">
        <v>706</v>
      </c>
      <c r="P326" s="86">
        <v>1036</v>
      </c>
      <c r="Q326" s="86">
        <v>484</v>
      </c>
      <c r="R326" s="86">
        <v>1038</v>
      </c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23">
        <f t="shared" si="287"/>
        <v>33424</v>
      </c>
      <c r="AF326">
        <f>VLOOKUP($C326,'Tech Pallet'!$A:$I,9,0)</f>
        <v>125</v>
      </c>
      <c r="AG326">
        <f>VLOOKUP($C326,'Tech Pallet'!$A:$H,8,0)</f>
        <v>9.0848256361922702E-3</v>
      </c>
      <c r="AH326" s="25">
        <f t="shared" si="343"/>
        <v>16693</v>
      </c>
      <c r="AI326" s="25">
        <f t="shared" si="288"/>
        <v>0</v>
      </c>
      <c r="AJ326" s="8">
        <f t="shared" si="289"/>
        <v>133.84800000000001</v>
      </c>
      <c r="AK326" s="21">
        <f t="shared" si="290"/>
        <v>133.54400000000001</v>
      </c>
      <c r="AL326" s="20">
        <f t="shared" si="291"/>
        <v>0</v>
      </c>
      <c r="AM326" s="21">
        <f t="shared" si="292"/>
        <v>7.5919999999999996</v>
      </c>
      <c r="AN326" s="21">
        <f t="shared" si="293"/>
        <v>5.5679999999999996</v>
      </c>
      <c r="AO326" s="21">
        <f t="shared" si="294"/>
        <v>17</v>
      </c>
      <c r="AP326" s="21">
        <f t="shared" si="295"/>
        <v>10.151999999999999</v>
      </c>
      <c r="AQ326" s="21">
        <f t="shared" si="296"/>
        <v>12.824</v>
      </c>
      <c r="AR326" s="21">
        <f t="shared" si="297"/>
        <v>16.024000000000001</v>
      </c>
      <c r="AS326" s="21">
        <f t="shared" si="298"/>
        <v>21.472000000000001</v>
      </c>
      <c r="AT326" s="21">
        <f t="shared" si="299"/>
        <v>16.8</v>
      </c>
      <c r="AU326" s="21">
        <f t="shared" si="300"/>
        <v>5.6479999999999997</v>
      </c>
      <c r="AV326" s="21">
        <f t="shared" si="301"/>
        <v>8.2880000000000003</v>
      </c>
      <c r="AW326" s="21">
        <f t="shared" si="302"/>
        <v>3.8719999999999999</v>
      </c>
      <c r="AX326" s="21">
        <f t="shared" si="303"/>
        <v>8.3040000000000003</v>
      </c>
      <c r="AY326" s="21">
        <f t="shared" si="304"/>
        <v>0</v>
      </c>
      <c r="AZ326" s="21">
        <f t="shared" si="305"/>
        <v>0</v>
      </c>
      <c r="BA326" s="21">
        <f t="shared" si="306"/>
        <v>0</v>
      </c>
      <c r="BB326" s="21">
        <f t="shared" si="307"/>
        <v>0</v>
      </c>
      <c r="BC326" s="21">
        <f t="shared" si="308"/>
        <v>0</v>
      </c>
      <c r="BD326" s="21">
        <f t="shared" si="309"/>
        <v>0</v>
      </c>
      <c r="BE326" s="21">
        <f t="shared" si="310"/>
        <v>0</v>
      </c>
      <c r="BF326" s="21">
        <f t="shared" si="311"/>
        <v>0</v>
      </c>
      <c r="BG326" s="21">
        <f t="shared" si="312"/>
        <v>0</v>
      </c>
      <c r="BH326" s="21">
        <f t="shared" si="313"/>
        <v>0</v>
      </c>
      <c r="BI326" s="21">
        <f t="shared" si="314"/>
        <v>0</v>
      </c>
      <c r="BJ326" s="21">
        <f t="shared" si="315"/>
        <v>0</v>
      </c>
      <c r="BK326" s="17">
        <f t="shared" si="316"/>
        <v>151.99821771913287</v>
      </c>
      <c r="BL326" s="22">
        <f t="shared" si="317"/>
        <v>151.65299434495756</v>
      </c>
      <c r="BM326" s="22">
        <f t="shared" si="318"/>
        <v>0</v>
      </c>
      <c r="BN326" s="22">
        <f t="shared" si="319"/>
        <v>8.6214995287464653</v>
      </c>
      <c r="BO326" s="22">
        <f t="shared" si="320"/>
        <v>6.32303864278982</v>
      </c>
      <c r="BP326" s="22">
        <f t="shared" si="321"/>
        <v>19.305254476908573</v>
      </c>
      <c r="BQ326" s="22">
        <f t="shared" si="322"/>
        <v>11.528643732327991</v>
      </c>
      <c r="BR326" s="22">
        <f t="shared" si="323"/>
        <v>14.562975494816209</v>
      </c>
      <c r="BS326" s="22">
        <f t="shared" si="324"/>
        <v>18.196905749293116</v>
      </c>
      <c r="BT326" s="22">
        <f t="shared" si="325"/>
        <v>24.383672007540053</v>
      </c>
      <c r="BU326" s="22">
        <f t="shared" si="326"/>
        <v>19.078133836003769</v>
      </c>
      <c r="BV326" s="22">
        <f t="shared" si="327"/>
        <v>6.413886899151743</v>
      </c>
      <c r="BW326" s="22">
        <f t="shared" si="328"/>
        <v>9.4118793590951917</v>
      </c>
      <c r="BX326" s="22">
        <f t="shared" si="329"/>
        <v>4.3970556079170589</v>
      </c>
      <c r="BY326" s="22">
        <f t="shared" si="330"/>
        <v>9.4300490103675774</v>
      </c>
      <c r="BZ326" s="22">
        <f t="shared" si="331"/>
        <v>0</v>
      </c>
      <c r="CA326" s="22">
        <f t="shared" si="332"/>
        <v>0</v>
      </c>
      <c r="CB326" s="22">
        <f t="shared" si="333"/>
        <v>0</v>
      </c>
      <c r="CC326" s="22">
        <f t="shared" si="334"/>
        <v>0</v>
      </c>
      <c r="CD326" s="22">
        <f t="shared" si="335"/>
        <v>0</v>
      </c>
      <c r="CE326" s="22">
        <f t="shared" si="336"/>
        <v>0</v>
      </c>
      <c r="CF326" s="22">
        <f t="shared" si="337"/>
        <v>0</v>
      </c>
      <c r="CG326" s="22">
        <f t="shared" si="338"/>
        <v>0</v>
      </c>
      <c r="CH326" s="22">
        <f t="shared" si="339"/>
        <v>0</v>
      </c>
      <c r="CI326" s="22">
        <f t="shared" si="340"/>
        <v>0</v>
      </c>
      <c r="CJ326" s="22">
        <f t="shared" si="341"/>
        <v>0</v>
      </c>
      <c r="CK326" s="22">
        <f t="shared" si="342"/>
        <v>0</v>
      </c>
    </row>
    <row r="327" spans="1:89" x14ac:dyDescent="0.25">
      <c r="A327" t="str">
        <f>VLOOKUP($C327,'Tech Pallet'!$A:$J,10,0)</f>
        <v>PIC</v>
      </c>
      <c r="B327" s="30" t="str">
        <f>VLOOKUP(C327,'Tech Pallet'!A:I,3,0)</f>
        <v>2.4 Gal</v>
      </c>
      <c r="C327" s="12">
        <f>VLOOKUP($D327,'DU -UCC'!B:C,2,0)</f>
        <v>84137721</v>
      </c>
      <c r="D327" s="84">
        <v>10076840831903</v>
      </c>
      <c r="E327" s="85" t="s">
        <v>425</v>
      </c>
      <c r="F327" s="86">
        <v>16356</v>
      </c>
      <c r="G327" s="86">
        <v>682</v>
      </c>
      <c r="H327" s="86">
        <v>1088</v>
      </c>
      <c r="I327" s="86">
        <v>1987</v>
      </c>
      <c r="J327" s="86">
        <v>1555</v>
      </c>
      <c r="K327" s="86">
        <v>1339</v>
      </c>
      <c r="L327" s="86">
        <v>2133</v>
      </c>
      <c r="M327" s="86">
        <v>2870</v>
      </c>
      <c r="N327" s="86">
        <v>1730</v>
      </c>
      <c r="O327" s="86">
        <v>995</v>
      </c>
      <c r="P327" s="86">
        <v>536</v>
      </c>
      <c r="Q327" s="86">
        <v>682</v>
      </c>
      <c r="R327" s="86">
        <v>606</v>
      </c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23">
        <f t="shared" si="287"/>
        <v>32559</v>
      </c>
      <c r="AF327">
        <f>VLOOKUP($C327,'Tech Pallet'!$A:$I,9,0)</f>
        <v>125</v>
      </c>
      <c r="AG327">
        <f>VLOOKUP($C327,'Tech Pallet'!$A:$H,8,0)</f>
        <v>9.0848256361922702E-3</v>
      </c>
      <c r="AH327" s="25">
        <f t="shared" si="343"/>
        <v>16203</v>
      </c>
      <c r="AI327" s="25">
        <f t="shared" si="288"/>
        <v>0</v>
      </c>
      <c r="AJ327" s="8">
        <f t="shared" si="289"/>
        <v>130.84800000000001</v>
      </c>
      <c r="AK327" s="21">
        <f t="shared" si="290"/>
        <v>129.624</v>
      </c>
      <c r="AL327" s="20">
        <f t="shared" si="291"/>
        <v>0</v>
      </c>
      <c r="AM327" s="21">
        <f t="shared" si="292"/>
        <v>5.4560000000000004</v>
      </c>
      <c r="AN327" s="21">
        <f t="shared" si="293"/>
        <v>8.7040000000000006</v>
      </c>
      <c r="AO327" s="21">
        <f t="shared" si="294"/>
        <v>15.896000000000001</v>
      </c>
      <c r="AP327" s="21">
        <f t="shared" si="295"/>
        <v>12.44</v>
      </c>
      <c r="AQ327" s="21">
        <f t="shared" si="296"/>
        <v>10.712</v>
      </c>
      <c r="AR327" s="21">
        <f t="shared" si="297"/>
        <v>17.064</v>
      </c>
      <c r="AS327" s="21">
        <f t="shared" si="298"/>
        <v>22.96</v>
      </c>
      <c r="AT327" s="21">
        <f t="shared" si="299"/>
        <v>13.84</v>
      </c>
      <c r="AU327" s="21">
        <f t="shared" si="300"/>
        <v>7.96</v>
      </c>
      <c r="AV327" s="21">
        <f t="shared" si="301"/>
        <v>4.2880000000000003</v>
      </c>
      <c r="AW327" s="21">
        <f t="shared" si="302"/>
        <v>5.4560000000000004</v>
      </c>
      <c r="AX327" s="21">
        <f t="shared" si="303"/>
        <v>4.8479999999999999</v>
      </c>
      <c r="AY327" s="21">
        <f t="shared" si="304"/>
        <v>0</v>
      </c>
      <c r="AZ327" s="21">
        <f t="shared" si="305"/>
        <v>0</v>
      </c>
      <c r="BA327" s="21">
        <f t="shared" si="306"/>
        <v>0</v>
      </c>
      <c r="BB327" s="21">
        <f t="shared" si="307"/>
        <v>0</v>
      </c>
      <c r="BC327" s="21">
        <f t="shared" si="308"/>
        <v>0</v>
      </c>
      <c r="BD327" s="21">
        <f t="shared" si="309"/>
        <v>0</v>
      </c>
      <c r="BE327" s="21">
        <f t="shared" si="310"/>
        <v>0</v>
      </c>
      <c r="BF327" s="21">
        <f t="shared" si="311"/>
        <v>0</v>
      </c>
      <c r="BG327" s="21">
        <f t="shared" si="312"/>
        <v>0</v>
      </c>
      <c r="BH327" s="21">
        <f t="shared" si="313"/>
        <v>0</v>
      </c>
      <c r="BI327" s="21">
        <f t="shared" si="314"/>
        <v>0</v>
      </c>
      <c r="BJ327" s="21">
        <f t="shared" si="315"/>
        <v>0</v>
      </c>
      <c r="BK327" s="17">
        <f t="shared" si="316"/>
        <v>148.59140810556076</v>
      </c>
      <c r="BL327" s="22">
        <f t="shared" si="317"/>
        <v>147.20142978322335</v>
      </c>
      <c r="BM327" s="22">
        <f t="shared" si="318"/>
        <v>0</v>
      </c>
      <c r="BN327" s="22">
        <f t="shared" si="319"/>
        <v>6.1958510838831282</v>
      </c>
      <c r="BO327" s="22">
        <f t="shared" si="320"/>
        <v>9.8842902921771909</v>
      </c>
      <c r="BP327" s="22">
        <f t="shared" si="321"/>
        <v>18.051548539114041</v>
      </c>
      <c r="BQ327" s="22">
        <f t="shared" si="322"/>
        <v>14.126903864278979</v>
      </c>
      <c r="BR327" s="22">
        <f t="shared" si="323"/>
        <v>12.164581526861451</v>
      </c>
      <c r="BS327" s="22">
        <f t="shared" si="324"/>
        <v>19.377933081998112</v>
      </c>
      <c r="BT327" s="22">
        <f t="shared" si="325"/>
        <v>26.073449575871816</v>
      </c>
      <c r="BU327" s="22">
        <f t="shared" si="326"/>
        <v>15.716748350612628</v>
      </c>
      <c r="BV327" s="22">
        <f t="shared" si="327"/>
        <v>9.0394015080113093</v>
      </c>
      <c r="BW327" s="22">
        <f t="shared" si="328"/>
        <v>4.8694665409990572</v>
      </c>
      <c r="BX327" s="22">
        <f t="shared" si="329"/>
        <v>6.1958510838831282</v>
      </c>
      <c r="BY327" s="22">
        <f t="shared" si="330"/>
        <v>5.505404335532516</v>
      </c>
      <c r="BZ327" s="22">
        <f t="shared" si="331"/>
        <v>0</v>
      </c>
      <c r="CA327" s="22">
        <f t="shared" si="332"/>
        <v>0</v>
      </c>
      <c r="CB327" s="22">
        <f t="shared" si="333"/>
        <v>0</v>
      </c>
      <c r="CC327" s="22">
        <f t="shared" si="334"/>
        <v>0</v>
      </c>
      <c r="CD327" s="22">
        <f t="shared" si="335"/>
        <v>0</v>
      </c>
      <c r="CE327" s="22">
        <f t="shared" si="336"/>
        <v>0</v>
      </c>
      <c r="CF327" s="22">
        <f t="shared" si="337"/>
        <v>0</v>
      </c>
      <c r="CG327" s="22">
        <f t="shared" si="338"/>
        <v>0</v>
      </c>
      <c r="CH327" s="22">
        <f t="shared" si="339"/>
        <v>0</v>
      </c>
      <c r="CI327" s="22">
        <f t="shared" si="340"/>
        <v>0</v>
      </c>
      <c r="CJ327" s="22">
        <f t="shared" si="341"/>
        <v>0</v>
      </c>
      <c r="CK327" s="22">
        <f t="shared" si="342"/>
        <v>0</v>
      </c>
    </row>
    <row r="328" spans="1:89" x14ac:dyDescent="0.25">
      <c r="A328" t="str">
        <f>VLOOKUP($C328,'Tech Pallet'!$A:$J,10,0)</f>
        <v>PIC</v>
      </c>
      <c r="B328" s="30" t="str">
        <f>VLOOKUP(C328,'Tech Pallet'!A:I,3,0)</f>
        <v>Talenti</v>
      </c>
      <c r="C328" s="12">
        <f>VLOOKUP($D328,'DU -UCC'!B:C,2,0)</f>
        <v>64369045</v>
      </c>
      <c r="D328" s="84">
        <v>10186852001598</v>
      </c>
      <c r="E328" s="85" t="s">
        <v>413</v>
      </c>
      <c r="F328" s="86">
        <v>54817</v>
      </c>
      <c r="G328" s="86">
        <v>3451</v>
      </c>
      <c r="H328" s="86">
        <v>2569</v>
      </c>
      <c r="I328" s="86">
        <v>2439</v>
      </c>
      <c r="J328" s="86">
        <v>655</v>
      </c>
      <c r="K328" s="86">
        <v>6001</v>
      </c>
      <c r="L328" s="86">
        <v>4410</v>
      </c>
      <c r="M328" s="86">
        <v>2713</v>
      </c>
      <c r="N328" s="86">
        <v>4350</v>
      </c>
      <c r="O328" s="86">
        <v>2250</v>
      </c>
      <c r="P328" s="86">
        <v>2737</v>
      </c>
      <c r="Q328" s="86">
        <v>3030</v>
      </c>
      <c r="R328" s="86">
        <v>1545</v>
      </c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23">
        <f t="shared" si="287"/>
        <v>90967</v>
      </c>
      <c r="AF328">
        <f>VLOOKUP($C328,'Tech Pallet'!$A:$I,9,0)</f>
        <v>255</v>
      </c>
      <c r="AG328">
        <f>VLOOKUP($C328,'Tech Pallet'!$A:$H,8,0)</f>
        <v>3.552E-3</v>
      </c>
      <c r="AH328" s="25">
        <f t="shared" si="343"/>
        <v>36150</v>
      </c>
      <c r="AI328" s="25">
        <f t="shared" si="288"/>
        <v>0</v>
      </c>
      <c r="AJ328" s="8">
        <f t="shared" si="289"/>
        <v>214.96862745098039</v>
      </c>
      <c r="AK328" s="21">
        <f t="shared" si="290"/>
        <v>141.76470588235293</v>
      </c>
      <c r="AL328" s="20">
        <f t="shared" si="291"/>
        <v>0</v>
      </c>
      <c r="AM328" s="21">
        <f t="shared" si="292"/>
        <v>13.533333333333333</v>
      </c>
      <c r="AN328" s="21">
        <f t="shared" si="293"/>
        <v>10.074509803921568</v>
      </c>
      <c r="AO328" s="21">
        <f t="shared" si="294"/>
        <v>9.5647058823529409</v>
      </c>
      <c r="AP328" s="21">
        <f t="shared" si="295"/>
        <v>2.5686274509803924</v>
      </c>
      <c r="AQ328" s="21">
        <f t="shared" si="296"/>
        <v>23.533333333333335</v>
      </c>
      <c r="AR328" s="21">
        <f t="shared" si="297"/>
        <v>17.294117647058822</v>
      </c>
      <c r="AS328" s="21">
        <f t="shared" si="298"/>
        <v>10.639215686274509</v>
      </c>
      <c r="AT328" s="21">
        <f t="shared" si="299"/>
        <v>17.058823529411764</v>
      </c>
      <c r="AU328" s="21">
        <f t="shared" si="300"/>
        <v>8.8235294117647065</v>
      </c>
      <c r="AV328" s="21">
        <f t="shared" si="301"/>
        <v>10.733333333333333</v>
      </c>
      <c r="AW328" s="21">
        <f t="shared" si="302"/>
        <v>11.882352941176471</v>
      </c>
      <c r="AX328" s="21">
        <f t="shared" si="303"/>
        <v>6.0588235294117645</v>
      </c>
      <c r="AY328" s="21">
        <f t="shared" si="304"/>
        <v>0</v>
      </c>
      <c r="AZ328" s="21">
        <f t="shared" si="305"/>
        <v>0</v>
      </c>
      <c r="BA328" s="21">
        <f t="shared" si="306"/>
        <v>0</v>
      </c>
      <c r="BB328" s="21">
        <f t="shared" si="307"/>
        <v>0</v>
      </c>
      <c r="BC328" s="21">
        <f t="shared" si="308"/>
        <v>0</v>
      </c>
      <c r="BD328" s="21">
        <f t="shared" si="309"/>
        <v>0</v>
      </c>
      <c r="BE328" s="21">
        <f t="shared" si="310"/>
        <v>0</v>
      </c>
      <c r="BF328" s="21">
        <f t="shared" si="311"/>
        <v>0</v>
      </c>
      <c r="BG328" s="21">
        <f t="shared" si="312"/>
        <v>0</v>
      </c>
      <c r="BH328" s="21">
        <f t="shared" si="313"/>
        <v>0</v>
      </c>
      <c r="BI328" s="21">
        <f t="shared" si="314"/>
        <v>0</v>
      </c>
      <c r="BJ328" s="21">
        <f t="shared" si="315"/>
        <v>0</v>
      </c>
      <c r="BK328" s="17">
        <f t="shared" si="316"/>
        <v>194.70998399999999</v>
      </c>
      <c r="BL328" s="22">
        <f t="shared" si="317"/>
        <v>128.40479999999999</v>
      </c>
      <c r="BM328" s="22">
        <f t="shared" si="318"/>
        <v>0</v>
      </c>
      <c r="BN328" s="22">
        <f t="shared" si="319"/>
        <v>12.257952</v>
      </c>
      <c r="BO328" s="22">
        <f t="shared" si="320"/>
        <v>9.1250879999999999</v>
      </c>
      <c r="BP328" s="22">
        <f t="shared" si="321"/>
        <v>8.6633279999999999</v>
      </c>
      <c r="BQ328" s="22">
        <f t="shared" si="322"/>
        <v>2.3265600000000002</v>
      </c>
      <c r="BR328" s="22">
        <f t="shared" si="323"/>
        <v>21.315552</v>
      </c>
      <c r="BS328" s="22">
        <f t="shared" si="324"/>
        <v>15.66432</v>
      </c>
      <c r="BT328" s="22">
        <f t="shared" si="325"/>
        <v>9.6365759999999998</v>
      </c>
      <c r="BU328" s="22">
        <f t="shared" si="326"/>
        <v>15.4512</v>
      </c>
      <c r="BV328" s="22">
        <f t="shared" si="327"/>
        <v>7.992</v>
      </c>
      <c r="BW328" s="22">
        <f t="shared" si="328"/>
        <v>9.7218239999999998</v>
      </c>
      <c r="BX328" s="22">
        <f t="shared" si="329"/>
        <v>10.762560000000001</v>
      </c>
      <c r="BY328" s="22">
        <f t="shared" si="330"/>
        <v>5.4878400000000003</v>
      </c>
      <c r="BZ328" s="22">
        <f t="shared" si="331"/>
        <v>0</v>
      </c>
      <c r="CA328" s="22">
        <f t="shared" si="332"/>
        <v>0</v>
      </c>
      <c r="CB328" s="22">
        <f t="shared" si="333"/>
        <v>0</v>
      </c>
      <c r="CC328" s="22">
        <f t="shared" si="334"/>
        <v>0</v>
      </c>
      <c r="CD328" s="22">
        <f t="shared" si="335"/>
        <v>0</v>
      </c>
      <c r="CE328" s="22">
        <f t="shared" si="336"/>
        <v>0</v>
      </c>
      <c r="CF328" s="22">
        <f t="shared" si="337"/>
        <v>0</v>
      </c>
      <c r="CG328" s="22">
        <f t="shared" si="338"/>
        <v>0</v>
      </c>
      <c r="CH328" s="22">
        <f t="shared" si="339"/>
        <v>0</v>
      </c>
      <c r="CI328" s="22">
        <f t="shared" si="340"/>
        <v>0</v>
      </c>
      <c r="CJ328" s="22">
        <f t="shared" si="341"/>
        <v>0</v>
      </c>
      <c r="CK328" s="22">
        <f t="shared" si="342"/>
        <v>0</v>
      </c>
    </row>
    <row r="329" spans="1:89" x14ac:dyDescent="0.25">
      <c r="A329" t="str">
        <f>VLOOKUP($C329,'Tech Pallet'!$A:$J,10,0)</f>
        <v>PIC</v>
      </c>
      <c r="B329" s="30" t="str">
        <f>VLOOKUP(C329,'Tech Pallet'!A:I,3,0)</f>
        <v>Talenti</v>
      </c>
      <c r="C329" s="12">
        <f>VLOOKUP($D329,'DU -UCC'!B:C,2,0)</f>
        <v>68860067</v>
      </c>
      <c r="D329" s="84">
        <v>10186852001277</v>
      </c>
      <c r="E329" s="85" t="s">
        <v>419</v>
      </c>
      <c r="F329" s="86">
        <v>24431</v>
      </c>
      <c r="G329" s="86">
        <v>1074</v>
      </c>
      <c r="H329" s="86">
        <v>1301</v>
      </c>
      <c r="I329" s="86">
        <v>1485</v>
      </c>
      <c r="J329" s="86">
        <v>360</v>
      </c>
      <c r="K329" s="86">
        <v>3285</v>
      </c>
      <c r="L329" s="86">
        <v>630</v>
      </c>
      <c r="M329" s="86">
        <v>1305</v>
      </c>
      <c r="N329" s="86">
        <v>8745</v>
      </c>
      <c r="O329" s="86">
        <v>4856</v>
      </c>
      <c r="P329" s="86">
        <v>4051</v>
      </c>
      <c r="Q329" s="86">
        <v>4170</v>
      </c>
      <c r="R329" s="86">
        <v>630</v>
      </c>
      <c r="S329" s="86"/>
      <c r="T329" s="87"/>
      <c r="U329" s="87"/>
      <c r="V329" s="86"/>
      <c r="W329" s="86"/>
      <c r="X329" s="86"/>
      <c r="Y329" s="86"/>
      <c r="Z329" s="86"/>
      <c r="AA329" s="86"/>
      <c r="AB329" s="86"/>
      <c r="AC329" s="86"/>
      <c r="AD329" s="86"/>
      <c r="AE329" s="23">
        <f t="shared" si="287"/>
        <v>56323</v>
      </c>
      <c r="AF329">
        <f>VLOOKUP($C329,'Tech Pallet'!$A:$I,9,0)</f>
        <v>255</v>
      </c>
      <c r="AG329">
        <f>VLOOKUP($C329,'Tech Pallet'!$A:$H,8,0)</f>
        <v>3.552E-3</v>
      </c>
      <c r="AH329" s="25">
        <f t="shared" si="343"/>
        <v>31892</v>
      </c>
      <c r="AI329" s="25">
        <f t="shared" si="288"/>
        <v>0</v>
      </c>
      <c r="AJ329" s="8">
        <f t="shared" si="289"/>
        <v>95.807843137254906</v>
      </c>
      <c r="AK329" s="21">
        <f t="shared" si="290"/>
        <v>125.06666666666666</v>
      </c>
      <c r="AL329" s="20">
        <f t="shared" si="291"/>
        <v>0</v>
      </c>
      <c r="AM329" s="21">
        <f t="shared" si="292"/>
        <v>4.2117647058823531</v>
      </c>
      <c r="AN329" s="21">
        <f t="shared" si="293"/>
        <v>5.1019607843137251</v>
      </c>
      <c r="AO329" s="21">
        <f t="shared" si="294"/>
        <v>5.8235294117647056</v>
      </c>
      <c r="AP329" s="21">
        <f t="shared" si="295"/>
        <v>1.411764705882353</v>
      </c>
      <c r="AQ329" s="21">
        <f t="shared" si="296"/>
        <v>12.882352941176471</v>
      </c>
      <c r="AR329" s="21">
        <f t="shared" si="297"/>
        <v>2.4705882352941178</v>
      </c>
      <c r="AS329" s="21">
        <f t="shared" si="298"/>
        <v>5.117647058823529</v>
      </c>
      <c r="AT329" s="21">
        <f t="shared" si="299"/>
        <v>34.294117647058826</v>
      </c>
      <c r="AU329" s="21">
        <f t="shared" si="300"/>
        <v>19.043137254901961</v>
      </c>
      <c r="AV329" s="21">
        <f t="shared" si="301"/>
        <v>15.886274509803922</v>
      </c>
      <c r="AW329" s="21">
        <f t="shared" si="302"/>
        <v>16.352941176470587</v>
      </c>
      <c r="AX329" s="21">
        <f t="shared" si="303"/>
        <v>2.4705882352941178</v>
      </c>
      <c r="AY329" s="21">
        <f t="shared" si="304"/>
        <v>0</v>
      </c>
      <c r="AZ329" s="21">
        <f t="shared" si="305"/>
        <v>0</v>
      </c>
      <c r="BA329" s="21">
        <f t="shared" si="306"/>
        <v>0</v>
      </c>
      <c r="BB329" s="21">
        <f t="shared" si="307"/>
        <v>0</v>
      </c>
      <c r="BC329" s="21">
        <f t="shared" si="308"/>
        <v>0</v>
      </c>
      <c r="BD329" s="21">
        <f t="shared" si="309"/>
        <v>0</v>
      </c>
      <c r="BE329" s="21">
        <f t="shared" si="310"/>
        <v>0</v>
      </c>
      <c r="BF329" s="21">
        <f t="shared" si="311"/>
        <v>0</v>
      </c>
      <c r="BG329" s="21">
        <f t="shared" si="312"/>
        <v>0</v>
      </c>
      <c r="BH329" s="21">
        <f t="shared" si="313"/>
        <v>0</v>
      </c>
      <c r="BI329" s="21">
        <f t="shared" si="314"/>
        <v>0</v>
      </c>
      <c r="BJ329" s="21">
        <f t="shared" si="315"/>
        <v>0</v>
      </c>
      <c r="BK329" s="17">
        <f t="shared" si="316"/>
        <v>86.778912000000005</v>
      </c>
      <c r="BL329" s="22">
        <f t="shared" si="317"/>
        <v>113.280384</v>
      </c>
      <c r="BM329" s="22">
        <f t="shared" si="318"/>
        <v>0</v>
      </c>
      <c r="BN329" s="22">
        <f t="shared" si="319"/>
        <v>3.814848</v>
      </c>
      <c r="BO329" s="22">
        <f t="shared" si="320"/>
        <v>4.6211520000000004</v>
      </c>
      <c r="BP329" s="22">
        <f t="shared" si="321"/>
        <v>5.2747200000000003</v>
      </c>
      <c r="BQ329" s="22">
        <f t="shared" si="322"/>
        <v>1.2787200000000001</v>
      </c>
      <c r="BR329" s="22">
        <f t="shared" si="323"/>
        <v>11.66832</v>
      </c>
      <c r="BS329" s="22">
        <f t="shared" si="324"/>
        <v>2.2377600000000002</v>
      </c>
      <c r="BT329" s="22">
        <f t="shared" si="325"/>
        <v>4.6353600000000004</v>
      </c>
      <c r="BU329" s="22">
        <f t="shared" si="326"/>
        <v>31.062239999999999</v>
      </c>
      <c r="BV329" s="22">
        <f t="shared" si="327"/>
        <v>17.248512000000002</v>
      </c>
      <c r="BW329" s="22">
        <f t="shared" si="328"/>
        <v>14.389151999999999</v>
      </c>
      <c r="BX329" s="22">
        <f t="shared" si="329"/>
        <v>14.81184</v>
      </c>
      <c r="BY329" s="22">
        <f t="shared" si="330"/>
        <v>2.2377600000000002</v>
      </c>
      <c r="BZ329" s="22">
        <f t="shared" si="331"/>
        <v>0</v>
      </c>
      <c r="CA329" s="22">
        <f t="shared" si="332"/>
        <v>0</v>
      </c>
      <c r="CB329" s="22">
        <f t="shared" si="333"/>
        <v>0</v>
      </c>
      <c r="CC329" s="22">
        <f t="shared" si="334"/>
        <v>0</v>
      </c>
      <c r="CD329" s="22">
        <f t="shared" si="335"/>
        <v>0</v>
      </c>
      <c r="CE329" s="22">
        <f t="shared" si="336"/>
        <v>0</v>
      </c>
      <c r="CF329" s="22">
        <f t="shared" si="337"/>
        <v>0</v>
      </c>
      <c r="CG329" s="22">
        <f t="shared" si="338"/>
        <v>0</v>
      </c>
      <c r="CH329" s="22">
        <f t="shared" si="339"/>
        <v>0</v>
      </c>
      <c r="CI329" s="22">
        <f t="shared" si="340"/>
        <v>0</v>
      </c>
      <c r="CJ329" s="22">
        <f t="shared" si="341"/>
        <v>0</v>
      </c>
      <c r="CK329" s="22">
        <f t="shared" si="342"/>
        <v>0</v>
      </c>
    </row>
    <row r="330" spans="1:89" x14ac:dyDescent="0.25">
      <c r="A330" t="str">
        <f>VLOOKUP($C330,'Tech Pallet'!$A:$J,10,0)</f>
        <v>PIC</v>
      </c>
      <c r="B330" s="30" t="str">
        <f>VLOOKUP(C330,'Tech Pallet'!A:I,3,0)</f>
        <v>2.4 Gal</v>
      </c>
      <c r="C330" s="12">
        <f>VLOOKUP($D330,'DU -UCC'!B:C,2,0)</f>
        <v>69997338</v>
      </c>
      <c r="D330" s="84">
        <v>10076840104090</v>
      </c>
      <c r="E330" s="85" t="s">
        <v>429</v>
      </c>
      <c r="F330" s="86">
        <v>15158</v>
      </c>
      <c r="G330" s="86">
        <v>783</v>
      </c>
      <c r="H330" s="86">
        <v>683</v>
      </c>
      <c r="I330" s="86">
        <v>1853</v>
      </c>
      <c r="J330" s="86">
        <v>1261</v>
      </c>
      <c r="K330" s="86">
        <v>1491</v>
      </c>
      <c r="L330" s="86">
        <v>1604</v>
      </c>
      <c r="M330" s="86">
        <v>2454</v>
      </c>
      <c r="N330" s="86">
        <v>1691</v>
      </c>
      <c r="O330" s="86">
        <v>702</v>
      </c>
      <c r="P330" s="86">
        <v>683</v>
      </c>
      <c r="Q330" s="86">
        <v>722</v>
      </c>
      <c r="R330" s="86">
        <v>450</v>
      </c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23">
        <f t="shared" si="287"/>
        <v>29535</v>
      </c>
      <c r="AF330">
        <f>VLOOKUP($C330,'Tech Pallet'!$A:$I,9,0)</f>
        <v>125</v>
      </c>
      <c r="AG330">
        <f>VLOOKUP($C330,'Tech Pallet'!$A:$H,8,0)</f>
        <v>9.0850000000000011E-3</v>
      </c>
      <c r="AH330" s="25">
        <f t="shared" si="343"/>
        <v>14377</v>
      </c>
      <c r="AI330" s="25">
        <f t="shared" si="288"/>
        <v>0</v>
      </c>
      <c r="AJ330" s="8">
        <f t="shared" si="289"/>
        <v>121.264</v>
      </c>
      <c r="AK330" s="21">
        <f t="shared" si="290"/>
        <v>115.01600000000001</v>
      </c>
      <c r="AL330" s="20">
        <f t="shared" si="291"/>
        <v>0</v>
      </c>
      <c r="AM330" s="21">
        <f t="shared" si="292"/>
        <v>6.2640000000000002</v>
      </c>
      <c r="AN330" s="21">
        <f t="shared" si="293"/>
        <v>5.4640000000000004</v>
      </c>
      <c r="AO330" s="21">
        <f t="shared" si="294"/>
        <v>14.824</v>
      </c>
      <c r="AP330" s="21">
        <f t="shared" si="295"/>
        <v>10.087999999999999</v>
      </c>
      <c r="AQ330" s="21">
        <f t="shared" si="296"/>
        <v>11.928000000000001</v>
      </c>
      <c r="AR330" s="21">
        <f t="shared" si="297"/>
        <v>12.832000000000001</v>
      </c>
      <c r="AS330" s="21">
        <f t="shared" si="298"/>
        <v>19.632000000000001</v>
      </c>
      <c r="AT330" s="21">
        <f t="shared" si="299"/>
        <v>13.528</v>
      </c>
      <c r="AU330" s="21">
        <f t="shared" si="300"/>
        <v>5.6159999999999997</v>
      </c>
      <c r="AV330" s="21">
        <f t="shared" si="301"/>
        <v>5.4640000000000004</v>
      </c>
      <c r="AW330" s="21">
        <f t="shared" si="302"/>
        <v>5.7759999999999998</v>
      </c>
      <c r="AX330" s="21">
        <f t="shared" si="303"/>
        <v>3.6</v>
      </c>
      <c r="AY330" s="21">
        <f t="shared" si="304"/>
        <v>0</v>
      </c>
      <c r="AZ330" s="21">
        <f t="shared" si="305"/>
        <v>0</v>
      </c>
      <c r="BA330" s="21">
        <f t="shared" si="306"/>
        <v>0</v>
      </c>
      <c r="BB330" s="21">
        <f t="shared" si="307"/>
        <v>0</v>
      </c>
      <c r="BC330" s="21">
        <f t="shared" si="308"/>
        <v>0</v>
      </c>
      <c r="BD330" s="21">
        <f t="shared" si="309"/>
        <v>0</v>
      </c>
      <c r="BE330" s="21">
        <f t="shared" si="310"/>
        <v>0</v>
      </c>
      <c r="BF330" s="21">
        <f t="shared" si="311"/>
        <v>0</v>
      </c>
      <c r="BG330" s="21">
        <f t="shared" si="312"/>
        <v>0</v>
      </c>
      <c r="BH330" s="21">
        <f t="shared" si="313"/>
        <v>0</v>
      </c>
      <c r="BI330" s="21">
        <f t="shared" si="314"/>
        <v>0</v>
      </c>
      <c r="BJ330" s="21">
        <f t="shared" si="315"/>
        <v>0</v>
      </c>
      <c r="BK330" s="17">
        <f t="shared" si="316"/>
        <v>137.71043</v>
      </c>
      <c r="BL330" s="22">
        <f t="shared" si="317"/>
        <v>130.61504500000001</v>
      </c>
      <c r="BM330" s="22">
        <f t="shared" si="318"/>
        <v>0</v>
      </c>
      <c r="BN330" s="22">
        <f t="shared" si="319"/>
        <v>7.1135550000000007</v>
      </c>
      <c r="BO330" s="22">
        <f t="shared" si="320"/>
        <v>6.2050550000000007</v>
      </c>
      <c r="BP330" s="22">
        <f t="shared" si="321"/>
        <v>16.834505000000004</v>
      </c>
      <c r="BQ330" s="22">
        <f t="shared" si="322"/>
        <v>11.456185000000001</v>
      </c>
      <c r="BR330" s="22">
        <f t="shared" si="323"/>
        <v>13.545735000000002</v>
      </c>
      <c r="BS330" s="22">
        <f t="shared" si="324"/>
        <v>14.572340000000002</v>
      </c>
      <c r="BT330" s="22">
        <f t="shared" si="325"/>
        <v>22.294590000000003</v>
      </c>
      <c r="BU330" s="22">
        <f t="shared" si="326"/>
        <v>15.362735000000002</v>
      </c>
      <c r="BV330" s="22">
        <f t="shared" si="327"/>
        <v>6.3776700000000011</v>
      </c>
      <c r="BW330" s="22">
        <f t="shared" si="328"/>
        <v>6.2050550000000007</v>
      </c>
      <c r="BX330" s="22">
        <f t="shared" si="329"/>
        <v>6.5593700000000004</v>
      </c>
      <c r="BY330" s="22">
        <f t="shared" si="330"/>
        <v>4.0882500000000004</v>
      </c>
      <c r="BZ330" s="22">
        <f t="shared" si="331"/>
        <v>0</v>
      </c>
      <c r="CA330" s="22">
        <f t="shared" si="332"/>
        <v>0</v>
      </c>
      <c r="CB330" s="22">
        <f t="shared" si="333"/>
        <v>0</v>
      </c>
      <c r="CC330" s="22">
        <f t="shared" si="334"/>
        <v>0</v>
      </c>
      <c r="CD330" s="22">
        <f t="shared" si="335"/>
        <v>0</v>
      </c>
      <c r="CE330" s="22">
        <f t="shared" si="336"/>
        <v>0</v>
      </c>
      <c r="CF330" s="22">
        <f t="shared" si="337"/>
        <v>0</v>
      </c>
      <c r="CG330" s="22">
        <f t="shared" si="338"/>
        <v>0</v>
      </c>
      <c r="CH330" s="22">
        <f t="shared" si="339"/>
        <v>0</v>
      </c>
      <c r="CI330" s="22">
        <f t="shared" si="340"/>
        <v>0</v>
      </c>
      <c r="CJ330" s="22">
        <f t="shared" si="341"/>
        <v>0</v>
      </c>
      <c r="CK330" s="22">
        <f t="shared" si="342"/>
        <v>0</v>
      </c>
    </row>
    <row r="331" spans="1:89" x14ac:dyDescent="0.25">
      <c r="A331" t="str">
        <f>VLOOKUP($C331,'Tech Pallet'!$A:$J,10,0)</f>
        <v>PIC</v>
      </c>
      <c r="B331" s="30" t="str">
        <f>VLOOKUP(C331,'Tech Pallet'!A:I,3,0)</f>
        <v>2.4 Gal</v>
      </c>
      <c r="C331" s="12">
        <f>VLOOKUP($D331,'DU -UCC'!B:C,2,0)</f>
        <v>84141418</v>
      </c>
      <c r="D331" s="84">
        <v>10076840810403</v>
      </c>
      <c r="E331" s="85" t="s">
        <v>431</v>
      </c>
      <c r="F331" s="86">
        <v>14904</v>
      </c>
      <c r="G331" s="86">
        <v>612</v>
      </c>
      <c r="H331" s="86">
        <v>675</v>
      </c>
      <c r="I331" s="86">
        <v>2024</v>
      </c>
      <c r="J331" s="86">
        <v>1606</v>
      </c>
      <c r="K331" s="86">
        <v>1266</v>
      </c>
      <c r="L331" s="86">
        <v>1385</v>
      </c>
      <c r="M331" s="86">
        <v>2334</v>
      </c>
      <c r="N331" s="86">
        <v>1284</v>
      </c>
      <c r="O331" s="86">
        <v>769</v>
      </c>
      <c r="P331" s="86">
        <v>491</v>
      </c>
      <c r="Q331" s="86">
        <v>512</v>
      </c>
      <c r="R331" s="86">
        <v>838</v>
      </c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23">
        <f t="shared" si="287"/>
        <v>28700</v>
      </c>
      <c r="AF331">
        <f>VLOOKUP($C331,'Tech Pallet'!$A:$I,9,0)</f>
        <v>125</v>
      </c>
      <c r="AG331">
        <f>VLOOKUP($C331,'Tech Pallet'!$A:$H,8,0)</f>
        <v>9.0848256361922702E-3</v>
      </c>
      <c r="AH331" s="25">
        <f t="shared" si="343"/>
        <v>13796</v>
      </c>
      <c r="AI331" s="25">
        <f t="shared" si="288"/>
        <v>0</v>
      </c>
      <c r="AJ331" s="8">
        <f t="shared" si="289"/>
        <v>119.232</v>
      </c>
      <c r="AK331" s="21">
        <f t="shared" si="290"/>
        <v>110.36799999999999</v>
      </c>
      <c r="AL331" s="20">
        <f t="shared" si="291"/>
        <v>0</v>
      </c>
      <c r="AM331" s="21">
        <f t="shared" si="292"/>
        <v>4.8959999999999999</v>
      </c>
      <c r="AN331" s="21">
        <f t="shared" si="293"/>
        <v>5.4</v>
      </c>
      <c r="AO331" s="21">
        <f t="shared" si="294"/>
        <v>16.192</v>
      </c>
      <c r="AP331" s="21">
        <f t="shared" si="295"/>
        <v>12.848000000000001</v>
      </c>
      <c r="AQ331" s="21">
        <f t="shared" si="296"/>
        <v>10.128</v>
      </c>
      <c r="AR331" s="21">
        <f t="shared" si="297"/>
        <v>11.08</v>
      </c>
      <c r="AS331" s="21">
        <f t="shared" si="298"/>
        <v>18.672000000000001</v>
      </c>
      <c r="AT331" s="21">
        <f t="shared" si="299"/>
        <v>10.272</v>
      </c>
      <c r="AU331" s="21">
        <f t="shared" si="300"/>
        <v>6.1520000000000001</v>
      </c>
      <c r="AV331" s="21">
        <f t="shared" si="301"/>
        <v>3.9279999999999999</v>
      </c>
      <c r="AW331" s="21">
        <f t="shared" si="302"/>
        <v>4.0960000000000001</v>
      </c>
      <c r="AX331" s="21">
        <f t="shared" si="303"/>
        <v>6.7039999999999997</v>
      </c>
      <c r="AY331" s="21">
        <f t="shared" si="304"/>
        <v>0</v>
      </c>
      <c r="AZ331" s="21">
        <f t="shared" si="305"/>
        <v>0</v>
      </c>
      <c r="BA331" s="21">
        <f t="shared" si="306"/>
        <v>0</v>
      </c>
      <c r="BB331" s="21">
        <f t="shared" si="307"/>
        <v>0</v>
      </c>
      <c r="BC331" s="21">
        <f t="shared" si="308"/>
        <v>0</v>
      </c>
      <c r="BD331" s="21">
        <f t="shared" si="309"/>
        <v>0</v>
      </c>
      <c r="BE331" s="21">
        <f t="shared" si="310"/>
        <v>0</v>
      </c>
      <c r="BF331" s="21">
        <f t="shared" si="311"/>
        <v>0</v>
      </c>
      <c r="BG331" s="21">
        <f t="shared" si="312"/>
        <v>0</v>
      </c>
      <c r="BH331" s="21">
        <f t="shared" si="313"/>
        <v>0</v>
      </c>
      <c r="BI331" s="21">
        <f t="shared" si="314"/>
        <v>0</v>
      </c>
      <c r="BJ331" s="21">
        <f t="shared" si="315"/>
        <v>0</v>
      </c>
      <c r="BK331" s="17">
        <f t="shared" si="316"/>
        <v>135.4002412818096</v>
      </c>
      <c r="BL331" s="22">
        <f t="shared" si="317"/>
        <v>125.33425447690855</v>
      </c>
      <c r="BM331" s="22">
        <f t="shared" si="318"/>
        <v>0</v>
      </c>
      <c r="BN331" s="22">
        <f t="shared" si="319"/>
        <v>5.5599132893496694</v>
      </c>
      <c r="BO331" s="22">
        <f t="shared" si="320"/>
        <v>6.1322573044297828</v>
      </c>
      <c r="BP331" s="22">
        <f t="shared" si="321"/>
        <v>18.387687087653156</v>
      </c>
      <c r="BQ331" s="22">
        <f t="shared" si="322"/>
        <v>14.590229971724787</v>
      </c>
      <c r="BR331" s="22">
        <f t="shared" si="323"/>
        <v>11.501389255419413</v>
      </c>
      <c r="BS331" s="22">
        <f t="shared" si="324"/>
        <v>12.582483506126295</v>
      </c>
      <c r="BT331" s="22">
        <f t="shared" si="325"/>
        <v>21.20398303487276</v>
      </c>
      <c r="BU331" s="22">
        <f t="shared" si="326"/>
        <v>11.664916116870875</v>
      </c>
      <c r="BV331" s="22">
        <f t="shared" si="327"/>
        <v>6.9862309142318555</v>
      </c>
      <c r="BW331" s="22">
        <f t="shared" si="328"/>
        <v>4.4606493873704043</v>
      </c>
      <c r="BX331" s="22">
        <f t="shared" si="329"/>
        <v>4.6514307257304424</v>
      </c>
      <c r="BY331" s="22">
        <f t="shared" si="330"/>
        <v>7.6130838831291223</v>
      </c>
      <c r="BZ331" s="22">
        <f t="shared" si="331"/>
        <v>0</v>
      </c>
      <c r="CA331" s="22">
        <f t="shared" si="332"/>
        <v>0</v>
      </c>
      <c r="CB331" s="22">
        <f t="shared" si="333"/>
        <v>0</v>
      </c>
      <c r="CC331" s="22">
        <f t="shared" si="334"/>
        <v>0</v>
      </c>
      <c r="CD331" s="22">
        <f t="shared" si="335"/>
        <v>0</v>
      </c>
      <c r="CE331" s="22">
        <f t="shared" si="336"/>
        <v>0</v>
      </c>
      <c r="CF331" s="22">
        <f t="shared" si="337"/>
        <v>0</v>
      </c>
      <c r="CG331" s="22">
        <f t="shared" si="338"/>
        <v>0</v>
      </c>
      <c r="CH331" s="22">
        <f t="shared" si="339"/>
        <v>0</v>
      </c>
      <c r="CI331" s="22">
        <f t="shared" si="340"/>
        <v>0</v>
      </c>
      <c r="CJ331" s="22">
        <f t="shared" si="341"/>
        <v>0</v>
      </c>
      <c r="CK331" s="22">
        <f t="shared" si="342"/>
        <v>0</v>
      </c>
    </row>
    <row r="332" spans="1:89" x14ac:dyDescent="0.25">
      <c r="A332" t="str">
        <f>VLOOKUP($C332,'Tech Pallet'!$A:$J,10,0)</f>
        <v>PIC</v>
      </c>
      <c r="B332" s="30" t="str">
        <f>VLOOKUP(C332,'Tech Pallet'!A:I,3,0)</f>
        <v>2.4 Gal</v>
      </c>
      <c r="C332" s="12">
        <f>VLOOKUP($D332,'DU -UCC'!B:C,2,0)</f>
        <v>67825196</v>
      </c>
      <c r="D332" s="84">
        <v>10076840485120</v>
      </c>
      <c r="E332" s="85" t="s">
        <v>434</v>
      </c>
      <c r="F332" s="86">
        <v>11606</v>
      </c>
      <c r="G332" s="86">
        <v>672</v>
      </c>
      <c r="H332" s="86">
        <v>661</v>
      </c>
      <c r="I332" s="86">
        <v>1715</v>
      </c>
      <c r="J332" s="86">
        <v>1261</v>
      </c>
      <c r="K332" s="86">
        <v>1088</v>
      </c>
      <c r="L332" s="86">
        <v>1627</v>
      </c>
      <c r="M332" s="86">
        <v>2301</v>
      </c>
      <c r="N332" s="86">
        <v>1574</v>
      </c>
      <c r="O332" s="86">
        <v>525</v>
      </c>
      <c r="P332" s="86">
        <v>832</v>
      </c>
      <c r="Q332" s="86">
        <v>434</v>
      </c>
      <c r="R332" s="86">
        <v>529</v>
      </c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23">
        <f t="shared" si="287"/>
        <v>24825</v>
      </c>
      <c r="AF332">
        <f>VLOOKUP($C332,'Tech Pallet'!$A:$I,9,0)</f>
        <v>125</v>
      </c>
      <c r="AG332">
        <f>VLOOKUP($C332,'Tech Pallet'!$A:$H,8,0)</f>
        <v>9.0848256361922702E-3</v>
      </c>
      <c r="AH332" s="25">
        <f t="shared" si="343"/>
        <v>13219</v>
      </c>
      <c r="AI332" s="25">
        <f t="shared" si="288"/>
        <v>0</v>
      </c>
      <c r="AJ332" s="8">
        <f t="shared" si="289"/>
        <v>92.847999999999999</v>
      </c>
      <c r="AK332" s="21">
        <f t="shared" si="290"/>
        <v>105.752</v>
      </c>
      <c r="AL332" s="20">
        <f t="shared" si="291"/>
        <v>0</v>
      </c>
      <c r="AM332" s="21">
        <f t="shared" si="292"/>
        <v>5.3760000000000003</v>
      </c>
      <c r="AN332" s="21">
        <f t="shared" si="293"/>
        <v>5.2880000000000003</v>
      </c>
      <c r="AO332" s="21">
        <f t="shared" si="294"/>
        <v>13.72</v>
      </c>
      <c r="AP332" s="21">
        <f t="shared" si="295"/>
        <v>10.087999999999999</v>
      </c>
      <c r="AQ332" s="21">
        <f t="shared" si="296"/>
        <v>8.7040000000000006</v>
      </c>
      <c r="AR332" s="21">
        <f t="shared" si="297"/>
        <v>13.016</v>
      </c>
      <c r="AS332" s="21">
        <f t="shared" si="298"/>
        <v>18.408000000000001</v>
      </c>
      <c r="AT332" s="21">
        <f t="shared" si="299"/>
        <v>12.592000000000001</v>
      </c>
      <c r="AU332" s="21">
        <f t="shared" si="300"/>
        <v>4.2</v>
      </c>
      <c r="AV332" s="21">
        <f t="shared" si="301"/>
        <v>6.6559999999999997</v>
      </c>
      <c r="AW332" s="21">
        <f t="shared" si="302"/>
        <v>3.472</v>
      </c>
      <c r="AX332" s="21">
        <f t="shared" si="303"/>
        <v>4.2320000000000002</v>
      </c>
      <c r="AY332" s="21">
        <f t="shared" si="304"/>
        <v>0</v>
      </c>
      <c r="AZ332" s="21">
        <f t="shared" si="305"/>
        <v>0</v>
      </c>
      <c r="BA332" s="21">
        <f t="shared" si="306"/>
        <v>0</v>
      </c>
      <c r="BB332" s="21">
        <f t="shared" si="307"/>
        <v>0</v>
      </c>
      <c r="BC332" s="21">
        <f t="shared" si="308"/>
        <v>0</v>
      </c>
      <c r="BD332" s="21">
        <f t="shared" si="309"/>
        <v>0</v>
      </c>
      <c r="BE332" s="21">
        <f t="shared" si="310"/>
        <v>0</v>
      </c>
      <c r="BF332" s="21">
        <f t="shared" si="311"/>
        <v>0</v>
      </c>
      <c r="BG332" s="21">
        <f t="shared" si="312"/>
        <v>0</v>
      </c>
      <c r="BH332" s="21">
        <f t="shared" si="313"/>
        <v>0</v>
      </c>
      <c r="BI332" s="21">
        <f t="shared" si="314"/>
        <v>0</v>
      </c>
      <c r="BJ332" s="21">
        <f t="shared" si="315"/>
        <v>0</v>
      </c>
      <c r="BK332" s="17">
        <f t="shared" si="316"/>
        <v>105.43848633364749</v>
      </c>
      <c r="BL332" s="22">
        <f t="shared" si="317"/>
        <v>120.09231008482563</v>
      </c>
      <c r="BM332" s="22">
        <f t="shared" si="318"/>
        <v>0</v>
      </c>
      <c r="BN332" s="22">
        <f t="shared" si="319"/>
        <v>6.105002827521206</v>
      </c>
      <c r="BO332" s="22">
        <f t="shared" si="320"/>
        <v>6.005069745523091</v>
      </c>
      <c r="BP332" s="22">
        <f t="shared" si="321"/>
        <v>15.580475966069743</v>
      </c>
      <c r="BQ332" s="22">
        <f t="shared" si="322"/>
        <v>11.455965127238454</v>
      </c>
      <c r="BR332" s="22">
        <f t="shared" si="323"/>
        <v>9.8842902921771909</v>
      </c>
      <c r="BS332" s="22">
        <f t="shared" si="324"/>
        <v>14.781011310084823</v>
      </c>
      <c r="BT332" s="22">
        <f t="shared" si="325"/>
        <v>20.904183788878413</v>
      </c>
      <c r="BU332" s="22">
        <f t="shared" si="326"/>
        <v>14.299515551366634</v>
      </c>
      <c r="BV332" s="22">
        <f t="shared" si="327"/>
        <v>4.7695334590009422</v>
      </c>
      <c r="BW332" s="22">
        <f t="shared" si="328"/>
        <v>7.5585749293119688</v>
      </c>
      <c r="BX332" s="22">
        <f t="shared" si="329"/>
        <v>3.9428143261074453</v>
      </c>
      <c r="BY332" s="22">
        <f t="shared" si="330"/>
        <v>4.8058727615457109</v>
      </c>
      <c r="BZ332" s="22">
        <f t="shared" si="331"/>
        <v>0</v>
      </c>
      <c r="CA332" s="22">
        <f t="shared" si="332"/>
        <v>0</v>
      </c>
      <c r="CB332" s="22">
        <f t="shared" si="333"/>
        <v>0</v>
      </c>
      <c r="CC332" s="22">
        <f t="shared" si="334"/>
        <v>0</v>
      </c>
      <c r="CD332" s="22">
        <f t="shared" si="335"/>
        <v>0</v>
      </c>
      <c r="CE332" s="22">
        <f t="shared" si="336"/>
        <v>0</v>
      </c>
      <c r="CF332" s="22">
        <f t="shared" si="337"/>
        <v>0</v>
      </c>
      <c r="CG332" s="22">
        <f t="shared" si="338"/>
        <v>0</v>
      </c>
      <c r="CH332" s="22">
        <f t="shared" si="339"/>
        <v>0</v>
      </c>
      <c r="CI332" s="22">
        <f t="shared" si="340"/>
        <v>0</v>
      </c>
      <c r="CJ332" s="22">
        <f t="shared" si="341"/>
        <v>0</v>
      </c>
      <c r="CK332" s="22">
        <f t="shared" si="342"/>
        <v>0</v>
      </c>
    </row>
    <row r="333" spans="1:89" x14ac:dyDescent="0.25">
      <c r="A333" t="str">
        <f>VLOOKUP($C333,'Tech Pallet'!$A:$J,10,0)</f>
        <v>PIC</v>
      </c>
      <c r="B333" s="30" t="str">
        <f>VLOOKUP(C333,'Tech Pallet'!A:I,3,0)</f>
        <v>2.4 Gal</v>
      </c>
      <c r="C333" s="12">
        <f>VLOOKUP($D333,'DU -UCC'!B:C,2,0)</f>
        <v>84138346</v>
      </c>
      <c r="D333" s="84">
        <v>10076840810939</v>
      </c>
      <c r="E333" s="85" t="s">
        <v>435</v>
      </c>
      <c r="F333" s="86">
        <v>10960</v>
      </c>
      <c r="G333" s="86">
        <v>552</v>
      </c>
      <c r="H333" s="86">
        <v>699</v>
      </c>
      <c r="I333" s="86">
        <v>1475</v>
      </c>
      <c r="J333" s="86">
        <v>1125</v>
      </c>
      <c r="K333" s="86">
        <v>849</v>
      </c>
      <c r="L333" s="86">
        <v>1552</v>
      </c>
      <c r="M333" s="86">
        <v>1894</v>
      </c>
      <c r="N333" s="86">
        <v>1678</v>
      </c>
      <c r="O333" s="86">
        <v>808</v>
      </c>
      <c r="P333" s="86">
        <v>571</v>
      </c>
      <c r="Q333" s="86">
        <v>264</v>
      </c>
      <c r="R333" s="86">
        <v>524</v>
      </c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23">
        <f t="shared" si="287"/>
        <v>22951</v>
      </c>
      <c r="AF333">
        <f>VLOOKUP($C333,'Tech Pallet'!$A:$I,9,0)</f>
        <v>125</v>
      </c>
      <c r="AG333">
        <f>VLOOKUP($C333,'Tech Pallet'!$A:$H,8,0)</f>
        <v>9.0848256361922702E-3</v>
      </c>
      <c r="AH333" s="25">
        <f t="shared" si="343"/>
        <v>11991</v>
      </c>
      <c r="AI333" s="25">
        <f t="shared" si="288"/>
        <v>0</v>
      </c>
      <c r="AJ333" s="8">
        <f t="shared" si="289"/>
        <v>87.68</v>
      </c>
      <c r="AK333" s="21">
        <f t="shared" si="290"/>
        <v>95.927999999999997</v>
      </c>
      <c r="AL333" s="20">
        <f t="shared" si="291"/>
        <v>0</v>
      </c>
      <c r="AM333" s="21">
        <f t="shared" si="292"/>
        <v>4.4160000000000004</v>
      </c>
      <c r="AN333" s="21">
        <f t="shared" si="293"/>
        <v>5.5919999999999996</v>
      </c>
      <c r="AO333" s="21">
        <f t="shared" si="294"/>
        <v>11.8</v>
      </c>
      <c r="AP333" s="21">
        <f t="shared" si="295"/>
        <v>9</v>
      </c>
      <c r="AQ333" s="21">
        <f t="shared" si="296"/>
        <v>6.7919999999999998</v>
      </c>
      <c r="AR333" s="21">
        <f t="shared" si="297"/>
        <v>12.416</v>
      </c>
      <c r="AS333" s="21">
        <f t="shared" si="298"/>
        <v>15.151999999999999</v>
      </c>
      <c r="AT333" s="21">
        <f t="shared" si="299"/>
        <v>13.423999999999999</v>
      </c>
      <c r="AU333" s="21">
        <f t="shared" si="300"/>
        <v>6.4640000000000004</v>
      </c>
      <c r="AV333" s="21">
        <f t="shared" si="301"/>
        <v>4.5679999999999996</v>
      </c>
      <c r="AW333" s="21">
        <f t="shared" si="302"/>
        <v>2.1120000000000001</v>
      </c>
      <c r="AX333" s="21">
        <f t="shared" si="303"/>
        <v>4.1920000000000002</v>
      </c>
      <c r="AY333" s="21">
        <f t="shared" si="304"/>
        <v>0</v>
      </c>
      <c r="AZ333" s="21">
        <f t="shared" si="305"/>
        <v>0</v>
      </c>
      <c r="BA333" s="21">
        <f t="shared" si="306"/>
        <v>0</v>
      </c>
      <c r="BB333" s="21">
        <f t="shared" si="307"/>
        <v>0</v>
      </c>
      <c r="BC333" s="21">
        <f t="shared" si="308"/>
        <v>0</v>
      </c>
      <c r="BD333" s="21">
        <f t="shared" si="309"/>
        <v>0</v>
      </c>
      <c r="BE333" s="21">
        <f t="shared" si="310"/>
        <v>0</v>
      </c>
      <c r="BF333" s="21">
        <f t="shared" si="311"/>
        <v>0</v>
      </c>
      <c r="BG333" s="21">
        <f t="shared" si="312"/>
        <v>0</v>
      </c>
      <c r="BH333" s="21">
        <f t="shared" si="313"/>
        <v>0</v>
      </c>
      <c r="BI333" s="21">
        <f t="shared" si="314"/>
        <v>0</v>
      </c>
      <c r="BJ333" s="21">
        <f t="shared" si="315"/>
        <v>0</v>
      </c>
      <c r="BK333" s="17">
        <f t="shared" si="316"/>
        <v>99.569688972667279</v>
      </c>
      <c r="BL333" s="22">
        <f t="shared" si="317"/>
        <v>108.93614420358151</v>
      </c>
      <c r="BM333" s="22">
        <f t="shared" si="318"/>
        <v>0</v>
      </c>
      <c r="BN333" s="22">
        <f t="shared" si="319"/>
        <v>5.0148237511781328</v>
      </c>
      <c r="BO333" s="22">
        <f t="shared" si="320"/>
        <v>6.3502931196983967</v>
      </c>
      <c r="BP333" s="22">
        <f t="shared" si="321"/>
        <v>13.400117813383599</v>
      </c>
      <c r="BQ333" s="22">
        <f t="shared" si="322"/>
        <v>10.220428840716304</v>
      </c>
      <c r="BR333" s="22">
        <f t="shared" si="323"/>
        <v>7.7130169651272373</v>
      </c>
      <c r="BS333" s="22">
        <f t="shared" si="324"/>
        <v>14.099649387370404</v>
      </c>
      <c r="BT333" s="22">
        <f t="shared" si="325"/>
        <v>17.206659754948159</v>
      </c>
      <c r="BU333" s="22">
        <f t="shared" si="326"/>
        <v>15.24433741753063</v>
      </c>
      <c r="BV333" s="22">
        <f t="shared" si="327"/>
        <v>7.340539114043354</v>
      </c>
      <c r="BW333" s="22">
        <f t="shared" si="328"/>
        <v>5.1874354382657861</v>
      </c>
      <c r="BX333" s="22">
        <f t="shared" si="329"/>
        <v>2.3983939679547595</v>
      </c>
      <c r="BY333" s="22">
        <f t="shared" si="330"/>
        <v>4.7604486333647493</v>
      </c>
      <c r="BZ333" s="22">
        <f t="shared" si="331"/>
        <v>0</v>
      </c>
      <c r="CA333" s="22">
        <f t="shared" si="332"/>
        <v>0</v>
      </c>
      <c r="CB333" s="22">
        <f t="shared" si="333"/>
        <v>0</v>
      </c>
      <c r="CC333" s="22">
        <f t="shared" si="334"/>
        <v>0</v>
      </c>
      <c r="CD333" s="22">
        <f t="shared" si="335"/>
        <v>0</v>
      </c>
      <c r="CE333" s="22">
        <f t="shared" si="336"/>
        <v>0</v>
      </c>
      <c r="CF333" s="22">
        <f t="shared" si="337"/>
        <v>0</v>
      </c>
      <c r="CG333" s="22">
        <f t="shared" si="338"/>
        <v>0</v>
      </c>
      <c r="CH333" s="22">
        <f t="shared" si="339"/>
        <v>0</v>
      </c>
      <c r="CI333" s="22">
        <f t="shared" si="340"/>
        <v>0</v>
      </c>
      <c r="CJ333" s="22">
        <f t="shared" si="341"/>
        <v>0</v>
      </c>
      <c r="CK333" s="22">
        <f t="shared" si="342"/>
        <v>0</v>
      </c>
    </row>
    <row r="334" spans="1:89" x14ac:dyDescent="0.25">
      <c r="A334" t="str">
        <f>VLOOKUP($C334,'Tech Pallet'!$A:$J,10,0)</f>
        <v>NOV</v>
      </c>
      <c r="B334" s="30" t="str">
        <f>VLOOKUP(C334,'Tech Pallet'!A:I,3,0)</f>
        <v>Yasso Poppables</v>
      </c>
      <c r="C334" s="12">
        <f>VLOOKUP($D334,'DU -UCC'!B:C,2,0)</f>
        <v>64326407</v>
      </c>
      <c r="D334" s="84">
        <v>10851035003026</v>
      </c>
      <c r="E334" s="85" t="s">
        <v>392</v>
      </c>
      <c r="F334" s="86">
        <v>37960</v>
      </c>
      <c r="G334" s="86">
        <v>1000</v>
      </c>
      <c r="H334" s="86">
        <v>1540</v>
      </c>
      <c r="I334" s="86">
        <v>2337</v>
      </c>
      <c r="J334" s="86">
        <v>2780</v>
      </c>
      <c r="K334" s="86">
        <v>1661</v>
      </c>
      <c r="L334" s="86">
        <v>676</v>
      </c>
      <c r="M334" s="86">
        <v>820</v>
      </c>
      <c r="N334" s="86">
        <v>694</v>
      </c>
      <c r="O334" s="86">
        <v>1029</v>
      </c>
      <c r="P334" s="86">
        <v>3040</v>
      </c>
      <c r="Q334" s="86">
        <v>1800</v>
      </c>
      <c r="R334" s="86">
        <v>448</v>
      </c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23">
        <f t="shared" si="287"/>
        <v>55785</v>
      </c>
      <c r="AF334">
        <f>VLOOKUP($C334,'Tech Pallet'!$A:$I,9,0)</f>
        <v>200</v>
      </c>
      <c r="AG334">
        <f>VLOOKUP($C334,'Tech Pallet'!$A:$H,8,0)</f>
        <v>2.0200000000000001E-3</v>
      </c>
      <c r="AH334" s="25">
        <f t="shared" si="343"/>
        <v>17825</v>
      </c>
      <c r="AI334" s="25">
        <f t="shared" si="288"/>
        <v>0</v>
      </c>
      <c r="AJ334" s="8">
        <f t="shared" si="289"/>
        <v>189.8</v>
      </c>
      <c r="AK334" s="21">
        <f t="shared" si="290"/>
        <v>89.125</v>
      </c>
      <c r="AL334" s="20">
        <f t="shared" si="291"/>
        <v>0</v>
      </c>
      <c r="AM334" s="21">
        <f t="shared" si="292"/>
        <v>5</v>
      </c>
      <c r="AN334" s="21">
        <f t="shared" si="293"/>
        <v>7.7</v>
      </c>
      <c r="AO334" s="21">
        <f t="shared" si="294"/>
        <v>11.685</v>
      </c>
      <c r="AP334" s="21">
        <f t="shared" si="295"/>
        <v>13.9</v>
      </c>
      <c r="AQ334" s="21">
        <f t="shared" si="296"/>
        <v>8.3049999999999997</v>
      </c>
      <c r="AR334" s="21">
        <f t="shared" si="297"/>
        <v>3.38</v>
      </c>
      <c r="AS334" s="21">
        <f t="shared" si="298"/>
        <v>4.0999999999999996</v>
      </c>
      <c r="AT334" s="21">
        <f t="shared" si="299"/>
        <v>3.47</v>
      </c>
      <c r="AU334" s="21">
        <f t="shared" si="300"/>
        <v>5.1449999999999996</v>
      </c>
      <c r="AV334" s="21">
        <f t="shared" si="301"/>
        <v>15.2</v>
      </c>
      <c r="AW334" s="21">
        <f t="shared" si="302"/>
        <v>9</v>
      </c>
      <c r="AX334" s="21">
        <f t="shared" si="303"/>
        <v>2.2400000000000002</v>
      </c>
      <c r="AY334" s="21">
        <f t="shared" si="304"/>
        <v>0</v>
      </c>
      <c r="AZ334" s="21">
        <f t="shared" si="305"/>
        <v>0</v>
      </c>
      <c r="BA334" s="21">
        <f t="shared" si="306"/>
        <v>0</v>
      </c>
      <c r="BB334" s="21">
        <f t="shared" si="307"/>
        <v>0</v>
      </c>
      <c r="BC334" s="21">
        <f t="shared" si="308"/>
        <v>0</v>
      </c>
      <c r="BD334" s="21">
        <f t="shared" si="309"/>
        <v>0</v>
      </c>
      <c r="BE334" s="21">
        <f t="shared" si="310"/>
        <v>0</v>
      </c>
      <c r="BF334" s="21">
        <f t="shared" si="311"/>
        <v>0</v>
      </c>
      <c r="BG334" s="21">
        <f t="shared" si="312"/>
        <v>0</v>
      </c>
      <c r="BH334" s="21">
        <f t="shared" si="313"/>
        <v>0</v>
      </c>
      <c r="BI334" s="21">
        <f t="shared" si="314"/>
        <v>0</v>
      </c>
      <c r="BJ334" s="21">
        <f t="shared" si="315"/>
        <v>0</v>
      </c>
      <c r="BK334" s="17">
        <f t="shared" si="316"/>
        <v>76.679200000000009</v>
      </c>
      <c r="BL334" s="22">
        <f t="shared" si="317"/>
        <v>36.006500000000003</v>
      </c>
      <c r="BM334" s="22">
        <f t="shared" si="318"/>
        <v>0</v>
      </c>
      <c r="BN334" s="22">
        <f t="shared" si="319"/>
        <v>2.02</v>
      </c>
      <c r="BO334" s="22">
        <f t="shared" si="320"/>
        <v>3.1108000000000002</v>
      </c>
      <c r="BP334" s="22">
        <f t="shared" si="321"/>
        <v>4.7207400000000002</v>
      </c>
      <c r="BQ334" s="22">
        <f t="shared" si="322"/>
        <v>5.6156000000000006</v>
      </c>
      <c r="BR334" s="22">
        <f t="shared" si="323"/>
        <v>3.3552200000000001</v>
      </c>
      <c r="BS334" s="22">
        <f t="shared" si="324"/>
        <v>1.3655200000000001</v>
      </c>
      <c r="BT334" s="22">
        <f t="shared" si="325"/>
        <v>1.6564000000000001</v>
      </c>
      <c r="BU334" s="22">
        <f t="shared" si="326"/>
        <v>1.40188</v>
      </c>
      <c r="BV334" s="22">
        <f t="shared" si="327"/>
        <v>2.0785800000000001</v>
      </c>
      <c r="BW334" s="22">
        <f t="shared" si="328"/>
        <v>6.1408000000000005</v>
      </c>
      <c r="BX334" s="22">
        <f t="shared" si="329"/>
        <v>3.6360000000000001</v>
      </c>
      <c r="BY334" s="22">
        <f t="shared" si="330"/>
        <v>0.90495999999999999</v>
      </c>
      <c r="BZ334" s="22">
        <f t="shared" si="331"/>
        <v>0</v>
      </c>
      <c r="CA334" s="22">
        <f t="shared" si="332"/>
        <v>0</v>
      </c>
      <c r="CB334" s="22">
        <f t="shared" si="333"/>
        <v>0</v>
      </c>
      <c r="CC334" s="22">
        <f t="shared" si="334"/>
        <v>0</v>
      </c>
      <c r="CD334" s="22">
        <f t="shared" si="335"/>
        <v>0</v>
      </c>
      <c r="CE334" s="22">
        <f t="shared" si="336"/>
        <v>0</v>
      </c>
      <c r="CF334" s="22">
        <f t="shared" si="337"/>
        <v>0</v>
      </c>
      <c r="CG334" s="22">
        <f t="shared" si="338"/>
        <v>0</v>
      </c>
      <c r="CH334" s="22">
        <f t="shared" si="339"/>
        <v>0</v>
      </c>
      <c r="CI334" s="22">
        <f t="shared" si="340"/>
        <v>0</v>
      </c>
      <c r="CJ334" s="22">
        <f t="shared" si="341"/>
        <v>0</v>
      </c>
      <c r="CK334" s="22">
        <f t="shared" si="342"/>
        <v>0</v>
      </c>
    </row>
    <row r="335" spans="1:89" x14ac:dyDescent="0.25">
      <c r="A335" t="str">
        <f>VLOOKUP($C335,'Tech Pallet'!$A:$J,10,0)</f>
        <v>NOV</v>
      </c>
      <c r="B335" s="30" t="str">
        <f>VLOOKUP(C335,'Tech Pallet'!A:I,3,0)</f>
        <v>Yasso Sandwich</v>
      </c>
      <c r="C335" s="12">
        <f>VLOOKUP($D335,'DU -UCC'!B:C,2,0)</f>
        <v>64325622</v>
      </c>
      <c r="D335" s="84">
        <v>10850001974704</v>
      </c>
      <c r="E335" s="85" t="s">
        <v>411</v>
      </c>
      <c r="F335" s="86">
        <v>21965</v>
      </c>
      <c r="G335" s="86">
        <v>1177</v>
      </c>
      <c r="H335" s="86">
        <v>1050</v>
      </c>
      <c r="I335" s="86">
        <v>882</v>
      </c>
      <c r="J335" s="86">
        <v>987</v>
      </c>
      <c r="K335" s="86">
        <v>672</v>
      </c>
      <c r="L335" s="86">
        <v>1281</v>
      </c>
      <c r="M335" s="86">
        <v>1978</v>
      </c>
      <c r="N335" s="86">
        <v>1176</v>
      </c>
      <c r="O335" s="86">
        <v>1470</v>
      </c>
      <c r="P335" s="86">
        <v>777</v>
      </c>
      <c r="Q335" s="86">
        <v>252</v>
      </c>
      <c r="R335" s="86">
        <v>3045</v>
      </c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23">
        <f t="shared" si="287"/>
        <v>36712</v>
      </c>
      <c r="AF335">
        <f>VLOOKUP($C335,'Tech Pallet'!$A:$I,9,0)</f>
        <v>189</v>
      </c>
      <c r="AG335">
        <f>VLOOKUP($C335,'Tech Pallet'!$A:$H,8,0)</f>
        <v>2.1700000000000001E-3</v>
      </c>
      <c r="AH335" s="25">
        <f t="shared" si="343"/>
        <v>14747</v>
      </c>
      <c r="AI335" s="25">
        <f t="shared" si="288"/>
        <v>0</v>
      </c>
      <c r="AJ335" s="8">
        <f t="shared" si="289"/>
        <v>116.21693121693121</v>
      </c>
      <c r="AK335" s="21">
        <f t="shared" si="290"/>
        <v>78.026455026455025</v>
      </c>
      <c r="AL335" s="20">
        <f t="shared" si="291"/>
        <v>0</v>
      </c>
      <c r="AM335" s="21">
        <f t="shared" si="292"/>
        <v>6.2275132275132279</v>
      </c>
      <c r="AN335" s="21">
        <f t="shared" si="293"/>
        <v>5.5555555555555554</v>
      </c>
      <c r="AO335" s="21">
        <f t="shared" si="294"/>
        <v>4.666666666666667</v>
      </c>
      <c r="AP335" s="21">
        <f t="shared" si="295"/>
        <v>5.2222222222222223</v>
      </c>
      <c r="AQ335" s="21">
        <f t="shared" si="296"/>
        <v>3.5555555555555554</v>
      </c>
      <c r="AR335" s="21">
        <f t="shared" si="297"/>
        <v>6.7777777777777777</v>
      </c>
      <c r="AS335" s="21">
        <f t="shared" si="298"/>
        <v>10.465608465608465</v>
      </c>
      <c r="AT335" s="21">
        <f t="shared" si="299"/>
        <v>6.2222222222222223</v>
      </c>
      <c r="AU335" s="21">
        <f t="shared" si="300"/>
        <v>7.7777777777777777</v>
      </c>
      <c r="AV335" s="21">
        <f t="shared" si="301"/>
        <v>4.1111111111111107</v>
      </c>
      <c r="AW335" s="21">
        <f t="shared" si="302"/>
        <v>1.3333333333333333</v>
      </c>
      <c r="AX335" s="21">
        <f t="shared" si="303"/>
        <v>16.111111111111111</v>
      </c>
      <c r="AY335" s="21">
        <f t="shared" si="304"/>
        <v>0</v>
      </c>
      <c r="AZ335" s="21">
        <f t="shared" si="305"/>
        <v>0</v>
      </c>
      <c r="BA335" s="21">
        <f t="shared" si="306"/>
        <v>0</v>
      </c>
      <c r="BB335" s="21">
        <f t="shared" si="307"/>
        <v>0</v>
      </c>
      <c r="BC335" s="21">
        <f t="shared" si="308"/>
        <v>0</v>
      </c>
      <c r="BD335" s="21">
        <f t="shared" si="309"/>
        <v>0</v>
      </c>
      <c r="BE335" s="21">
        <f t="shared" si="310"/>
        <v>0</v>
      </c>
      <c r="BF335" s="21">
        <f t="shared" si="311"/>
        <v>0</v>
      </c>
      <c r="BG335" s="21">
        <f t="shared" si="312"/>
        <v>0</v>
      </c>
      <c r="BH335" s="21">
        <f t="shared" si="313"/>
        <v>0</v>
      </c>
      <c r="BI335" s="21">
        <f t="shared" si="314"/>
        <v>0</v>
      </c>
      <c r="BJ335" s="21">
        <f t="shared" si="315"/>
        <v>0</v>
      </c>
      <c r="BK335" s="17">
        <f t="shared" si="316"/>
        <v>47.664050000000003</v>
      </c>
      <c r="BL335" s="22">
        <f t="shared" si="317"/>
        <v>32.000990000000002</v>
      </c>
      <c r="BM335" s="22">
        <f t="shared" si="318"/>
        <v>0</v>
      </c>
      <c r="BN335" s="22">
        <f t="shared" si="319"/>
        <v>2.55409</v>
      </c>
      <c r="BO335" s="22">
        <f t="shared" si="320"/>
        <v>2.2785000000000002</v>
      </c>
      <c r="BP335" s="22">
        <f t="shared" si="321"/>
        <v>1.91394</v>
      </c>
      <c r="BQ335" s="22">
        <f t="shared" si="322"/>
        <v>2.1417899999999999</v>
      </c>
      <c r="BR335" s="22">
        <f t="shared" si="323"/>
        <v>1.45824</v>
      </c>
      <c r="BS335" s="22">
        <f t="shared" si="324"/>
        <v>2.7797700000000001</v>
      </c>
      <c r="BT335" s="22">
        <f t="shared" si="325"/>
        <v>4.2922599999999997</v>
      </c>
      <c r="BU335" s="22">
        <f t="shared" si="326"/>
        <v>2.55192</v>
      </c>
      <c r="BV335" s="22">
        <f t="shared" si="327"/>
        <v>3.1899000000000002</v>
      </c>
      <c r="BW335" s="22">
        <f t="shared" si="328"/>
        <v>1.6860900000000001</v>
      </c>
      <c r="BX335" s="22">
        <f t="shared" si="329"/>
        <v>0.54683999999999999</v>
      </c>
      <c r="BY335" s="22">
        <f t="shared" si="330"/>
        <v>6.6076500000000005</v>
      </c>
      <c r="BZ335" s="22">
        <f t="shared" si="331"/>
        <v>0</v>
      </c>
      <c r="CA335" s="22">
        <f t="shared" si="332"/>
        <v>0</v>
      </c>
      <c r="CB335" s="22">
        <f t="shared" si="333"/>
        <v>0</v>
      </c>
      <c r="CC335" s="22">
        <f t="shared" si="334"/>
        <v>0</v>
      </c>
      <c r="CD335" s="22">
        <f t="shared" si="335"/>
        <v>0</v>
      </c>
      <c r="CE335" s="22">
        <f t="shared" si="336"/>
        <v>0</v>
      </c>
      <c r="CF335" s="22">
        <f t="shared" si="337"/>
        <v>0</v>
      </c>
      <c r="CG335" s="22">
        <f t="shared" si="338"/>
        <v>0</v>
      </c>
      <c r="CH335" s="22">
        <f t="shared" si="339"/>
        <v>0</v>
      </c>
      <c r="CI335" s="22">
        <f t="shared" si="340"/>
        <v>0</v>
      </c>
      <c r="CJ335" s="22">
        <f t="shared" si="341"/>
        <v>0</v>
      </c>
      <c r="CK335" s="22">
        <f t="shared" si="342"/>
        <v>0</v>
      </c>
    </row>
    <row r="336" spans="1:89" x14ac:dyDescent="0.25">
      <c r="A336" t="str">
        <f>VLOOKUP($C336,'Tech Pallet'!$A:$J,10,0)</f>
        <v>PIC</v>
      </c>
      <c r="B336" s="30" t="str">
        <f>VLOOKUP(C336,'Tech Pallet'!A:I,3,0)</f>
        <v>BJ PTS</v>
      </c>
      <c r="C336" s="12">
        <f>VLOOKUP($D336,'DU -UCC'!B:C,2,0)</f>
        <v>62697527</v>
      </c>
      <c r="D336" s="84">
        <v>10076840002976</v>
      </c>
      <c r="E336" s="85" t="s">
        <v>396</v>
      </c>
      <c r="F336" s="86">
        <v>35764</v>
      </c>
      <c r="G336" s="86">
        <v>1695</v>
      </c>
      <c r="H336" s="86">
        <v>753</v>
      </c>
      <c r="I336" s="86">
        <v>2843</v>
      </c>
      <c r="J336" s="86">
        <v>732</v>
      </c>
      <c r="K336" s="86">
        <v>1813</v>
      </c>
      <c r="L336" s="86">
        <v>1648</v>
      </c>
      <c r="M336" s="86">
        <v>1242</v>
      </c>
      <c r="N336" s="86">
        <v>1360</v>
      </c>
      <c r="O336" s="86">
        <v>3888</v>
      </c>
      <c r="P336" s="86">
        <v>915</v>
      </c>
      <c r="Q336" s="86">
        <v>1225</v>
      </c>
      <c r="R336" s="86">
        <v>1251</v>
      </c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23">
        <f t="shared" si="287"/>
        <v>55129</v>
      </c>
      <c r="AF336">
        <f>VLOOKUP($C336,'Tech Pallet'!$A:$I,9,0)</f>
        <v>240</v>
      </c>
      <c r="AG336">
        <f>VLOOKUP($C336,'Tech Pallet'!$A:$H,8,0)</f>
        <v>3.7839999999999996E-3</v>
      </c>
      <c r="AH336" s="25">
        <f t="shared" si="343"/>
        <v>19365</v>
      </c>
      <c r="AI336" s="25">
        <f t="shared" si="288"/>
        <v>0</v>
      </c>
      <c r="AJ336" s="8">
        <f t="shared" si="289"/>
        <v>149.01666666666668</v>
      </c>
      <c r="AK336" s="21">
        <f t="shared" si="290"/>
        <v>80.6875</v>
      </c>
      <c r="AL336" s="20">
        <f t="shared" si="291"/>
        <v>0</v>
      </c>
      <c r="AM336" s="21">
        <f t="shared" si="292"/>
        <v>7.0625</v>
      </c>
      <c r="AN336" s="21">
        <f t="shared" si="293"/>
        <v>3.1375000000000002</v>
      </c>
      <c r="AO336" s="21">
        <f t="shared" si="294"/>
        <v>11.845833333333333</v>
      </c>
      <c r="AP336" s="21">
        <f t="shared" si="295"/>
        <v>3.05</v>
      </c>
      <c r="AQ336" s="21">
        <f t="shared" si="296"/>
        <v>7.5541666666666663</v>
      </c>
      <c r="AR336" s="21">
        <f t="shared" si="297"/>
        <v>6.8666666666666663</v>
      </c>
      <c r="AS336" s="21">
        <f t="shared" si="298"/>
        <v>5.1749999999999998</v>
      </c>
      <c r="AT336" s="21">
        <f t="shared" si="299"/>
        <v>5.666666666666667</v>
      </c>
      <c r="AU336" s="21">
        <f t="shared" si="300"/>
        <v>16.2</v>
      </c>
      <c r="AV336" s="21">
        <f t="shared" si="301"/>
        <v>3.8125</v>
      </c>
      <c r="AW336" s="21">
        <f t="shared" si="302"/>
        <v>5.104166666666667</v>
      </c>
      <c r="AX336" s="21">
        <f t="shared" si="303"/>
        <v>5.2125000000000004</v>
      </c>
      <c r="AY336" s="21">
        <f t="shared" si="304"/>
        <v>0</v>
      </c>
      <c r="AZ336" s="21">
        <f t="shared" si="305"/>
        <v>0</v>
      </c>
      <c r="BA336" s="21">
        <f t="shared" si="306"/>
        <v>0</v>
      </c>
      <c r="BB336" s="21">
        <f t="shared" si="307"/>
        <v>0</v>
      </c>
      <c r="BC336" s="21">
        <f t="shared" si="308"/>
        <v>0</v>
      </c>
      <c r="BD336" s="21">
        <f t="shared" si="309"/>
        <v>0</v>
      </c>
      <c r="BE336" s="21">
        <f t="shared" si="310"/>
        <v>0</v>
      </c>
      <c r="BF336" s="21">
        <f t="shared" si="311"/>
        <v>0</v>
      </c>
      <c r="BG336" s="21">
        <f t="shared" si="312"/>
        <v>0</v>
      </c>
      <c r="BH336" s="21">
        <f t="shared" si="313"/>
        <v>0</v>
      </c>
      <c r="BI336" s="21">
        <f t="shared" si="314"/>
        <v>0</v>
      </c>
      <c r="BJ336" s="21">
        <f t="shared" si="315"/>
        <v>0</v>
      </c>
      <c r="BK336" s="17">
        <f t="shared" si="316"/>
        <v>135.33097599999999</v>
      </c>
      <c r="BL336" s="22">
        <f t="shared" si="317"/>
        <v>73.277159999999995</v>
      </c>
      <c r="BM336" s="22">
        <f t="shared" si="318"/>
        <v>0</v>
      </c>
      <c r="BN336" s="22">
        <f t="shared" si="319"/>
        <v>6.4138799999999989</v>
      </c>
      <c r="BO336" s="22">
        <f t="shared" si="320"/>
        <v>2.8493519999999997</v>
      </c>
      <c r="BP336" s="22">
        <f t="shared" si="321"/>
        <v>10.757911999999999</v>
      </c>
      <c r="BQ336" s="22">
        <f t="shared" si="322"/>
        <v>2.7698879999999999</v>
      </c>
      <c r="BR336" s="22">
        <f t="shared" si="323"/>
        <v>6.8603919999999992</v>
      </c>
      <c r="BS336" s="22">
        <f t="shared" si="324"/>
        <v>6.2360319999999989</v>
      </c>
      <c r="BT336" s="22">
        <f t="shared" si="325"/>
        <v>4.6997279999999995</v>
      </c>
      <c r="BU336" s="22">
        <f t="shared" si="326"/>
        <v>5.1462399999999997</v>
      </c>
      <c r="BV336" s="22">
        <f t="shared" si="327"/>
        <v>14.712191999999998</v>
      </c>
      <c r="BW336" s="22">
        <f t="shared" si="328"/>
        <v>3.4623599999999994</v>
      </c>
      <c r="BX336" s="22">
        <f t="shared" si="329"/>
        <v>4.6353999999999997</v>
      </c>
      <c r="BY336" s="22">
        <f t="shared" si="330"/>
        <v>4.7337839999999991</v>
      </c>
      <c r="BZ336" s="22">
        <f t="shared" si="331"/>
        <v>0</v>
      </c>
      <c r="CA336" s="22">
        <f t="shared" si="332"/>
        <v>0</v>
      </c>
      <c r="CB336" s="22">
        <f t="shared" si="333"/>
        <v>0</v>
      </c>
      <c r="CC336" s="22">
        <f t="shared" si="334"/>
        <v>0</v>
      </c>
      <c r="CD336" s="22">
        <f t="shared" si="335"/>
        <v>0</v>
      </c>
      <c r="CE336" s="22">
        <f t="shared" si="336"/>
        <v>0</v>
      </c>
      <c r="CF336" s="22">
        <f t="shared" si="337"/>
        <v>0</v>
      </c>
      <c r="CG336" s="22">
        <f t="shared" si="338"/>
        <v>0</v>
      </c>
      <c r="CH336" s="22">
        <f t="shared" si="339"/>
        <v>0</v>
      </c>
      <c r="CI336" s="22">
        <f t="shared" si="340"/>
        <v>0</v>
      </c>
      <c r="CJ336" s="22">
        <f t="shared" si="341"/>
        <v>0</v>
      </c>
      <c r="CK336" s="22">
        <f t="shared" si="342"/>
        <v>0</v>
      </c>
    </row>
    <row r="337" spans="1:89" x14ac:dyDescent="0.25">
      <c r="A337" t="str">
        <f>VLOOKUP($C337,'Tech Pallet'!$A:$J,10,0)</f>
        <v>PIC</v>
      </c>
      <c r="B337" s="30" t="str">
        <f>VLOOKUP(C337,'Tech Pallet'!A:I,3,0)</f>
        <v>2.4 Gal</v>
      </c>
      <c r="C337" s="12">
        <f>VLOOKUP($D337,'DU -UCC'!B:C,2,0)</f>
        <v>84139972</v>
      </c>
      <c r="D337" s="84">
        <v>10076840831804</v>
      </c>
      <c r="E337" s="85" t="s">
        <v>436</v>
      </c>
      <c r="F337" s="86">
        <v>10348</v>
      </c>
      <c r="G337" s="86">
        <v>566</v>
      </c>
      <c r="H337" s="86">
        <v>619</v>
      </c>
      <c r="I337" s="86">
        <v>1270</v>
      </c>
      <c r="J337" s="86">
        <v>901</v>
      </c>
      <c r="K337" s="86">
        <v>1271</v>
      </c>
      <c r="L337" s="86">
        <v>946</v>
      </c>
      <c r="M337" s="86">
        <v>1683</v>
      </c>
      <c r="N337" s="86">
        <v>1209</v>
      </c>
      <c r="O337" s="86">
        <v>796</v>
      </c>
      <c r="P337" s="86">
        <v>840</v>
      </c>
      <c r="Q337" s="86">
        <v>458</v>
      </c>
      <c r="R337" s="86">
        <v>323</v>
      </c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23">
        <f t="shared" si="287"/>
        <v>21230</v>
      </c>
      <c r="AF337">
        <f>VLOOKUP($C337,'Tech Pallet'!$A:$I,9,0)</f>
        <v>125</v>
      </c>
      <c r="AG337">
        <f>VLOOKUP($C337,'Tech Pallet'!$A:$H,8,0)</f>
        <v>9.0848256361922702E-3</v>
      </c>
      <c r="AH337" s="25">
        <f t="shared" si="343"/>
        <v>10882</v>
      </c>
      <c r="AI337" s="25">
        <f t="shared" si="288"/>
        <v>0</v>
      </c>
      <c r="AJ337" s="8">
        <f t="shared" si="289"/>
        <v>82.784000000000006</v>
      </c>
      <c r="AK337" s="21">
        <f t="shared" si="290"/>
        <v>87.055999999999997</v>
      </c>
      <c r="AL337" s="20">
        <f t="shared" si="291"/>
        <v>0</v>
      </c>
      <c r="AM337" s="21">
        <f t="shared" si="292"/>
        <v>4.5279999999999996</v>
      </c>
      <c r="AN337" s="21">
        <f t="shared" si="293"/>
        <v>4.952</v>
      </c>
      <c r="AO337" s="21">
        <f t="shared" si="294"/>
        <v>10.16</v>
      </c>
      <c r="AP337" s="21">
        <f t="shared" si="295"/>
        <v>7.2080000000000002</v>
      </c>
      <c r="AQ337" s="21">
        <f t="shared" si="296"/>
        <v>10.167999999999999</v>
      </c>
      <c r="AR337" s="21">
        <f t="shared" si="297"/>
        <v>7.5679999999999996</v>
      </c>
      <c r="AS337" s="21">
        <f t="shared" si="298"/>
        <v>13.464</v>
      </c>
      <c r="AT337" s="21">
        <f t="shared" si="299"/>
        <v>9.6720000000000006</v>
      </c>
      <c r="AU337" s="21">
        <f t="shared" si="300"/>
        <v>6.3680000000000003</v>
      </c>
      <c r="AV337" s="21">
        <f t="shared" si="301"/>
        <v>6.72</v>
      </c>
      <c r="AW337" s="21">
        <f t="shared" si="302"/>
        <v>3.6640000000000001</v>
      </c>
      <c r="AX337" s="21">
        <f t="shared" si="303"/>
        <v>2.5840000000000001</v>
      </c>
      <c r="AY337" s="21">
        <f t="shared" si="304"/>
        <v>0</v>
      </c>
      <c r="AZ337" s="21">
        <f t="shared" si="305"/>
        <v>0</v>
      </c>
      <c r="BA337" s="21">
        <f t="shared" si="306"/>
        <v>0</v>
      </c>
      <c r="BB337" s="21">
        <f t="shared" si="307"/>
        <v>0</v>
      </c>
      <c r="BC337" s="21">
        <f t="shared" si="308"/>
        <v>0</v>
      </c>
      <c r="BD337" s="21">
        <f t="shared" si="309"/>
        <v>0</v>
      </c>
      <c r="BE337" s="21">
        <f t="shared" si="310"/>
        <v>0</v>
      </c>
      <c r="BF337" s="21">
        <f t="shared" si="311"/>
        <v>0</v>
      </c>
      <c r="BG337" s="21">
        <f t="shared" si="312"/>
        <v>0</v>
      </c>
      <c r="BH337" s="21">
        <f t="shared" si="313"/>
        <v>0</v>
      </c>
      <c r="BI337" s="21">
        <f t="shared" si="314"/>
        <v>0</v>
      </c>
      <c r="BJ337" s="21">
        <f t="shared" si="315"/>
        <v>0</v>
      </c>
      <c r="BK337" s="17">
        <f t="shared" si="316"/>
        <v>94.009775683317613</v>
      </c>
      <c r="BL337" s="22">
        <f t="shared" si="317"/>
        <v>98.861072573044282</v>
      </c>
      <c r="BM337" s="22">
        <f t="shared" si="318"/>
        <v>0</v>
      </c>
      <c r="BN337" s="22">
        <f t="shared" si="319"/>
        <v>5.1420113100848246</v>
      </c>
      <c r="BO337" s="22">
        <f t="shared" si="320"/>
        <v>5.6235070688030149</v>
      </c>
      <c r="BP337" s="22">
        <f t="shared" si="321"/>
        <v>11.537728557964183</v>
      </c>
      <c r="BQ337" s="22">
        <f t="shared" si="322"/>
        <v>8.1854278982092357</v>
      </c>
      <c r="BR337" s="22">
        <f t="shared" si="323"/>
        <v>11.546813383600375</v>
      </c>
      <c r="BS337" s="22">
        <f t="shared" si="324"/>
        <v>8.5942450518378877</v>
      </c>
      <c r="BT337" s="22">
        <f t="shared" si="325"/>
        <v>15.28976154571159</v>
      </c>
      <c r="BU337" s="22">
        <f t="shared" si="326"/>
        <v>10.983554194156454</v>
      </c>
      <c r="BV337" s="22">
        <f t="shared" si="327"/>
        <v>7.2315212064090471</v>
      </c>
      <c r="BW337" s="22">
        <f t="shared" si="328"/>
        <v>7.6312535344015071</v>
      </c>
      <c r="BX337" s="22">
        <f t="shared" si="329"/>
        <v>4.1608501413760601</v>
      </c>
      <c r="BY337" s="22">
        <f t="shared" si="330"/>
        <v>2.9343986804901032</v>
      </c>
      <c r="BZ337" s="22">
        <f t="shared" si="331"/>
        <v>0</v>
      </c>
      <c r="CA337" s="22">
        <f t="shared" si="332"/>
        <v>0</v>
      </c>
      <c r="CB337" s="22">
        <f t="shared" si="333"/>
        <v>0</v>
      </c>
      <c r="CC337" s="22">
        <f t="shared" si="334"/>
        <v>0</v>
      </c>
      <c r="CD337" s="22">
        <f t="shared" si="335"/>
        <v>0</v>
      </c>
      <c r="CE337" s="22">
        <f t="shared" si="336"/>
        <v>0</v>
      </c>
      <c r="CF337" s="22">
        <f t="shared" si="337"/>
        <v>0</v>
      </c>
      <c r="CG337" s="22">
        <f t="shared" si="338"/>
        <v>0</v>
      </c>
      <c r="CH337" s="22">
        <f t="shared" si="339"/>
        <v>0</v>
      </c>
      <c r="CI337" s="22">
        <f t="shared" si="340"/>
        <v>0</v>
      </c>
      <c r="CJ337" s="22">
        <f t="shared" si="341"/>
        <v>0</v>
      </c>
      <c r="CK337" s="22">
        <f t="shared" si="342"/>
        <v>0</v>
      </c>
    </row>
    <row r="338" spans="1:89" x14ac:dyDescent="0.25">
      <c r="A338" t="str">
        <f>VLOOKUP($C338,'Tech Pallet'!$A:$J,10,0)</f>
        <v>PIC</v>
      </c>
      <c r="B338" s="30" t="str">
        <f>VLOOKUP(C338,'Tech Pallet'!A:I,3,0)</f>
        <v>2.4 Gal</v>
      </c>
      <c r="C338" s="12">
        <f>VLOOKUP($D338,'DU -UCC'!B:C,2,0)</f>
        <v>62689431</v>
      </c>
      <c r="D338" s="84">
        <v>10076840004123</v>
      </c>
      <c r="E338" s="85" t="s">
        <v>449</v>
      </c>
      <c r="F338" s="86">
        <v>10345</v>
      </c>
      <c r="G338" s="86">
        <v>372</v>
      </c>
      <c r="H338" s="86">
        <v>402</v>
      </c>
      <c r="I338" s="86">
        <v>1526</v>
      </c>
      <c r="J338" s="86">
        <v>1101</v>
      </c>
      <c r="K338" s="86">
        <v>1001</v>
      </c>
      <c r="L338" s="86">
        <v>1394</v>
      </c>
      <c r="M338" s="86">
        <v>2124</v>
      </c>
      <c r="N338" s="86">
        <v>1239</v>
      </c>
      <c r="O338" s="86">
        <v>560</v>
      </c>
      <c r="P338" s="86">
        <v>497</v>
      </c>
      <c r="Q338" s="86">
        <v>273</v>
      </c>
      <c r="R338" s="86">
        <v>335</v>
      </c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23">
        <f t="shared" si="287"/>
        <v>21169</v>
      </c>
      <c r="AF338">
        <f>VLOOKUP($C338,'Tech Pallet'!$A:$I,9,0)</f>
        <v>125</v>
      </c>
      <c r="AG338">
        <f>VLOOKUP($C338,'Tech Pallet'!$A:$H,8,0)</f>
        <v>9.0850000000000011E-3</v>
      </c>
      <c r="AH338" s="25">
        <f t="shared" si="343"/>
        <v>10824</v>
      </c>
      <c r="AI338" s="25">
        <f t="shared" si="288"/>
        <v>0</v>
      </c>
      <c r="AJ338" s="8">
        <f t="shared" si="289"/>
        <v>82.76</v>
      </c>
      <c r="AK338" s="21">
        <f t="shared" si="290"/>
        <v>86.591999999999999</v>
      </c>
      <c r="AL338" s="20">
        <f t="shared" si="291"/>
        <v>0</v>
      </c>
      <c r="AM338" s="21">
        <f t="shared" si="292"/>
        <v>2.976</v>
      </c>
      <c r="AN338" s="21">
        <f t="shared" si="293"/>
        <v>3.2160000000000002</v>
      </c>
      <c r="AO338" s="21">
        <f t="shared" si="294"/>
        <v>12.208</v>
      </c>
      <c r="AP338" s="21">
        <f t="shared" si="295"/>
        <v>8.8079999999999998</v>
      </c>
      <c r="AQ338" s="21">
        <f t="shared" si="296"/>
        <v>8.0079999999999991</v>
      </c>
      <c r="AR338" s="21">
        <f t="shared" si="297"/>
        <v>11.151999999999999</v>
      </c>
      <c r="AS338" s="21">
        <f t="shared" si="298"/>
        <v>16.992000000000001</v>
      </c>
      <c r="AT338" s="21">
        <f t="shared" si="299"/>
        <v>9.9120000000000008</v>
      </c>
      <c r="AU338" s="21">
        <f t="shared" si="300"/>
        <v>4.4800000000000004</v>
      </c>
      <c r="AV338" s="21">
        <f t="shared" si="301"/>
        <v>3.976</v>
      </c>
      <c r="AW338" s="21">
        <f t="shared" si="302"/>
        <v>2.1840000000000002</v>
      </c>
      <c r="AX338" s="21">
        <f t="shared" si="303"/>
        <v>2.68</v>
      </c>
      <c r="AY338" s="21">
        <f t="shared" si="304"/>
        <v>0</v>
      </c>
      <c r="AZ338" s="21">
        <f t="shared" si="305"/>
        <v>0</v>
      </c>
      <c r="BA338" s="21">
        <f t="shared" si="306"/>
        <v>0</v>
      </c>
      <c r="BB338" s="21">
        <f t="shared" si="307"/>
        <v>0</v>
      </c>
      <c r="BC338" s="21">
        <f t="shared" si="308"/>
        <v>0</v>
      </c>
      <c r="BD338" s="21">
        <f t="shared" si="309"/>
        <v>0</v>
      </c>
      <c r="BE338" s="21">
        <f t="shared" si="310"/>
        <v>0</v>
      </c>
      <c r="BF338" s="21">
        <f t="shared" si="311"/>
        <v>0</v>
      </c>
      <c r="BG338" s="21">
        <f t="shared" si="312"/>
        <v>0</v>
      </c>
      <c r="BH338" s="21">
        <f t="shared" si="313"/>
        <v>0</v>
      </c>
      <c r="BI338" s="21">
        <f t="shared" si="314"/>
        <v>0</v>
      </c>
      <c r="BJ338" s="21">
        <f t="shared" si="315"/>
        <v>0</v>
      </c>
      <c r="BK338" s="17">
        <f t="shared" si="316"/>
        <v>93.984325000000013</v>
      </c>
      <c r="BL338" s="22">
        <f t="shared" si="317"/>
        <v>98.336040000000011</v>
      </c>
      <c r="BM338" s="22">
        <f t="shared" si="318"/>
        <v>0</v>
      </c>
      <c r="BN338" s="22">
        <f t="shared" si="319"/>
        <v>3.3796200000000005</v>
      </c>
      <c r="BO338" s="22">
        <f t="shared" si="320"/>
        <v>3.6521700000000004</v>
      </c>
      <c r="BP338" s="22">
        <f t="shared" si="321"/>
        <v>13.863710000000001</v>
      </c>
      <c r="BQ338" s="22">
        <f t="shared" si="322"/>
        <v>10.002585000000002</v>
      </c>
      <c r="BR338" s="22">
        <f t="shared" si="323"/>
        <v>9.0940850000000015</v>
      </c>
      <c r="BS338" s="22">
        <f t="shared" si="324"/>
        <v>12.664490000000001</v>
      </c>
      <c r="BT338" s="22">
        <f t="shared" si="325"/>
        <v>19.296540000000004</v>
      </c>
      <c r="BU338" s="22">
        <f t="shared" si="326"/>
        <v>11.256315000000001</v>
      </c>
      <c r="BV338" s="22">
        <f t="shared" si="327"/>
        <v>5.087600000000001</v>
      </c>
      <c r="BW338" s="22">
        <f t="shared" si="328"/>
        <v>4.5152450000000002</v>
      </c>
      <c r="BX338" s="22">
        <f t="shared" si="329"/>
        <v>2.4802050000000002</v>
      </c>
      <c r="BY338" s="22">
        <f t="shared" si="330"/>
        <v>3.0434750000000004</v>
      </c>
      <c r="BZ338" s="22">
        <f t="shared" si="331"/>
        <v>0</v>
      </c>
      <c r="CA338" s="22">
        <f t="shared" si="332"/>
        <v>0</v>
      </c>
      <c r="CB338" s="22">
        <f t="shared" si="333"/>
        <v>0</v>
      </c>
      <c r="CC338" s="22">
        <f t="shared" si="334"/>
        <v>0</v>
      </c>
      <c r="CD338" s="22">
        <f t="shared" si="335"/>
        <v>0</v>
      </c>
      <c r="CE338" s="22">
        <f t="shared" si="336"/>
        <v>0</v>
      </c>
      <c r="CF338" s="22">
        <f t="shared" si="337"/>
        <v>0</v>
      </c>
      <c r="CG338" s="22">
        <f t="shared" si="338"/>
        <v>0</v>
      </c>
      <c r="CH338" s="22">
        <f t="shared" si="339"/>
        <v>0</v>
      </c>
      <c r="CI338" s="22">
        <f t="shared" si="340"/>
        <v>0</v>
      </c>
      <c r="CJ338" s="22">
        <f t="shared" si="341"/>
        <v>0</v>
      </c>
      <c r="CK338" s="22">
        <f t="shared" si="342"/>
        <v>0</v>
      </c>
    </row>
    <row r="339" spans="1:89" x14ac:dyDescent="0.25">
      <c r="A339" t="str">
        <f>VLOOKUP($C339,'Tech Pallet'!$A:$J,10,0)</f>
        <v>PIC</v>
      </c>
      <c r="B339" s="30" t="str">
        <f>VLOOKUP(C339,'Tech Pallet'!A:I,3,0)</f>
        <v>2.4 Gal</v>
      </c>
      <c r="C339" s="12">
        <f>VLOOKUP($D339,'DU -UCC'!B:C,2,0)</f>
        <v>67825197</v>
      </c>
      <c r="D339" s="84">
        <v>10076840832450</v>
      </c>
      <c r="E339" s="85" t="s">
        <v>440</v>
      </c>
      <c r="F339" s="86">
        <v>9576</v>
      </c>
      <c r="G339" s="86">
        <v>647</v>
      </c>
      <c r="H339" s="86">
        <v>607</v>
      </c>
      <c r="I339" s="86">
        <v>1276</v>
      </c>
      <c r="J339" s="86">
        <v>880</v>
      </c>
      <c r="K339" s="86">
        <v>1012</v>
      </c>
      <c r="L339" s="86">
        <v>1479</v>
      </c>
      <c r="M339" s="86">
        <v>1501</v>
      </c>
      <c r="N339" s="86">
        <v>1074</v>
      </c>
      <c r="O339" s="86">
        <v>713</v>
      </c>
      <c r="P339" s="86">
        <v>477</v>
      </c>
      <c r="Q339" s="86">
        <v>506</v>
      </c>
      <c r="R339" s="86">
        <v>415</v>
      </c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23">
        <f t="shared" si="287"/>
        <v>20163</v>
      </c>
      <c r="AF339">
        <f>VLOOKUP($C339,'Tech Pallet'!$A:$I,9,0)</f>
        <v>125</v>
      </c>
      <c r="AG339">
        <f>VLOOKUP($C339,'Tech Pallet'!$A:$H,8,0)</f>
        <v>9.0848256361922702E-3</v>
      </c>
      <c r="AH339" s="25">
        <f t="shared" si="343"/>
        <v>10587</v>
      </c>
      <c r="AI339" s="25">
        <f t="shared" si="288"/>
        <v>0</v>
      </c>
      <c r="AJ339" s="8">
        <f t="shared" si="289"/>
        <v>76.608000000000004</v>
      </c>
      <c r="AK339" s="21">
        <f t="shared" si="290"/>
        <v>84.695999999999998</v>
      </c>
      <c r="AL339" s="20">
        <f t="shared" si="291"/>
        <v>0</v>
      </c>
      <c r="AM339" s="21">
        <f t="shared" si="292"/>
        <v>5.1760000000000002</v>
      </c>
      <c r="AN339" s="21">
        <f t="shared" si="293"/>
        <v>4.8559999999999999</v>
      </c>
      <c r="AO339" s="21">
        <f t="shared" si="294"/>
        <v>10.208</v>
      </c>
      <c r="AP339" s="21">
        <f t="shared" si="295"/>
        <v>7.04</v>
      </c>
      <c r="AQ339" s="21">
        <f t="shared" si="296"/>
        <v>8.0960000000000001</v>
      </c>
      <c r="AR339" s="21">
        <f t="shared" si="297"/>
        <v>11.832000000000001</v>
      </c>
      <c r="AS339" s="21">
        <f t="shared" si="298"/>
        <v>12.007999999999999</v>
      </c>
      <c r="AT339" s="21">
        <f t="shared" si="299"/>
        <v>8.5920000000000005</v>
      </c>
      <c r="AU339" s="21">
        <f t="shared" si="300"/>
        <v>5.7039999999999997</v>
      </c>
      <c r="AV339" s="21">
        <f t="shared" si="301"/>
        <v>3.8159999999999998</v>
      </c>
      <c r="AW339" s="21">
        <f t="shared" si="302"/>
        <v>4.048</v>
      </c>
      <c r="AX339" s="21">
        <f t="shared" si="303"/>
        <v>3.32</v>
      </c>
      <c r="AY339" s="21">
        <f t="shared" si="304"/>
        <v>0</v>
      </c>
      <c r="AZ339" s="21">
        <f t="shared" si="305"/>
        <v>0</v>
      </c>
      <c r="BA339" s="21">
        <f t="shared" si="306"/>
        <v>0</v>
      </c>
      <c r="BB339" s="21">
        <f t="shared" si="307"/>
        <v>0</v>
      </c>
      <c r="BC339" s="21">
        <f t="shared" si="308"/>
        <v>0</v>
      </c>
      <c r="BD339" s="21">
        <f t="shared" si="309"/>
        <v>0</v>
      </c>
      <c r="BE339" s="21">
        <f t="shared" si="310"/>
        <v>0</v>
      </c>
      <c r="BF339" s="21">
        <f t="shared" si="311"/>
        <v>0</v>
      </c>
      <c r="BG339" s="21">
        <f t="shared" si="312"/>
        <v>0</v>
      </c>
      <c r="BH339" s="21">
        <f t="shared" si="313"/>
        <v>0</v>
      </c>
      <c r="BI339" s="21">
        <f t="shared" si="314"/>
        <v>0</v>
      </c>
      <c r="BJ339" s="21">
        <f t="shared" si="315"/>
        <v>0</v>
      </c>
      <c r="BK339" s="17">
        <f t="shared" si="316"/>
        <v>86.996290292177179</v>
      </c>
      <c r="BL339" s="22">
        <f t="shared" si="317"/>
        <v>96.181049010367559</v>
      </c>
      <c r="BM339" s="22">
        <f t="shared" si="318"/>
        <v>0</v>
      </c>
      <c r="BN339" s="22">
        <f t="shared" si="319"/>
        <v>5.8778821866163993</v>
      </c>
      <c r="BO339" s="22">
        <f t="shared" si="320"/>
        <v>5.5144891611687079</v>
      </c>
      <c r="BP339" s="22">
        <f t="shared" si="321"/>
        <v>11.592237511781336</v>
      </c>
      <c r="BQ339" s="22">
        <f t="shared" si="322"/>
        <v>7.9946465598491976</v>
      </c>
      <c r="BR339" s="22">
        <f t="shared" si="323"/>
        <v>9.1938435438265778</v>
      </c>
      <c r="BS339" s="22">
        <f t="shared" si="324"/>
        <v>13.436457115928368</v>
      </c>
      <c r="BT339" s="22">
        <f t="shared" si="325"/>
        <v>13.636323279924598</v>
      </c>
      <c r="BU339" s="22">
        <f t="shared" si="326"/>
        <v>9.7571027332704983</v>
      </c>
      <c r="BV339" s="22">
        <f t="shared" si="327"/>
        <v>6.4774806786050885</v>
      </c>
      <c r="BW339" s="22">
        <f t="shared" si="328"/>
        <v>4.3334618284637125</v>
      </c>
      <c r="BX339" s="22">
        <f t="shared" si="329"/>
        <v>4.5969217719132889</v>
      </c>
      <c r="BY339" s="22">
        <f t="shared" si="330"/>
        <v>3.770202639019792</v>
      </c>
      <c r="BZ339" s="22">
        <f t="shared" si="331"/>
        <v>0</v>
      </c>
      <c r="CA339" s="22">
        <f t="shared" si="332"/>
        <v>0</v>
      </c>
      <c r="CB339" s="22">
        <f t="shared" si="333"/>
        <v>0</v>
      </c>
      <c r="CC339" s="22">
        <f t="shared" si="334"/>
        <v>0</v>
      </c>
      <c r="CD339" s="22">
        <f t="shared" si="335"/>
        <v>0</v>
      </c>
      <c r="CE339" s="22">
        <f t="shared" si="336"/>
        <v>0</v>
      </c>
      <c r="CF339" s="22">
        <f t="shared" si="337"/>
        <v>0</v>
      </c>
      <c r="CG339" s="22">
        <f t="shared" si="338"/>
        <v>0</v>
      </c>
      <c r="CH339" s="22">
        <f t="shared" si="339"/>
        <v>0</v>
      </c>
      <c r="CI339" s="22">
        <f t="shared" si="340"/>
        <v>0</v>
      </c>
      <c r="CJ339" s="22">
        <f t="shared" si="341"/>
        <v>0</v>
      </c>
      <c r="CK339" s="22">
        <f t="shared" si="342"/>
        <v>0</v>
      </c>
    </row>
    <row r="340" spans="1:89" x14ac:dyDescent="0.25">
      <c r="A340" t="str">
        <f>VLOOKUP($C340,'Tech Pallet'!$A:$J,10,0)</f>
        <v>PIC</v>
      </c>
      <c r="B340" s="30" t="str">
        <f>VLOOKUP(C340,'Tech Pallet'!A:I,3,0)</f>
        <v>2.4 Gal</v>
      </c>
      <c r="C340" s="12">
        <f>VLOOKUP($D340,'DU -UCC'!B:C,2,0)</f>
        <v>64924302</v>
      </c>
      <c r="D340" s="84">
        <v>10076840830005</v>
      </c>
      <c r="E340" s="85" t="s">
        <v>438</v>
      </c>
      <c r="F340" s="86">
        <v>10295</v>
      </c>
      <c r="G340" s="86">
        <v>482</v>
      </c>
      <c r="H340" s="86">
        <v>379</v>
      </c>
      <c r="I340" s="86">
        <v>1108</v>
      </c>
      <c r="J340" s="86">
        <v>1051</v>
      </c>
      <c r="K340" s="86">
        <v>1170</v>
      </c>
      <c r="L340" s="86">
        <v>1456.11</v>
      </c>
      <c r="M340" s="86">
        <v>1525</v>
      </c>
      <c r="N340" s="86">
        <v>1302</v>
      </c>
      <c r="O340" s="86">
        <v>359</v>
      </c>
      <c r="P340" s="86">
        <v>416</v>
      </c>
      <c r="Q340" s="86">
        <v>102</v>
      </c>
      <c r="R340" s="86">
        <v>225</v>
      </c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23">
        <f t="shared" si="287"/>
        <v>19870.11</v>
      </c>
      <c r="AF340">
        <f>VLOOKUP($C340,'Tech Pallet'!$A:$I,9,0)</f>
        <v>125</v>
      </c>
      <c r="AG340">
        <f>VLOOKUP($C340,'Tech Pallet'!$A:$H,8,0)</f>
        <v>9.0850000000000011E-3</v>
      </c>
      <c r="AH340" s="25">
        <f t="shared" si="343"/>
        <v>9575.11</v>
      </c>
      <c r="AI340" s="25">
        <f t="shared" si="288"/>
        <v>0</v>
      </c>
      <c r="AJ340" s="8">
        <f t="shared" si="289"/>
        <v>82.36</v>
      </c>
      <c r="AK340" s="21">
        <f t="shared" si="290"/>
        <v>76.600880000000004</v>
      </c>
      <c r="AL340" s="20">
        <f t="shared" si="291"/>
        <v>0</v>
      </c>
      <c r="AM340" s="21">
        <f t="shared" si="292"/>
        <v>3.8559999999999999</v>
      </c>
      <c r="AN340" s="21">
        <f t="shared" si="293"/>
        <v>3.032</v>
      </c>
      <c r="AO340" s="21">
        <f t="shared" si="294"/>
        <v>8.8640000000000008</v>
      </c>
      <c r="AP340" s="21">
        <f t="shared" si="295"/>
        <v>8.4079999999999995</v>
      </c>
      <c r="AQ340" s="21">
        <f t="shared" si="296"/>
        <v>9.36</v>
      </c>
      <c r="AR340" s="21">
        <f t="shared" si="297"/>
        <v>11.648879999999998</v>
      </c>
      <c r="AS340" s="21">
        <f t="shared" si="298"/>
        <v>12.2</v>
      </c>
      <c r="AT340" s="21">
        <f t="shared" si="299"/>
        <v>10.416</v>
      </c>
      <c r="AU340" s="21">
        <f t="shared" si="300"/>
        <v>2.8719999999999999</v>
      </c>
      <c r="AV340" s="21">
        <f t="shared" si="301"/>
        <v>3.3279999999999998</v>
      </c>
      <c r="AW340" s="21">
        <f t="shared" si="302"/>
        <v>0.81599999999999995</v>
      </c>
      <c r="AX340" s="21">
        <f t="shared" si="303"/>
        <v>1.8</v>
      </c>
      <c r="AY340" s="21">
        <f t="shared" si="304"/>
        <v>0</v>
      </c>
      <c r="AZ340" s="21">
        <f t="shared" si="305"/>
        <v>0</v>
      </c>
      <c r="BA340" s="21">
        <f t="shared" si="306"/>
        <v>0</v>
      </c>
      <c r="BB340" s="21">
        <f t="shared" si="307"/>
        <v>0</v>
      </c>
      <c r="BC340" s="21">
        <f t="shared" si="308"/>
        <v>0</v>
      </c>
      <c r="BD340" s="21">
        <f t="shared" si="309"/>
        <v>0</v>
      </c>
      <c r="BE340" s="21">
        <f t="shared" si="310"/>
        <v>0</v>
      </c>
      <c r="BF340" s="21">
        <f t="shared" si="311"/>
        <v>0</v>
      </c>
      <c r="BG340" s="21">
        <f t="shared" si="312"/>
        <v>0</v>
      </c>
      <c r="BH340" s="21">
        <f t="shared" si="313"/>
        <v>0</v>
      </c>
      <c r="BI340" s="21">
        <f t="shared" si="314"/>
        <v>0</v>
      </c>
      <c r="BJ340" s="21">
        <f t="shared" si="315"/>
        <v>0</v>
      </c>
      <c r="BK340" s="17">
        <f t="shared" si="316"/>
        <v>93.530075000000011</v>
      </c>
      <c r="BL340" s="22">
        <f t="shared" si="317"/>
        <v>86.989874350000022</v>
      </c>
      <c r="BM340" s="22">
        <f t="shared" si="318"/>
        <v>0</v>
      </c>
      <c r="BN340" s="22">
        <f t="shared" si="319"/>
        <v>4.3789700000000007</v>
      </c>
      <c r="BO340" s="22">
        <f t="shared" si="320"/>
        <v>3.4432150000000004</v>
      </c>
      <c r="BP340" s="22">
        <f t="shared" si="321"/>
        <v>10.066180000000001</v>
      </c>
      <c r="BQ340" s="22">
        <f t="shared" si="322"/>
        <v>9.5483350000000016</v>
      </c>
      <c r="BR340" s="22">
        <f t="shared" si="323"/>
        <v>10.629450000000002</v>
      </c>
      <c r="BS340" s="22">
        <f t="shared" si="324"/>
        <v>13.228759350000001</v>
      </c>
      <c r="BT340" s="22">
        <f t="shared" si="325"/>
        <v>13.854625000000002</v>
      </c>
      <c r="BU340" s="22">
        <f t="shared" si="326"/>
        <v>11.828670000000001</v>
      </c>
      <c r="BV340" s="22">
        <f t="shared" si="327"/>
        <v>3.2615150000000002</v>
      </c>
      <c r="BW340" s="22">
        <f t="shared" si="328"/>
        <v>3.7793600000000005</v>
      </c>
      <c r="BX340" s="22">
        <f t="shared" si="329"/>
        <v>0.9266700000000001</v>
      </c>
      <c r="BY340" s="22">
        <f t="shared" si="330"/>
        <v>2.0441250000000002</v>
      </c>
      <c r="BZ340" s="22">
        <f t="shared" si="331"/>
        <v>0</v>
      </c>
      <c r="CA340" s="22">
        <f t="shared" si="332"/>
        <v>0</v>
      </c>
      <c r="CB340" s="22">
        <f t="shared" si="333"/>
        <v>0</v>
      </c>
      <c r="CC340" s="22">
        <f t="shared" si="334"/>
        <v>0</v>
      </c>
      <c r="CD340" s="22">
        <f t="shared" si="335"/>
        <v>0</v>
      </c>
      <c r="CE340" s="22">
        <f t="shared" si="336"/>
        <v>0</v>
      </c>
      <c r="CF340" s="22">
        <f t="shared" si="337"/>
        <v>0</v>
      </c>
      <c r="CG340" s="22">
        <f t="shared" si="338"/>
        <v>0</v>
      </c>
      <c r="CH340" s="22">
        <f t="shared" si="339"/>
        <v>0</v>
      </c>
      <c r="CI340" s="22">
        <f t="shared" si="340"/>
        <v>0</v>
      </c>
      <c r="CJ340" s="22">
        <f t="shared" si="341"/>
        <v>0</v>
      </c>
      <c r="CK340" s="22">
        <f t="shared" si="342"/>
        <v>0</v>
      </c>
    </row>
    <row r="341" spans="1:89" x14ac:dyDescent="0.25">
      <c r="A341" t="str">
        <f>VLOOKUP($C341,'Tech Pallet'!$A:$J,10,0)</f>
        <v>PIC</v>
      </c>
      <c r="B341" s="30" t="str">
        <f>VLOOKUP(C341,'Tech Pallet'!A:I,3,0)</f>
        <v>2.4 Gal</v>
      </c>
      <c r="C341" s="12">
        <f>VLOOKUP($D341,'DU -UCC'!B:C,2,0)</f>
        <v>84141035</v>
      </c>
      <c r="D341" s="84">
        <v>10076840145086</v>
      </c>
      <c r="E341" s="85" t="s">
        <v>444</v>
      </c>
      <c r="F341" s="86">
        <v>7440</v>
      </c>
      <c r="G341" s="86">
        <v>332</v>
      </c>
      <c r="H341" s="86">
        <v>218</v>
      </c>
      <c r="I341" s="86">
        <v>1315</v>
      </c>
      <c r="J341" s="86">
        <v>766</v>
      </c>
      <c r="K341" s="86">
        <v>639</v>
      </c>
      <c r="L341" s="86">
        <v>1077</v>
      </c>
      <c r="M341" s="86">
        <v>1620</v>
      </c>
      <c r="N341" s="86">
        <v>1162</v>
      </c>
      <c r="O341" s="86">
        <v>616</v>
      </c>
      <c r="P341" s="86">
        <v>708</v>
      </c>
      <c r="Q341" s="86">
        <v>341</v>
      </c>
      <c r="R341" s="86">
        <v>316</v>
      </c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23">
        <f t="shared" si="287"/>
        <v>16550</v>
      </c>
      <c r="AF341">
        <f>VLOOKUP($C341,'Tech Pallet'!$A:$I,9,0)</f>
        <v>125</v>
      </c>
      <c r="AG341">
        <f>VLOOKUP($C341,'Tech Pallet'!$A:$H,8,0)</f>
        <v>9.0848256361922702E-3</v>
      </c>
      <c r="AH341" s="25">
        <f t="shared" si="343"/>
        <v>9110</v>
      </c>
      <c r="AI341" s="25">
        <f t="shared" si="288"/>
        <v>0</v>
      </c>
      <c r="AJ341" s="8">
        <f t="shared" si="289"/>
        <v>59.52</v>
      </c>
      <c r="AK341" s="21">
        <f t="shared" si="290"/>
        <v>72.88</v>
      </c>
      <c r="AL341" s="20">
        <f t="shared" si="291"/>
        <v>0</v>
      </c>
      <c r="AM341" s="21">
        <f t="shared" si="292"/>
        <v>2.6560000000000001</v>
      </c>
      <c r="AN341" s="21">
        <f t="shared" si="293"/>
        <v>1.744</v>
      </c>
      <c r="AO341" s="21">
        <f t="shared" si="294"/>
        <v>10.52</v>
      </c>
      <c r="AP341" s="21">
        <f t="shared" si="295"/>
        <v>6.1280000000000001</v>
      </c>
      <c r="AQ341" s="21">
        <f t="shared" si="296"/>
        <v>5.1120000000000001</v>
      </c>
      <c r="AR341" s="21">
        <f t="shared" si="297"/>
        <v>8.6159999999999997</v>
      </c>
      <c r="AS341" s="21">
        <f t="shared" si="298"/>
        <v>12.96</v>
      </c>
      <c r="AT341" s="21">
        <f t="shared" si="299"/>
        <v>9.2959999999999994</v>
      </c>
      <c r="AU341" s="21">
        <f t="shared" si="300"/>
        <v>4.9279999999999999</v>
      </c>
      <c r="AV341" s="21">
        <f t="shared" si="301"/>
        <v>5.6639999999999997</v>
      </c>
      <c r="AW341" s="21">
        <f t="shared" si="302"/>
        <v>2.7280000000000002</v>
      </c>
      <c r="AX341" s="21">
        <f t="shared" si="303"/>
        <v>2.528</v>
      </c>
      <c r="AY341" s="21">
        <f t="shared" si="304"/>
        <v>0</v>
      </c>
      <c r="AZ341" s="21">
        <f t="shared" si="305"/>
        <v>0</v>
      </c>
      <c r="BA341" s="21">
        <f t="shared" si="306"/>
        <v>0</v>
      </c>
      <c r="BB341" s="21">
        <f t="shared" si="307"/>
        <v>0</v>
      </c>
      <c r="BC341" s="21">
        <f t="shared" si="308"/>
        <v>0</v>
      </c>
      <c r="BD341" s="21">
        <f t="shared" si="309"/>
        <v>0</v>
      </c>
      <c r="BE341" s="21">
        <f t="shared" si="310"/>
        <v>0</v>
      </c>
      <c r="BF341" s="21">
        <f t="shared" si="311"/>
        <v>0</v>
      </c>
      <c r="BG341" s="21">
        <f t="shared" si="312"/>
        <v>0</v>
      </c>
      <c r="BH341" s="21">
        <f t="shared" si="313"/>
        <v>0</v>
      </c>
      <c r="BI341" s="21">
        <f t="shared" si="314"/>
        <v>0</v>
      </c>
      <c r="BJ341" s="21">
        <f t="shared" si="315"/>
        <v>0</v>
      </c>
      <c r="BK341" s="17">
        <f t="shared" si="316"/>
        <v>67.591102733270489</v>
      </c>
      <c r="BL341" s="22">
        <f t="shared" si="317"/>
        <v>82.762761545711584</v>
      </c>
      <c r="BM341" s="22">
        <f t="shared" si="318"/>
        <v>0</v>
      </c>
      <c r="BN341" s="22">
        <f t="shared" si="319"/>
        <v>3.0161621112158339</v>
      </c>
      <c r="BO341" s="22">
        <f t="shared" si="320"/>
        <v>1.9804919886899148</v>
      </c>
      <c r="BP341" s="22">
        <f t="shared" si="321"/>
        <v>11.946545711592835</v>
      </c>
      <c r="BQ341" s="22">
        <f t="shared" si="322"/>
        <v>6.9589764373232788</v>
      </c>
      <c r="BR341" s="22">
        <f t="shared" si="323"/>
        <v>5.805203581526861</v>
      </c>
      <c r="BS341" s="22">
        <f t="shared" si="324"/>
        <v>9.7843572101790759</v>
      </c>
      <c r="BT341" s="22">
        <f t="shared" si="325"/>
        <v>14.717417530631478</v>
      </c>
      <c r="BU341" s="22">
        <f t="shared" si="326"/>
        <v>10.556567389255418</v>
      </c>
      <c r="BV341" s="22">
        <f t="shared" si="327"/>
        <v>5.5962525918944381</v>
      </c>
      <c r="BW341" s="22">
        <f t="shared" si="328"/>
        <v>6.4320565504241269</v>
      </c>
      <c r="BX341" s="22">
        <f t="shared" si="329"/>
        <v>3.0979255419415641</v>
      </c>
      <c r="BY341" s="22">
        <f t="shared" si="330"/>
        <v>2.8708049010367573</v>
      </c>
      <c r="BZ341" s="22">
        <f t="shared" si="331"/>
        <v>0</v>
      </c>
      <c r="CA341" s="22">
        <f t="shared" si="332"/>
        <v>0</v>
      </c>
      <c r="CB341" s="22">
        <f t="shared" si="333"/>
        <v>0</v>
      </c>
      <c r="CC341" s="22">
        <f t="shared" si="334"/>
        <v>0</v>
      </c>
      <c r="CD341" s="22">
        <f t="shared" si="335"/>
        <v>0</v>
      </c>
      <c r="CE341" s="22">
        <f t="shared" si="336"/>
        <v>0</v>
      </c>
      <c r="CF341" s="22">
        <f t="shared" si="337"/>
        <v>0</v>
      </c>
      <c r="CG341" s="22">
        <f t="shared" si="338"/>
        <v>0</v>
      </c>
      <c r="CH341" s="22">
        <f t="shared" si="339"/>
        <v>0</v>
      </c>
      <c r="CI341" s="22">
        <f t="shared" si="340"/>
        <v>0</v>
      </c>
      <c r="CJ341" s="22">
        <f t="shared" si="341"/>
        <v>0</v>
      </c>
      <c r="CK341" s="22">
        <f t="shared" si="342"/>
        <v>0</v>
      </c>
    </row>
    <row r="342" spans="1:89" x14ac:dyDescent="0.25">
      <c r="A342" t="str">
        <f>VLOOKUP($C342,'Tech Pallet'!$A:$J,10,0)</f>
        <v>PIC</v>
      </c>
      <c r="B342" s="30" t="str">
        <f>VLOOKUP(C342,'Tech Pallet'!A:I,3,0)</f>
        <v>2.4 Gal</v>
      </c>
      <c r="C342" s="12">
        <f>VLOOKUP($D342,'DU -UCC'!B:C,2,0)</f>
        <v>64799253</v>
      </c>
      <c r="D342" s="84">
        <v>10076840004437</v>
      </c>
      <c r="E342" s="85" t="s">
        <v>454</v>
      </c>
      <c r="F342" s="86">
        <v>0</v>
      </c>
      <c r="G342" s="86">
        <v>0</v>
      </c>
      <c r="H342" s="86">
        <v>8</v>
      </c>
      <c r="I342" s="86">
        <v>640</v>
      </c>
      <c r="J342" s="86">
        <v>731</v>
      </c>
      <c r="K342" s="86">
        <v>1046</v>
      </c>
      <c r="L342" s="86">
        <v>1363</v>
      </c>
      <c r="M342" s="86">
        <v>1109</v>
      </c>
      <c r="N342" s="86">
        <v>1158</v>
      </c>
      <c r="O342" s="86">
        <v>511</v>
      </c>
      <c r="P342" s="86">
        <v>285</v>
      </c>
      <c r="Q342" s="86">
        <v>128</v>
      </c>
      <c r="R342" s="86">
        <v>140</v>
      </c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23">
        <f t="shared" si="287"/>
        <v>7119</v>
      </c>
      <c r="AF342">
        <f>VLOOKUP($C342,'Tech Pallet'!$A:$I,9,0)</f>
        <v>125</v>
      </c>
      <c r="AG342">
        <f>VLOOKUP($C342,'Tech Pallet'!$A:$H,8,0)</f>
        <v>9.0840000000000001E-3</v>
      </c>
      <c r="AH342" s="25">
        <f t="shared" si="343"/>
        <v>7119</v>
      </c>
      <c r="AI342" s="25">
        <f t="shared" si="288"/>
        <v>0</v>
      </c>
      <c r="AJ342" s="8">
        <f t="shared" si="289"/>
        <v>0</v>
      </c>
      <c r="AK342" s="21">
        <f t="shared" si="290"/>
        <v>56.951999999999998</v>
      </c>
      <c r="AL342" s="20">
        <f t="shared" si="291"/>
        <v>0</v>
      </c>
      <c r="AM342" s="21">
        <f t="shared" si="292"/>
        <v>0</v>
      </c>
      <c r="AN342" s="21">
        <f t="shared" si="293"/>
        <v>6.4000000000000001E-2</v>
      </c>
      <c r="AO342" s="21">
        <f t="shared" si="294"/>
        <v>5.12</v>
      </c>
      <c r="AP342" s="21">
        <f t="shared" si="295"/>
        <v>5.8479999999999999</v>
      </c>
      <c r="AQ342" s="21">
        <f t="shared" si="296"/>
        <v>8.3680000000000003</v>
      </c>
      <c r="AR342" s="21">
        <f t="shared" si="297"/>
        <v>10.904</v>
      </c>
      <c r="AS342" s="21">
        <f t="shared" si="298"/>
        <v>8.8719999999999999</v>
      </c>
      <c r="AT342" s="21">
        <f t="shared" si="299"/>
        <v>9.2639999999999993</v>
      </c>
      <c r="AU342" s="21">
        <f t="shared" si="300"/>
        <v>4.0880000000000001</v>
      </c>
      <c r="AV342" s="21">
        <f t="shared" si="301"/>
        <v>2.2799999999999998</v>
      </c>
      <c r="AW342" s="21">
        <f t="shared" si="302"/>
        <v>1.024</v>
      </c>
      <c r="AX342" s="21">
        <f t="shared" si="303"/>
        <v>1.1200000000000001</v>
      </c>
      <c r="AY342" s="21">
        <f t="shared" si="304"/>
        <v>0</v>
      </c>
      <c r="AZ342" s="21">
        <f t="shared" si="305"/>
        <v>0</v>
      </c>
      <c r="BA342" s="21">
        <f t="shared" si="306"/>
        <v>0</v>
      </c>
      <c r="BB342" s="21">
        <f t="shared" si="307"/>
        <v>0</v>
      </c>
      <c r="BC342" s="21">
        <f t="shared" si="308"/>
        <v>0</v>
      </c>
      <c r="BD342" s="21">
        <f t="shared" si="309"/>
        <v>0</v>
      </c>
      <c r="BE342" s="21">
        <f t="shared" si="310"/>
        <v>0</v>
      </c>
      <c r="BF342" s="21">
        <f t="shared" si="311"/>
        <v>0</v>
      </c>
      <c r="BG342" s="21">
        <f t="shared" si="312"/>
        <v>0</v>
      </c>
      <c r="BH342" s="21">
        <f t="shared" si="313"/>
        <v>0</v>
      </c>
      <c r="BI342" s="21">
        <f t="shared" si="314"/>
        <v>0</v>
      </c>
      <c r="BJ342" s="21">
        <f t="shared" si="315"/>
        <v>0</v>
      </c>
      <c r="BK342" s="17">
        <f t="shared" si="316"/>
        <v>0</v>
      </c>
      <c r="BL342" s="22">
        <f t="shared" si="317"/>
        <v>64.668996000000007</v>
      </c>
      <c r="BM342" s="22">
        <f t="shared" si="318"/>
        <v>0</v>
      </c>
      <c r="BN342" s="22">
        <f t="shared" si="319"/>
        <v>0</v>
      </c>
      <c r="BO342" s="22">
        <f t="shared" si="320"/>
        <v>7.2672E-2</v>
      </c>
      <c r="BP342" s="22">
        <f t="shared" si="321"/>
        <v>5.8137600000000003</v>
      </c>
      <c r="BQ342" s="22">
        <f t="shared" si="322"/>
        <v>6.6404040000000002</v>
      </c>
      <c r="BR342" s="22">
        <f t="shared" si="323"/>
        <v>9.5018639999999994</v>
      </c>
      <c r="BS342" s="22">
        <f t="shared" si="324"/>
        <v>12.381492</v>
      </c>
      <c r="BT342" s="22">
        <f t="shared" si="325"/>
        <v>10.074156</v>
      </c>
      <c r="BU342" s="22">
        <f t="shared" si="326"/>
        <v>10.519272000000001</v>
      </c>
      <c r="BV342" s="22">
        <f t="shared" si="327"/>
        <v>4.6419240000000004</v>
      </c>
      <c r="BW342" s="22">
        <f t="shared" si="328"/>
        <v>2.58894</v>
      </c>
      <c r="BX342" s="22">
        <f t="shared" si="329"/>
        <v>1.162752</v>
      </c>
      <c r="BY342" s="22">
        <f t="shared" si="330"/>
        <v>1.27176</v>
      </c>
      <c r="BZ342" s="22">
        <f t="shared" si="331"/>
        <v>0</v>
      </c>
      <c r="CA342" s="22">
        <f t="shared" si="332"/>
        <v>0</v>
      </c>
      <c r="CB342" s="22">
        <f t="shared" si="333"/>
        <v>0</v>
      </c>
      <c r="CC342" s="22">
        <f t="shared" si="334"/>
        <v>0</v>
      </c>
      <c r="CD342" s="22">
        <f t="shared" si="335"/>
        <v>0</v>
      </c>
      <c r="CE342" s="22">
        <f t="shared" si="336"/>
        <v>0</v>
      </c>
      <c r="CF342" s="22">
        <f t="shared" si="337"/>
        <v>0</v>
      </c>
      <c r="CG342" s="22">
        <f t="shared" si="338"/>
        <v>0</v>
      </c>
      <c r="CH342" s="22">
        <f t="shared" si="339"/>
        <v>0</v>
      </c>
      <c r="CI342" s="22">
        <f t="shared" si="340"/>
        <v>0</v>
      </c>
      <c r="CJ342" s="22">
        <f t="shared" si="341"/>
        <v>0</v>
      </c>
      <c r="CK342" s="22">
        <f t="shared" si="342"/>
        <v>0</v>
      </c>
    </row>
    <row r="343" spans="1:89" x14ac:dyDescent="0.25">
      <c r="A343" t="str">
        <f>VLOOKUP($C343,'Tech Pallet'!$A:$J,10,0)</f>
        <v>PIC</v>
      </c>
      <c r="B343" s="30" t="str">
        <f>VLOOKUP(C343,'Tech Pallet'!A:I,3,0)</f>
        <v>2.4 Gal</v>
      </c>
      <c r="C343" s="12">
        <f>VLOOKUP($D343,'DU -UCC'!B:C,2,0)</f>
        <v>65451950</v>
      </c>
      <c r="D343" s="84">
        <v>10076840004635</v>
      </c>
      <c r="E343" s="85" t="s">
        <v>538</v>
      </c>
      <c r="F343" s="86">
        <v>0</v>
      </c>
      <c r="G343" s="86">
        <v>0</v>
      </c>
      <c r="H343" s="86">
        <v>0</v>
      </c>
      <c r="I343" s="86">
        <v>0</v>
      </c>
      <c r="J343" s="86">
        <v>0</v>
      </c>
      <c r="K343" s="86">
        <v>0</v>
      </c>
      <c r="L343" s="86">
        <v>0</v>
      </c>
      <c r="M343" s="86">
        <v>0</v>
      </c>
      <c r="N343" s="86">
        <v>0</v>
      </c>
      <c r="O343" s="86">
        <v>0</v>
      </c>
      <c r="P343" s="86">
        <v>0</v>
      </c>
      <c r="Q343" s="86">
        <v>0</v>
      </c>
      <c r="R343" s="86">
        <v>0</v>
      </c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23">
        <f t="shared" si="287"/>
        <v>0</v>
      </c>
      <c r="AF343">
        <f>VLOOKUP($C343,'Tech Pallet'!$A:$I,9,0)</f>
        <v>125</v>
      </c>
      <c r="AG343">
        <f>VLOOKUP($C343,'Tech Pallet'!$A:$H,8,0)</f>
        <v>9.0850000000000011E-3</v>
      </c>
      <c r="AH343" s="25">
        <f t="shared" si="343"/>
        <v>0</v>
      </c>
      <c r="AI343" s="25">
        <f t="shared" si="288"/>
        <v>0</v>
      </c>
      <c r="AJ343" s="8">
        <f t="shared" si="289"/>
        <v>0</v>
      </c>
      <c r="AK343" s="21">
        <f t="shared" si="290"/>
        <v>0</v>
      </c>
      <c r="AL343" s="20">
        <f t="shared" si="291"/>
        <v>0</v>
      </c>
      <c r="AM343" s="21">
        <f t="shared" si="292"/>
        <v>0</v>
      </c>
      <c r="AN343" s="21">
        <f t="shared" si="293"/>
        <v>0</v>
      </c>
      <c r="AO343" s="21">
        <f t="shared" si="294"/>
        <v>0</v>
      </c>
      <c r="AP343" s="21">
        <f t="shared" si="295"/>
        <v>0</v>
      </c>
      <c r="AQ343" s="21">
        <f t="shared" si="296"/>
        <v>0</v>
      </c>
      <c r="AR343" s="21">
        <f t="shared" si="297"/>
        <v>0</v>
      </c>
      <c r="AS343" s="21">
        <f t="shared" si="298"/>
        <v>0</v>
      </c>
      <c r="AT343" s="21">
        <f t="shared" si="299"/>
        <v>0</v>
      </c>
      <c r="AU343" s="21">
        <f t="shared" si="300"/>
        <v>0</v>
      </c>
      <c r="AV343" s="21">
        <f t="shared" si="301"/>
        <v>0</v>
      </c>
      <c r="AW343" s="21">
        <f t="shared" si="302"/>
        <v>0</v>
      </c>
      <c r="AX343" s="21">
        <f t="shared" si="303"/>
        <v>0</v>
      </c>
      <c r="AY343" s="21">
        <f t="shared" si="304"/>
        <v>0</v>
      </c>
      <c r="AZ343" s="21">
        <f t="shared" si="305"/>
        <v>0</v>
      </c>
      <c r="BA343" s="21">
        <f t="shared" si="306"/>
        <v>0</v>
      </c>
      <c r="BB343" s="21">
        <f t="shared" si="307"/>
        <v>0</v>
      </c>
      <c r="BC343" s="21">
        <f t="shared" si="308"/>
        <v>0</v>
      </c>
      <c r="BD343" s="21">
        <f t="shared" si="309"/>
        <v>0</v>
      </c>
      <c r="BE343" s="21">
        <f t="shared" si="310"/>
        <v>0</v>
      </c>
      <c r="BF343" s="21">
        <f t="shared" si="311"/>
        <v>0</v>
      </c>
      <c r="BG343" s="21">
        <f t="shared" si="312"/>
        <v>0</v>
      </c>
      <c r="BH343" s="21">
        <f t="shared" si="313"/>
        <v>0</v>
      </c>
      <c r="BI343" s="21">
        <f t="shared" si="314"/>
        <v>0</v>
      </c>
      <c r="BJ343" s="21">
        <f t="shared" si="315"/>
        <v>0</v>
      </c>
      <c r="BK343" s="17">
        <f t="shared" si="316"/>
        <v>0</v>
      </c>
      <c r="BL343" s="22">
        <f t="shared" si="317"/>
        <v>0</v>
      </c>
      <c r="BM343" s="22">
        <f t="shared" si="318"/>
        <v>0</v>
      </c>
      <c r="BN343" s="22">
        <f t="shared" si="319"/>
        <v>0</v>
      </c>
      <c r="BO343" s="22">
        <f t="shared" si="320"/>
        <v>0</v>
      </c>
      <c r="BP343" s="22">
        <f t="shared" si="321"/>
        <v>0</v>
      </c>
      <c r="BQ343" s="22">
        <f t="shared" si="322"/>
        <v>0</v>
      </c>
      <c r="BR343" s="22">
        <f t="shared" si="323"/>
        <v>0</v>
      </c>
      <c r="BS343" s="22">
        <f t="shared" si="324"/>
        <v>0</v>
      </c>
      <c r="BT343" s="22">
        <f t="shared" si="325"/>
        <v>0</v>
      </c>
      <c r="BU343" s="22">
        <f t="shared" si="326"/>
        <v>0</v>
      </c>
      <c r="BV343" s="22">
        <f t="shared" si="327"/>
        <v>0</v>
      </c>
      <c r="BW343" s="22">
        <f t="shared" si="328"/>
        <v>0</v>
      </c>
      <c r="BX343" s="22">
        <f t="shared" si="329"/>
        <v>0</v>
      </c>
      <c r="BY343" s="22">
        <f t="shared" si="330"/>
        <v>0</v>
      </c>
      <c r="BZ343" s="22">
        <f t="shared" si="331"/>
        <v>0</v>
      </c>
      <c r="CA343" s="22">
        <f t="shared" si="332"/>
        <v>0</v>
      </c>
      <c r="CB343" s="22">
        <f t="shared" si="333"/>
        <v>0</v>
      </c>
      <c r="CC343" s="22">
        <f t="shared" si="334"/>
        <v>0</v>
      </c>
      <c r="CD343" s="22">
        <f t="shared" si="335"/>
        <v>0</v>
      </c>
      <c r="CE343" s="22">
        <f t="shared" si="336"/>
        <v>0</v>
      </c>
      <c r="CF343" s="22">
        <f t="shared" si="337"/>
        <v>0</v>
      </c>
      <c r="CG343" s="22">
        <f t="shared" si="338"/>
        <v>0</v>
      </c>
      <c r="CH343" s="22">
        <f t="shared" si="339"/>
        <v>0</v>
      </c>
      <c r="CI343" s="22">
        <f t="shared" si="340"/>
        <v>0</v>
      </c>
      <c r="CJ343" s="22">
        <f t="shared" si="341"/>
        <v>0</v>
      </c>
      <c r="CK343" s="22">
        <f t="shared" si="342"/>
        <v>0</v>
      </c>
    </row>
    <row r="344" spans="1:89" x14ac:dyDescent="0.25">
      <c r="A344" t="str">
        <f>VLOOKUP($C344,'Tech Pallet'!$A:$J,10,0)</f>
        <v>NOV</v>
      </c>
      <c r="B344" s="30" t="str">
        <f>VLOOKUP(C344,'Tech Pallet'!A:I,3,0)</f>
        <v>Facepieces</v>
      </c>
      <c r="C344" s="12">
        <f>VLOOKUP($D344,'DU -UCC'!B:C,2,0)</f>
        <v>64403162</v>
      </c>
      <c r="D344" s="84">
        <v>10077567004113</v>
      </c>
      <c r="E344" s="85" t="s">
        <v>340</v>
      </c>
      <c r="F344" s="86">
        <v>0</v>
      </c>
      <c r="G344" s="86">
        <v>0</v>
      </c>
      <c r="H344" s="86">
        <v>0</v>
      </c>
      <c r="I344" s="86">
        <v>0</v>
      </c>
      <c r="J344" s="86">
        <v>19890</v>
      </c>
      <c r="K344" s="86">
        <v>11543</v>
      </c>
      <c r="L344" s="86">
        <v>4050</v>
      </c>
      <c r="M344" s="86">
        <v>615</v>
      </c>
      <c r="N344" s="86">
        <v>525</v>
      </c>
      <c r="O344" s="86">
        <v>6150</v>
      </c>
      <c r="P344" s="86">
        <v>1200</v>
      </c>
      <c r="Q344" s="86">
        <v>600</v>
      </c>
      <c r="R344" s="86">
        <v>1058</v>
      </c>
      <c r="S344" s="86"/>
      <c r="T344" s="87"/>
      <c r="U344" s="86"/>
      <c r="V344" s="86"/>
      <c r="W344" s="86"/>
      <c r="X344" s="86"/>
      <c r="Y344" s="86"/>
      <c r="Z344" s="86"/>
      <c r="AA344" s="86"/>
      <c r="AB344" s="87"/>
      <c r="AC344" s="86"/>
      <c r="AD344" s="86"/>
      <c r="AE344" s="23">
        <f t="shared" si="287"/>
        <v>45631</v>
      </c>
      <c r="AF344">
        <f>VLOOKUP($C344,'Tech Pallet'!$A:$I,9,0)</f>
        <v>195</v>
      </c>
      <c r="AG344">
        <f>VLOOKUP($C344,'Tech Pallet'!$A:$H,8,0)</f>
        <v>2.16E-3</v>
      </c>
      <c r="AH344" s="25">
        <f t="shared" si="343"/>
        <v>45631</v>
      </c>
      <c r="AI344" s="25">
        <f t="shared" si="288"/>
        <v>0</v>
      </c>
      <c r="AJ344" s="8">
        <f t="shared" si="289"/>
        <v>0</v>
      </c>
      <c r="AK344" s="21">
        <f t="shared" si="290"/>
        <v>234.00512820512822</v>
      </c>
      <c r="AL344" s="20">
        <f t="shared" si="291"/>
        <v>0</v>
      </c>
      <c r="AM344" s="21">
        <f t="shared" si="292"/>
        <v>0</v>
      </c>
      <c r="AN344" s="21">
        <f t="shared" si="293"/>
        <v>0</v>
      </c>
      <c r="AO344" s="21">
        <f t="shared" si="294"/>
        <v>0</v>
      </c>
      <c r="AP344" s="21">
        <f t="shared" si="295"/>
        <v>102</v>
      </c>
      <c r="AQ344" s="21">
        <f t="shared" si="296"/>
        <v>59.194871794871794</v>
      </c>
      <c r="AR344" s="21">
        <f t="shared" si="297"/>
        <v>20.76923076923077</v>
      </c>
      <c r="AS344" s="21">
        <f t="shared" si="298"/>
        <v>3.1538461538461537</v>
      </c>
      <c r="AT344" s="21">
        <f t="shared" si="299"/>
        <v>2.6923076923076925</v>
      </c>
      <c r="AU344" s="21">
        <f t="shared" si="300"/>
        <v>31.53846153846154</v>
      </c>
      <c r="AV344" s="21">
        <f t="shared" si="301"/>
        <v>6.1538461538461542</v>
      </c>
      <c r="AW344" s="21">
        <f t="shared" si="302"/>
        <v>3.0769230769230771</v>
      </c>
      <c r="AX344" s="21">
        <f t="shared" si="303"/>
        <v>5.4256410256410259</v>
      </c>
      <c r="AY344" s="21">
        <f t="shared" si="304"/>
        <v>0</v>
      </c>
      <c r="AZ344" s="21">
        <f t="shared" si="305"/>
        <v>0</v>
      </c>
      <c r="BA344" s="21">
        <f t="shared" si="306"/>
        <v>0</v>
      </c>
      <c r="BB344" s="21">
        <f t="shared" si="307"/>
        <v>0</v>
      </c>
      <c r="BC344" s="21">
        <f t="shared" si="308"/>
        <v>0</v>
      </c>
      <c r="BD344" s="21">
        <f t="shared" si="309"/>
        <v>0</v>
      </c>
      <c r="BE344" s="21">
        <f t="shared" si="310"/>
        <v>0</v>
      </c>
      <c r="BF344" s="21">
        <f t="shared" si="311"/>
        <v>0</v>
      </c>
      <c r="BG344" s="21">
        <f t="shared" si="312"/>
        <v>0</v>
      </c>
      <c r="BH344" s="21">
        <f t="shared" si="313"/>
        <v>0</v>
      </c>
      <c r="BI344" s="21">
        <f t="shared" si="314"/>
        <v>0</v>
      </c>
      <c r="BJ344" s="21">
        <f t="shared" si="315"/>
        <v>0</v>
      </c>
      <c r="BK344" s="17">
        <f t="shared" si="316"/>
        <v>0</v>
      </c>
      <c r="BL344" s="22">
        <f t="shared" si="317"/>
        <v>98.562960000000004</v>
      </c>
      <c r="BM344" s="22">
        <f t="shared" si="318"/>
        <v>0</v>
      </c>
      <c r="BN344" s="22">
        <f t="shared" si="319"/>
        <v>0</v>
      </c>
      <c r="BO344" s="22">
        <f t="shared" si="320"/>
        <v>0</v>
      </c>
      <c r="BP344" s="22">
        <f t="shared" si="321"/>
        <v>0</v>
      </c>
      <c r="BQ344" s="22">
        <f t="shared" si="322"/>
        <v>42.962400000000002</v>
      </c>
      <c r="BR344" s="22">
        <f t="shared" si="323"/>
        <v>24.932880000000001</v>
      </c>
      <c r="BS344" s="22">
        <f t="shared" si="324"/>
        <v>8.7479999999999993</v>
      </c>
      <c r="BT344" s="22">
        <f t="shared" si="325"/>
        <v>1.3284</v>
      </c>
      <c r="BU344" s="22">
        <f t="shared" si="326"/>
        <v>1.1340000000000001</v>
      </c>
      <c r="BV344" s="22">
        <f t="shared" si="327"/>
        <v>13.284000000000001</v>
      </c>
      <c r="BW344" s="22">
        <f t="shared" si="328"/>
        <v>2.5920000000000001</v>
      </c>
      <c r="BX344" s="22">
        <f t="shared" si="329"/>
        <v>1.296</v>
      </c>
      <c r="BY344" s="22">
        <f t="shared" si="330"/>
        <v>2.2852800000000002</v>
      </c>
      <c r="BZ344" s="22">
        <f t="shared" si="331"/>
        <v>0</v>
      </c>
      <c r="CA344" s="22">
        <f t="shared" si="332"/>
        <v>0</v>
      </c>
      <c r="CB344" s="22">
        <f t="shared" si="333"/>
        <v>0</v>
      </c>
      <c r="CC344" s="22">
        <f t="shared" si="334"/>
        <v>0</v>
      </c>
      <c r="CD344" s="22">
        <f t="shared" si="335"/>
        <v>0</v>
      </c>
      <c r="CE344" s="22">
        <f t="shared" si="336"/>
        <v>0</v>
      </c>
      <c r="CF344" s="22">
        <f t="shared" si="337"/>
        <v>0</v>
      </c>
      <c r="CG344" s="22">
        <f t="shared" si="338"/>
        <v>0</v>
      </c>
      <c r="CH344" s="22">
        <f t="shared" si="339"/>
        <v>0</v>
      </c>
      <c r="CI344" s="22">
        <f t="shared" si="340"/>
        <v>0</v>
      </c>
      <c r="CJ344" s="22">
        <f t="shared" si="341"/>
        <v>0</v>
      </c>
      <c r="CK344" s="22">
        <f t="shared" si="342"/>
        <v>0</v>
      </c>
    </row>
    <row r="345" spans="1:89" x14ac:dyDescent="0.25">
      <c r="A345" t="str">
        <f>VLOOKUP($C345,'Tech Pallet'!$A:$J,10,0)</f>
        <v>PIC</v>
      </c>
      <c r="B345" s="30" t="str">
        <f>VLOOKUP(C345,'Tech Pallet'!A:I,3,0)</f>
        <v>2.4 Gal</v>
      </c>
      <c r="C345" s="12">
        <f>VLOOKUP($D345,'DU -UCC'!B:C,2,0)</f>
        <v>62735647</v>
      </c>
      <c r="D345" s="84">
        <v>10076840001917</v>
      </c>
      <c r="E345" s="85" t="s">
        <v>445</v>
      </c>
      <c r="F345" s="86">
        <v>6908</v>
      </c>
      <c r="G345" s="86">
        <v>335</v>
      </c>
      <c r="H345" s="86">
        <v>213</v>
      </c>
      <c r="I345" s="86">
        <v>1054</v>
      </c>
      <c r="J345" s="86">
        <v>586</v>
      </c>
      <c r="K345" s="86">
        <v>727</v>
      </c>
      <c r="L345" s="86">
        <v>1183</v>
      </c>
      <c r="M345" s="86">
        <v>321</v>
      </c>
      <c r="N345" s="86">
        <v>1505</v>
      </c>
      <c r="O345" s="86">
        <v>339</v>
      </c>
      <c r="P345" s="86">
        <v>271</v>
      </c>
      <c r="Q345" s="86">
        <v>216</v>
      </c>
      <c r="R345" s="86">
        <v>273</v>
      </c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23">
        <f t="shared" si="287"/>
        <v>13931</v>
      </c>
      <c r="AF345">
        <f>VLOOKUP($C345,'Tech Pallet'!$A:$I,9,0)</f>
        <v>125</v>
      </c>
      <c r="AG345">
        <f>VLOOKUP($C345,'Tech Pallet'!$A:$H,8,0)</f>
        <v>9.0850000000000011E-3</v>
      </c>
      <c r="AH345" s="25">
        <f t="shared" si="343"/>
        <v>7023</v>
      </c>
      <c r="AI345" s="25">
        <f t="shared" si="288"/>
        <v>0</v>
      </c>
      <c r="AJ345" s="8">
        <f t="shared" si="289"/>
        <v>55.264000000000003</v>
      </c>
      <c r="AK345" s="21">
        <f t="shared" si="290"/>
        <v>56.183999999999997</v>
      </c>
      <c r="AL345" s="20">
        <f t="shared" si="291"/>
        <v>0</v>
      </c>
      <c r="AM345" s="21">
        <f t="shared" si="292"/>
        <v>2.68</v>
      </c>
      <c r="AN345" s="21">
        <f t="shared" si="293"/>
        <v>1.704</v>
      </c>
      <c r="AO345" s="21">
        <f t="shared" si="294"/>
        <v>8.4320000000000004</v>
      </c>
      <c r="AP345" s="21">
        <f t="shared" si="295"/>
        <v>4.6879999999999997</v>
      </c>
      <c r="AQ345" s="21">
        <f t="shared" si="296"/>
        <v>5.8159999999999998</v>
      </c>
      <c r="AR345" s="21">
        <f t="shared" si="297"/>
        <v>9.4640000000000004</v>
      </c>
      <c r="AS345" s="21">
        <f t="shared" si="298"/>
        <v>2.5680000000000001</v>
      </c>
      <c r="AT345" s="21">
        <f t="shared" si="299"/>
        <v>12.04</v>
      </c>
      <c r="AU345" s="21">
        <f t="shared" si="300"/>
        <v>2.7120000000000002</v>
      </c>
      <c r="AV345" s="21">
        <f t="shared" si="301"/>
        <v>2.1680000000000001</v>
      </c>
      <c r="AW345" s="21">
        <f t="shared" si="302"/>
        <v>1.728</v>
      </c>
      <c r="AX345" s="21">
        <f t="shared" si="303"/>
        <v>2.1840000000000002</v>
      </c>
      <c r="AY345" s="21">
        <f t="shared" si="304"/>
        <v>0</v>
      </c>
      <c r="AZ345" s="21">
        <f t="shared" si="305"/>
        <v>0</v>
      </c>
      <c r="BA345" s="21">
        <f t="shared" si="306"/>
        <v>0</v>
      </c>
      <c r="BB345" s="21">
        <f t="shared" si="307"/>
        <v>0</v>
      </c>
      <c r="BC345" s="21">
        <f t="shared" si="308"/>
        <v>0</v>
      </c>
      <c r="BD345" s="21">
        <f t="shared" si="309"/>
        <v>0</v>
      </c>
      <c r="BE345" s="21">
        <f t="shared" si="310"/>
        <v>0</v>
      </c>
      <c r="BF345" s="21">
        <f t="shared" si="311"/>
        <v>0</v>
      </c>
      <c r="BG345" s="21">
        <f t="shared" si="312"/>
        <v>0</v>
      </c>
      <c r="BH345" s="21">
        <f t="shared" si="313"/>
        <v>0</v>
      </c>
      <c r="BI345" s="21">
        <f t="shared" si="314"/>
        <v>0</v>
      </c>
      <c r="BJ345" s="21">
        <f t="shared" si="315"/>
        <v>0</v>
      </c>
      <c r="BK345" s="17">
        <f t="shared" si="316"/>
        <v>62.759180000000008</v>
      </c>
      <c r="BL345" s="22">
        <f t="shared" si="317"/>
        <v>63.803955000000009</v>
      </c>
      <c r="BM345" s="22">
        <f t="shared" si="318"/>
        <v>0</v>
      </c>
      <c r="BN345" s="22">
        <f t="shared" si="319"/>
        <v>3.0434750000000004</v>
      </c>
      <c r="BO345" s="22">
        <f t="shared" si="320"/>
        <v>1.9351050000000003</v>
      </c>
      <c r="BP345" s="22">
        <f t="shared" si="321"/>
        <v>9.5755900000000018</v>
      </c>
      <c r="BQ345" s="22">
        <f t="shared" si="322"/>
        <v>5.3238100000000008</v>
      </c>
      <c r="BR345" s="22">
        <f t="shared" si="323"/>
        <v>6.6047950000000011</v>
      </c>
      <c r="BS345" s="22">
        <f t="shared" si="324"/>
        <v>10.747555000000002</v>
      </c>
      <c r="BT345" s="22">
        <f t="shared" si="325"/>
        <v>2.9162850000000002</v>
      </c>
      <c r="BU345" s="22">
        <f t="shared" si="326"/>
        <v>13.672925000000001</v>
      </c>
      <c r="BV345" s="22">
        <f t="shared" si="327"/>
        <v>3.0798150000000004</v>
      </c>
      <c r="BW345" s="22">
        <f t="shared" si="328"/>
        <v>2.4620350000000002</v>
      </c>
      <c r="BX345" s="22">
        <f t="shared" si="329"/>
        <v>1.9623600000000003</v>
      </c>
      <c r="BY345" s="22">
        <f t="shared" si="330"/>
        <v>2.4802050000000002</v>
      </c>
      <c r="BZ345" s="22">
        <f t="shared" si="331"/>
        <v>0</v>
      </c>
      <c r="CA345" s="22">
        <f t="shared" si="332"/>
        <v>0</v>
      </c>
      <c r="CB345" s="22">
        <f t="shared" si="333"/>
        <v>0</v>
      </c>
      <c r="CC345" s="22">
        <f t="shared" si="334"/>
        <v>0</v>
      </c>
      <c r="CD345" s="22">
        <f t="shared" si="335"/>
        <v>0</v>
      </c>
      <c r="CE345" s="22">
        <f t="shared" si="336"/>
        <v>0</v>
      </c>
      <c r="CF345" s="22">
        <f t="shared" si="337"/>
        <v>0</v>
      </c>
      <c r="CG345" s="22">
        <f t="shared" si="338"/>
        <v>0</v>
      </c>
      <c r="CH345" s="22">
        <f t="shared" si="339"/>
        <v>0</v>
      </c>
      <c r="CI345" s="22">
        <f t="shared" si="340"/>
        <v>0</v>
      </c>
      <c r="CJ345" s="22">
        <f t="shared" si="341"/>
        <v>0</v>
      </c>
      <c r="CK345" s="22">
        <f t="shared" si="342"/>
        <v>0</v>
      </c>
    </row>
    <row r="346" spans="1:89" x14ac:dyDescent="0.25">
      <c r="A346" t="str">
        <f>VLOOKUP($C346,'Tech Pallet'!$A:$J,10,0)</f>
        <v>PIC</v>
      </c>
      <c r="B346" s="30" t="str">
        <f>VLOOKUP(C346,'Tech Pallet'!A:I,3,0)</f>
        <v>2.4 Gal</v>
      </c>
      <c r="C346" s="12">
        <f>VLOOKUP($D346,'DU -UCC'!B:C,2,0)</f>
        <v>69600859</v>
      </c>
      <c r="D346" s="84">
        <v>10076840003966</v>
      </c>
      <c r="E346" s="85" t="s">
        <v>447</v>
      </c>
      <c r="F346" s="86">
        <v>6170</v>
      </c>
      <c r="G346" s="86">
        <v>264</v>
      </c>
      <c r="H346" s="86">
        <v>244</v>
      </c>
      <c r="I346" s="86">
        <v>952</v>
      </c>
      <c r="J346" s="86">
        <v>885</v>
      </c>
      <c r="K346" s="86">
        <v>441</v>
      </c>
      <c r="L346" s="86">
        <v>1074</v>
      </c>
      <c r="M346" s="86">
        <v>1126</v>
      </c>
      <c r="N346" s="86">
        <v>1069</v>
      </c>
      <c r="O346" s="86">
        <v>526</v>
      </c>
      <c r="P346" s="86">
        <v>442</v>
      </c>
      <c r="Q346" s="86">
        <v>175</v>
      </c>
      <c r="R346" s="86">
        <v>273</v>
      </c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23">
        <f t="shared" si="287"/>
        <v>13641</v>
      </c>
      <c r="AF346">
        <f>VLOOKUP($C346,'Tech Pallet'!$A:$I,9,0)</f>
        <v>125</v>
      </c>
      <c r="AG346">
        <f>VLOOKUP($C346,'Tech Pallet'!$A:$H,8,0)</f>
        <v>9.0850000000000011E-3</v>
      </c>
      <c r="AH346" s="25">
        <f t="shared" si="343"/>
        <v>7471</v>
      </c>
      <c r="AI346" s="25">
        <f t="shared" si="288"/>
        <v>0</v>
      </c>
      <c r="AJ346" s="8">
        <f t="shared" si="289"/>
        <v>49.36</v>
      </c>
      <c r="AK346" s="21">
        <f t="shared" si="290"/>
        <v>59.768000000000001</v>
      </c>
      <c r="AL346" s="20">
        <f t="shared" si="291"/>
        <v>0</v>
      </c>
      <c r="AM346" s="21">
        <f t="shared" si="292"/>
        <v>2.1120000000000001</v>
      </c>
      <c r="AN346" s="21">
        <f t="shared" si="293"/>
        <v>1.952</v>
      </c>
      <c r="AO346" s="21">
        <f t="shared" si="294"/>
        <v>7.6159999999999997</v>
      </c>
      <c r="AP346" s="21">
        <f t="shared" si="295"/>
        <v>7.08</v>
      </c>
      <c r="AQ346" s="21">
        <f t="shared" si="296"/>
        <v>3.528</v>
      </c>
      <c r="AR346" s="21">
        <f t="shared" si="297"/>
        <v>8.5920000000000005</v>
      </c>
      <c r="AS346" s="21">
        <f t="shared" si="298"/>
        <v>9.0079999999999991</v>
      </c>
      <c r="AT346" s="21">
        <f t="shared" si="299"/>
        <v>8.5519999999999996</v>
      </c>
      <c r="AU346" s="21">
        <f t="shared" si="300"/>
        <v>4.2080000000000002</v>
      </c>
      <c r="AV346" s="21">
        <f t="shared" si="301"/>
        <v>3.536</v>
      </c>
      <c r="AW346" s="21">
        <f t="shared" si="302"/>
        <v>1.4</v>
      </c>
      <c r="AX346" s="21">
        <f t="shared" si="303"/>
        <v>2.1840000000000002</v>
      </c>
      <c r="AY346" s="21">
        <f t="shared" si="304"/>
        <v>0</v>
      </c>
      <c r="AZ346" s="21">
        <f t="shared" si="305"/>
        <v>0</v>
      </c>
      <c r="BA346" s="21">
        <f t="shared" si="306"/>
        <v>0</v>
      </c>
      <c r="BB346" s="21">
        <f t="shared" si="307"/>
        <v>0</v>
      </c>
      <c r="BC346" s="21">
        <f t="shared" si="308"/>
        <v>0</v>
      </c>
      <c r="BD346" s="21">
        <f t="shared" si="309"/>
        <v>0</v>
      </c>
      <c r="BE346" s="21">
        <f t="shared" si="310"/>
        <v>0</v>
      </c>
      <c r="BF346" s="21">
        <f t="shared" si="311"/>
        <v>0</v>
      </c>
      <c r="BG346" s="21">
        <f t="shared" si="312"/>
        <v>0</v>
      </c>
      <c r="BH346" s="21">
        <f t="shared" si="313"/>
        <v>0</v>
      </c>
      <c r="BI346" s="21">
        <f t="shared" si="314"/>
        <v>0</v>
      </c>
      <c r="BJ346" s="21">
        <f t="shared" si="315"/>
        <v>0</v>
      </c>
      <c r="BK346" s="17">
        <f t="shared" si="316"/>
        <v>56.05445000000001</v>
      </c>
      <c r="BL346" s="22">
        <f t="shared" si="317"/>
        <v>67.874035000000006</v>
      </c>
      <c r="BM346" s="22">
        <f t="shared" si="318"/>
        <v>0</v>
      </c>
      <c r="BN346" s="22">
        <f t="shared" si="319"/>
        <v>2.3984400000000003</v>
      </c>
      <c r="BO346" s="22">
        <f t="shared" si="320"/>
        <v>2.2167400000000002</v>
      </c>
      <c r="BP346" s="22">
        <f t="shared" si="321"/>
        <v>8.6489200000000004</v>
      </c>
      <c r="BQ346" s="22">
        <f t="shared" si="322"/>
        <v>8.0402250000000013</v>
      </c>
      <c r="BR346" s="22">
        <f t="shared" si="323"/>
        <v>4.0064850000000005</v>
      </c>
      <c r="BS346" s="22">
        <f t="shared" si="324"/>
        <v>9.7572900000000011</v>
      </c>
      <c r="BT346" s="22">
        <f t="shared" si="325"/>
        <v>10.229710000000001</v>
      </c>
      <c r="BU346" s="22">
        <f t="shared" si="326"/>
        <v>9.7118650000000013</v>
      </c>
      <c r="BV346" s="22">
        <f t="shared" si="327"/>
        <v>4.7787100000000002</v>
      </c>
      <c r="BW346" s="22">
        <f t="shared" si="328"/>
        <v>4.0155700000000003</v>
      </c>
      <c r="BX346" s="22">
        <f t="shared" si="329"/>
        <v>1.5898750000000001</v>
      </c>
      <c r="BY346" s="22">
        <f t="shared" si="330"/>
        <v>2.4802050000000002</v>
      </c>
      <c r="BZ346" s="22">
        <f t="shared" si="331"/>
        <v>0</v>
      </c>
      <c r="CA346" s="22">
        <f t="shared" si="332"/>
        <v>0</v>
      </c>
      <c r="CB346" s="22">
        <f t="shared" si="333"/>
        <v>0</v>
      </c>
      <c r="CC346" s="22">
        <f t="shared" si="334"/>
        <v>0</v>
      </c>
      <c r="CD346" s="22">
        <f t="shared" si="335"/>
        <v>0</v>
      </c>
      <c r="CE346" s="22">
        <f t="shared" si="336"/>
        <v>0</v>
      </c>
      <c r="CF346" s="22">
        <f t="shared" si="337"/>
        <v>0</v>
      </c>
      <c r="CG346" s="22">
        <f t="shared" si="338"/>
        <v>0</v>
      </c>
      <c r="CH346" s="22">
        <f t="shared" si="339"/>
        <v>0</v>
      </c>
      <c r="CI346" s="22">
        <f t="shared" si="340"/>
        <v>0</v>
      </c>
      <c r="CJ346" s="22">
        <f t="shared" si="341"/>
        <v>0</v>
      </c>
      <c r="CK346" s="22">
        <f t="shared" si="342"/>
        <v>0</v>
      </c>
    </row>
    <row r="347" spans="1:89" x14ac:dyDescent="0.25">
      <c r="A347" t="str">
        <f>VLOOKUP($C347,'Tech Pallet'!$A:$J,10,0)</f>
        <v>PIC</v>
      </c>
      <c r="B347" s="30" t="str">
        <f>VLOOKUP(C347,'Tech Pallet'!A:I,3,0)</f>
        <v>2.4 Gal</v>
      </c>
      <c r="C347" s="12">
        <f>VLOOKUP($D347,'DU -UCC'!B:C,2,0)</f>
        <v>65640070</v>
      </c>
      <c r="D347" s="84">
        <v>10076840004628</v>
      </c>
      <c r="E347" s="85" t="s">
        <v>539</v>
      </c>
      <c r="F347" s="86">
        <v>0</v>
      </c>
      <c r="G347" s="86">
        <v>0</v>
      </c>
      <c r="H347" s="86">
        <v>0</v>
      </c>
      <c r="I347" s="86">
        <v>0</v>
      </c>
      <c r="J347" s="86">
        <v>0</v>
      </c>
      <c r="K347" s="86">
        <v>0</v>
      </c>
      <c r="L347" s="86">
        <v>0</v>
      </c>
      <c r="M347" s="86">
        <v>0</v>
      </c>
      <c r="N347" s="86">
        <v>0</v>
      </c>
      <c r="O347" s="86">
        <v>0</v>
      </c>
      <c r="P347" s="86">
        <v>0</v>
      </c>
      <c r="Q347" s="86">
        <v>0</v>
      </c>
      <c r="R347" s="86">
        <v>0</v>
      </c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23">
        <f t="shared" si="287"/>
        <v>0</v>
      </c>
      <c r="AF347">
        <f>VLOOKUP($C347,'Tech Pallet'!$A:$I,9,0)</f>
        <v>125</v>
      </c>
      <c r="AG347">
        <f>VLOOKUP($C347,'Tech Pallet'!$A:$H,8,0)</f>
        <v>9.0848256361922702E-3</v>
      </c>
      <c r="AH347" s="25">
        <f t="shared" si="343"/>
        <v>0</v>
      </c>
      <c r="AI347" s="25">
        <f t="shared" si="288"/>
        <v>0</v>
      </c>
      <c r="AJ347" s="8">
        <f t="shared" si="289"/>
        <v>0</v>
      </c>
      <c r="AK347" s="21">
        <f t="shared" si="290"/>
        <v>0</v>
      </c>
      <c r="AL347" s="20">
        <f t="shared" si="291"/>
        <v>0</v>
      </c>
      <c r="AM347" s="21">
        <f t="shared" si="292"/>
        <v>0</v>
      </c>
      <c r="AN347" s="21">
        <f t="shared" si="293"/>
        <v>0</v>
      </c>
      <c r="AO347" s="21">
        <f t="shared" si="294"/>
        <v>0</v>
      </c>
      <c r="AP347" s="21">
        <f t="shared" si="295"/>
        <v>0</v>
      </c>
      <c r="AQ347" s="21">
        <f t="shared" si="296"/>
        <v>0</v>
      </c>
      <c r="AR347" s="21">
        <f t="shared" si="297"/>
        <v>0</v>
      </c>
      <c r="AS347" s="21">
        <f t="shared" si="298"/>
        <v>0</v>
      </c>
      <c r="AT347" s="21">
        <f t="shared" si="299"/>
        <v>0</v>
      </c>
      <c r="AU347" s="21">
        <f t="shared" si="300"/>
        <v>0</v>
      </c>
      <c r="AV347" s="21">
        <f t="shared" si="301"/>
        <v>0</v>
      </c>
      <c r="AW347" s="21">
        <f t="shared" si="302"/>
        <v>0</v>
      </c>
      <c r="AX347" s="21">
        <f t="shared" si="303"/>
        <v>0</v>
      </c>
      <c r="AY347" s="21">
        <f t="shared" si="304"/>
        <v>0</v>
      </c>
      <c r="AZ347" s="21">
        <f t="shared" si="305"/>
        <v>0</v>
      </c>
      <c r="BA347" s="21">
        <f t="shared" si="306"/>
        <v>0</v>
      </c>
      <c r="BB347" s="21">
        <f t="shared" si="307"/>
        <v>0</v>
      </c>
      <c r="BC347" s="21">
        <f t="shared" si="308"/>
        <v>0</v>
      </c>
      <c r="BD347" s="21">
        <f t="shared" si="309"/>
        <v>0</v>
      </c>
      <c r="BE347" s="21">
        <f t="shared" si="310"/>
        <v>0</v>
      </c>
      <c r="BF347" s="21">
        <f t="shared" si="311"/>
        <v>0</v>
      </c>
      <c r="BG347" s="21">
        <f t="shared" si="312"/>
        <v>0</v>
      </c>
      <c r="BH347" s="21">
        <f t="shared" si="313"/>
        <v>0</v>
      </c>
      <c r="BI347" s="21">
        <f t="shared" si="314"/>
        <v>0</v>
      </c>
      <c r="BJ347" s="21">
        <f t="shared" si="315"/>
        <v>0</v>
      </c>
      <c r="BK347" s="17">
        <f t="shared" si="316"/>
        <v>0</v>
      </c>
      <c r="BL347" s="22">
        <f t="shared" si="317"/>
        <v>0</v>
      </c>
      <c r="BM347" s="22">
        <f t="shared" si="318"/>
        <v>0</v>
      </c>
      <c r="BN347" s="22">
        <f t="shared" si="319"/>
        <v>0</v>
      </c>
      <c r="BO347" s="22">
        <f t="shared" si="320"/>
        <v>0</v>
      </c>
      <c r="BP347" s="22">
        <f t="shared" si="321"/>
        <v>0</v>
      </c>
      <c r="BQ347" s="22">
        <f t="shared" si="322"/>
        <v>0</v>
      </c>
      <c r="BR347" s="22">
        <f t="shared" si="323"/>
        <v>0</v>
      </c>
      <c r="BS347" s="22">
        <f t="shared" si="324"/>
        <v>0</v>
      </c>
      <c r="BT347" s="22">
        <f t="shared" si="325"/>
        <v>0</v>
      </c>
      <c r="BU347" s="22">
        <f t="shared" si="326"/>
        <v>0</v>
      </c>
      <c r="BV347" s="22">
        <f t="shared" si="327"/>
        <v>0</v>
      </c>
      <c r="BW347" s="22">
        <f t="shared" si="328"/>
        <v>0</v>
      </c>
      <c r="BX347" s="22">
        <f t="shared" si="329"/>
        <v>0</v>
      </c>
      <c r="BY347" s="22">
        <f t="shared" si="330"/>
        <v>0</v>
      </c>
      <c r="BZ347" s="22">
        <f t="shared" si="331"/>
        <v>0</v>
      </c>
      <c r="CA347" s="22">
        <f t="shared" si="332"/>
        <v>0</v>
      </c>
      <c r="CB347" s="22">
        <f t="shared" si="333"/>
        <v>0</v>
      </c>
      <c r="CC347" s="22">
        <f t="shared" si="334"/>
        <v>0</v>
      </c>
      <c r="CD347" s="22">
        <f t="shared" si="335"/>
        <v>0</v>
      </c>
      <c r="CE347" s="22">
        <f t="shared" si="336"/>
        <v>0</v>
      </c>
      <c r="CF347" s="22">
        <f t="shared" si="337"/>
        <v>0</v>
      </c>
      <c r="CG347" s="22">
        <f t="shared" si="338"/>
        <v>0</v>
      </c>
      <c r="CH347" s="22">
        <f t="shared" si="339"/>
        <v>0</v>
      </c>
      <c r="CI347" s="22">
        <f t="shared" si="340"/>
        <v>0</v>
      </c>
      <c r="CJ347" s="22">
        <f t="shared" si="341"/>
        <v>0</v>
      </c>
      <c r="CK347" s="22">
        <f t="shared" si="342"/>
        <v>0</v>
      </c>
    </row>
    <row r="348" spans="1:89" x14ac:dyDescent="0.25">
      <c r="A348" t="str">
        <f>VLOOKUP($C348,'Tech Pallet'!$A:$J,10,0)</f>
        <v>PIC</v>
      </c>
      <c r="B348" s="30" t="str">
        <f>VLOOKUP(C348,'Tech Pallet'!A:I,3,0)</f>
        <v>2.4 Gal</v>
      </c>
      <c r="C348" s="12">
        <f>VLOOKUP($D348,'DU -UCC'!B:C,2,0)</f>
        <v>65498063</v>
      </c>
      <c r="D348" s="84">
        <v>10076840004666</v>
      </c>
      <c r="E348" s="85" t="s">
        <v>832</v>
      </c>
      <c r="F348" s="86"/>
      <c r="G348" s="86">
        <v>0</v>
      </c>
      <c r="H348" s="86">
        <v>0</v>
      </c>
      <c r="I348" s="86">
        <v>0</v>
      </c>
      <c r="J348" s="86">
        <v>0</v>
      </c>
      <c r="K348" s="86">
        <v>0</v>
      </c>
      <c r="L348" s="86">
        <v>0</v>
      </c>
      <c r="M348" s="86">
        <v>0</v>
      </c>
      <c r="N348" s="86">
        <v>0</v>
      </c>
      <c r="O348" s="86">
        <v>0</v>
      </c>
      <c r="P348" s="86">
        <v>0</v>
      </c>
      <c r="Q348" s="86">
        <v>0</v>
      </c>
      <c r="R348" s="86">
        <v>0</v>
      </c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23">
        <f t="shared" si="287"/>
        <v>0</v>
      </c>
      <c r="AF348">
        <f>VLOOKUP($C348,'Tech Pallet'!$A:$I,9,0)</f>
        <v>125</v>
      </c>
      <c r="AG348">
        <f>VLOOKUP($C348,'Tech Pallet'!$A:$H,8,0)</f>
        <v>9.0850000000000011E-3</v>
      </c>
      <c r="AH348" s="25">
        <f t="shared" si="343"/>
        <v>0</v>
      </c>
      <c r="AI348" s="25">
        <f t="shared" si="288"/>
        <v>0</v>
      </c>
      <c r="AJ348" s="8">
        <f t="shared" si="289"/>
        <v>0</v>
      </c>
      <c r="AK348" s="21">
        <f t="shared" si="290"/>
        <v>0</v>
      </c>
      <c r="AL348" s="20">
        <f t="shared" si="291"/>
        <v>0</v>
      </c>
      <c r="AM348" s="21">
        <f t="shared" si="292"/>
        <v>0</v>
      </c>
      <c r="AN348" s="21">
        <f t="shared" si="293"/>
        <v>0</v>
      </c>
      <c r="AO348" s="21">
        <f t="shared" si="294"/>
        <v>0</v>
      </c>
      <c r="AP348" s="21">
        <f t="shared" si="295"/>
        <v>0</v>
      </c>
      <c r="AQ348" s="21">
        <f t="shared" si="296"/>
        <v>0</v>
      </c>
      <c r="AR348" s="21">
        <f t="shared" si="297"/>
        <v>0</v>
      </c>
      <c r="AS348" s="21">
        <f t="shared" si="298"/>
        <v>0</v>
      </c>
      <c r="AT348" s="21">
        <f t="shared" si="299"/>
        <v>0</v>
      </c>
      <c r="AU348" s="21">
        <f t="shared" si="300"/>
        <v>0</v>
      </c>
      <c r="AV348" s="21">
        <f t="shared" si="301"/>
        <v>0</v>
      </c>
      <c r="AW348" s="21">
        <f t="shared" si="302"/>
        <v>0</v>
      </c>
      <c r="AX348" s="21">
        <f t="shared" si="303"/>
        <v>0</v>
      </c>
      <c r="AY348" s="21">
        <f t="shared" si="304"/>
        <v>0</v>
      </c>
      <c r="AZ348" s="21">
        <f t="shared" si="305"/>
        <v>0</v>
      </c>
      <c r="BA348" s="21">
        <f t="shared" si="306"/>
        <v>0</v>
      </c>
      <c r="BB348" s="21">
        <f t="shared" si="307"/>
        <v>0</v>
      </c>
      <c r="BC348" s="21">
        <f t="shared" si="308"/>
        <v>0</v>
      </c>
      <c r="BD348" s="21">
        <f t="shared" si="309"/>
        <v>0</v>
      </c>
      <c r="BE348" s="21">
        <f t="shared" si="310"/>
        <v>0</v>
      </c>
      <c r="BF348" s="21">
        <f t="shared" si="311"/>
        <v>0</v>
      </c>
      <c r="BG348" s="21">
        <f t="shared" si="312"/>
        <v>0</v>
      </c>
      <c r="BH348" s="21">
        <f t="shared" si="313"/>
        <v>0</v>
      </c>
      <c r="BI348" s="21">
        <f t="shared" si="314"/>
        <v>0</v>
      </c>
      <c r="BJ348" s="21">
        <f t="shared" si="315"/>
        <v>0</v>
      </c>
      <c r="BK348" s="17">
        <f t="shared" si="316"/>
        <v>0</v>
      </c>
      <c r="BL348" s="22">
        <f t="shared" si="317"/>
        <v>0</v>
      </c>
      <c r="BM348" s="22">
        <f t="shared" si="318"/>
        <v>0</v>
      </c>
      <c r="BN348" s="22">
        <f t="shared" si="319"/>
        <v>0</v>
      </c>
      <c r="BO348" s="22">
        <f t="shared" si="320"/>
        <v>0</v>
      </c>
      <c r="BP348" s="22">
        <f t="shared" si="321"/>
        <v>0</v>
      </c>
      <c r="BQ348" s="22">
        <f t="shared" si="322"/>
        <v>0</v>
      </c>
      <c r="BR348" s="22">
        <f t="shared" si="323"/>
        <v>0</v>
      </c>
      <c r="BS348" s="22">
        <f t="shared" si="324"/>
        <v>0</v>
      </c>
      <c r="BT348" s="22">
        <f t="shared" si="325"/>
        <v>0</v>
      </c>
      <c r="BU348" s="22">
        <f t="shared" si="326"/>
        <v>0</v>
      </c>
      <c r="BV348" s="22">
        <f t="shared" si="327"/>
        <v>0</v>
      </c>
      <c r="BW348" s="22">
        <f t="shared" si="328"/>
        <v>0</v>
      </c>
      <c r="BX348" s="22">
        <f t="shared" si="329"/>
        <v>0</v>
      </c>
      <c r="BY348" s="22">
        <f t="shared" si="330"/>
        <v>0</v>
      </c>
      <c r="BZ348" s="22">
        <f t="shared" si="331"/>
        <v>0</v>
      </c>
      <c r="CA348" s="22">
        <f t="shared" si="332"/>
        <v>0</v>
      </c>
      <c r="CB348" s="22">
        <f t="shared" si="333"/>
        <v>0</v>
      </c>
      <c r="CC348" s="22">
        <f t="shared" si="334"/>
        <v>0</v>
      </c>
      <c r="CD348" s="22">
        <f t="shared" si="335"/>
        <v>0</v>
      </c>
      <c r="CE348" s="22">
        <f t="shared" si="336"/>
        <v>0</v>
      </c>
      <c r="CF348" s="22">
        <f t="shared" si="337"/>
        <v>0</v>
      </c>
      <c r="CG348" s="22">
        <f t="shared" si="338"/>
        <v>0</v>
      </c>
      <c r="CH348" s="22">
        <f t="shared" si="339"/>
        <v>0</v>
      </c>
      <c r="CI348" s="22">
        <f t="shared" si="340"/>
        <v>0</v>
      </c>
      <c r="CJ348" s="22">
        <f t="shared" si="341"/>
        <v>0</v>
      </c>
      <c r="CK348" s="22">
        <f t="shared" si="342"/>
        <v>0</v>
      </c>
    </row>
    <row r="349" spans="1:89" x14ac:dyDescent="0.25">
      <c r="A349" t="str">
        <f>VLOOKUP($C349,'Tech Pallet'!$A:$J,10,0)</f>
        <v>PIC</v>
      </c>
      <c r="B349" s="30" t="str">
        <f>VLOOKUP(C349,'Tech Pallet'!A:I,3,0)</f>
        <v>2.4 Gal</v>
      </c>
      <c r="C349" s="12">
        <f>VLOOKUP($D349,'DU -UCC'!B:C,2,0)</f>
        <v>67278370</v>
      </c>
      <c r="D349" s="84">
        <v>10076840104021</v>
      </c>
      <c r="E349" s="85" t="s">
        <v>448</v>
      </c>
      <c r="F349" s="86">
        <v>6906</v>
      </c>
      <c r="G349" s="86">
        <v>215</v>
      </c>
      <c r="H349" s="86">
        <v>109</v>
      </c>
      <c r="I349" s="86">
        <v>734</v>
      </c>
      <c r="J349" s="86">
        <v>776</v>
      </c>
      <c r="K349" s="86">
        <v>651</v>
      </c>
      <c r="L349" s="86">
        <v>963</v>
      </c>
      <c r="M349" s="86">
        <v>1479</v>
      </c>
      <c r="N349" s="86">
        <v>1049</v>
      </c>
      <c r="O349" s="86">
        <v>228</v>
      </c>
      <c r="P349" s="86">
        <v>308</v>
      </c>
      <c r="Q349" s="86">
        <v>130</v>
      </c>
      <c r="R349" s="86">
        <v>242</v>
      </c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23">
        <f t="shared" si="287"/>
        <v>13790</v>
      </c>
      <c r="AF349">
        <f>VLOOKUP($C349,'Tech Pallet'!$A:$I,9,0)</f>
        <v>125</v>
      </c>
      <c r="AG349">
        <f>VLOOKUP($C349,'Tech Pallet'!$A:$H,8,0)</f>
        <v>9.0848256361922702E-3</v>
      </c>
      <c r="AH349" s="25">
        <f t="shared" si="343"/>
        <v>6884</v>
      </c>
      <c r="AI349" s="25">
        <f t="shared" si="288"/>
        <v>0</v>
      </c>
      <c r="AJ349" s="8">
        <f t="shared" si="289"/>
        <v>55.247999999999998</v>
      </c>
      <c r="AK349" s="21">
        <f t="shared" si="290"/>
        <v>55.072000000000003</v>
      </c>
      <c r="AL349" s="20">
        <f t="shared" si="291"/>
        <v>0</v>
      </c>
      <c r="AM349" s="21">
        <f t="shared" si="292"/>
        <v>1.72</v>
      </c>
      <c r="AN349" s="21">
        <f t="shared" si="293"/>
        <v>0.872</v>
      </c>
      <c r="AO349" s="21">
        <f t="shared" si="294"/>
        <v>5.8719999999999999</v>
      </c>
      <c r="AP349" s="21">
        <f t="shared" si="295"/>
        <v>6.2080000000000002</v>
      </c>
      <c r="AQ349" s="21">
        <f t="shared" si="296"/>
        <v>5.2080000000000002</v>
      </c>
      <c r="AR349" s="21">
        <f t="shared" si="297"/>
        <v>7.7039999999999997</v>
      </c>
      <c r="AS349" s="21">
        <f t="shared" si="298"/>
        <v>11.832000000000001</v>
      </c>
      <c r="AT349" s="21">
        <f t="shared" si="299"/>
        <v>8.3919999999999995</v>
      </c>
      <c r="AU349" s="21">
        <f t="shared" si="300"/>
        <v>1.8240000000000001</v>
      </c>
      <c r="AV349" s="21">
        <f t="shared" si="301"/>
        <v>2.464</v>
      </c>
      <c r="AW349" s="21">
        <f t="shared" si="302"/>
        <v>1.04</v>
      </c>
      <c r="AX349" s="21">
        <f t="shared" si="303"/>
        <v>1.9359999999999999</v>
      </c>
      <c r="AY349" s="21">
        <f t="shared" si="304"/>
        <v>0</v>
      </c>
      <c r="AZ349" s="21">
        <f t="shared" si="305"/>
        <v>0</v>
      </c>
      <c r="BA349" s="21">
        <f t="shared" si="306"/>
        <v>0</v>
      </c>
      <c r="BB349" s="21">
        <f t="shared" si="307"/>
        <v>0</v>
      </c>
      <c r="BC349" s="21">
        <f t="shared" si="308"/>
        <v>0</v>
      </c>
      <c r="BD349" s="21">
        <f t="shared" si="309"/>
        <v>0</v>
      </c>
      <c r="BE349" s="21">
        <f t="shared" si="310"/>
        <v>0</v>
      </c>
      <c r="BF349" s="21">
        <f t="shared" si="311"/>
        <v>0</v>
      </c>
      <c r="BG349" s="21">
        <f t="shared" si="312"/>
        <v>0</v>
      </c>
      <c r="BH349" s="21">
        <f t="shared" si="313"/>
        <v>0</v>
      </c>
      <c r="BI349" s="21">
        <f t="shared" si="314"/>
        <v>0</v>
      </c>
      <c r="BJ349" s="21">
        <f t="shared" si="315"/>
        <v>0</v>
      </c>
      <c r="BK349" s="17">
        <f t="shared" si="316"/>
        <v>62.73980584354382</v>
      </c>
      <c r="BL349" s="22">
        <f t="shared" si="317"/>
        <v>62.539939679547587</v>
      </c>
      <c r="BM349" s="22">
        <f t="shared" si="318"/>
        <v>0</v>
      </c>
      <c r="BN349" s="22">
        <f t="shared" si="319"/>
        <v>1.9532375117813381</v>
      </c>
      <c r="BO349" s="22">
        <f t="shared" si="320"/>
        <v>0.99024599434495741</v>
      </c>
      <c r="BP349" s="22">
        <f t="shared" si="321"/>
        <v>6.6682620169651265</v>
      </c>
      <c r="BQ349" s="22">
        <f t="shared" si="322"/>
        <v>7.0498246936852018</v>
      </c>
      <c r="BR349" s="22">
        <f t="shared" si="323"/>
        <v>5.914221489161168</v>
      </c>
      <c r="BS349" s="22">
        <f t="shared" si="324"/>
        <v>8.7486870876531562</v>
      </c>
      <c r="BT349" s="22">
        <f t="shared" si="325"/>
        <v>13.436457115928368</v>
      </c>
      <c r="BU349" s="22">
        <f t="shared" si="326"/>
        <v>9.5299820923656906</v>
      </c>
      <c r="BV349" s="22">
        <f t="shared" si="327"/>
        <v>2.0713402450518377</v>
      </c>
      <c r="BW349" s="22">
        <f t="shared" si="328"/>
        <v>2.7981262959472191</v>
      </c>
      <c r="BX349" s="22">
        <f t="shared" si="329"/>
        <v>1.1810273327049952</v>
      </c>
      <c r="BY349" s="22">
        <f t="shared" si="330"/>
        <v>2.1985278039585294</v>
      </c>
      <c r="BZ349" s="22">
        <f t="shared" si="331"/>
        <v>0</v>
      </c>
      <c r="CA349" s="22">
        <f t="shared" si="332"/>
        <v>0</v>
      </c>
      <c r="CB349" s="22">
        <f t="shared" si="333"/>
        <v>0</v>
      </c>
      <c r="CC349" s="22">
        <f t="shared" si="334"/>
        <v>0</v>
      </c>
      <c r="CD349" s="22">
        <f t="shared" si="335"/>
        <v>0</v>
      </c>
      <c r="CE349" s="22">
        <f t="shared" si="336"/>
        <v>0</v>
      </c>
      <c r="CF349" s="22">
        <f t="shared" si="337"/>
        <v>0</v>
      </c>
      <c r="CG349" s="22">
        <f t="shared" si="338"/>
        <v>0</v>
      </c>
      <c r="CH349" s="22">
        <f t="shared" si="339"/>
        <v>0</v>
      </c>
      <c r="CI349" s="22">
        <f t="shared" si="340"/>
        <v>0</v>
      </c>
      <c r="CJ349" s="22">
        <f t="shared" si="341"/>
        <v>0</v>
      </c>
      <c r="CK349" s="22">
        <f t="shared" si="342"/>
        <v>0</v>
      </c>
    </row>
    <row r="350" spans="1:89" x14ac:dyDescent="0.25">
      <c r="A350" t="str">
        <f>VLOOKUP($C350,'Tech Pallet'!$A:$J,10,0)</f>
        <v>NOV</v>
      </c>
      <c r="B350" s="30" t="str">
        <f>VLOOKUP(C350,'Tech Pallet'!A:I,3,0)</f>
        <v>TAL NV</v>
      </c>
      <c r="C350" s="12">
        <f>VLOOKUP($D350,'DU -UCC'!B:C,2,0)</f>
        <v>69706147</v>
      </c>
      <c r="D350" s="84">
        <v>10186852001642</v>
      </c>
      <c r="E350" s="85" t="s">
        <v>325</v>
      </c>
      <c r="F350" s="86">
        <v>161530</v>
      </c>
      <c r="G350" s="86">
        <v>6282</v>
      </c>
      <c r="H350" s="86">
        <v>6194</v>
      </c>
      <c r="I350" s="86">
        <v>4501</v>
      </c>
      <c r="J350" s="86">
        <v>3792</v>
      </c>
      <c r="K350" s="86">
        <v>5232</v>
      </c>
      <c r="L350" s="86">
        <v>6548</v>
      </c>
      <c r="M350" s="86">
        <v>6106</v>
      </c>
      <c r="N350" s="86">
        <v>2416</v>
      </c>
      <c r="O350" s="86">
        <v>2298</v>
      </c>
      <c r="P350" s="86">
        <v>1840</v>
      </c>
      <c r="Q350" s="86">
        <v>1760</v>
      </c>
      <c r="R350" s="86">
        <v>2717</v>
      </c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23">
        <f t="shared" si="287"/>
        <v>211216</v>
      </c>
      <c r="AF350">
        <f>VLOOKUP($C350,'Tech Pallet'!$A:$I,9,0)</f>
        <v>176</v>
      </c>
      <c r="AG350">
        <f>VLOOKUP($C350,'Tech Pallet'!$A:$H,8,0)</f>
        <v>1.98E-3</v>
      </c>
      <c r="AH350" s="25">
        <f t="shared" si="343"/>
        <v>49686</v>
      </c>
      <c r="AI350" s="25">
        <f t="shared" si="288"/>
        <v>0</v>
      </c>
      <c r="AJ350" s="8">
        <f t="shared" si="289"/>
        <v>917.78409090909088</v>
      </c>
      <c r="AK350" s="21">
        <f t="shared" si="290"/>
        <v>282.30681818181819</v>
      </c>
      <c r="AL350" s="20">
        <f t="shared" si="291"/>
        <v>0</v>
      </c>
      <c r="AM350" s="21">
        <f t="shared" si="292"/>
        <v>35.69318181818182</v>
      </c>
      <c r="AN350" s="21">
        <f t="shared" si="293"/>
        <v>35.19318181818182</v>
      </c>
      <c r="AO350" s="21">
        <f t="shared" si="294"/>
        <v>25.573863636363637</v>
      </c>
      <c r="AP350" s="21">
        <f t="shared" si="295"/>
        <v>21.545454545454547</v>
      </c>
      <c r="AQ350" s="21">
        <f t="shared" si="296"/>
        <v>29.727272727272727</v>
      </c>
      <c r="AR350" s="21">
        <f t="shared" si="297"/>
        <v>37.204545454545453</v>
      </c>
      <c r="AS350" s="21">
        <f t="shared" si="298"/>
        <v>34.69318181818182</v>
      </c>
      <c r="AT350" s="21">
        <f t="shared" si="299"/>
        <v>13.727272727272727</v>
      </c>
      <c r="AU350" s="21">
        <f t="shared" si="300"/>
        <v>13.056818181818182</v>
      </c>
      <c r="AV350" s="21">
        <f t="shared" si="301"/>
        <v>10.454545454545455</v>
      </c>
      <c r="AW350" s="21">
        <f t="shared" si="302"/>
        <v>10</v>
      </c>
      <c r="AX350" s="21">
        <f t="shared" si="303"/>
        <v>15.4375</v>
      </c>
      <c r="AY350" s="21">
        <f t="shared" si="304"/>
        <v>0</v>
      </c>
      <c r="AZ350" s="21">
        <f t="shared" si="305"/>
        <v>0</v>
      </c>
      <c r="BA350" s="21">
        <f t="shared" si="306"/>
        <v>0</v>
      </c>
      <c r="BB350" s="21">
        <f t="shared" si="307"/>
        <v>0</v>
      </c>
      <c r="BC350" s="21">
        <f t="shared" si="308"/>
        <v>0</v>
      </c>
      <c r="BD350" s="21">
        <f t="shared" si="309"/>
        <v>0</v>
      </c>
      <c r="BE350" s="21">
        <f t="shared" si="310"/>
        <v>0</v>
      </c>
      <c r="BF350" s="21">
        <f t="shared" si="311"/>
        <v>0</v>
      </c>
      <c r="BG350" s="21">
        <f t="shared" si="312"/>
        <v>0</v>
      </c>
      <c r="BH350" s="21">
        <f t="shared" si="313"/>
        <v>0</v>
      </c>
      <c r="BI350" s="21">
        <f t="shared" si="314"/>
        <v>0</v>
      </c>
      <c r="BJ350" s="21">
        <f t="shared" si="315"/>
        <v>0</v>
      </c>
      <c r="BK350" s="17">
        <f t="shared" si="316"/>
        <v>319.82940000000002</v>
      </c>
      <c r="BL350" s="22">
        <f t="shared" si="317"/>
        <v>98.378280000000004</v>
      </c>
      <c r="BM350" s="22">
        <f t="shared" si="318"/>
        <v>0</v>
      </c>
      <c r="BN350" s="22">
        <f t="shared" si="319"/>
        <v>12.438359999999999</v>
      </c>
      <c r="BO350" s="22">
        <f t="shared" si="320"/>
        <v>12.26412</v>
      </c>
      <c r="BP350" s="22">
        <f t="shared" si="321"/>
        <v>8.9119799999999998</v>
      </c>
      <c r="BQ350" s="22">
        <f t="shared" si="322"/>
        <v>7.5081600000000002</v>
      </c>
      <c r="BR350" s="22">
        <f t="shared" si="323"/>
        <v>10.359360000000001</v>
      </c>
      <c r="BS350" s="22">
        <f t="shared" si="324"/>
        <v>12.96504</v>
      </c>
      <c r="BT350" s="22">
        <f t="shared" si="325"/>
        <v>12.089879999999999</v>
      </c>
      <c r="BU350" s="22">
        <f t="shared" si="326"/>
        <v>4.7836800000000004</v>
      </c>
      <c r="BV350" s="22">
        <f t="shared" si="327"/>
        <v>4.5500400000000001</v>
      </c>
      <c r="BW350" s="22">
        <f t="shared" si="328"/>
        <v>3.6431999999999998</v>
      </c>
      <c r="BX350" s="22">
        <f t="shared" si="329"/>
        <v>3.4847999999999999</v>
      </c>
      <c r="BY350" s="22">
        <f t="shared" si="330"/>
        <v>5.3796600000000003</v>
      </c>
      <c r="BZ350" s="22">
        <f t="shared" si="331"/>
        <v>0</v>
      </c>
      <c r="CA350" s="22">
        <f t="shared" si="332"/>
        <v>0</v>
      </c>
      <c r="CB350" s="22">
        <f t="shared" si="333"/>
        <v>0</v>
      </c>
      <c r="CC350" s="22">
        <f t="shared" si="334"/>
        <v>0</v>
      </c>
      <c r="CD350" s="22">
        <f t="shared" si="335"/>
        <v>0</v>
      </c>
      <c r="CE350" s="22">
        <f t="shared" si="336"/>
        <v>0</v>
      </c>
      <c r="CF350" s="22">
        <f t="shared" si="337"/>
        <v>0</v>
      </c>
      <c r="CG350" s="22">
        <f t="shared" si="338"/>
        <v>0</v>
      </c>
      <c r="CH350" s="22">
        <f t="shared" si="339"/>
        <v>0</v>
      </c>
      <c r="CI350" s="22">
        <f t="shared" si="340"/>
        <v>0</v>
      </c>
      <c r="CJ350" s="22">
        <f t="shared" si="341"/>
        <v>0</v>
      </c>
      <c r="CK350" s="22">
        <f t="shared" si="342"/>
        <v>0</v>
      </c>
    </row>
    <row r="351" spans="1:89" x14ac:dyDescent="0.25">
      <c r="A351" t="str">
        <f>VLOOKUP($C351,'Tech Pallet'!$A:$J,10,0)</f>
        <v>NOV</v>
      </c>
      <c r="B351" s="30" t="str">
        <f>VLOOKUP(C351,'Tech Pallet'!A:I,3,0)</f>
        <v>TAL NV</v>
      </c>
      <c r="C351" s="12">
        <f>VLOOKUP($D351,'DU -UCC'!B:C,2,0)</f>
        <v>69981590</v>
      </c>
      <c r="D351" s="84">
        <v>10186852001734</v>
      </c>
      <c r="E351" s="85" t="s">
        <v>337</v>
      </c>
      <c r="F351" s="86">
        <v>130415</v>
      </c>
      <c r="G351" s="86">
        <v>4391</v>
      </c>
      <c r="H351" s="86">
        <v>5296</v>
      </c>
      <c r="I351" s="86">
        <v>2623</v>
      </c>
      <c r="J351" s="86">
        <v>2864</v>
      </c>
      <c r="K351" s="86">
        <v>3600</v>
      </c>
      <c r="L351" s="86">
        <v>4393</v>
      </c>
      <c r="M351" s="86">
        <v>2752</v>
      </c>
      <c r="N351" s="86">
        <v>1808</v>
      </c>
      <c r="O351" s="86">
        <v>1632</v>
      </c>
      <c r="P351" s="86">
        <v>1440</v>
      </c>
      <c r="Q351" s="86">
        <v>1536</v>
      </c>
      <c r="R351" s="86">
        <v>3040</v>
      </c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23">
        <f t="shared" si="287"/>
        <v>165790</v>
      </c>
      <c r="AF351">
        <f>VLOOKUP($C351,'Tech Pallet'!$A:$I,9,0)</f>
        <v>176</v>
      </c>
      <c r="AG351">
        <f>VLOOKUP($C351,'Tech Pallet'!$A:$H,8,0)</f>
        <v>1.98E-3</v>
      </c>
      <c r="AH351" s="25">
        <f t="shared" si="343"/>
        <v>35375</v>
      </c>
      <c r="AI351" s="25">
        <f t="shared" si="288"/>
        <v>0</v>
      </c>
      <c r="AJ351" s="8">
        <f t="shared" si="289"/>
        <v>740.99431818181813</v>
      </c>
      <c r="AK351" s="21">
        <f t="shared" si="290"/>
        <v>200.99431818181819</v>
      </c>
      <c r="AL351" s="20">
        <f t="shared" si="291"/>
        <v>0</v>
      </c>
      <c r="AM351" s="21">
        <f t="shared" si="292"/>
        <v>24.948863636363637</v>
      </c>
      <c r="AN351" s="21">
        <f t="shared" si="293"/>
        <v>30.09090909090909</v>
      </c>
      <c r="AO351" s="21">
        <f t="shared" si="294"/>
        <v>14.903409090909092</v>
      </c>
      <c r="AP351" s="21">
        <f t="shared" si="295"/>
        <v>16.272727272727273</v>
      </c>
      <c r="AQ351" s="21">
        <f t="shared" si="296"/>
        <v>20.454545454545453</v>
      </c>
      <c r="AR351" s="21">
        <f t="shared" si="297"/>
        <v>24.960227272727273</v>
      </c>
      <c r="AS351" s="21">
        <f t="shared" si="298"/>
        <v>15.636363636363637</v>
      </c>
      <c r="AT351" s="21">
        <f t="shared" si="299"/>
        <v>10.272727272727273</v>
      </c>
      <c r="AU351" s="21">
        <f t="shared" si="300"/>
        <v>9.2727272727272734</v>
      </c>
      <c r="AV351" s="21">
        <f t="shared" si="301"/>
        <v>8.1818181818181817</v>
      </c>
      <c r="AW351" s="21">
        <f t="shared" si="302"/>
        <v>8.7272727272727266</v>
      </c>
      <c r="AX351" s="21">
        <f t="shared" si="303"/>
        <v>17.272727272727273</v>
      </c>
      <c r="AY351" s="21">
        <f t="shared" si="304"/>
        <v>0</v>
      </c>
      <c r="AZ351" s="21">
        <f t="shared" si="305"/>
        <v>0</v>
      </c>
      <c r="BA351" s="21">
        <f t="shared" si="306"/>
        <v>0</v>
      </c>
      <c r="BB351" s="21">
        <f t="shared" si="307"/>
        <v>0</v>
      </c>
      <c r="BC351" s="21">
        <f t="shared" si="308"/>
        <v>0</v>
      </c>
      <c r="BD351" s="21">
        <f t="shared" si="309"/>
        <v>0</v>
      </c>
      <c r="BE351" s="21">
        <f t="shared" si="310"/>
        <v>0</v>
      </c>
      <c r="BF351" s="21">
        <f t="shared" si="311"/>
        <v>0</v>
      </c>
      <c r="BG351" s="21">
        <f t="shared" si="312"/>
        <v>0</v>
      </c>
      <c r="BH351" s="21">
        <f t="shared" si="313"/>
        <v>0</v>
      </c>
      <c r="BI351" s="21">
        <f t="shared" si="314"/>
        <v>0</v>
      </c>
      <c r="BJ351" s="21">
        <f t="shared" si="315"/>
        <v>0</v>
      </c>
      <c r="BK351" s="17">
        <f t="shared" si="316"/>
        <v>258.2217</v>
      </c>
      <c r="BL351" s="22">
        <f t="shared" si="317"/>
        <v>70.042500000000004</v>
      </c>
      <c r="BM351" s="22">
        <f t="shared" si="318"/>
        <v>0</v>
      </c>
      <c r="BN351" s="22">
        <f t="shared" si="319"/>
        <v>8.6941799999999994</v>
      </c>
      <c r="BO351" s="22">
        <f t="shared" si="320"/>
        <v>10.486079999999999</v>
      </c>
      <c r="BP351" s="22">
        <f t="shared" si="321"/>
        <v>5.1935399999999996</v>
      </c>
      <c r="BQ351" s="22">
        <f t="shared" si="322"/>
        <v>5.6707200000000002</v>
      </c>
      <c r="BR351" s="22">
        <f t="shared" si="323"/>
        <v>7.1280000000000001</v>
      </c>
      <c r="BS351" s="22">
        <f t="shared" si="324"/>
        <v>8.6981400000000004</v>
      </c>
      <c r="BT351" s="22">
        <f t="shared" si="325"/>
        <v>5.4489599999999996</v>
      </c>
      <c r="BU351" s="22">
        <f t="shared" si="326"/>
        <v>3.5798399999999999</v>
      </c>
      <c r="BV351" s="22">
        <f t="shared" si="327"/>
        <v>3.23136</v>
      </c>
      <c r="BW351" s="22">
        <f t="shared" si="328"/>
        <v>2.8512</v>
      </c>
      <c r="BX351" s="22">
        <f t="shared" si="329"/>
        <v>3.04128</v>
      </c>
      <c r="BY351" s="22">
        <f t="shared" si="330"/>
        <v>6.0191999999999997</v>
      </c>
      <c r="BZ351" s="22">
        <f t="shared" si="331"/>
        <v>0</v>
      </c>
      <c r="CA351" s="22">
        <f t="shared" si="332"/>
        <v>0</v>
      </c>
      <c r="CB351" s="22">
        <f t="shared" si="333"/>
        <v>0</v>
      </c>
      <c r="CC351" s="22">
        <f t="shared" si="334"/>
        <v>0</v>
      </c>
      <c r="CD351" s="22">
        <f t="shared" si="335"/>
        <v>0</v>
      </c>
      <c r="CE351" s="22">
        <f t="shared" si="336"/>
        <v>0</v>
      </c>
      <c r="CF351" s="22">
        <f t="shared" si="337"/>
        <v>0</v>
      </c>
      <c r="CG351" s="22">
        <f t="shared" si="338"/>
        <v>0</v>
      </c>
      <c r="CH351" s="22">
        <f t="shared" si="339"/>
        <v>0</v>
      </c>
      <c r="CI351" s="22">
        <f t="shared" si="340"/>
        <v>0</v>
      </c>
      <c r="CJ351" s="22">
        <f t="shared" si="341"/>
        <v>0</v>
      </c>
      <c r="CK351" s="22">
        <f t="shared" si="342"/>
        <v>0</v>
      </c>
    </row>
    <row r="352" spans="1:89" x14ac:dyDescent="0.25">
      <c r="A352" t="str">
        <f>VLOOKUP($C352,'Tech Pallet'!$A:$J,10,0)</f>
        <v>NOV</v>
      </c>
      <c r="B352" s="30" t="str">
        <f>VLOOKUP(C352,'Tech Pallet'!A:I,3,0)</f>
        <v>B&amp;J Cups</v>
      </c>
      <c r="C352" s="12">
        <f>VLOOKUP($D352,'DU -UCC'!B:C,2,0)</f>
        <v>64343267</v>
      </c>
      <c r="D352" s="84">
        <v>10076840004260</v>
      </c>
      <c r="E352" s="85" t="s">
        <v>457</v>
      </c>
      <c r="F352" s="86">
        <v>1590</v>
      </c>
      <c r="G352" s="86">
        <v>17</v>
      </c>
      <c r="H352" s="86">
        <v>251</v>
      </c>
      <c r="I352" s="86">
        <v>472</v>
      </c>
      <c r="J352" s="86">
        <v>344</v>
      </c>
      <c r="K352" s="86">
        <v>408.00009999999997</v>
      </c>
      <c r="L352" s="86">
        <v>161</v>
      </c>
      <c r="M352" s="86">
        <v>27</v>
      </c>
      <c r="N352" s="86">
        <v>475</v>
      </c>
      <c r="O352" s="86">
        <v>438</v>
      </c>
      <c r="P352" s="86">
        <v>391</v>
      </c>
      <c r="Q352" s="86">
        <v>161</v>
      </c>
      <c r="R352" s="86">
        <v>21</v>
      </c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23">
        <f t="shared" si="287"/>
        <v>4756.0001000000002</v>
      </c>
      <c r="AF352">
        <f>VLOOKUP($C352,'Tech Pallet'!$A:$I,9,0)</f>
        <v>50</v>
      </c>
      <c r="AG352">
        <f>VLOOKUP($C352,'Tech Pallet'!$A:$H,8,0)</f>
        <v>1.2960000000000001E-2</v>
      </c>
      <c r="AH352" s="25">
        <f t="shared" si="343"/>
        <v>3166.0001000000002</v>
      </c>
      <c r="AI352" s="25">
        <f t="shared" si="288"/>
        <v>0</v>
      </c>
      <c r="AJ352" s="8">
        <f t="shared" si="289"/>
        <v>31.8</v>
      </c>
      <c r="AK352" s="21">
        <f t="shared" si="290"/>
        <v>63.320002000000002</v>
      </c>
      <c r="AL352" s="20">
        <f t="shared" si="291"/>
        <v>0</v>
      </c>
      <c r="AM352" s="21">
        <f t="shared" si="292"/>
        <v>0.34</v>
      </c>
      <c r="AN352" s="21">
        <f t="shared" si="293"/>
        <v>5.0199999999999996</v>
      </c>
      <c r="AO352" s="21">
        <f t="shared" si="294"/>
        <v>9.44</v>
      </c>
      <c r="AP352" s="21">
        <f t="shared" si="295"/>
        <v>6.88</v>
      </c>
      <c r="AQ352" s="21">
        <f t="shared" si="296"/>
        <v>8.1600019999999986</v>
      </c>
      <c r="AR352" s="21">
        <f t="shared" si="297"/>
        <v>3.22</v>
      </c>
      <c r="AS352" s="21">
        <f t="shared" si="298"/>
        <v>0.54</v>
      </c>
      <c r="AT352" s="21">
        <f t="shared" si="299"/>
        <v>9.5</v>
      </c>
      <c r="AU352" s="21">
        <f t="shared" si="300"/>
        <v>8.76</v>
      </c>
      <c r="AV352" s="21">
        <f t="shared" si="301"/>
        <v>7.82</v>
      </c>
      <c r="AW352" s="21">
        <f t="shared" si="302"/>
        <v>3.22</v>
      </c>
      <c r="AX352" s="21">
        <f t="shared" si="303"/>
        <v>0.42</v>
      </c>
      <c r="AY352" s="21">
        <f t="shared" si="304"/>
        <v>0</v>
      </c>
      <c r="AZ352" s="21">
        <f t="shared" si="305"/>
        <v>0</v>
      </c>
      <c r="BA352" s="21">
        <f t="shared" si="306"/>
        <v>0</v>
      </c>
      <c r="BB352" s="21">
        <f t="shared" si="307"/>
        <v>0</v>
      </c>
      <c r="BC352" s="21">
        <f t="shared" si="308"/>
        <v>0</v>
      </c>
      <c r="BD352" s="21">
        <f t="shared" si="309"/>
        <v>0</v>
      </c>
      <c r="BE352" s="21">
        <f t="shared" si="310"/>
        <v>0</v>
      </c>
      <c r="BF352" s="21">
        <f t="shared" si="311"/>
        <v>0</v>
      </c>
      <c r="BG352" s="21">
        <f t="shared" si="312"/>
        <v>0</v>
      </c>
      <c r="BH352" s="21">
        <f t="shared" si="313"/>
        <v>0</v>
      </c>
      <c r="BI352" s="21">
        <f t="shared" si="314"/>
        <v>0</v>
      </c>
      <c r="BJ352" s="21">
        <f t="shared" si="315"/>
        <v>0</v>
      </c>
      <c r="BK352" s="17">
        <f t="shared" si="316"/>
        <v>20.606400000000001</v>
      </c>
      <c r="BL352" s="22">
        <f t="shared" si="317"/>
        <v>41.031361296000007</v>
      </c>
      <c r="BM352" s="22">
        <f t="shared" si="318"/>
        <v>0</v>
      </c>
      <c r="BN352" s="22">
        <f t="shared" si="319"/>
        <v>0.22032000000000002</v>
      </c>
      <c r="BO352" s="22">
        <f t="shared" si="320"/>
        <v>3.2529600000000003</v>
      </c>
      <c r="BP352" s="22">
        <f t="shared" si="321"/>
        <v>6.1171200000000008</v>
      </c>
      <c r="BQ352" s="22">
        <f t="shared" si="322"/>
        <v>4.45824</v>
      </c>
      <c r="BR352" s="22">
        <f t="shared" si="323"/>
        <v>5.2876812959999997</v>
      </c>
      <c r="BS352" s="22">
        <f t="shared" si="324"/>
        <v>2.08656</v>
      </c>
      <c r="BT352" s="22">
        <f t="shared" si="325"/>
        <v>0.34992000000000001</v>
      </c>
      <c r="BU352" s="22">
        <f t="shared" si="326"/>
        <v>6.1560000000000006</v>
      </c>
      <c r="BV352" s="22">
        <f t="shared" si="327"/>
        <v>5.6764800000000006</v>
      </c>
      <c r="BW352" s="22">
        <f t="shared" si="328"/>
        <v>5.0673600000000008</v>
      </c>
      <c r="BX352" s="22">
        <f t="shared" si="329"/>
        <v>2.08656</v>
      </c>
      <c r="BY352" s="22">
        <f t="shared" si="330"/>
        <v>0.27216000000000001</v>
      </c>
      <c r="BZ352" s="22">
        <f t="shared" si="331"/>
        <v>0</v>
      </c>
      <c r="CA352" s="22">
        <f t="shared" si="332"/>
        <v>0</v>
      </c>
      <c r="CB352" s="22">
        <f t="shared" si="333"/>
        <v>0</v>
      </c>
      <c r="CC352" s="22">
        <f t="shared" si="334"/>
        <v>0</v>
      </c>
      <c r="CD352" s="22">
        <f t="shared" si="335"/>
        <v>0</v>
      </c>
      <c r="CE352" s="22">
        <f t="shared" si="336"/>
        <v>0</v>
      </c>
      <c r="CF352" s="22">
        <f t="shared" si="337"/>
        <v>0</v>
      </c>
      <c r="CG352" s="22">
        <f t="shared" si="338"/>
        <v>0</v>
      </c>
      <c r="CH352" s="22">
        <f t="shared" si="339"/>
        <v>0</v>
      </c>
      <c r="CI352" s="22">
        <f t="shared" si="340"/>
        <v>0</v>
      </c>
      <c r="CJ352" s="22">
        <f t="shared" si="341"/>
        <v>0</v>
      </c>
      <c r="CK352" s="22">
        <f t="shared" si="342"/>
        <v>0</v>
      </c>
    </row>
    <row r="353" spans="1:89" x14ac:dyDescent="0.25">
      <c r="A353" t="str">
        <f>VLOOKUP($C353,'Tech Pallet'!$A:$J,10,0)</f>
        <v>NOV</v>
      </c>
      <c r="B353" s="30" t="str">
        <f>VLOOKUP(C353,'Tech Pallet'!A:I,3,0)</f>
        <v>TAL NV</v>
      </c>
      <c r="C353" s="12">
        <f>VLOOKUP($D353,'DU -UCC'!B:C,2,0)</f>
        <v>69555093</v>
      </c>
      <c r="D353" s="84">
        <v>10186852001666</v>
      </c>
      <c r="E353" s="85" t="s">
        <v>407</v>
      </c>
      <c r="F353" s="86">
        <v>59159</v>
      </c>
      <c r="G353" s="86">
        <v>1457</v>
      </c>
      <c r="H353" s="86">
        <v>1705</v>
      </c>
      <c r="I353" s="86">
        <v>1638</v>
      </c>
      <c r="J353" s="86">
        <v>1723</v>
      </c>
      <c r="K353" s="86">
        <v>566</v>
      </c>
      <c r="L353" s="86">
        <v>2192</v>
      </c>
      <c r="M353" s="86">
        <v>1434</v>
      </c>
      <c r="N353" s="86">
        <v>224</v>
      </c>
      <c r="O353" s="86">
        <v>288</v>
      </c>
      <c r="P353" s="86">
        <v>192</v>
      </c>
      <c r="Q353" s="86">
        <v>112</v>
      </c>
      <c r="R353" s="86">
        <v>64</v>
      </c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23">
        <f t="shared" si="287"/>
        <v>70754</v>
      </c>
      <c r="AF353">
        <f>VLOOKUP($C353,'Tech Pallet'!$A:$I,9,0)</f>
        <v>176</v>
      </c>
      <c r="AG353">
        <f>VLOOKUP($C353,'Tech Pallet'!$A:$H,8,0)</f>
        <v>1.98E-3</v>
      </c>
      <c r="AH353" s="25">
        <f t="shared" si="343"/>
        <v>11595</v>
      </c>
      <c r="AI353" s="25">
        <f t="shared" si="288"/>
        <v>0</v>
      </c>
      <c r="AJ353" s="8">
        <f t="shared" si="289"/>
        <v>336.13068181818181</v>
      </c>
      <c r="AK353" s="21">
        <f t="shared" si="290"/>
        <v>65.880681818181813</v>
      </c>
      <c r="AL353" s="20">
        <f t="shared" si="291"/>
        <v>0</v>
      </c>
      <c r="AM353" s="21">
        <f t="shared" si="292"/>
        <v>8.2784090909090917</v>
      </c>
      <c r="AN353" s="21">
        <f t="shared" si="293"/>
        <v>9.6875</v>
      </c>
      <c r="AO353" s="21">
        <f t="shared" si="294"/>
        <v>9.3068181818181817</v>
      </c>
      <c r="AP353" s="21">
        <f t="shared" si="295"/>
        <v>9.7897727272727266</v>
      </c>
      <c r="AQ353" s="21">
        <f t="shared" si="296"/>
        <v>3.2159090909090908</v>
      </c>
      <c r="AR353" s="21">
        <f t="shared" si="297"/>
        <v>12.454545454545455</v>
      </c>
      <c r="AS353" s="21">
        <f t="shared" si="298"/>
        <v>8.1477272727272734</v>
      </c>
      <c r="AT353" s="21">
        <f t="shared" si="299"/>
        <v>1.2727272727272727</v>
      </c>
      <c r="AU353" s="21">
        <f t="shared" si="300"/>
        <v>1.6363636363636365</v>
      </c>
      <c r="AV353" s="21">
        <f t="shared" si="301"/>
        <v>1.0909090909090908</v>
      </c>
      <c r="AW353" s="21">
        <f t="shared" si="302"/>
        <v>0.63636363636363635</v>
      </c>
      <c r="AX353" s="21">
        <f t="shared" si="303"/>
        <v>0.36363636363636365</v>
      </c>
      <c r="AY353" s="21">
        <f t="shared" si="304"/>
        <v>0</v>
      </c>
      <c r="AZ353" s="21">
        <f t="shared" si="305"/>
        <v>0</v>
      </c>
      <c r="BA353" s="21">
        <f t="shared" si="306"/>
        <v>0</v>
      </c>
      <c r="BB353" s="21">
        <f t="shared" si="307"/>
        <v>0</v>
      </c>
      <c r="BC353" s="21">
        <f t="shared" si="308"/>
        <v>0</v>
      </c>
      <c r="BD353" s="21">
        <f t="shared" si="309"/>
        <v>0</v>
      </c>
      <c r="BE353" s="21">
        <f t="shared" si="310"/>
        <v>0</v>
      </c>
      <c r="BF353" s="21">
        <f t="shared" si="311"/>
        <v>0</v>
      </c>
      <c r="BG353" s="21">
        <f t="shared" si="312"/>
        <v>0</v>
      </c>
      <c r="BH353" s="21">
        <f t="shared" si="313"/>
        <v>0</v>
      </c>
      <c r="BI353" s="21">
        <f t="shared" si="314"/>
        <v>0</v>
      </c>
      <c r="BJ353" s="21">
        <f t="shared" si="315"/>
        <v>0</v>
      </c>
      <c r="BK353" s="17">
        <f t="shared" si="316"/>
        <v>117.13482</v>
      </c>
      <c r="BL353" s="22">
        <f t="shared" si="317"/>
        <v>22.958099999999998</v>
      </c>
      <c r="BM353" s="22">
        <f t="shared" si="318"/>
        <v>0</v>
      </c>
      <c r="BN353" s="22">
        <f t="shared" si="319"/>
        <v>2.8848600000000002</v>
      </c>
      <c r="BO353" s="22">
        <f t="shared" si="320"/>
        <v>3.3759000000000001</v>
      </c>
      <c r="BP353" s="22">
        <f t="shared" si="321"/>
        <v>3.2432400000000001</v>
      </c>
      <c r="BQ353" s="22">
        <f t="shared" si="322"/>
        <v>3.41154</v>
      </c>
      <c r="BR353" s="22">
        <f t="shared" si="323"/>
        <v>1.1206799999999999</v>
      </c>
      <c r="BS353" s="22">
        <f t="shared" si="324"/>
        <v>4.34016</v>
      </c>
      <c r="BT353" s="22">
        <f t="shared" si="325"/>
        <v>2.8393199999999998</v>
      </c>
      <c r="BU353" s="22">
        <f t="shared" si="326"/>
        <v>0.44352000000000003</v>
      </c>
      <c r="BV353" s="22">
        <f t="shared" si="327"/>
        <v>0.57023999999999997</v>
      </c>
      <c r="BW353" s="22">
        <f t="shared" si="328"/>
        <v>0.38016</v>
      </c>
      <c r="BX353" s="22">
        <f t="shared" si="329"/>
        <v>0.22176000000000001</v>
      </c>
      <c r="BY353" s="22">
        <f t="shared" si="330"/>
        <v>0.12672</v>
      </c>
      <c r="BZ353" s="22">
        <f t="shared" si="331"/>
        <v>0</v>
      </c>
      <c r="CA353" s="22">
        <f t="shared" si="332"/>
        <v>0</v>
      </c>
      <c r="CB353" s="22">
        <f t="shared" si="333"/>
        <v>0</v>
      </c>
      <c r="CC353" s="22">
        <f t="shared" si="334"/>
        <v>0</v>
      </c>
      <c r="CD353" s="22">
        <f t="shared" si="335"/>
        <v>0</v>
      </c>
      <c r="CE353" s="22">
        <f t="shared" si="336"/>
        <v>0</v>
      </c>
      <c r="CF353" s="22">
        <f t="shared" si="337"/>
        <v>0</v>
      </c>
      <c r="CG353" s="22">
        <f t="shared" si="338"/>
        <v>0</v>
      </c>
      <c r="CH353" s="22">
        <f t="shared" si="339"/>
        <v>0</v>
      </c>
      <c r="CI353" s="22">
        <f t="shared" si="340"/>
        <v>0</v>
      </c>
      <c r="CJ353" s="22">
        <f t="shared" si="341"/>
        <v>0</v>
      </c>
      <c r="CK353" s="22">
        <f t="shared" si="342"/>
        <v>0</v>
      </c>
    </row>
    <row r="354" spans="1:89" x14ac:dyDescent="0.25">
      <c r="A354" t="str">
        <f>VLOOKUP($C354,'Tech Pallet'!$A:$J,10,0)</f>
        <v>PIC</v>
      </c>
      <c r="B354" s="30" t="str">
        <f>VLOOKUP(C354,'Tech Pallet'!A:I,3,0)</f>
        <v>2.4 Gal</v>
      </c>
      <c r="C354" s="12">
        <f>VLOOKUP($D354,'DU -UCC'!B:C,2,0)</f>
        <v>64799252</v>
      </c>
      <c r="D354" s="84">
        <v>10076840004420</v>
      </c>
      <c r="E354" s="85" t="s">
        <v>451</v>
      </c>
      <c r="F354" s="86">
        <v>0</v>
      </c>
      <c r="G354" s="86">
        <v>0</v>
      </c>
      <c r="H354" s="86">
        <v>100</v>
      </c>
      <c r="I354" s="86">
        <v>646</v>
      </c>
      <c r="J354" s="86">
        <v>1038</v>
      </c>
      <c r="K354" s="86">
        <v>325</v>
      </c>
      <c r="L354" s="86">
        <v>806</v>
      </c>
      <c r="M354" s="86">
        <v>536</v>
      </c>
      <c r="N354" s="86">
        <v>485</v>
      </c>
      <c r="O354" s="86">
        <v>194</v>
      </c>
      <c r="P354" s="86">
        <v>266</v>
      </c>
      <c r="Q354" s="86">
        <v>75</v>
      </c>
      <c r="R354" s="86">
        <v>67</v>
      </c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23">
        <f t="shared" si="287"/>
        <v>4538</v>
      </c>
      <c r="AF354">
        <f>VLOOKUP($C354,'Tech Pallet'!$A:$I,9,0)</f>
        <v>125</v>
      </c>
      <c r="AG354">
        <f>VLOOKUP($C354,'Tech Pallet'!$A:$H,8,0)</f>
        <v>9.0850000000000011E-3</v>
      </c>
      <c r="AH354" s="25">
        <f t="shared" si="343"/>
        <v>4538</v>
      </c>
      <c r="AI354" s="25">
        <f t="shared" si="288"/>
        <v>0</v>
      </c>
      <c r="AJ354" s="8">
        <f t="shared" si="289"/>
        <v>0</v>
      </c>
      <c r="AK354" s="21">
        <f t="shared" si="290"/>
        <v>36.304000000000002</v>
      </c>
      <c r="AL354" s="20">
        <f t="shared" si="291"/>
        <v>0</v>
      </c>
      <c r="AM354" s="21">
        <f t="shared" si="292"/>
        <v>0</v>
      </c>
      <c r="AN354" s="21">
        <f t="shared" si="293"/>
        <v>0.8</v>
      </c>
      <c r="AO354" s="21">
        <f t="shared" si="294"/>
        <v>5.1680000000000001</v>
      </c>
      <c r="AP354" s="21">
        <f t="shared" si="295"/>
        <v>8.3040000000000003</v>
      </c>
      <c r="AQ354" s="21">
        <f t="shared" si="296"/>
        <v>2.6</v>
      </c>
      <c r="AR354" s="21">
        <f t="shared" si="297"/>
        <v>6.4480000000000004</v>
      </c>
      <c r="AS354" s="21">
        <f t="shared" si="298"/>
        <v>4.2880000000000003</v>
      </c>
      <c r="AT354" s="21">
        <f t="shared" si="299"/>
        <v>3.88</v>
      </c>
      <c r="AU354" s="21">
        <f t="shared" si="300"/>
        <v>1.552</v>
      </c>
      <c r="AV354" s="21">
        <f t="shared" si="301"/>
        <v>2.1280000000000001</v>
      </c>
      <c r="AW354" s="21">
        <f t="shared" si="302"/>
        <v>0.6</v>
      </c>
      <c r="AX354" s="21">
        <f t="shared" si="303"/>
        <v>0.53600000000000003</v>
      </c>
      <c r="AY354" s="21">
        <f t="shared" si="304"/>
        <v>0</v>
      </c>
      <c r="AZ354" s="21">
        <f t="shared" si="305"/>
        <v>0</v>
      </c>
      <c r="BA354" s="21">
        <f t="shared" si="306"/>
        <v>0</v>
      </c>
      <c r="BB354" s="21">
        <f t="shared" si="307"/>
        <v>0</v>
      </c>
      <c r="BC354" s="21">
        <f t="shared" si="308"/>
        <v>0</v>
      </c>
      <c r="BD354" s="21">
        <f t="shared" si="309"/>
        <v>0</v>
      </c>
      <c r="BE354" s="21">
        <f t="shared" si="310"/>
        <v>0</v>
      </c>
      <c r="BF354" s="21">
        <f t="shared" si="311"/>
        <v>0</v>
      </c>
      <c r="BG354" s="21">
        <f t="shared" si="312"/>
        <v>0</v>
      </c>
      <c r="BH354" s="21">
        <f t="shared" si="313"/>
        <v>0</v>
      </c>
      <c r="BI354" s="21">
        <f t="shared" si="314"/>
        <v>0</v>
      </c>
      <c r="BJ354" s="21">
        <f t="shared" si="315"/>
        <v>0</v>
      </c>
      <c r="BK354" s="17">
        <f t="shared" si="316"/>
        <v>0</v>
      </c>
      <c r="BL354" s="22">
        <f t="shared" si="317"/>
        <v>41.227730000000008</v>
      </c>
      <c r="BM354" s="22">
        <f t="shared" si="318"/>
        <v>0</v>
      </c>
      <c r="BN354" s="22">
        <f t="shared" si="319"/>
        <v>0</v>
      </c>
      <c r="BO354" s="22">
        <f t="shared" si="320"/>
        <v>0.90850000000000009</v>
      </c>
      <c r="BP354" s="22">
        <f t="shared" si="321"/>
        <v>5.8689100000000005</v>
      </c>
      <c r="BQ354" s="22">
        <f t="shared" si="322"/>
        <v>9.4302300000000017</v>
      </c>
      <c r="BR354" s="22">
        <f t="shared" si="323"/>
        <v>2.9526250000000003</v>
      </c>
      <c r="BS354" s="22">
        <f t="shared" si="324"/>
        <v>7.3225100000000012</v>
      </c>
      <c r="BT354" s="22">
        <f t="shared" si="325"/>
        <v>4.8695600000000008</v>
      </c>
      <c r="BU354" s="22">
        <f t="shared" si="326"/>
        <v>4.4062250000000009</v>
      </c>
      <c r="BV354" s="22">
        <f t="shared" si="327"/>
        <v>1.7624900000000001</v>
      </c>
      <c r="BW354" s="22">
        <f t="shared" si="328"/>
        <v>2.4166100000000004</v>
      </c>
      <c r="BX354" s="22">
        <f t="shared" si="329"/>
        <v>0.68137500000000006</v>
      </c>
      <c r="BY354" s="22">
        <f t="shared" si="330"/>
        <v>0.6086950000000001</v>
      </c>
      <c r="BZ354" s="22">
        <f t="shared" si="331"/>
        <v>0</v>
      </c>
      <c r="CA354" s="22">
        <f t="shared" si="332"/>
        <v>0</v>
      </c>
      <c r="CB354" s="22">
        <f t="shared" si="333"/>
        <v>0</v>
      </c>
      <c r="CC354" s="22">
        <f t="shared" si="334"/>
        <v>0</v>
      </c>
      <c r="CD354" s="22">
        <f t="shared" si="335"/>
        <v>0</v>
      </c>
      <c r="CE354" s="22">
        <f t="shared" si="336"/>
        <v>0</v>
      </c>
      <c r="CF354" s="22">
        <f t="shared" si="337"/>
        <v>0</v>
      </c>
      <c r="CG354" s="22">
        <f t="shared" si="338"/>
        <v>0</v>
      </c>
      <c r="CH354" s="22">
        <f t="shared" si="339"/>
        <v>0</v>
      </c>
      <c r="CI354" s="22">
        <f t="shared" si="340"/>
        <v>0</v>
      </c>
      <c r="CJ354" s="22">
        <f t="shared" si="341"/>
        <v>0</v>
      </c>
      <c r="CK354" s="22">
        <f t="shared" si="342"/>
        <v>0</v>
      </c>
    </row>
    <row r="355" spans="1:89" x14ac:dyDescent="0.25">
      <c r="A355" t="str">
        <f>VLOOKUP($C355,'Tech Pallet'!$A:$J,10,0)</f>
        <v>NOV</v>
      </c>
      <c r="B355" s="30" t="str">
        <f>VLOOKUP(C355,'Tech Pallet'!A:I,3,0)</f>
        <v>ESS</v>
      </c>
      <c r="C355" s="12">
        <f>VLOOKUP($D355,'DU -UCC'!B:C,2,0)</f>
        <v>64392287</v>
      </c>
      <c r="D355" s="84">
        <v>10075856000907</v>
      </c>
      <c r="E355" s="85" t="s">
        <v>256</v>
      </c>
      <c r="F355" s="86">
        <v>2970</v>
      </c>
      <c r="G355" s="86">
        <v>1452</v>
      </c>
      <c r="H355" s="86">
        <v>2196</v>
      </c>
      <c r="I355" s="86">
        <v>1089</v>
      </c>
      <c r="J355" s="86">
        <v>3421</v>
      </c>
      <c r="K355" s="86">
        <v>2651</v>
      </c>
      <c r="L355" s="86">
        <v>3608</v>
      </c>
      <c r="M355" s="86">
        <v>4845</v>
      </c>
      <c r="N355" s="86">
        <v>4532</v>
      </c>
      <c r="O355" s="86">
        <v>2156</v>
      </c>
      <c r="P355" s="86">
        <v>1408</v>
      </c>
      <c r="Q355" s="86">
        <v>891</v>
      </c>
      <c r="R355" s="86">
        <v>561</v>
      </c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23">
        <f t="shared" si="287"/>
        <v>31780</v>
      </c>
      <c r="AF355">
        <f>VLOOKUP($C355,'Tech Pallet'!$A:$I,9,0)</f>
        <v>132</v>
      </c>
      <c r="AG355">
        <f>VLOOKUP($C355,'Tech Pallet'!$A:$H,8,0)</f>
        <v>2.8319999999999999E-3</v>
      </c>
      <c r="AH355" s="25">
        <f t="shared" si="343"/>
        <v>28810</v>
      </c>
      <c r="AI355" s="25">
        <f t="shared" si="288"/>
        <v>0</v>
      </c>
      <c r="AJ355" s="8">
        <f t="shared" si="289"/>
        <v>22.5</v>
      </c>
      <c r="AK355" s="21">
        <f t="shared" si="290"/>
        <v>218.25757575757575</v>
      </c>
      <c r="AL355" s="20">
        <f t="shared" si="291"/>
        <v>0</v>
      </c>
      <c r="AM355" s="21">
        <f t="shared" si="292"/>
        <v>11</v>
      </c>
      <c r="AN355" s="21">
        <f t="shared" si="293"/>
        <v>16.636363636363637</v>
      </c>
      <c r="AO355" s="21">
        <f t="shared" si="294"/>
        <v>8.25</v>
      </c>
      <c r="AP355" s="21">
        <f t="shared" si="295"/>
        <v>25.916666666666668</v>
      </c>
      <c r="AQ355" s="21">
        <f t="shared" si="296"/>
        <v>20.083333333333332</v>
      </c>
      <c r="AR355" s="21">
        <f t="shared" si="297"/>
        <v>27.333333333333332</v>
      </c>
      <c r="AS355" s="21">
        <f t="shared" si="298"/>
        <v>36.704545454545453</v>
      </c>
      <c r="AT355" s="21">
        <f t="shared" si="299"/>
        <v>34.333333333333336</v>
      </c>
      <c r="AU355" s="21">
        <f t="shared" si="300"/>
        <v>16.333333333333332</v>
      </c>
      <c r="AV355" s="21">
        <f t="shared" si="301"/>
        <v>10.666666666666666</v>
      </c>
      <c r="AW355" s="21">
        <f t="shared" si="302"/>
        <v>6.75</v>
      </c>
      <c r="AX355" s="21">
        <f t="shared" si="303"/>
        <v>4.25</v>
      </c>
      <c r="AY355" s="21">
        <f t="shared" si="304"/>
        <v>0</v>
      </c>
      <c r="AZ355" s="21">
        <f t="shared" si="305"/>
        <v>0</v>
      </c>
      <c r="BA355" s="21">
        <f t="shared" si="306"/>
        <v>0</v>
      </c>
      <c r="BB355" s="21">
        <f t="shared" si="307"/>
        <v>0</v>
      </c>
      <c r="BC355" s="21">
        <f t="shared" si="308"/>
        <v>0</v>
      </c>
      <c r="BD355" s="21">
        <f t="shared" si="309"/>
        <v>0</v>
      </c>
      <c r="BE355" s="21">
        <f t="shared" si="310"/>
        <v>0</v>
      </c>
      <c r="BF355" s="21">
        <f t="shared" si="311"/>
        <v>0</v>
      </c>
      <c r="BG355" s="21">
        <f t="shared" si="312"/>
        <v>0</v>
      </c>
      <c r="BH355" s="21">
        <f t="shared" si="313"/>
        <v>0</v>
      </c>
      <c r="BI355" s="21">
        <f t="shared" si="314"/>
        <v>0</v>
      </c>
      <c r="BJ355" s="21">
        <f t="shared" si="315"/>
        <v>0</v>
      </c>
      <c r="BK355" s="17">
        <f t="shared" si="316"/>
        <v>8.4110399999999998</v>
      </c>
      <c r="BL355" s="22">
        <f t="shared" si="317"/>
        <v>81.589919999999992</v>
      </c>
      <c r="BM355" s="22">
        <f t="shared" si="318"/>
        <v>0</v>
      </c>
      <c r="BN355" s="22">
        <f t="shared" si="319"/>
        <v>4.1120640000000002</v>
      </c>
      <c r="BO355" s="22">
        <f t="shared" si="320"/>
        <v>6.2190719999999997</v>
      </c>
      <c r="BP355" s="22">
        <f t="shared" si="321"/>
        <v>3.0840479999999997</v>
      </c>
      <c r="BQ355" s="22">
        <f t="shared" si="322"/>
        <v>9.6882719999999996</v>
      </c>
      <c r="BR355" s="22">
        <f t="shared" si="323"/>
        <v>7.5076320000000001</v>
      </c>
      <c r="BS355" s="22">
        <f t="shared" si="324"/>
        <v>10.217855999999999</v>
      </c>
      <c r="BT355" s="22">
        <f t="shared" si="325"/>
        <v>13.721039999999999</v>
      </c>
      <c r="BU355" s="22">
        <f t="shared" si="326"/>
        <v>12.834624</v>
      </c>
      <c r="BV355" s="22">
        <f t="shared" si="327"/>
        <v>6.1057920000000001</v>
      </c>
      <c r="BW355" s="22">
        <f t="shared" si="328"/>
        <v>3.9874559999999999</v>
      </c>
      <c r="BX355" s="22">
        <f t="shared" si="329"/>
        <v>2.5233119999999998</v>
      </c>
      <c r="BY355" s="22">
        <f t="shared" si="330"/>
        <v>1.5887519999999999</v>
      </c>
      <c r="BZ355" s="22">
        <f t="shared" si="331"/>
        <v>0</v>
      </c>
      <c r="CA355" s="22">
        <f t="shared" si="332"/>
        <v>0</v>
      </c>
      <c r="CB355" s="22">
        <f t="shared" si="333"/>
        <v>0</v>
      </c>
      <c r="CC355" s="22">
        <f t="shared" si="334"/>
        <v>0</v>
      </c>
      <c r="CD355" s="22">
        <f t="shared" si="335"/>
        <v>0</v>
      </c>
      <c r="CE355" s="22">
        <f t="shared" si="336"/>
        <v>0</v>
      </c>
      <c r="CF355" s="22">
        <f t="shared" si="337"/>
        <v>0</v>
      </c>
      <c r="CG355" s="22">
        <f t="shared" si="338"/>
        <v>0</v>
      </c>
      <c r="CH355" s="22">
        <f t="shared" si="339"/>
        <v>0</v>
      </c>
      <c r="CI355" s="22">
        <f t="shared" si="340"/>
        <v>0</v>
      </c>
      <c r="CJ355" s="22">
        <f t="shared" si="341"/>
        <v>0</v>
      </c>
      <c r="CK355" s="22">
        <f t="shared" si="342"/>
        <v>0</v>
      </c>
    </row>
    <row r="356" spans="1:89" x14ac:dyDescent="0.25">
      <c r="A356" t="str">
        <f>VLOOKUP($C356,'Tech Pallet'!$A:$J,10,0)</f>
        <v>NOV</v>
      </c>
      <c r="B356" s="30" t="str">
        <f>VLOOKUP(C356,'Tech Pallet'!A:I,3,0)</f>
        <v>B&amp;J Cups</v>
      </c>
      <c r="C356" s="12">
        <f>VLOOKUP($D356,'DU -UCC'!B:C,2,0)</f>
        <v>64343704</v>
      </c>
      <c r="D356" s="84">
        <v>10076840004253</v>
      </c>
      <c r="E356" s="85" t="s">
        <v>453</v>
      </c>
      <c r="F356" s="86">
        <v>2470</v>
      </c>
      <c r="G356" s="86">
        <v>758</v>
      </c>
      <c r="H356" s="86">
        <v>443</v>
      </c>
      <c r="I356" s="86">
        <v>395</v>
      </c>
      <c r="J356" s="86">
        <v>577</v>
      </c>
      <c r="K356" s="86">
        <v>312.00009999999997</v>
      </c>
      <c r="L356" s="86">
        <v>192</v>
      </c>
      <c r="M356" s="86">
        <v>170</v>
      </c>
      <c r="N356" s="86">
        <v>540</v>
      </c>
      <c r="O356" s="86">
        <v>600</v>
      </c>
      <c r="P356" s="86">
        <v>292</v>
      </c>
      <c r="Q356" s="86">
        <v>230</v>
      </c>
      <c r="R356" s="86">
        <v>32</v>
      </c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23">
        <f t="shared" si="287"/>
        <v>7011.0001000000002</v>
      </c>
      <c r="AF356">
        <f>VLOOKUP($C356,'Tech Pallet'!$A:$I,9,0)</f>
        <v>50</v>
      </c>
      <c r="AG356">
        <f>VLOOKUP($C356,'Tech Pallet'!$A:$H,8,0)</f>
        <v>1.2960000000000001E-2</v>
      </c>
      <c r="AH356" s="25">
        <f t="shared" si="343"/>
        <v>4541.0001000000002</v>
      </c>
      <c r="AI356" s="25">
        <f t="shared" si="288"/>
        <v>0</v>
      </c>
      <c r="AJ356" s="8">
        <f t="shared" si="289"/>
        <v>49.4</v>
      </c>
      <c r="AK356" s="21">
        <f t="shared" si="290"/>
        <v>90.820002000000002</v>
      </c>
      <c r="AL356" s="20">
        <f t="shared" si="291"/>
        <v>0</v>
      </c>
      <c r="AM356" s="21">
        <f t="shared" si="292"/>
        <v>15.16</v>
      </c>
      <c r="AN356" s="21">
        <f t="shared" si="293"/>
        <v>8.86</v>
      </c>
      <c r="AO356" s="21">
        <f t="shared" si="294"/>
        <v>7.9</v>
      </c>
      <c r="AP356" s="21">
        <f t="shared" si="295"/>
        <v>11.54</v>
      </c>
      <c r="AQ356" s="21">
        <f t="shared" si="296"/>
        <v>6.2400019999999996</v>
      </c>
      <c r="AR356" s="21">
        <f t="shared" si="297"/>
        <v>3.84</v>
      </c>
      <c r="AS356" s="21">
        <f t="shared" si="298"/>
        <v>3.4</v>
      </c>
      <c r="AT356" s="21">
        <f t="shared" si="299"/>
        <v>10.8</v>
      </c>
      <c r="AU356" s="21">
        <f t="shared" si="300"/>
        <v>12</v>
      </c>
      <c r="AV356" s="21">
        <f t="shared" si="301"/>
        <v>5.84</v>
      </c>
      <c r="AW356" s="21">
        <f t="shared" si="302"/>
        <v>4.5999999999999996</v>
      </c>
      <c r="AX356" s="21">
        <f t="shared" si="303"/>
        <v>0.64</v>
      </c>
      <c r="AY356" s="21">
        <f t="shared" si="304"/>
        <v>0</v>
      </c>
      <c r="AZ356" s="21">
        <f t="shared" si="305"/>
        <v>0</v>
      </c>
      <c r="BA356" s="21">
        <f t="shared" si="306"/>
        <v>0</v>
      </c>
      <c r="BB356" s="21">
        <f t="shared" si="307"/>
        <v>0</v>
      </c>
      <c r="BC356" s="21">
        <f t="shared" si="308"/>
        <v>0</v>
      </c>
      <c r="BD356" s="21">
        <f t="shared" si="309"/>
        <v>0</v>
      </c>
      <c r="BE356" s="21">
        <f t="shared" si="310"/>
        <v>0</v>
      </c>
      <c r="BF356" s="21">
        <f t="shared" si="311"/>
        <v>0</v>
      </c>
      <c r="BG356" s="21">
        <f t="shared" si="312"/>
        <v>0</v>
      </c>
      <c r="BH356" s="21">
        <f t="shared" si="313"/>
        <v>0</v>
      </c>
      <c r="BI356" s="21">
        <f t="shared" si="314"/>
        <v>0</v>
      </c>
      <c r="BJ356" s="21">
        <f t="shared" si="315"/>
        <v>0</v>
      </c>
      <c r="BK356" s="17">
        <f t="shared" si="316"/>
        <v>32.011200000000002</v>
      </c>
      <c r="BL356" s="22">
        <f t="shared" si="317"/>
        <v>58.851361296000007</v>
      </c>
      <c r="BM356" s="22">
        <f t="shared" si="318"/>
        <v>0</v>
      </c>
      <c r="BN356" s="22">
        <f t="shared" si="319"/>
        <v>9.8236800000000013</v>
      </c>
      <c r="BO356" s="22">
        <f t="shared" si="320"/>
        <v>5.7412800000000006</v>
      </c>
      <c r="BP356" s="22">
        <f t="shared" si="321"/>
        <v>5.1192000000000002</v>
      </c>
      <c r="BQ356" s="22">
        <f t="shared" si="322"/>
        <v>7.477920000000001</v>
      </c>
      <c r="BR356" s="22">
        <f t="shared" si="323"/>
        <v>4.0435212959999998</v>
      </c>
      <c r="BS356" s="22">
        <f t="shared" si="324"/>
        <v>2.4883200000000003</v>
      </c>
      <c r="BT356" s="22">
        <f t="shared" si="325"/>
        <v>2.2032000000000003</v>
      </c>
      <c r="BU356" s="22">
        <f t="shared" si="326"/>
        <v>6.9984000000000002</v>
      </c>
      <c r="BV356" s="22">
        <f t="shared" si="327"/>
        <v>7.7760000000000007</v>
      </c>
      <c r="BW356" s="22">
        <f t="shared" si="328"/>
        <v>3.7843200000000001</v>
      </c>
      <c r="BX356" s="22">
        <f t="shared" si="329"/>
        <v>2.9808000000000003</v>
      </c>
      <c r="BY356" s="22">
        <f t="shared" si="330"/>
        <v>0.41472000000000003</v>
      </c>
      <c r="BZ356" s="22">
        <f t="shared" si="331"/>
        <v>0</v>
      </c>
      <c r="CA356" s="22">
        <f t="shared" si="332"/>
        <v>0</v>
      </c>
      <c r="CB356" s="22">
        <f t="shared" si="333"/>
        <v>0</v>
      </c>
      <c r="CC356" s="22">
        <f t="shared" si="334"/>
        <v>0</v>
      </c>
      <c r="CD356" s="22">
        <f t="shared" si="335"/>
        <v>0</v>
      </c>
      <c r="CE356" s="22">
        <f t="shared" si="336"/>
        <v>0</v>
      </c>
      <c r="CF356" s="22">
        <f t="shared" si="337"/>
        <v>0</v>
      </c>
      <c r="CG356" s="22">
        <f t="shared" si="338"/>
        <v>0</v>
      </c>
      <c r="CH356" s="22">
        <f t="shared" si="339"/>
        <v>0</v>
      </c>
      <c r="CI356" s="22">
        <f t="shared" si="340"/>
        <v>0</v>
      </c>
      <c r="CJ356" s="22">
        <f t="shared" si="341"/>
        <v>0</v>
      </c>
      <c r="CK356" s="22">
        <f t="shared" si="342"/>
        <v>0</v>
      </c>
    </row>
    <row r="357" spans="1:89" x14ac:dyDescent="0.25">
      <c r="A357" t="str">
        <f>VLOOKUP($C357,'Tech Pallet'!$A:$J,10,0)</f>
        <v>NOV</v>
      </c>
      <c r="B357" s="30" t="str">
        <f>VLOOKUP(C357,'Tech Pallet'!A:I,3,0)</f>
        <v>Facepieces</v>
      </c>
      <c r="C357" s="12">
        <f>VLOOKUP($D357,'DU -UCC'!B:C,2,0)</f>
        <v>64779835</v>
      </c>
      <c r="D357" s="84">
        <v>10077567003505</v>
      </c>
      <c r="E357" s="85" t="s">
        <v>339</v>
      </c>
      <c r="F357" s="86">
        <v>110919</v>
      </c>
      <c r="G357" s="86">
        <v>3015</v>
      </c>
      <c r="H357" s="86">
        <v>4210</v>
      </c>
      <c r="I357" s="86">
        <v>12989</v>
      </c>
      <c r="J357" s="86">
        <v>8371</v>
      </c>
      <c r="K357" s="86">
        <v>8154</v>
      </c>
      <c r="L357" s="86">
        <v>12621</v>
      </c>
      <c r="M357" s="86">
        <v>11205</v>
      </c>
      <c r="N357" s="86">
        <v>4713</v>
      </c>
      <c r="O357" s="86">
        <v>4599</v>
      </c>
      <c r="P357" s="86">
        <v>3654</v>
      </c>
      <c r="Q357" s="86">
        <v>1449</v>
      </c>
      <c r="R357" s="86">
        <v>984</v>
      </c>
      <c r="S357" s="86"/>
      <c r="T357" s="87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23">
        <f t="shared" si="287"/>
        <v>186883</v>
      </c>
      <c r="AF357">
        <f>VLOOKUP($C357,'Tech Pallet'!$A:$I,9,0)</f>
        <v>210</v>
      </c>
      <c r="AG357">
        <f>VLOOKUP($C357,'Tech Pallet'!$A:$H,8,0)</f>
        <v>2E-3</v>
      </c>
      <c r="AH357" s="25">
        <f t="shared" si="343"/>
        <v>75964</v>
      </c>
      <c r="AI357" s="25">
        <f t="shared" si="288"/>
        <v>0</v>
      </c>
      <c r="AJ357" s="8">
        <f t="shared" si="289"/>
        <v>528.18571428571431</v>
      </c>
      <c r="AK357" s="21">
        <f t="shared" si="290"/>
        <v>361.73333333333335</v>
      </c>
      <c r="AL357" s="20">
        <f t="shared" si="291"/>
        <v>0</v>
      </c>
      <c r="AM357" s="21">
        <f t="shared" si="292"/>
        <v>14.357142857142858</v>
      </c>
      <c r="AN357" s="21">
        <f t="shared" si="293"/>
        <v>20.047619047619047</v>
      </c>
      <c r="AO357" s="21">
        <f t="shared" si="294"/>
        <v>61.852380952380955</v>
      </c>
      <c r="AP357" s="21">
        <f t="shared" si="295"/>
        <v>39.861904761904761</v>
      </c>
      <c r="AQ357" s="21">
        <f t="shared" si="296"/>
        <v>38.828571428571429</v>
      </c>
      <c r="AR357" s="21">
        <f t="shared" si="297"/>
        <v>60.1</v>
      </c>
      <c r="AS357" s="21">
        <f t="shared" si="298"/>
        <v>53.357142857142854</v>
      </c>
      <c r="AT357" s="21">
        <f t="shared" si="299"/>
        <v>22.442857142857143</v>
      </c>
      <c r="AU357" s="21">
        <f t="shared" si="300"/>
        <v>21.9</v>
      </c>
      <c r="AV357" s="21">
        <f t="shared" si="301"/>
        <v>17.399999999999999</v>
      </c>
      <c r="AW357" s="21">
        <f t="shared" si="302"/>
        <v>6.9</v>
      </c>
      <c r="AX357" s="21">
        <f t="shared" si="303"/>
        <v>4.6857142857142859</v>
      </c>
      <c r="AY357" s="21">
        <f t="shared" si="304"/>
        <v>0</v>
      </c>
      <c r="AZ357" s="21">
        <f t="shared" si="305"/>
        <v>0</v>
      </c>
      <c r="BA357" s="21">
        <f t="shared" si="306"/>
        <v>0</v>
      </c>
      <c r="BB357" s="21">
        <f t="shared" si="307"/>
        <v>0</v>
      </c>
      <c r="BC357" s="21">
        <f t="shared" si="308"/>
        <v>0</v>
      </c>
      <c r="BD357" s="21">
        <f t="shared" si="309"/>
        <v>0</v>
      </c>
      <c r="BE357" s="21">
        <f t="shared" si="310"/>
        <v>0</v>
      </c>
      <c r="BF357" s="21">
        <f t="shared" si="311"/>
        <v>0</v>
      </c>
      <c r="BG357" s="21">
        <f t="shared" si="312"/>
        <v>0</v>
      </c>
      <c r="BH357" s="21">
        <f t="shared" si="313"/>
        <v>0</v>
      </c>
      <c r="BI357" s="21">
        <f t="shared" si="314"/>
        <v>0</v>
      </c>
      <c r="BJ357" s="21">
        <f t="shared" si="315"/>
        <v>0</v>
      </c>
      <c r="BK357" s="17">
        <f t="shared" si="316"/>
        <v>221.83799999999999</v>
      </c>
      <c r="BL357" s="22">
        <f t="shared" si="317"/>
        <v>151.928</v>
      </c>
      <c r="BM357" s="22">
        <f t="shared" si="318"/>
        <v>0</v>
      </c>
      <c r="BN357" s="22">
        <f t="shared" si="319"/>
        <v>6.03</v>
      </c>
      <c r="BO357" s="22">
        <f t="shared" si="320"/>
        <v>8.42</v>
      </c>
      <c r="BP357" s="22">
        <f t="shared" si="321"/>
        <v>25.978000000000002</v>
      </c>
      <c r="BQ357" s="22">
        <f t="shared" si="322"/>
        <v>16.742000000000001</v>
      </c>
      <c r="BR357" s="22">
        <f t="shared" si="323"/>
        <v>16.308</v>
      </c>
      <c r="BS357" s="22">
        <f t="shared" si="324"/>
        <v>25.242000000000001</v>
      </c>
      <c r="BT357" s="22">
        <f t="shared" si="325"/>
        <v>22.41</v>
      </c>
      <c r="BU357" s="22">
        <f t="shared" si="326"/>
        <v>9.4260000000000002</v>
      </c>
      <c r="BV357" s="22">
        <f t="shared" si="327"/>
        <v>9.1980000000000004</v>
      </c>
      <c r="BW357" s="22">
        <f t="shared" si="328"/>
        <v>7.3079999999999998</v>
      </c>
      <c r="BX357" s="22">
        <f t="shared" si="329"/>
        <v>2.8980000000000001</v>
      </c>
      <c r="BY357" s="22">
        <f t="shared" si="330"/>
        <v>1.968</v>
      </c>
      <c r="BZ357" s="22">
        <f t="shared" si="331"/>
        <v>0</v>
      </c>
      <c r="CA357" s="22">
        <f t="shared" si="332"/>
        <v>0</v>
      </c>
      <c r="CB357" s="22">
        <f t="shared" si="333"/>
        <v>0</v>
      </c>
      <c r="CC357" s="22">
        <f t="shared" si="334"/>
        <v>0</v>
      </c>
      <c r="CD357" s="22">
        <f t="shared" si="335"/>
        <v>0</v>
      </c>
      <c r="CE357" s="22">
        <f t="shared" si="336"/>
        <v>0</v>
      </c>
      <c r="CF357" s="22">
        <f t="shared" si="337"/>
        <v>0</v>
      </c>
      <c r="CG357" s="22">
        <f t="shared" si="338"/>
        <v>0</v>
      </c>
      <c r="CH357" s="22">
        <f t="shared" si="339"/>
        <v>0</v>
      </c>
      <c r="CI357" s="22">
        <f t="shared" si="340"/>
        <v>0</v>
      </c>
      <c r="CJ357" s="22">
        <f t="shared" si="341"/>
        <v>0</v>
      </c>
      <c r="CK357" s="22">
        <f t="shared" si="342"/>
        <v>0</v>
      </c>
    </row>
    <row r="358" spans="1:89" x14ac:dyDescent="0.25">
      <c r="A358" t="str">
        <f>VLOOKUP($C358,'Tech Pallet'!$A:$J,10,0)</f>
        <v>PIC</v>
      </c>
      <c r="B358" s="30" t="str">
        <f>VLOOKUP(C358,'Tech Pallet'!A:I,3,0)</f>
        <v>2.4 Gal</v>
      </c>
      <c r="C358" s="12">
        <f>VLOOKUP($D358,'DU -UCC'!B:C,2,0)</f>
        <v>17093</v>
      </c>
      <c r="D358" s="84">
        <v>10076840870933</v>
      </c>
      <c r="E358" s="85" t="s">
        <v>464</v>
      </c>
      <c r="F358" s="86">
        <v>1862</v>
      </c>
      <c r="G358" s="86">
        <v>150</v>
      </c>
      <c r="H358" s="86">
        <v>114</v>
      </c>
      <c r="I358" s="86">
        <v>211</v>
      </c>
      <c r="J358" s="86">
        <v>116</v>
      </c>
      <c r="K358" s="86">
        <v>230</v>
      </c>
      <c r="L358" s="86">
        <v>234</v>
      </c>
      <c r="M358" s="86">
        <v>192</v>
      </c>
      <c r="N358" s="86">
        <v>169</v>
      </c>
      <c r="O358" s="86">
        <v>89</v>
      </c>
      <c r="P358" s="86">
        <v>106</v>
      </c>
      <c r="Q358" s="86">
        <v>86</v>
      </c>
      <c r="R358" s="86">
        <v>116</v>
      </c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23">
        <f t="shared" si="287"/>
        <v>3675</v>
      </c>
      <c r="AF358">
        <f>VLOOKUP($C358,'Tech Pallet'!$A:$I,9,0)</f>
        <v>50</v>
      </c>
      <c r="AG358">
        <f>VLOOKUP($C358,'Tech Pallet'!$A:$H,8,0)</f>
        <v>1.35E-2</v>
      </c>
      <c r="AH358" s="25">
        <f t="shared" si="343"/>
        <v>1813</v>
      </c>
      <c r="AI358" s="25">
        <f t="shared" si="288"/>
        <v>0</v>
      </c>
      <c r="AJ358" s="8">
        <f t="shared" si="289"/>
        <v>37.24</v>
      </c>
      <c r="AK358" s="21">
        <f t="shared" si="290"/>
        <v>36.26</v>
      </c>
      <c r="AL358" s="20">
        <f t="shared" si="291"/>
        <v>0</v>
      </c>
      <c r="AM358" s="21">
        <f t="shared" si="292"/>
        <v>3</v>
      </c>
      <c r="AN358" s="21">
        <f t="shared" si="293"/>
        <v>2.2799999999999998</v>
      </c>
      <c r="AO358" s="21">
        <f t="shared" si="294"/>
        <v>4.22</v>
      </c>
      <c r="AP358" s="21">
        <f t="shared" si="295"/>
        <v>2.3199999999999998</v>
      </c>
      <c r="AQ358" s="21">
        <f t="shared" si="296"/>
        <v>4.5999999999999996</v>
      </c>
      <c r="AR358" s="21">
        <f t="shared" si="297"/>
        <v>4.68</v>
      </c>
      <c r="AS358" s="21">
        <f t="shared" si="298"/>
        <v>3.84</v>
      </c>
      <c r="AT358" s="21">
        <f t="shared" si="299"/>
        <v>3.38</v>
      </c>
      <c r="AU358" s="21">
        <f t="shared" si="300"/>
        <v>1.78</v>
      </c>
      <c r="AV358" s="21">
        <f t="shared" si="301"/>
        <v>2.12</v>
      </c>
      <c r="AW358" s="21">
        <f t="shared" si="302"/>
        <v>1.72</v>
      </c>
      <c r="AX358" s="21">
        <f t="shared" si="303"/>
        <v>2.3199999999999998</v>
      </c>
      <c r="AY358" s="21">
        <f t="shared" si="304"/>
        <v>0</v>
      </c>
      <c r="AZ358" s="21">
        <f t="shared" si="305"/>
        <v>0</v>
      </c>
      <c r="BA358" s="21">
        <f t="shared" si="306"/>
        <v>0</v>
      </c>
      <c r="BB358" s="21">
        <f t="shared" si="307"/>
        <v>0</v>
      </c>
      <c r="BC358" s="21">
        <f t="shared" si="308"/>
        <v>0</v>
      </c>
      <c r="BD358" s="21">
        <f t="shared" si="309"/>
        <v>0</v>
      </c>
      <c r="BE358" s="21">
        <f t="shared" si="310"/>
        <v>0</v>
      </c>
      <c r="BF358" s="21">
        <f t="shared" si="311"/>
        <v>0</v>
      </c>
      <c r="BG358" s="21">
        <f t="shared" si="312"/>
        <v>0</v>
      </c>
      <c r="BH358" s="21">
        <f t="shared" si="313"/>
        <v>0</v>
      </c>
      <c r="BI358" s="21">
        <f t="shared" si="314"/>
        <v>0</v>
      </c>
      <c r="BJ358" s="21">
        <f t="shared" si="315"/>
        <v>0</v>
      </c>
      <c r="BK358" s="17">
        <f t="shared" si="316"/>
        <v>25.137</v>
      </c>
      <c r="BL358" s="22">
        <f t="shared" si="317"/>
        <v>24.4755</v>
      </c>
      <c r="BM358" s="22">
        <f t="shared" si="318"/>
        <v>0</v>
      </c>
      <c r="BN358" s="22">
        <f t="shared" si="319"/>
        <v>2.0249999999999999</v>
      </c>
      <c r="BO358" s="22">
        <f t="shared" si="320"/>
        <v>1.5389999999999999</v>
      </c>
      <c r="BP358" s="22">
        <f t="shared" si="321"/>
        <v>2.8485</v>
      </c>
      <c r="BQ358" s="22">
        <f t="shared" si="322"/>
        <v>1.5660000000000001</v>
      </c>
      <c r="BR358" s="22">
        <f t="shared" si="323"/>
        <v>3.105</v>
      </c>
      <c r="BS358" s="22">
        <f t="shared" si="324"/>
        <v>3.1589999999999998</v>
      </c>
      <c r="BT358" s="22">
        <f t="shared" si="325"/>
        <v>2.5920000000000001</v>
      </c>
      <c r="BU358" s="22">
        <f t="shared" si="326"/>
        <v>2.2814999999999999</v>
      </c>
      <c r="BV358" s="22">
        <f t="shared" si="327"/>
        <v>1.2015</v>
      </c>
      <c r="BW358" s="22">
        <f t="shared" si="328"/>
        <v>1.431</v>
      </c>
      <c r="BX358" s="22">
        <f t="shared" si="329"/>
        <v>1.161</v>
      </c>
      <c r="BY358" s="22">
        <f t="shared" si="330"/>
        <v>1.5660000000000001</v>
      </c>
      <c r="BZ358" s="22">
        <f t="shared" si="331"/>
        <v>0</v>
      </c>
      <c r="CA358" s="22">
        <f t="shared" si="332"/>
        <v>0</v>
      </c>
      <c r="CB358" s="22">
        <f t="shared" si="333"/>
        <v>0</v>
      </c>
      <c r="CC358" s="22">
        <f t="shared" si="334"/>
        <v>0</v>
      </c>
      <c r="CD358" s="22">
        <f t="shared" si="335"/>
        <v>0</v>
      </c>
      <c r="CE358" s="22">
        <f t="shared" si="336"/>
        <v>0</v>
      </c>
      <c r="CF358" s="22">
        <f t="shared" si="337"/>
        <v>0</v>
      </c>
      <c r="CG358" s="22">
        <f t="shared" si="338"/>
        <v>0</v>
      </c>
      <c r="CH358" s="22">
        <f t="shared" si="339"/>
        <v>0</v>
      </c>
      <c r="CI358" s="22">
        <f t="shared" si="340"/>
        <v>0</v>
      </c>
      <c r="CJ358" s="22">
        <f t="shared" si="341"/>
        <v>0</v>
      </c>
      <c r="CK358" s="22">
        <f t="shared" si="342"/>
        <v>0</v>
      </c>
    </row>
    <row r="359" spans="1:89" x14ac:dyDescent="0.25">
      <c r="A359" t="str">
        <f>VLOOKUP($C359,'Tech Pallet'!$A:$J,10,0)</f>
        <v>PIC</v>
      </c>
      <c r="B359" s="30" t="str">
        <f>VLOOKUP(C359,'Tech Pallet'!A:I,3,0)</f>
        <v>TALENTI</v>
      </c>
      <c r="C359" s="12">
        <f>VLOOKUP($D359,'DU -UCC'!B:C,2,0)</f>
        <v>68729649</v>
      </c>
      <c r="D359" s="84">
        <v>10186852001086</v>
      </c>
      <c r="E359" s="85" t="s">
        <v>388</v>
      </c>
      <c r="F359" s="86">
        <v>74441</v>
      </c>
      <c r="G359" s="86">
        <v>6033</v>
      </c>
      <c r="H359" s="86">
        <v>1785</v>
      </c>
      <c r="I359" s="86">
        <v>2175</v>
      </c>
      <c r="J359" s="86">
        <v>2251</v>
      </c>
      <c r="K359" s="86">
        <v>1995</v>
      </c>
      <c r="L359" s="86">
        <v>2025</v>
      </c>
      <c r="M359" s="86">
        <v>1875</v>
      </c>
      <c r="N359" s="86">
        <v>3900</v>
      </c>
      <c r="O359" s="86">
        <v>1275</v>
      </c>
      <c r="P359" s="86">
        <v>1545</v>
      </c>
      <c r="Q359" s="86">
        <v>1365</v>
      </c>
      <c r="R359" s="86">
        <v>570</v>
      </c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23">
        <f t="shared" si="287"/>
        <v>101235</v>
      </c>
      <c r="AF359">
        <f>VLOOKUP($C359,'Tech Pallet'!$A:$I,9,0)</f>
        <v>255</v>
      </c>
      <c r="AG359">
        <f>VLOOKUP($C359,'Tech Pallet'!$A:$H,8,0)</f>
        <v>3.552E-3</v>
      </c>
      <c r="AH359" s="25">
        <f t="shared" si="343"/>
        <v>26794</v>
      </c>
      <c r="AI359" s="25">
        <f t="shared" si="288"/>
        <v>0</v>
      </c>
      <c r="AJ359" s="8">
        <f t="shared" si="289"/>
        <v>291.92549019607844</v>
      </c>
      <c r="AK359" s="21">
        <f t="shared" si="290"/>
        <v>105.07450980392157</v>
      </c>
      <c r="AL359" s="20">
        <f t="shared" si="291"/>
        <v>0</v>
      </c>
      <c r="AM359" s="21">
        <f t="shared" si="292"/>
        <v>23.658823529411766</v>
      </c>
      <c r="AN359" s="21">
        <f t="shared" si="293"/>
        <v>7</v>
      </c>
      <c r="AO359" s="21">
        <f t="shared" si="294"/>
        <v>8.5294117647058822</v>
      </c>
      <c r="AP359" s="21">
        <f t="shared" si="295"/>
        <v>8.8274509803921575</v>
      </c>
      <c r="AQ359" s="21">
        <f t="shared" si="296"/>
        <v>7.8235294117647056</v>
      </c>
      <c r="AR359" s="21">
        <f t="shared" si="297"/>
        <v>7.9411764705882355</v>
      </c>
      <c r="AS359" s="21">
        <f t="shared" si="298"/>
        <v>7.3529411764705879</v>
      </c>
      <c r="AT359" s="21">
        <f t="shared" si="299"/>
        <v>15.294117647058824</v>
      </c>
      <c r="AU359" s="21">
        <f t="shared" si="300"/>
        <v>5</v>
      </c>
      <c r="AV359" s="21">
        <f t="shared" si="301"/>
        <v>6.0588235294117645</v>
      </c>
      <c r="AW359" s="21">
        <f t="shared" si="302"/>
        <v>5.3529411764705879</v>
      </c>
      <c r="AX359" s="21">
        <f t="shared" si="303"/>
        <v>2.2352941176470589</v>
      </c>
      <c r="AY359" s="21">
        <f t="shared" si="304"/>
        <v>0</v>
      </c>
      <c r="AZ359" s="21">
        <f t="shared" si="305"/>
        <v>0</v>
      </c>
      <c r="BA359" s="21">
        <f t="shared" si="306"/>
        <v>0</v>
      </c>
      <c r="BB359" s="21">
        <f t="shared" si="307"/>
        <v>0</v>
      </c>
      <c r="BC359" s="21">
        <f t="shared" si="308"/>
        <v>0</v>
      </c>
      <c r="BD359" s="21">
        <f t="shared" si="309"/>
        <v>0</v>
      </c>
      <c r="BE359" s="21">
        <f t="shared" si="310"/>
        <v>0</v>
      </c>
      <c r="BF359" s="21">
        <f t="shared" si="311"/>
        <v>0</v>
      </c>
      <c r="BG359" s="21">
        <f t="shared" si="312"/>
        <v>0</v>
      </c>
      <c r="BH359" s="21">
        <f t="shared" si="313"/>
        <v>0</v>
      </c>
      <c r="BI359" s="21">
        <f t="shared" si="314"/>
        <v>0</v>
      </c>
      <c r="BJ359" s="21">
        <f t="shared" si="315"/>
        <v>0</v>
      </c>
      <c r="BK359" s="17">
        <f t="shared" si="316"/>
        <v>264.41443199999998</v>
      </c>
      <c r="BL359" s="22">
        <f t="shared" si="317"/>
        <v>95.172287999999995</v>
      </c>
      <c r="BM359" s="22">
        <f t="shared" si="318"/>
        <v>0</v>
      </c>
      <c r="BN359" s="22">
        <f t="shared" si="319"/>
        <v>21.429216</v>
      </c>
      <c r="BO359" s="22">
        <f t="shared" si="320"/>
        <v>6.3403200000000002</v>
      </c>
      <c r="BP359" s="22">
        <f t="shared" si="321"/>
        <v>7.7256</v>
      </c>
      <c r="BQ359" s="22">
        <f t="shared" si="322"/>
        <v>7.995552</v>
      </c>
      <c r="BR359" s="22">
        <f t="shared" si="323"/>
        <v>7.0862400000000001</v>
      </c>
      <c r="BS359" s="22">
        <f t="shared" si="324"/>
        <v>7.1928000000000001</v>
      </c>
      <c r="BT359" s="22">
        <f t="shared" si="325"/>
        <v>6.66</v>
      </c>
      <c r="BU359" s="22">
        <f t="shared" si="326"/>
        <v>13.8528</v>
      </c>
      <c r="BV359" s="22">
        <f t="shared" si="327"/>
        <v>4.5288000000000004</v>
      </c>
      <c r="BW359" s="22">
        <f t="shared" si="328"/>
        <v>5.4878400000000003</v>
      </c>
      <c r="BX359" s="22">
        <f t="shared" si="329"/>
        <v>4.8484800000000003</v>
      </c>
      <c r="BY359" s="22">
        <f t="shared" si="330"/>
        <v>2.0246400000000002</v>
      </c>
      <c r="BZ359" s="22">
        <f t="shared" si="331"/>
        <v>0</v>
      </c>
      <c r="CA359" s="22">
        <f t="shared" si="332"/>
        <v>0</v>
      </c>
      <c r="CB359" s="22">
        <f t="shared" si="333"/>
        <v>0</v>
      </c>
      <c r="CC359" s="22">
        <f t="shared" si="334"/>
        <v>0</v>
      </c>
      <c r="CD359" s="22">
        <f t="shared" si="335"/>
        <v>0</v>
      </c>
      <c r="CE359" s="22">
        <f t="shared" si="336"/>
        <v>0</v>
      </c>
      <c r="CF359" s="22">
        <f t="shared" si="337"/>
        <v>0</v>
      </c>
      <c r="CG359" s="22">
        <f t="shared" si="338"/>
        <v>0</v>
      </c>
      <c r="CH359" s="22">
        <f t="shared" si="339"/>
        <v>0</v>
      </c>
      <c r="CI359" s="22">
        <f t="shared" si="340"/>
        <v>0</v>
      </c>
      <c r="CJ359" s="22">
        <f t="shared" si="341"/>
        <v>0</v>
      </c>
      <c r="CK359" s="22">
        <f t="shared" si="342"/>
        <v>0</v>
      </c>
    </row>
    <row r="360" spans="1:89" x14ac:dyDescent="0.25">
      <c r="A360" t="str">
        <f>VLOOKUP($C360,'Tech Pallet'!$A:$J,10,0)</f>
        <v>PIC</v>
      </c>
      <c r="B360" s="30" t="str">
        <f>VLOOKUP(C360,'Tech Pallet'!A:I,3,0)</f>
        <v>Talenti</v>
      </c>
      <c r="C360" s="12">
        <f>VLOOKUP($D360,'DU -UCC'!B:C,2,0)</f>
        <v>68862421</v>
      </c>
      <c r="D360" s="84">
        <v>10186852001284</v>
      </c>
      <c r="E360" s="85" t="s">
        <v>377</v>
      </c>
      <c r="F360" s="86">
        <v>84761</v>
      </c>
      <c r="G360" s="86">
        <v>6135</v>
      </c>
      <c r="H360" s="86">
        <v>2595</v>
      </c>
      <c r="I360" s="86">
        <v>4440</v>
      </c>
      <c r="J360" s="86">
        <v>3630</v>
      </c>
      <c r="K360" s="86">
        <v>4455</v>
      </c>
      <c r="L360" s="86">
        <v>4125</v>
      </c>
      <c r="M360" s="86">
        <v>4095</v>
      </c>
      <c r="N360" s="86">
        <v>3420</v>
      </c>
      <c r="O360" s="86">
        <v>4485</v>
      </c>
      <c r="P360" s="86">
        <v>3090</v>
      </c>
      <c r="Q360" s="86">
        <v>3075</v>
      </c>
      <c r="R360" s="86">
        <v>135</v>
      </c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23">
        <f t="shared" si="287"/>
        <v>128441</v>
      </c>
      <c r="AF360">
        <f>VLOOKUP($C360,'Tech Pallet'!$A:$I,9,0)</f>
        <v>255</v>
      </c>
      <c r="AG360">
        <f>VLOOKUP($C360,'Tech Pallet'!$A:$H,8,0)</f>
        <v>3.552E-3</v>
      </c>
      <c r="AH360" s="25">
        <f t="shared" si="343"/>
        <v>43680</v>
      </c>
      <c r="AI360" s="25">
        <f t="shared" si="288"/>
        <v>0</v>
      </c>
      <c r="AJ360" s="8">
        <f t="shared" si="289"/>
        <v>332.39607843137253</v>
      </c>
      <c r="AK360" s="21">
        <f t="shared" si="290"/>
        <v>171.29411764705881</v>
      </c>
      <c r="AL360" s="20">
        <f t="shared" si="291"/>
        <v>0</v>
      </c>
      <c r="AM360" s="21">
        <f t="shared" si="292"/>
        <v>24.058823529411764</v>
      </c>
      <c r="AN360" s="21">
        <f t="shared" si="293"/>
        <v>10.176470588235293</v>
      </c>
      <c r="AO360" s="21">
        <f t="shared" si="294"/>
        <v>17.411764705882351</v>
      </c>
      <c r="AP360" s="21">
        <f t="shared" si="295"/>
        <v>14.235294117647058</v>
      </c>
      <c r="AQ360" s="21">
        <f t="shared" si="296"/>
        <v>17.470588235294116</v>
      </c>
      <c r="AR360" s="21">
        <f t="shared" si="297"/>
        <v>16.176470588235293</v>
      </c>
      <c r="AS360" s="21">
        <f t="shared" si="298"/>
        <v>16.058823529411764</v>
      </c>
      <c r="AT360" s="21">
        <f t="shared" si="299"/>
        <v>13.411764705882353</v>
      </c>
      <c r="AU360" s="21">
        <f t="shared" si="300"/>
        <v>17.588235294117649</v>
      </c>
      <c r="AV360" s="21">
        <f t="shared" si="301"/>
        <v>12.117647058823529</v>
      </c>
      <c r="AW360" s="21">
        <f t="shared" si="302"/>
        <v>12.058823529411764</v>
      </c>
      <c r="AX360" s="21">
        <f t="shared" si="303"/>
        <v>0.52941176470588236</v>
      </c>
      <c r="AY360" s="21">
        <f t="shared" si="304"/>
        <v>0</v>
      </c>
      <c r="AZ360" s="21">
        <f t="shared" si="305"/>
        <v>0</v>
      </c>
      <c r="BA360" s="21">
        <f t="shared" si="306"/>
        <v>0</v>
      </c>
      <c r="BB360" s="21">
        <f t="shared" si="307"/>
        <v>0</v>
      </c>
      <c r="BC360" s="21">
        <f t="shared" si="308"/>
        <v>0</v>
      </c>
      <c r="BD360" s="21">
        <f t="shared" si="309"/>
        <v>0</v>
      </c>
      <c r="BE360" s="21">
        <f t="shared" si="310"/>
        <v>0</v>
      </c>
      <c r="BF360" s="21">
        <f t="shared" si="311"/>
        <v>0</v>
      </c>
      <c r="BG360" s="21">
        <f t="shared" si="312"/>
        <v>0</v>
      </c>
      <c r="BH360" s="21">
        <f t="shared" si="313"/>
        <v>0</v>
      </c>
      <c r="BI360" s="21">
        <f t="shared" si="314"/>
        <v>0</v>
      </c>
      <c r="BJ360" s="21">
        <f t="shared" si="315"/>
        <v>0</v>
      </c>
      <c r="BK360" s="17">
        <f t="shared" si="316"/>
        <v>301.07107200000002</v>
      </c>
      <c r="BL360" s="22">
        <f t="shared" si="317"/>
        <v>155.15136000000001</v>
      </c>
      <c r="BM360" s="22">
        <f t="shared" si="318"/>
        <v>0</v>
      </c>
      <c r="BN360" s="22">
        <f t="shared" si="319"/>
        <v>21.791519999999998</v>
      </c>
      <c r="BO360" s="22">
        <f t="shared" si="320"/>
        <v>9.2174399999999999</v>
      </c>
      <c r="BP360" s="22">
        <f t="shared" si="321"/>
        <v>15.77088</v>
      </c>
      <c r="BQ360" s="22">
        <f t="shared" si="322"/>
        <v>12.89376</v>
      </c>
      <c r="BR360" s="22">
        <f t="shared" si="323"/>
        <v>15.824160000000001</v>
      </c>
      <c r="BS360" s="22">
        <f t="shared" si="324"/>
        <v>14.652000000000001</v>
      </c>
      <c r="BT360" s="22">
        <f t="shared" si="325"/>
        <v>14.545439999999999</v>
      </c>
      <c r="BU360" s="22">
        <f t="shared" si="326"/>
        <v>12.14784</v>
      </c>
      <c r="BV360" s="22">
        <f t="shared" si="327"/>
        <v>15.930720000000001</v>
      </c>
      <c r="BW360" s="22">
        <f t="shared" si="328"/>
        <v>10.975680000000001</v>
      </c>
      <c r="BX360" s="22">
        <f t="shared" si="329"/>
        <v>10.9224</v>
      </c>
      <c r="BY360" s="22">
        <f t="shared" si="330"/>
        <v>0.47952</v>
      </c>
      <c r="BZ360" s="22">
        <f t="shared" si="331"/>
        <v>0</v>
      </c>
      <c r="CA360" s="22">
        <f t="shared" si="332"/>
        <v>0</v>
      </c>
      <c r="CB360" s="22">
        <f t="shared" si="333"/>
        <v>0</v>
      </c>
      <c r="CC360" s="22">
        <f t="shared" si="334"/>
        <v>0</v>
      </c>
      <c r="CD360" s="22">
        <f t="shared" si="335"/>
        <v>0</v>
      </c>
      <c r="CE360" s="22">
        <f t="shared" si="336"/>
        <v>0</v>
      </c>
      <c r="CF360" s="22">
        <f t="shared" si="337"/>
        <v>0</v>
      </c>
      <c r="CG360" s="22">
        <f t="shared" si="338"/>
        <v>0</v>
      </c>
      <c r="CH360" s="22">
        <f t="shared" si="339"/>
        <v>0</v>
      </c>
      <c r="CI360" s="22">
        <f t="shared" si="340"/>
        <v>0</v>
      </c>
      <c r="CJ360" s="22">
        <f t="shared" si="341"/>
        <v>0</v>
      </c>
      <c r="CK360" s="22">
        <f t="shared" si="342"/>
        <v>0</v>
      </c>
    </row>
    <row r="361" spans="1:89" x14ac:dyDescent="0.25">
      <c r="A361" t="str">
        <f>VLOOKUP($C361,'Tech Pallet'!$A:$J,10,0)</f>
        <v>PIC</v>
      </c>
      <c r="B361" s="30" t="str">
        <f>VLOOKUP(C361,'Tech Pallet'!A:I,3,0)</f>
        <v>2.4 Gal</v>
      </c>
      <c r="C361" s="12">
        <f>VLOOKUP($D361,'DU -UCC'!B:C,2,0)</f>
        <v>17090</v>
      </c>
      <c r="D361" s="84">
        <v>10076840870902</v>
      </c>
      <c r="E361" s="85" t="s">
        <v>467</v>
      </c>
      <c r="F361" s="86">
        <v>1162</v>
      </c>
      <c r="G361" s="86">
        <v>87</v>
      </c>
      <c r="H361" s="86">
        <v>70</v>
      </c>
      <c r="I361" s="86">
        <v>139</v>
      </c>
      <c r="J361" s="86">
        <v>121</v>
      </c>
      <c r="K361" s="86">
        <v>112</v>
      </c>
      <c r="L361" s="86">
        <v>170</v>
      </c>
      <c r="M361" s="86">
        <v>95</v>
      </c>
      <c r="N361" s="86">
        <v>113</v>
      </c>
      <c r="O361" s="86">
        <v>69</v>
      </c>
      <c r="P361" s="86">
        <v>41</v>
      </c>
      <c r="Q361" s="86">
        <v>63</v>
      </c>
      <c r="R361" s="86">
        <v>36</v>
      </c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23">
        <f t="shared" si="287"/>
        <v>2278</v>
      </c>
      <c r="AF361">
        <f>VLOOKUP($C361,'Tech Pallet'!$A:$I,9,0)</f>
        <v>50</v>
      </c>
      <c r="AG361">
        <f>VLOOKUP($C361,'Tech Pallet'!$A:$H,8,0)</f>
        <v>1.35E-2</v>
      </c>
      <c r="AH361" s="25">
        <f t="shared" si="343"/>
        <v>1116</v>
      </c>
      <c r="AI361" s="25">
        <f t="shared" si="288"/>
        <v>0</v>
      </c>
      <c r="AJ361" s="8">
        <f t="shared" si="289"/>
        <v>23.24</v>
      </c>
      <c r="AK361" s="21">
        <f t="shared" si="290"/>
        <v>22.32</v>
      </c>
      <c r="AL361" s="20">
        <f t="shared" si="291"/>
        <v>0</v>
      </c>
      <c r="AM361" s="21">
        <f t="shared" si="292"/>
        <v>1.74</v>
      </c>
      <c r="AN361" s="21">
        <f t="shared" si="293"/>
        <v>1.4</v>
      </c>
      <c r="AO361" s="21">
        <f t="shared" si="294"/>
        <v>2.78</v>
      </c>
      <c r="AP361" s="21">
        <f t="shared" si="295"/>
        <v>2.42</v>
      </c>
      <c r="AQ361" s="21">
        <f t="shared" si="296"/>
        <v>2.2400000000000002</v>
      </c>
      <c r="AR361" s="21">
        <f t="shared" si="297"/>
        <v>3.4</v>
      </c>
      <c r="AS361" s="21">
        <f t="shared" si="298"/>
        <v>1.9</v>
      </c>
      <c r="AT361" s="21">
        <f t="shared" si="299"/>
        <v>2.2599999999999998</v>
      </c>
      <c r="AU361" s="21">
        <f t="shared" si="300"/>
        <v>1.38</v>
      </c>
      <c r="AV361" s="21">
        <f t="shared" si="301"/>
        <v>0.82</v>
      </c>
      <c r="AW361" s="21">
        <f t="shared" si="302"/>
        <v>1.26</v>
      </c>
      <c r="AX361" s="21">
        <f t="shared" si="303"/>
        <v>0.72</v>
      </c>
      <c r="AY361" s="21">
        <f t="shared" si="304"/>
        <v>0</v>
      </c>
      <c r="AZ361" s="21">
        <f t="shared" si="305"/>
        <v>0</v>
      </c>
      <c r="BA361" s="21">
        <f t="shared" si="306"/>
        <v>0</v>
      </c>
      <c r="BB361" s="21">
        <f t="shared" si="307"/>
        <v>0</v>
      </c>
      <c r="BC361" s="21">
        <f t="shared" si="308"/>
        <v>0</v>
      </c>
      <c r="BD361" s="21">
        <f t="shared" si="309"/>
        <v>0</v>
      </c>
      <c r="BE361" s="21">
        <f t="shared" si="310"/>
        <v>0</v>
      </c>
      <c r="BF361" s="21">
        <f t="shared" si="311"/>
        <v>0</v>
      </c>
      <c r="BG361" s="21">
        <f t="shared" si="312"/>
        <v>0</v>
      </c>
      <c r="BH361" s="21">
        <f t="shared" si="313"/>
        <v>0</v>
      </c>
      <c r="BI361" s="21">
        <f t="shared" si="314"/>
        <v>0</v>
      </c>
      <c r="BJ361" s="21">
        <f t="shared" si="315"/>
        <v>0</v>
      </c>
      <c r="BK361" s="17">
        <f t="shared" si="316"/>
        <v>15.686999999999999</v>
      </c>
      <c r="BL361" s="22">
        <f t="shared" si="317"/>
        <v>15.065999999999999</v>
      </c>
      <c r="BM361" s="22">
        <f t="shared" si="318"/>
        <v>0</v>
      </c>
      <c r="BN361" s="22">
        <f t="shared" si="319"/>
        <v>1.1744999999999999</v>
      </c>
      <c r="BO361" s="22">
        <f t="shared" si="320"/>
        <v>0.94499999999999995</v>
      </c>
      <c r="BP361" s="22">
        <f t="shared" si="321"/>
        <v>1.8765000000000001</v>
      </c>
      <c r="BQ361" s="22">
        <f t="shared" si="322"/>
        <v>1.6335</v>
      </c>
      <c r="BR361" s="22">
        <f t="shared" si="323"/>
        <v>1.512</v>
      </c>
      <c r="BS361" s="22">
        <f t="shared" si="324"/>
        <v>2.2949999999999999</v>
      </c>
      <c r="BT361" s="22">
        <f t="shared" si="325"/>
        <v>1.2825</v>
      </c>
      <c r="BU361" s="22">
        <f t="shared" si="326"/>
        <v>1.5255000000000001</v>
      </c>
      <c r="BV361" s="22">
        <f t="shared" si="327"/>
        <v>0.93149999999999999</v>
      </c>
      <c r="BW361" s="22">
        <f t="shared" si="328"/>
        <v>0.55349999999999999</v>
      </c>
      <c r="BX361" s="22">
        <f t="shared" si="329"/>
        <v>0.85050000000000003</v>
      </c>
      <c r="BY361" s="22">
        <f t="shared" si="330"/>
        <v>0.48599999999999999</v>
      </c>
      <c r="BZ361" s="22">
        <f t="shared" si="331"/>
        <v>0</v>
      </c>
      <c r="CA361" s="22">
        <f t="shared" si="332"/>
        <v>0</v>
      </c>
      <c r="CB361" s="22">
        <f t="shared" si="333"/>
        <v>0</v>
      </c>
      <c r="CC361" s="22">
        <f t="shared" si="334"/>
        <v>0</v>
      </c>
      <c r="CD361" s="22">
        <f t="shared" si="335"/>
        <v>0</v>
      </c>
      <c r="CE361" s="22">
        <f t="shared" si="336"/>
        <v>0</v>
      </c>
      <c r="CF361" s="22">
        <f t="shared" si="337"/>
        <v>0</v>
      </c>
      <c r="CG361" s="22">
        <f t="shared" si="338"/>
        <v>0</v>
      </c>
      <c r="CH361" s="22">
        <f t="shared" si="339"/>
        <v>0</v>
      </c>
      <c r="CI361" s="22">
        <f t="shared" si="340"/>
        <v>0</v>
      </c>
      <c r="CJ361" s="22">
        <f t="shared" si="341"/>
        <v>0</v>
      </c>
      <c r="CK361" s="22">
        <f t="shared" si="342"/>
        <v>0</v>
      </c>
    </row>
    <row r="362" spans="1:89" x14ac:dyDescent="0.25">
      <c r="A362" t="str">
        <f>VLOOKUP($C362,'Tech Pallet'!$A:$J,10,0)</f>
        <v>NOV</v>
      </c>
      <c r="B362" s="30" t="str">
        <f>VLOOKUP(C362,'Tech Pallet'!A:I,3,0)</f>
        <v>Dough Bites</v>
      </c>
      <c r="C362" s="12">
        <f>VLOOKUP($D362,'DU -UCC'!B:C,2,0)</f>
        <v>69665114</v>
      </c>
      <c r="D362" s="84">
        <v>10076840003140</v>
      </c>
      <c r="E362" s="85" t="s">
        <v>406</v>
      </c>
      <c r="F362" s="86">
        <v>28855</v>
      </c>
      <c r="G362" s="86">
        <v>1731</v>
      </c>
      <c r="H362" s="86">
        <v>1247</v>
      </c>
      <c r="I362" s="86">
        <v>2521</v>
      </c>
      <c r="J362" s="86">
        <v>3372</v>
      </c>
      <c r="K362" s="86">
        <v>596</v>
      </c>
      <c r="L362" s="86">
        <v>2261</v>
      </c>
      <c r="M362" s="86">
        <v>2227</v>
      </c>
      <c r="N362" s="86">
        <v>2654</v>
      </c>
      <c r="O362" s="86">
        <v>790</v>
      </c>
      <c r="P362" s="86">
        <v>2018</v>
      </c>
      <c r="Q362" s="86">
        <v>2178</v>
      </c>
      <c r="R362" s="86">
        <v>861</v>
      </c>
      <c r="S362" s="86"/>
      <c r="T362" s="86"/>
      <c r="U362" s="86"/>
      <c r="V362" s="87"/>
      <c r="W362" s="86"/>
      <c r="X362" s="87"/>
      <c r="Y362" s="87"/>
      <c r="Z362" s="87"/>
      <c r="AA362" s="86"/>
      <c r="AB362" s="87"/>
      <c r="AC362" s="87"/>
      <c r="AD362" s="86"/>
      <c r="AE362" s="23">
        <f t="shared" si="287"/>
        <v>51311</v>
      </c>
      <c r="AF362">
        <f>VLOOKUP($C362,'Tech Pallet'!$A:$I,9,0)</f>
        <v>256</v>
      </c>
      <c r="AG362">
        <f>VLOOKUP($C362,'Tech Pallet'!$A:$H,8,0)</f>
        <v>1.8160000000000001E-3</v>
      </c>
      <c r="AH362" s="25">
        <f t="shared" si="343"/>
        <v>22456</v>
      </c>
      <c r="AI362" s="25">
        <f t="shared" si="288"/>
        <v>0</v>
      </c>
      <c r="AJ362" s="8">
        <f t="shared" si="289"/>
        <v>112.71484375</v>
      </c>
      <c r="AK362" s="21">
        <f t="shared" si="290"/>
        <v>87.71875</v>
      </c>
      <c r="AL362" s="20">
        <f t="shared" si="291"/>
        <v>0</v>
      </c>
      <c r="AM362" s="21">
        <f t="shared" si="292"/>
        <v>6.76171875</v>
      </c>
      <c r="AN362" s="21">
        <f t="shared" si="293"/>
        <v>4.87109375</v>
      </c>
      <c r="AO362" s="21">
        <f t="shared" si="294"/>
        <v>9.84765625</v>
      </c>
      <c r="AP362" s="21">
        <f t="shared" si="295"/>
        <v>13.171875</v>
      </c>
      <c r="AQ362" s="21">
        <f t="shared" si="296"/>
        <v>2.328125</v>
      </c>
      <c r="AR362" s="21">
        <f t="shared" si="297"/>
        <v>8.83203125</v>
      </c>
      <c r="AS362" s="21">
        <f t="shared" si="298"/>
        <v>8.69921875</v>
      </c>
      <c r="AT362" s="21">
        <f t="shared" si="299"/>
        <v>10.3671875</v>
      </c>
      <c r="AU362" s="21">
        <f t="shared" si="300"/>
        <v>3.0859375</v>
      </c>
      <c r="AV362" s="21">
        <f t="shared" si="301"/>
        <v>7.8828125</v>
      </c>
      <c r="AW362" s="21">
        <f t="shared" si="302"/>
        <v>8.5078125</v>
      </c>
      <c r="AX362" s="21">
        <f t="shared" si="303"/>
        <v>3.36328125</v>
      </c>
      <c r="AY362" s="21">
        <f t="shared" si="304"/>
        <v>0</v>
      </c>
      <c r="AZ362" s="21">
        <f t="shared" si="305"/>
        <v>0</v>
      </c>
      <c r="BA362" s="21">
        <f t="shared" si="306"/>
        <v>0</v>
      </c>
      <c r="BB362" s="21">
        <f t="shared" si="307"/>
        <v>0</v>
      </c>
      <c r="BC362" s="21">
        <f t="shared" si="308"/>
        <v>0</v>
      </c>
      <c r="BD362" s="21">
        <f t="shared" si="309"/>
        <v>0</v>
      </c>
      <c r="BE362" s="21">
        <f t="shared" si="310"/>
        <v>0</v>
      </c>
      <c r="BF362" s="21">
        <f t="shared" si="311"/>
        <v>0</v>
      </c>
      <c r="BG362" s="21">
        <f t="shared" si="312"/>
        <v>0</v>
      </c>
      <c r="BH362" s="21">
        <f t="shared" si="313"/>
        <v>0</v>
      </c>
      <c r="BI362" s="21">
        <f t="shared" si="314"/>
        <v>0</v>
      </c>
      <c r="BJ362" s="21">
        <f t="shared" si="315"/>
        <v>0</v>
      </c>
      <c r="BK362" s="17">
        <f t="shared" si="316"/>
        <v>52.400680000000001</v>
      </c>
      <c r="BL362" s="22">
        <f t="shared" si="317"/>
        <v>40.780096</v>
      </c>
      <c r="BM362" s="22">
        <f t="shared" si="318"/>
        <v>0</v>
      </c>
      <c r="BN362" s="22">
        <f t="shared" si="319"/>
        <v>3.1434960000000003</v>
      </c>
      <c r="BO362" s="22">
        <f t="shared" si="320"/>
        <v>2.2645520000000001</v>
      </c>
      <c r="BP362" s="22">
        <f t="shared" si="321"/>
        <v>4.5781360000000006</v>
      </c>
      <c r="BQ362" s="22">
        <f t="shared" si="322"/>
        <v>6.1235520000000001</v>
      </c>
      <c r="BR362" s="22">
        <f t="shared" si="323"/>
        <v>1.082336</v>
      </c>
      <c r="BS362" s="22">
        <f t="shared" si="324"/>
        <v>4.1059760000000001</v>
      </c>
      <c r="BT362" s="22">
        <f t="shared" si="325"/>
        <v>4.044232</v>
      </c>
      <c r="BU362" s="22">
        <f t="shared" si="326"/>
        <v>4.8196640000000004</v>
      </c>
      <c r="BV362" s="22">
        <f t="shared" si="327"/>
        <v>1.4346400000000001</v>
      </c>
      <c r="BW362" s="22">
        <f t="shared" si="328"/>
        <v>3.6646880000000004</v>
      </c>
      <c r="BX362" s="22">
        <f t="shared" si="329"/>
        <v>3.9552480000000001</v>
      </c>
      <c r="BY362" s="22">
        <f t="shared" si="330"/>
        <v>1.5635760000000001</v>
      </c>
      <c r="BZ362" s="22">
        <f t="shared" si="331"/>
        <v>0</v>
      </c>
      <c r="CA362" s="22">
        <f t="shared" si="332"/>
        <v>0</v>
      </c>
      <c r="CB362" s="22">
        <f t="shared" si="333"/>
        <v>0</v>
      </c>
      <c r="CC362" s="22">
        <f t="shared" si="334"/>
        <v>0</v>
      </c>
      <c r="CD362" s="22">
        <f t="shared" si="335"/>
        <v>0</v>
      </c>
      <c r="CE362" s="22">
        <f t="shared" si="336"/>
        <v>0</v>
      </c>
      <c r="CF362" s="22">
        <f t="shared" si="337"/>
        <v>0</v>
      </c>
      <c r="CG362" s="22">
        <f t="shared" si="338"/>
        <v>0</v>
      </c>
      <c r="CH362" s="22">
        <f t="shared" si="339"/>
        <v>0</v>
      </c>
      <c r="CI362" s="22">
        <f t="shared" si="340"/>
        <v>0</v>
      </c>
      <c r="CJ362" s="22">
        <f t="shared" si="341"/>
        <v>0</v>
      </c>
      <c r="CK362" s="22">
        <f t="shared" si="342"/>
        <v>0</v>
      </c>
    </row>
    <row r="363" spans="1:89" x14ac:dyDescent="0.25">
      <c r="A363" t="str">
        <f>VLOOKUP($C363,'Tech Pallet'!$A:$J,10,0)</f>
        <v>PIC</v>
      </c>
      <c r="B363" s="30" t="str">
        <f>VLOOKUP(C363,'Tech Pallet'!A:I,3,0)</f>
        <v>2.4 Gal</v>
      </c>
      <c r="C363" s="12">
        <f>VLOOKUP($D363,'DU -UCC'!B:C,2,0)</f>
        <v>64799254</v>
      </c>
      <c r="D363" s="84">
        <v>10076840004444</v>
      </c>
      <c r="E363" s="85" t="s">
        <v>442</v>
      </c>
      <c r="F363" s="86">
        <v>0</v>
      </c>
      <c r="G363" s="86">
        <v>0</v>
      </c>
      <c r="H363" s="86">
        <v>0</v>
      </c>
      <c r="I363" s="86">
        <v>695</v>
      </c>
      <c r="J363" s="86">
        <v>1613</v>
      </c>
      <c r="K363" s="86">
        <v>618</v>
      </c>
      <c r="L363" s="86">
        <v>733</v>
      </c>
      <c r="M363" s="86">
        <v>1154</v>
      </c>
      <c r="N363" s="86">
        <v>806</v>
      </c>
      <c r="O363" s="86">
        <v>268</v>
      </c>
      <c r="P363" s="86">
        <v>249</v>
      </c>
      <c r="Q363" s="86">
        <v>73</v>
      </c>
      <c r="R363" s="86">
        <v>140</v>
      </c>
      <c r="S363" s="86"/>
      <c r="T363" s="87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23">
        <f t="shared" si="287"/>
        <v>6349</v>
      </c>
      <c r="AF363">
        <f>VLOOKUP($C363,'Tech Pallet'!$A:$I,9,0)</f>
        <v>125</v>
      </c>
      <c r="AG363">
        <f>VLOOKUP($C363,'Tech Pallet'!$A:$H,8,0)</f>
        <v>9.0850000000000011E-3</v>
      </c>
      <c r="AH363" s="25">
        <f t="shared" si="343"/>
        <v>6349</v>
      </c>
      <c r="AI363" s="25">
        <f t="shared" si="288"/>
        <v>0</v>
      </c>
      <c r="AJ363" s="8">
        <f t="shared" si="289"/>
        <v>0</v>
      </c>
      <c r="AK363" s="21">
        <f t="shared" si="290"/>
        <v>50.792000000000002</v>
      </c>
      <c r="AL363" s="20">
        <f t="shared" si="291"/>
        <v>0</v>
      </c>
      <c r="AM363" s="21">
        <f t="shared" si="292"/>
        <v>0</v>
      </c>
      <c r="AN363" s="21">
        <f t="shared" si="293"/>
        <v>0</v>
      </c>
      <c r="AO363" s="21">
        <f t="shared" si="294"/>
        <v>5.56</v>
      </c>
      <c r="AP363" s="21">
        <f t="shared" si="295"/>
        <v>12.904</v>
      </c>
      <c r="AQ363" s="21">
        <f t="shared" si="296"/>
        <v>4.944</v>
      </c>
      <c r="AR363" s="21">
        <f t="shared" si="297"/>
        <v>5.8639999999999999</v>
      </c>
      <c r="AS363" s="21">
        <f t="shared" si="298"/>
        <v>9.2319999999999993</v>
      </c>
      <c r="AT363" s="21">
        <f t="shared" si="299"/>
        <v>6.4480000000000004</v>
      </c>
      <c r="AU363" s="21">
        <f t="shared" si="300"/>
        <v>2.1440000000000001</v>
      </c>
      <c r="AV363" s="21">
        <f t="shared" si="301"/>
        <v>1.992</v>
      </c>
      <c r="AW363" s="21">
        <f t="shared" si="302"/>
        <v>0.58399999999999996</v>
      </c>
      <c r="AX363" s="21">
        <f t="shared" si="303"/>
        <v>1.1200000000000001</v>
      </c>
      <c r="AY363" s="21">
        <f t="shared" si="304"/>
        <v>0</v>
      </c>
      <c r="AZ363" s="21">
        <f t="shared" si="305"/>
        <v>0</v>
      </c>
      <c r="BA363" s="21">
        <f t="shared" si="306"/>
        <v>0</v>
      </c>
      <c r="BB363" s="21">
        <f t="shared" si="307"/>
        <v>0</v>
      </c>
      <c r="BC363" s="21">
        <f t="shared" si="308"/>
        <v>0</v>
      </c>
      <c r="BD363" s="21">
        <f t="shared" si="309"/>
        <v>0</v>
      </c>
      <c r="BE363" s="21">
        <f t="shared" si="310"/>
        <v>0</v>
      </c>
      <c r="BF363" s="21">
        <f t="shared" si="311"/>
        <v>0</v>
      </c>
      <c r="BG363" s="21">
        <f t="shared" si="312"/>
        <v>0</v>
      </c>
      <c r="BH363" s="21">
        <f t="shared" si="313"/>
        <v>0</v>
      </c>
      <c r="BI363" s="21">
        <f t="shared" si="314"/>
        <v>0</v>
      </c>
      <c r="BJ363" s="21">
        <f t="shared" si="315"/>
        <v>0</v>
      </c>
      <c r="BK363" s="17">
        <f t="shared" si="316"/>
        <v>0</v>
      </c>
      <c r="BL363" s="22">
        <f t="shared" si="317"/>
        <v>57.680665000000005</v>
      </c>
      <c r="BM363" s="22">
        <f t="shared" si="318"/>
        <v>0</v>
      </c>
      <c r="BN363" s="22">
        <f t="shared" si="319"/>
        <v>0</v>
      </c>
      <c r="BO363" s="22">
        <f t="shared" si="320"/>
        <v>0</v>
      </c>
      <c r="BP363" s="22">
        <f t="shared" si="321"/>
        <v>6.3140750000000008</v>
      </c>
      <c r="BQ363" s="22">
        <f t="shared" si="322"/>
        <v>14.654105000000001</v>
      </c>
      <c r="BR363" s="22">
        <f t="shared" si="323"/>
        <v>5.6145300000000002</v>
      </c>
      <c r="BS363" s="22">
        <f t="shared" si="324"/>
        <v>6.6593050000000007</v>
      </c>
      <c r="BT363" s="22">
        <f t="shared" si="325"/>
        <v>10.484090000000002</v>
      </c>
      <c r="BU363" s="22">
        <f t="shared" si="326"/>
        <v>7.3225100000000012</v>
      </c>
      <c r="BV363" s="22">
        <f t="shared" si="327"/>
        <v>2.4347800000000004</v>
      </c>
      <c r="BW363" s="22">
        <f t="shared" si="328"/>
        <v>2.2621650000000004</v>
      </c>
      <c r="BX363" s="22">
        <f t="shared" si="329"/>
        <v>0.66320500000000004</v>
      </c>
      <c r="BY363" s="22">
        <f t="shared" si="330"/>
        <v>1.2719000000000003</v>
      </c>
      <c r="BZ363" s="22">
        <f t="shared" si="331"/>
        <v>0</v>
      </c>
      <c r="CA363" s="22">
        <f t="shared" si="332"/>
        <v>0</v>
      </c>
      <c r="CB363" s="22">
        <f t="shared" si="333"/>
        <v>0</v>
      </c>
      <c r="CC363" s="22">
        <f t="shared" si="334"/>
        <v>0</v>
      </c>
      <c r="CD363" s="22">
        <f t="shared" si="335"/>
        <v>0</v>
      </c>
      <c r="CE363" s="22">
        <f t="shared" si="336"/>
        <v>0</v>
      </c>
      <c r="CF363" s="22">
        <f t="shared" si="337"/>
        <v>0</v>
      </c>
      <c r="CG363" s="22">
        <f t="shared" si="338"/>
        <v>0</v>
      </c>
      <c r="CH363" s="22">
        <f t="shared" si="339"/>
        <v>0</v>
      </c>
      <c r="CI363" s="22">
        <f t="shared" si="340"/>
        <v>0</v>
      </c>
      <c r="CJ363" s="22">
        <f t="shared" si="341"/>
        <v>0</v>
      </c>
      <c r="CK363" s="22">
        <f t="shared" si="342"/>
        <v>0</v>
      </c>
    </row>
    <row r="364" spans="1:89" x14ac:dyDescent="0.25">
      <c r="A364" t="str">
        <f>VLOOKUP($C364,'Tech Pallet'!$A:$J,10,0)</f>
        <v>PIC</v>
      </c>
      <c r="B364" s="30" t="str">
        <f>VLOOKUP(C364,'Tech Pallet'!A:I,3,0)</f>
        <v>TALENTI</v>
      </c>
      <c r="C364" s="12">
        <f>VLOOKUP($D364,'DU -UCC'!B:C,2,0)</f>
        <v>69740694</v>
      </c>
      <c r="D364" s="84">
        <v>10186852001420</v>
      </c>
      <c r="E364" s="85" t="s">
        <v>397</v>
      </c>
      <c r="F364" s="86">
        <v>79643</v>
      </c>
      <c r="G364" s="86">
        <v>4551</v>
      </c>
      <c r="H364" s="86">
        <v>2595</v>
      </c>
      <c r="I364" s="86">
        <v>2786</v>
      </c>
      <c r="J364" s="86">
        <v>1864</v>
      </c>
      <c r="K364" s="86">
        <v>1761</v>
      </c>
      <c r="L364" s="86">
        <v>1698</v>
      </c>
      <c r="M364" s="86">
        <v>2189</v>
      </c>
      <c r="N364" s="86">
        <v>1050</v>
      </c>
      <c r="O364" s="86">
        <v>1250</v>
      </c>
      <c r="P364" s="86">
        <v>264</v>
      </c>
      <c r="Q364" s="86">
        <v>165</v>
      </c>
      <c r="R364" s="86">
        <v>15</v>
      </c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23">
        <f t="shared" si="287"/>
        <v>99831</v>
      </c>
      <c r="AF364">
        <f>VLOOKUP($C364,'Tech Pallet'!$A:$I,9,0)</f>
        <v>255</v>
      </c>
      <c r="AG364">
        <f>VLOOKUP($C364,'Tech Pallet'!$A:$H,8,0)</f>
        <v>3.552E-3</v>
      </c>
      <c r="AH364" s="25">
        <f t="shared" si="343"/>
        <v>20188</v>
      </c>
      <c r="AI364" s="25">
        <f t="shared" si="288"/>
        <v>0</v>
      </c>
      <c r="AJ364" s="8">
        <f t="shared" si="289"/>
        <v>312.32549019607842</v>
      </c>
      <c r="AK364" s="21">
        <f t="shared" si="290"/>
        <v>79.168627450980395</v>
      </c>
      <c r="AL364" s="20">
        <f t="shared" si="291"/>
        <v>0</v>
      </c>
      <c r="AM364" s="21">
        <f t="shared" si="292"/>
        <v>17.847058823529412</v>
      </c>
      <c r="AN364" s="21">
        <f t="shared" si="293"/>
        <v>10.176470588235293</v>
      </c>
      <c r="AO364" s="21">
        <f t="shared" si="294"/>
        <v>10.925490196078432</v>
      </c>
      <c r="AP364" s="21">
        <f t="shared" si="295"/>
        <v>7.3098039215686272</v>
      </c>
      <c r="AQ364" s="21">
        <f t="shared" si="296"/>
        <v>6.9058823529411768</v>
      </c>
      <c r="AR364" s="21">
        <f t="shared" si="297"/>
        <v>6.658823529411765</v>
      </c>
      <c r="AS364" s="21">
        <f t="shared" si="298"/>
        <v>8.5843137254901958</v>
      </c>
      <c r="AT364" s="21">
        <f t="shared" si="299"/>
        <v>4.117647058823529</v>
      </c>
      <c r="AU364" s="21">
        <f t="shared" si="300"/>
        <v>4.9019607843137258</v>
      </c>
      <c r="AV364" s="21">
        <f t="shared" si="301"/>
        <v>1.0352941176470589</v>
      </c>
      <c r="AW364" s="21">
        <f t="shared" si="302"/>
        <v>0.6470588235294118</v>
      </c>
      <c r="AX364" s="21">
        <f t="shared" si="303"/>
        <v>5.8823529411764705E-2</v>
      </c>
      <c r="AY364" s="21">
        <f t="shared" si="304"/>
        <v>0</v>
      </c>
      <c r="AZ364" s="21">
        <f t="shared" si="305"/>
        <v>0</v>
      </c>
      <c r="BA364" s="21">
        <f t="shared" si="306"/>
        <v>0</v>
      </c>
      <c r="BB364" s="21">
        <f t="shared" si="307"/>
        <v>0</v>
      </c>
      <c r="BC364" s="21">
        <f t="shared" si="308"/>
        <v>0</v>
      </c>
      <c r="BD364" s="21">
        <f t="shared" si="309"/>
        <v>0</v>
      </c>
      <c r="BE364" s="21">
        <f t="shared" si="310"/>
        <v>0</v>
      </c>
      <c r="BF364" s="21">
        <f t="shared" si="311"/>
        <v>0</v>
      </c>
      <c r="BG364" s="21">
        <f t="shared" si="312"/>
        <v>0</v>
      </c>
      <c r="BH364" s="21">
        <f t="shared" si="313"/>
        <v>0</v>
      </c>
      <c r="BI364" s="21">
        <f t="shared" si="314"/>
        <v>0</v>
      </c>
      <c r="BJ364" s="21">
        <f t="shared" si="315"/>
        <v>0</v>
      </c>
      <c r="BK364" s="17">
        <f t="shared" si="316"/>
        <v>282.89193599999999</v>
      </c>
      <c r="BL364" s="22">
        <f t="shared" si="317"/>
        <v>71.707775999999996</v>
      </c>
      <c r="BM364" s="22">
        <f t="shared" si="318"/>
        <v>0</v>
      </c>
      <c r="BN364" s="22">
        <f t="shared" si="319"/>
        <v>16.165151999999999</v>
      </c>
      <c r="BO364" s="22">
        <f t="shared" si="320"/>
        <v>9.2174399999999999</v>
      </c>
      <c r="BP364" s="22">
        <f t="shared" si="321"/>
        <v>9.8958720000000007</v>
      </c>
      <c r="BQ364" s="22">
        <f t="shared" si="322"/>
        <v>6.6209280000000001</v>
      </c>
      <c r="BR364" s="22">
        <f t="shared" si="323"/>
        <v>6.2550720000000002</v>
      </c>
      <c r="BS364" s="22">
        <f t="shared" si="324"/>
        <v>6.0312960000000002</v>
      </c>
      <c r="BT364" s="22">
        <f t="shared" si="325"/>
        <v>7.775328</v>
      </c>
      <c r="BU364" s="22">
        <f t="shared" si="326"/>
        <v>3.7296</v>
      </c>
      <c r="BV364" s="22">
        <f t="shared" si="327"/>
        <v>4.4400000000000004</v>
      </c>
      <c r="BW364" s="22">
        <f t="shared" si="328"/>
        <v>0.93772800000000001</v>
      </c>
      <c r="BX364" s="22">
        <f t="shared" si="329"/>
        <v>0.58608000000000005</v>
      </c>
      <c r="BY364" s="22">
        <f t="shared" si="330"/>
        <v>5.3280000000000001E-2</v>
      </c>
      <c r="BZ364" s="22">
        <f t="shared" si="331"/>
        <v>0</v>
      </c>
      <c r="CA364" s="22">
        <f t="shared" si="332"/>
        <v>0</v>
      </c>
      <c r="CB364" s="22">
        <f t="shared" si="333"/>
        <v>0</v>
      </c>
      <c r="CC364" s="22">
        <f t="shared" si="334"/>
        <v>0</v>
      </c>
      <c r="CD364" s="22">
        <f t="shared" si="335"/>
        <v>0</v>
      </c>
      <c r="CE364" s="22">
        <f t="shared" si="336"/>
        <v>0</v>
      </c>
      <c r="CF364" s="22">
        <f t="shared" si="337"/>
        <v>0</v>
      </c>
      <c r="CG364" s="22">
        <f t="shared" si="338"/>
        <v>0</v>
      </c>
      <c r="CH364" s="22">
        <f t="shared" si="339"/>
        <v>0</v>
      </c>
      <c r="CI364" s="22">
        <f t="shared" si="340"/>
        <v>0</v>
      </c>
      <c r="CJ364" s="22">
        <f t="shared" si="341"/>
        <v>0</v>
      </c>
      <c r="CK364" s="22">
        <f t="shared" si="342"/>
        <v>0</v>
      </c>
    </row>
    <row r="365" spans="1:89" x14ac:dyDescent="0.25">
      <c r="A365" t="str">
        <f>VLOOKUP($C365,'Tech Pallet'!$A:$J,10,0)</f>
        <v>PIC</v>
      </c>
      <c r="B365" s="30" t="str">
        <f>VLOOKUP(C365,'Tech Pallet'!A:I,3,0)</f>
        <v>2.4 Gal</v>
      </c>
      <c r="C365" s="12">
        <f>VLOOKUP($D365,'DU -UCC'!B:C,2,0)</f>
        <v>64775322</v>
      </c>
      <c r="D365" s="84">
        <v>10076840004352</v>
      </c>
      <c r="E365" s="85" t="s">
        <v>456</v>
      </c>
      <c r="F365" s="86">
        <v>406</v>
      </c>
      <c r="G365" s="86">
        <v>734</v>
      </c>
      <c r="H365" s="86">
        <v>430</v>
      </c>
      <c r="I365" s="86">
        <v>533</v>
      </c>
      <c r="J365" s="86">
        <v>315</v>
      </c>
      <c r="K365" s="86">
        <v>378</v>
      </c>
      <c r="L365" s="86">
        <v>231</v>
      </c>
      <c r="M365" s="86">
        <v>724</v>
      </c>
      <c r="N365" s="86">
        <v>316</v>
      </c>
      <c r="O365" s="86">
        <v>90</v>
      </c>
      <c r="P365" s="86">
        <v>174</v>
      </c>
      <c r="Q365" s="86">
        <v>55</v>
      </c>
      <c r="R365" s="86">
        <v>30</v>
      </c>
      <c r="S365" s="86"/>
      <c r="T365" s="87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>
        <v>18.672946193053658</v>
      </c>
      <c r="AF365">
        <f>VLOOKUP($C365,'Tech Pallet'!$A:$I,9,0)</f>
        <v>125</v>
      </c>
      <c r="AG365">
        <f>VLOOKUP($C365,'Tech Pallet'!$A:$H,8,0)</f>
        <v>9.0850000000000011E-3</v>
      </c>
      <c r="AH365" s="25">
        <f t="shared" si="343"/>
        <v>4010</v>
      </c>
      <c r="AI365" s="25">
        <f t="shared" si="288"/>
        <v>0</v>
      </c>
      <c r="AJ365" s="8">
        <f t="shared" si="289"/>
        <v>3.2480000000000002</v>
      </c>
      <c r="AK365" s="21">
        <f t="shared" si="290"/>
        <v>32.08</v>
      </c>
      <c r="AL365" s="20">
        <f t="shared" si="291"/>
        <v>0</v>
      </c>
      <c r="AM365" s="21">
        <f t="shared" si="292"/>
        <v>5.8719999999999999</v>
      </c>
      <c r="AN365" s="21">
        <f t="shared" si="293"/>
        <v>3.44</v>
      </c>
      <c r="AO365" s="21">
        <f t="shared" si="294"/>
        <v>4.2640000000000002</v>
      </c>
      <c r="AP365" s="21">
        <f t="shared" si="295"/>
        <v>2.52</v>
      </c>
      <c r="AQ365" s="21">
        <f t="shared" si="296"/>
        <v>3.024</v>
      </c>
      <c r="AR365" s="21">
        <f t="shared" si="297"/>
        <v>1.8480000000000001</v>
      </c>
      <c r="AS365" s="21">
        <f t="shared" si="298"/>
        <v>5.7919999999999998</v>
      </c>
      <c r="AT365" s="21">
        <f t="shared" si="299"/>
        <v>2.528</v>
      </c>
      <c r="AU365" s="21">
        <f t="shared" si="300"/>
        <v>0.72</v>
      </c>
      <c r="AV365" s="21">
        <f t="shared" si="301"/>
        <v>1.3919999999999999</v>
      </c>
      <c r="AW365" s="21">
        <f t="shared" si="302"/>
        <v>0.44</v>
      </c>
      <c r="AX365" s="21">
        <f t="shared" si="303"/>
        <v>0.24</v>
      </c>
      <c r="AY365" s="21">
        <f t="shared" si="304"/>
        <v>0</v>
      </c>
      <c r="AZ365" s="21">
        <f t="shared" si="305"/>
        <v>0</v>
      </c>
      <c r="BA365" s="21">
        <f t="shared" si="306"/>
        <v>0</v>
      </c>
      <c r="BB365" s="21">
        <f t="shared" si="307"/>
        <v>0</v>
      </c>
      <c r="BC365" s="21">
        <f t="shared" si="308"/>
        <v>0</v>
      </c>
      <c r="BD365" s="21">
        <f t="shared" si="309"/>
        <v>0</v>
      </c>
      <c r="BE365" s="21">
        <f t="shared" si="310"/>
        <v>0</v>
      </c>
      <c r="BF365" s="21">
        <f t="shared" si="311"/>
        <v>0</v>
      </c>
      <c r="BG365" s="21">
        <f t="shared" si="312"/>
        <v>0</v>
      </c>
      <c r="BH365" s="21">
        <f t="shared" si="313"/>
        <v>0</v>
      </c>
      <c r="BI365" s="21">
        <f t="shared" si="314"/>
        <v>0</v>
      </c>
      <c r="BJ365" s="21">
        <f t="shared" si="315"/>
        <v>0</v>
      </c>
      <c r="BK365" s="17">
        <f t="shared" si="316"/>
        <v>3.6885100000000004</v>
      </c>
      <c r="BL365" s="22">
        <f t="shared" si="317"/>
        <v>36.430850000000007</v>
      </c>
      <c r="BM365" s="22">
        <f t="shared" si="318"/>
        <v>0</v>
      </c>
      <c r="BN365" s="22">
        <f t="shared" si="319"/>
        <v>6.6683900000000005</v>
      </c>
      <c r="BO365" s="22">
        <f t="shared" si="320"/>
        <v>3.9065500000000006</v>
      </c>
      <c r="BP365" s="22">
        <f t="shared" si="321"/>
        <v>4.8423050000000005</v>
      </c>
      <c r="BQ365" s="22">
        <f t="shared" si="322"/>
        <v>2.8617750000000002</v>
      </c>
      <c r="BR365" s="22">
        <f t="shared" si="323"/>
        <v>3.4341300000000006</v>
      </c>
      <c r="BS365" s="22">
        <f t="shared" si="324"/>
        <v>2.0986350000000003</v>
      </c>
      <c r="BT365" s="22">
        <f t="shared" si="325"/>
        <v>6.5775400000000008</v>
      </c>
      <c r="BU365" s="22">
        <f t="shared" si="326"/>
        <v>2.8708600000000004</v>
      </c>
      <c r="BV365" s="22">
        <f t="shared" si="327"/>
        <v>0.8176500000000001</v>
      </c>
      <c r="BW365" s="22">
        <f t="shared" si="328"/>
        <v>1.5807900000000001</v>
      </c>
      <c r="BX365" s="22">
        <f t="shared" si="329"/>
        <v>0.49967500000000004</v>
      </c>
      <c r="BY365" s="22">
        <f t="shared" si="330"/>
        <v>0.27255000000000001</v>
      </c>
      <c r="BZ365" s="22">
        <f t="shared" si="331"/>
        <v>0</v>
      </c>
      <c r="CA365" s="22">
        <f t="shared" si="332"/>
        <v>0</v>
      </c>
      <c r="CB365" s="22">
        <f t="shared" si="333"/>
        <v>0</v>
      </c>
      <c r="CC365" s="22">
        <f t="shared" si="334"/>
        <v>0</v>
      </c>
      <c r="CD365" s="22">
        <f t="shared" si="335"/>
        <v>0</v>
      </c>
      <c r="CE365" s="22">
        <f t="shared" si="336"/>
        <v>0</v>
      </c>
      <c r="CF365" s="22">
        <f t="shared" si="337"/>
        <v>0</v>
      </c>
      <c r="CG365" s="22">
        <f t="shared" si="338"/>
        <v>0</v>
      </c>
      <c r="CH365" s="22">
        <f t="shared" si="339"/>
        <v>0</v>
      </c>
      <c r="CI365" s="22">
        <f t="shared" si="340"/>
        <v>0</v>
      </c>
      <c r="CJ365" s="22">
        <f t="shared" si="341"/>
        <v>0</v>
      </c>
      <c r="CK365" s="22">
        <f t="shared" si="342"/>
        <v>0</v>
      </c>
    </row>
    <row r="366" spans="1:89" x14ac:dyDescent="0.25">
      <c r="A366" t="str">
        <f>VLOOKUP($C366,'Tech Pallet'!$A:$J,10,0)</f>
        <v>NOV</v>
      </c>
      <c r="B366" s="30" t="str">
        <f>VLOOKUP(C366,'Tech Pallet'!A:I,3,0)</f>
        <v>Yasso Sandwich</v>
      </c>
      <c r="C366" s="12">
        <f>VLOOKUP($D366,'DU -UCC'!B:C,2,0)</f>
        <v>64325600</v>
      </c>
      <c r="D366" s="84">
        <v>10850001974650</v>
      </c>
      <c r="E366" s="85" t="s">
        <v>379</v>
      </c>
      <c r="F366" s="86">
        <v>45629</v>
      </c>
      <c r="G366" s="86">
        <v>2709</v>
      </c>
      <c r="H366" s="86">
        <v>2625</v>
      </c>
      <c r="I366" s="86">
        <v>2058</v>
      </c>
      <c r="J366" s="86">
        <v>1995</v>
      </c>
      <c r="K366" s="86">
        <v>3192</v>
      </c>
      <c r="L366" s="86">
        <v>3300</v>
      </c>
      <c r="M366" s="86">
        <v>2772</v>
      </c>
      <c r="N366" s="86">
        <v>3712</v>
      </c>
      <c r="O366" s="86">
        <v>3276</v>
      </c>
      <c r="P366" s="86">
        <v>2114</v>
      </c>
      <c r="Q366" s="86">
        <v>602</v>
      </c>
      <c r="R366" s="86">
        <v>42</v>
      </c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23">
        <f t="shared" si="287"/>
        <v>74026</v>
      </c>
      <c r="AF366">
        <f>VLOOKUP($C366,'Tech Pallet'!$A:$I,9,0)</f>
        <v>189</v>
      </c>
      <c r="AG366">
        <f>VLOOKUP($C366,'Tech Pallet'!$A:$H,8,0)</f>
        <v>2.1700000000000001E-3</v>
      </c>
      <c r="AH366" s="25">
        <f t="shared" si="343"/>
        <v>28397</v>
      </c>
      <c r="AI366" s="25">
        <f t="shared" si="288"/>
        <v>0</v>
      </c>
      <c r="AJ366" s="8">
        <f t="shared" si="289"/>
        <v>241.42328042328043</v>
      </c>
      <c r="AK366" s="21">
        <f t="shared" si="290"/>
        <v>150.24867724867724</v>
      </c>
      <c r="AL366" s="20">
        <f t="shared" si="291"/>
        <v>0</v>
      </c>
      <c r="AM366" s="21">
        <f t="shared" si="292"/>
        <v>14.333333333333334</v>
      </c>
      <c r="AN366" s="21">
        <f t="shared" si="293"/>
        <v>13.888888888888889</v>
      </c>
      <c r="AO366" s="21">
        <f t="shared" si="294"/>
        <v>10.888888888888889</v>
      </c>
      <c r="AP366" s="21">
        <f t="shared" si="295"/>
        <v>10.555555555555555</v>
      </c>
      <c r="AQ366" s="21">
        <f t="shared" si="296"/>
        <v>16.888888888888889</v>
      </c>
      <c r="AR366" s="21">
        <f t="shared" si="297"/>
        <v>17.460317460317459</v>
      </c>
      <c r="AS366" s="21">
        <f t="shared" si="298"/>
        <v>14.666666666666666</v>
      </c>
      <c r="AT366" s="21">
        <f t="shared" si="299"/>
        <v>19.640211640211639</v>
      </c>
      <c r="AU366" s="21">
        <f t="shared" si="300"/>
        <v>17.333333333333332</v>
      </c>
      <c r="AV366" s="21">
        <f t="shared" si="301"/>
        <v>11.185185185185185</v>
      </c>
      <c r="AW366" s="21">
        <f t="shared" si="302"/>
        <v>3.1851851851851851</v>
      </c>
      <c r="AX366" s="21">
        <f t="shared" si="303"/>
        <v>0.22222222222222221</v>
      </c>
      <c r="AY366" s="21">
        <f t="shared" si="304"/>
        <v>0</v>
      </c>
      <c r="AZ366" s="21">
        <f t="shared" si="305"/>
        <v>0</v>
      </c>
      <c r="BA366" s="21">
        <f t="shared" si="306"/>
        <v>0</v>
      </c>
      <c r="BB366" s="21">
        <f t="shared" si="307"/>
        <v>0</v>
      </c>
      <c r="BC366" s="21">
        <f t="shared" si="308"/>
        <v>0</v>
      </c>
      <c r="BD366" s="21">
        <f t="shared" si="309"/>
        <v>0</v>
      </c>
      <c r="BE366" s="21">
        <f t="shared" si="310"/>
        <v>0</v>
      </c>
      <c r="BF366" s="21">
        <f t="shared" si="311"/>
        <v>0</v>
      </c>
      <c r="BG366" s="21">
        <f t="shared" si="312"/>
        <v>0</v>
      </c>
      <c r="BH366" s="21">
        <f t="shared" si="313"/>
        <v>0</v>
      </c>
      <c r="BI366" s="21">
        <f t="shared" si="314"/>
        <v>0</v>
      </c>
      <c r="BJ366" s="21">
        <f t="shared" si="315"/>
        <v>0</v>
      </c>
      <c r="BK366" s="17">
        <f t="shared" si="316"/>
        <v>99.014930000000007</v>
      </c>
      <c r="BL366" s="22">
        <f t="shared" si="317"/>
        <v>61.621490000000001</v>
      </c>
      <c r="BM366" s="22">
        <f t="shared" si="318"/>
        <v>0</v>
      </c>
      <c r="BN366" s="22">
        <f t="shared" si="319"/>
        <v>5.8785300000000005</v>
      </c>
      <c r="BO366" s="22">
        <f t="shared" si="320"/>
        <v>5.69625</v>
      </c>
      <c r="BP366" s="22">
        <f t="shared" si="321"/>
        <v>4.4658600000000002</v>
      </c>
      <c r="BQ366" s="22">
        <f t="shared" si="322"/>
        <v>4.3291500000000003</v>
      </c>
      <c r="BR366" s="22">
        <f t="shared" si="323"/>
        <v>6.9266399999999999</v>
      </c>
      <c r="BS366" s="22">
        <f t="shared" si="324"/>
        <v>7.1610000000000005</v>
      </c>
      <c r="BT366" s="22">
        <f t="shared" si="325"/>
        <v>6.0152400000000004</v>
      </c>
      <c r="BU366" s="22">
        <f t="shared" si="326"/>
        <v>8.05504</v>
      </c>
      <c r="BV366" s="22">
        <f t="shared" si="327"/>
        <v>7.1089200000000003</v>
      </c>
      <c r="BW366" s="22">
        <f t="shared" si="328"/>
        <v>4.5873800000000005</v>
      </c>
      <c r="BX366" s="22">
        <f t="shared" si="329"/>
        <v>1.3063400000000001</v>
      </c>
      <c r="BY366" s="22">
        <f t="shared" si="330"/>
        <v>9.1139999999999999E-2</v>
      </c>
      <c r="BZ366" s="22">
        <f t="shared" si="331"/>
        <v>0</v>
      </c>
      <c r="CA366" s="22">
        <f t="shared" si="332"/>
        <v>0</v>
      </c>
      <c r="CB366" s="22">
        <f t="shared" si="333"/>
        <v>0</v>
      </c>
      <c r="CC366" s="22">
        <f t="shared" si="334"/>
        <v>0</v>
      </c>
      <c r="CD366" s="22">
        <f t="shared" si="335"/>
        <v>0</v>
      </c>
      <c r="CE366" s="22">
        <f t="shared" si="336"/>
        <v>0</v>
      </c>
      <c r="CF366" s="22">
        <f t="shared" si="337"/>
        <v>0</v>
      </c>
      <c r="CG366" s="22">
        <f t="shared" si="338"/>
        <v>0</v>
      </c>
      <c r="CH366" s="22">
        <f t="shared" si="339"/>
        <v>0</v>
      </c>
      <c r="CI366" s="22">
        <f t="shared" si="340"/>
        <v>0</v>
      </c>
      <c r="CJ366" s="22">
        <f t="shared" si="341"/>
        <v>0</v>
      </c>
      <c r="CK366" s="22">
        <f t="shared" si="342"/>
        <v>0</v>
      </c>
    </row>
    <row r="367" spans="1:89" x14ac:dyDescent="0.25">
      <c r="A367" t="str">
        <f>VLOOKUP($C367,'Tech Pallet'!$A:$J,10,0)</f>
        <v>PIC</v>
      </c>
      <c r="B367" s="30" t="str">
        <f>VLOOKUP(C367,'Tech Pallet'!A:I,3,0)</f>
        <v>TALENTI</v>
      </c>
      <c r="C367" s="12">
        <f>VLOOKUP($D367,'DU -UCC'!B:C,2,0)</f>
        <v>68728326</v>
      </c>
      <c r="D367" s="84">
        <v>10186852001413</v>
      </c>
      <c r="E367" s="85" t="s">
        <v>524</v>
      </c>
      <c r="F367" s="86">
        <v>49812</v>
      </c>
      <c r="G367" s="86">
        <v>2313</v>
      </c>
      <c r="H367" s="86">
        <v>289</v>
      </c>
      <c r="I367" s="86">
        <v>93</v>
      </c>
      <c r="J367" s="86">
        <v>32</v>
      </c>
      <c r="K367" s="86">
        <v>90</v>
      </c>
      <c r="L367" s="86">
        <v>32</v>
      </c>
      <c r="M367" s="86">
        <v>45</v>
      </c>
      <c r="N367" s="86">
        <v>30</v>
      </c>
      <c r="O367" s="86">
        <v>45</v>
      </c>
      <c r="P367" s="86">
        <v>15</v>
      </c>
      <c r="Q367" s="86">
        <v>0</v>
      </c>
      <c r="R367" s="86">
        <v>0</v>
      </c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23">
        <f t="shared" si="287"/>
        <v>52796</v>
      </c>
      <c r="AF367">
        <f>VLOOKUP($C367,'Tech Pallet'!$A:$I,9,0)</f>
        <v>255</v>
      </c>
      <c r="AG367">
        <f>VLOOKUP($C367,'Tech Pallet'!$A:$H,8,0)</f>
        <v>3.552E-3</v>
      </c>
      <c r="AH367" s="25">
        <f t="shared" si="343"/>
        <v>2984</v>
      </c>
      <c r="AI367" s="25">
        <f t="shared" si="288"/>
        <v>0</v>
      </c>
      <c r="AJ367" s="8">
        <f t="shared" si="289"/>
        <v>195.34117647058824</v>
      </c>
      <c r="AK367" s="21">
        <f t="shared" si="290"/>
        <v>11.701960784313725</v>
      </c>
      <c r="AL367" s="20">
        <f t="shared" si="291"/>
        <v>0</v>
      </c>
      <c r="AM367" s="21">
        <f t="shared" si="292"/>
        <v>9.0705882352941174</v>
      </c>
      <c r="AN367" s="21">
        <f t="shared" si="293"/>
        <v>1.1333333333333333</v>
      </c>
      <c r="AO367" s="21">
        <f t="shared" si="294"/>
        <v>0.36470588235294116</v>
      </c>
      <c r="AP367" s="21">
        <f t="shared" si="295"/>
        <v>0.12549019607843137</v>
      </c>
      <c r="AQ367" s="21">
        <f t="shared" si="296"/>
        <v>0.35294117647058826</v>
      </c>
      <c r="AR367" s="21">
        <f t="shared" si="297"/>
        <v>0.12549019607843137</v>
      </c>
      <c r="AS367" s="21">
        <f t="shared" si="298"/>
        <v>0.17647058823529413</v>
      </c>
      <c r="AT367" s="21">
        <f t="shared" si="299"/>
        <v>0.11764705882352941</v>
      </c>
      <c r="AU367" s="21">
        <f t="shared" si="300"/>
        <v>0.17647058823529413</v>
      </c>
      <c r="AV367" s="21">
        <f t="shared" si="301"/>
        <v>5.8823529411764705E-2</v>
      </c>
      <c r="AW367" s="21">
        <f t="shared" si="302"/>
        <v>0</v>
      </c>
      <c r="AX367" s="21">
        <f t="shared" si="303"/>
        <v>0</v>
      </c>
      <c r="AY367" s="21">
        <f t="shared" si="304"/>
        <v>0</v>
      </c>
      <c r="AZ367" s="21">
        <f t="shared" si="305"/>
        <v>0</v>
      </c>
      <c r="BA367" s="21">
        <f t="shared" si="306"/>
        <v>0</v>
      </c>
      <c r="BB367" s="21">
        <f t="shared" si="307"/>
        <v>0</v>
      </c>
      <c r="BC367" s="21">
        <f t="shared" si="308"/>
        <v>0</v>
      </c>
      <c r="BD367" s="21">
        <f t="shared" si="309"/>
        <v>0</v>
      </c>
      <c r="BE367" s="21">
        <f t="shared" si="310"/>
        <v>0</v>
      </c>
      <c r="BF367" s="21">
        <f t="shared" si="311"/>
        <v>0</v>
      </c>
      <c r="BG367" s="21">
        <f t="shared" si="312"/>
        <v>0</v>
      </c>
      <c r="BH367" s="21">
        <f t="shared" si="313"/>
        <v>0</v>
      </c>
      <c r="BI367" s="21">
        <f t="shared" si="314"/>
        <v>0</v>
      </c>
      <c r="BJ367" s="21">
        <f t="shared" si="315"/>
        <v>0</v>
      </c>
      <c r="BK367" s="17">
        <f t="shared" si="316"/>
        <v>176.93222399999999</v>
      </c>
      <c r="BL367" s="22">
        <f t="shared" si="317"/>
        <v>10.599168000000001</v>
      </c>
      <c r="BM367" s="22">
        <f t="shared" si="318"/>
        <v>0</v>
      </c>
      <c r="BN367" s="22">
        <f t="shared" si="319"/>
        <v>8.215776</v>
      </c>
      <c r="BO367" s="22">
        <f t="shared" si="320"/>
        <v>1.0265280000000001</v>
      </c>
      <c r="BP367" s="22">
        <f t="shared" si="321"/>
        <v>0.33033600000000002</v>
      </c>
      <c r="BQ367" s="22">
        <f t="shared" si="322"/>
        <v>0.113664</v>
      </c>
      <c r="BR367" s="22">
        <f t="shared" si="323"/>
        <v>0.31968000000000002</v>
      </c>
      <c r="BS367" s="22">
        <f t="shared" si="324"/>
        <v>0.113664</v>
      </c>
      <c r="BT367" s="22">
        <f t="shared" si="325"/>
        <v>0.15984000000000001</v>
      </c>
      <c r="BU367" s="22">
        <f t="shared" si="326"/>
        <v>0.10656</v>
      </c>
      <c r="BV367" s="22">
        <f t="shared" si="327"/>
        <v>0.15984000000000001</v>
      </c>
      <c r="BW367" s="22">
        <f t="shared" si="328"/>
        <v>5.3280000000000001E-2</v>
      </c>
      <c r="BX367" s="22">
        <f t="shared" si="329"/>
        <v>0</v>
      </c>
      <c r="BY367" s="22">
        <f t="shared" si="330"/>
        <v>0</v>
      </c>
      <c r="BZ367" s="22">
        <f t="shared" si="331"/>
        <v>0</v>
      </c>
      <c r="CA367" s="22">
        <f t="shared" si="332"/>
        <v>0</v>
      </c>
      <c r="CB367" s="22">
        <f t="shared" si="333"/>
        <v>0</v>
      </c>
      <c r="CC367" s="22">
        <f t="shared" si="334"/>
        <v>0</v>
      </c>
      <c r="CD367" s="22">
        <f t="shared" si="335"/>
        <v>0</v>
      </c>
      <c r="CE367" s="22">
        <f t="shared" si="336"/>
        <v>0</v>
      </c>
      <c r="CF367" s="22">
        <f t="shared" si="337"/>
        <v>0</v>
      </c>
      <c r="CG367" s="22">
        <f t="shared" si="338"/>
        <v>0</v>
      </c>
      <c r="CH367" s="22">
        <f t="shared" si="339"/>
        <v>0</v>
      </c>
      <c r="CI367" s="22">
        <f t="shared" si="340"/>
        <v>0</v>
      </c>
      <c r="CJ367" s="22">
        <f t="shared" si="341"/>
        <v>0</v>
      </c>
      <c r="CK367" s="22">
        <f t="shared" si="342"/>
        <v>0</v>
      </c>
    </row>
    <row r="368" spans="1:89" x14ac:dyDescent="0.25">
      <c r="A368" t="str">
        <f>VLOOKUP($C368,'Tech Pallet'!$A:$J,10,0)</f>
        <v>NOV</v>
      </c>
      <c r="B368" s="30" t="str">
        <f>VLOOKUP(C368,'Tech Pallet'!A:I,3,0)</f>
        <v>EFW</v>
      </c>
      <c r="C368" s="12">
        <f>VLOOKUP($D368,'DU -UCC'!B:C,2,0)</f>
        <v>69779478</v>
      </c>
      <c r="D368" s="84">
        <v>10041000009461</v>
      </c>
      <c r="E368" s="85" t="s">
        <v>259</v>
      </c>
      <c r="F368" s="86">
        <v>710132</v>
      </c>
      <c r="G368" s="86">
        <v>4784</v>
      </c>
      <c r="H368" s="86">
        <v>0</v>
      </c>
      <c r="I368" s="86">
        <v>0</v>
      </c>
      <c r="J368" s="86">
        <v>451</v>
      </c>
      <c r="K368" s="86">
        <v>304</v>
      </c>
      <c r="L368" s="86">
        <v>14536</v>
      </c>
      <c r="M368" s="86">
        <v>45908</v>
      </c>
      <c r="N368" s="86">
        <v>38824</v>
      </c>
      <c r="O368" s="86">
        <v>7728</v>
      </c>
      <c r="P368" s="86">
        <v>184</v>
      </c>
      <c r="Q368" s="86">
        <v>92</v>
      </c>
      <c r="R368" s="86">
        <v>15237</v>
      </c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23">
        <f t="shared" si="287"/>
        <v>838180</v>
      </c>
      <c r="AF368">
        <f>VLOOKUP($C368,'Tech Pallet'!$A:$I,9,0)</f>
        <v>184</v>
      </c>
      <c r="AG368">
        <f>VLOOKUP($C368,'Tech Pallet'!$A:$H,8,0)</f>
        <v>2.3419999999999999E-3</v>
      </c>
      <c r="AH368" s="25">
        <f t="shared" si="343"/>
        <v>128048</v>
      </c>
      <c r="AI368" s="25">
        <f t="shared" si="288"/>
        <v>0</v>
      </c>
      <c r="AJ368" s="8">
        <f t="shared" si="289"/>
        <v>3859.413043478261</v>
      </c>
      <c r="AK368" s="21">
        <f t="shared" si="290"/>
        <v>695.91304347826087</v>
      </c>
      <c r="AL368" s="20">
        <f t="shared" si="291"/>
        <v>0</v>
      </c>
      <c r="AM368" s="21">
        <f t="shared" si="292"/>
        <v>26</v>
      </c>
      <c r="AN368" s="21">
        <f t="shared" si="293"/>
        <v>0</v>
      </c>
      <c r="AO368" s="21">
        <f t="shared" si="294"/>
        <v>0</v>
      </c>
      <c r="AP368" s="21">
        <f t="shared" si="295"/>
        <v>2.4510869565217392</v>
      </c>
      <c r="AQ368" s="21">
        <f t="shared" si="296"/>
        <v>1.6521739130434783</v>
      </c>
      <c r="AR368" s="21">
        <f t="shared" si="297"/>
        <v>79</v>
      </c>
      <c r="AS368" s="21">
        <f t="shared" si="298"/>
        <v>249.5</v>
      </c>
      <c r="AT368" s="21">
        <f t="shared" si="299"/>
        <v>211</v>
      </c>
      <c r="AU368" s="21">
        <f t="shared" si="300"/>
        <v>42</v>
      </c>
      <c r="AV368" s="21">
        <f t="shared" si="301"/>
        <v>1</v>
      </c>
      <c r="AW368" s="21">
        <f t="shared" si="302"/>
        <v>0.5</v>
      </c>
      <c r="AX368" s="21">
        <f t="shared" si="303"/>
        <v>82.809782608695656</v>
      </c>
      <c r="AY368" s="21">
        <f t="shared" si="304"/>
        <v>0</v>
      </c>
      <c r="AZ368" s="21">
        <f t="shared" si="305"/>
        <v>0</v>
      </c>
      <c r="BA368" s="21">
        <f t="shared" si="306"/>
        <v>0</v>
      </c>
      <c r="BB368" s="21">
        <f t="shared" si="307"/>
        <v>0</v>
      </c>
      <c r="BC368" s="21">
        <f t="shared" si="308"/>
        <v>0</v>
      </c>
      <c r="BD368" s="21">
        <f t="shared" si="309"/>
        <v>0</v>
      </c>
      <c r="BE368" s="21">
        <f t="shared" si="310"/>
        <v>0</v>
      </c>
      <c r="BF368" s="21">
        <f t="shared" si="311"/>
        <v>0</v>
      </c>
      <c r="BG368" s="21">
        <f t="shared" si="312"/>
        <v>0</v>
      </c>
      <c r="BH368" s="21">
        <f t="shared" si="313"/>
        <v>0</v>
      </c>
      <c r="BI368" s="21">
        <f t="shared" si="314"/>
        <v>0</v>
      </c>
      <c r="BJ368" s="21">
        <f t="shared" si="315"/>
        <v>0</v>
      </c>
      <c r="BK368" s="17">
        <f t="shared" si="316"/>
        <v>1663.129144</v>
      </c>
      <c r="BL368" s="22">
        <f t="shared" si="317"/>
        <v>299.88841600000001</v>
      </c>
      <c r="BM368" s="22">
        <f t="shared" si="318"/>
        <v>0</v>
      </c>
      <c r="BN368" s="22">
        <f t="shared" si="319"/>
        <v>11.204127999999999</v>
      </c>
      <c r="BO368" s="22">
        <f t="shared" si="320"/>
        <v>0</v>
      </c>
      <c r="BP368" s="22">
        <f t="shared" si="321"/>
        <v>0</v>
      </c>
      <c r="BQ368" s="22">
        <f t="shared" si="322"/>
        <v>1.0562419999999999</v>
      </c>
      <c r="BR368" s="22">
        <f t="shared" si="323"/>
        <v>0.71196799999999993</v>
      </c>
      <c r="BS368" s="22">
        <f t="shared" si="324"/>
        <v>34.043312</v>
      </c>
      <c r="BT368" s="22">
        <f t="shared" si="325"/>
        <v>107.516536</v>
      </c>
      <c r="BU368" s="22">
        <f t="shared" si="326"/>
        <v>90.925807999999989</v>
      </c>
      <c r="BV368" s="22">
        <f t="shared" si="327"/>
        <v>18.098976</v>
      </c>
      <c r="BW368" s="22">
        <f t="shared" si="328"/>
        <v>0.43092799999999998</v>
      </c>
      <c r="BX368" s="22">
        <f t="shared" si="329"/>
        <v>0.21546399999999999</v>
      </c>
      <c r="BY368" s="22">
        <f t="shared" si="330"/>
        <v>35.685054000000001</v>
      </c>
      <c r="BZ368" s="22">
        <f t="shared" si="331"/>
        <v>0</v>
      </c>
      <c r="CA368" s="22">
        <f t="shared" si="332"/>
        <v>0</v>
      </c>
      <c r="CB368" s="22">
        <f t="shared" si="333"/>
        <v>0</v>
      </c>
      <c r="CC368" s="22">
        <f t="shared" si="334"/>
        <v>0</v>
      </c>
      <c r="CD368" s="22">
        <f t="shared" si="335"/>
        <v>0</v>
      </c>
      <c r="CE368" s="22">
        <f t="shared" si="336"/>
        <v>0</v>
      </c>
      <c r="CF368" s="22">
        <f t="shared" si="337"/>
        <v>0</v>
      </c>
      <c r="CG368" s="22">
        <f t="shared" si="338"/>
        <v>0</v>
      </c>
      <c r="CH368" s="22">
        <f t="shared" si="339"/>
        <v>0</v>
      </c>
      <c r="CI368" s="22">
        <f t="shared" si="340"/>
        <v>0</v>
      </c>
      <c r="CJ368" s="22">
        <f t="shared" si="341"/>
        <v>0</v>
      </c>
      <c r="CK368" s="22">
        <f t="shared" si="342"/>
        <v>0</v>
      </c>
    </row>
    <row r="369" spans="1:89" x14ac:dyDescent="0.25">
      <c r="A369" t="str">
        <f>VLOOKUP($C369,'Tech Pallet'!$A:$J,10,0)</f>
        <v>NOV</v>
      </c>
      <c r="B369" s="30" t="str">
        <f>VLOOKUP(C369,'Tech Pallet'!A:I,3,0)</f>
        <v>ESS</v>
      </c>
      <c r="C369" s="12">
        <f>VLOOKUP($D369,'DU -UCC'!B:C,2,0)</f>
        <v>64406941</v>
      </c>
      <c r="D369" s="84">
        <v>10077567417760</v>
      </c>
      <c r="E369" s="85" t="s">
        <v>199</v>
      </c>
      <c r="F369" s="86">
        <v>366154</v>
      </c>
      <c r="G369" s="86">
        <v>8700</v>
      </c>
      <c r="H369" s="86">
        <v>19468</v>
      </c>
      <c r="I369" s="86">
        <v>21018</v>
      </c>
      <c r="J369" s="86">
        <v>23286</v>
      </c>
      <c r="K369" s="86">
        <v>6008</v>
      </c>
      <c r="L369" s="86">
        <v>0</v>
      </c>
      <c r="M369" s="86">
        <v>0</v>
      </c>
      <c r="N369" s="86">
        <v>0</v>
      </c>
      <c r="O369" s="86">
        <v>0</v>
      </c>
      <c r="P369" s="86">
        <v>0</v>
      </c>
      <c r="Q369" s="86">
        <v>0</v>
      </c>
      <c r="R369" s="86">
        <v>0</v>
      </c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23">
        <f t="shared" si="287"/>
        <v>444634</v>
      </c>
      <c r="AF369">
        <f>VLOOKUP($C369,'Tech Pallet'!$A:$I,9,0)</f>
        <v>224</v>
      </c>
      <c r="AG369">
        <f>VLOOKUP($C369,'Tech Pallet'!$A:$H,8,0)</f>
        <v>2.124E-3</v>
      </c>
      <c r="AH369" s="25">
        <f t="shared" si="343"/>
        <v>78480</v>
      </c>
      <c r="AI369" s="25">
        <f t="shared" si="288"/>
        <v>0</v>
      </c>
      <c r="AJ369" s="8">
        <f t="shared" si="289"/>
        <v>1634.6160714285713</v>
      </c>
      <c r="AK369" s="21">
        <f t="shared" si="290"/>
        <v>350.35714285714283</v>
      </c>
      <c r="AL369" s="20">
        <f t="shared" si="291"/>
        <v>0</v>
      </c>
      <c r="AM369" s="21">
        <f t="shared" si="292"/>
        <v>38.839285714285715</v>
      </c>
      <c r="AN369" s="21">
        <f t="shared" si="293"/>
        <v>86.910714285714292</v>
      </c>
      <c r="AO369" s="21">
        <f t="shared" si="294"/>
        <v>93.830357142857139</v>
      </c>
      <c r="AP369" s="21">
        <f t="shared" si="295"/>
        <v>103.95535714285714</v>
      </c>
      <c r="AQ369" s="21">
        <f t="shared" si="296"/>
        <v>26.821428571428573</v>
      </c>
      <c r="AR369" s="21">
        <f t="shared" si="297"/>
        <v>0</v>
      </c>
      <c r="AS369" s="21">
        <f t="shared" si="298"/>
        <v>0</v>
      </c>
      <c r="AT369" s="21">
        <f t="shared" si="299"/>
        <v>0</v>
      </c>
      <c r="AU369" s="21">
        <f t="shared" si="300"/>
        <v>0</v>
      </c>
      <c r="AV369" s="21">
        <f t="shared" si="301"/>
        <v>0</v>
      </c>
      <c r="AW369" s="21">
        <f t="shared" si="302"/>
        <v>0</v>
      </c>
      <c r="AX369" s="21">
        <f t="shared" si="303"/>
        <v>0</v>
      </c>
      <c r="AY369" s="21">
        <f t="shared" si="304"/>
        <v>0</v>
      </c>
      <c r="AZ369" s="21">
        <f t="shared" si="305"/>
        <v>0</v>
      </c>
      <c r="BA369" s="21">
        <f t="shared" si="306"/>
        <v>0</v>
      </c>
      <c r="BB369" s="21">
        <f t="shared" si="307"/>
        <v>0</v>
      </c>
      <c r="BC369" s="21">
        <f t="shared" si="308"/>
        <v>0</v>
      </c>
      <c r="BD369" s="21">
        <f t="shared" si="309"/>
        <v>0</v>
      </c>
      <c r="BE369" s="21">
        <f t="shared" si="310"/>
        <v>0</v>
      </c>
      <c r="BF369" s="21">
        <f t="shared" si="311"/>
        <v>0</v>
      </c>
      <c r="BG369" s="21">
        <f t="shared" si="312"/>
        <v>0</v>
      </c>
      <c r="BH369" s="21">
        <f t="shared" si="313"/>
        <v>0</v>
      </c>
      <c r="BI369" s="21">
        <f t="shared" si="314"/>
        <v>0</v>
      </c>
      <c r="BJ369" s="21">
        <f t="shared" si="315"/>
        <v>0</v>
      </c>
      <c r="BK369" s="17">
        <f t="shared" si="316"/>
        <v>777.711096</v>
      </c>
      <c r="BL369" s="22">
        <f t="shared" si="317"/>
        <v>166.69152</v>
      </c>
      <c r="BM369" s="22">
        <f t="shared" si="318"/>
        <v>0</v>
      </c>
      <c r="BN369" s="22">
        <f t="shared" si="319"/>
        <v>18.4788</v>
      </c>
      <c r="BO369" s="22">
        <f t="shared" si="320"/>
        <v>41.350031999999999</v>
      </c>
      <c r="BP369" s="22">
        <f t="shared" si="321"/>
        <v>44.642232</v>
      </c>
      <c r="BQ369" s="22">
        <f t="shared" si="322"/>
        <v>49.459463999999997</v>
      </c>
      <c r="BR369" s="22">
        <f t="shared" si="323"/>
        <v>12.760992</v>
      </c>
      <c r="BS369" s="22">
        <f t="shared" si="324"/>
        <v>0</v>
      </c>
      <c r="BT369" s="22">
        <f t="shared" si="325"/>
        <v>0</v>
      </c>
      <c r="BU369" s="22">
        <f t="shared" si="326"/>
        <v>0</v>
      </c>
      <c r="BV369" s="22">
        <f t="shared" si="327"/>
        <v>0</v>
      </c>
      <c r="BW369" s="22">
        <f t="shared" si="328"/>
        <v>0</v>
      </c>
      <c r="BX369" s="22">
        <f t="shared" si="329"/>
        <v>0</v>
      </c>
      <c r="BY369" s="22">
        <f t="shared" si="330"/>
        <v>0</v>
      </c>
      <c r="BZ369" s="22">
        <f t="shared" si="331"/>
        <v>0</v>
      </c>
      <c r="CA369" s="22">
        <f t="shared" si="332"/>
        <v>0</v>
      </c>
      <c r="CB369" s="22">
        <f t="shared" si="333"/>
        <v>0</v>
      </c>
      <c r="CC369" s="22">
        <f t="shared" si="334"/>
        <v>0</v>
      </c>
      <c r="CD369" s="22">
        <f t="shared" si="335"/>
        <v>0</v>
      </c>
      <c r="CE369" s="22">
        <f t="shared" si="336"/>
        <v>0</v>
      </c>
      <c r="CF369" s="22">
        <f t="shared" si="337"/>
        <v>0</v>
      </c>
      <c r="CG369" s="22">
        <f t="shared" si="338"/>
        <v>0</v>
      </c>
      <c r="CH369" s="22">
        <f t="shared" si="339"/>
        <v>0</v>
      </c>
      <c r="CI369" s="22">
        <f t="shared" si="340"/>
        <v>0</v>
      </c>
      <c r="CJ369" s="22">
        <f t="shared" si="341"/>
        <v>0</v>
      </c>
      <c r="CK369" s="22">
        <f t="shared" si="342"/>
        <v>0</v>
      </c>
    </row>
    <row r="370" spans="1:89" x14ac:dyDescent="0.25">
      <c r="A370" t="str">
        <f>VLOOKUP($C370,'Tech Pallet'!$A:$J,10,0)</f>
        <v>NOV</v>
      </c>
      <c r="B370" s="30" t="str">
        <f>VLOOKUP(C370,'Tech Pallet'!A:I,3,0)</f>
        <v>Yasso Club</v>
      </c>
      <c r="C370" s="12">
        <f>VLOOKUP($D370,'DU -UCC'!B:C,2,0)</f>
        <v>64327184</v>
      </c>
      <c r="D370" s="84">
        <v>851035003012</v>
      </c>
      <c r="E370" s="85" t="s">
        <v>253</v>
      </c>
      <c r="F370" s="86">
        <v>263509</v>
      </c>
      <c r="G370" s="86">
        <v>21600</v>
      </c>
      <c r="H370" s="86">
        <v>26400</v>
      </c>
      <c r="I370" s="86">
        <v>24000</v>
      </c>
      <c r="J370" s="86">
        <v>39840</v>
      </c>
      <c r="K370" s="86">
        <v>21840</v>
      </c>
      <c r="L370" s="86">
        <v>36480</v>
      </c>
      <c r="M370" s="86">
        <v>43200</v>
      </c>
      <c r="N370" s="86">
        <v>48164</v>
      </c>
      <c r="O370" s="86">
        <v>0</v>
      </c>
      <c r="P370" s="86">
        <v>17174</v>
      </c>
      <c r="Q370" s="86">
        <v>0</v>
      </c>
      <c r="R370" s="86">
        <v>0</v>
      </c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23">
        <f t="shared" si="287"/>
        <v>542207</v>
      </c>
      <c r="AF370">
        <f>VLOOKUP($C370,'Tech Pallet'!$A:$I,9,0)</f>
        <v>240</v>
      </c>
      <c r="AG370">
        <f>VLOOKUP($C370,'Tech Pallet'!$A:$H,8,0)</f>
        <v>1.248E-3</v>
      </c>
      <c r="AH370" s="25">
        <f t="shared" si="343"/>
        <v>278698</v>
      </c>
      <c r="AI370" s="25">
        <f t="shared" si="288"/>
        <v>0</v>
      </c>
      <c r="AJ370" s="8">
        <f t="shared" si="289"/>
        <v>1097.9541666666667</v>
      </c>
      <c r="AK370" s="21">
        <f t="shared" si="290"/>
        <v>1161.2416666666666</v>
      </c>
      <c r="AL370" s="20">
        <f t="shared" si="291"/>
        <v>0</v>
      </c>
      <c r="AM370" s="21">
        <f t="shared" si="292"/>
        <v>90</v>
      </c>
      <c r="AN370" s="21">
        <f t="shared" si="293"/>
        <v>110</v>
      </c>
      <c r="AO370" s="21">
        <f t="shared" si="294"/>
        <v>100</v>
      </c>
      <c r="AP370" s="21">
        <f t="shared" si="295"/>
        <v>166</v>
      </c>
      <c r="AQ370" s="21">
        <f t="shared" si="296"/>
        <v>91</v>
      </c>
      <c r="AR370" s="21">
        <f t="shared" si="297"/>
        <v>152</v>
      </c>
      <c r="AS370" s="21">
        <f t="shared" si="298"/>
        <v>180</v>
      </c>
      <c r="AT370" s="21">
        <f t="shared" si="299"/>
        <v>200.68333333333334</v>
      </c>
      <c r="AU370" s="21">
        <f t="shared" si="300"/>
        <v>0</v>
      </c>
      <c r="AV370" s="21">
        <f t="shared" si="301"/>
        <v>71.558333333333337</v>
      </c>
      <c r="AW370" s="21">
        <f t="shared" si="302"/>
        <v>0</v>
      </c>
      <c r="AX370" s="21">
        <f t="shared" si="303"/>
        <v>0</v>
      </c>
      <c r="AY370" s="21">
        <f t="shared" si="304"/>
        <v>0</v>
      </c>
      <c r="AZ370" s="21">
        <f t="shared" si="305"/>
        <v>0</v>
      </c>
      <c r="BA370" s="21">
        <f t="shared" si="306"/>
        <v>0</v>
      </c>
      <c r="BB370" s="21">
        <f t="shared" si="307"/>
        <v>0</v>
      </c>
      <c r="BC370" s="21">
        <f t="shared" si="308"/>
        <v>0</v>
      </c>
      <c r="BD370" s="21">
        <f t="shared" si="309"/>
        <v>0</v>
      </c>
      <c r="BE370" s="21">
        <f t="shared" si="310"/>
        <v>0</v>
      </c>
      <c r="BF370" s="21">
        <f t="shared" si="311"/>
        <v>0</v>
      </c>
      <c r="BG370" s="21">
        <f t="shared" si="312"/>
        <v>0</v>
      </c>
      <c r="BH370" s="21">
        <f t="shared" si="313"/>
        <v>0</v>
      </c>
      <c r="BI370" s="21">
        <f t="shared" si="314"/>
        <v>0</v>
      </c>
      <c r="BJ370" s="21">
        <f t="shared" si="315"/>
        <v>0</v>
      </c>
      <c r="BK370" s="17">
        <f t="shared" si="316"/>
        <v>328.85923200000002</v>
      </c>
      <c r="BL370" s="22">
        <f t="shared" si="317"/>
        <v>347.81510400000002</v>
      </c>
      <c r="BM370" s="22">
        <f t="shared" si="318"/>
        <v>0</v>
      </c>
      <c r="BN370" s="22">
        <f t="shared" si="319"/>
        <v>26.956800000000001</v>
      </c>
      <c r="BO370" s="22">
        <f t="shared" si="320"/>
        <v>32.947200000000002</v>
      </c>
      <c r="BP370" s="22">
        <f t="shared" si="321"/>
        <v>29.951999999999998</v>
      </c>
      <c r="BQ370" s="22">
        <f t="shared" si="322"/>
        <v>49.720320000000001</v>
      </c>
      <c r="BR370" s="22">
        <f t="shared" si="323"/>
        <v>27.256319999999999</v>
      </c>
      <c r="BS370" s="22">
        <f t="shared" si="324"/>
        <v>45.52704</v>
      </c>
      <c r="BT370" s="22">
        <f t="shared" si="325"/>
        <v>53.913600000000002</v>
      </c>
      <c r="BU370" s="22">
        <f t="shared" si="326"/>
        <v>60.108671999999999</v>
      </c>
      <c r="BV370" s="22">
        <f t="shared" si="327"/>
        <v>0</v>
      </c>
      <c r="BW370" s="22">
        <f t="shared" si="328"/>
        <v>21.433152</v>
      </c>
      <c r="BX370" s="22">
        <f t="shared" si="329"/>
        <v>0</v>
      </c>
      <c r="BY370" s="22">
        <f t="shared" si="330"/>
        <v>0</v>
      </c>
      <c r="BZ370" s="22">
        <f t="shared" si="331"/>
        <v>0</v>
      </c>
      <c r="CA370" s="22">
        <f t="shared" si="332"/>
        <v>0</v>
      </c>
      <c r="CB370" s="22">
        <f t="shared" si="333"/>
        <v>0</v>
      </c>
      <c r="CC370" s="22">
        <f t="shared" si="334"/>
        <v>0</v>
      </c>
      <c r="CD370" s="22">
        <f t="shared" si="335"/>
        <v>0</v>
      </c>
      <c r="CE370" s="22">
        <f t="shared" si="336"/>
        <v>0</v>
      </c>
      <c r="CF370" s="22">
        <f t="shared" si="337"/>
        <v>0</v>
      </c>
      <c r="CG370" s="22">
        <f t="shared" si="338"/>
        <v>0</v>
      </c>
      <c r="CH370" s="22">
        <f t="shared" si="339"/>
        <v>0</v>
      </c>
      <c r="CI370" s="22">
        <f t="shared" si="340"/>
        <v>0</v>
      </c>
      <c r="CJ370" s="22">
        <f t="shared" si="341"/>
        <v>0</v>
      </c>
      <c r="CK370" s="22">
        <f t="shared" si="342"/>
        <v>0</v>
      </c>
    </row>
    <row r="371" spans="1:89" x14ac:dyDescent="0.25">
      <c r="A371" t="str">
        <f>VLOOKUP($C371,'Tech Pallet'!$A:$J,10,0)</f>
        <v>NOV</v>
      </c>
      <c r="B371" s="30" t="str">
        <f>VLOOKUP(C371,'Tech Pallet'!A:I,3,0)</f>
        <v>TAL NV</v>
      </c>
      <c r="C371" s="12">
        <f>VLOOKUP($D371,'DU -UCC'!B:C,2,0)</f>
        <v>69706138</v>
      </c>
      <c r="D371" s="84">
        <v>10186852001659</v>
      </c>
      <c r="E371" s="85" t="s">
        <v>344</v>
      </c>
      <c r="F371" s="86">
        <v>134963</v>
      </c>
      <c r="G371" s="86">
        <v>6842</v>
      </c>
      <c r="H371" s="86">
        <v>8794</v>
      </c>
      <c r="I371" s="86">
        <v>4987</v>
      </c>
      <c r="J371" s="86">
        <v>5555</v>
      </c>
      <c r="K371" s="86">
        <v>5952</v>
      </c>
      <c r="L371" s="86">
        <v>8650</v>
      </c>
      <c r="M371" s="86">
        <v>7168</v>
      </c>
      <c r="N371" s="86">
        <v>2417</v>
      </c>
      <c r="O371" s="86">
        <v>717</v>
      </c>
      <c r="P371" s="86">
        <v>0</v>
      </c>
      <c r="Q371" s="86">
        <v>0</v>
      </c>
      <c r="R371" s="86">
        <v>0</v>
      </c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23">
        <f t="shared" si="287"/>
        <v>186045</v>
      </c>
      <c r="AF371">
        <f>VLOOKUP($C371,'Tech Pallet'!$A:$I,9,0)</f>
        <v>176</v>
      </c>
      <c r="AG371">
        <f>VLOOKUP($C371,'Tech Pallet'!$A:$H,8,0)</f>
        <v>1.98E-3</v>
      </c>
      <c r="AH371" s="25">
        <f t="shared" si="343"/>
        <v>51082</v>
      </c>
      <c r="AI371" s="25">
        <f t="shared" si="288"/>
        <v>0</v>
      </c>
      <c r="AJ371" s="8">
        <f t="shared" si="289"/>
        <v>766.83522727272725</v>
      </c>
      <c r="AK371" s="21">
        <f t="shared" si="290"/>
        <v>290.23863636363637</v>
      </c>
      <c r="AL371" s="20">
        <f t="shared" si="291"/>
        <v>0</v>
      </c>
      <c r="AM371" s="21">
        <f t="shared" si="292"/>
        <v>38.875</v>
      </c>
      <c r="AN371" s="21">
        <f t="shared" si="293"/>
        <v>49.965909090909093</v>
      </c>
      <c r="AO371" s="21">
        <f t="shared" si="294"/>
        <v>28.335227272727273</v>
      </c>
      <c r="AP371" s="21">
        <f t="shared" si="295"/>
        <v>31.5625</v>
      </c>
      <c r="AQ371" s="21">
        <f t="shared" si="296"/>
        <v>33.81818181818182</v>
      </c>
      <c r="AR371" s="21">
        <f t="shared" si="297"/>
        <v>49.147727272727273</v>
      </c>
      <c r="AS371" s="21">
        <f t="shared" si="298"/>
        <v>40.727272727272727</v>
      </c>
      <c r="AT371" s="21">
        <f t="shared" si="299"/>
        <v>13.732954545454545</v>
      </c>
      <c r="AU371" s="21">
        <f t="shared" si="300"/>
        <v>4.0738636363636367</v>
      </c>
      <c r="AV371" s="21">
        <f t="shared" si="301"/>
        <v>0</v>
      </c>
      <c r="AW371" s="21">
        <f t="shared" si="302"/>
        <v>0</v>
      </c>
      <c r="AX371" s="21">
        <f t="shared" si="303"/>
        <v>0</v>
      </c>
      <c r="AY371" s="21">
        <f t="shared" si="304"/>
        <v>0</v>
      </c>
      <c r="AZ371" s="21">
        <f t="shared" si="305"/>
        <v>0</v>
      </c>
      <c r="BA371" s="21">
        <f t="shared" si="306"/>
        <v>0</v>
      </c>
      <c r="BB371" s="21">
        <f t="shared" si="307"/>
        <v>0</v>
      </c>
      <c r="BC371" s="21">
        <f t="shared" si="308"/>
        <v>0</v>
      </c>
      <c r="BD371" s="21">
        <f t="shared" si="309"/>
        <v>0</v>
      </c>
      <c r="BE371" s="21">
        <f t="shared" si="310"/>
        <v>0</v>
      </c>
      <c r="BF371" s="21">
        <f t="shared" si="311"/>
        <v>0</v>
      </c>
      <c r="BG371" s="21">
        <f t="shared" si="312"/>
        <v>0</v>
      </c>
      <c r="BH371" s="21">
        <f t="shared" si="313"/>
        <v>0</v>
      </c>
      <c r="BI371" s="21">
        <f t="shared" si="314"/>
        <v>0</v>
      </c>
      <c r="BJ371" s="21">
        <f t="shared" si="315"/>
        <v>0</v>
      </c>
      <c r="BK371" s="17">
        <f t="shared" si="316"/>
        <v>267.22674000000001</v>
      </c>
      <c r="BL371" s="22">
        <f t="shared" si="317"/>
        <v>101.14236</v>
      </c>
      <c r="BM371" s="22">
        <f t="shared" si="318"/>
        <v>0</v>
      </c>
      <c r="BN371" s="22">
        <f t="shared" si="319"/>
        <v>13.54716</v>
      </c>
      <c r="BO371" s="22">
        <f t="shared" si="320"/>
        <v>17.412120000000002</v>
      </c>
      <c r="BP371" s="22">
        <f t="shared" si="321"/>
        <v>9.8742599999999996</v>
      </c>
      <c r="BQ371" s="22">
        <f t="shared" si="322"/>
        <v>10.998900000000001</v>
      </c>
      <c r="BR371" s="22">
        <f t="shared" si="323"/>
        <v>11.78496</v>
      </c>
      <c r="BS371" s="22">
        <f t="shared" si="324"/>
        <v>17.126999999999999</v>
      </c>
      <c r="BT371" s="22">
        <f t="shared" si="325"/>
        <v>14.192640000000001</v>
      </c>
      <c r="BU371" s="22">
        <f t="shared" si="326"/>
        <v>4.78566</v>
      </c>
      <c r="BV371" s="22">
        <f t="shared" si="327"/>
        <v>1.4196599999999999</v>
      </c>
      <c r="BW371" s="22">
        <f t="shared" si="328"/>
        <v>0</v>
      </c>
      <c r="BX371" s="22">
        <f t="shared" si="329"/>
        <v>0</v>
      </c>
      <c r="BY371" s="22">
        <f t="shared" si="330"/>
        <v>0</v>
      </c>
      <c r="BZ371" s="22">
        <f t="shared" si="331"/>
        <v>0</v>
      </c>
      <c r="CA371" s="22">
        <f t="shared" si="332"/>
        <v>0</v>
      </c>
      <c r="CB371" s="22">
        <f t="shared" si="333"/>
        <v>0</v>
      </c>
      <c r="CC371" s="22">
        <f t="shared" si="334"/>
        <v>0</v>
      </c>
      <c r="CD371" s="22">
        <f t="shared" si="335"/>
        <v>0</v>
      </c>
      <c r="CE371" s="22">
        <f t="shared" si="336"/>
        <v>0</v>
      </c>
      <c r="CF371" s="22">
        <f t="shared" si="337"/>
        <v>0</v>
      </c>
      <c r="CG371" s="22">
        <f t="shared" si="338"/>
        <v>0</v>
      </c>
      <c r="CH371" s="22">
        <f t="shared" si="339"/>
        <v>0</v>
      </c>
      <c r="CI371" s="22">
        <f t="shared" si="340"/>
        <v>0</v>
      </c>
      <c r="CJ371" s="22">
        <f t="shared" si="341"/>
        <v>0</v>
      </c>
      <c r="CK371" s="22">
        <f t="shared" si="342"/>
        <v>0</v>
      </c>
    </row>
    <row r="372" spans="1:89" x14ac:dyDescent="0.25">
      <c r="A372" t="str">
        <f>VLOOKUP($C372,'Tech Pallet'!$A:$J,10,0)</f>
        <v>NOV</v>
      </c>
      <c r="B372" s="30" t="str">
        <f>VLOOKUP(C372,'Tech Pallet'!A:I,3,0)</f>
        <v>Yasso Sandwich</v>
      </c>
      <c r="C372" s="12">
        <f>VLOOKUP($D372,'DU -UCC'!B:C,2,0)</f>
        <v>64325608</v>
      </c>
      <c r="D372" s="84">
        <v>10850001974698</v>
      </c>
      <c r="E372" s="85" t="s">
        <v>351</v>
      </c>
      <c r="F372" s="86">
        <v>92735</v>
      </c>
      <c r="G372" s="86">
        <v>7224</v>
      </c>
      <c r="H372" s="86">
        <v>8946</v>
      </c>
      <c r="I372" s="86">
        <v>12700</v>
      </c>
      <c r="J372" s="86">
        <v>11686</v>
      </c>
      <c r="K372" s="86">
        <v>12847</v>
      </c>
      <c r="L372" s="86">
        <v>12116</v>
      </c>
      <c r="M372" s="86">
        <v>5157</v>
      </c>
      <c r="N372" s="86">
        <v>1323</v>
      </c>
      <c r="O372" s="86">
        <v>0</v>
      </c>
      <c r="P372" s="86">
        <v>0</v>
      </c>
      <c r="Q372" s="86">
        <v>0</v>
      </c>
      <c r="R372" s="86">
        <v>0</v>
      </c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23">
        <f t="shared" ref="AE372" si="344">SUM(F372:AD372)</f>
        <v>164734</v>
      </c>
      <c r="AF372">
        <f>VLOOKUP($C372,'Tech Pallet'!$A:$I,9,0)</f>
        <v>189</v>
      </c>
      <c r="AG372">
        <f>VLOOKUP($C372,'Tech Pallet'!$A:$H,8,0)</f>
        <v>2.1700000000000001E-3</v>
      </c>
      <c r="AH372" s="25">
        <f t="shared" ref="AH372" si="345">SUM(G372:R372)</f>
        <v>71999</v>
      </c>
      <c r="AI372" s="25">
        <f t="shared" ref="AI372" si="346">SUM(S372:AD372)</f>
        <v>0</v>
      </c>
      <c r="AJ372" s="8">
        <f t="shared" ref="AJ372" si="347">F372/AF372</f>
        <v>490.66137566137564</v>
      </c>
      <c r="AK372" s="21">
        <f t="shared" ref="AK372" si="348">SUM(G372:R372)/AF372</f>
        <v>380.94708994708992</v>
      </c>
      <c r="AL372" s="20">
        <f t="shared" ref="AL372" si="349">SUM(S372:AD372)/AF372</f>
        <v>0</v>
      </c>
      <c r="AM372" s="21">
        <f t="shared" ref="AM372" si="350">G372/$AF372</f>
        <v>38.222222222222221</v>
      </c>
      <c r="AN372" s="21">
        <f t="shared" ref="AN372" si="351">H372/$AF372</f>
        <v>47.333333333333336</v>
      </c>
      <c r="AO372" s="21">
        <f t="shared" ref="AO372" si="352">I372/$AF372</f>
        <v>67.195767195767189</v>
      </c>
      <c r="AP372" s="21">
        <f t="shared" ref="AP372" si="353">J372/$AF372</f>
        <v>61.830687830687829</v>
      </c>
      <c r="AQ372" s="21">
        <f t="shared" ref="AQ372" si="354">K372/$AF372</f>
        <v>67.973544973544975</v>
      </c>
      <c r="AR372" s="21">
        <f t="shared" ref="AR372" si="355">L372/$AF372</f>
        <v>64.105820105820101</v>
      </c>
      <c r="AS372" s="21">
        <f t="shared" ref="AS372" si="356">M372/$AF372</f>
        <v>27.285714285714285</v>
      </c>
      <c r="AT372" s="21">
        <f t="shared" ref="AT372" si="357">N372/$AF372</f>
        <v>7</v>
      </c>
      <c r="AU372" s="21">
        <f t="shared" ref="AU372" si="358">O372/$AF372</f>
        <v>0</v>
      </c>
      <c r="AV372" s="21">
        <f t="shared" ref="AV372" si="359">P372/$AF372</f>
        <v>0</v>
      </c>
      <c r="AW372" s="21">
        <f t="shared" ref="AW372" si="360">Q372/$AF372</f>
        <v>0</v>
      </c>
      <c r="AX372" s="21">
        <f t="shared" ref="AX372" si="361">R372/$AF372</f>
        <v>0</v>
      </c>
      <c r="AY372" s="21">
        <f t="shared" ref="AY372" si="362">S372/$AF372</f>
        <v>0</v>
      </c>
      <c r="AZ372" s="21">
        <f t="shared" ref="AZ372" si="363">T372/$AF372</f>
        <v>0</v>
      </c>
      <c r="BA372" s="21">
        <f t="shared" ref="BA372" si="364">U372/$AF372</f>
        <v>0</v>
      </c>
      <c r="BB372" s="21">
        <f t="shared" ref="BB372" si="365">V372/$AF372</f>
        <v>0</v>
      </c>
      <c r="BC372" s="21">
        <f t="shared" ref="BC372" si="366">W372/$AF372</f>
        <v>0</v>
      </c>
      <c r="BD372" s="21">
        <f t="shared" ref="BD372" si="367">X372/$AF372</f>
        <v>0</v>
      </c>
      <c r="BE372" s="21">
        <f t="shared" ref="BE372" si="368">Y372/$AF372</f>
        <v>0</v>
      </c>
      <c r="BF372" s="21">
        <f t="shared" ref="BF372" si="369">Z372/$AF372</f>
        <v>0</v>
      </c>
      <c r="BG372" s="21">
        <f t="shared" ref="BG372" si="370">AA372/$AF372</f>
        <v>0</v>
      </c>
      <c r="BH372" s="21">
        <f t="shared" ref="BH372" si="371">AB372/$AF372</f>
        <v>0</v>
      </c>
      <c r="BI372" s="21">
        <f t="shared" ref="BI372" si="372">AC372/$AF372</f>
        <v>0</v>
      </c>
      <c r="BJ372" s="21">
        <f t="shared" ref="BJ372" si="373">AD372/$AF372</f>
        <v>0</v>
      </c>
      <c r="BK372" s="17">
        <f t="shared" ref="BK372" si="374">F372*AG372</f>
        <v>201.23495</v>
      </c>
      <c r="BL372" s="22">
        <f t="shared" ref="BL372" si="375">SUM(G372:R372)*AG372</f>
        <v>156.23783</v>
      </c>
      <c r="BM372" s="22">
        <f t="shared" ref="BM372" si="376">SUM(S372:AD372)*AG372</f>
        <v>0</v>
      </c>
      <c r="BN372" s="22">
        <f t="shared" ref="BN372" si="377">G372*$AG372</f>
        <v>15.676080000000001</v>
      </c>
      <c r="BO372" s="22">
        <f t="shared" ref="BO372" si="378">H372*$AG372</f>
        <v>19.41282</v>
      </c>
      <c r="BP372" s="22">
        <f t="shared" ref="BP372" si="379">I372*$AG372</f>
        <v>27.559000000000001</v>
      </c>
      <c r="BQ372" s="22">
        <f t="shared" ref="BQ372" si="380">J372*$AG372</f>
        <v>25.358620000000002</v>
      </c>
      <c r="BR372" s="22">
        <f t="shared" ref="BR372" si="381">K372*$AG372</f>
        <v>27.87799</v>
      </c>
      <c r="BS372" s="22">
        <f t="shared" ref="BS372" si="382">L372*$AG372</f>
        <v>26.291720000000002</v>
      </c>
      <c r="BT372" s="22">
        <f t="shared" ref="BT372" si="383">M372*$AG372</f>
        <v>11.19069</v>
      </c>
      <c r="BU372" s="22">
        <f t="shared" ref="BU372" si="384">N372*$AG372</f>
        <v>2.8709099999999999</v>
      </c>
      <c r="BV372" s="22">
        <f t="shared" ref="BV372" si="385">O372*$AG372</f>
        <v>0</v>
      </c>
      <c r="BW372" s="22">
        <f t="shared" ref="BW372" si="386">P372*$AG372</f>
        <v>0</v>
      </c>
      <c r="BX372" s="22">
        <f t="shared" ref="BX372" si="387">Q372*$AG372</f>
        <v>0</v>
      </c>
      <c r="BY372" s="22">
        <f t="shared" ref="BY372" si="388">R372*$AG372</f>
        <v>0</v>
      </c>
      <c r="BZ372" s="22">
        <f t="shared" ref="BZ372" si="389">S372*$AG372</f>
        <v>0</v>
      </c>
      <c r="CA372" s="22">
        <f t="shared" ref="CA372" si="390">T372*$AG372</f>
        <v>0</v>
      </c>
      <c r="CB372" s="22">
        <f t="shared" ref="CB372" si="391">U372*$AG372</f>
        <v>0</v>
      </c>
      <c r="CC372" s="22">
        <f t="shared" ref="CC372" si="392">V372*$AG372</f>
        <v>0</v>
      </c>
      <c r="CD372" s="22">
        <f t="shared" ref="CD372" si="393">W372*$AG372</f>
        <v>0</v>
      </c>
      <c r="CE372" s="22">
        <f t="shared" ref="CE372" si="394">X372*$AG372</f>
        <v>0</v>
      </c>
      <c r="CF372" s="22">
        <f t="shared" ref="CF372" si="395">Y372*$AG372</f>
        <v>0</v>
      </c>
      <c r="CG372" s="22">
        <f t="shared" ref="CG372" si="396">Z372*$AG372</f>
        <v>0</v>
      </c>
      <c r="CH372" s="22">
        <f t="shared" ref="CH372" si="397">AA372*$AG372</f>
        <v>0</v>
      </c>
      <c r="CI372" s="22">
        <f t="shared" ref="CI372" si="398">AB372*$AG372</f>
        <v>0</v>
      </c>
      <c r="CJ372" s="22">
        <f t="shared" ref="CJ372" si="399">AC372*$AG372</f>
        <v>0</v>
      </c>
      <c r="CK372" s="22">
        <f t="shared" ref="CK372" si="400">AD372*$AG372</f>
        <v>0</v>
      </c>
    </row>
    <row r="373" spans="1:89" x14ac:dyDescent="0.25">
      <c r="A373" t="str">
        <f>VLOOKUP($C373,'Tech Pallet'!$A:$J,10,0)</f>
        <v>NOV</v>
      </c>
      <c r="B373" s="30" t="str">
        <f>VLOOKUP(C373,'Tech Pallet'!A:I,3,0)</f>
        <v>TAL NV</v>
      </c>
      <c r="C373" s="12">
        <f>VLOOKUP($D373,'DU -UCC'!B:C,2,0)</f>
        <v>69991277</v>
      </c>
      <c r="D373" s="84">
        <v>10186852001758</v>
      </c>
      <c r="E373" s="85" t="s">
        <v>364</v>
      </c>
      <c r="F373" s="86">
        <v>112202</v>
      </c>
      <c r="G373" s="86">
        <v>3055</v>
      </c>
      <c r="H373" s="86">
        <v>4485</v>
      </c>
      <c r="I373" s="86">
        <v>2864</v>
      </c>
      <c r="J373" s="86">
        <v>3024</v>
      </c>
      <c r="K373" s="86">
        <v>3168</v>
      </c>
      <c r="L373" s="86">
        <v>5056</v>
      </c>
      <c r="M373" s="86">
        <v>3616</v>
      </c>
      <c r="N373" s="86">
        <v>2592</v>
      </c>
      <c r="O373" s="86">
        <v>2659</v>
      </c>
      <c r="P373" s="86">
        <v>1506</v>
      </c>
      <c r="Q373" s="86">
        <v>170</v>
      </c>
      <c r="R373" s="86">
        <v>0</v>
      </c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23">
        <f t="shared" ref="AE373:AE376" si="401">SUM(F373:AD373)</f>
        <v>144397</v>
      </c>
      <c r="AF373">
        <f>VLOOKUP($C373,'Tech Pallet'!$A:$I,9,0)</f>
        <v>176</v>
      </c>
      <c r="AG373">
        <f>VLOOKUP($C373,'Tech Pallet'!$A:$H,8,0)</f>
        <v>1.98E-3</v>
      </c>
      <c r="AH373" s="25">
        <f t="shared" ref="AH373:AH376" si="402">SUM(G373:R373)</f>
        <v>32195</v>
      </c>
      <c r="AI373" s="25">
        <f t="shared" ref="AI373:AI376" si="403">SUM(S373:AD373)</f>
        <v>0</v>
      </c>
      <c r="AJ373" s="8">
        <f t="shared" ref="AJ373:AJ376" si="404">F373/AF373</f>
        <v>637.51136363636363</v>
      </c>
      <c r="AK373" s="21">
        <f t="shared" ref="AK373:AK376" si="405">SUM(G373:R373)/AF373</f>
        <v>182.92613636363637</v>
      </c>
      <c r="AL373" s="20">
        <f t="shared" ref="AL373:AL376" si="406">SUM(S373:AD373)/AF373</f>
        <v>0</v>
      </c>
      <c r="AM373" s="21">
        <f t="shared" ref="AM373:AM376" si="407">G373/$AF373</f>
        <v>17.357954545454547</v>
      </c>
      <c r="AN373" s="21">
        <f t="shared" ref="AN373:AN376" si="408">H373/$AF373</f>
        <v>25.482954545454547</v>
      </c>
      <c r="AO373" s="21">
        <f t="shared" ref="AO373:AO376" si="409">I373/$AF373</f>
        <v>16.272727272727273</v>
      </c>
      <c r="AP373" s="21">
        <f t="shared" ref="AP373:AP376" si="410">J373/$AF373</f>
        <v>17.181818181818183</v>
      </c>
      <c r="AQ373" s="21">
        <f t="shared" ref="AQ373:AQ376" si="411">K373/$AF373</f>
        <v>18</v>
      </c>
      <c r="AR373" s="21">
        <f t="shared" ref="AR373:AR376" si="412">L373/$AF373</f>
        <v>28.727272727272727</v>
      </c>
      <c r="AS373" s="21">
        <f t="shared" ref="AS373:AS376" si="413">M373/$AF373</f>
        <v>20.545454545454547</v>
      </c>
      <c r="AT373" s="21">
        <f t="shared" ref="AT373:AT376" si="414">N373/$AF373</f>
        <v>14.727272727272727</v>
      </c>
      <c r="AU373" s="21">
        <f t="shared" ref="AU373:AU376" si="415">O373/$AF373</f>
        <v>15.107954545454545</v>
      </c>
      <c r="AV373" s="21">
        <f t="shared" ref="AV373:AV376" si="416">P373/$AF373</f>
        <v>8.5568181818181817</v>
      </c>
      <c r="AW373" s="21">
        <f t="shared" ref="AW373:AW376" si="417">Q373/$AF373</f>
        <v>0.96590909090909094</v>
      </c>
      <c r="AX373" s="21">
        <f t="shared" ref="AX373:AX376" si="418">R373/$AF373</f>
        <v>0</v>
      </c>
      <c r="AY373" s="21">
        <f t="shared" ref="AY373:AY376" si="419">S373/$AF373</f>
        <v>0</v>
      </c>
      <c r="AZ373" s="21">
        <f t="shared" ref="AZ373:AZ376" si="420">T373/$AF373</f>
        <v>0</v>
      </c>
      <c r="BA373" s="21">
        <f t="shared" ref="BA373:BA376" si="421">U373/$AF373</f>
        <v>0</v>
      </c>
      <c r="BB373" s="21">
        <f t="shared" ref="BB373:BB376" si="422">V373/$AF373</f>
        <v>0</v>
      </c>
      <c r="BC373" s="21">
        <f t="shared" ref="BC373:BC376" si="423">W373/$AF373</f>
        <v>0</v>
      </c>
      <c r="BD373" s="21">
        <f t="shared" ref="BD373:BD376" si="424">X373/$AF373</f>
        <v>0</v>
      </c>
      <c r="BE373" s="21">
        <f t="shared" ref="BE373:BE376" si="425">Y373/$AF373</f>
        <v>0</v>
      </c>
      <c r="BF373" s="21">
        <f t="shared" ref="BF373:BF376" si="426">Z373/$AF373</f>
        <v>0</v>
      </c>
      <c r="BG373" s="21">
        <f t="shared" ref="BG373:BG376" si="427">AA373/$AF373</f>
        <v>0</v>
      </c>
      <c r="BH373" s="21">
        <f t="shared" ref="BH373:BH376" si="428">AB373/$AF373</f>
        <v>0</v>
      </c>
      <c r="BI373" s="21">
        <f t="shared" ref="BI373:BI376" si="429">AC373/$AF373</f>
        <v>0</v>
      </c>
      <c r="BJ373" s="21">
        <f t="shared" ref="BJ373:BJ376" si="430">AD373/$AF373</f>
        <v>0</v>
      </c>
      <c r="BK373" s="17">
        <f t="shared" ref="BK373:BK376" si="431">F373*AG373</f>
        <v>222.15996000000001</v>
      </c>
      <c r="BL373" s="22">
        <f t="shared" ref="BL373:BL376" si="432">SUM(G373:R373)*AG373</f>
        <v>63.746099999999998</v>
      </c>
      <c r="BM373" s="22">
        <f t="shared" ref="BM373:BM376" si="433">SUM(S373:AD373)*AG373</f>
        <v>0</v>
      </c>
      <c r="BN373" s="22">
        <f t="shared" ref="BN373:BN376" si="434">G373*$AG373</f>
        <v>6.0488999999999997</v>
      </c>
      <c r="BO373" s="22">
        <f t="shared" ref="BO373:BO376" si="435">H373*$AG373</f>
        <v>8.8803000000000001</v>
      </c>
      <c r="BP373" s="22">
        <f t="shared" ref="BP373:BP376" si="436">I373*$AG373</f>
        <v>5.6707200000000002</v>
      </c>
      <c r="BQ373" s="22">
        <f t="shared" ref="BQ373:BQ376" si="437">J373*$AG373</f>
        <v>5.98752</v>
      </c>
      <c r="BR373" s="22">
        <f t="shared" ref="BR373:BR376" si="438">K373*$AG373</f>
        <v>6.27264</v>
      </c>
      <c r="BS373" s="22">
        <f t="shared" ref="BS373:BS376" si="439">L373*$AG373</f>
        <v>10.01088</v>
      </c>
      <c r="BT373" s="22">
        <f t="shared" ref="BT373:BT376" si="440">M373*$AG373</f>
        <v>7.1596799999999998</v>
      </c>
      <c r="BU373" s="22">
        <f t="shared" ref="BU373:BU376" si="441">N373*$AG373</f>
        <v>5.1321599999999998</v>
      </c>
      <c r="BV373" s="22">
        <f t="shared" ref="BV373:BV376" si="442">O373*$AG373</f>
        <v>5.2648200000000003</v>
      </c>
      <c r="BW373" s="22">
        <f t="shared" ref="BW373:BW376" si="443">P373*$AG373</f>
        <v>2.9818799999999999</v>
      </c>
      <c r="BX373" s="22">
        <f t="shared" ref="BX373:BX376" si="444">Q373*$AG373</f>
        <v>0.33660000000000001</v>
      </c>
      <c r="BY373" s="22">
        <f t="shared" ref="BY373:BY376" si="445">R373*$AG373</f>
        <v>0</v>
      </c>
      <c r="BZ373" s="22">
        <f t="shared" ref="BZ373:BZ376" si="446">S373*$AG373</f>
        <v>0</v>
      </c>
      <c r="CA373" s="22">
        <f t="shared" ref="CA373:CA376" si="447">T373*$AG373</f>
        <v>0</v>
      </c>
      <c r="CB373" s="22">
        <f t="shared" ref="CB373:CB376" si="448">U373*$AG373</f>
        <v>0</v>
      </c>
      <c r="CC373" s="22">
        <f t="shared" ref="CC373:CC376" si="449">V373*$AG373</f>
        <v>0</v>
      </c>
      <c r="CD373" s="22">
        <f t="shared" ref="CD373:CD376" si="450">W373*$AG373</f>
        <v>0</v>
      </c>
      <c r="CE373" s="22">
        <f t="shared" ref="CE373:CE376" si="451">X373*$AG373</f>
        <v>0</v>
      </c>
      <c r="CF373" s="22">
        <f t="shared" ref="CF373:CF376" si="452">Y373*$AG373</f>
        <v>0</v>
      </c>
      <c r="CG373" s="22">
        <f t="shared" ref="CG373:CG376" si="453">Z373*$AG373</f>
        <v>0</v>
      </c>
      <c r="CH373" s="22">
        <f t="shared" ref="CH373:CH376" si="454">AA373*$AG373</f>
        <v>0</v>
      </c>
      <c r="CI373" s="22">
        <f t="shared" ref="CI373:CI376" si="455">AB373*$AG373</f>
        <v>0</v>
      </c>
      <c r="CJ373" s="22">
        <f t="shared" ref="CJ373:CJ376" si="456">AC373*$AG373</f>
        <v>0</v>
      </c>
      <c r="CK373" s="22">
        <f t="shared" ref="CK373:CK376" si="457">AD373*$AG373</f>
        <v>0</v>
      </c>
    </row>
    <row r="374" spans="1:89" x14ac:dyDescent="0.25">
      <c r="A374" t="str">
        <f>VLOOKUP($C374,'Tech Pallet'!$A:$J,10,0)</f>
        <v>NOV</v>
      </c>
      <c r="B374" s="30" t="str">
        <f>VLOOKUP(C374,'Tech Pallet'!A:I,3,0)</f>
        <v>MBG</v>
      </c>
      <c r="C374" s="12">
        <f>VLOOKUP($D374,'DU -UCC'!B:C,2,0)</f>
        <v>62698497</v>
      </c>
      <c r="D374" s="84">
        <v>10041000009577</v>
      </c>
      <c r="E374" s="85" t="s">
        <v>365</v>
      </c>
      <c r="F374" s="86">
        <v>33164</v>
      </c>
      <c r="G374" s="86">
        <v>1560</v>
      </c>
      <c r="H374" s="86">
        <v>3360</v>
      </c>
      <c r="I374" s="86">
        <v>9960</v>
      </c>
      <c r="J374" s="86">
        <v>8040</v>
      </c>
      <c r="K374" s="86">
        <v>4200</v>
      </c>
      <c r="L374" s="86">
        <v>0</v>
      </c>
      <c r="M374" s="86">
        <v>0</v>
      </c>
      <c r="N374" s="86">
        <v>840</v>
      </c>
      <c r="O374" s="86">
        <v>1200</v>
      </c>
      <c r="P374" s="86">
        <v>0</v>
      </c>
      <c r="Q374" s="86">
        <v>0</v>
      </c>
      <c r="R374" s="86">
        <v>5038</v>
      </c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23">
        <f t="shared" si="401"/>
        <v>67362</v>
      </c>
      <c r="AF374">
        <f>VLOOKUP($C374,'Tech Pallet'!$A:$I,9,0)</f>
        <v>120</v>
      </c>
      <c r="AG374">
        <f>VLOOKUP($C374,'Tech Pallet'!$A:$H,8,0)</f>
        <v>2.7320000000000001E-3</v>
      </c>
      <c r="AH374" s="25">
        <f t="shared" si="402"/>
        <v>34198</v>
      </c>
      <c r="AI374" s="25">
        <f t="shared" si="403"/>
        <v>0</v>
      </c>
      <c r="AJ374" s="8">
        <f t="shared" si="404"/>
        <v>276.36666666666667</v>
      </c>
      <c r="AK374" s="21">
        <f t="shared" si="405"/>
        <v>284.98333333333335</v>
      </c>
      <c r="AL374" s="20">
        <f t="shared" si="406"/>
        <v>0</v>
      </c>
      <c r="AM374" s="21">
        <f t="shared" si="407"/>
        <v>13</v>
      </c>
      <c r="AN374" s="21">
        <f t="shared" si="408"/>
        <v>28</v>
      </c>
      <c r="AO374" s="21">
        <f t="shared" si="409"/>
        <v>83</v>
      </c>
      <c r="AP374" s="21">
        <f t="shared" si="410"/>
        <v>67</v>
      </c>
      <c r="AQ374" s="21">
        <f t="shared" si="411"/>
        <v>35</v>
      </c>
      <c r="AR374" s="21">
        <f t="shared" si="412"/>
        <v>0</v>
      </c>
      <c r="AS374" s="21">
        <f t="shared" si="413"/>
        <v>0</v>
      </c>
      <c r="AT374" s="21">
        <f t="shared" si="414"/>
        <v>7</v>
      </c>
      <c r="AU374" s="21">
        <f t="shared" si="415"/>
        <v>10</v>
      </c>
      <c r="AV374" s="21">
        <f t="shared" si="416"/>
        <v>0</v>
      </c>
      <c r="AW374" s="21">
        <f t="shared" si="417"/>
        <v>0</v>
      </c>
      <c r="AX374" s="21">
        <f t="shared" si="418"/>
        <v>41.983333333333334</v>
      </c>
      <c r="AY374" s="21">
        <f t="shared" si="419"/>
        <v>0</v>
      </c>
      <c r="AZ374" s="21">
        <f t="shared" si="420"/>
        <v>0</v>
      </c>
      <c r="BA374" s="21">
        <f t="shared" si="421"/>
        <v>0</v>
      </c>
      <c r="BB374" s="21">
        <f t="shared" si="422"/>
        <v>0</v>
      </c>
      <c r="BC374" s="21">
        <f t="shared" si="423"/>
        <v>0</v>
      </c>
      <c r="BD374" s="21">
        <f t="shared" si="424"/>
        <v>0</v>
      </c>
      <c r="BE374" s="21">
        <f t="shared" si="425"/>
        <v>0</v>
      </c>
      <c r="BF374" s="21">
        <f t="shared" si="426"/>
        <v>0</v>
      </c>
      <c r="BG374" s="21">
        <f t="shared" si="427"/>
        <v>0</v>
      </c>
      <c r="BH374" s="21">
        <f t="shared" si="428"/>
        <v>0</v>
      </c>
      <c r="BI374" s="21">
        <f t="shared" si="429"/>
        <v>0</v>
      </c>
      <c r="BJ374" s="21">
        <f t="shared" si="430"/>
        <v>0</v>
      </c>
      <c r="BK374" s="17">
        <f t="shared" si="431"/>
        <v>90.604048000000006</v>
      </c>
      <c r="BL374" s="22">
        <f t="shared" si="432"/>
        <v>93.428936000000007</v>
      </c>
      <c r="BM374" s="22">
        <f t="shared" si="433"/>
        <v>0</v>
      </c>
      <c r="BN374" s="22">
        <f t="shared" si="434"/>
        <v>4.2619199999999999</v>
      </c>
      <c r="BO374" s="22">
        <f t="shared" si="435"/>
        <v>9.1795200000000001</v>
      </c>
      <c r="BP374" s="22">
        <f t="shared" si="436"/>
        <v>27.210720000000002</v>
      </c>
      <c r="BQ374" s="22">
        <f t="shared" si="437"/>
        <v>21.96528</v>
      </c>
      <c r="BR374" s="22">
        <f t="shared" si="438"/>
        <v>11.474400000000001</v>
      </c>
      <c r="BS374" s="22">
        <f t="shared" si="439"/>
        <v>0</v>
      </c>
      <c r="BT374" s="22">
        <f t="shared" si="440"/>
        <v>0</v>
      </c>
      <c r="BU374" s="22">
        <f t="shared" si="441"/>
        <v>2.29488</v>
      </c>
      <c r="BV374" s="22">
        <f t="shared" si="442"/>
        <v>3.2784</v>
      </c>
      <c r="BW374" s="22">
        <f t="shared" si="443"/>
        <v>0</v>
      </c>
      <c r="BX374" s="22">
        <f t="shared" si="444"/>
        <v>0</v>
      </c>
      <c r="BY374" s="22">
        <f t="shared" si="445"/>
        <v>13.763816</v>
      </c>
      <c r="BZ374" s="22">
        <f t="shared" si="446"/>
        <v>0</v>
      </c>
      <c r="CA374" s="22">
        <f t="shared" si="447"/>
        <v>0</v>
      </c>
      <c r="CB374" s="22">
        <f t="shared" si="448"/>
        <v>0</v>
      </c>
      <c r="CC374" s="22">
        <f t="shared" si="449"/>
        <v>0</v>
      </c>
      <c r="CD374" s="22">
        <f t="shared" si="450"/>
        <v>0</v>
      </c>
      <c r="CE374" s="22">
        <f t="shared" si="451"/>
        <v>0</v>
      </c>
      <c r="CF374" s="22">
        <f t="shared" si="452"/>
        <v>0</v>
      </c>
      <c r="CG374" s="22">
        <f t="shared" si="453"/>
        <v>0</v>
      </c>
      <c r="CH374" s="22">
        <f t="shared" si="454"/>
        <v>0</v>
      </c>
      <c r="CI374" s="22">
        <f t="shared" si="455"/>
        <v>0</v>
      </c>
      <c r="CJ374" s="22">
        <f t="shared" si="456"/>
        <v>0</v>
      </c>
      <c r="CK374" s="22">
        <f t="shared" si="457"/>
        <v>0</v>
      </c>
    </row>
    <row r="375" spans="1:89" x14ac:dyDescent="0.25">
      <c r="A375" t="str">
        <f>VLOOKUP($C375,'Tech Pallet'!$A:$J,10,0)</f>
        <v>PIC</v>
      </c>
      <c r="B375" s="30" t="str">
        <f>VLOOKUP(C375,'Tech Pallet'!A:I,3,0)</f>
        <v>BJ PTS</v>
      </c>
      <c r="C375" s="12">
        <f>VLOOKUP($D375,'DU -UCC'!B:C,2,0)</f>
        <v>67296703</v>
      </c>
      <c r="D375" s="84">
        <v>10076840001191</v>
      </c>
      <c r="E375" s="85" t="s">
        <v>423</v>
      </c>
      <c r="F375" s="86">
        <v>15750</v>
      </c>
      <c r="G375" s="86">
        <v>1603</v>
      </c>
      <c r="H375" s="86">
        <v>828</v>
      </c>
      <c r="I375" s="86">
        <v>712</v>
      </c>
      <c r="J375" s="86">
        <v>75</v>
      </c>
      <c r="K375" s="86">
        <v>0</v>
      </c>
      <c r="L375" s="86">
        <v>15</v>
      </c>
      <c r="M375" s="86">
        <v>0</v>
      </c>
      <c r="N375" s="86">
        <v>0</v>
      </c>
      <c r="O375" s="86">
        <v>15</v>
      </c>
      <c r="P375" s="86">
        <v>0</v>
      </c>
      <c r="Q375" s="86">
        <v>0</v>
      </c>
      <c r="R375" s="86">
        <v>0</v>
      </c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23">
        <f t="shared" si="401"/>
        <v>18998</v>
      </c>
      <c r="AF375">
        <f>VLOOKUP($C375,'Tech Pallet'!$A:$I,9,0)</f>
        <v>240</v>
      </c>
      <c r="AG375">
        <f>VLOOKUP($C375,'Tech Pallet'!$A:$H,8,0)</f>
        <v>3.7853439999999999E-3</v>
      </c>
      <c r="AH375" s="25">
        <f t="shared" si="402"/>
        <v>3248</v>
      </c>
      <c r="AI375" s="25">
        <f t="shared" si="403"/>
        <v>0</v>
      </c>
      <c r="AJ375" s="8">
        <f t="shared" si="404"/>
        <v>65.625</v>
      </c>
      <c r="AK375" s="21">
        <f t="shared" si="405"/>
        <v>13.533333333333333</v>
      </c>
      <c r="AL375" s="20">
        <f t="shared" si="406"/>
        <v>0</v>
      </c>
      <c r="AM375" s="21">
        <f t="shared" si="407"/>
        <v>6.6791666666666663</v>
      </c>
      <c r="AN375" s="21">
        <f t="shared" si="408"/>
        <v>3.45</v>
      </c>
      <c r="AO375" s="21">
        <f t="shared" si="409"/>
        <v>2.9666666666666668</v>
      </c>
      <c r="AP375" s="21">
        <f t="shared" si="410"/>
        <v>0.3125</v>
      </c>
      <c r="AQ375" s="21">
        <f t="shared" si="411"/>
        <v>0</v>
      </c>
      <c r="AR375" s="21">
        <f t="shared" si="412"/>
        <v>6.25E-2</v>
      </c>
      <c r="AS375" s="21">
        <f t="shared" si="413"/>
        <v>0</v>
      </c>
      <c r="AT375" s="21">
        <f t="shared" si="414"/>
        <v>0</v>
      </c>
      <c r="AU375" s="21">
        <f t="shared" si="415"/>
        <v>6.25E-2</v>
      </c>
      <c r="AV375" s="21">
        <f t="shared" si="416"/>
        <v>0</v>
      </c>
      <c r="AW375" s="21">
        <f t="shared" si="417"/>
        <v>0</v>
      </c>
      <c r="AX375" s="21">
        <f t="shared" si="418"/>
        <v>0</v>
      </c>
      <c r="AY375" s="21">
        <f t="shared" si="419"/>
        <v>0</v>
      </c>
      <c r="AZ375" s="21">
        <f t="shared" si="420"/>
        <v>0</v>
      </c>
      <c r="BA375" s="21">
        <f t="shared" si="421"/>
        <v>0</v>
      </c>
      <c r="BB375" s="21">
        <f t="shared" si="422"/>
        <v>0</v>
      </c>
      <c r="BC375" s="21">
        <f t="shared" si="423"/>
        <v>0</v>
      </c>
      <c r="BD375" s="21">
        <f t="shared" si="424"/>
        <v>0</v>
      </c>
      <c r="BE375" s="21">
        <f t="shared" si="425"/>
        <v>0</v>
      </c>
      <c r="BF375" s="21">
        <f t="shared" si="426"/>
        <v>0</v>
      </c>
      <c r="BG375" s="21">
        <f t="shared" si="427"/>
        <v>0</v>
      </c>
      <c r="BH375" s="21">
        <f t="shared" si="428"/>
        <v>0</v>
      </c>
      <c r="BI375" s="21">
        <f t="shared" si="429"/>
        <v>0</v>
      </c>
      <c r="BJ375" s="21">
        <f t="shared" si="430"/>
        <v>0</v>
      </c>
      <c r="BK375" s="17">
        <f t="shared" si="431"/>
        <v>59.619168000000002</v>
      </c>
      <c r="BL375" s="22">
        <f t="shared" si="432"/>
        <v>12.294797312</v>
      </c>
      <c r="BM375" s="22">
        <f t="shared" si="433"/>
        <v>0</v>
      </c>
      <c r="BN375" s="22">
        <f t="shared" si="434"/>
        <v>6.067906432</v>
      </c>
      <c r="BO375" s="22">
        <f t="shared" si="435"/>
        <v>3.1342648319999999</v>
      </c>
      <c r="BP375" s="22">
        <f t="shared" si="436"/>
        <v>2.6951649280000001</v>
      </c>
      <c r="BQ375" s="22">
        <f t="shared" si="437"/>
        <v>0.28390080000000001</v>
      </c>
      <c r="BR375" s="22">
        <f t="shared" si="438"/>
        <v>0</v>
      </c>
      <c r="BS375" s="22">
        <f t="shared" si="439"/>
        <v>5.6780159999999996E-2</v>
      </c>
      <c r="BT375" s="22">
        <f t="shared" si="440"/>
        <v>0</v>
      </c>
      <c r="BU375" s="22">
        <f t="shared" si="441"/>
        <v>0</v>
      </c>
      <c r="BV375" s="22">
        <f t="shared" si="442"/>
        <v>5.6780159999999996E-2</v>
      </c>
      <c r="BW375" s="22">
        <f t="shared" si="443"/>
        <v>0</v>
      </c>
      <c r="BX375" s="22">
        <f t="shared" si="444"/>
        <v>0</v>
      </c>
      <c r="BY375" s="22">
        <f t="shared" si="445"/>
        <v>0</v>
      </c>
      <c r="BZ375" s="22">
        <f t="shared" si="446"/>
        <v>0</v>
      </c>
      <c r="CA375" s="22">
        <f t="shared" si="447"/>
        <v>0</v>
      </c>
      <c r="CB375" s="22">
        <f t="shared" si="448"/>
        <v>0</v>
      </c>
      <c r="CC375" s="22">
        <f t="shared" si="449"/>
        <v>0</v>
      </c>
      <c r="CD375" s="22">
        <f t="shared" si="450"/>
        <v>0</v>
      </c>
      <c r="CE375" s="22">
        <f t="shared" si="451"/>
        <v>0</v>
      </c>
      <c r="CF375" s="22">
        <f t="shared" si="452"/>
        <v>0</v>
      </c>
      <c r="CG375" s="22">
        <f t="shared" si="453"/>
        <v>0</v>
      </c>
      <c r="CH375" s="22">
        <f t="shared" si="454"/>
        <v>0</v>
      </c>
      <c r="CI375" s="22">
        <f t="shared" si="455"/>
        <v>0</v>
      </c>
      <c r="CJ375" s="22">
        <f t="shared" si="456"/>
        <v>0</v>
      </c>
      <c r="CK375" s="22">
        <f t="shared" si="457"/>
        <v>0</v>
      </c>
    </row>
    <row r="376" spans="1:89" x14ac:dyDescent="0.25">
      <c r="A376" t="str">
        <f>VLOOKUP($C376,'Tech Pallet'!$A:$J,10,0)</f>
        <v>NOV</v>
      </c>
      <c r="B376" s="30" t="str">
        <f>VLOOKUP(C376,'Tech Pallet'!A:I,3,0)</f>
        <v>Repack BJ Pints</v>
      </c>
      <c r="C376" s="12">
        <f>VLOOKUP($D376,'DU -UCC'!B:C,2,0)</f>
        <v>64407917</v>
      </c>
      <c r="D376" s="84">
        <v>10076840004338</v>
      </c>
      <c r="E376" s="85" t="s">
        <v>430</v>
      </c>
      <c r="F376" s="86">
        <v>51531</v>
      </c>
      <c r="G376" s="86">
        <v>1500</v>
      </c>
      <c r="H376" s="86">
        <v>1303</v>
      </c>
      <c r="I376" s="86">
        <v>2460</v>
      </c>
      <c r="J376" s="86">
        <v>408</v>
      </c>
      <c r="K376" s="86">
        <v>0</v>
      </c>
      <c r="L376" s="86">
        <v>0</v>
      </c>
      <c r="M376" s="86">
        <v>0</v>
      </c>
      <c r="N376" s="86">
        <v>0</v>
      </c>
      <c r="O376" s="86">
        <v>0</v>
      </c>
      <c r="P376" s="86">
        <v>0</v>
      </c>
      <c r="Q376" s="86">
        <v>0</v>
      </c>
      <c r="R376" s="86">
        <v>0</v>
      </c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23">
        <f t="shared" si="401"/>
        <v>57202</v>
      </c>
      <c r="AF376">
        <f>VLOOKUP($C376,'Tech Pallet'!$A:$I,9,0)</f>
        <v>60</v>
      </c>
      <c r="AG376">
        <f>VLOOKUP($C376,'Tech Pallet'!$A:$H,8,0)</f>
        <v>8.513999999999999E-3</v>
      </c>
      <c r="AH376" s="25">
        <f t="shared" si="402"/>
        <v>5671</v>
      </c>
      <c r="AI376" s="25">
        <f t="shared" si="403"/>
        <v>0</v>
      </c>
      <c r="AJ376" s="8">
        <f t="shared" si="404"/>
        <v>858.85</v>
      </c>
      <c r="AK376" s="21">
        <f t="shared" si="405"/>
        <v>94.516666666666666</v>
      </c>
      <c r="AL376" s="20">
        <f t="shared" si="406"/>
        <v>0</v>
      </c>
      <c r="AM376" s="21">
        <f t="shared" si="407"/>
        <v>25</v>
      </c>
      <c r="AN376" s="21">
        <f t="shared" si="408"/>
        <v>21.716666666666665</v>
      </c>
      <c r="AO376" s="21">
        <f t="shared" si="409"/>
        <v>41</v>
      </c>
      <c r="AP376" s="21">
        <f t="shared" si="410"/>
        <v>6.8</v>
      </c>
      <c r="AQ376" s="21">
        <f t="shared" si="411"/>
        <v>0</v>
      </c>
      <c r="AR376" s="21">
        <f t="shared" si="412"/>
        <v>0</v>
      </c>
      <c r="AS376" s="21">
        <f t="shared" si="413"/>
        <v>0</v>
      </c>
      <c r="AT376" s="21">
        <f t="shared" si="414"/>
        <v>0</v>
      </c>
      <c r="AU376" s="21">
        <f t="shared" si="415"/>
        <v>0</v>
      </c>
      <c r="AV376" s="21">
        <f t="shared" si="416"/>
        <v>0</v>
      </c>
      <c r="AW376" s="21">
        <f t="shared" si="417"/>
        <v>0</v>
      </c>
      <c r="AX376" s="21">
        <f t="shared" si="418"/>
        <v>0</v>
      </c>
      <c r="AY376" s="21">
        <f t="shared" si="419"/>
        <v>0</v>
      </c>
      <c r="AZ376" s="21">
        <f t="shared" si="420"/>
        <v>0</v>
      </c>
      <c r="BA376" s="21">
        <f t="shared" si="421"/>
        <v>0</v>
      </c>
      <c r="BB376" s="21">
        <f t="shared" si="422"/>
        <v>0</v>
      </c>
      <c r="BC376" s="21">
        <f t="shared" si="423"/>
        <v>0</v>
      </c>
      <c r="BD376" s="21">
        <f t="shared" si="424"/>
        <v>0</v>
      </c>
      <c r="BE376" s="21">
        <f t="shared" si="425"/>
        <v>0</v>
      </c>
      <c r="BF376" s="21">
        <f t="shared" si="426"/>
        <v>0</v>
      </c>
      <c r="BG376" s="21">
        <f t="shared" si="427"/>
        <v>0</v>
      </c>
      <c r="BH376" s="21">
        <f t="shared" si="428"/>
        <v>0</v>
      </c>
      <c r="BI376" s="21">
        <f t="shared" si="429"/>
        <v>0</v>
      </c>
      <c r="BJ376" s="21">
        <f t="shared" si="430"/>
        <v>0</v>
      </c>
      <c r="BK376" s="17">
        <f t="shared" si="431"/>
        <v>438.73493399999995</v>
      </c>
      <c r="BL376" s="22">
        <f t="shared" si="432"/>
        <v>48.282893999999992</v>
      </c>
      <c r="BM376" s="22">
        <f t="shared" si="433"/>
        <v>0</v>
      </c>
      <c r="BN376" s="22">
        <f t="shared" si="434"/>
        <v>12.770999999999999</v>
      </c>
      <c r="BO376" s="22">
        <f t="shared" si="435"/>
        <v>11.093741999999999</v>
      </c>
      <c r="BP376" s="22">
        <f t="shared" si="436"/>
        <v>20.944439999999997</v>
      </c>
      <c r="BQ376" s="22">
        <f t="shared" si="437"/>
        <v>3.4737119999999995</v>
      </c>
      <c r="BR376" s="22">
        <f t="shared" si="438"/>
        <v>0</v>
      </c>
      <c r="BS376" s="22">
        <f t="shared" si="439"/>
        <v>0</v>
      </c>
      <c r="BT376" s="22">
        <f t="shared" si="440"/>
        <v>0</v>
      </c>
      <c r="BU376" s="22">
        <f t="shared" si="441"/>
        <v>0</v>
      </c>
      <c r="BV376" s="22">
        <f t="shared" si="442"/>
        <v>0</v>
      </c>
      <c r="BW376" s="22">
        <f t="shared" si="443"/>
        <v>0</v>
      </c>
      <c r="BX376" s="22">
        <f t="shared" si="444"/>
        <v>0</v>
      </c>
      <c r="BY376" s="22">
        <f t="shared" si="445"/>
        <v>0</v>
      </c>
      <c r="BZ376" s="22">
        <f t="shared" si="446"/>
        <v>0</v>
      </c>
      <c r="CA376" s="22">
        <f t="shared" si="447"/>
        <v>0</v>
      </c>
      <c r="CB376" s="22">
        <f t="shared" si="448"/>
        <v>0</v>
      </c>
      <c r="CC376" s="22">
        <f t="shared" si="449"/>
        <v>0</v>
      </c>
      <c r="CD376" s="22">
        <f t="shared" si="450"/>
        <v>0</v>
      </c>
      <c r="CE376" s="22">
        <f t="shared" si="451"/>
        <v>0</v>
      </c>
      <c r="CF376" s="22">
        <f t="shared" si="452"/>
        <v>0</v>
      </c>
      <c r="CG376" s="22">
        <f t="shared" si="453"/>
        <v>0</v>
      </c>
      <c r="CH376" s="22">
        <f t="shared" si="454"/>
        <v>0</v>
      </c>
      <c r="CI376" s="22">
        <f t="shared" si="455"/>
        <v>0</v>
      </c>
      <c r="CJ376" s="22">
        <f t="shared" si="456"/>
        <v>0</v>
      </c>
      <c r="CK376" s="22">
        <f t="shared" si="457"/>
        <v>0</v>
      </c>
    </row>
    <row r="377" spans="1:89" x14ac:dyDescent="0.25">
      <c r="A377" t="str">
        <f>VLOOKUP($C377,'Tech Pallet'!$A:$J,10,0)</f>
        <v>PIC</v>
      </c>
      <c r="B377" s="30" t="str">
        <f>VLOOKUP(C377,'Tech Pallet'!A:I,3,0)</f>
        <v>BJ PTS</v>
      </c>
      <c r="C377" s="12">
        <f>VLOOKUP($D377,'DU -UCC'!B:C,2,0)</f>
        <v>69986510</v>
      </c>
      <c r="D377" s="84">
        <v>10076840002563</v>
      </c>
      <c r="E377" s="85" t="s">
        <v>450</v>
      </c>
      <c r="F377" s="86">
        <v>116681</v>
      </c>
      <c r="G377" s="86">
        <v>2091</v>
      </c>
      <c r="H377" s="86">
        <v>657</v>
      </c>
      <c r="I377" s="86">
        <v>0</v>
      </c>
      <c r="J377" s="86">
        <v>0</v>
      </c>
      <c r="K377" s="86">
        <v>0</v>
      </c>
      <c r="L377" s="86">
        <v>0</v>
      </c>
      <c r="M377" s="86">
        <v>0</v>
      </c>
      <c r="N377" s="86">
        <v>0</v>
      </c>
      <c r="O377" s="86">
        <v>0</v>
      </c>
      <c r="P377" s="86">
        <v>0</v>
      </c>
      <c r="Q377" s="86">
        <v>0</v>
      </c>
      <c r="R377" s="86">
        <v>0</v>
      </c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23">
        <f t="shared" ref="AE377:AE382" si="458">SUM(F377:AD377)</f>
        <v>119429</v>
      </c>
      <c r="AF377">
        <f>VLOOKUP($C377,'Tech Pallet'!$A:$I,9,0)</f>
        <v>240</v>
      </c>
      <c r="AG377">
        <f>VLOOKUP($C377,'Tech Pallet'!$A:$H,8,0)</f>
        <v>3.7839999999999996E-3</v>
      </c>
      <c r="AH377" s="25">
        <f t="shared" ref="AH377:AH382" si="459">SUM(G377:R377)</f>
        <v>2748</v>
      </c>
      <c r="AI377" s="25">
        <f t="shared" ref="AI377:AI382" si="460">SUM(S377:AD377)</f>
        <v>0</v>
      </c>
      <c r="AJ377" s="8">
        <f t="shared" ref="AJ377:AJ382" si="461">F377/AF377</f>
        <v>486.17083333333335</v>
      </c>
      <c r="AK377" s="21">
        <f t="shared" ref="AK377:AK382" si="462">SUM(G377:R377)/AF377</f>
        <v>11.45</v>
      </c>
      <c r="AL377" s="20">
        <f t="shared" ref="AL377:AL382" si="463">SUM(S377:AD377)/AF377</f>
        <v>0</v>
      </c>
      <c r="AM377" s="21">
        <f t="shared" ref="AM377:AM382" si="464">G377/$AF377</f>
        <v>8.7125000000000004</v>
      </c>
      <c r="AN377" s="21">
        <f t="shared" ref="AN377:AN382" si="465">H377/$AF377</f>
        <v>2.7374999999999998</v>
      </c>
      <c r="AO377" s="21">
        <f t="shared" ref="AO377:AO382" si="466">I377/$AF377</f>
        <v>0</v>
      </c>
      <c r="AP377" s="21">
        <f t="shared" ref="AP377:AP382" si="467">J377/$AF377</f>
        <v>0</v>
      </c>
      <c r="AQ377" s="21">
        <f t="shared" ref="AQ377:AQ382" si="468">K377/$AF377</f>
        <v>0</v>
      </c>
      <c r="AR377" s="21">
        <f t="shared" ref="AR377:AR382" si="469">L377/$AF377</f>
        <v>0</v>
      </c>
      <c r="AS377" s="21">
        <f t="shared" ref="AS377:AS382" si="470">M377/$AF377</f>
        <v>0</v>
      </c>
      <c r="AT377" s="21">
        <f t="shared" ref="AT377:AT382" si="471">N377/$AF377</f>
        <v>0</v>
      </c>
      <c r="AU377" s="21">
        <f t="shared" ref="AU377:AU382" si="472">O377/$AF377</f>
        <v>0</v>
      </c>
      <c r="AV377" s="21">
        <f t="shared" ref="AV377:AV382" si="473">P377/$AF377</f>
        <v>0</v>
      </c>
      <c r="AW377" s="21">
        <f t="shared" ref="AW377:AW382" si="474">Q377/$AF377</f>
        <v>0</v>
      </c>
      <c r="AX377" s="21">
        <f t="shared" ref="AX377:AX382" si="475">R377/$AF377</f>
        <v>0</v>
      </c>
      <c r="AY377" s="21">
        <f t="shared" ref="AY377:AY382" si="476">S377/$AF377</f>
        <v>0</v>
      </c>
      <c r="AZ377" s="21">
        <f t="shared" ref="AZ377:AZ382" si="477">T377/$AF377</f>
        <v>0</v>
      </c>
      <c r="BA377" s="21">
        <f t="shared" ref="BA377:BA382" si="478">U377/$AF377</f>
        <v>0</v>
      </c>
      <c r="BB377" s="21">
        <f t="shared" ref="BB377:BB382" si="479">V377/$AF377</f>
        <v>0</v>
      </c>
      <c r="BC377" s="21">
        <f t="shared" ref="BC377:BC382" si="480">W377/$AF377</f>
        <v>0</v>
      </c>
      <c r="BD377" s="21">
        <f t="shared" ref="BD377:BD382" si="481">X377/$AF377</f>
        <v>0</v>
      </c>
      <c r="BE377" s="21">
        <f t="shared" ref="BE377:BE382" si="482">Y377/$AF377</f>
        <v>0</v>
      </c>
      <c r="BF377" s="21">
        <f t="shared" ref="BF377:BF382" si="483">Z377/$AF377</f>
        <v>0</v>
      </c>
      <c r="BG377" s="21">
        <f t="shared" ref="BG377:BG382" si="484">AA377/$AF377</f>
        <v>0</v>
      </c>
      <c r="BH377" s="21">
        <f t="shared" ref="BH377:BH382" si="485">AB377/$AF377</f>
        <v>0</v>
      </c>
      <c r="BI377" s="21">
        <f t="shared" ref="BI377:BI382" si="486">AC377/$AF377</f>
        <v>0</v>
      </c>
      <c r="BJ377" s="21">
        <f t="shared" ref="BJ377:BJ382" si="487">AD377/$AF377</f>
        <v>0</v>
      </c>
      <c r="BK377" s="17">
        <f t="shared" ref="BK377:BK382" si="488">F377*AG377</f>
        <v>441.52090399999997</v>
      </c>
      <c r="BL377" s="22">
        <f t="shared" ref="BL377:BL382" si="489">SUM(G377:R377)*AG377</f>
        <v>10.398432</v>
      </c>
      <c r="BM377" s="22">
        <f t="shared" ref="BM377:BM382" si="490">SUM(S377:AD377)*AG377</f>
        <v>0</v>
      </c>
      <c r="BN377" s="22">
        <f t="shared" ref="BN377:BN382" si="491">G377*$AG377</f>
        <v>7.9123439999999992</v>
      </c>
      <c r="BO377" s="22">
        <f t="shared" ref="BO377:BO382" si="492">H377*$AG377</f>
        <v>2.4860879999999996</v>
      </c>
      <c r="BP377" s="22">
        <f t="shared" ref="BP377:BP382" si="493">I377*$AG377</f>
        <v>0</v>
      </c>
      <c r="BQ377" s="22">
        <f t="shared" ref="BQ377:BQ382" si="494">J377*$AG377</f>
        <v>0</v>
      </c>
      <c r="BR377" s="22">
        <f t="shared" ref="BR377:BR382" si="495">K377*$AG377</f>
        <v>0</v>
      </c>
      <c r="BS377" s="22">
        <f t="shared" ref="BS377:BS382" si="496">L377*$AG377</f>
        <v>0</v>
      </c>
      <c r="BT377" s="22">
        <f t="shared" ref="BT377:BT382" si="497">M377*$AG377</f>
        <v>0</v>
      </c>
      <c r="BU377" s="22">
        <f t="shared" ref="BU377:BU382" si="498">N377*$AG377</f>
        <v>0</v>
      </c>
      <c r="BV377" s="22">
        <f t="shared" ref="BV377:BV382" si="499">O377*$AG377</f>
        <v>0</v>
      </c>
      <c r="BW377" s="22">
        <f t="shared" ref="BW377:BW382" si="500">P377*$AG377</f>
        <v>0</v>
      </c>
      <c r="BX377" s="22">
        <f t="shared" ref="BX377:BX382" si="501">Q377*$AG377</f>
        <v>0</v>
      </c>
      <c r="BY377" s="22">
        <f t="shared" ref="BY377:BY382" si="502">R377*$AG377</f>
        <v>0</v>
      </c>
      <c r="BZ377" s="22">
        <f t="shared" ref="BZ377:BZ382" si="503">S377*$AG377</f>
        <v>0</v>
      </c>
      <c r="CA377" s="22">
        <f t="shared" ref="CA377:CA382" si="504">T377*$AG377</f>
        <v>0</v>
      </c>
      <c r="CB377" s="22">
        <f t="shared" ref="CB377:CB382" si="505">U377*$AG377</f>
        <v>0</v>
      </c>
      <c r="CC377" s="22">
        <f t="shared" ref="CC377:CC382" si="506">V377*$AG377</f>
        <v>0</v>
      </c>
      <c r="CD377" s="22">
        <f t="shared" ref="CD377:CD382" si="507">W377*$AG377</f>
        <v>0</v>
      </c>
      <c r="CE377" s="22">
        <f t="shared" ref="CE377:CE382" si="508">X377*$AG377</f>
        <v>0</v>
      </c>
      <c r="CF377" s="22">
        <f t="shared" ref="CF377:CF382" si="509">Y377*$AG377</f>
        <v>0</v>
      </c>
      <c r="CG377" s="22">
        <f t="shared" ref="CG377:CG382" si="510">Z377*$AG377</f>
        <v>0</v>
      </c>
      <c r="CH377" s="22">
        <f t="shared" ref="CH377:CH382" si="511">AA377*$AG377</f>
        <v>0</v>
      </c>
      <c r="CI377" s="22">
        <f t="shared" ref="CI377:CI382" si="512">AB377*$AG377</f>
        <v>0</v>
      </c>
      <c r="CJ377" s="22">
        <f t="shared" ref="CJ377:CJ382" si="513">AC377*$AG377</f>
        <v>0</v>
      </c>
      <c r="CK377" s="22">
        <f t="shared" ref="CK377:CK382" si="514">AD377*$AG377</f>
        <v>0</v>
      </c>
    </row>
    <row r="378" spans="1:89" x14ac:dyDescent="0.25">
      <c r="A378" t="str">
        <f>VLOOKUP($C378,'Tech Pallet'!$A:$J,10,0)</f>
        <v>PIC</v>
      </c>
      <c r="B378" s="30" t="str">
        <f>VLOOKUP(C378,'Tech Pallet'!A:I,3,0)</f>
        <v>BJ PTS</v>
      </c>
      <c r="C378" s="12">
        <f>VLOOKUP($D378,'DU -UCC'!B:C,2,0)</f>
        <v>68575292</v>
      </c>
      <c r="D378" s="84">
        <v>10076840003393</v>
      </c>
      <c r="E378" s="85" t="s">
        <v>475</v>
      </c>
      <c r="F378" s="86">
        <v>21226</v>
      </c>
      <c r="G378" s="86">
        <v>0</v>
      </c>
      <c r="H378" s="86">
        <v>0</v>
      </c>
      <c r="I378" s="86">
        <v>0</v>
      </c>
      <c r="J378" s="86">
        <v>0</v>
      </c>
      <c r="K378" s="86">
        <v>0</v>
      </c>
      <c r="L378" s="86">
        <v>0</v>
      </c>
      <c r="M378" s="86">
        <v>0</v>
      </c>
      <c r="N378" s="86">
        <v>0</v>
      </c>
      <c r="O378" s="86">
        <v>0</v>
      </c>
      <c r="P378" s="86">
        <v>0</v>
      </c>
      <c r="Q378" s="86">
        <v>0</v>
      </c>
      <c r="R378" s="86">
        <v>0</v>
      </c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23">
        <f t="shared" si="458"/>
        <v>21226</v>
      </c>
      <c r="AF378">
        <f>VLOOKUP($C378,'Tech Pallet'!$A:$I,9,0)</f>
        <v>240</v>
      </c>
      <c r="AG378">
        <f>VLOOKUP($C378,'Tech Pallet'!$A:$H,8,0)</f>
        <v>3.7839999999999996E-3</v>
      </c>
      <c r="AH378" s="25">
        <f t="shared" si="459"/>
        <v>0</v>
      </c>
      <c r="AI378" s="25">
        <f t="shared" si="460"/>
        <v>0</v>
      </c>
      <c r="AJ378" s="8">
        <f t="shared" si="461"/>
        <v>88.441666666666663</v>
      </c>
      <c r="AK378" s="21">
        <f t="shared" si="462"/>
        <v>0</v>
      </c>
      <c r="AL378" s="20">
        <f t="shared" si="463"/>
        <v>0</v>
      </c>
      <c r="AM378" s="21">
        <f t="shared" si="464"/>
        <v>0</v>
      </c>
      <c r="AN378" s="21">
        <f t="shared" si="465"/>
        <v>0</v>
      </c>
      <c r="AO378" s="21">
        <f t="shared" si="466"/>
        <v>0</v>
      </c>
      <c r="AP378" s="21">
        <f t="shared" si="467"/>
        <v>0</v>
      </c>
      <c r="AQ378" s="21">
        <f t="shared" si="468"/>
        <v>0</v>
      </c>
      <c r="AR378" s="21">
        <f t="shared" si="469"/>
        <v>0</v>
      </c>
      <c r="AS378" s="21">
        <f t="shared" si="470"/>
        <v>0</v>
      </c>
      <c r="AT378" s="21">
        <f t="shared" si="471"/>
        <v>0</v>
      </c>
      <c r="AU378" s="21">
        <f t="shared" si="472"/>
        <v>0</v>
      </c>
      <c r="AV378" s="21">
        <f t="shared" si="473"/>
        <v>0</v>
      </c>
      <c r="AW378" s="21">
        <f t="shared" si="474"/>
        <v>0</v>
      </c>
      <c r="AX378" s="21">
        <f t="shared" si="475"/>
        <v>0</v>
      </c>
      <c r="AY378" s="21">
        <f t="shared" si="476"/>
        <v>0</v>
      </c>
      <c r="AZ378" s="21">
        <f t="shared" si="477"/>
        <v>0</v>
      </c>
      <c r="BA378" s="21">
        <f t="shared" si="478"/>
        <v>0</v>
      </c>
      <c r="BB378" s="21">
        <f t="shared" si="479"/>
        <v>0</v>
      </c>
      <c r="BC378" s="21">
        <f t="shared" si="480"/>
        <v>0</v>
      </c>
      <c r="BD378" s="21">
        <f t="shared" si="481"/>
        <v>0</v>
      </c>
      <c r="BE378" s="21">
        <f t="shared" si="482"/>
        <v>0</v>
      </c>
      <c r="BF378" s="21">
        <f t="shared" si="483"/>
        <v>0</v>
      </c>
      <c r="BG378" s="21">
        <f t="shared" si="484"/>
        <v>0</v>
      </c>
      <c r="BH378" s="21">
        <f t="shared" si="485"/>
        <v>0</v>
      </c>
      <c r="BI378" s="21">
        <f t="shared" si="486"/>
        <v>0</v>
      </c>
      <c r="BJ378" s="21">
        <f t="shared" si="487"/>
        <v>0</v>
      </c>
      <c r="BK378" s="17">
        <f t="shared" si="488"/>
        <v>80.319183999999993</v>
      </c>
      <c r="BL378" s="22">
        <f t="shared" si="489"/>
        <v>0</v>
      </c>
      <c r="BM378" s="22">
        <f t="shared" si="490"/>
        <v>0</v>
      </c>
      <c r="BN378" s="22">
        <f t="shared" si="491"/>
        <v>0</v>
      </c>
      <c r="BO378" s="22">
        <f t="shared" si="492"/>
        <v>0</v>
      </c>
      <c r="BP378" s="22">
        <f t="shared" si="493"/>
        <v>0</v>
      </c>
      <c r="BQ378" s="22">
        <f t="shared" si="494"/>
        <v>0</v>
      </c>
      <c r="BR378" s="22">
        <f t="shared" si="495"/>
        <v>0</v>
      </c>
      <c r="BS378" s="22">
        <f t="shared" si="496"/>
        <v>0</v>
      </c>
      <c r="BT378" s="22">
        <f t="shared" si="497"/>
        <v>0</v>
      </c>
      <c r="BU378" s="22">
        <f t="shared" si="498"/>
        <v>0</v>
      </c>
      <c r="BV378" s="22">
        <f t="shared" si="499"/>
        <v>0</v>
      </c>
      <c r="BW378" s="22">
        <f t="shared" si="500"/>
        <v>0</v>
      </c>
      <c r="BX378" s="22">
        <f t="shared" si="501"/>
        <v>0</v>
      </c>
      <c r="BY378" s="22">
        <f t="shared" si="502"/>
        <v>0</v>
      </c>
      <c r="BZ378" s="22">
        <f t="shared" si="503"/>
        <v>0</v>
      </c>
      <c r="CA378" s="22">
        <f t="shared" si="504"/>
        <v>0</v>
      </c>
      <c r="CB378" s="22">
        <f t="shared" si="505"/>
        <v>0</v>
      </c>
      <c r="CC378" s="22">
        <f t="shared" si="506"/>
        <v>0</v>
      </c>
      <c r="CD378" s="22">
        <f t="shared" si="507"/>
        <v>0</v>
      </c>
      <c r="CE378" s="22">
        <f t="shared" si="508"/>
        <v>0</v>
      </c>
      <c r="CF378" s="22">
        <f t="shared" si="509"/>
        <v>0</v>
      </c>
      <c r="CG378" s="22">
        <f t="shared" si="510"/>
        <v>0</v>
      </c>
      <c r="CH378" s="22">
        <f t="shared" si="511"/>
        <v>0</v>
      </c>
      <c r="CI378" s="22">
        <f t="shared" si="512"/>
        <v>0</v>
      </c>
      <c r="CJ378" s="22">
        <f t="shared" si="513"/>
        <v>0</v>
      </c>
      <c r="CK378" s="22">
        <f t="shared" si="514"/>
        <v>0</v>
      </c>
    </row>
    <row r="379" spans="1:89" x14ac:dyDescent="0.25">
      <c r="A379" t="str">
        <f>VLOOKUP($C379,'Tech Pallet'!$A:$J,10,0)</f>
        <v>NOV</v>
      </c>
      <c r="B379" s="30" t="str">
        <f>VLOOKUP(C379,'Tech Pallet'!A:I,3,0)</f>
        <v>TAL NV</v>
      </c>
      <c r="C379" s="12">
        <f>VLOOKUP($D379,'DU -UCC'!B:C,2,0)</f>
        <v>69555090</v>
      </c>
      <c r="D379" s="84">
        <v>10186852001635</v>
      </c>
      <c r="E379" s="85" t="s">
        <v>409</v>
      </c>
      <c r="F379" s="86">
        <v>48816</v>
      </c>
      <c r="G379" s="86">
        <v>96</v>
      </c>
      <c r="H379" s="86">
        <v>192</v>
      </c>
      <c r="I379" s="86">
        <v>0</v>
      </c>
      <c r="J379" s="86">
        <v>0</v>
      </c>
      <c r="K379" s="86">
        <v>0</v>
      </c>
      <c r="L379" s="86">
        <v>0</v>
      </c>
      <c r="M379" s="86">
        <v>0</v>
      </c>
      <c r="N379" s="86">
        <v>0</v>
      </c>
      <c r="O379" s="86">
        <v>0</v>
      </c>
      <c r="P379" s="86">
        <v>0</v>
      </c>
      <c r="Q379" s="86">
        <v>0</v>
      </c>
      <c r="R379" s="86">
        <v>0</v>
      </c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23">
        <f t="shared" si="458"/>
        <v>49104</v>
      </c>
      <c r="AF379">
        <f>VLOOKUP($C379,'Tech Pallet'!$A:$I,9,0)</f>
        <v>176</v>
      </c>
      <c r="AG379">
        <f>VLOOKUP($C379,'Tech Pallet'!$A:$H,8,0)</f>
        <v>1.98E-3</v>
      </c>
      <c r="AH379" s="25">
        <f t="shared" si="459"/>
        <v>288</v>
      </c>
      <c r="AI379" s="25">
        <f t="shared" si="460"/>
        <v>0</v>
      </c>
      <c r="AJ379" s="8">
        <f t="shared" si="461"/>
        <v>277.36363636363637</v>
      </c>
      <c r="AK379" s="21">
        <f t="shared" si="462"/>
        <v>1.6363636363636365</v>
      </c>
      <c r="AL379" s="20">
        <f t="shared" si="463"/>
        <v>0</v>
      </c>
      <c r="AM379" s="21">
        <f t="shared" si="464"/>
        <v>0.54545454545454541</v>
      </c>
      <c r="AN379" s="21">
        <f t="shared" si="465"/>
        <v>1.0909090909090908</v>
      </c>
      <c r="AO379" s="21">
        <f t="shared" si="466"/>
        <v>0</v>
      </c>
      <c r="AP379" s="21">
        <f t="shared" si="467"/>
        <v>0</v>
      </c>
      <c r="AQ379" s="21">
        <f t="shared" si="468"/>
        <v>0</v>
      </c>
      <c r="AR379" s="21">
        <f t="shared" si="469"/>
        <v>0</v>
      </c>
      <c r="AS379" s="21">
        <f t="shared" si="470"/>
        <v>0</v>
      </c>
      <c r="AT379" s="21">
        <f t="shared" si="471"/>
        <v>0</v>
      </c>
      <c r="AU379" s="21">
        <f t="shared" si="472"/>
        <v>0</v>
      </c>
      <c r="AV379" s="21">
        <f t="shared" si="473"/>
        <v>0</v>
      </c>
      <c r="AW379" s="21">
        <f t="shared" si="474"/>
        <v>0</v>
      </c>
      <c r="AX379" s="21">
        <f t="shared" si="475"/>
        <v>0</v>
      </c>
      <c r="AY379" s="21">
        <f t="shared" si="476"/>
        <v>0</v>
      </c>
      <c r="AZ379" s="21">
        <f t="shared" si="477"/>
        <v>0</v>
      </c>
      <c r="BA379" s="21">
        <f t="shared" si="478"/>
        <v>0</v>
      </c>
      <c r="BB379" s="21">
        <f t="shared" si="479"/>
        <v>0</v>
      </c>
      <c r="BC379" s="21">
        <f t="shared" si="480"/>
        <v>0</v>
      </c>
      <c r="BD379" s="21">
        <f t="shared" si="481"/>
        <v>0</v>
      </c>
      <c r="BE379" s="21">
        <f t="shared" si="482"/>
        <v>0</v>
      </c>
      <c r="BF379" s="21">
        <f t="shared" si="483"/>
        <v>0</v>
      </c>
      <c r="BG379" s="21">
        <f t="shared" si="484"/>
        <v>0</v>
      </c>
      <c r="BH379" s="21">
        <f t="shared" si="485"/>
        <v>0</v>
      </c>
      <c r="BI379" s="21">
        <f t="shared" si="486"/>
        <v>0</v>
      </c>
      <c r="BJ379" s="21">
        <f t="shared" si="487"/>
        <v>0</v>
      </c>
      <c r="BK379" s="17">
        <f t="shared" si="488"/>
        <v>96.655680000000004</v>
      </c>
      <c r="BL379" s="22">
        <f t="shared" si="489"/>
        <v>0.57023999999999997</v>
      </c>
      <c r="BM379" s="22">
        <f t="shared" si="490"/>
        <v>0</v>
      </c>
      <c r="BN379" s="22">
        <f t="shared" si="491"/>
        <v>0.19008</v>
      </c>
      <c r="BO379" s="22">
        <f t="shared" si="492"/>
        <v>0.38016</v>
      </c>
      <c r="BP379" s="22">
        <f t="shared" si="493"/>
        <v>0</v>
      </c>
      <c r="BQ379" s="22">
        <f t="shared" si="494"/>
        <v>0</v>
      </c>
      <c r="BR379" s="22">
        <f t="shared" si="495"/>
        <v>0</v>
      </c>
      <c r="BS379" s="22">
        <f t="shared" si="496"/>
        <v>0</v>
      </c>
      <c r="BT379" s="22">
        <f t="shared" si="497"/>
        <v>0</v>
      </c>
      <c r="BU379" s="22">
        <f t="shared" si="498"/>
        <v>0</v>
      </c>
      <c r="BV379" s="22">
        <f t="shared" si="499"/>
        <v>0</v>
      </c>
      <c r="BW379" s="22">
        <f t="shared" si="500"/>
        <v>0</v>
      </c>
      <c r="BX379" s="22">
        <f t="shared" si="501"/>
        <v>0</v>
      </c>
      <c r="BY379" s="22">
        <f t="shared" si="502"/>
        <v>0</v>
      </c>
      <c r="BZ379" s="22">
        <f t="shared" si="503"/>
        <v>0</v>
      </c>
      <c r="CA379" s="22">
        <f t="shared" si="504"/>
        <v>0</v>
      </c>
      <c r="CB379" s="22">
        <f t="shared" si="505"/>
        <v>0</v>
      </c>
      <c r="CC379" s="22">
        <f t="shared" si="506"/>
        <v>0</v>
      </c>
      <c r="CD379" s="22">
        <f t="shared" si="507"/>
        <v>0</v>
      </c>
      <c r="CE379" s="22">
        <f t="shared" si="508"/>
        <v>0</v>
      </c>
      <c r="CF379" s="22">
        <f t="shared" si="509"/>
        <v>0</v>
      </c>
      <c r="CG379" s="22">
        <f t="shared" si="510"/>
        <v>0</v>
      </c>
      <c r="CH379" s="22">
        <f t="shared" si="511"/>
        <v>0</v>
      </c>
      <c r="CI379" s="22">
        <f t="shared" si="512"/>
        <v>0</v>
      </c>
      <c r="CJ379" s="22">
        <f t="shared" si="513"/>
        <v>0</v>
      </c>
      <c r="CK379" s="22">
        <f t="shared" si="514"/>
        <v>0</v>
      </c>
    </row>
    <row r="380" spans="1:89" x14ac:dyDescent="0.25">
      <c r="A380" t="str">
        <f>VLOOKUP($C380,'Tech Pallet'!$A:$J,10,0)</f>
        <v>NOV</v>
      </c>
      <c r="B380" s="30" t="str">
        <f>VLOOKUP(C380,'Tech Pallet'!A:I,3,0)</f>
        <v>Other</v>
      </c>
      <c r="C380" s="12">
        <f>VLOOKUP($D380,'DU -UCC'!B:C,2,0)</f>
        <v>69617285</v>
      </c>
      <c r="D380" s="84">
        <v>10077567003406</v>
      </c>
      <c r="E380" s="85" t="s">
        <v>415</v>
      </c>
      <c r="F380" s="86">
        <v>37829</v>
      </c>
      <c r="G380" s="86">
        <v>1185</v>
      </c>
      <c r="H380" s="86">
        <v>860</v>
      </c>
      <c r="I380" s="86">
        <v>780</v>
      </c>
      <c r="J380" s="86">
        <v>1200</v>
      </c>
      <c r="K380" s="86">
        <v>400</v>
      </c>
      <c r="L380" s="86">
        <v>0</v>
      </c>
      <c r="M380" s="86">
        <v>0</v>
      </c>
      <c r="N380" s="86">
        <v>0</v>
      </c>
      <c r="O380" s="86">
        <v>0</v>
      </c>
      <c r="P380" s="86">
        <v>0</v>
      </c>
      <c r="Q380" s="86">
        <v>0</v>
      </c>
      <c r="R380" s="86">
        <v>0</v>
      </c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23">
        <f t="shared" si="458"/>
        <v>42254</v>
      </c>
      <c r="AF380">
        <f>VLOOKUP($C380,'Tech Pallet'!$A:$I,9,0)</f>
        <v>180</v>
      </c>
      <c r="AG380">
        <f>VLOOKUP($C380,'Tech Pallet'!$A:$H,8,0)</f>
        <v>2.5200000000000001E-3</v>
      </c>
      <c r="AH380" s="25">
        <f t="shared" si="459"/>
        <v>4425</v>
      </c>
      <c r="AI380" s="25">
        <f t="shared" si="460"/>
        <v>0</v>
      </c>
      <c r="AJ380" s="8">
        <f t="shared" si="461"/>
        <v>210.1611111111111</v>
      </c>
      <c r="AK380" s="21">
        <f t="shared" si="462"/>
        <v>24.583333333333332</v>
      </c>
      <c r="AL380" s="20">
        <f t="shared" si="463"/>
        <v>0</v>
      </c>
      <c r="AM380" s="21">
        <f t="shared" si="464"/>
        <v>6.583333333333333</v>
      </c>
      <c r="AN380" s="21">
        <f t="shared" si="465"/>
        <v>4.7777777777777777</v>
      </c>
      <c r="AO380" s="21">
        <f t="shared" si="466"/>
        <v>4.333333333333333</v>
      </c>
      <c r="AP380" s="21">
        <f t="shared" si="467"/>
        <v>6.666666666666667</v>
      </c>
      <c r="AQ380" s="21">
        <f t="shared" si="468"/>
        <v>2.2222222222222223</v>
      </c>
      <c r="AR380" s="21">
        <f t="shared" si="469"/>
        <v>0</v>
      </c>
      <c r="AS380" s="21">
        <f t="shared" si="470"/>
        <v>0</v>
      </c>
      <c r="AT380" s="21">
        <f t="shared" si="471"/>
        <v>0</v>
      </c>
      <c r="AU380" s="21">
        <f t="shared" si="472"/>
        <v>0</v>
      </c>
      <c r="AV380" s="21">
        <f t="shared" si="473"/>
        <v>0</v>
      </c>
      <c r="AW380" s="21">
        <f t="shared" si="474"/>
        <v>0</v>
      </c>
      <c r="AX380" s="21">
        <f t="shared" si="475"/>
        <v>0</v>
      </c>
      <c r="AY380" s="21">
        <f t="shared" si="476"/>
        <v>0</v>
      </c>
      <c r="AZ380" s="21">
        <f t="shared" si="477"/>
        <v>0</v>
      </c>
      <c r="BA380" s="21">
        <f t="shared" si="478"/>
        <v>0</v>
      </c>
      <c r="BB380" s="21">
        <f t="shared" si="479"/>
        <v>0</v>
      </c>
      <c r="BC380" s="21">
        <f t="shared" si="480"/>
        <v>0</v>
      </c>
      <c r="BD380" s="21">
        <f t="shared" si="481"/>
        <v>0</v>
      </c>
      <c r="BE380" s="21">
        <f t="shared" si="482"/>
        <v>0</v>
      </c>
      <c r="BF380" s="21">
        <f t="shared" si="483"/>
        <v>0</v>
      </c>
      <c r="BG380" s="21">
        <f t="shared" si="484"/>
        <v>0</v>
      </c>
      <c r="BH380" s="21">
        <f t="shared" si="485"/>
        <v>0</v>
      </c>
      <c r="BI380" s="21">
        <f t="shared" si="486"/>
        <v>0</v>
      </c>
      <c r="BJ380" s="21">
        <f t="shared" si="487"/>
        <v>0</v>
      </c>
      <c r="BK380" s="17">
        <f t="shared" si="488"/>
        <v>95.329080000000005</v>
      </c>
      <c r="BL380" s="22">
        <f t="shared" si="489"/>
        <v>11.151</v>
      </c>
      <c r="BM380" s="22">
        <f t="shared" si="490"/>
        <v>0</v>
      </c>
      <c r="BN380" s="22">
        <f t="shared" si="491"/>
        <v>2.9862000000000002</v>
      </c>
      <c r="BO380" s="22">
        <f t="shared" si="492"/>
        <v>2.1672000000000002</v>
      </c>
      <c r="BP380" s="22">
        <f t="shared" si="493"/>
        <v>1.9656</v>
      </c>
      <c r="BQ380" s="22">
        <f t="shared" si="494"/>
        <v>3.024</v>
      </c>
      <c r="BR380" s="22">
        <f t="shared" si="495"/>
        <v>1.008</v>
      </c>
      <c r="BS380" s="22">
        <f t="shared" si="496"/>
        <v>0</v>
      </c>
      <c r="BT380" s="22">
        <f t="shared" si="497"/>
        <v>0</v>
      </c>
      <c r="BU380" s="22">
        <f t="shared" si="498"/>
        <v>0</v>
      </c>
      <c r="BV380" s="22">
        <f t="shared" si="499"/>
        <v>0</v>
      </c>
      <c r="BW380" s="22">
        <f t="shared" si="500"/>
        <v>0</v>
      </c>
      <c r="BX380" s="22">
        <f t="shared" si="501"/>
        <v>0</v>
      </c>
      <c r="BY380" s="22">
        <f t="shared" si="502"/>
        <v>0</v>
      </c>
      <c r="BZ380" s="22">
        <f t="shared" si="503"/>
        <v>0</v>
      </c>
      <c r="CA380" s="22">
        <f t="shared" si="504"/>
        <v>0</v>
      </c>
      <c r="CB380" s="22">
        <f t="shared" si="505"/>
        <v>0</v>
      </c>
      <c r="CC380" s="22">
        <f t="shared" si="506"/>
        <v>0</v>
      </c>
      <c r="CD380" s="22">
        <f t="shared" si="507"/>
        <v>0</v>
      </c>
      <c r="CE380" s="22">
        <f t="shared" si="508"/>
        <v>0</v>
      </c>
      <c r="CF380" s="22">
        <f t="shared" si="509"/>
        <v>0</v>
      </c>
      <c r="CG380" s="22">
        <f t="shared" si="510"/>
        <v>0</v>
      </c>
      <c r="CH380" s="22">
        <f t="shared" si="511"/>
        <v>0</v>
      </c>
      <c r="CI380" s="22">
        <f t="shared" si="512"/>
        <v>0</v>
      </c>
      <c r="CJ380" s="22">
        <f t="shared" si="513"/>
        <v>0</v>
      </c>
      <c r="CK380" s="22">
        <f t="shared" si="514"/>
        <v>0</v>
      </c>
    </row>
    <row r="381" spans="1:89" x14ac:dyDescent="0.25">
      <c r="A381" t="str">
        <f>VLOOKUP($C381,'Tech Pallet'!$A:$J,10,0)</f>
        <v>PIC</v>
      </c>
      <c r="B381" s="30" t="str">
        <f>VLOOKUP(C381,'Tech Pallet'!A:I,3,0)</f>
        <v>48oz</v>
      </c>
      <c r="C381" s="12">
        <f>VLOOKUP($D381,'DU -UCC'!B:C,2,0)</f>
        <v>68764901</v>
      </c>
      <c r="D381" s="84">
        <v>10077567225068</v>
      </c>
      <c r="E381" s="85" t="s">
        <v>416</v>
      </c>
      <c r="F381" s="86">
        <v>123310</v>
      </c>
      <c r="G381" s="86">
        <v>0</v>
      </c>
      <c r="H381" s="86">
        <v>0</v>
      </c>
      <c r="I381" s="86">
        <v>0</v>
      </c>
      <c r="J381" s="86">
        <v>0</v>
      </c>
      <c r="K381" s="86">
        <v>0</v>
      </c>
      <c r="L381" s="86">
        <v>0</v>
      </c>
      <c r="M381" s="86">
        <v>0</v>
      </c>
      <c r="N381" s="86">
        <v>0</v>
      </c>
      <c r="O381" s="86">
        <v>0</v>
      </c>
      <c r="P381" s="86">
        <v>0</v>
      </c>
      <c r="Q381" s="86">
        <v>0</v>
      </c>
      <c r="R381" s="86">
        <v>0</v>
      </c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23">
        <f t="shared" si="458"/>
        <v>123310</v>
      </c>
      <c r="AF381">
        <f>VLOOKUP($C381,'Tech Pallet'!$A:$I,9,0)</f>
        <v>154</v>
      </c>
      <c r="AG381">
        <f>VLOOKUP($C381,'Tech Pallet'!$A:$H,8,0)</f>
        <v>8.5199999999999998E-3</v>
      </c>
      <c r="AH381" s="25">
        <f t="shared" si="459"/>
        <v>0</v>
      </c>
      <c r="AI381" s="25">
        <f t="shared" si="460"/>
        <v>0</v>
      </c>
      <c r="AJ381" s="8">
        <f t="shared" si="461"/>
        <v>800.71428571428567</v>
      </c>
      <c r="AK381" s="21">
        <f t="shared" si="462"/>
        <v>0</v>
      </c>
      <c r="AL381" s="20">
        <f t="shared" si="463"/>
        <v>0</v>
      </c>
      <c r="AM381" s="21">
        <f t="shared" si="464"/>
        <v>0</v>
      </c>
      <c r="AN381" s="21">
        <f t="shared" si="465"/>
        <v>0</v>
      </c>
      <c r="AO381" s="21">
        <f t="shared" si="466"/>
        <v>0</v>
      </c>
      <c r="AP381" s="21">
        <f t="shared" si="467"/>
        <v>0</v>
      </c>
      <c r="AQ381" s="21">
        <f t="shared" si="468"/>
        <v>0</v>
      </c>
      <c r="AR381" s="21">
        <f t="shared" si="469"/>
        <v>0</v>
      </c>
      <c r="AS381" s="21">
        <f t="shared" si="470"/>
        <v>0</v>
      </c>
      <c r="AT381" s="21">
        <f t="shared" si="471"/>
        <v>0</v>
      </c>
      <c r="AU381" s="21">
        <f t="shared" si="472"/>
        <v>0</v>
      </c>
      <c r="AV381" s="21">
        <f t="shared" si="473"/>
        <v>0</v>
      </c>
      <c r="AW381" s="21">
        <f t="shared" si="474"/>
        <v>0</v>
      </c>
      <c r="AX381" s="21">
        <f t="shared" si="475"/>
        <v>0</v>
      </c>
      <c r="AY381" s="21">
        <f t="shared" si="476"/>
        <v>0</v>
      </c>
      <c r="AZ381" s="21">
        <f t="shared" si="477"/>
        <v>0</v>
      </c>
      <c r="BA381" s="21">
        <f t="shared" si="478"/>
        <v>0</v>
      </c>
      <c r="BB381" s="21">
        <f t="shared" si="479"/>
        <v>0</v>
      </c>
      <c r="BC381" s="21">
        <f t="shared" si="480"/>
        <v>0</v>
      </c>
      <c r="BD381" s="21">
        <f t="shared" si="481"/>
        <v>0</v>
      </c>
      <c r="BE381" s="21">
        <f t="shared" si="482"/>
        <v>0</v>
      </c>
      <c r="BF381" s="21">
        <f t="shared" si="483"/>
        <v>0</v>
      </c>
      <c r="BG381" s="21">
        <f t="shared" si="484"/>
        <v>0</v>
      </c>
      <c r="BH381" s="21">
        <f t="shared" si="485"/>
        <v>0</v>
      </c>
      <c r="BI381" s="21">
        <f t="shared" si="486"/>
        <v>0</v>
      </c>
      <c r="BJ381" s="21">
        <f t="shared" si="487"/>
        <v>0</v>
      </c>
      <c r="BK381" s="17">
        <f t="shared" si="488"/>
        <v>1050.6012000000001</v>
      </c>
      <c r="BL381" s="22">
        <f t="shared" si="489"/>
        <v>0</v>
      </c>
      <c r="BM381" s="22">
        <f t="shared" si="490"/>
        <v>0</v>
      </c>
      <c r="BN381" s="22">
        <f t="shared" si="491"/>
        <v>0</v>
      </c>
      <c r="BO381" s="22">
        <f t="shared" si="492"/>
        <v>0</v>
      </c>
      <c r="BP381" s="22">
        <f t="shared" si="493"/>
        <v>0</v>
      </c>
      <c r="BQ381" s="22">
        <f t="shared" si="494"/>
        <v>0</v>
      </c>
      <c r="BR381" s="22">
        <f t="shared" si="495"/>
        <v>0</v>
      </c>
      <c r="BS381" s="22">
        <f t="shared" si="496"/>
        <v>0</v>
      </c>
      <c r="BT381" s="22">
        <f t="shared" si="497"/>
        <v>0</v>
      </c>
      <c r="BU381" s="22">
        <f t="shared" si="498"/>
        <v>0</v>
      </c>
      <c r="BV381" s="22">
        <f t="shared" si="499"/>
        <v>0</v>
      </c>
      <c r="BW381" s="22">
        <f t="shared" si="500"/>
        <v>0</v>
      </c>
      <c r="BX381" s="22">
        <f t="shared" si="501"/>
        <v>0</v>
      </c>
      <c r="BY381" s="22">
        <f t="shared" si="502"/>
        <v>0</v>
      </c>
      <c r="BZ381" s="22">
        <f t="shared" si="503"/>
        <v>0</v>
      </c>
      <c r="CA381" s="22">
        <f t="shared" si="504"/>
        <v>0</v>
      </c>
      <c r="CB381" s="22">
        <f t="shared" si="505"/>
        <v>0</v>
      </c>
      <c r="CC381" s="22">
        <f t="shared" si="506"/>
        <v>0</v>
      </c>
      <c r="CD381" s="22">
        <f t="shared" si="507"/>
        <v>0</v>
      </c>
      <c r="CE381" s="22">
        <f t="shared" si="508"/>
        <v>0</v>
      </c>
      <c r="CF381" s="22">
        <f t="shared" si="509"/>
        <v>0</v>
      </c>
      <c r="CG381" s="22">
        <f t="shared" si="510"/>
        <v>0</v>
      </c>
      <c r="CH381" s="22">
        <f t="shared" si="511"/>
        <v>0</v>
      </c>
      <c r="CI381" s="22">
        <f t="shared" si="512"/>
        <v>0</v>
      </c>
      <c r="CJ381" s="22">
        <f t="shared" si="513"/>
        <v>0</v>
      </c>
      <c r="CK381" s="22">
        <f t="shared" si="514"/>
        <v>0</v>
      </c>
    </row>
    <row r="382" spans="1:89" x14ac:dyDescent="0.25">
      <c r="A382" t="str">
        <f>VLOOKUP($C382,'Tech Pallet'!$A:$J,10,0)</f>
        <v>PIC</v>
      </c>
      <c r="B382" s="30" t="str">
        <f>VLOOKUP(C382,'Tech Pallet'!A:I,3,0)</f>
        <v>BJ PTS</v>
      </c>
      <c r="C382" s="12">
        <f>VLOOKUP($D382,'DU -UCC'!B:C,2,0)</f>
        <v>62697530</v>
      </c>
      <c r="D382" s="84">
        <v>10076840003386</v>
      </c>
      <c r="E382" s="85" t="s">
        <v>476</v>
      </c>
      <c r="F382" s="86">
        <v>19200</v>
      </c>
      <c r="G382" s="86">
        <v>23</v>
      </c>
      <c r="H382" s="86">
        <v>0</v>
      </c>
      <c r="I382" s="86">
        <v>0</v>
      </c>
      <c r="J382" s="86">
        <v>0</v>
      </c>
      <c r="K382" s="86">
        <v>0</v>
      </c>
      <c r="L382" s="86">
        <v>0</v>
      </c>
      <c r="M382" s="86">
        <v>0</v>
      </c>
      <c r="N382" s="86">
        <v>0</v>
      </c>
      <c r="O382" s="86">
        <v>0</v>
      </c>
      <c r="P382" s="86">
        <v>0</v>
      </c>
      <c r="Q382" s="86">
        <v>0</v>
      </c>
      <c r="R382" s="86">
        <v>0</v>
      </c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23">
        <f t="shared" si="458"/>
        <v>19223</v>
      </c>
      <c r="AF382">
        <f>VLOOKUP($C382,'Tech Pallet'!$A:$I,9,0)</f>
        <v>240</v>
      </c>
      <c r="AG382">
        <f>VLOOKUP($C382,'Tech Pallet'!$A:$H,8,0)</f>
        <v>3.7839999999999996E-3</v>
      </c>
      <c r="AH382" s="25">
        <f t="shared" si="459"/>
        <v>23</v>
      </c>
      <c r="AI382" s="25">
        <f t="shared" si="460"/>
        <v>0</v>
      </c>
      <c r="AJ382" s="8">
        <f t="shared" si="461"/>
        <v>80</v>
      </c>
      <c r="AK382" s="21">
        <f t="shared" si="462"/>
        <v>9.583333333333334E-2</v>
      </c>
      <c r="AL382" s="20">
        <f t="shared" si="463"/>
        <v>0</v>
      </c>
      <c r="AM382" s="21">
        <f t="shared" si="464"/>
        <v>9.583333333333334E-2</v>
      </c>
      <c r="AN382" s="21">
        <f t="shared" si="465"/>
        <v>0</v>
      </c>
      <c r="AO382" s="21">
        <f t="shared" si="466"/>
        <v>0</v>
      </c>
      <c r="AP382" s="21">
        <f t="shared" si="467"/>
        <v>0</v>
      </c>
      <c r="AQ382" s="21">
        <f t="shared" si="468"/>
        <v>0</v>
      </c>
      <c r="AR382" s="21">
        <f t="shared" si="469"/>
        <v>0</v>
      </c>
      <c r="AS382" s="21">
        <f t="shared" si="470"/>
        <v>0</v>
      </c>
      <c r="AT382" s="21">
        <f t="shared" si="471"/>
        <v>0</v>
      </c>
      <c r="AU382" s="21">
        <f t="shared" si="472"/>
        <v>0</v>
      </c>
      <c r="AV382" s="21">
        <f t="shared" si="473"/>
        <v>0</v>
      </c>
      <c r="AW382" s="21">
        <f t="shared" si="474"/>
        <v>0</v>
      </c>
      <c r="AX382" s="21">
        <f t="shared" si="475"/>
        <v>0</v>
      </c>
      <c r="AY382" s="21">
        <f t="shared" si="476"/>
        <v>0</v>
      </c>
      <c r="AZ382" s="21">
        <f t="shared" si="477"/>
        <v>0</v>
      </c>
      <c r="BA382" s="21">
        <f t="shared" si="478"/>
        <v>0</v>
      </c>
      <c r="BB382" s="21">
        <f t="shared" si="479"/>
        <v>0</v>
      </c>
      <c r="BC382" s="21">
        <f t="shared" si="480"/>
        <v>0</v>
      </c>
      <c r="BD382" s="21">
        <f t="shared" si="481"/>
        <v>0</v>
      </c>
      <c r="BE382" s="21">
        <f t="shared" si="482"/>
        <v>0</v>
      </c>
      <c r="BF382" s="21">
        <f t="shared" si="483"/>
        <v>0</v>
      </c>
      <c r="BG382" s="21">
        <f t="shared" si="484"/>
        <v>0</v>
      </c>
      <c r="BH382" s="21">
        <f t="shared" si="485"/>
        <v>0</v>
      </c>
      <c r="BI382" s="21">
        <f t="shared" si="486"/>
        <v>0</v>
      </c>
      <c r="BJ382" s="21">
        <f t="shared" si="487"/>
        <v>0</v>
      </c>
      <c r="BK382" s="17">
        <f t="shared" si="488"/>
        <v>72.652799999999999</v>
      </c>
      <c r="BL382" s="22">
        <f t="shared" si="489"/>
        <v>8.7031999999999984E-2</v>
      </c>
      <c r="BM382" s="22">
        <f t="shared" si="490"/>
        <v>0</v>
      </c>
      <c r="BN382" s="22">
        <f t="shared" si="491"/>
        <v>8.7031999999999984E-2</v>
      </c>
      <c r="BO382" s="22">
        <f t="shared" si="492"/>
        <v>0</v>
      </c>
      <c r="BP382" s="22">
        <f t="shared" si="493"/>
        <v>0</v>
      </c>
      <c r="BQ382" s="22">
        <f t="shared" si="494"/>
        <v>0</v>
      </c>
      <c r="BR382" s="22">
        <f t="shared" si="495"/>
        <v>0</v>
      </c>
      <c r="BS382" s="22">
        <f t="shared" si="496"/>
        <v>0</v>
      </c>
      <c r="BT382" s="22">
        <f t="shared" si="497"/>
        <v>0</v>
      </c>
      <c r="BU382" s="22">
        <f t="shared" si="498"/>
        <v>0</v>
      </c>
      <c r="BV382" s="22">
        <f t="shared" si="499"/>
        <v>0</v>
      </c>
      <c r="BW382" s="22">
        <f t="shared" si="500"/>
        <v>0</v>
      </c>
      <c r="BX382" s="22">
        <f t="shared" si="501"/>
        <v>0</v>
      </c>
      <c r="BY382" s="22">
        <f t="shared" si="502"/>
        <v>0</v>
      </c>
      <c r="BZ382" s="22">
        <f t="shared" si="503"/>
        <v>0</v>
      </c>
      <c r="CA382" s="22">
        <f t="shared" si="504"/>
        <v>0</v>
      </c>
      <c r="CB382" s="22">
        <f t="shared" si="505"/>
        <v>0</v>
      </c>
      <c r="CC382" s="22">
        <f t="shared" si="506"/>
        <v>0</v>
      </c>
      <c r="CD382" s="22">
        <f t="shared" si="507"/>
        <v>0</v>
      </c>
      <c r="CE382" s="22">
        <f t="shared" si="508"/>
        <v>0</v>
      </c>
      <c r="CF382" s="22">
        <f t="shared" si="509"/>
        <v>0</v>
      </c>
      <c r="CG382" s="22">
        <f t="shared" si="510"/>
        <v>0</v>
      </c>
      <c r="CH382" s="22">
        <f t="shared" si="511"/>
        <v>0</v>
      </c>
      <c r="CI382" s="22">
        <f t="shared" si="512"/>
        <v>0</v>
      </c>
      <c r="CJ382" s="22">
        <f t="shared" si="513"/>
        <v>0</v>
      </c>
      <c r="CK382" s="22">
        <f t="shared" si="514"/>
        <v>0</v>
      </c>
    </row>
    <row r="383" spans="1:89" x14ac:dyDescent="0.25">
      <c r="A383" t="str">
        <f>VLOOKUP($C383,'Tech Pallet'!$A:$J,10,0)</f>
        <v>NOV</v>
      </c>
      <c r="B383" s="30" t="str">
        <f>VLOOKUP(C383,'Tech Pallet'!A:I,3,0)</f>
        <v>MG Sticks ND</v>
      </c>
      <c r="C383" s="12">
        <f>VLOOKUP($D383,'DU -UCC'!B:C,2,0)</f>
        <v>62694440</v>
      </c>
      <c r="D383" s="84">
        <v>10077567001792</v>
      </c>
      <c r="E383" s="85" t="s">
        <v>437</v>
      </c>
      <c r="F383" s="86">
        <v>47064</v>
      </c>
      <c r="G383" s="86">
        <v>1503</v>
      </c>
      <c r="H383" s="86">
        <v>1926</v>
      </c>
      <c r="I383" s="86">
        <v>714</v>
      </c>
      <c r="J383" s="86">
        <v>544</v>
      </c>
      <c r="K383" s="86">
        <v>423</v>
      </c>
      <c r="L383" s="86">
        <v>1894</v>
      </c>
      <c r="M383" s="86">
        <v>204</v>
      </c>
      <c r="N383" s="86">
        <v>238</v>
      </c>
      <c r="O383" s="86">
        <v>204</v>
      </c>
      <c r="P383" s="86">
        <v>576</v>
      </c>
      <c r="Q383" s="86">
        <v>0</v>
      </c>
      <c r="R383" s="86">
        <v>34</v>
      </c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23">
        <f t="shared" ref="AE383:AE384" si="515">SUM(F383:AD383)</f>
        <v>55324</v>
      </c>
      <c r="AF383">
        <f>VLOOKUP($C383,'Tech Pallet'!$A:$I,9,0)</f>
        <v>170</v>
      </c>
      <c r="AG383">
        <f>VLOOKUP($C383,'Tech Pallet'!$A:$H,8,0)</f>
        <v>2.7000000000000001E-3</v>
      </c>
      <c r="AH383" s="25">
        <f t="shared" ref="AH383:AH384" si="516">SUM(G383:R383)</f>
        <v>8260</v>
      </c>
      <c r="AI383" s="25">
        <f t="shared" ref="AI383:AI384" si="517">SUM(S383:AD383)</f>
        <v>0</v>
      </c>
      <c r="AJ383" s="8">
        <f t="shared" ref="AJ383:AJ384" si="518">F383/AF383</f>
        <v>276.84705882352944</v>
      </c>
      <c r="AK383" s="21">
        <f t="shared" ref="AK383:AK384" si="519">SUM(G383:R383)/AF383</f>
        <v>48.588235294117645</v>
      </c>
      <c r="AL383" s="20">
        <f t="shared" ref="AL383:AL384" si="520">SUM(S383:AD383)/AF383</f>
        <v>0</v>
      </c>
      <c r="AM383" s="21">
        <f t="shared" ref="AM383:AM384" si="521">G383/$AF383</f>
        <v>8.8411764705882359</v>
      </c>
      <c r="AN383" s="21">
        <f t="shared" ref="AN383:AN384" si="522">H383/$AF383</f>
        <v>11.329411764705883</v>
      </c>
      <c r="AO383" s="21">
        <f t="shared" ref="AO383:AO384" si="523">I383/$AF383</f>
        <v>4.2</v>
      </c>
      <c r="AP383" s="21">
        <f t="shared" ref="AP383:AP384" si="524">J383/$AF383</f>
        <v>3.2</v>
      </c>
      <c r="AQ383" s="21">
        <f t="shared" ref="AQ383:AQ384" si="525">K383/$AF383</f>
        <v>2.4882352941176471</v>
      </c>
      <c r="AR383" s="21">
        <f t="shared" ref="AR383:AR384" si="526">L383/$AF383</f>
        <v>11.141176470588235</v>
      </c>
      <c r="AS383" s="21">
        <f t="shared" ref="AS383:AS384" si="527">M383/$AF383</f>
        <v>1.2</v>
      </c>
      <c r="AT383" s="21">
        <f t="shared" ref="AT383:AT384" si="528">N383/$AF383</f>
        <v>1.4</v>
      </c>
      <c r="AU383" s="21">
        <f t="shared" ref="AU383:AU384" si="529">O383/$AF383</f>
        <v>1.2</v>
      </c>
      <c r="AV383" s="21">
        <f t="shared" ref="AV383:AV384" si="530">P383/$AF383</f>
        <v>3.388235294117647</v>
      </c>
      <c r="AW383" s="21">
        <f t="shared" ref="AW383:AW384" si="531">Q383/$AF383</f>
        <v>0</v>
      </c>
      <c r="AX383" s="21">
        <f t="shared" ref="AX383:AX384" si="532">R383/$AF383</f>
        <v>0.2</v>
      </c>
      <c r="AY383" s="21">
        <f t="shared" ref="AY383:AY384" si="533">S383/$AF383</f>
        <v>0</v>
      </c>
      <c r="AZ383" s="21">
        <f t="shared" ref="AZ383:AZ384" si="534">T383/$AF383</f>
        <v>0</v>
      </c>
      <c r="BA383" s="21">
        <f t="shared" ref="BA383:BA384" si="535">U383/$AF383</f>
        <v>0</v>
      </c>
      <c r="BB383" s="21">
        <f t="shared" ref="BB383:BB384" si="536">V383/$AF383</f>
        <v>0</v>
      </c>
      <c r="BC383" s="21">
        <f t="shared" ref="BC383:BC384" si="537">W383/$AF383</f>
        <v>0</v>
      </c>
      <c r="BD383" s="21">
        <f t="shared" ref="BD383:BD384" si="538">X383/$AF383</f>
        <v>0</v>
      </c>
      <c r="BE383" s="21">
        <f t="shared" ref="BE383:BE384" si="539">Y383/$AF383</f>
        <v>0</v>
      </c>
      <c r="BF383" s="21">
        <f t="shared" ref="BF383:BF384" si="540">Z383/$AF383</f>
        <v>0</v>
      </c>
      <c r="BG383" s="21">
        <f t="shared" ref="BG383:BG384" si="541">AA383/$AF383</f>
        <v>0</v>
      </c>
      <c r="BH383" s="21">
        <f t="shared" ref="BH383:BH384" si="542">AB383/$AF383</f>
        <v>0</v>
      </c>
      <c r="BI383" s="21">
        <f t="shared" ref="BI383:BI384" si="543">AC383/$AF383</f>
        <v>0</v>
      </c>
      <c r="BJ383" s="21">
        <f t="shared" ref="BJ383:BJ384" si="544">AD383/$AF383</f>
        <v>0</v>
      </c>
      <c r="BK383" s="17">
        <f t="shared" ref="BK383:BK384" si="545">F383*AG383</f>
        <v>127.0728</v>
      </c>
      <c r="BL383" s="22">
        <f t="shared" ref="BL383:BL384" si="546">SUM(G383:R383)*AG383</f>
        <v>22.302</v>
      </c>
      <c r="BM383" s="22">
        <f t="shared" ref="BM383:BM384" si="547">SUM(S383:AD383)*AG383</f>
        <v>0</v>
      </c>
      <c r="BN383" s="22">
        <f t="shared" ref="BN383:BN384" si="548">G383*$AG383</f>
        <v>4.0581000000000005</v>
      </c>
      <c r="BO383" s="22">
        <f t="shared" ref="BO383:BO384" si="549">H383*$AG383</f>
        <v>5.2002000000000006</v>
      </c>
      <c r="BP383" s="22">
        <f t="shared" ref="BP383:BP384" si="550">I383*$AG383</f>
        <v>1.9278000000000002</v>
      </c>
      <c r="BQ383" s="22">
        <f t="shared" ref="BQ383:BQ384" si="551">J383*$AG383</f>
        <v>1.4688000000000001</v>
      </c>
      <c r="BR383" s="22">
        <f t="shared" ref="BR383:BR384" si="552">K383*$AG383</f>
        <v>1.1421000000000001</v>
      </c>
      <c r="BS383" s="22">
        <f t="shared" ref="BS383:BS384" si="553">L383*$AG383</f>
        <v>5.1138000000000003</v>
      </c>
      <c r="BT383" s="22">
        <f t="shared" ref="BT383:BT384" si="554">M383*$AG383</f>
        <v>0.55080000000000007</v>
      </c>
      <c r="BU383" s="22">
        <f t="shared" ref="BU383:BU384" si="555">N383*$AG383</f>
        <v>0.64260000000000006</v>
      </c>
      <c r="BV383" s="22">
        <f t="shared" ref="BV383:BV384" si="556">O383*$AG383</f>
        <v>0.55080000000000007</v>
      </c>
      <c r="BW383" s="22">
        <f t="shared" ref="BW383:BW384" si="557">P383*$AG383</f>
        <v>1.5552000000000001</v>
      </c>
      <c r="BX383" s="22">
        <f t="shared" ref="BX383:BX384" si="558">Q383*$AG383</f>
        <v>0</v>
      </c>
      <c r="BY383" s="22">
        <f t="shared" ref="BY383:BY384" si="559">R383*$AG383</f>
        <v>9.1800000000000007E-2</v>
      </c>
      <c r="BZ383" s="22">
        <f t="shared" ref="BZ383:BZ384" si="560">S383*$AG383</f>
        <v>0</v>
      </c>
      <c r="CA383" s="22">
        <f t="shared" ref="CA383:CA384" si="561">T383*$AG383</f>
        <v>0</v>
      </c>
      <c r="CB383" s="22">
        <f t="shared" ref="CB383:CB384" si="562">U383*$AG383</f>
        <v>0</v>
      </c>
      <c r="CC383" s="22">
        <f t="shared" ref="CC383:CC384" si="563">V383*$AG383</f>
        <v>0</v>
      </c>
      <c r="CD383" s="22">
        <f t="shared" ref="CD383:CD384" si="564">W383*$AG383</f>
        <v>0</v>
      </c>
      <c r="CE383" s="22">
        <f t="shared" ref="CE383:CE384" si="565">X383*$AG383</f>
        <v>0</v>
      </c>
      <c r="CF383" s="22">
        <f t="shared" ref="CF383:CF384" si="566">Y383*$AG383</f>
        <v>0</v>
      </c>
      <c r="CG383" s="22">
        <f t="shared" ref="CG383:CG384" si="567">Z383*$AG383</f>
        <v>0</v>
      </c>
      <c r="CH383" s="22">
        <f t="shared" ref="CH383:CH384" si="568">AA383*$AG383</f>
        <v>0</v>
      </c>
      <c r="CI383" s="22">
        <f t="shared" ref="CI383:CI384" si="569">AB383*$AG383</f>
        <v>0</v>
      </c>
      <c r="CJ383" s="22">
        <f t="shared" ref="CJ383:CJ384" si="570">AC383*$AG383</f>
        <v>0</v>
      </c>
      <c r="CK383" s="22">
        <f t="shared" ref="CK383:CK384" si="571">AD383*$AG383</f>
        <v>0</v>
      </c>
    </row>
    <row r="384" spans="1:89" x14ac:dyDescent="0.25">
      <c r="A384" t="str">
        <f>VLOOKUP($C384,'Tech Pallet'!$A:$J,10,0)</f>
        <v>PIC</v>
      </c>
      <c r="B384" s="30" t="str">
        <f>VLOOKUP(C384,'Tech Pallet'!A:I,3,0)</f>
        <v>2.4 Gal</v>
      </c>
      <c r="C384" s="12">
        <f>VLOOKUP($D384,'DU -UCC'!B:C,2,0)</f>
        <v>68783556</v>
      </c>
      <c r="D384" s="84">
        <v>10076840003645</v>
      </c>
      <c r="E384" s="85" t="s">
        <v>439</v>
      </c>
      <c r="F384" s="86">
        <v>10969</v>
      </c>
      <c r="G384" s="86">
        <v>752</v>
      </c>
      <c r="H384" s="86">
        <v>512</v>
      </c>
      <c r="I384" s="86">
        <v>1637</v>
      </c>
      <c r="J384" s="86">
        <v>817</v>
      </c>
      <c r="K384" s="86">
        <v>136</v>
      </c>
      <c r="L384" s="86">
        <v>0</v>
      </c>
      <c r="M384" s="86">
        <v>0</v>
      </c>
      <c r="N384" s="86">
        <v>0</v>
      </c>
      <c r="O384" s="86">
        <v>0</v>
      </c>
      <c r="P384" s="86">
        <v>0</v>
      </c>
      <c r="Q384" s="86">
        <v>0</v>
      </c>
      <c r="R384" s="86">
        <v>0</v>
      </c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23">
        <f t="shared" si="515"/>
        <v>14823</v>
      </c>
      <c r="AF384">
        <f>VLOOKUP($C384,'Tech Pallet'!$A:$I,9,0)</f>
        <v>125</v>
      </c>
      <c r="AG384">
        <f>VLOOKUP($C384,'Tech Pallet'!$A:$H,8,0)</f>
        <v>8.9499999999999996E-3</v>
      </c>
      <c r="AH384" s="25">
        <f t="shared" si="516"/>
        <v>3854</v>
      </c>
      <c r="AI384" s="25">
        <f t="shared" si="517"/>
        <v>0</v>
      </c>
      <c r="AJ384" s="8">
        <f t="shared" si="518"/>
        <v>87.751999999999995</v>
      </c>
      <c r="AK384" s="21">
        <f t="shared" si="519"/>
        <v>30.832000000000001</v>
      </c>
      <c r="AL384" s="20">
        <f t="shared" si="520"/>
        <v>0</v>
      </c>
      <c r="AM384" s="21">
        <f t="shared" si="521"/>
        <v>6.016</v>
      </c>
      <c r="AN384" s="21">
        <f t="shared" si="522"/>
        <v>4.0960000000000001</v>
      </c>
      <c r="AO384" s="21">
        <f t="shared" si="523"/>
        <v>13.096</v>
      </c>
      <c r="AP384" s="21">
        <f t="shared" si="524"/>
        <v>6.5359999999999996</v>
      </c>
      <c r="AQ384" s="21">
        <f t="shared" si="525"/>
        <v>1.0880000000000001</v>
      </c>
      <c r="AR384" s="21">
        <f t="shared" si="526"/>
        <v>0</v>
      </c>
      <c r="AS384" s="21">
        <f t="shared" si="527"/>
        <v>0</v>
      </c>
      <c r="AT384" s="21">
        <f t="shared" si="528"/>
        <v>0</v>
      </c>
      <c r="AU384" s="21">
        <f t="shared" si="529"/>
        <v>0</v>
      </c>
      <c r="AV384" s="21">
        <f t="shared" si="530"/>
        <v>0</v>
      </c>
      <c r="AW384" s="21">
        <f t="shared" si="531"/>
        <v>0</v>
      </c>
      <c r="AX384" s="21">
        <f t="shared" si="532"/>
        <v>0</v>
      </c>
      <c r="AY384" s="21">
        <f t="shared" si="533"/>
        <v>0</v>
      </c>
      <c r="AZ384" s="21">
        <f t="shared" si="534"/>
        <v>0</v>
      </c>
      <c r="BA384" s="21">
        <f t="shared" si="535"/>
        <v>0</v>
      </c>
      <c r="BB384" s="21">
        <f t="shared" si="536"/>
        <v>0</v>
      </c>
      <c r="BC384" s="21">
        <f t="shared" si="537"/>
        <v>0</v>
      </c>
      <c r="BD384" s="21">
        <f t="shared" si="538"/>
        <v>0</v>
      </c>
      <c r="BE384" s="21">
        <f t="shared" si="539"/>
        <v>0</v>
      </c>
      <c r="BF384" s="21">
        <f t="shared" si="540"/>
        <v>0</v>
      </c>
      <c r="BG384" s="21">
        <f t="shared" si="541"/>
        <v>0</v>
      </c>
      <c r="BH384" s="21">
        <f t="shared" si="542"/>
        <v>0</v>
      </c>
      <c r="BI384" s="21">
        <f t="shared" si="543"/>
        <v>0</v>
      </c>
      <c r="BJ384" s="21">
        <f t="shared" si="544"/>
        <v>0</v>
      </c>
      <c r="BK384" s="17">
        <f t="shared" si="545"/>
        <v>98.172550000000001</v>
      </c>
      <c r="BL384" s="22">
        <f t="shared" si="546"/>
        <v>34.493299999999998</v>
      </c>
      <c r="BM384" s="22">
        <f t="shared" si="547"/>
        <v>0</v>
      </c>
      <c r="BN384" s="22">
        <f t="shared" si="548"/>
        <v>6.7303999999999995</v>
      </c>
      <c r="BO384" s="22">
        <f t="shared" si="549"/>
        <v>4.5823999999999998</v>
      </c>
      <c r="BP384" s="22">
        <f t="shared" si="550"/>
        <v>14.651149999999999</v>
      </c>
      <c r="BQ384" s="22">
        <f t="shared" si="551"/>
        <v>7.3121499999999999</v>
      </c>
      <c r="BR384" s="22">
        <f t="shared" si="552"/>
        <v>1.2172000000000001</v>
      </c>
      <c r="BS384" s="22">
        <f t="shared" si="553"/>
        <v>0</v>
      </c>
      <c r="BT384" s="22">
        <f t="shared" si="554"/>
        <v>0</v>
      </c>
      <c r="BU384" s="22">
        <f t="shared" si="555"/>
        <v>0</v>
      </c>
      <c r="BV384" s="22">
        <f t="shared" si="556"/>
        <v>0</v>
      </c>
      <c r="BW384" s="22">
        <f t="shared" si="557"/>
        <v>0</v>
      </c>
      <c r="BX384" s="22">
        <f t="shared" si="558"/>
        <v>0</v>
      </c>
      <c r="BY384" s="22">
        <f t="shared" si="559"/>
        <v>0</v>
      </c>
      <c r="BZ384" s="22">
        <f t="shared" si="560"/>
        <v>0</v>
      </c>
      <c r="CA384" s="22">
        <f t="shared" si="561"/>
        <v>0</v>
      </c>
      <c r="CB384" s="22">
        <f t="shared" si="562"/>
        <v>0</v>
      </c>
      <c r="CC384" s="22">
        <f t="shared" si="563"/>
        <v>0</v>
      </c>
      <c r="CD384" s="22">
        <f t="shared" si="564"/>
        <v>0</v>
      </c>
      <c r="CE384" s="22">
        <f t="shared" si="565"/>
        <v>0</v>
      </c>
      <c r="CF384" s="22">
        <f t="shared" si="566"/>
        <v>0</v>
      </c>
      <c r="CG384" s="22">
        <f t="shared" si="567"/>
        <v>0</v>
      </c>
      <c r="CH384" s="22">
        <f t="shared" si="568"/>
        <v>0</v>
      </c>
      <c r="CI384" s="22">
        <f t="shared" si="569"/>
        <v>0</v>
      </c>
      <c r="CJ384" s="22">
        <f t="shared" si="570"/>
        <v>0</v>
      </c>
      <c r="CK384" s="22">
        <f t="shared" si="571"/>
        <v>0</v>
      </c>
    </row>
    <row r="385" spans="1:89" x14ac:dyDescent="0.25">
      <c r="A385" t="str">
        <f>VLOOKUP($C385,'Tech Pallet'!$A:$J,10,0)</f>
        <v>PIC</v>
      </c>
      <c r="B385" s="30" t="str">
        <f>VLOOKUP(C385,'Tech Pallet'!A:I,3,0)</f>
        <v>2.4 Gal</v>
      </c>
      <c r="C385" s="12">
        <f>VLOOKUP($D385,'DU -UCC'!B:C,2,0)</f>
        <v>84135867</v>
      </c>
      <c r="D385" s="84">
        <v>10076840810076</v>
      </c>
      <c r="E385" s="85" t="s">
        <v>441</v>
      </c>
      <c r="F385" s="86">
        <v>8983</v>
      </c>
      <c r="G385" s="86">
        <v>401</v>
      </c>
      <c r="H385" s="86">
        <v>463</v>
      </c>
      <c r="I385" s="86">
        <v>1145</v>
      </c>
      <c r="J385" s="86">
        <v>745</v>
      </c>
      <c r="K385" s="86">
        <v>822</v>
      </c>
      <c r="L385" s="86">
        <v>536</v>
      </c>
      <c r="M385" s="86">
        <v>0</v>
      </c>
      <c r="N385" s="86">
        <v>0</v>
      </c>
      <c r="O385" s="86">
        <v>0</v>
      </c>
      <c r="P385" s="86">
        <v>0</v>
      </c>
      <c r="Q385" s="86">
        <v>0</v>
      </c>
      <c r="R385" s="86">
        <v>0</v>
      </c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23">
        <f t="shared" ref="AE385:AE386" si="572">SUM(F385:AD385)</f>
        <v>13095</v>
      </c>
      <c r="AF385">
        <f>VLOOKUP($C385,'Tech Pallet'!$A:$I,9,0)</f>
        <v>125</v>
      </c>
      <c r="AG385">
        <f>VLOOKUP($C385,'Tech Pallet'!$A:$H,8,0)</f>
        <v>9.0799999999999995E-3</v>
      </c>
      <c r="AH385" s="25">
        <f t="shared" ref="AH385:AH386" si="573">SUM(G385:R385)</f>
        <v>4112</v>
      </c>
      <c r="AI385" s="25">
        <f t="shared" ref="AI385:AI386" si="574">SUM(S385:AD385)</f>
        <v>0</v>
      </c>
      <c r="AJ385" s="8">
        <f t="shared" ref="AJ385:AJ386" si="575">F385/AF385</f>
        <v>71.864000000000004</v>
      </c>
      <c r="AK385" s="21">
        <f t="shared" ref="AK385:AK386" si="576">SUM(G385:R385)/AF385</f>
        <v>32.896000000000001</v>
      </c>
      <c r="AL385" s="20">
        <f t="shared" ref="AL385:AL386" si="577">SUM(S385:AD385)/AF385</f>
        <v>0</v>
      </c>
      <c r="AM385" s="21">
        <f t="shared" ref="AM385:AM386" si="578">G385/$AF385</f>
        <v>3.2080000000000002</v>
      </c>
      <c r="AN385" s="21">
        <f t="shared" ref="AN385:AN386" si="579">H385/$AF385</f>
        <v>3.7040000000000002</v>
      </c>
      <c r="AO385" s="21">
        <f t="shared" ref="AO385:AO386" si="580">I385/$AF385</f>
        <v>9.16</v>
      </c>
      <c r="AP385" s="21">
        <f t="shared" ref="AP385:AP386" si="581">J385/$AF385</f>
        <v>5.96</v>
      </c>
      <c r="AQ385" s="21">
        <f t="shared" ref="AQ385:AQ386" si="582">K385/$AF385</f>
        <v>6.5759999999999996</v>
      </c>
      <c r="AR385" s="21">
        <f t="shared" ref="AR385:AR386" si="583">L385/$AF385</f>
        <v>4.2880000000000003</v>
      </c>
      <c r="AS385" s="21">
        <f t="shared" ref="AS385:AS386" si="584">M385/$AF385</f>
        <v>0</v>
      </c>
      <c r="AT385" s="21">
        <f t="shared" ref="AT385:AT386" si="585">N385/$AF385</f>
        <v>0</v>
      </c>
      <c r="AU385" s="21">
        <f t="shared" ref="AU385:AU386" si="586">O385/$AF385</f>
        <v>0</v>
      </c>
      <c r="AV385" s="21">
        <f t="shared" ref="AV385:AV386" si="587">P385/$AF385</f>
        <v>0</v>
      </c>
      <c r="AW385" s="21">
        <f t="shared" ref="AW385:AW386" si="588">Q385/$AF385</f>
        <v>0</v>
      </c>
      <c r="AX385" s="21">
        <f t="shared" ref="AX385:AX386" si="589">R385/$AF385</f>
        <v>0</v>
      </c>
      <c r="AY385" s="21">
        <f t="shared" ref="AY385:AY386" si="590">S385/$AF385</f>
        <v>0</v>
      </c>
      <c r="AZ385" s="21">
        <f t="shared" ref="AZ385:AZ386" si="591">T385/$AF385</f>
        <v>0</v>
      </c>
      <c r="BA385" s="21">
        <f t="shared" ref="BA385:BA386" si="592">U385/$AF385</f>
        <v>0</v>
      </c>
      <c r="BB385" s="21">
        <f t="shared" ref="BB385:BB386" si="593">V385/$AF385</f>
        <v>0</v>
      </c>
      <c r="BC385" s="21">
        <f t="shared" ref="BC385:BC386" si="594">W385/$AF385</f>
        <v>0</v>
      </c>
      <c r="BD385" s="21">
        <f t="shared" ref="BD385:BD386" si="595">X385/$AF385</f>
        <v>0</v>
      </c>
      <c r="BE385" s="21">
        <f t="shared" ref="BE385:BE386" si="596">Y385/$AF385</f>
        <v>0</v>
      </c>
      <c r="BF385" s="21">
        <f t="shared" ref="BF385:BF386" si="597">Z385/$AF385</f>
        <v>0</v>
      </c>
      <c r="BG385" s="21">
        <f t="shared" ref="BG385:BG386" si="598">AA385/$AF385</f>
        <v>0</v>
      </c>
      <c r="BH385" s="21">
        <f t="shared" ref="BH385:BH386" si="599">AB385/$AF385</f>
        <v>0</v>
      </c>
      <c r="BI385" s="21">
        <f t="shared" ref="BI385:BI386" si="600">AC385/$AF385</f>
        <v>0</v>
      </c>
      <c r="BJ385" s="21">
        <f t="shared" ref="BJ385:BJ386" si="601">AD385/$AF385</f>
        <v>0</v>
      </c>
      <c r="BK385" s="17">
        <f t="shared" ref="BK385:BK386" si="602">F385*AG385</f>
        <v>81.565640000000002</v>
      </c>
      <c r="BL385" s="22">
        <f t="shared" ref="BL385:BL386" si="603">SUM(G385:R385)*AG385</f>
        <v>37.336959999999998</v>
      </c>
      <c r="BM385" s="22">
        <f t="shared" ref="BM385:BM386" si="604">SUM(S385:AD385)*AG385</f>
        <v>0</v>
      </c>
      <c r="BN385" s="22">
        <f t="shared" ref="BN385:BN386" si="605">G385*$AG385</f>
        <v>3.6410799999999997</v>
      </c>
      <c r="BO385" s="22">
        <f t="shared" ref="BO385:BO386" si="606">H385*$AG385</f>
        <v>4.20404</v>
      </c>
      <c r="BP385" s="22">
        <f t="shared" ref="BP385:BP386" si="607">I385*$AG385</f>
        <v>10.396599999999999</v>
      </c>
      <c r="BQ385" s="22">
        <f t="shared" ref="BQ385:BQ386" si="608">J385*$AG385</f>
        <v>6.7645999999999997</v>
      </c>
      <c r="BR385" s="22">
        <f t="shared" ref="BR385:BR386" si="609">K385*$AG385</f>
        <v>7.4637599999999997</v>
      </c>
      <c r="BS385" s="22">
        <f t="shared" ref="BS385:BS386" si="610">L385*$AG385</f>
        <v>4.8668800000000001</v>
      </c>
      <c r="BT385" s="22">
        <f t="shared" ref="BT385:BT386" si="611">M385*$AG385</f>
        <v>0</v>
      </c>
      <c r="BU385" s="22">
        <f t="shared" ref="BU385:BU386" si="612">N385*$AG385</f>
        <v>0</v>
      </c>
      <c r="BV385" s="22">
        <f t="shared" ref="BV385:BV386" si="613">O385*$AG385</f>
        <v>0</v>
      </c>
      <c r="BW385" s="22">
        <f t="shared" ref="BW385:BW386" si="614">P385*$AG385</f>
        <v>0</v>
      </c>
      <c r="BX385" s="22">
        <f t="shared" ref="BX385:BX386" si="615">Q385*$AG385</f>
        <v>0</v>
      </c>
      <c r="BY385" s="22">
        <f t="shared" ref="BY385:BY386" si="616">R385*$AG385</f>
        <v>0</v>
      </c>
      <c r="BZ385" s="22">
        <f t="shared" ref="BZ385:BZ386" si="617">S385*$AG385</f>
        <v>0</v>
      </c>
      <c r="CA385" s="22">
        <f t="shared" ref="CA385:CA386" si="618">T385*$AG385</f>
        <v>0</v>
      </c>
      <c r="CB385" s="22">
        <f t="shared" ref="CB385:CB386" si="619">U385*$AG385</f>
        <v>0</v>
      </c>
      <c r="CC385" s="22">
        <f t="shared" ref="CC385:CC386" si="620">V385*$AG385</f>
        <v>0</v>
      </c>
      <c r="CD385" s="22">
        <f t="shared" ref="CD385:CD386" si="621">W385*$AG385</f>
        <v>0</v>
      </c>
      <c r="CE385" s="22">
        <f t="shared" ref="CE385:CE386" si="622">X385*$AG385</f>
        <v>0</v>
      </c>
      <c r="CF385" s="22">
        <f t="shared" ref="CF385:CF386" si="623">Y385*$AG385</f>
        <v>0</v>
      </c>
      <c r="CG385" s="22">
        <f t="shared" ref="CG385:CG386" si="624">Z385*$AG385</f>
        <v>0</v>
      </c>
      <c r="CH385" s="22">
        <f t="shared" ref="CH385:CH386" si="625">AA385*$AG385</f>
        <v>0</v>
      </c>
      <c r="CI385" s="22">
        <f t="shared" ref="CI385:CI386" si="626">AB385*$AG385</f>
        <v>0</v>
      </c>
      <c r="CJ385" s="22">
        <f t="shared" ref="CJ385:CJ386" si="627">AC385*$AG385</f>
        <v>0</v>
      </c>
      <c r="CK385" s="22">
        <f t="shared" ref="CK385:CK386" si="628">AD385*$AG385</f>
        <v>0</v>
      </c>
    </row>
    <row r="386" spans="1:89" x14ac:dyDescent="0.25">
      <c r="A386" t="str">
        <f>VLOOKUP($C386,'Tech Pallet'!$A:$J,10,0)</f>
        <v>PIC</v>
      </c>
      <c r="B386" s="30" t="str">
        <f>VLOOKUP(C386,'Tech Pallet'!A:I,3,0)</f>
        <v>2.4 Gal</v>
      </c>
      <c r="C386" s="12">
        <f>VLOOKUP($D386,'DU -UCC'!B:C,2,0)</f>
        <v>84163646</v>
      </c>
      <c r="D386" s="84">
        <v>10076840810243</v>
      </c>
      <c r="E386" s="85" t="s">
        <v>443</v>
      </c>
      <c r="F386" s="86">
        <v>7132</v>
      </c>
      <c r="G386" s="86">
        <v>727</v>
      </c>
      <c r="H386" s="86">
        <v>282</v>
      </c>
      <c r="I386" s="86">
        <v>1159</v>
      </c>
      <c r="J386" s="86">
        <v>483</v>
      </c>
      <c r="K386" s="86">
        <v>720</v>
      </c>
      <c r="L386" s="86">
        <v>362</v>
      </c>
      <c r="M386" s="86">
        <v>174</v>
      </c>
      <c r="N386" s="86">
        <v>25</v>
      </c>
      <c r="O386" s="86">
        <v>0</v>
      </c>
      <c r="P386" s="86">
        <v>0</v>
      </c>
      <c r="Q386" s="86">
        <v>0</v>
      </c>
      <c r="R386" s="86">
        <v>0</v>
      </c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23">
        <f t="shared" si="572"/>
        <v>11064</v>
      </c>
      <c r="AF386">
        <f>VLOOKUP($C386,'Tech Pallet'!$A:$I,9,0)</f>
        <v>125</v>
      </c>
      <c r="AG386">
        <f>VLOOKUP($C386,'Tech Pallet'!$A:$H,8,0)</f>
        <v>9.0848256361922702E-3</v>
      </c>
      <c r="AH386" s="25">
        <f t="shared" si="573"/>
        <v>3932</v>
      </c>
      <c r="AI386" s="25">
        <f t="shared" si="574"/>
        <v>0</v>
      </c>
      <c r="AJ386" s="8">
        <f t="shared" si="575"/>
        <v>57.055999999999997</v>
      </c>
      <c r="AK386" s="21">
        <f t="shared" si="576"/>
        <v>31.456</v>
      </c>
      <c r="AL386" s="20">
        <f t="shared" si="577"/>
        <v>0</v>
      </c>
      <c r="AM386" s="21">
        <f t="shared" si="578"/>
        <v>5.8159999999999998</v>
      </c>
      <c r="AN386" s="21">
        <f t="shared" si="579"/>
        <v>2.2559999999999998</v>
      </c>
      <c r="AO386" s="21">
        <f t="shared" si="580"/>
        <v>9.2720000000000002</v>
      </c>
      <c r="AP386" s="21">
        <f t="shared" si="581"/>
        <v>3.8639999999999999</v>
      </c>
      <c r="AQ386" s="21">
        <f t="shared" si="582"/>
        <v>5.76</v>
      </c>
      <c r="AR386" s="21">
        <f t="shared" si="583"/>
        <v>2.8959999999999999</v>
      </c>
      <c r="AS386" s="21">
        <f t="shared" si="584"/>
        <v>1.3919999999999999</v>
      </c>
      <c r="AT386" s="21">
        <f t="shared" si="585"/>
        <v>0.2</v>
      </c>
      <c r="AU386" s="21">
        <f t="shared" si="586"/>
        <v>0</v>
      </c>
      <c r="AV386" s="21">
        <f t="shared" si="587"/>
        <v>0</v>
      </c>
      <c r="AW386" s="21">
        <f t="shared" si="588"/>
        <v>0</v>
      </c>
      <c r="AX386" s="21">
        <f t="shared" si="589"/>
        <v>0</v>
      </c>
      <c r="AY386" s="21">
        <f t="shared" si="590"/>
        <v>0</v>
      </c>
      <c r="AZ386" s="21">
        <f t="shared" si="591"/>
        <v>0</v>
      </c>
      <c r="BA386" s="21">
        <f t="shared" si="592"/>
        <v>0</v>
      </c>
      <c r="BB386" s="21">
        <f t="shared" si="593"/>
        <v>0</v>
      </c>
      <c r="BC386" s="21">
        <f t="shared" si="594"/>
        <v>0</v>
      </c>
      <c r="BD386" s="21">
        <f t="shared" si="595"/>
        <v>0</v>
      </c>
      <c r="BE386" s="21">
        <f t="shared" si="596"/>
        <v>0</v>
      </c>
      <c r="BF386" s="21">
        <f t="shared" si="597"/>
        <v>0</v>
      </c>
      <c r="BG386" s="21">
        <f t="shared" si="598"/>
        <v>0</v>
      </c>
      <c r="BH386" s="21">
        <f t="shared" si="599"/>
        <v>0</v>
      </c>
      <c r="BI386" s="21">
        <f t="shared" si="600"/>
        <v>0</v>
      </c>
      <c r="BJ386" s="21">
        <f t="shared" si="601"/>
        <v>0</v>
      </c>
      <c r="BK386" s="17">
        <f t="shared" si="602"/>
        <v>64.792976437323276</v>
      </c>
      <c r="BL386" s="22">
        <f t="shared" si="603"/>
        <v>35.721534401508009</v>
      </c>
      <c r="BM386" s="22">
        <f t="shared" si="604"/>
        <v>0</v>
      </c>
      <c r="BN386" s="22">
        <f t="shared" si="605"/>
        <v>6.6046682375117802</v>
      </c>
      <c r="BO386" s="22">
        <f t="shared" si="606"/>
        <v>2.5619208294062203</v>
      </c>
      <c r="BP386" s="22">
        <f t="shared" si="607"/>
        <v>10.529312912346841</v>
      </c>
      <c r="BQ386" s="22">
        <f t="shared" si="608"/>
        <v>4.3879707822808669</v>
      </c>
      <c r="BR386" s="22">
        <f t="shared" si="609"/>
        <v>6.5410744580584348</v>
      </c>
      <c r="BS386" s="22">
        <f t="shared" si="610"/>
        <v>3.2887068803016017</v>
      </c>
      <c r="BT386" s="22">
        <f t="shared" si="611"/>
        <v>1.580759660697455</v>
      </c>
      <c r="BU386" s="22">
        <f t="shared" si="612"/>
        <v>0.22712064090480677</v>
      </c>
      <c r="BV386" s="22">
        <f t="shared" si="613"/>
        <v>0</v>
      </c>
      <c r="BW386" s="22">
        <f t="shared" si="614"/>
        <v>0</v>
      </c>
      <c r="BX386" s="22">
        <f t="shared" si="615"/>
        <v>0</v>
      </c>
      <c r="BY386" s="22">
        <f t="shared" si="616"/>
        <v>0</v>
      </c>
      <c r="BZ386" s="22">
        <f t="shared" si="617"/>
        <v>0</v>
      </c>
      <c r="CA386" s="22">
        <f t="shared" si="618"/>
        <v>0</v>
      </c>
      <c r="CB386" s="22">
        <f t="shared" si="619"/>
        <v>0</v>
      </c>
      <c r="CC386" s="22">
        <f t="shared" si="620"/>
        <v>0</v>
      </c>
      <c r="CD386" s="22">
        <f t="shared" si="621"/>
        <v>0</v>
      </c>
      <c r="CE386" s="22">
        <f t="shared" si="622"/>
        <v>0</v>
      </c>
      <c r="CF386" s="22">
        <f t="shared" si="623"/>
        <v>0</v>
      </c>
      <c r="CG386" s="22">
        <f t="shared" si="624"/>
        <v>0</v>
      </c>
      <c r="CH386" s="22">
        <f t="shared" si="625"/>
        <v>0</v>
      </c>
      <c r="CI386" s="22">
        <f t="shared" si="626"/>
        <v>0</v>
      </c>
      <c r="CJ386" s="22">
        <f t="shared" si="627"/>
        <v>0</v>
      </c>
      <c r="CK386" s="22">
        <f t="shared" si="628"/>
        <v>0</v>
      </c>
    </row>
    <row r="387" spans="1:89" x14ac:dyDescent="0.25">
      <c r="A387" t="str">
        <f>VLOOKUP($C387,'Tech Pallet'!$A:$J,10,0)</f>
        <v>PIC</v>
      </c>
      <c r="B387" s="30" t="str">
        <f>VLOOKUP(C387,'Tech Pallet'!A:I,3,0)</f>
        <v>2.4 Gal</v>
      </c>
      <c r="C387" s="12">
        <f>VLOOKUP($D387,'DU -UCC'!B:C,2,0)</f>
        <v>64823949</v>
      </c>
      <c r="D387" s="84">
        <v>10076840004369</v>
      </c>
      <c r="E387" s="85" t="s">
        <v>446</v>
      </c>
      <c r="F387" s="86">
        <v>656</v>
      </c>
      <c r="G387" s="86">
        <v>577</v>
      </c>
      <c r="H387" s="86">
        <v>389</v>
      </c>
      <c r="I387" s="86">
        <v>694</v>
      </c>
      <c r="J387" s="86">
        <v>123</v>
      </c>
      <c r="K387" s="86">
        <v>222</v>
      </c>
      <c r="L387" s="86">
        <v>0</v>
      </c>
      <c r="M387" s="86">
        <v>0</v>
      </c>
      <c r="N387" s="86">
        <v>0</v>
      </c>
      <c r="O387" s="86">
        <v>0</v>
      </c>
      <c r="P387" s="86">
        <v>0</v>
      </c>
      <c r="Q387" s="86">
        <v>0</v>
      </c>
      <c r="R387" s="86">
        <v>0</v>
      </c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23">
        <f t="shared" ref="AE387:AE388" si="629">SUM(F387:AD387)</f>
        <v>2661</v>
      </c>
      <c r="AF387">
        <f>VLOOKUP($C387,'Tech Pallet'!$A:$I,9,0)</f>
        <v>125</v>
      </c>
      <c r="AG387">
        <f>VLOOKUP($C387,'Tech Pallet'!$A:$H,8,0)</f>
        <v>9.0850000000000011E-3</v>
      </c>
      <c r="AH387" s="25">
        <f t="shared" ref="AH387:AH388" si="630">SUM(G387:R387)</f>
        <v>2005</v>
      </c>
      <c r="AI387" s="25">
        <f t="shared" ref="AI387:AI388" si="631">SUM(S387:AD387)</f>
        <v>0</v>
      </c>
      <c r="AJ387" s="8">
        <f t="shared" ref="AJ387:AJ388" si="632">F387/AF387</f>
        <v>5.2480000000000002</v>
      </c>
      <c r="AK387" s="21">
        <f t="shared" ref="AK387:AK388" si="633">SUM(G387:R387)/AF387</f>
        <v>16.04</v>
      </c>
      <c r="AL387" s="20">
        <f t="shared" ref="AL387:AL388" si="634">SUM(S387:AD387)/AF387</f>
        <v>0</v>
      </c>
      <c r="AM387" s="21">
        <f t="shared" ref="AM387:AM388" si="635">G387/$AF387</f>
        <v>4.6159999999999997</v>
      </c>
      <c r="AN387" s="21">
        <f t="shared" ref="AN387:AN388" si="636">H387/$AF387</f>
        <v>3.1120000000000001</v>
      </c>
      <c r="AO387" s="21">
        <f t="shared" ref="AO387:AO388" si="637">I387/$AF387</f>
        <v>5.5519999999999996</v>
      </c>
      <c r="AP387" s="21">
        <f t="shared" ref="AP387:AP388" si="638">J387/$AF387</f>
        <v>0.98399999999999999</v>
      </c>
      <c r="AQ387" s="21">
        <f t="shared" ref="AQ387:AQ388" si="639">K387/$AF387</f>
        <v>1.776</v>
      </c>
      <c r="AR387" s="21">
        <f t="shared" ref="AR387:AR388" si="640">L387/$AF387</f>
        <v>0</v>
      </c>
      <c r="AS387" s="21">
        <f t="shared" ref="AS387:AS388" si="641">M387/$AF387</f>
        <v>0</v>
      </c>
      <c r="AT387" s="21">
        <f t="shared" ref="AT387:AT388" si="642">N387/$AF387</f>
        <v>0</v>
      </c>
      <c r="AU387" s="21">
        <f t="shared" ref="AU387:AU388" si="643">O387/$AF387</f>
        <v>0</v>
      </c>
      <c r="AV387" s="21">
        <f t="shared" ref="AV387:AV388" si="644">P387/$AF387</f>
        <v>0</v>
      </c>
      <c r="AW387" s="21">
        <f t="shared" ref="AW387:AW388" si="645">Q387/$AF387</f>
        <v>0</v>
      </c>
      <c r="AX387" s="21">
        <f t="shared" ref="AX387:AX388" si="646">R387/$AF387</f>
        <v>0</v>
      </c>
      <c r="AY387" s="21">
        <f t="shared" ref="AY387:AY388" si="647">S387/$AF387</f>
        <v>0</v>
      </c>
      <c r="AZ387" s="21">
        <f t="shared" ref="AZ387:AZ388" si="648">T387/$AF387</f>
        <v>0</v>
      </c>
      <c r="BA387" s="21">
        <f t="shared" ref="BA387:BA388" si="649">U387/$AF387</f>
        <v>0</v>
      </c>
      <c r="BB387" s="21">
        <f t="shared" ref="BB387:BB388" si="650">V387/$AF387</f>
        <v>0</v>
      </c>
      <c r="BC387" s="21">
        <f t="shared" ref="BC387:BC388" si="651">W387/$AF387</f>
        <v>0</v>
      </c>
      <c r="BD387" s="21">
        <f t="shared" ref="BD387:BD388" si="652">X387/$AF387</f>
        <v>0</v>
      </c>
      <c r="BE387" s="21">
        <f t="shared" ref="BE387:BE388" si="653">Y387/$AF387</f>
        <v>0</v>
      </c>
      <c r="BF387" s="21">
        <f t="shared" ref="BF387:BF388" si="654">Z387/$AF387</f>
        <v>0</v>
      </c>
      <c r="BG387" s="21">
        <f t="shared" ref="BG387:BG388" si="655">AA387/$AF387</f>
        <v>0</v>
      </c>
      <c r="BH387" s="21">
        <f t="shared" ref="BH387:BH388" si="656">AB387/$AF387</f>
        <v>0</v>
      </c>
      <c r="BI387" s="21">
        <f t="shared" ref="BI387:BI388" si="657">AC387/$AF387</f>
        <v>0</v>
      </c>
      <c r="BJ387" s="21">
        <f t="shared" ref="BJ387:BJ388" si="658">AD387/$AF387</f>
        <v>0</v>
      </c>
      <c r="BK387" s="17">
        <f t="shared" ref="BK387:BK388" si="659">F387*AG387</f>
        <v>5.9597600000000011</v>
      </c>
      <c r="BL387" s="22">
        <f t="shared" ref="BL387:BL388" si="660">SUM(G387:R387)*AG387</f>
        <v>18.215425000000003</v>
      </c>
      <c r="BM387" s="22">
        <f t="shared" ref="BM387:BM388" si="661">SUM(S387:AD387)*AG387</f>
        <v>0</v>
      </c>
      <c r="BN387" s="22">
        <f t="shared" ref="BN387:BN388" si="662">G387*$AG387</f>
        <v>5.242045000000001</v>
      </c>
      <c r="BO387" s="22">
        <f t="shared" ref="BO387:BO388" si="663">H387*$AG387</f>
        <v>3.5340650000000005</v>
      </c>
      <c r="BP387" s="22">
        <f t="shared" ref="BP387:BP388" si="664">I387*$AG387</f>
        <v>6.304990000000001</v>
      </c>
      <c r="BQ387" s="22">
        <f t="shared" ref="BQ387:BQ388" si="665">J387*$AG387</f>
        <v>1.1174550000000001</v>
      </c>
      <c r="BR387" s="22">
        <f t="shared" ref="BR387:BR388" si="666">K387*$AG387</f>
        <v>2.0168700000000004</v>
      </c>
      <c r="BS387" s="22">
        <f t="shared" ref="BS387:BS388" si="667">L387*$AG387</f>
        <v>0</v>
      </c>
      <c r="BT387" s="22">
        <f t="shared" ref="BT387:BT388" si="668">M387*$AG387</f>
        <v>0</v>
      </c>
      <c r="BU387" s="22">
        <f t="shared" ref="BU387:BU388" si="669">N387*$AG387</f>
        <v>0</v>
      </c>
      <c r="BV387" s="22">
        <f t="shared" ref="BV387:BV388" si="670">O387*$AG387</f>
        <v>0</v>
      </c>
      <c r="BW387" s="22">
        <f t="shared" ref="BW387:BW388" si="671">P387*$AG387</f>
        <v>0</v>
      </c>
      <c r="BX387" s="22">
        <f t="shared" ref="BX387:BX388" si="672">Q387*$AG387</f>
        <v>0</v>
      </c>
      <c r="BY387" s="22">
        <f t="shared" ref="BY387:BY388" si="673">R387*$AG387</f>
        <v>0</v>
      </c>
      <c r="BZ387" s="22">
        <f t="shared" ref="BZ387:BZ388" si="674">S387*$AG387</f>
        <v>0</v>
      </c>
      <c r="CA387" s="22">
        <f t="shared" ref="CA387:CA388" si="675">T387*$AG387</f>
        <v>0</v>
      </c>
      <c r="CB387" s="22">
        <f t="shared" ref="CB387:CB388" si="676">U387*$AG387</f>
        <v>0</v>
      </c>
      <c r="CC387" s="22">
        <f t="shared" ref="CC387:CC388" si="677">V387*$AG387</f>
        <v>0</v>
      </c>
      <c r="CD387" s="22">
        <f t="shared" ref="CD387:CD388" si="678">W387*$AG387</f>
        <v>0</v>
      </c>
      <c r="CE387" s="22">
        <f t="shared" ref="CE387:CE388" si="679">X387*$AG387</f>
        <v>0</v>
      </c>
      <c r="CF387" s="22">
        <f t="shared" ref="CF387:CF388" si="680">Y387*$AG387</f>
        <v>0</v>
      </c>
      <c r="CG387" s="22">
        <f t="shared" ref="CG387:CG388" si="681">Z387*$AG387</f>
        <v>0</v>
      </c>
      <c r="CH387" s="22">
        <f t="shared" ref="CH387:CH388" si="682">AA387*$AG387</f>
        <v>0</v>
      </c>
      <c r="CI387" s="22">
        <f t="shared" ref="CI387:CI388" si="683">AB387*$AG387</f>
        <v>0</v>
      </c>
      <c r="CJ387" s="22">
        <f t="shared" ref="CJ387:CJ388" si="684">AC387*$AG387</f>
        <v>0</v>
      </c>
      <c r="CK387" s="22">
        <f t="shared" ref="CK387:CK388" si="685">AD387*$AG387</f>
        <v>0</v>
      </c>
    </row>
    <row r="388" spans="1:89" x14ac:dyDescent="0.25">
      <c r="A388" t="str">
        <f>VLOOKUP($C388,'Tech Pallet'!$A:$J,10,0)</f>
        <v>PIC</v>
      </c>
      <c r="B388" s="30" t="str">
        <f>VLOOKUP(C388,'Tech Pallet'!A:I,3,0)</f>
        <v>PTS</v>
      </c>
      <c r="C388" s="12">
        <f>VLOOKUP($D388,'DU -UCC'!B:C,2,0)</f>
        <v>69979085</v>
      </c>
      <c r="D388" s="84">
        <v>10077567003741</v>
      </c>
      <c r="E388" s="85" t="s">
        <v>452</v>
      </c>
      <c r="F388" s="86">
        <v>52795</v>
      </c>
      <c r="G388" s="86">
        <v>3540</v>
      </c>
      <c r="H388" s="86">
        <v>1035</v>
      </c>
      <c r="I388" s="86">
        <v>1335</v>
      </c>
      <c r="J388" s="86">
        <v>12405</v>
      </c>
      <c r="K388" s="86">
        <v>35901</v>
      </c>
      <c r="L388" s="86">
        <v>1848</v>
      </c>
      <c r="M388" s="86">
        <v>0</v>
      </c>
      <c r="N388" s="86">
        <v>0</v>
      </c>
      <c r="O388" s="86">
        <v>0</v>
      </c>
      <c r="P388" s="86">
        <v>0</v>
      </c>
      <c r="Q388" s="86">
        <v>0</v>
      </c>
      <c r="R388" s="86">
        <v>0</v>
      </c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23">
        <f t="shared" si="629"/>
        <v>108859</v>
      </c>
      <c r="AF388">
        <f>VLOOKUP($C388,'Tech Pallet'!$A:$I,9,0)</f>
        <v>240</v>
      </c>
      <c r="AG388">
        <f>VLOOKUP($C388,'Tech Pallet'!$A:$H,8,0)</f>
        <v>3.7839999999999996E-3</v>
      </c>
      <c r="AH388" s="25">
        <f t="shared" si="630"/>
        <v>56064</v>
      </c>
      <c r="AI388" s="25">
        <f t="shared" si="631"/>
        <v>0</v>
      </c>
      <c r="AJ388" s="8">
        <f t="shared" si="632"/>
        <v>219.97916666666666</v>
      </c>
      <c r="AK388" s="21">
        <f t="shared" si="633"/>
        <v>233.6</v>
      </c>
      <c r="AL388" s="20">
        <f t="shared" si="634"/>
        <v>0</v>
      </c>
      <c r="AM388" s="21">
        <f t="shared" si="635"/>
        <v>14.75</v>
      </c>
      <c r="AN388" s="21">
        <f t="shared" si="636"/>
        <v>4.3125</v>
      </c>
      <c r="AO388" s="21">
        <f t="shared" si="637"/>
        <v>5.5625</v>
      </c>
      <c r="AP388" s="21">
        <f t="shared" si="638"/>
        <v>51.6875</v>
      </c>
      <c r="AQ388" s="21">
        <f t="shared" si="639"/>
        <v>149.58750000000001</v>
      </c>
      <c r="AR388" s="21">
        <f t="shared" si="640"/>
        <v>7.7</v>
      </c>
      <c r="AS388" s="21">
        <f t="shared" si="641"/>
        <v>0</v>
      </c>
      <c r="AT388" s="21">
        <f t="shared" si="642"/>
        <v>0</v>
      </c>
      <c r="AU388" s="21">
        <f t="shared" si="643"/>
        <v>0</v>
      </c>
      <c r="AV388" s="21">
        <f t="shared" si="644"/>
        <v>0</v>
      </c>
      <c r="AW388" s="21">
        <f t="shared" si="645"/>
        <v>0</v>
      </c>
      <c r="AX388" s="21">
        <f t="shared" si="646"/>
        <v>0</v>
      </c>
      <c r="AY388" s="21">
        <f t="shared" si="647"/>
        <v>0</v>
      </c>
      <c r="AZ388" s="21">
        <f t="shared" si="648"/>
        <v>0</v>
      </c>
      <c r="BA388" s="21">
        <f t="shared" si="649"/>
        <v>0</v>
      </c>
      <c r="BB388" s="21">
        <f t="shared" si="650"/>
        <v>0</v>
      </c>
      <c r="BC388" s="21">
        <f t="shared" si="651"/>
        <v>0</v>
      </c>
      <c r="BD388" s="21">
        <f t="shared" si="652"/>
        <v>0</v>
      </c>
      <c r="BE388" s="21">
        <f t="shared" si="653"/>
        <v>0</v>
      </c>
      <c r="BF388" s="21">
        <f t="shared" si="654"/>
        <v>0</v>
      </c>
      <c r="BG388" s="21">
        <f t="shared" si="655"/>
        <v>0</v>
      </c>
      <c r="BH388" s="21">
        <f t="shared" si="656"/>
        <v>0</v>
      </c>
      <c r="BI388" s="21">
        <f t="shared" si="657"/>
        <v>0</v>
      </c>
      <c r="BJ388" s="21">
        <f t="shared" si="658"/>
        <v>0</v>
      </c>
      <c r="BK388" s="17">
        <f t="shared" si="659"/>
        <v>199.77627999999999</v>
      </c>
      <c r="BL388" s="22">
        <f t="shared" si="660"/>
        <v>212.14617599999997</v>
      </c>
      <c r="BM388" s="22">
        <f t="shared" si="661"/>
        <v>0</v>
      </c>
      <c r="BN388" s="22">
        <f t="shared" si="662"/>
        <v>13.395359999999998</v>
      </c>
      <c r="BO388" s="22">
        <f t="shared" si="663"/>
        <v>3.9164399999999997</v>
      </c>
      <c r="BP388" s="22">
        <f t="shared" si="664"/>
        <v>5.0516399999999999</v>
      </c>
      <c r="BQ388" s="22">
        <f t="shared" si="665"/>
        <v>46.940519999999992</v>
      </c>
      <c r="BR388" s="22">
        <f t="shared" si="666"/>
        <v>135.84938399999999</v>
      </c>
      <c r="BS388" s="22">
        <f t="shared" si="667"/>
        <v>6.992831999999999</v>
      </c>
      <c r="BT388" s="22">
        <f t="shared" si="668"/>
        <v>0</v>
      </c>
      <c r="BU388" s="22">
        <f t="shared" si="669"/>
        <v>0</v>
      </c>
      <c r="BV388" s="22">
        <f t="shared" si="670"/>
        <v>0</v>
      </c>
      <c r="BW388" s="22">
        <f t="shared" si="671"/>
        <v>0</v>
      </c>
      <c r="BX388" s="22">
        <f t="shared" si="672"/>
        <v>0</v>
      </c>
      <c r="BY388" s="22">
        <f t="shared" si="673"/>
        <v>0</v>
      </c>
      <c r="BZ388" s="22">
        <f t="shared" si="674"/>
        <v>0</v>
      </c>
      <c r="CA388" s="22">
        <f t="shared" si="675"/>
        <v>0</v>
      </c>
      <c r="CB388" s="22">
        <f t="shared" si="676"/>
        <v>0</v>
      </c>
      <c r="CC388" s="22">
        <f t="shared" si="677"/>
        <v>0</v>
      </c>
      <c r="CD388" s="22">
        <f t="shared" si="678"/>
        <v>0</v>
      </c>
      <c r="CE388" s="22">
        <f t="shared" si="679"/>
        <v>0</v>
      </c>
      <c r="CF388" s="22">
        <f t="shared" si="680"/>
        <v>0</v>
      </c>
      <c r="CG388" s="22">
        <f t="shared" si="681"/>
        <v>0</v>
      </c>
      <c r="CH388" s="22">
        <f t="shared" si="682"/>
        <v>0</v>
      </c>
      <c r="CI388" s="22">
        <f t="shared" si="683"/>
        <v>0</v>
      </c>
      <c r="CJ388" s="22">
        <f t="shared" si="684"/>
        <v>0</v>
      </c>
      <c r="CK388" s="22">
        <f t="shared" si="685"/>
        <v>0</v>
      </c>
    </row>
    <row r="389" spans="1:89" x14ac:dyDescent="0.25">
      <c r="A389" t="str">
        <f>VLOOKUP($C389,'Tech Pallet'!$A:$J,10,0)</f>
        <v>NOV</v>
      </c>
      <c r="B389" s="30" t="str">
        <f>VLOOKUP(C389,'Tech Pallet'!A:I,3,0)</f>
        <v>MG Sticks ND</v>
      </c>
      <c r="C389" s="12">
        <f>VLOOKUP($D389,'DU -UCC'!B:C,2,0)</f>
        <v>67896936</v>
      </c>
      <c r="D389" s="84">
        <v>10077567002430</v>
      </c>
      <c r="E389" s="85" t="s">
        <v>455</v>
      </c>
      <c r="F389" s="86">
        <v>27398</v>
      </c>
      <c r="G389" s="86">
        <v>162</v>
      </c>
      <c r="H389" s="86">
        <v>607</v>
      </c>
      <c r="I389" s="86">
        <v>0</v>
      </c>
      <c r="J389" s="86">
        <v>0</v>
      </c>
      <c r="K389" s="86">
        <v>1620</v>
      </c>
      <c r="L389" s="86">
        <v>0</v>
      </c>
      <c r="M389" s="86">
        <v>0</v>
      </c>
      <c r="N389" s="86">
        <v>0</v>
      </c>
      <c r="O389" s="86">
        <v>0</v>
      </c>
      <c r="P389" s="86">
        <v>0</v>
      </c>
      <c r="Q389" s="86">
        <v>0</v>
      </c>
      <c r="R389" s="86">
        <v>0</v>
      </c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23">
        <f t="shared" ref="AE389:AE397" si="686">SUM(F389:AD389)</f>
        <v>29787</v>
      </c>
      <c r="AF389">
        <f>VLOOKUP($C389,'Tech Pallet'!$A:$I,9,0)</f>
        <v>162</v>
      </c>
      <c r="AG389">
        <f>VLOOKUP($C389,'Tech Pallet'!$A:$H,8,0)</f>
        <v>1.98E-3</v>
      </c>
      <c r="AH389" s="25">
        <f t="shared" ref="AH389:AH397" si="687">SUM(G389:R389)</f>
        <v>2389</v>
      </c>
      <c r="AI389" s="25">
        <f t="shared" ref="AI389:AI397" si="688">SUM(S389:AD389)</f>
        <v>0</v>
      </c>
      <c r="AJ389" s="8">
        <f t="shared" ref="AJ389:AJ397" si="689">F389/AF389</f>
        <v>169.12345679012347</v>
      </c>
      <c r="AK389" s="21">
        <f t="shared" ref="AK389:AK397" si="690">SUM(G389:R389)/AF389</f>
        <v>14.746913580246913</v>
      </c>
      <c r="AL389" s="20">
        <f t="shared" ref="AL389:AL397" si="691">SUM(S389:AD389)/AF389</f>
        <v>0</v>
      </c>
      <c r="AM389" s="21">
        <f t="shared" ref="AM389:AM397" si="692">G389/$AF389</f>
        <v>1</v>
      </c>
      <c r="AN389" s="21">
        <f t="shared" ref="AN389:AN397" si="693">H389/$AF389</f>
        <v>3.7469135802469138</v>
      </c>
      <c r="AO389" s="21">
        <f t="shared" ref="AO389:AO397" si="694">I389/$AF389</f>
        <v>0</v>
      </c>
      <c r="AP389" s="21">
        <f t="shared" ref="AP389:AP397" si="695">J389/$AF389</f>
        <v>0</v>
      </c>
      <c r="AQ389" s="21">
        <f t="shared" ref="AQ389:AQ397" si="696">K389/$AF389</f>
        <v>10</v>
      </c>
      <c r="AR389" s="21">
        <f t="shared" ref="AR389:AR397" si="697">L389/$AF389</f>
        <v>0</v>
      </c>
      <c r="AS389" s="21">
        <f t="shared" ref="AS389:AS397" si="698">M389/$AF389</f>
        <v>0</v>
      </c>
      <c r="AT389" s="21">
        <f t="shared" ref="AT389:AT397" si="699">N389/$AF389</f>
        <v>0</v>
      </c>
      <c r="AU389" s="21">
        <f t="shared" ref="AU389:AU397" si="700">O389/$AF389</f>
        <v>0</v>
      </c>
      <c r="AV389" s="21">
        <f t="shared" ref="AV389:AV397" si="701">P389/$AF389</f>
        <v>0</v>
      </c>
      <c r="AW389" s="21">
        <f t="shared" ref="AW389:AW397" si="702">Q389/$AF389</f>
        <v>0</v>
      </c>
      <c r="AX389" s="21">
        <f t="shared" ref="AX389:AX397" si="703">R389/$AF389</f>
        <v>0</v>
      </c>
      <c r="AY389" s="21">
        <f t="shared" ref="AY389:AY397" si="704">S389/$AF389</f>
        <v>0</v>
      </c>
      <c r="AZ389" s="21">
        <f t="shared" ref="AZ389:AZ397" si="705">T389/$AF389</f>
        <v>0</v>
      </c>
      <c r="BA389" s="21">
        <f t="shared" ref="BA389:BA397" si="706">U389/$AF389</f>
        <v>0</v>
      </c>
      <c r="BB389" s="21">
        <f t="shared" ref="BB389:BB397" si="707">V389/$AF389</f>
        <v>0</v>
      </c>
      <c r="BC389" s="21">
        <f t="shared" ref="BC389:BC397" si="708">W389/$AF389</f>
        <v>0</v>
      </c>
      <c r="BD389" s="21">
        <f t="shared" ref="BD389:BD397" si="709">X389/$AF389</f>
        <v>0</v>
      </c>
      <c r="BE389" s="21">
        <f t="shared" ref="BE389:BE397" si="710">Y389/$AF389</f>
        <v>0</v>
      </c>
      <c r="BF389" s="21">
        <f t="shared" ref="BF389:BF397" si="711">Z389/$AF389</f>
        <v>0</v>
      </c>
      <c r="BG389" s="21">
        <f t="shared" ref="BG389:BG397" si="712">AA389/$AF389</f>
        <v>0</v>
      </c>
      <c r="BH389" s="21">
        <f t="shared" ref="BH389:BH397" si="713">AB389/$AF389</f>
        <v>0</v>
      </c>
      <c r="BI389" s="21">
        <f t="shared" ref="BI389:BI397" si="714">AC389/$AF389</f>
        <v>0</v>
      </c>
      <c r="BJ389" s="21">
        <f t="shared" ref="BJ389:BJ397" si="715">AD389/$AF389</f>
        <v>0</v>
      </c>
      <c r="BK389" s="17">
        <f t="shared" ref="BK389:BK397" si="716">F389*AG389</f>
        <v>54.248040000000003</v>
      </c>
      <c r="BL389" s="22">
        <f t="shared" ref="BL389:BL397" si="717">SUM(G389:R389)*AG389</f>
        <v>4.7302200000000001</v>
      </c>
      <c r="BM389" s="22">
        <f t="shared" ref="BM389:BM397" si="718">SUM(S389:AD389)*AG389</f>
        <v>0</v>
      </c>
      <c r="BN389" s="22">
        <f t="shared" ref="BN389:BN397" si="719">G389*$AG389</f>
        <v>0.32075999999999999</v>
      </c>
      <c r="BO389" s="22">
        <f t="shared" ref="BO389:BO397" si="720">H389*$AG389</f>
        <v>1.2018599999999999</v>
      </c>
      <c r="BP389" s="22">
        <f t="shared" ref="BP389:BP397" si="721">I389*$AG389</f>
        <v>0</v>
      </c>
      <c r="BQ389" s="22">
        <f t="shared" ref="BQ389:BQ397" si="722">J389*$AG389</f>
        <v>0</v>
      </c>
      <c r="BR389" s="22">
        <f t="shared" ref="BR389:BR397" si="723">K389*$AG389</f>
        <v>3.2075999999999998</v>
      </c>
      <c r="BS389" s="22">
        <f t="shared" ref="BS389:BS397" si="724">L389*$AG389</f>
        <v>0</v>
      </c>
      <c r="BT389" s="22">
        <f t="shared" ref="BT389:BT397" si="725">M389*$AG389</f>
        <v>0</v>
      </c>
      <c r="BU389" s="22">
        <f t="shared" ref="BU389:BU397" si="726">N389*$AG389</f>
        <v>0</v>
      </c>
      <c r="BV389" s="22">
        <f t="shared" ref="BV389:BV397" si="727">O389*$AG389</f>
        <v>0</v>
      </c>
      <c r="BW389" s="22">
        <f t="shared" ref="BW389:BW397" si="728">P389*$AG389</f>
        <v>0</v>
      </c>
      <c r="BX389" s="22">
        <f t="shared" ref="BX389:BX397" si="729">Q389*$AG389</f>
        <v>0</v>
      </c>
      <c r="BY389" s="22">
        <f t="shared" ref="BY389:BY397" si="730">R389*$AG389</f>
        <v>0</v>
      </c>
      <c r="BZ389" s="22">
        <f t="shared" ref="BZ389:BZ397" si="731">S389*$AG389</f>
        <v>0</v>
      </c>
      <c r="CA389" s="22">
        <f t="shared" ref="CA389:CA397" si="732">T389*$AG389</f>
        <v>0</v>
      </c>
      <c r="CB389" s="22">
        <f t="shared" ref="CB389:CB397" si="733">U389*$AG389</f>
        <v>0</v>
      </c>
      <c r="CC389" s="22">
        <f t="shared" ref="CC389:CC397" si="734">V389*$AG389</f>
        <v>0</v>
      </c>
      <c r="CD389" s="22">
        <f t="shared" ref="CD389:CD397" si="735">W389*$AG389</f>
        <v>0</v>
      </c>
      <c r="CE389" s="22">
        <f t="shared" ref="CE389:CE397" si="736">X389*$AG389</f>
        <v>0</v>
      </c>
      <c r="CF389" s="22">
        <f t="shared" ref="CF389:CF397" si="737">Y389*$AG389</f>
        <v>0</v>
      </c>
      <c r="CG389" s="22">
        <f t="shared" ref="CG389:CG397" si="738">Z389*$AG389</f>
        <v>0</v>
      </c>
      <c r="CH389" s="22">
        <f t="shared" ref="CH389:CH397" si="739">AA389*$AG389</f>
        <v>0</v>
      </c>
      <c r="CI389" s="22">
        <f t="shared" ref="CI389:CI397" si="740">AB389*$AG389</f>
        <v>0</v>
      </c>
      <c r="CJ389" s="22">
        <f t="shared" ref="CJ389:CJ397" si="741">AC389*$AG389</f>
        <v>0</v>
      </c>
      <c r="CK389" s="22">
        <f t="shared" ref="CK389:CK397" si="742">AD389*$AG389</f>
        <v>0</v>
      </c>
    </row>
    <row r="390" spans="1:89" x14ac:dyDescent="0.25">
      <c r="A390" t="str">
        <f>VLOOKUP($C390,'Tech Pallet'!$A:$J,10,0)</f>
        <v>NOV</v>
      </c>
      <c r="B390" s="30" t="str">
        <f>VLOOKUP(C390,'Tech Pallet'!A:I,3,0)</f>
        <v>MG Sticks ND</v>
      </c>
      <c r="C390" s="12">
        <f>VLOOKUP($D390,'DU -UCC'!B:C,2,0)</f>
        <v>62694394</v>
      </c>
      <c r="D390" s="84">
        <v>10077567002447</v>
      </c>
      <c r="E390" s="85" t="s">
        <v>458</v>
      </c>
      <c r="F390" s="86">
        <v>16329</v>
      </c>
      <c r="G390" s="86">
        <v>673</v>
      </c>
      <c r="H390" s="86">
        <v>935</v>
      </c>
      <c r="I390" s="86">
        <v>289</v>
      </c>
      <c r="J390" s="86">
        <v>105</v>
      </c>
      <c r="K390" s="86">
        <v>898</v>
      </c>
      <c r="L390" s="86">
        <v>0</v>
      </c>
      <c r="M390" s="86">
        <v>0</v>
      </c>
      <c r="N390" s="86">
        <v>0</v>
      </c>
      <c r="O390" s="86">
        <v>0</v>
      </c>
      <c r="P390" s="86">
        <v>0</v>
      </c>
      <c r="Q390" s="86">
        <v>0</v>
      </c>
      <c r="R390" s="86">
        <v>0</v>
      </c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23">
        <f t="shared" si="686"/>
        <v>19229</v>
      </c>
      <c r="AF390">
        <f>VLOOKUP($C390,'Tech Pallet'!$A:$I,9,0)</f>
        <v>170</v>
      </c>
      <c r="AG390">
        <f>VLOOKUP($C390,'Tech Pallet'!$A:$H,8,0)</f>
        <v>2.7000000000000001E-3</v>
      </c>
      <c r="AH390" s="25">
        <f t="shared" si="687"/>
        <v>2900</v>
      </c>
      <c r="AI390" s="25">
        <f t="shared" si="688"/>
        <v>0</v>
      </c>
      <c r="AJ390" s="8">
        <f t="shared" si="689"/>
        <v>96.052941176470583</v>
      </c>
      <c r="AK390" s="21">
        <f t="shared" si="690"/>
        <v>17.058823529411764</v>
      </c>
      <c r="AL390" s="20">
        <f t="shared" si="691"/>
        <v>0</v>
      </c>
      <c r="AM390" s="21">
        <f t="shared" si="692"/>
        <v>3.9588235294117649</v>
      </c>
      <c r="AN390" s="21">
        <f t="shared" si="693"/>
        <v>5.5</v>
      </c>
      <c r="AO390" s="21">
        <f t="shared" si="694"/>
        <v>1.7</v>
      </c>
      <c r="AP390" s="21">
        <f t="shared" si="695"/>
        <v>0.61764705882352944</v>
      </c>
      <c r="AQ390" s="21">
        <f t="shared" si="696"/>
        <v>5.2823529411764705</v>
      </c>
      <c r="AR390" s="21">
        <f t="shared" si="697"/>
        <v>0</v>
      </c>
      <c r="AS390" s="21">
        <f t="shared" si="698"/>
        <v>0</v>
      </c>
      <c r="AT390" s="21">
        <f t="shared" si="699"/>
        <v>0</v>
      </c>
      <c r="AU390" s="21">
        <f t="shared" si="700"/>
        <v>0</v>
      </c>
      <c r="AV390" s="21">
        <f t="shared" si="701"/>
        <v>0</v>
      </c>
      <c r="AW390" s="21">
        <f t="shared" si="702"/>
        <v>0</v>
      </c>
      <c r="AX390" s="21">
        <f t="shared" si="703"/>
        <v>0</v>
      </c>
      <c r="AY390" s="21">
        <f t="shared" si="704"/>
        <v>0</v>
      </c>
      <c r="AZ390" s="21">
        <f t="shared" si="705"/>
        <v>0</v>
      </c>
      <c r="BA390" s="21">
        <f t="shared" si="706"/>
        <v>0</v>
      </c>
      <c r="BB390" s="21">
        <f t="shared" si="707"/>
        <v>0</v>
      </c>
      <c r="BC390" s="21">
        <f t="shared" si="708"/>
        <v>0</v>
      </c>
      <c r="BD390" s="21">
        <f t="shared" si="709"/>
        <v>0</v>
      </c>
      <c r="BE390" s="21">
        <f t="shared" si="710"/>
        <v>0</v>
      </c>
      <c r="BF390" s="21">
        <f t="shared" si="711"/>
        <v>0</v>
      </c>
      <c r="BG390" s="21">
        <f t="shared" si="712"/>
        <v>0</v>
      </c>
      <c r="BH390" s="21">
        <f t="shared" si="713"/>
        <v>0</v>
      </c>
      <c r="BI390" s="21">
        <f t="shared" si="714"/>
        <v>0</v>
      </c>
      <c r="BJ390" s="21">
        <f t="shared" si="715"/>
        <v>0</v>
      </c>
      <c r="BK390" s="17">
        <f t="shared" si="716"/>
        <v>44.088300000000004</v>
      </c>
      <c r="BL390" s="22">
        <f t="shared" si="717"/>
        <v>7.83</v>
      </c>
      <c r="BM390" s="22">
        <f t="shared" si="718"/>
        <v>0</v>
      </c>
      <c r="BN390" s="22">
        <f t="shared" si="719"/>
        <v>1.8171000000000002</v>
      </c>
      <c r="BO390" s="22">
        <f t="shared" si="720"/>
        <v>2.5245000000000002</v>
      </c>
      <c r="BP390" s="22">
        <f t="shared" si="721"/>
        <v>0.78029999999999999</v>
      </c>
      <c r="BQ390" s="22">
        <f t="shared" si="722"/>
        <v>0.28350000000000003</v>
      </c>
      <c r="BR390" s="22">
        <f t="shared" si="723"/>
        <v>2.4246000000000003</v>
      </c>
      <c r="BS390" s="22">
        <f t="shared" si="724"/>
        <v>0</v>
      </c>
      <c r="BT390" s="22">
        <f t="shared" si="725"/>
        <v>0</v>
      </c>
      <c r="BU390" s="22">
        <f t="shared" si="726"/>
        <v>0</v>
      </c>
      <c r="BV390" s="22">
        <f t="shared" si="727"/>
        <v>0</v>
      </c>
      <c r="BW390" s="22">
        <f t="shared" si="728"/>
        <v>0</v>
      </c>
      <c r="BX390" s="22">
        <f t="shared" si="729"/>
        <v>0</v>
      </c>
      <c r="BY390" s="22">
        <f t="shared" si="730"/>
        <v>0</v>
      </c>
      <c r="BZ390" s="22">
        <f t="shared" si="731"/>
        <v>0</v>
      </c>
      <c r="CA390" s="22">
        <f t="shared" si="732"/>
        <v>0</v>
      </c>
      <c r="CB390" s="22">
        <f t="shared" si="733"/>
        <v>0</v>
      </c>
      <c r="CC390" s="22">
        <f t="shared" si="734"/>
        <v>0</v>
      </c>
      <c r="CD390" s="22">
        <f t="shared" si="735"/>
        <v>0</v>
      </c>
      <c r="CE390" s="22">
        <f t="shared" si="736"/>
        <v>0</v>
      </c>
      <c r="CF390" s="22">
        <f t="shared" si="737"/>
        <v>0</v>
      </c>
      <c r="CG390" s="22">
        <f t="shared" si="738"/>
        <v>0</v>
      </c>
      <c r="CH390" s="22">
        <f t="shared" si="739"/>
        <v>0</v>
      </c>
      <c r="CI390" s="22">
        <f t="shared" si="740"/>
        <v>0</v>
      </c>
      <c r="CJ390" s="22">
        <f t="shared" si="741"/>
        <v>0</v>
      </c>
      <c r="CK390" s="22">
        <f t="shared" si="742"/>
        <v>0</v>
      </c>
    </row>
    <row r="391" spans="1:89" x14ac:dyDescent="0.25">
      <c r="A391" t="str">
        <f>VLOOKUP($C391,'Tech Pallet'!$A:$J,10,0)</f>
        <v>PIC</v>
      </c>
      <c r="B391" s="30" t="str">
        <f>VLOOKUP(C391,'Tech Pallet'!A:I,3,0)</f>
        <v>2.4 Gal</v>
      </c>
      <c r="C391" s="12">
        <f>VLOOKUP($D391,'DU -UCC'!B:C,2,0)</f>
        <v>84135858</v>
      </c>
      <c r="D391" s="84">
        <v>10076840833303</v>
      </c>
      <c r="E391" s="85" t="s">
        <v>459</v>
      </c>
      <c r="F391" s="86">
        <v>4023</v>
      </c>
      <c r="G391" s="86">
        <v>259</v>
      </c>
      <c r="H391" s="86">
        <v>93</v>
      </c>
      <c r="I391" s="86">
        <v>474</v>
      </c>
      <c r="J391" s="86">
        <v>277</v>
      </c>
      <c r="K391" s="86">
        <v>11</v>
      </c>
      <c r="L391" s="86">
        <v>0</v>
      </c>
      <c r="M391" s="86">
        <v>0</v>
      </c>
      <c r="N391" s="86">
        <v>0</v>
      </c>
      <c r="O391" s="86">
        <v>0</v>
      </c>
      <c r="P391" s="86">
        <v>0</v>
      </c>
      <c r="Q391" s="86">
        <v>0</v>
      </c>
      <c r="R391" s="86">
        <v>0</v>
      </c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23">
        <f t="shared" si="686"/>
        <v>5137</v>
      </c>
      <c r="AF391">
        <f>VLOOKUP($C391,'Tech Pallet'!$A:$I,9,0)</f>
        <v>125</v>
      </c>
      <c r="AG391">
        <f>VLOOKUP($C391,'Tech Pallet'!$A:$H,8,0)</f>
        <v>9.0799999999999995E-3</v>
      </c>
      <c r="AH391" s="25">
        <f t="shared" si="687"/>
        <v>1114</v>
      </c>
      <c r="AI391" s="25">
        <f t="shared" si="688"/>
        <v>0</v>
      </c>
      <c r="AJ391" s="8">
        <f t="shared" si="689"/>
        <v>32.183999999999997</v>
      </c>
      <c r="AK391" s="21">
        <f t="shared" si="690"/>
        <v>8.9120000000000008</v>
      </c>
      <c r="AL391" s="20">
        <f t="shared" si="691"/>
        <v>0</v>
      </c>
      <c r="AM391" s="21">
        <f t="shared" si="692"/>
        <v>2.0720000000000001</v>
      </c>
      <c r="AN391" s="21">
        <f t="shared" si="693"/>
        <v>0.74399999999999999</v>
      </c>
      <c r="AO391" s="21">
        <f t="shared" si="694"/>
        <v>3.7919999999999998</v>
      </c>
      <c r="AP391" s="21">
        <f t="shared" si="695"/>
        <v>2.2160000000000002</v>
      </c>
      <c r="AQ391" s="21">
        <f t="shared" si="696"/>
        <v>8.7999999999999995E-2</v>
      </c>
      <c r="AR391" s="21">
        <f t="shared" si="697"/>
        <v>0</v>
      </c>
      <c r="AS391" s="21">
        <f t="shared" si="698"/>
        <v>0</v>
      </c>
      <c r="AT391" s="21">
        <f t="shared" si="699"/>
        <v>0</v>
      </c>
      <c r="AU391" s="21">
        <f t="shared" si="700"/>
        <v>0</v>
      </c>
      <c r="AV391" s="21">
        <f t="shared" si="701"/>
        <v>0</v>
      </c>
      <c r="AW391" s="21">
        <f t="shared" si="702"/>
        <v>0</v>
      </c>
      <c r="AX391" s="21">
        <f t="shared" si="703"/>
        <v>0</v>
      </c>
      <c r="AY391" s="21">
        <f t="shared" si="704"/>
        <v>0</v>
      </c>
      <c r="AZ391" s="21">
        <f t="shared" si="705"/>
        <v>0</v>
      </c>
      <c r="BA391" s="21">
        <f t="shared" si="706"/>
        <v>0</v>
      </c>
      <c r="BB391" s="21">
        <f t="shared" si="707"/>
        <v>0</v>
      </c>
      <c r="BC391" s="21">
        <f t="shared" si="708"/>
        <v>0</v>
      </c>
      <c r="BD391" s="21">
        <f t="shared" si="709"/>
        <v>0</v>
      </c>
      <c r="BE391" s="21">
        <f t="shared" si="710"/>
        <v>0</v>
      </c>
      <c r="BF391" s="21">
        <f t="shared" si="711"/>
        <v>0</v>
      </c>
      <c r="BG391" s="21">
        <f t="shared" si="712"/>
        <v>0</v>
      </c>
      <c r="BH391" s="21">
        <f t="shared" si="713"/>
        <v>0</v>
      </c>
      <c r="BI391" s="21">
        <f t="shared" si="714"/>
        <v>0</v>
      </c>
      <c r="BJ391" s="21">
        <f t="shared" si="715"/>
        <v>0</v>
      </c>
      <c r="BK391" s="17">
        <f t="shared" si="716"/>
        <v>36.528839999999995</v>
      </c>
      <c r="BL391" s="22">
        <f t="shared" si="717"/>
        <v>10.115119999999999</v>
      </c>
      <c r="BM391" s="22">
        <f t="shared" si="718"/>
        <v>0</v>
      </c>
      <c r="BN391" s="22">
        <f t="shared" si="719"/>
        <v>2.3517199999999998</v>
      </c>
      <c r="BO391" s="22">
        <f t="shared" si="720"/>
        <v>0.84443999999999997</v>
      </c>
      <c r="BP391" s="22">
        <f t="shared" si="721"/>
        <v>4.3039199999999997</v>
      </c>
      <c r="BQ391" s="22">
        <f t="shared" si="722"/>
        <v>2.5151599999999998</v>
      </c>
      <c r="BR391" s="22">
        <f t="shared" si="723"/>
        <v>9.9879999999999997E-2</v>
      </c>
      <c r="BS391" s="22">
        <f t="shared" si="724"/>
        <v>0</v>
      </c>
      <c r="BT391" s="22">
        <f t="shared" si="725"/>
        <v>0</v>
      </c>
      <c r="BU391" s="22">
        <f t="shared" si="726"/>
        <v>0</v>
      </c>
      <c r="BV391" s="22">
        <f t="shared" si="727"/>
        <v>0</v>
      </c>
      <c r="BW391" s="22">
        <f t="shared" si="728"/>
        <v>0</v>
      </c>
      <c r="BX391" s="22">
        <f t="shared" si="729"/>
        <v>0</v>
      </c>
      <c r="BY391" s="22">
        <f t="shared" si="730"/>
        <v>0</v>
      </c>
      <c r="BZ391" s="22">
        <f t="shared" si="731"/>
        <v>0</v>
      </c>
      <c r="CA391" s="22">
        <f t="shared" si="732"/>
        <v>0</v>
      </c>
      <c r="CB391" s="22">
        <f t="shared" si="733"/>
        <v>0</v>
      </c>
      <c r="CC391" s="22">
        <f t="shared" si="734"/>
        <v>0</v>
      </c>
      <c r="CD391" s="22">
        <f t="shared" si="735"/>
        <v>0</v>
      </c>
      <c r="CE391" s="22">
        <f t="shared" si="736"/>
        <v>0</v>
      </c>
      <c r="CF391" s="22">
        <f t="shared" si="737"/>
        <v>0</v>
      </c>
      <c r="CG391" s="22">
        <f t="shared" si="738"/>
        <v>0</v>
      </c>
      <c r="CH391" s="22">
        <f t="shared" si="739"/>
        <v>0</v>
      </c>
      <c r="CI391" s="22">
        <f t="shared" si="740"/>
        <v>0</v>
      </c>
      <c r="CJ391" s="22">
        <f t="shared" si="741"/>
        <v>0</v>
      </c>
      <c r="CK391" s="22">
        <f t="shared" si="742"/>
        <v>0</v>
      </c>
    </row>
    <row r="392" spans="1:89" x14ac:dyDescent="0.25">
      <c r="A392" t="str">
        <f>VLOOKUP($C392,'Tech Pallet'!$A:$J,10,0)</f>
        <v>NOV</v>
      </c>
      <c r="B392" s="30" t="str">
        <f>VLOOKUP(C392,'Tech Pallet'!A:I,3,0)</f>
        <v>Yasso Sticks</v>
      </c>
      <c r="C392" s="12">
        <f>VLOOKUP($D392,'DU -UCC'!B:C,2,0)</f>
        <v>64325559</v>
      </c>
      <c r="D392" s="84">
        <v>10850001974322</v>
      </c>
      <c r="E392" s="85" t="s">
        <v>461</v>
      </c>
      <c r="F392" s="86">
        <v>79836</v>
      </c>
      <c r="G392" s="86">
        <v>2992</v>
      </c>
      <c r="H392" s="86">
        <v>200</v>
      </c>
      <c r="I392" s="86">
        <v>370</v>
      </c>
      <c r="J392" s="86">
        <v>470</v>
      </c>
      <c r="K392" s="86">
        <v>1224</v>
      </c>
      <c r="L392" s="86">
        <v>119</v>
      </c>
      <c r="M392" s="86">
        <v>0</v>
      </c>
      <c r="N392" s="86">
        <v>254</v>
      </c>
      <c r="O392" s="86">
        <v>0</v>
      </c>
      <c r="P392" s="86">
        <v>0</v>
      </c>
      <c r="Q392" s="86">
        <v>0</v>
      </c>
      <c r="R392" s="86">
        <v>0</v>
      </c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23">
        <f t="shared" si="686"/>
        <v>85465</v>
      </c>
      <c r="AF392">
        <f>VLOOKUP($C392,'Tech Pallet'!$A:$I,9,0)</f>
        <v>187</v>
      </c>
      <c r="AG392">
        <f>VLOOKUP($C392,'Tech Pallet'!$A:$H,8,0)</f>
        <v>3.3119999999999998E-3</v>
      </c>
      <c r="AH392" s="25">
        <f t="shared" si="687"/>
        <v>5629</v>
      </c>
      <c r="AI392" s="25">
        <f t="shared" si="688"/>
        <v>0</v>
      </c>
      <c r="AJ392" s="8">
        <f t="shared" si="689"/>
        <v>426.93048128342247</v>
      </c>
      <c r="AK392" s="21">
        <f t="shared" si="690"/>
        <v>30.101604278074866</v>
      </c>
      <c r="AL392" s="20">
        <f t="shared" si="691"/>
        <v>0</v>
      </c>
      <c r="AM392" s="21">
        <f t="shared" si="692"/>
        <v>16</v>
      </c>
      <c r="AN392" s="21">
        <f t="shared" si="693"/>
        <v>1.0695187165775402</v>
      </c>
      <c r="AO392" s="21">
        <f t="shared" si="694"/>
        <v>1.9786096256684491</v>
      </c>
      <c r="AP392" s="21">
        <f t="shared" si="695"/>
        <v>2.5133689839572191</v>
      </c>
      <c r="AQ392" s="21">
        <f t="shared" si="696"/>
        <v>6.5454545454545459</v>
      </c>
      <c r="AR392" s="21">
        <f t="shared" si="697"/>
        <v>0.63636363636363635</v>
      </c>
      <c r="AS392" s="21">
        <f t="shared" si="698"/>
        <v>0</v>
      </c>
      <c r="AT392" s="21">
        <f t="shared" si="699"/>
        <v>1.358288770053476</v>
      </c>
      <c r="AU392" s="21">
        <f t="shared" si="700"/>
        <v>0</v>
      </c>
      <c r="AV392" s="21">
        <f t="shared" si="701"/>
        <v>0</v>
      </c>
      <c r="AW392" s="21">
        <f t="shared" si="702"/>
        <v>0</v>
      </c>
      <c r="AX392" s="21">
        <f t="shared" si="703"/>
        <v>0</v>
      </c>
      <c r="AY392" s="21">
        <f t="shared" si="704"/>
        <v>0</v>
      </c>
      <c r="AZ392" s="21">
        <f t="shared" si="705"/>
        <v>0</v>
      </c>
      <c r="BA392" s="21">
        <f t="shared" si="706"/>
        <v>0</v>
      </c>
      <c r="BB392" s="21">
        <f t="shared" si="707"/>
        <v>0</v>
      </c>
      <c r="BC392" s="21">
        <f t="shared" si="708"/>
        <v>0</v>
      </c>
      <c r="BD392" s="21">
        <f t="shared" si="709"/>
        <v>0</v>
      </c>
      <c r="BE392" s="21">
        <f t="shared" si="710"/>
        <v>0</v>
      </c>
      <c r="BF392" s="21">
        <f t="shared" si="711"/>
        <v>0</v>
      </c>
      <c r="BG392" s="21">
        <f t="shared" si="712"/>
        <v>0</v>
      </c>
      <c r="BH392" s="21">
        <f t="shared" si="713"/>
        <v>0</v>
      </c>
      <c r="BI392" s="21">
        <f t="shared" si="714"/>
        <v>0</v>
      </c>
      <c r="BJ392" s="21">
        <f t="shared" si="715"/>
        <v>0</v>
      </c>
      <c r="BK392" s="17">
        <f t="shared" si="716"/>
        <v>264.416832</v>
      </c>
      <c r="BL392" s="22">
        <f t="shared" si="717"/>
        <v>18.643248</v>
      </c>
      <c r="BM392" s="22">
        <f t="shared" si="718"/>
        <v>0</v>
      </c>
      <c r="BN392" s="22">
        <f t="shared" si="719"/>
        <v>9.9095040000000001</v>
      </c>
      <c r="BO392" s="22">
        <f t="shared" si="720"/>
        <v>0.66239999999999999</v>
      </c>
      <c r="BP392" s="22">
        <f t="shared" si="721"/>
        <v>1.2254399999999999</v>
      </c>
      <c r="BQ392" s="22">
        <f t="shared" si="722"/>
        <v>1.55664</v>
      </c>
      <c r="BR392" s="22">
        <f t="shared" si="723"/>
        <v>4.0538879999999997</v>
      </c>
      <c r="BS392" s="22">
        <f t="shared" si="724"/>
        <v>0.39412799999999998</v>
      </c>
      <c r="BT392" s="22">
        <f t="shared" si="725"/>
        <v>0</v>
      </c>
      <c r="BU392" s="22">
        <f t="shared" si="726"/>
        <v>0.841248</v>
      </c>
      <c r="BV392" s="22">
        <f t="shared" si="727"/>
        <v>0</v>
      </c>
      <c r="BW392" s="22">
        <f t="shared" si="728"/>
        <v>0</v>
      </c>
      <c r="BX392" s="22">
        <f t="shared" si="729"/>
        <v>0</v>
      </c>
      <c r="BY392" s="22">
        <f t="shared" si="730"/>
        <v>0</v>
      </c>
      <c r="BZ392" s="22">
        <f t="shared" si="731"/>
        <v>0</v>
      </c>
      <c r="CA392" s="22">
        <f t="shared" si="732"/>
        <v>0</v>
      </c>
      <c r="CB392" s="22">
        <f t="shared" si="733"/>
        <v>0</v>
      </c>
      <c r="CC392" s="22">
        <f t="shared" si="734"/>
        <v>0</v>
      </c>
      <c r="CD392" s="22">
        <f t="shared" si="735"/>
        <v>0</v>
      </c>
      <c r="CE392" s="22">
        <f t="shared" si="736"/>
        <v>0</v>
      </c>
      <c r="CF392" s="22">
        <f t="shared" si="737"/>
        <v>0</v>
      </c>
      <c r="CG392" s="22">
        <f t="shared" si="738"/>
        <v>0</v>
      </c>
      <c r="CH392" s="22">
        <f t="shared" si="739"/>
        <v>0</v>
      </c>
      <c r="CI392" s="22">
        <f t="shared" si="740"/>
        <v>0</v>
      </c>
      <c r="CJ392" s="22">
        <f t="shared" si="741"/>
        <v>0</v>
      </c>
      <c r="CK392" s="22">
        <f t="shared" si="742"/>
        <v>0</v>
      </c>
    </row>
    <row r="393" spans="1:89" x14ac:dyDescent="0.25">
      <c r="A393" t="str">
        <f>VLOOKUP($C393,'Tech Pallet'!$A:$J,10,0)</f>
        <v>NOV</v>
      </c>
      <c r="B393" s="30" t="str">
        <f>VLOOKUP(C393,'Tech Pallet'!A:I,3,0)</f>
        <v>Other</v>
      </c>
      <c r="C393" s="12">
        <f>VLOOKUP($D393,'DU -UCC'!B:C,2,0)</f>
        <v>69977789</v>
      </c>
      <c r="D393" s="84">
        <v>10077567003727</v>
      </c>
      <c r="E393" s="85" t="s">
        <v>462</v>
      </c>
      <c r="F393" s="86">
        <v>136002</v>
      </c>
      <c r="G393" s="86">
        <v>0</v>
      </c>
      <c r="H393" s="86">
        <v>0</v>
      </c>
      <c r="I393" s="86">
        <v>0</v>
      </c>
      <c r="J393" s="86">
        <v>0</v>
      </c>
      <c r="K393" s="86">
        <v>0</v>
      </c>
      <c r="L393" s="86">
        <v>0</v>
      </c>
      <c r="M393" s="86">
        <v>0</v>
      </c>
      <c r="N393" s="86">
        <v>0</v>
      </c>
      <c r="O393" s="86">
        <v>0</v>
      </c>
      <c r="P393" s="86">
        <v>0</v>
      </c>
      <c r="Q393" s="86">
        <v>0</v>
      </c>
      <c r="R393" s="86">
        <v>0</v>
      </c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23">
        <f t="shared" si="686"/>
        <v>136002</v>
      </c>
      <c r="AF393">
        <f>VLOOKUP($C393,'Tech Pallet'!$A:$I,9,0)</f>
        <v>299</v>
      </c>
      <c r="AG393">
        <f>VLOOKUP($C393,'Tech Pallet'!$A:$H,8,0)</f>
        <v>1.9199999999999998E-3</v>
      </c>
      <c r="AH393" s="25">
        <f t="shared" si="687"/>
        <v>0</v>
      </c>
      <c r="AI393" s="25">
        <f t="shared" si="688"/>
        <v>0</v>
      </c>
      <c r="AJ393" s="8">
        <f t="shared" si="689"/>
        <v>454.8561872909699</v>
      </c>
      <c r="AK393" s="21">
        <f t="shared" si="690"/>
        <v>0</v>
      </c>
      <c r="AL393" s="20">
        <f t="shared" si="691"/>
        <v>0</v>
      </c>
      <c r="AM393" s="21">
        <f t="shared" si="692"/>
        <v>0</v>
      </c>
      <c r="AN393" s="21">
        <f t="shared" si="693"/>
        <v>0</v>
      </c>
      <c r="AO393" s="21">
        <f t="shared" si="694"/>
        <v>0</v>
      </c>
      <c r="AP393" s="21">
        <f t="shared" si="695"/>
        <v>0</v>
      </c>
      <c r="AQ393" s="21">
        <f t="shared" si="696"/>
        <v>0</v>
      </c>
      <c r="AR393" s="21">
        <f t="shared" si="697"/>
        <v>0</v>
      </c>
      <c r="AS393" s="21">
        <f t="shared" si="698"/>
        <v>0</v>
      </c>
      <c r="AT393" s="21">
        <f t="shared" si="699"/>
        <v>0</v>
      </c>
      <c r="AU393" s="21">
        <f t="shared" si="700"/>
        <v>0</v>
      </c>
      <c r="AV393" s="21">
        <f t="shared" si="701"/>
        <v>0</v>
      </c>
      <c r="AW393" s="21">
        <f t="shared" si="702"/>
        <v>0</v>
      </c>
      <c r="AX393" s="21">
        <f t="shared" si="703"/>
        <v>0</v>
      </c>
      <c r="AY393" s="21">
        <f t="shared" si="704"/>
        <v>0</v>
      </c>
      <c r="AZ393" s="21">
        <f t="shared" si="705"/>
        <v>0</v>
      </c>
      <c r="BA393" s="21">
        <f t="shared" si="706"/>
        <v>0</v>
      </c>
      <c r="BB393" s="21">
        <f t="shared" si="707"/>
        <v>0</v>
      </c>
      <c r="BC393" s="21">
        <f t="shared" si="708"/>
        <v>0</v>
      </c>
      <c r="BD393" s="21">
        <f t="shared" si="709"/>
        <v>0</v>
      </c>
      <c r="BE393" s="21">
        <f t="shared" si="710"/>
        <v>0</v>
      </c>
      <c r="BF393" s="21">
        <f t="shared" si="711"/>
        <v>0</v>
      </c>
      <c r="BG393" s="21">
        <f t="shared" si="712"/>
        <v>0</v>
      </c>
      <c r="BH393" s="21">
        <f t="shared" si="713"/>
        <v>0</v>
      </c>
      <c r="BI393" s="21">
        <f t="shared" si="714"/>
        <v>0</v>
      </c>
      <c r="BJ393" s="21">
        <f t="shared" si="715"/>
        <v>0</v>
      </c>
      <c r="BK393" s="17">
        <f t="shared" si="716"/>
        <v>261.12383999999997</v>
      </c>
      <c r="BL393" s="22">
        <f t="shared" si="717"/>
        <v>0</v>
      </c>
      <c r="BM393" s="22">
        <f t="shared" si="718"/>
        <v>0</v>
      </c>
      <c r="BN393" s="22">
        <f t="shared" si="719"/>
        <v>0</v>
      </c>
      <c r="BO393" s="22">
        <f t="shared" si="720"/>
        <v>0</v>
      </c>
      <c r="BP393" s="22">
        <f t="shared" si="721"/>
        <v>0</v>
      </c>
      <c r="BQ393" s="22">
        <f t="shared" si="722"/>
        <v>0</v>
      </c>
      <c r="BR393" s="22">
        <f t="shared" si="723"/>
        <v>0</v>
      </c>
      <c r="BS393" s="22">
        <f t="shared" si="724"/>
        <v>0</v>
      </c>
      <c r="BT393" s="22">
        <f t="shared" si="725"/>
        <v>0</v>
      </c>
      <c r="BU393" s="22">
        <f t="shared" si="726"/>
        <v>0</v>
      </c>
      <c r="BV393" s="22">
        <f t="shared" si="727"/>
        <v>0</v>
      </c>
      <c r="BW393" s="22">
        <f t="shared" si="728"/>
        <v>0</v>
      </c>
      <c r="BX393" s="22">
        <f t="shared" si="729"/>
        <v>0</v>
      </c>
      <c r="BY393" s="22">
        <f t="shared" si="730"/>
        <v>0</v>
      </c>
      <c r="BZ393" s="22">
        <f t="shared" si="731"/>
        <v>0</v>
      </c>
      <c r="CA393" s="22">
        <f t="shared" si="732"/>
        <v>0</v>
      </c>
      <c r="CB393" s="22">
        <f t="shared" si="733"/>
        <v>0</v>
      </c>
      <c r="CC393" s="22">
        <f t="shared" si="734"/>
        <v>0</v>
      </c>
      <c r="CD393" s="22">
        <f t="shared" si="735"/>
        <v>0</v>
      </c>
      <c r="CE393" s="22">
        <f t="shared" si="736"/>
        <v>0</v>
      </c>
      <c r="CF393" s="22">
        <f t="shared" si="737"/>
        <v>0</v>
      </c>
      <c r="CG393" s="22">
        <f t="shared" si="738"/>
        <v>0</v>
      </c>
      <c r="CH393" s="22">
        <f t="shared" si="739"/>
        <v>0</v>
      </c>
      <c r="CI393" s="22">
        <f t="shared" si="740"/>
        <v>0</v>
      </c>
      <c r="CJ393" s="22">
        <f t="shared" si="741"/>
        <v>0</v>
      </c>
      <c r="CK393" s="22">
        <f t="shared" si="742"/>
        <v>0</v>
      </c>
    </row>
    <row r="394" spans="1:89" x14ac:dyDescent="0.25">
      <c r="A394" t="str">
        <f>VLOOKUP($C394,'Tech Pallet'!$A:$J,10,0)</f>
        <v>PIC</v>
      </c>
      <c r="B394" s="30" t="str">
        <f>VLOOKUP(C394,'Tech Pallet'!A:I,3,0)</f>
        <v>48oz</v>
      </c>
      <c r="C394" s="12">
        <f>VLOOKUP($D394,'DU -UCC'!B:C,2,0)</f>
        <v>69587862</v>
      </c>
      <c r="D394" s="84">
        <v>10077567002560</v>
      </c>
      <c r="E394" s="85" t="s">
        <v>463</v>
      </c>
      <c r="F394" s="86">
        <v>63262</v>
      </c>
      <c r="G394" s="86">
        <v>1149</v>
      </c>
      <c r="H394" s="86">
        <v>0</v>
      </c>
      <c r="I394" s="86">
        <v>0</v>
      </c>
      <c r="J394" s="86">
        <v>11</v>
      </c>
      <c r="K394" s="86">
        <v>0</v>
      </c>
      <c r="L394" s="86">
        <v>0</v>
      </c>
      <c r="M394" s="86">
        <v>0</v>
      </c>
      <c r="N394" s="86">
        <v>0</v>
      </c>
      <c r="O394" s="86">
        <v>0</v>
      </c>
      <c r="P394" s="86">
        <v>0</v>
      </c>
      <c r="Q394" s="86">
        <v>0</v>
      </c>
      <c r="R394" s="86">
        <v>0</v>
      </c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23">
        <f t="shared" si="686"/>
        <v>64422</v>
      </c>
      <c r="AF394">
        <f>VLOOKUP($C394,'Tech Pallet'!$A:$I,9,0)</f>
        <v>176</v>
      </c>
      <c r="AG394">
        <f>VLOOKUP($C394,'Tech Pallet'!$A:$H,8,0)</f>
        <v>8.5199999999999998E-3</v>
      </c>
      <c r="AH394" s="25">
        <f t="shared" si="687"/>
        <v>1160</v>
      </c>
      <c r="AI394" s="25">
        <f t="shared" si="688"/>
        <v>0</v>
      </c>
      <c r="AJ394" s="8">
        <f t="shared" si="689"/>
        <v>359.44318181818181</v>
      </c>
      <c r="AK394" s="21">
        <f t="shared" si="690"/>
        <v>6.5909090909090908</v>
      </c>
      <c r="AL394" s="20">
        <f t="shared" si="691"/>
        <v>0</v>
      </c>
      <c r="AM394" s="21">
        <f t="shared" si="692"/>
        <v>6.5284090909090908</v>
      </c>
      <c r="AN394" s="21">
        <f t="shared" si="693"/>
        <v>0</v>
      </c>
      <c r="AO394" s="21">
        <f t="shared" si="694"/>
        <v>0</v>
      </c>
      <c r="AP394" s="21">
        <f t="shared" si="695"/>
        <v>6.25E-2</v>
      </c>
      <c r="AQ394" s="21">
        <f t="shared" si="696"/>
        <v>0</v>
      </c>
      <c r="AR394" s="21">
        <f t="shared" si="697"/>
        <v>0</v>
      </c>
      <c r="AS394" s="21">
        <f t="shared" si="698"/>
        <v>0</v>
      </c>
      <c r="AT394" s="21">
        <f t="shared" si="699"/>
        <v>0</v>
      </c>
      <c r="AU394" s="21">
        <f t="shared" si="700"/>
        <v>0</v>
      </c>
      <c r="AV394" s="21">
        <f t="shared" si="701"/>
        <v>0</v>
      </c>
      <c r="AW394" s="21">
        <f t="shared" si="702"/>
        <v>0</v>
      </c>
      <c r="AX394" s="21">
        <f t="shared" si="703"/>
        <v>0</v>
      </c>
      <c r="AY394" s="21">
        <f t="shared" si="704"/>
        <v>0</v>
      </c>
      <c r="AZ394" s="21">
        <f t="shared" si="705"/>
        <v>0</v>
      </c>
      <c r="BA394" s="21">
        <f t="shared" si="706"/>
        <v>0</v>
      </c>
      <c r="BB394" s="21">
        <f t="shared" si="707"/>
        <v>0</v>
      </c>
      <c r="BC394" s="21">
        <f t="shared" si="708"/>
        <v>0</v>
      </c>
      <c r="BD394" s="21">
        <f t="shared" si="709"/>
        <v>0</v>
      </c>
      <c r="BE394" s="21">
        <f t="shared" si="710"/>
        <v>0</v>
      </c>
      <c r="BF394" s="21">
        <f t="shared" si="711"/>
        <v>0</v>
      </c>
      <c r="BG394" s="21">
        <f t="shared" si="712"/>
        <v>0</v>
      </c>
      <c r="BH394" s="21">
        <f t="shared" si="713"/>
        <v>0</v>
      </c>
      <c r="BI394" s="21">
        <f t="shared" si="714"/>
        <v>0</v>
      </c>
      <c r="BJ394" s="21">
        <f t="shared" si="715"/>
        <v>0</v>
      </c>
      <c r="BK394" s="17">
        <f t="shared" si="716"/>
        <v>538.99224000000004</v>
      </c>
      <c r="BL394" s="22">
        <f t="shared" si="717"/>
        <v>9.8832000000000004</v>
      </c>
      <c r="BM394" s="22">
        <f t="shared" si="718"/>
        <v>0</v>
      </c>
      <c r="BN394" s="22">
        <f t="shared" si="719"/>
        <v>9.7894799999999993</v>
      </c>
      <c r="BO394" s="22">
        <f t="shared" si="720"/>
        <v>0</v>
      </c>
      <c r="BP394" s="22">
        <f t="shared" si="721"/>
        <v>0</v>
      </c>
      <c r="BQ394" s="22">
        <f t="shared" si="722"/>
        <v>9.3719999999999998E-2</v>
      </c>
      <c r="BR394" s="22">
        <f t="shared" si="723"/>
        <v>0</v>
      </c>
      <c r="BS394" s="22">
        <f t="shared" si="724"/>
        <v>0</v>
      </c>
      <c r="BT394" s="22">
        <f t="shared" si="725"/>
        <v>0</v>
      </c>
      <c r="BU394" s="22">
        <f t="shared" si="726"/>
        <v>0</v>
      </c>
      <c r="BV394" s="22">
        <f t="shared" si="727"/>
        <v>0</v>
      </c>
      <c r="BW394" s="22">
        <f t="shared" si="728"/>
        <v>0</v>
      </c>
      <c r="BX394" s="22">
        <f t="shared" si="729"/>
        <v>0</v>
      </c>
      <c r="BY394" s="22">
        <f t="shared" si="730"/>
        <v>0</v>
      </c>
      <c r="BZ394" s="22">
        <f t="shared" si="731"/>
        <v>0</v>
      </c>
      <c r="CA394" s="22">
        <f t="shared" si="732"/>
        <v>0</v>
      </c>
      <c r="CB394" s="22">
        <f t="shared" si="733"/>
        <v>0</v>
      </c>
      <c r="CC394" s="22">
        <f t="shared" si="734"/>
        <v>0</v>
      </c>
      <c r="CD394" s="22">
        <f t="shared" si="735"/>
        <v>0</v>
      </c>
      <c r="CE394" s="22">
        <f t="shared" si="736"/>
        <v>0</v>
      </c>
      <c r="CF394" s="22">
        <f t="shared" si="737"/>
        <v>0</v>
      </c>
      <c r="CG394" s="22">
        <f t="shared" si="738"/>
        <v>0</v>
      </c>
      <c r="CH394" s="22">
        <f t="shared" si="739"/>
        <v>0</v>
      </c>
      <c r="CI394" s="22">
        <f t="shared" si="740"/>
        <v>0</v>
      </c>
      <c r="CJ394" s="22">
        <f t="shared" si="741"/>
        <v>0</v>
      </c>
      <c r="CK394" s="22">
        <f t="shared" si="742"/>
        <v>0</v>
      </c>
    </row>
    <row r="395" spans="1:89" x14ac:dyDescent="0.25">
      <c r="A395" t="str">
        <f>VLOOKUP($C395,'Tech Pallet'!$A:$J,10,0)</f>
        <v>NOV</v>
      </c>
      <c r="B395" s="30" t="str">
        <f>VLOOKUP(C395,'Tech Pallet'!A:I,3,0)</f>
        <v>B&amp;J Cups</v>
      </c>
      <c r="C395" s="12">
        <f>VLOOKUP($D395,'DU -UCC'!B:C,2,0)</f>
        <v>69997339</v>
      </c>
      <c r="D395" s="84">
        <v>10076840253309</v>
      </c>
      <c r="E395" s="85" t="s">
        <v>465</v>
      </c>
      <c r="F395" s="86">
        <v>150417</v>
      </c>
      <c r="G395" s="86">
        <v>0</v>
      </c>
      <c r="H395" s="86">
        <v>0</v>
      </c>
      <c r="I395" s="86">
        <v>0</v>
      </c>
      <c r="J395" s="86">
        <v>0</v>
      </c>
      <c r="K395" s="86">
        <v>0</v>
      </c>
      <c r="L395" s="86">
        <v>0</v>
      </c>
      <c r="M395" s="86">
        <v>0</v>
      </c>
      <c r="N395" s="86">
        <v>0</v>
      </c>
      <c r="O395" s="86">
        <v>0</v>
      </c>
      <c r="P395" s="86">
        <v>0</v>
      </c>
      <c r="Q395" s="86">
        <v>0</v>
      </c>
      <c r="R395" s="86">
        <v>0</v>
      </c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23">
        <f t="shared" si="686"/>
        <v>150417</v>
      </c>
      <c r="AF395">
        <f>VLOOKUP($C395,'Tech Pallet'!$A:$I,9,0)</f>
        <v>510</v>
      </c>
      <c r="AG395">
        <f>VLOOKUP($C395,'Tech Pallet'!$A:$H,8,0)</f>
        <v>1.4759999999999999E-3</v>
      </c>
      <c r="AH395" s="25">
        <f t="shared" si="687"/>
        <v>0</v>
      </c>
      <c r="AI395" s="25">
        <f t="shared" si="688"/>
        <v>0</v>
      </c>
      <c r="AJ395" s="8">
        <f t="shared" si="689"/>
        <v>294.93529411764706</v>
      </c>
      <c r="AK395" s="21">
        <f t="shared" si="690"/>
        <v>0</v>
      </c>
      <c r="AL395" s="20">
        <f t="shared" si="691"/>
        <v>0</v>
      </c>
      <c r="AM395" s="21">
        <f t="shared" si="692"/>
        <v>0</v>
      </c>
      <c r="AN395" s="21">
        <f t="shared" si="693"/>
        <v>0</v>
      </c>
      <c r="AO395" s="21">
        <f t="shared" si="694"/>
        <v>0</v>
      </c>
      <c r="AP395" s="21">
        <f t="shared" si="695"/>
        <v>0</v>
      </c>
      <c r="AQ395" s="21">
        <f t="shared" si="696"/>
        <v>0</v>
      </c>
      <c r="AR395" s="21">
        <f t="shared" si="697"/>
        <v>0</v>
      </c>
      <c r="AS395" s="21">
        <f t="shared" si="698"/>
        <v>0</v>
      </c>
      <c r="AT395" s="21">
        <f t="shared" si="699"/>
        <v>0</v>
      </c>
      <c r="AU395" s="21">
        <f t="shared" si="700"/>
        <v>0</v>
      </c>
      <c r="AV395" s="21">
        <f t="shared" si="701"/>
        <v>0</v>
      </c>
      <c r="AW395" s="21">
        <f t="shared" si="702"/>
        <v>0</v>
      </c>
      <c r="AX395" s="21">
        <f t="shared" si="703"/>
        <v>0</v>
      </c>
      <c r="AY395" s="21">
        <f t="shared" si="704"/>
        <v>0</v>
      </c>
      <c r="AZ395" s="21">
        <f t="shared" si="705"/>
        <v>0</v>
      </c>
      <c r="BA395" s="21">
        <f t="shared" si="706"/>
        <v>0</v>
      </c>
      <c r="BB395" s="21">
        <f t="shared" si="707"/>
        <v>0</v>
      </c>
      <c r="BC395" s="21">
        <f t="shared" si="708"/>
        <v>0</v>
      </c>
      <c r="BD395" s="21">
        <f t="shared" si="709"/>
        <v>0</v>
      </c>
      <c r="BE395" s="21">
        <f t="shared" si="710"/>
        <v>0</v>
      </c>
      <c r="BF395" s="21">
        <f t="shared" si="711"/>
        <v>0</v>
      </c>
      <c r="BG395" s="21">
        <f t="shared" si="712"/>
        <v>0</v>
      </c>
      <c r="BH395" s="21">
        <f t="shared" si="713"/>
        <v>0</v>
      </c>
      <c r="BI395" s="21">
        <f t="shared" si="714"/>
        <v>0</v>
      </c>
      <c r="BJ395" s="21">
        <f t="shared" si="715"/>
        <v>0</v>
      </c>
      <c r="BK395" s="17">
        <f t="shared" si="716"/>
        <v>222.01549199999999</v>
      </c>
      <c r="BL395" s="22">
        <f t="shared" si="717"/>
        <v>0</v>
      </c>
      <c r="BM395" s="22">
        <f t="shared" si="718"/>
        <v>0</v>
      </c>
      <c r="BN395" s="22">
        <f t="shared" si="719"/>
        <v>0</v>
      </c>
      <c r="BO395" s="22">
        <f t="shared" si="720"/>
        <v>0</v>
      </c>
      <c r="BP395" s="22">
        <f t="shared" si="721"/>
        <v>0</v>
      </c>
      <c r="BQ395" s="22">
        <f t="shared" si="722"/>
        <v>0</v>
      </c>
      <c r="BR395" s="22">
        <f t="shared" si="723"/>
        <v>0</v>
      </c>
      <c r="BS395" s="22">
        <f t="shared" si="724"/>
        <v>0</v>
      </c>
      <c r="BT395" s="22">
        <f t="shared" si="725"/>
        <v>0</v>
      </c>
      <c r="BU395" s="22">
        <f t="shared" si="726"/>
        <v>0</v>
      </c>
      <c r="BV395" s="22">
        <f t="shared" si="727"/>
        <v>0</v>
      </c>
      <c r="BW395" s="22">
        <f t="shared" si="728"/>
        <v>0</v>
      </c>
      <c r="BX395" s="22">
        <f t="shared" si="729"/>
        <v>0</v>
      </c>
      <c r="BY395" s="22">
        <f t="shared" si="730"/>
        <v>0</v>
      </c>
      <c r="BZ395" s="22">
        <f t="shared" si="731"/>
        <v>0</v>
      </c>
      <c r="CA395" s="22">
        <f t="shared" si="732"/>
        <v>0</v>
      </c>
      <c r="CB395" s="22">
        <f t="shared" si="733"/>
        <v>0</v>
      </c>
      <c r="CC395" s="22">
        <f t="shared" si="734"/>
        <v>0</v>
      </c>
      <c r="CD395" s="22">
        <f t="shared" si="735"/>
        <v>0</v>
      </c>
      <c r="CE395" s="22">
        <f t="shared" si="736"/>
        <v>0</v>
      </c>
      <c r="CF395" s="22">
        <f t="shared" si="737"/>
        <v>0</v>
      </c>
      <c r="CG395" s="22">
        <f t="shared" si="738"/>
        <v>0</v>
      </c>
      <c r="CH395" s="22">
        <f t="shared" si="739"/>
        <v>0</v>
      </c>
      <c r="CI395" s="22">
        <f t="shared" si="740"/>
        <v>0</v>
      </c>
      <c r="CJ395" s="22">
        <f t="shared" si="741"/>
        <v>0</v>
      </c>
      <c r="CK395" s="22">
        <f t="shared" si="742"/>
        <v>0</v>
      </c>
    </row>
    <row r="396" spans="1:89" x14ac:dyDescent="0.25">
      <c r="A396" t="str">
        <f>VLOOKUP($C396,'Tech Pallet'!$A:$J,10,0)</f>
        <v>NOV</v>
      </c>
      <c r="B396" s="30" t="str">
        <f>VLOOKUP(C396,'Tech Pallet'!A:I,3,0)</f>
        <v>MG Sticks</v>
      </c>
      <c r="C396" s="12">
        <f>VLOOKUP($D396,'DU -UCC'!B:C,2,0)</f>
        <v>68649098</v>
      </c>
      <c r="D396" s="84">
        <v>10077567002973</v>
      </c>
      <c r="E396" s="85" t="s">
        <v>466</v>
      </c>
      <c r="F396" s="86">
        <v>24852</v>
      </c>
      <c r="G396" s="86">
        <v>339</v>
      </c>
      <c r="H396" s="86">
        <v>184</v>
      </c>
      <c r="I396" s="86">
        <v>0</v>
      </c>
      <c r="J396" s="86">
        <v>0</v>
      </c>
      <c r="K396" s="86">
        <v>0</v>
      </c>
      <c r="L396" s="86">
        <v>0</v>
      </c>
      <c r="M396" s="86">
        <v>0</v>
      </c>
      <c r="N396" s="86">
        <v>0</v>
      </c>
      <c r="O396" s="86">
        <v>0</v>
      </c>
      <c r="P396" s="86">
        <v>0</v>
      </c>
      <c r="Q396" s="86">
        <v>0</v>
      </c>
      <c r="R396" s="86">
        <v>0</v>
      </c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23">
        <f t="shared" si="686"/>
        <v>25375</v>
      </c>
      <c r="AF396">
        <f>VLOOKUP($C396,'Tech Pallet'!$A:$I,9,0)</f>
        <v>210</v>
      </c>
      <c r="AG396">
        <f>VLOOKUP($C396,'Tech Pallet'!$A:$H,8,0)</f>
        <v>2.0400000000000001E-3</v>
      </c>
      <c r="AH396" s="25">
        <f t="shared" si="687"/>
        <v>523</v>
      </c>
      <c r="AI396" s="25">
        <f t="shared" si="688"/>
        <v>0</v>
      </c>
      <c r="AJ396" s="8">
        <f t="shared" si="689"/>
        <v>118.34285714285714</v>
      </c>
      <c r="AK396" s="21">
        <f t="shared" si="690"/>
        <v>2.4904761904761905</v>
      </c>
      <c r="AL396" s="20">
        <f t="shared" si="691"/>
        <v>0</v>
      </c>
      <c r="AM396" s="21">
        <f t="shared" si="692"/>
        <v>1.6142857142857143</v>
      </c>
      <c r="AN396" s="21">
        <f t="shared" si="693"/>
        <v>0.87619047619047619</v>
      </c>
      <c r="AO396" s="21">
        <f t="shared" si="694"/>
        <v>0</v>
      </c>
      <c r="AP396" s="21">
        <f t="shared" si="695"/>
        <v>0</v>
      </c>
      <c r="AQ396" s="21">
        <f t="shared" si="696"/>
        <v>0</v>
      </c>
      <c r="AR396" s="21">
        <f t="shared" si="697"/>
        <v>0</v>
      </c>
      <c r="AS396" s="21">
        <f t="shared" si="698"/>
        <v>0</v>
      </c>
      <c r="AT396" s="21">
        <f t="shared" si="699"/>
        <v>0</v>
      </c>
      <c r="AU396" s="21">
        <f t="shared" si="700"/>
        <v>0</v>
      </c>
      <c r="AV396" s="21">
        <f t="shared" si="701"/>
        <v>0</v>
      </c>
      <c r="AW396" s="21">
        <f t="shared" si="702"/>
        <v>0</v>
      </c>
      <c r="AX396" s="21">
        <f t="shared" si="703"/>
        <v>0</v>
      </c>
      <c r="AY396" s="21">
        <f t="shared" si="704"/>
        <v>0</v>
      </c>
      <c r="AZ396" s="21">
        <f t="shared" si="705"/>
        <v>0</v>
      </c>
      <c r="BA396" s="21">
        <f t="shared" si="706"/>
        <v>0</v>
      </c>
      <c r="BB396" s="21">
        <f t="shared" si="707"/>
        <v>0</v>
      </c>
      <c r="BC396" s="21">
        <f t="shared" si="708"/>
        <v>0</v>
      </c>
      <c r="BD396" s="21">
        <f t="shared" si="709"/>
        <v>0</v>
      </c>
      <c r="BE396" s="21">
        <f t="shared" si="710"/>
        <v>0</v>
      </c>
      <c r="BF396" s="21">
        <f t="shared" si="711"/>
        <v>0</v>
      </c>
      <c r="BG396" s="21">
        <f t="shared" si="712"/>
        <v>0</v>
      </c>
      <c r="BH396" s="21">
        <f t="shared" si="713"/>
        <v>0</v>
      </c>
      <c r="BI396" s="21">
        <f t="shared" si="714"/>
        <v>0</v>
      </c>
      <c r="BJ396" s="21">
        <f t="shared" si="715"/>
        <v>0</v>
      </c>
      <c r="BK396" s="17">
        <f t="shared" si="716"/>
        <v>50.698080000000004</v>
      </c>
      <c r="BL396" s="22">
        <f t="shared" si="717"/>
        <v>1.0669200000000001</v>
      </c>
      <c r="BM396" s="22">
        <f t="shared" si="718"/>
        <v>0</v>
      </c>
      <c r="BN396" s="22">
        <f t="shared" si="719"/>
        <v>0.69156000000000006</v>
      </c>
      <c r="BO396" s="22">
        <f t="shared" si="720"/>
        <v>0.37536000000000003</v>
      </c>
      <c r="BP396" s="22">
        <f t="shared" si="721"/>
        <v>0</v>
      </c>
      <c r="BQ396" s="22">
        <f t="shared" si="722"/>
        <v>0</v>
      </c>
      <c r="BR396" s="22">
        <f t="shared" si="723"/>
        <v>0</v>
      </c>
      <c r="BS396" s="22">
        <f t="shared" si="724"/>
        <v>0</v>
      </c>
      <c r="BT396" s="22">
        <f t="shared" si="725"/>
        <v>0</v>
      </c>
      <c r="BU396" s="22">
        <f t="shared" si="726"/>
        <v>0</v>
      </c>
      <c r="BV396" s="22">
        <f t="shared" si="727"/>
        <v>0</v>
      </c>
      <c r="BW396" s="22">
        <f t="shared" si="728"/>
        <v>0</v>
      </c>
      <c r="BX396" s="22">
        <f t="shared" si="729"/>
        <v>0</v>
      </c>
      <c r="BY396" s="22">
        <f t="shared" si="730"/>
        <v>0</v>
      </c>
      <c r="BZ396" s="22">
        <f t="shared" si="731"/>
        <v>0</v>
      </c>
      <c r="CA396" s="22">
        <f t="shared" si="732"/>
        <v>0</v>
      </c>
      <c r="CB396" s="22">
        <f t="shared" si="733"/>
        <v>0</v>
      </c>
      <c r="CC396" s="22">
        <f t="shared" si="734"/>
        <v>0</v>
      </c>
      <c r="CD396" s="22">
        <f t="shared" si="735"/>
        <v>0</v>
      </c>
      <c r="CE396" s="22">
        <f t="shared" si="736"/>
        <v>0</v>
      </c>
      <c r="CF396" s="22">
        <f t="shared" si="737"/>
        <v>0</v>
      </c>
      <c r="CG396" s="22">
        <f t="shared" si="738"/>
        <v>0</v>
      </c>
      <c r="CH396" s="22">
        <f t="shared" si="739"/>
        <v>0</v>
      </c>
      <c r="CI396" s="22">
        <f t="shared" si="740"/>
        <v>0</v>
      </c>
      <c r="CJ396" s="22">
        <f t="shared" si="741"/>
        <v>0</v>
      </c>
      <c r="CK396" s="22">
        <f t="shared" si="742"/>
        <v>0</v>
      </c>
    </row>
    <row r="397" spans="1:89" x14ac:dyDescent="0.25">
      <c r="A397" t="str">
        <f>VLOOKUP($C397,'Tech Pallet'!$A:$J,10,0)</f>
        <v>PIC</v>
      </c>
      <c r="B397" s="30" t="str">
        <f>VLOOKUP(C397,'Tech Pallet'!A:I,3,0)</f>
        <v>TALENTI</v>
      </c>
      <c r="C397" s="12">
        <f>VLOOKUP($D397,'DU -UCC'!B:C,2,0)</f>
        <v>68659726</v>
      </c>
      <c r="D397" s="84">
        <v>10186852001550</v>
      </c>
      <c r="E397" s="85" t="s">
        <v>468</v>
      </c>
      <c r="F397" s="86">
        <v>26952</v>
      </c>
      <c r="G397" s="86">
        <v>195</v>
      </c>
      <c r="H397" s="86">
        <v>90</v>
      </c>
      <c r="I397" s="86">
        <v>0</v>
      </c>
      <c r="J397" s="86">
        <v>0</v>
      </c>
      <c r="K397" s="86">
        <v>0</v>
      </c>
      <c r="L397" s="86">
        <v>0</v>
      </c>
      <c r="M397" s="86">
        <v>0</v>
      </c>
      <c r="N397" s="86">
        <v>0</v>
      </c>
      <c r="O397" s="86">
        <v>0</v>
      </c>
      <c r="P397" s="86">
        <v>0</v>
      </c>
      <c r="Q397" s="86">
        <v>0</v>
      </c>
      <c r="R397" s="86">
        <v>0</v>
      </c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23">
        <f t="shared" si="686"/>
        <v>27237</v>
      </c>
      <c r="AF397">
        <f>VLOOKUP($C397,'Tech Pallet'!$A:$I,9,0)</f>
        <v>255</v>
      </c>
      <c r="AG397">
        <f>VLOOKUP($C397,'Tech Pallet'!$A:$H,8,0)</f>
        <v>3.7853439999999999E-3</v>
      </c>
      <c r="AH397" s="25">
        <f t="shared" si="687"/>
        <v>285</v>
      </c>
      <c r="AI397" s="25">
        <f t="shared" si="688"/>
        <v>0</v>
      </c>
      <c r="AJ397" s="8">
        <f t="shared" si="689"/>
        <v>105.69411764705882</v>
      </c>
      <c r="AK397" s="21">
        <f t="shared" si="690"/>
        <v>1.1176470588235294</v>
      </c>
      <c r="AL397" s="20">
        <f t="shared" si="691"/>
        <v>0</v>
      </c>
      <c r="AM397" s="21">
        <f t="shared" si="692"/>
        <v>0.76470588235294112</v>
      </c>
      <c r="AN397" s="21">
        <f t="shared" si="693"/>
        <v>0.35294117647058826</v>
      </c>
      <c r="AO397" s="21">
        <f t="shared" si="694"/>
        <v>0</v>
      </c>
      <c r="AP397" s="21">
        <f t="shared" si="695"/>
        <v>0</v>
      </c>
      <c r="AQ397" s="21">
        <f t="shared" si="696"/>
        <v>0</v>
      </c>
      <c r="AR397" s="21">
        <f t="shared" si="697"/>
        <v>0</v>
      </c>
      <c r="AS397" s="21">
        <f t="shared" si="698"/>
        <v>0</v>
      </c>
      <c r="AT397" s="21">
        <f t="shared" si="699"/>
        <v>0</v>
      </c>
      <c r="AU397" s="21">
        <f t="shared" si="700"/>
        <v>0</v>
      </c>
      <c r="AV397" s="21">
        <f t="shared" si="701"/>
        <v>0</v>
      </c>
      <c r="AW397" s="21">
        <f t="shared" si="702"/>
        <v>0</v>
      </c>
      <c r="AX397" s="21">
        <f t="shared" si="703"/>
        <v>0</v>
      </c>
      <c r="AY397" s="21">
        <f t="shared" si="704"/>
        <v>0</v>
      </c>
      <c r="AZ397" s="21">
        <f t="shared" si="705"/>
        <v>0</v>
      </c>
      <c r="BA397" s="21">
        <f t="shared" si="706"/>
        <v>0</v>
      </c>
      <c r="BB397" s="21">
        <f t="shared" si="707"/>
        <v>0</v>
      </c>
      <c r="BC397" s="21">
        <f t="shared" si="708"/>
        <v>0</v>
      </c>
      <c r="BD397" s="21">
        <f t="shared" si="709"/>
        <v>0</v>
      </c>
      <c r="BE397" s="21">
        <f t="shared" si="710"/>
        <v>0</v>
      </c>
      <c r="BF397" s="21">
        <f t="shared" si="711"/>
        <v>0</v>
      </c>
      <c r="BG397" s="21">
        <f t="shared" si="712"/>
        <v>0</v>
      </c>
      <c r="BH397" s="21">
        <f t="shared" si="713"/>
        <v>0</v>
      </c>
      <c r="BI397" s="21">
        <f t="shared" si="714"/>
        <v>0</v>
      </c>
      <c r="BJ397" s="21">
        <f t="shared" si="715"/>
        <v>0</v>
      </c>
      <c r="BK397" s="17">
        <f t="shared" si="716"/>
        <v>102.022591488</v>
      </c>
      <c r="BL397" s="22">
        <f t="shared" si="717"/>
        <v>1.0788230400000001</v>
      </c>
      <c r="BM397" s="22">
        <f t="shared" si="718"/>
        <v>0</v>
      </c>
      <c r="BN397" s="22">
        <f t="shared" si="719"/>
        <v>0.73814208000000003</v>
      </c>
      <c r="BO397" s="22">
        <f t="shared" si="720"/>
        <v>0.34068095999999998</v>
      </c>
      <c r="BP397" s="22">
        <f t="shared" si="721"/>
        <v>0</v>
      </c>
      <c r="BQ397" s="22">
        <f t="shared" si="722"/>
        <v>0</v>
      </c>
      <c r="BR397" s="22">
        <f t="shared" si="723"/>
        <v>0</v>
      </c>
      <c r="BS397" s="22">
        <f t="shared" si="724"/>
        <v>0</v>
      </c>
      <c r="BT397" s="22">
        <f t="shared" si="725"/>
        <v>0</v>
      </c>
      <c r="BU397" s="22">
        <f t="shared" si="726"/>
        <v>0</v>
      </c>
      <c r="BV397" s="22">
        <f t="shared" si="727"/>
        <v>0</v>
      </c>
      <c r="BW397" s="22">
        <f t="shared" si="728"/>
        <v>0</v>
      </c>
      <c r="BX397" s="22">
        <f t="shared" si="729"/>
        <v>0</v>
      </c>
      <c r="BY397" s="22">
        <f t="shared" si="730"/>
        <v>0</v>
      </c>
      <c r="BZ397" s="22">
        <f t="shared" si="731"/>
        <v>0</v>
      </c>
      <c r="CA397" s="22">
        <f t="shared" si="732"/>
        <v>0</v>
      </c>
      <c r="CB397" s="22">
        <f t="shared" si="733"/>
        <v>0</v>
      </c>
      <c r="CC397" s="22">
        <f t="shared" si="734"/>
        <v>0</v>
      </c>
      <c r="CD397" s="22">
        <f t="shared" si="735"/>
        <v>0</v>
      </c>
      <c r="CE397" s="22">
        <f t="shared" si="736"/>
        <v>0</v>
      </c>
      <c r="CF397" s="22">
        <f t="shared" si="737"/>
        <v>0</v>
      </c>
      <c r="CG397" s="22">
        <f t="shared" si="738"/>
        <v>0</v>
      </c>
      <c r="CH397" s="22">
        <f t="shared" si="739"/>
        <v>0</v>
      </c>
      <c r="CI397" s="22">
        <f t="shared" si="740"/>
        <v>0</v>
      </c>
      <c r="CJ397" s="22">
        <f t="shared" si="741"/>
        <v>0</v>
      </c>
      <c r="CK397" s="22">
        <f t="shared" si="742"/>
        <v>0</v>
      </c>
    </row>
    <row r="398" spans="1:89" x14ac:dyDescent="0.25">
      <c r="A398" t="str">
        <f>VLOOKUP($C398,'Tech Pallet'!$A:$J,10,0)</f>
        <v>PIC</v>
      </c>
      <c r="B398" s="30" t="str">
        <f>VLOOKUP(C398,'Tech Pallet'!A:I,3,0)</f>
        <v>2.4 Gal</v>
      </c>
      <c r="C398" s="12">
        <f>VLOOKUP($D398,'DU -UCC'!B:C,2,0)</f>
        <v>64414212</v>
      </c>
      <c r="D398" s="84">
        <v>10076840004345</v>
      </c>
      <c r="E398" s="85" t="s">
        <v>469</v>
      </c>
      <c r="F398" s="86">
        <v>1280</v>
      </c>
      <c r="G398" s="86">
        <v>8</v>
      </c>
      <c r="H398" s="86">
        <v>0</v>
      </c>
      <c r="I398" s="86">
        <v>0</v>
      </c>
      <c r="J398" s="86">
        <v>0</v>
      </c>
      <c r="K398" s="86">
        <v>0</v>
      </c>
      <c r="L398" s="86">
        <v>0</v>
      </c>
      <c r="M398" s="86">
        <v>114</v>
      </c>
      <c r="N398" s="86">
        <v>0</v>
      </c>
      <c r="O398" s="86">
        <v>29</v>
      </c>
      <c r="P398" s="86">
        <v>0</v>
      </c>
      <c r="Q398" s="86">
        <v>0</v>
      </c>
      <c r="R398" s="86">
        <v>0</v>
      </c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23">
        <f t="shared" ref="AE398:AE411" si="743">SUM(F398:AD398)</f>
        <v>1431</v>
      </c>
      <c r="AF398">
        <f>VLOOKUP($C398,'Tech Pallet'!$A:$I,9,0)</f>
        <v>125</v>
      </c>
      <c r="AG398">
        <f>VLOOKUP($C398,'Tech Pallet'!$A:$H,8,0)</f>
        <v>9.0850000000000011E-3</v>
      </c>
      <c r="AH398" s="25">
        <f t="shared" ref="AH398:AH411" si="744">SUM(G398:R398)</f>
        <v>151</v>
      </c>
      <c r="AI398" s="25">
        <f t="shared" ref="AI398:AI411" si="745">SUM(S398:AD398)</f>
        <v>0</v>
      </c>
      <c r="AJ398" s="8">
        <f t="shared" ref="AJ398:AJ411" si="746">F398/AF398</f>
        <v>10.24</v>
      </c>
      <c r="AK398" s="21">
        <f t="shared" ref="AK398:AK411" si="747">SUM(G398:R398)/AF398</f>
        <v>1.208</v>
      </c>
      <c r="AL398" s="20">
        <f t="shared" ref="AL398:AL411" si="748">SUM(S398:AD398)/AF398</f>
        <v>0</v>
      </c>
      <c r="AM398" s="21">
        <f t="shared" ref="AM398:AM411" si="749">G398/$AF398</f>
        <v>6.4000000000000001E-2</v>
      </c>
      <c r="AN398" s="21">
        <f t="shared" ref="AN398:AN411" si="750">H398/$AF398</f>
        <v>0</v>
      </c>
      <c r="AO398" s="21">
        <f t="shared" ref="AO398:AO411" si="751">I398/$AF398</f>
        <v>0</v>
      </c>
      <c r="AP398" s="21">
        <f t="shared" ref="AP398:AP411" si="752">J398/$AF398</f>
        <v>0</v>
      </c>
      <c r="AQ398" s="21">
        <f t="shared" ref="AQ398:AQ411" si="753">K398/$AF398</f>
        <v>0</v>
      </c>
      <c r="AR398" s="21">
        <f t="shared" ref="AR398:AR411" si="754">L398/$AF398</f>
        <v>0</v>
      </c>
      <c r="AS398" s="21">
        <f t="shared" ref="AS398:AS411" si="755">M398/$AF398</f>
        <v>0.91200000000000003</v>
      </c>
      <c r="AT398" s="21">
        <f t="shared" ref="AT398:AT411" si="756">N398/$AF398</f>
        <v>0</v>
      </c>
      <c r="AU398" s="21">
        <f t="shared" ref="AU398:AU411" si="757">O398/$AF398</f>
        <v>0.23200000000000001</v>
      </c>
      <c r="AV398" s="21">
        <f t="shared" ref="AV398:AV411" si="758">P398/$AF398</f>
        <v>0</v>
      </c>
      <c r="AW398" s="21">
        <f t="shared" ref="AW398:AW411" si="759">Q398/$AF398</f>
        <v>0</v>
      </c>
      <c r="AX398" s="21">
        <f t="shared" ref="AX398:AX411" si="760">R398/$AF398</f>
        <v>0</v>
      </c>
      <c r="AY398" s="21">
        <f t="shared" ref="AY398:AY411" si="761">S398/$AF398</f>
        <v>0</v>
      </c>
      <c r="AZ398" s="21">
        <f t="shared" ref="AZ398:AZ411" si="762">T398/$AF398</f>
        <v>0</v>
      </c>
      <c r="BA398" s="21">
        <f t="shared" ref="BA398:BA411" si="763">U398/$AF398</f>
        <v>0</v>
      </c>
      <c r="BB398" s="21">
        <f t="shared" ref="BB398:BB411" si="764">V398/$AF398</f>
        <v>0</v>
      </c>
      <c r="BC398" s="21">
        <f t="shared" ref="BC398:BC411" si="765">W398/$AF398</f>
        <v>0</v>
      </c>
      <c r="BD398" s="21">
        <f t="shared" ref="BD398:BD411" si="766">X398/$AF398</f>
        <v>0</v>
      </c>
      <c r="BE398" s="21">
        <f t="shared" ref="BE398:BE411" si="767">Y398/$AF398</f>
        <v>0</v>
      </c>
      <c r="BF398" s="21">
        <f t="shared" ref="BF398:BF411" si="768">Z398/$AF398</f>
        <v>0</v>
      </c>
      <c r="BG398" s="21">
        <f t="shared" ref="BG398:BG411" si="769">AA398/$AF398</f>
        <v>0</v>
      </c>
      <c r="BH398" s="21">
        <f t="shared" ref="BH398:BH411" si="770">AB398/$AF398</f>
        <v>0</v>
      </c>
      <c r="BI398" s="21">
        <f t="shared" ref="BI398:BI411" si="771">AC398/$AF398</f>
        <v>0</v>
      </c>
      <c r="BJ398" s="21">
        <f t="shared" ref="BJ398:BJ411" si="772">AD398/$AF398</f>
        <v>0</v>
      </c>
      <c r="BK398" s="17">
        <f t="shared" ref="BK398:BK411" si="773">F398*AG398</f>
        <v>11.628800000000002</v>
      </c>
      <c r="BL398" s="22">
        <f t="shared" ref="BL398:BL411" si="774">SUM(G398:R398)*AG398</f>
        <v>1.3718350000000001</v>
      </c>
      <c r="BM398" s="22">
        <f t="shared" ref="BM398:BM411" si="775">SUM(S398:AD398)*AG398</f>
        <v>0</v>
      </c>
      <c r="BN398" s="22">
        <f t="shared" ref="BN398:BN411" si="776">G398*$AG398</f>
        <v>7.2680000000000008E-2</v>
      </c>
      <c r="BO398" s="22">
        <f t="shared" ref="BO398:BO411" si="777">H398*$AG398</f>
        <v>0</v>
      </c>
      <c r="BP398" s="22">
        <f t="shared" ref="BP398:BP411" si="778">I398*$AG398</f>
        <v>0</v>
      </c>
      <c r="BQ398" s="22">
        <f t="shared" ref="BQ398:BQ411" si="779">J398*$AG398</f>
        <v>0</v>
      </c>
      <c r="BR398" s="22">
        <f t="shared" ref="BR398:BR411" si="780">K398*$AG398</f>
        <v>0</v>
      </c>
      <c r="BS398" s="22">
        <f t="shared" ref="BS398:BS411" si="781">L398*$AG398</f>
        <v>0</v>
      </c>
      <c r="BT398" s="22">
        <f t="shared" ref="BT398:BT411" si="782">M398*$AG398</f>
        <v>1.0356900000000002</v>
      </c>
      <c r="BU398" s="22">
        <f t="shared" ref="BU398:BU411" si="783">N398*$AG398</f>
        <v>0</v>
      </c>
      <c r="BV398" s="22">
        <f t="shared" ref="BV398:BV411" si="784">O398*$AG398</f>
        <v>0.263465</v>
      </c>
      <c r="BW398" s="22">
        <f t="shared" ref="BW398:BW411" si="785">P398*$AG398</f>
        <v>0</v>
      </c>
      <c r="BX398" s="22">
        <f t="shared" ref="BX398:BX411" si="786">Q398*$AG398</f>
        <v>0</v>
      </c>
      <c r="BY398" s="22">
        <f t="shared" ref="BY398:BY411" si="787">R398*$AG398</f>
        <v>0</v>
      </c>
      <c r="BZ398" s="22">
        <f t="shared" ref="BZ398:BZ411" si="788">S398*$AG398</f>
        <v>0</v>
      </c>
      <c r="CA398" s="22">
        <f t="shared" ref="CA398:CA411" si="789">T398*$AG398</f>
        <v>0</v>
      </c>
      <c r="CB398" s="22">
        <f t="shared" ref="CB398:CB411" si="790">U398*$AG398</f>
        <v>0</v>
      </c>
      <c r="CC398" s="22">
        <f t="shared" ref="CC398:CC411" si="791">V398*$AG398</f>
        <v>0</v>
      </c>
      <c r="CD398" s="22">
        <f t="shared" ref="CD398:CD411" si="792">W398*$AG398</f>
        <v>0</v>
      </c>
      <c r="CE398" s="22">
        <f t="shared" ref="CE398:CE411" si="793">X398*$AG398</f>
        <v>0</v>
      </c>
      <c r="CF398" s="22">
        <f t="shared" ref="CF398:CF411" si="794">Y398*$AG398</f>
        <v>0</v>
      </c>
      <c r="CG398" s="22">
        <f t="shared" ref="CG398:CG411" si="795">Z398*$AG398</f>
        <v>0</v>
      </c>
      <c r="CH398" s="22">
        <f t="shared" ref="CH398:CH411" si="796">AA398*$AG398</f>
        <v>0</v>
      </c>
      <c r="CI398" s="22">
        <f t="shared" ref="CI398:CI411" si="797">AB398*$AG398</f>
        <v>0</v>
      </c>
      <c r="CJ398" s="22">
        <f t="shared" ref="CJ398:CJ411" si="798">AC398*$AG398</f>
        <v>0</v>
      </c>
      <c r="CK398" s="22">
        <f t="shared" ref="CK398:CK411" si="799">AD398*$AG398</f>
        <v>0</v>
      </c>
    </row>
    <row r="399" spans="1:89" x14ac:dyDescent="0.25">
      <c r="A399" t="str">
        <f>VLOOKUP($C399,'Tech Pallet'!$A:$J,10,0)</f>
        <v>PIC</v>
      </c>
      <c r="B399" s="30" t="str">
        <f>VLOOKUP(C399,'Tech Pallet'!A:I,3,0)</f>
        <v>2.4 Gal</v>
      </c>
      <c r="C399" s="12">
        <f>VLOOKUP($D399,'DU -UCC'!B:C,2,0)</f>
        <v>69572661</v>
      </c>
      <c r="D399" s="84">
        <v>10076840003904</v>
      </c>
      <c r="E399" s="85" t="s">
        <v>470</v>
      </c>
      <c r="F399" s="86">
        <v>5489</v>
      </c>
      <c r="G399" s="86">
        <v>2</v>
      </c>
      <c r="H399" s="86">
        <v>5</v>
      </c>
      <c r="I399" s="86">
        <v>8</v>
      </c>
      <c r="J399" s="86">
        <v>9</v>
      </c>
      <c r="K399" s="86">
        <v>3</v>
      </c>
      <c r="L399" s="86">
        <v>0</v>
      </c>
      <c r="M399" s="86">
        <v>0</v>
      </c>
      <c r="N399" s="86">
        <v>0</v>
      </c>
      <c r="O399" s="86">
        <v>0</v>
      </c>
      <c r="P399" s="86">
        <v>0</v>
      </c>
      <c r="Q399" s="86">
        <v>0</v>
      </c>
      <c r="R399" s="86">
        <v>0</v>
      </c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23">
        <f t="shared" si="743"/>
        <v>5516</v>
      </c>
      <c r="AF399">
        <f>VLOOKUP($C399,'Tech Pallet'!$A:$I,9,0)</f>
        <v>125</v>
      </c>
      <c r="AG399">
        <f>VLOOKUP($C399,'Tech Pallet'!$A:$H,8,0)</f>
        <v>9.0850000000000011E-3</v>
      </c>
      <c r="AH399" s="25">
        <f t="shared" si="744"/>
        <v>27</v>
      </c>
      <c r="AI399" s="25">
        <f t="shared" si="745"/>
        <v>0</v>
      </c>
      <c r="AJ399" s="8">
        <f t="shared" si="746"/>
        <v>43.911999999999999</v>
      </c>
      <c r="AK399" s="21">
        <f t="shared" si="747"/>
        <v>0.216</v>
      </c>
      <c r="AL399" s="20">
        <f t="shared" si="748"/>
        <v>0</v>
      </c>
      <c r="AM399" s="21">
        <f t="shared" si="749"/>
        <v>1.6E-2</v>
      </c>
      <c r="AN399" s="21">
        <f t="shared" si="750"/>
        <v>0.04</v>
      </c>
      <c r="AO399" s="21">
        <f t="shared" si="751"/>
        <v>6.4000000000000001E-2</v>
      </c>
      <c r="AP399" s="21">
        <f t="shared" si="752"/>
        <v>7.1999999999999995E-2</v>
      </c>
      <c r="AQ399" s="21">
        <f t="shared" si="753"/>
        <v>2.4E-2</v>
      </c>
      <c r="AR399" s="21">
        <f t="shared" si="754"/>
        <v>0</v>
      </c>
      <c r="AS399" s="21">
        <f t="shared" si="755"/>
        <v>0</v>
      </c>
      <c r="AT399" s="21">
        <f t="shared" si="756"/>
        <v>0</v>
      </c>
      <c r="AU399" s="21">
        <f t="shared" si="757"/>
        <v>0</v>
      </c>
      <c r="AV399" s="21">
        <f t="shared" si="758"/>
        <v>0</v>
      </c>
      <c r="AW399" s="21">
        <f t="shared" si="759"/>
        <v>0</v>
      </c>
      <c r="AX399" s="21">
        <f t="shared" si="760"/>
        <v>0</v>
      </c>
      <c r="AY399" s="21">
        <f t="shared" si="761"/>
        <v>0</v>
      </c>
      <c r="AZ399" s="21">
        <f t="shared" si="762"/>
        <v>0</v>
      </c>
      <c r="BA399" s="21">
        <f t="shared" si="763"/>
        <v>0</v>
      </c>
      <c r="BB399" s="21">
        <f t="shared" si="764"/>
        <v>0</v>
      </c>
      <c r="BC399" s="21">
        <f t="shared" si="765"/>
        <v>0</v>
      </c>
      <c r="BD399" s="21">
        <f t="shared" si="766"/>
        <v>0</v>
      </c>
      <c r="BE399" s="21">
        <f t="shared" si="767"/>
        <v>0</v>
      </c>
      <c r="BF399" s="21">
        <f t="shared" si="768"/>
        <v>0</v>
      </c>
      <c r="BG399" s="21">
        <f t="shared" si="769"/>
        <v>0</v>
      </c>
      <c r="BH399" s="21">
        <f t="shared" si="770"/>
        <v>0</v>
      </c>
      <c r="BI399" s="21">
        <f t="shared" si="771"/>
        <v>0</v>
      </c>
      <c r="BJ399" s="21">
        <f t="shared" si="772"/>
        <v>0</v>
      </c>
      <c r="BK399" s="17">
        <f t="shared" si="773"/>
        <v>49.867565000000006</v>
      </c>
      <c r="BL399" s="22">
        <f t="shared" si="774"/>
        <v>0.24529500000000004</v>
      </c>
      <c r="BM399" s="22">
        <f t="shared" si="775"/>
        <v>0</v>
      </c>
      <c r="BN399" s="22">
        <f t="shared" si="776"/>
        <v>1.8170000000000002E-2</v>
      </c>
      <c r="BO399" s="22">
        <f t="shared" si="777"/>
        <v>4.5425000000000007E-2</v>
      </c>
      <c r="BP399" s="22">
        <f t="shared" si="778"/>
        <v>7.2680000000000008E-2</v>
      </c>
      <c r="BQ399" s="22">
        <f t="shared" si="779"/>
        <v>8.1765000000000004E-2</v>
      </c>
      <c r="BR399" s="22">
        <f t="shared" si="780"/>
        <v>2.7255000000000001E-2</v>
      </c>
      <c r="BS399" s="22">
        <f t="shared" si="781"/>
        <v>0</v>
      </c>
      <c r="BT399" s="22">
        <f t="shared" si="782"/>
        <v>0</v>
      </c>
      <c r="BU399" s="22">
        <f t="shared" si="783"/>
        <v>0</v>
      </c>
      <c r="BV399" s="22">
        <f t="shared" si="784"/>
        <v>0</v>
      </c>
      <c r="BW399" s="22">
        <f t="shared" si="785"/>
        <v>0</v>
      </c>
      <c r="BX399" s="22">
        <f t="shared" si="786"/>
        <v>0</v>
      </c>
      <c r="BY399" s="22">
        <f t="shared" si="787"/>
        <v>0</v>
      </c>
      <c r="BZ399" s="22">
        <f t="shared" si="788"/>
        <v>0</v>
      </c>
      <c r="CA399" s="22">
        <f t="shared" si="789"/>
        <v>0</v>
      </c>
      <c r="CB399" s="22">
        <f t="shared" si="790"/>
        <v>0</v>
      </c>
      <c r="CC399" s="22">
        <f t="shared" si="791"/>
        <v>0</v>
      </c>
      <c r="CD399" s="22">
        <f t="shared" si="792"/>
        <v>0</v>
      </c>
      <c r="CE399" s="22">
        <f t="shared" si="793"/>
        <v>0</v>
      </c>
      <c r="CF399" s="22">
        <f t="shared" si="794"/>
        <v>0</v>
      </c>
      <c r="CG399" s="22">
        <f t="shared" si="795"/>
        <v>0</v>
      </c>
      <c r="CH399" s="22">
        <f t="shared" si="796"/>
        <v>0</v>
      </c>
      <c r="CI399" s="22">
        <f t="shared" si="797"/>
        <v>0</v>
      </c>
      <c r="CJ399" s="22">
        <f t="shared" si="798"/>
        <v>0</v>
      </c>
      <c r="CK399" s="22">
        <f t="shared" si="799"/>
        <v>0</v>
      </c>
    </row>
    <row r="400" spans="1:89" x14ac:dyDescent="0.25">
      <c r="A400" t="str">
        <f>VLOOKUP($C400,'Tech Pallet'!$A:$J,10,0)</f>
        <v>NOV</v>
      </c>
      <c r="B400" s="30" t="str">
        <f>VLOOKUP(C400,'Tech Pallet'!A:I,3,0)</f>
        <v>ESS</v>
      </c>
      <c r="C400" s="12">
        <f>VLOOKUP($D400,'DU -UCC'!B:C,2,0)</f>
        <v>64414376</v>
      </c>
      <c r="D400" s="84">
        <v>10041000487306</v>
      </c>
      <c r="E400" s="85" t="s">
        <v>471</v>
      </c>
      <c r="F400" s="86">
        <v>48526</v>
      </c>
      <c r="G400" s="86">
        <v>0</v>
      </c>
      <c r="H400" s="86">
        <v>0</v>
      </c>
      <c r="I400" s="86">
        <v>0</v>
      </c>
      <c r="J400" s="86">
        <v>0</v>
      </c>
      <c r="K400" s="86">
        <v>0</v>
      </c>
      <c r="L400" s="86">
        <v>0</v>
      </c>
      <c r="M400" s="86">
        <v>0</v>
      </c>
      <c r="N400" s="86">
        <v>0</v>
      </c>
      <c r="O400" s="86">
        <v>0</v>
      </c>
      <c r="P400" s="86">
        <v>0</v>
      </c>
      <c r="Q400" s="86">
        <v>0</v>
      </c>
      <c r="R400" s="86">
        <v>0</v>
      </c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23">
        <f t="shared" si="743"/>
        <v>48526</v>
      </c>
      <c r="AF400">
        <f>VLOOKUP($C400,'Tech Pallet'!$A:$I,9,0)</f>
        <v>264</v>
      </c>
      <c r="AG400">
        <f>VLOOKUP($C400,'Tech Pallet'!$A:$H,8,0)</f>
        <v>2.8380000000000002E-3</v>
      </c>
      <c r="AH400" s="25">
        <f t="shared" si="744"/>
        <v>0</v>
      </c>
      <c r="AI400" s="25">
        <f t="shared" si="745"/>
        <v>0</v>
      </c>
      <c r="AJ400" s="8">
        <f t="shared" si="746"/>
        <v>183.81060606060606</v>
      </c>
      <c r="AK400" s="21">
        <f t="shared" si="747"/>
        <v>0</v>
      </c>
      <c r="AL400" s="20">
        <f t="shared" si="748"/>
        <v>0</v>
      </c>
      <c r="AM400" s="21">
        <f t="shared" si="749"/>
        <v>0</v>
      </c>
      <c r="AN400" s="21">
        <f t="shared" si="750"/>
        <v>0</v>
      </c>
      <c r="AO400" s="21">
        <f t="shared" si="751"/>
        <v>0</v>
      </c>
      <c r="AP400" s="21">
        <f t="shared" si="752"/>
        <v>0</v>
      </c>
      <c r="AQ400" s="21">
        <f t="shared" si="753"/>
        <v>0</v>
      </c>
      <c r="AR400" s="21">
        <f t="shared" si="754"/>
        <v>0</v>
      </c>
      <c r="AS400" s="21">
        <f t="shared" si="755"/>
        <v>0</v>
      </c>
      <c r="AT400" s="21">
        <f t="shared" si="756"/>
        <v>0</v>
      </c>
      <c r="AU400" s="21">
        <f t="shared" si="757"/>
        <v>0</v>
      </c>
      <c r="AV400" s="21">
        <f t="shared" si="758"/>
        <v>0</v>
      </c>
      <c r="AW400" s="21">
        <f t="shared" si="759"/>
        <v>0</v>
      </c>
      <c r="AX400" s="21">
        <f t="shared" si="760"/>
        <v>0</v>
      </c>
      <c r="AY400" s="21">
        <f t="shared" si="761"/>
        <v>0</v>
      </c>
      <c r="AZ400" s="21">
        <f t="shared" si="762"/>
        <v>0</v>
      </c>
      <c r="BA400" s="21">
        <f t="shared" si="763"/>
        <v>0</v>
      </c>
      <c r="BB400" s="21">
        <f t="shared" si="764"/>
        <v>0</v>
      </c>
      <c r="BC400" s="21">
        <f t="shared" si="765"/>
        <v>0</v>
      </c>
      <c r="BD400" s="21">
        <f t="shared" si="766"/>
        <v>0</v>
      </c>
      <c r="BE400" s="21">
        <f t="shared" si="767"/>
        <v>0</v>
      </c>
      <c r="BF400" s="21">
        <f t="shared" si="768"/>
        <v>0</v>
      </c>
      <c r="BG400" s="21">
        <f t="shared" si="769"/>
        <v>0</v>
      </c>
      <c r="BH400" s="21">
        <f t="shared" si="770"/>
        <v>0</v>
      </c>
      <c r="BI400" s="21">
        <f t="shared" si="771"/>
        <v>0</v>
      </c>
      <c r="BJ400" s="21">
        <f t="shared" si="772"/>
        <v>0</v>
      </c>
      <c r="BK400" s="17">
        <f t="shared" si="773"/>
        <v>137.71678800000001</v>
      </c>
      <c r="BL400" s="22">
        <f t="shared" si="774"/>
        <v>0</v>
      </c>
      <c r="BM400" s="22">
        <f t="shared" si="775"/>
        <v>0</v>
      </c>
      <c r="BN400" s="22">
        <f t="shared" si="776"/>
        <v>0</v>
      </c>
      <c r="BO400" s="22">
        <f t="shared" si="777"/>
        <v>0</v>
      </c>
      <c r="BP400" s="22">
        <f t="shared" si="778"/>
        <v>0</v>
      </c>
      <c r="BQ400" s="22">
        <f t="shared" si="779"/>
        <v>0</v>
      </c>
      <c r="BR400" s="22">
        <f t="shared" si="780"/>
        <v>0</v>
      </c>
      <c r="BS400" s="22">
        <f t="shared" si="781"/>
        <v>0</v>
      </c>
      <c r="BT400" s="22">
        <f t="shared" si="782"/>
        <v>0</v>
      </c>
      <c r="BU400" s="22">
        <f t="shared" si="783"/>
        <v>0</v>
      </c>
      <c r="BV400" s="22">
        <f t="shared" si="784"/>
        <v>0</v>
      </c>
      <c r="BW400" s="22">
        <f t="shared" si="785"/>
        <v>0</v>
      </c>
      <c r="BX400" s="22">
        <f t="shared" si="786"/>
        <v>0</v>
      </c>
      <c r="BY400" s="22">
        <f t="shared" si="787"/>
        <v>0</v>
      </c>
      <c r="BZ400" s="22">
        <f t="shared" si="788"/>
        <v>0</v>
      </c>
      <c r="CA400" s="22">
        <f t="shared" si="789"/>
        <v>0</v>
      </c>
      <c r="CB400" s="22">
        <f t="shared" si="790"/>
        <v>0</v>
      </c>
      <c r="CC400" s="22">
        <f t="shared" si="791"/>
        <v>0</v>
      </c>
      <c r="CD400" s="22">
        <f t="shared" si="792"/>
        <v>0</v>
      </c>
      <c r="CE400" s="22">
        <f t="shared" si="793"/>
        <v>0</v>
      </c>
      <c r="CF400" s="22">
        <f t="shared" si="794"/>
        <v>0</v>
      </c>
      <c r="CG400" s="22">
        <f t="shared" si="795"/>
        <v>0</v>
      </c>
      <c r="CH400" s="22">
        <f t="shared" si="796"/>
        <v>0</v>
      </c>
      <c r="CI400" s="22">
        <f t="shared" si="797"/>
        <v>0</v>
      </c>
      <c r="CJ400" s="22">
        <f t="shared" si="798"/>
        <v>0</v>
      </c>
      <c r="CK400" s="22">
        <f t="shared" si="799"/>
        <v>0</v>
      </c>
    </row>
    <row r="401" spans="1:89" x14ac:dyDescent="0.25">
      <c r="A401" t="str">
        <f>VLOOKUP($C401,'Tech Pallet'!$A:$J,10,0)</f>
        <v>PIC</v>
      </c>
      <c r="B401" s="30" t="str">
        <f>VLOOKUP(C401,'Tech Pallet'!A:I,3,0)</f>
        <v>2.4 Gal</v>
      </c>
      <c r="C401" s="12">
        <f>VLOOKUP($D401,'DU -UCC'!B:C,2,0)</f>
        <v>69970148</v>
      </c>
      <c r="D401" s="84">
        <v>10076840004116</v>
      </c>
      <c r="E401" s="85" t="s">
        <v>472</v>
      </c>
      <c r="F401" s="86">
        <v>7561</v>
      </c>
      <c r="G401" s="86">
        <v>30</v>
      </c>
      <c r="H401" s="86">
        <v>35</v>
      </c>
      <c r="I401" s="86">
        <v>133</v>
      </c>
      <c r="J401" s="86">
        <v>0</v>
      </c>
      <c r="K401" s="86">
        <v>10</v>
      </c>
      <c r="L401" s="86">
        <v>0</v>
      </c>
      <c r="M401" s="86">
        <v>0</v>
      </c>
      <c r="N401" s="86">
        <v>0</v>
      </c>
      <c r="O401" s="86">
        <v>0</v>
      </c>
      <c r="P401" s="86">
        <v>0</v>
      </c>
      <c r="Q401" s="86">
        <v>0</v>
      </c>
      <c r="R401" s="86">
        <v>0</v>
      </c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23">
        <f t="shared" si="743"/>
        <v>7769</v>
      </c>
      <c r="AF401">
        <f>VLOOKUP($C401,'Tech Pallet'!$A:$I,9,0)</f>
        <v>125</v>
      </c>
      <c r="AG401">
        <f>VLOOKUP($C401,'Tech Pallet'!$A:$H,8,0)</f>
        <v>9.0850000000000011E-3</v>
      </c>
      <c r="AH401" s="25">
        <f t="shared" si="744"/>
        <v>208</v>
      </c>
      <c r="AI401" s="25">
        <f t="shared" si="745"/>
        <v>0</v>
      </c>
      <c r="AJ401" s="8">
        <f t="shared" si="746"/>
        <v>60.488</v>
      </c>
      <c r="AK401" s="21">
        <f t="shared" si="747"/>
        <v>1.6639999999999999</v>
      </c>
      <c r="AL401" s="20">
        <f t="shared" si="748"/>
        <v>0</v>
      </c>
      <c r="AM401" s="21">
        <f t="shared" si="749"/>
        <v>0.24</v>
      </c>
      <c r="AN401" s="21">
        <f t="shared" si="750"/>
        <v>0.28000000000000003</v>
      </c>
      <c r="AO401" s="21">
        <f t="shared" si="751"/>
        <v>1.0640000000000001</v>
      </c>
      <c r="AP401" s="21">
        <f t="shared" si="752"/>
        <v>0</v>
      </c>
      <c r="AQ401" s="21">
        <f t="shared" si="753"/>
        <v>0.08</v>
      </c>
      <c r="AR401" s="21">
        <f t="shared" si="754"/>
        <v>0</v>
      </c>
      <c r="AS401" s="21">
        <f t="shared" si="755"/>
        <v>0</v>
      </c>
      <c r="AT401" s="21">
        <f t="shared" si="756"/>
        <v>0</v>
      </c>
      <c r="AU401" s="21">
        <f t="shared" si="757"/>
        <v>0</v>
      </c>
      <c r="AV401" s="21">
        <f t="shared" si="758"/>
        <v>0</v>
      </c>
      <c r="AW401" s="21">
        <f t="shared" si="759"/>
        <v>0</v>
      </c>
      <c r="AX401" s="21">
        <f t="shared" si="760"/>
        <v>0</v>
      </c>
      <c r="AY401" s="21">
        <f t="shared" si="761"/>
        <v>0</v>
      </c>
      <c r="AZ401" s="21">
        <f t="shared" si="762"/>
        <v>0</v>
      </c>
      <c r="BA401" s="21">
        <f t="shared" si="763"/>
        <v>0</v>
      </c>
      <c r="BB401" s="21">
        <f t="shared" si="764"/>
        <v>0</v>
      </c>
      <c r="BC401" s="21">
        <f t="shared" si="765"/>
        <v>0</v>
      </c>
      <c r="BD401" s="21">
        <f t="shared" si="766"/>
        <v>0</v>
      </c>
      <c r="BE401" s="21">
        <f t="shared" si="767"/>
        <v>0</v>
      </c>
      <c r="BF401" s="21">
        <f t="shared" si="768"/>
        <v>0</v>
      </c>
      <c r="BG401" s="21">
        <f t="shared" si="769"/>
        <v>0</v>
      </c>
      <c r="BH401" s="21">
        <f t="shared" si="770"/>
        <v>0</v>
      </c>
      <c r="BI401" s="21">
        <f t="shared" si="771"/>
        <v>0</v>
      </c>
      <c r="BJ401" s="21">
        <f t="shared" si="772"/>
        <v>0</v>
      </c>
      <c r="BK401" s="17">
        <f t="shared" si="773"/>
        <v>68.691685000000007</v>
      </c>
      <c r="BL401" s="22">
        <f t="shared" si="774"/>
        <v>1.8896800000000002</v>
      </c>
      <c r="BM401" s="22">
        <f t="shared" si="775"/>
        <v>0</v>
      </c>
      <c r="BN401" s="22">
        <f t="shared" si="776"/>
        <v>0.27255000000000001</v>
      </c>
      <c r="BO401" s="22">
        <f t="shared" si="777"/>
        <v>0.31797500000000006</v>
      </c>
      <c r="BP401" s="22">
        <f t="shared" si="778"/>
        <v>1.2083050000000002</v>
      </c>
      <c r="BQ401" s="22">
        <f t="shared" si="779"/>
        <v>0</v>
      </c>
      <c r="BR401" s="22">
        <f t="shared" si="780"/>
        <v>9.0850000000000014E-2</v>
      </c>
      <c r="BS401" s="22">
        <f t="shared" si="781"/>
        <v>0</v>
      </c>
      <c r="BT401" s="22">
        <f t="shared" si="782"/>
        <v>0</v>
      </c>
      <c r="BU401" s="22">
        <f t="shared" si="783"/>
        <v>0</v>
      </c>
      <c r="BV401" s="22">
        <f t="shared" si="784"/>
        <v>0</v>
      </c>
      <c r="BW401" s="22">
        <f t="shared" si="785"/>
        <v>0</v>
      </c>
      <c r="BX401" s="22">
        <f t="shared" si="786"/>
        <v>0</v>
      </c>
      <c r="BY401" s="22">
        <f t="shared" si="787"/>
        <v>0</v>
      </c>
      <c r="BZ401" s="22">
        <f t="shared" si="788"/>
        <v>0</v>
      </c>
      <c r="CA401" s="22">
        <f t="shared" si="789"/>
        <v>0</v>
      </c>
      <c r="CB401" s="22">
        <f t="shared" si="790"/>
        <v>0</v>
      </c>
      <c r="CC401" s="22">
        <f t="shared" si="791"/>
        <v>0</v>
      </c>
      <c r="CD401" s="22">
        <f t="shared" si="792"/>
        <v>0</v>
      </c>
      <c r="CE401" s="22">
        <f t="shared" si="793"/>
        <v>0</v>
      </c>
      <c r="CF401" s="22">
        <f t="shared" si="794"/>
        <v>0</v>
      </c>
      <c r="CG401" s="22">
        <f t="shared" si="795"/>
        <v>0</v>
      </c>
      <c r="CH401" s="22">
        <f t="shared" si="796"/>
        <v>0</v>
      </c>
      <c r="CI401" s="22">
        <f t="shared" si="797"/>
        <v>0</v>
      </c>
      <c r="CJ401" s="22">
        <f t="shared" si="798"/>
        <v>0</v>
      </c>
      <c r="CK401" s="22">
        <f t="shared" si="799"/>
        <v>0</v>
      </c>
    </row>
    <row r="402" spans="1:89" x14ac:dyDescent="0.25">
      <c r="A402" t="str">
        <f>VLOOKUP($C402,'Tech Pallet'!$A:$J,10,0)</f>
        <v>PIC</v>
      </c>
      <c r="B402" s="30" t="str">
        <f>VLOOKUP(C402,'Tech Pallet'!A:I,3,0)</f>
        <v>2.4 Gal</v>
      </c>
      <c r="C402" s="12">
        <f>VLOOKUP($D402,'DU -UCC'!B:C,2,0)</f>
        <v>62735648</v>
      </c>
      <c r="D402" s="84">
        <v>10076840003294</v>
      </c>
      <c r="E402" s="85" t="s">
        <v>473</v>
      </c>
      <c r="F402" s="86">
        <v>4463</v>
      </c>
      <c r="G402" s="86">
        <v>172</v>
      </c>
      <c r="H402" s="86">
        <v>89</v>
      </c>
      <c r="I402" s="86">
        <v>0</v>
      </c>
      <c r="J402" s="86">
        <v>0</v>
      </c>
      <c r="K402" s="86">
        <v>0</v>
      </c>
      <c r="L402" s="86">
        <v>0</v>
      </c>
      <c r="M402" s="86">
        <v>0</v>
      </c>
      <c r="N402" s="86">
        <v>0</v>
      </c>
      <c r="O402" s="86">
        <v>0</v>
      </c>
      <c r="P402" s="86">
        <v>0</v>
      </c>
      <c r="Q402" s="86">
        <v>0</v>
      </c>
      <c r="R402" s="86">
        <v>0</v>
      </c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23">
        <f t="shared" si="743"/>
        <v>4724</v>
      </c>
      <c r="AF402">
        <f>VLOOKUP($C402,'Tech Pallet'!$A:$I,9,0)</f>
        <v>125</v>
      </c>
      <c r="AG402">
        <f>VLOOKUP($C402,'Tech Pallet'!$A:$H,8,0)</f>
        <v>9.0850000000000011E-3</v>
      </c>
      <c r="AH402" s="25">
        <f t="shared" si="744"/>
        <v>261</v>
      </c>
      <c r="AI402" s="25">
        <f t="shared" si="745"/>
        <v>0</v>
      </c>
      <c r="AJ402" s="8">
        <f t="shared" si="746"/>
        <v>35.704000000000001</v>
      </c>
      <c r="AK402" s="21">
        <f t="shared" si="747"/>
        <v>2.0880000000000001</v>
      </c>
      <c r="AL402" s="20">
        <f t="shared" si="748"/>
        <v>0</v>
      </c>
      <c r="AM402" s="21">
        <f t="shared" si="749"/>
        <v>1.3759999999999999</v>
      </c>
      <c r="AN402" s="21">
        <f t="shared" si="750"/>
        <v>0.71199999999999997</v>
      </c>
      <c r="AO402" s="21">
        <f t="shared" si="751"/>
        <v>0</v>
      </c>
      <c r="AP402" s="21">
        <f t="shared" si="752"/>
        <v>0</v>
      </c>
      <c r="AQ402" s="21">
        <f t="shared" si="753"/>
        <v>0</v>
      </c>
      <c r="AR402" s="21">
        <f t="shared" si="754"/>
        <v>0</v>
      </c>
      <c r="AS402" s="21">
        <f t="shared" si="755"/>
        <v>0</v>
      </c>
      <c r="AT402" s="21">
        <f t="shared" si="756"/>
        <v>0</v>
      </c>
      <c r="AU402" s="21">
        <f t="shared" si="757"/>
        <v>0</v>
      </c>
      <c r="AV402" s="21">
        <f t="shared" si="758"/>
        <v>0</v>
      </c>
      <c r="AW402" s="21">
        <f t="shared" si="759"/>
        <v>0</v>
      </c>
      <c r="AX402" s="21">
        <f t="shared" si="760"/>
        <v>0</v>
      </c>
      <c r="AY402" s="21">
        <f t="shared" si="761"/>
        <v>0</v>
      </c>
      <c r="AZ402" s="21">
        <f t="shared" si="762"/>
        <v>0</v>
      </c>
      <c r="BA402" s="21">
        <f t="shared" si="763"/>
        <v>0</v>
      </c>
      <c r="BB402" s="21">
        <f t="shared" si="764"/>
        <v>0</v>
      </c>
      <c r="BC402" s="21">
        <f t="shared" si="765"/>
        <v>0</v>
      </c>
      <c r="BD402" s="21">
        <f t="shared" si="766"/>
        <v>0</v>
      </c>
      <c r="BE402" s="21">
        <f t="shared" si="767"/>
        <v>0</v>
      </c>
      <c r="BF402" s="21">
        <f t="shared" si="768"/>
        <v>0</v>
      </c>
      <c r="BG402" s="21">
        <f t="shared" si="769"/>
        <v>0</v>
      </c>
      <c r="BH402" s="21">
        <f t="shared" si="770"/>
        <v>0</v>
      </c>
      <c r="BI402" s="21">
        <f t="shared" si="771"/>
        <v>0</v>
      </c>
      <c r="BJ402" s="21">
        <f t="shared" si="772"/>
        <v>0</v>
      </c>
      <c r="BK402" s="17">
        <f t="shared" si="773"/>
        <v>40.546355000000005</v>
      </c>
      <c r="BL402" s="22">
        <f t="shared" si="774"/>
        <v>2.3711850000000001</v>
      </c>
      <c r="BM402" s="22">
        <f t="shared" si="775"/>
        <v>0</v>
      </c>
      <c r="BN402" s="22">
        <f t="shared" si="776"/>
        <v>1.5626200000000001</v>
      </c>
      <c r="BO402" s="22">
        <f t="shared" si="777"/>
        <v>0.80856500000000009</v>
      </c>
      <c r="BP402" s="22">
        <f t="shared" si="778"/>
        <v>0</v>
      </c>
      <c r="BQ402" s="22">
        <f t="shared" si="779"/>
        <v>0</v>
      </c>
      <c r="BR402" s="22">
        <f t="shared" si="780"/>
        <v>0</v>
      </c>
      <c r="BS402" s="22">
        <f t="shared" si="781"/>
        <v>0</v>
      </c>
      <c r="BT402" s="22">
        <f t="shared" si="782"/>
        <v>0</v>
      </c>
      <c r="BU402" s="22">
        <f t="shared" si="783"/>
        <v>0</v>
      </c>
      <c r="BV402" s="22">
        <f t="shared" si="784"/>
        <v>0</v>
      </c>
      <c r="BW402" s="22">
        <f t="shared" si="785"/>
        <v>0</v>
      </c>
      <c r="BX402" s="22">
        <f t="shared" si="786"/>
        <v>0</v>
      </c>
      <c r="BY402" s="22">
        <f t="shared" si="787"/>
        <v>0</v>
      </c>
      <c r="BZ402" s="22">
        <f t="shared" si="788"/>
        <v>0</v>
      </c>
      <c r="CA402" s="22">
        <f t="shared" si="789"/>
        <v>0</v>
      </c>
      <c r="CB402" s="22">
        <f t="shared" si="790"/>
        <v>0</v>
      </c>
      <c r="CC402" s="22">
        <f t="shared" si="791"/>
        <v>0</v>
      </c>
      <c r="CD402" s="22">
        <f t="shared" si="792"/>
        <v>0</v>
      </c>
      <c r="CE402" s="22">
        <f t="shared" si="793"/>
        <v>0</v>
      </c>
      <c r="CF402" s="22">
        <f t="shared" si="794"/>
        <v>0</v>
      </c>
      <c r="CG402" s="22">
        <f t="shared" si="795"/>
        <v>0</v>
      </c>
      <c r="CH402" s="22">
        <f t="shared" si="796"/>
        <v>0</v>
      </c>
      <c r="CI402" s="22">
        <f t="shared" si="797"/>
        <v>0</v>
      </c>
      <c r="CJ402" s="22">
        <f t="shared" si="798"/>
        <v>0</v>
      </c>
      <c r="CK402" s="22">
        <f t="shared" si="799"/>
        <v>0</v>
      </c>
    </row>
    <row r="403" spans="1:89" x14ac:dyDescent="0.25">
      <c r="A403" t="str">
        <f>VLOOKUP($C403,'Tech Pallet'!$A:$J,10,0)</f>
        <v>PIC</v>
      </c>
      <c r="B403" s="30" t="str">
        <f>VLOOKUP(C403,'Tech Pallet'!A:I,3,0)</f>
        <v>2.4 Gal</v>
      </c>
      <c r="C403" s="12">
        <f>VLOOKUP($D403,'DU -UCC'!B:C,2,0)</f>
        <v>69797331</v>
      </c>
      <c r="D403" s="84">
        <v>10076840004062</v>
      </c>
      <c r="E403" s="85" t="s">
        <v>474</v>
      </c>
      <c r="F403" s="86">
        <v>7379</v>
      </c>
      <c r="G403" s="86">
        <v>0</v>
      </c>
      <c r="H403" s="86">
        <v>0</v>
      </c>
      <c r="I403" s="86">
        <v>0</v>
      </c>
      <c r="J403" s="86">
        <v>0</v>
      </c>
      <c r="K403" s="86">
        <v>0</v>
      </c>
      <c r="L403" s="86">
        <v>0</v>
      </c>
      <c r="M403" s="86">
        <v>0</v>
      </c>
      <c r="N403" s="86">
        <v>0</v>
      </c>
      <c r="O403" s="86">
        <v>0</v>
      </c>
      <c r="P403" s="86">
        <v>0</v>
      </c>
      <c r="Q403" s="86">
        <v>0</v>
      </c>
      <c r="R403" s="86">
        <v>0</v>
      </c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23">
        <f t="shared" si="743"/>
        <v>7379</v>
      </c>
      <c r="AF403">
        <f>VLOOKUP($C403,'Tech Pallet'!$A:$I,9,0)</f>
        <v>125</v>
      </c>
      <c r="AG403">
        <f>VLOOKUP($C403,'Tech Pallet'!$A:$H,8,0)</f>
        <v>9.0850000000000011E-3</v>
      </c>
      <c r="AH403" s="25">
        <f t="shared" si="744"/>
        <v>0</v>
      </c>
      <c r="AI403" s="25">
        <f t="shared" si="745"/>
        <v>0</v>
      </c>
      <c r="AJ403" s="8">
        <f t="shared" si="746"/>
        <v>59.031999999999996</v>
      </c>
      <c r="AK403" s="21">
        <f t="shared" si="747"/>
        <v>0</v>
      </c>
      <c r="AL403" s="20">
        <f t="shared" si="748"/>
        <v>0</v>
      </c>
      <c r="AM403" s="21">
        <f t="shared" si="749"/>
        <v>0</v>
      </c>
      <c r="AN403" s="21">
        <f t="shared" si="750"/>
        <v>0</v>
      </c>
      <c r="AO403" s="21">
        <f t="shared" si="751"/>
        <v>0</v>
      </c>
      <c r="AP403" s="21">
        <f t="shared" si="752"/>
        <v>0</v>
      </c>
      <c r="AQ403" s="21">
        <f t="shared" si="753"/>
        <v>0</v>
      </c>
      <c r="AR403" s="21">
        <f t="shared" si="754"/>
        <v>0</v>
      </c>
      <c r="AS403" s="21">
        <f t="shared" si="755"/>
        <v>0</v>
      </c>
      <c r="AT403" s="21">
        <f t="shared" si="756"/>
        <v>0</v>
      </c>
      <c r="AU403" s="21">
        <f t="shared" si="757"/>
        <v>0</v>
      </c>
      <c r="AV403" s="21">
        <f t="shared" si="758"/>
        <v>0</v>
      </c>
      <c r="AW403" s="21">
        <f t="shared" si="759"/>
        <v>0</v>
      </c>
      <c r="AX403" s="21">
        <f t="shared" si="760"/>
        <v>0</v>
      </c>
      <c r="AY403" s="21">
        <f t="shared" si="761"/>
        <v>0</v>
      </c>
      <c r="AZ403" s="21">
        <f t="shared" si="762"/>
        <v>0</v>
      </c>
      <c r="BA403" s="21">
        <f t="shared" si="763"/>
        <v>0</v>
      </c>
      <c r="BB403" s="21">
        <f t="shared" si="764"/>
        <v>0</v>
      </c>
      <c r="BC403" s="21">
        <f t="shared" si="765"/>
        <v>0</v>
      </c>
      <c r="BD403" s="21">
        <f t="shared" si="766"/>
        <v>0</v>
      </c>
      <c r="BE403" s="21">
        <f t="shared" si="767"/>
        <v>0</v>
      </c>
      <c r="BF403" s="21">
        <f t="shared" si="768"/>
        <v>0</v>
      </c>
      <c r="BG403" s="21">
        <f t="shared" si="769"/>
        <v>0</v>
      </c>
      <c r="BH403" s="21">
        <f t="shared" si="770"/>
        <v>0</v>
      </c>
      <c r="BI403" s="21">
        <f t="shared" si="771"/>
        <v>0</v>
      </c>
      <c r="BJ403" s="21">
        <f t="shared" si="772"/>
        <v>0</v>
      </c>
      <c r="BK403" s="17">
        <f t="shared" si="773"/>
        <v>67.038215000000008</v>
      </c>
      <c r="BL403" s="22">
        <f t="shared" si="774"/>
        <v>0</v>
      </c>
      <c r="BM403" s="22">
        <f t="shared" si="775"/>
        <v>0</v>
      </c>
      <c r="BN403" s="22">
        <f t="shared" si="776"/>
        <v>0</v>
      </c>
      <c r="BO403" s="22">
        <f t="shared" si="777"/>
        <v>0</v>
      </c>
      <c r="BP403" s="22">
        <f t="shared" si="778"/>
        <v>0</v>
      </c>
      <c r="BQ403" s="22">
        <f t="shared" si="779"/>
        <v>0</v>
      </c>
      <c r="BR403" s="22">
        <f t="shared" si="780"/>
        <v>0</v>
      </c>
      <c r="BS403" s="22">
        <f t="shared" si="781"/>
        <v>0</v>
      </c>
      <c r="BT403" s="22">
        <f t="shared" si="782"/>
        <v>0</v>
      </c>
      <c r="BU403" s="22">
        <f t="shared" si="783"/>
        <v>0</v>
      </c>
      <c r="BV403" s="22">
        <f t="shared" si="784"/>
        <v>0</v>
      </c>
      <c r="BW403" s="22">
        <f t="shared" si="785"/>
        <v>0</v>
      </c>
      <c r="BX403" s="22">
        <f t="shared" si="786"/>
        <v>0</v>
      </c>
      <c r="BY403" s="22">
        <f t="shared" si="787"/>
        <v>0</v>
      </c>
      <c r="BZ403" s="22">
        <f t="shared" si="788"/>
        <v>0</v>
      </c>
      <c r="CA403" s="22">
        <f t="shared" si="789"/>
        <v>0</v>
      </c>
      <c r="CB403" s="22">
        <f t="shared" si="790"/>
        <v>0</v>
      </c>
      <c r="CC403" s="22">
        <f t="shared" si="791"/>
        <v>0</v>
      </c>
      <c r="CD403" s="22">
        <f t="shared" si="792"/>
        <v>0</v>
      </c>
      <c r="CE403" s="22">
        <f t="shared" si="793"/>
        <v>0</v>
      </c>
      <c r="CF403" s="22">
        <f t="shared" si="794"/>
        <v>0</v>
      </c>
      <c r="CG403" s="22">
        <f t="shared" si="795"/>
        <v>0</v>
      </c>
      <c r="CH403" s="22">
        <f t="shared" si="796"/>
        <v>0</v>
      </c>
      <c r="CI403" s="22">
        <f t="shared" si="797"/>
        <v>0</v>
      </c>
      <c r="CJ403" s="22">
        <f t="shared" si="798"/>
        <v>0</v>
      </c>
      <c r="CK403" s="22">
        <f t="shared" si="799"/>
        <v>0</v>
      </c>
    </row>
    <row r="404" spans="1:89" x14ac:dyDescent="0.25">
      <c r="A404" t="str">
        <f>VLOOKUP($C404,'Tech Pallet'!$A:$J,10,0)</f>
        <v>PIC</v>
      </c>
      <c r="B404" s="30" t="str">
        <f>VLOOKUP(C404,'Tech Pallet'!A:I,3,0)</f>
        <v>2.4 Gal</v>
      </c>
      <c r="C404" s="12">
        <f>VLOOKUP($D404,'DU -UCC'!B:C,2,0)</f>
        <v>69797358</v>
      </c>
      <c r="D404" s="84">
        <v>10076840004079</v>
      </c>
      <c r="E404" s="85" t="s">
        <v>477</v>
      </c>
      <c r="F404" s="86">
        <v>2917</v>
      </c>
      <c r="G404" s="86">
        <v>0</v>
      </c>
      <c r="H404" s="86">
        <v>0</v>
      </c>
      <c r="I404" s="86">
        <v>0</v>
      </c>
      <c r="J404" s="86">
        <v>0</v>
      </c>
      <c r="K404" s="86">
        <v>0</v>
      </c>
      <c r="L404" s="86">
        <v>0</v>
      </c>
      <c r="M404" s="86">
        <v>0</v>
      </c>
      <c r="N404" s="86">
        <v>0</v>
      </c>
      <c r="O404" s="86">
        <v>0</v>
      </c>
      <c r="P404" s="86">
        <v>0</v>
      </c>
      <c r="Q404" s="86">
        <v>0</v>
      </c>
      <c r="R404" s="86">
        <v>0</v>
      </c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23">
        <f t="shared" si="743"/>
        <v>2917</v>
      </c>
      <c r="AF404">
        <f>VLOOKUP($C404,'Tech Pallet'!$A:$I,9,0)</f>
        <v>125</v>
      </c>
      <c r="AG404">
        <f>VLOOKUP($C404,'Tech Pallet'!$A:$H,8,0)</f>
        <v>9.0850000000000011E-3</v>
      </c>
      <c r="AH404" s="25">
        <f t="shared" si="744"/>
        <v>0</v>
      </c>
      <c r="AI404" s="25">
        <f t="shared" si="745"/>
        <v>0</v>
      </c>
      <c r="AJ404" s="8">
        <f t="shared" si="746"/>
        <v>23.335999999999999</v>
      </c>
      <c r="AK404" s="21">
        <f t="shared" si="747"/>
        <v>0</v>
      </c>
      <c r="AL404" s="20">
        <f t="shared" si="748"/>
        <v>0</v>
      </c>
      <c r="AM404" s="21">
        <f t="shared" si="749"/>
        <v>0</v>
      </c>
      <c r="AN404" s="21">
        <f t="shared" si="750"/>
        <v>0</v>
      </c>
      <c r="AO404" s="21">
        <f t="shared" si="751"/>
        <v>0</v>
      </c>
      <c r="AP404" s="21">
        <f t="shared" si="752"/>
        <v>0</v>
      </c>
      <c r="AQ404" s="21">
        <f t="shared" si="753"/>
        <v>0</v>
      </c>
      <c r="AR404" s="21">
        <f t="shared" si="754"/>
        <v>0</v>
      </c>
      <c r="AS404" s="21">
        <f t="shared" si="755"/>
        <v>0</v>
      </c>
      <c r="AT404" s="21">
        <f t="shared" si="756"/>
        <v>0</v>
      </c>
      <c r="AU404" s="21">
        <f t="shared" si="757"/>
        <v>0</v>
      </c>
      <c r="AV404" s="21">
        <f t="shared" si="758"/>
        <v>0</v>
      </c>
      <c r="AW404" s="21">
        <f t="shared" si="759"/>
        <v>0</v>
      </c>
      <c r="AX404" s="21">
        <f t="shared" si="760"/>
        <v>0</v>
      </c>
      <c r="AY404" s="21">
        <f t="shared" si="761"/>
        <v>0</v>
      </c>
      <c r="AZ404" s="21">
        <f t="shared" si="762"/>
        <v>0</v>
      </c>
      <c r="BA404" s="21">
        <f t="shared" si="763"/>
        <v>0</v>
      </c>
      <c r="BB404" s="21">
        <f t="shared" si="764"/>
        <v>0</v>
      </c>
      <c r="BC404" s="21">
        <f t="shared" si="765"/>
        <v>0</v>
      </c>
      <c r="BD404" s="21">
        <f t="shared" si="766"/>
        <v>0</v>
      </c>
      <c r="BE404" s="21">
        <f t="shared" si="767"/>
        <v>0</v>
      </c>
      <c r="BF404" s="21">
        <f t="shared" si="768"/>
        <v>0</v>
      </c>
      <c r="BG404" s="21">
        <f t="shared" si="769"/>
        <v>0</v>
      </c>
      <c r="BH404" s="21">
        <f t="shared" si="770"/>
        <v>0</v>
      </c>
      <c r="BI404" s="21">
        <f t="shared" si="771"/>
        <v>0</v>
      </c>
      <c r="BJ404" s="21">
        <f t="shared" si="772"/>
        <v>0</v>
      </c>
      <c r="BK404" s="17">
        <f t="shared" si="773"/>
        <v>26.500945000000002</v>
      </c>
      <c r="BL404" s="22">
        <f t="shared" si="774"/>
        <v>0</v>
      </c>
      <c r="BM404" s="22">
        <f t="shared" si="775"/>
        <v>0</v>
      </c>
      <c r="BN404" s="22">
        <f t="shared" si="776"/>
        <v>0</v>
      </c>
      <c r="BO404" s="22">
        <f t="shared" si="777"/>
        <v>0</v>
      </c>
      <c r="BP404" s="22">
        <f t="shared" si="778"/>
        <v>0</v>
      </c>
      <c r="BQ404" s="22">
        <f t="shared" si="779"/>
        <v>0</v>
      </c>
      <c r="BR404" s="22">
        <f t="shared" si="780"/>
        <v>0</v>
      </c>
      <c r="BS404" s="22">
        <f t="shared" si="781"/>
        <v>0</v>
      </c>
      <c r="BT404" s="22">
        <f t="shared" si="782"/>
        <v>0</v>
      </c>
      <c r="BU404" s="22">
        <f t="shared" si="783"/>
        <v>0</v>
      </c>
      <c r="BV404" s="22">
        <f t="shared" si="784"/>
        <v>0</v>
      </c>
      <c r="BW404" s="22">
        <f t="shared" si="785"/>
        <v>0</v>
      </c>
      <c r="BX404" s="22">
        <f t="shared" si="786"/>
        <v>0</v>
      </c>
      <c r="BY404" s="22">
        <f t="shared" si="787"/>
        <v>0</v>
      </c>
      <c r="BZ404" s="22">
        <f t="shared" si="788"/>
        <v>0</v>
      </c>
      <c r="CA404" s="22">
        <f t="shared" si="789"/>
        <v>0</v>
      </c>
      <c r="CB404" s="22">
        <f t="shared" si="790"/>
        <v>0</v>
      </c>
      <c r="CC404" s="22">
        <f t="shared" si="791"/>
        <v>0</v>
      </c>
      <c r="CD404" s="22">
        <f t="shared" si="792"/>
        <v>0</v>
      </c>
      <c r="CE404" s="22">
        <f t="shared" si="793"/>
        <v>0</v>
      </c>
      <c r="CF404" s="22">
        <f t="shared" si="794"/>
        <v>0</v>
      </c>
      <c r="CG404" s="22">
        <f t="shared" si="795"/>
        <v>0</v>
      </c>
      <c r="CH404" s="22">
        <f t="shared" si="796"/>
        <v>0</v>
      </c>
      <c r="CI404" s="22">
        <f t="shared" si="797"/>
        <v>0</v>
      </c>
      <c r="CJ404" s="22">
        <f t="shared" si="798"/>
        <v>0</v>
      </c>
      <c r="CK404" s="22">
        <f t="shared" si="799"/>
        <v>0</v>
      </c>
    </row>
    <row r="405" spans="1:89" x14ac:dyDescent="0.25">
      <c r="A405" t="str">
        <f>VLOOKUP($C405,'Tech Pallet'!$A:$J,10,0)</f>
        <v>PIC</v>
      </c>
      <c r="B405" s="30" t="str">
        <f>VLOOKUP(C405,'Tech Pallet'!A:I,3,0)</f>
        <v>Topped</v>
      </c>
      <c r="C405" s="12">
        <f>VLOOKUP($D405,'DU -UCC'!B:C,2,0)</f>
        <v>68354591</v>
      </c>
      <c r="D405" s="84">
        <v>10076840003089</v>
      </c>
      <c r="E405" s="85" t="s">
        <v>478</v>
      </c>
      <c r="F405" s="86">
        <v>55212</v>
      </c>
      <c r="G405" s="86">
        <v>0</v>
      </c>
      <c r="H405" s="86">
        <v>0</v>
      </c>
      <c r="I405" s="86">
        <v>0</v>
      </c>
      <c r="J405" s="86">
        <v>0</v>
      </c>
      <c r="K405" s="86">
        <v>0</v>
      </c>
      <c r="L405" s="86">
        <v>0</v>
      </c>
      <c r="M405" s="86">
        <v>0</v>
      </c>
      <c r="N405" s="86">
        <v>0</v>
      </c>
      <c r="O405" s="86">
        <v>0</v>
      </c>
      <c r="P405" s="86">
        <v>0</v>
      </c>
      <c r="Q405" s="86">
        <v>0</v>
      </c>
      <c r="R405" s="86">
        <v>0</v>
      </c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23">
        <f t="shared" si="743"/>
        <v>55212</v>
      </c>
      <c r="AF405">
        <f>VLOOKUP($C405,'Tech Pallet'!$A:$I,9,0)</f>
        <v>240</v>
      </c>
      <c r="AG405">
        <f>VLOOKUP($C405,'Tech Pallet'!$A:$H,8,0)</f>
        <v>3.5999999999999999E-3</v>
      </c>
      <c r="AH405" s="25">
        <f t="shared" si="744"/>
        <v>0</v>
      </c>
      <c r="AI405" s="25">
        <f t="shared" si="745"/>
        <v>0</v>
      </c>
      <c r="AJ405" s="8">
        <f t="shared" si="746"/>
        <v>230.05</v>
      </c>
      <c r="AK405" s="21">
        <f t="shared" si="747"/>
        <v>0</v>
      </c>
      <c r="AL405" s="20">
        <f t="shared" si="748"/>
        <v>0</v>
      </c>
      <c r="AM405" s="21">
        <f t="shared" si="749"/>
        <v>0</v>
      </c>
      <c r="AN405" s="21">
        <f t="shared" si="750"/>
        <v>0</v>
      </c>
      <c r="AO405" s="21">
        <f t="shared" si="751"/>
        <v>0</v>
      </c>
      <c r="AP405" s="21">
        <f t="shared" si="752"/>
        <v>0</v>
      </c>
      <c r="AQ405" s="21">
        <f t="shared" si="753"/>
        <v>0</v>
      </c>
      <c r="AR405" s="21">
        <f t="shared" si="754"/>
        <v>0</v>
      </c>
      <c r="AS405" s="21">
        <f t="shared" si="755"/>
        <v>0</v>
      </c>
      <c r="AT405" s="21">
        <f t="shared" si="756"/>
        <v>0</v>
      </c>
      <c r="AU405" s="21">
        <f t="shared" si="757"/>
        <v>0</v>
      </c>
      <c r="AV405" s="21">
        <f t="shared" si="758"/>
        <v>0</v>
      </c>
      <c r="AW405" s="21">
        <f t="shared" si="759"/>
        <v>0</v>
      </c>
      <c r="AX405" s="21">
        <f t="shared" si="760"/>
        <v>0</v>
      </c>
      <c r="AY405" s="21">
        <f t="shared" si="761"/>
        <v>0</v>
      </c>
      <c r="AZ405" s="21">
        <f t="shared" si="762"/>
        <v>0</v>
      </c>
      <c r="BA405" s="21">
        <f t="shared" si="763"/>
        <v>0</v>
      </c>
      <c r="BB405" s="21">
        <f t="shared" si="764"/>
        <v>0</v>
      </c>
      <c r="BC405" s="21">
        <f t="shared" si="765"/>
        <v>0</v>
      </c>
      <c r="BD405" s="21">
        <f t="shared" si="766"/>
        <v>0</v>
      </c>
      <c r="BE405" s="21">
        <f t="shared" si="767"/>
        <v>0</v>
      </c>
      <c r="BF405" s="21">
        <f t="shared" si="768"/>
        <v>0</v>
      </c>
      <c r="BG405" s="21">
        <f t="shared" si="769"/>
        <v>0</v>
      </c>
      <c r="BH405" s="21">
        <f t="shared" si="770"/>
        <v>0</v>
      </c>
      <c r="BI405" s="21">
        <f t="shared" si="771"/>
        <v>0</v>
      </c>
      <c r="BJ405" s="21">
        <f t="shared" si="772"/>
        <v>0</v>
      </c>
      <c r="BK405" s="17">
        <f t="shared" si="773"/>
        <v>198.76319999999998</v>
      </c>
      <c r="BL405" s="22">
        <f t="shared" si="774"/>
        <v>0</v>
      </c>
      <c r="BM405" s="22">
        <f t="shared" si="775"/>
        <v>0</v>
      </c>
      <c r="BN405" s="22">
        <f t="shared" si="776"/>
        <v>0</v>
      </c>
      <c r="BO405" s="22">
        <f t="shared" si="777"/>
        <v>0</v>
      </c>
      <c r="BP405" s="22">
        <f t="shared" si="778"/>
        <v>0</v>
      </c>
      <c r="BQ405" s="22">
        <f t="shared" si="779"/>
        <v>0</v>
      </c>
      <c r="BR405" s="22">
        <f t="shared" si="780"/>
        <v>0</v>
      </c>
      <c r="BS405" s="22">
        <f t="shared" si="781"/>
        <v>0</v>
      </c>
      <c r="BT405" s="22">
        <f t="shared" si="782"/>
        <v>0</v>
      </c>
      <c r="BU405" s="22">
        <f t="shared" si="783"/>
        <v>0</v>
      </c>
      <c r="BV405" s="22">
        <f t="shared" si="784"/>
        <v>0</v>
      </c>
      <c r="BW405" s="22">
        <f t="shared" si="785"/>
        <v>0</v>
      </c>
      <c r="BX405" s="22">
        <f t="shared" si="786"/>
        <v>0</v>
      </c>
      <c r="BY405" s="22">
        <f t="shared" si="787"/>
        <v>0</v>
      </c>
      <c r="BZ405" s="22">
        <f t="shared" si="788"/>
        <v>0</v>
      </c>
      <c r="CA405" s="22">
        <f t="shared" si="789"/>
        <v>0</v>
      </c>
      <c r="CB405" s="22">
        <f t="shared" si="790"/>
        <v>0</v>
      </c>
      <c r="CC405" s="22">
        <f t="shared" si="791"/>
        <v>0</v>
      </c>
      <c r="CD405" s="22">
        <f t="shared" si="792"/>
        <v>0</v>
      </c>
      <c r="CE405" s="22">
        <f t="shared" si="793"/>
        <v>0</v>
      </c>
      <c r="CF405" s="22">
        <f t="shared" si="794"/>
        <v>0</v>
      </c>
      <c r="CG405" s="22">
        <f t="shared" si="795"/>
        <v>0</v>
      </c>
      <c r="CH405" s="22">
        <f t="shared" si="796"/>
        <v>0</v>
      </c>
      <c r="CI405" s="22">
        <f t="shared" si="797"/>
        <v>0</v>
      </c>
      <c r="CJ405" s="22">
        <f t="shared" si="798"/>
        <v>0</v>
      </c>
      <c r="CK405" s="22">
        <f t="shared" si="799"/>
        <v>0</v>
      </c>
    </row>
    <row r="406" spans="1:89" x14ac:dyDescent="0.25">
      <c r="A406" t="str">
        <f>VLOOKUP($C406,'Tech Pallet'!$A:$J,10,0)</f>
        <v>PIC</v>
      </c>
      <c r="B406" s="30" t="str">
        <f>VLOOKUP(C406,'Tech Pallet'!A:I,3,0)</f>
        <v>2.4 Gal</v>
      </c>
      <c r="C406" s="12">
        <f>VLOOKUP($D406,'DU -UCC'!B:C,2,0)</f>
        <v>69568970</v>
      </c>
      <c r="D406" s="84">
        <v>10076840003942</v>
      </c>
      <c r="E406" s="85" t="s">
        <v>479</v>
      </c>
      <c r="F406" s="86">
        <v>2587</v>
      </c>
      <c r="G406" s="86">
        <v>0</v>
      </c>
      <c r="H406" s="86">
        <v>0</v>
      </c>
      <c r="I406" s="86">
        <v>0</v>
      </c>
      <c r="J406" s="86">
        <v>0</v>
      </c>
      <c r="K406" s="86">
        <v>0</v>
      </c>
      <c r="L406" s="86">
        <v>0</v>
      </c>
      <c r="M406" s="86">
        <v>0</v>
      </c>
      <c r="N406" s="86">
        <v>0</v>
      </c>
      <c r="O406" s="86">
        <v>0</v>
      </c>
      <c r="P406" s="86">
        <v>0</v>
      </c>
      <c r="Q406" s="86">
        <v>0</v>
      </c>
      <c r="R406" s="86">
        <v>0</v>
      </c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23">
        <f t="shared" si="743"/>
        <v>2587</v>
      </c>
      <c r="AF406">
        <f>VLOOKUP($C406,'Tech Pallet'!$A:$I,9,0)</f>
        <v>125</v>
      </c>
      <c r="AG406">
        <f>VLOOKUP($C406,'Tech Pallet'!$A:$H,8,0)</f>
        <v>9.0850000000000011E-3</v>
      </c>
      <c r="AH406" s="25">
        <f t="shared" si="744"/>
        <v>0</v>
      </c>
      <c r="AI406" s="25">
        <f t="shared" si="745"/>
        <v>0</v>
      </c>
      <c r="AJ406" s="8">
        <f t="shared" si="746"/>
        <v>20.696000000000002</v>
      </c>
      <c r="AK406" s="21">
        <f t="shared" si="747"/>
        <v>0</v>
      </c>
      <c r="AL406" s="20">
        <f t="shared" si="748"/>
        <v>0</v>
      </c>
      <c r="AM406" s="21">
        <f t="shared" si="749"/>
        <v>0</v>
      </c>
      <c r="AN406" s="21">
        <f t="shared" si="750"/>
        <v>0</v>
      </c>
      <c r="AO406" s="21">
        <f t="shared" si="751"/>
        <v>0</v>
      </c>
      <c r="AP406" s="21">
        <f t="shared" si="752"/>
        <v>0</v>
      </c>
      <c r="AQ406" s="21">
        <f t="shared" si="753"/>
        <v>0</v>
      </c>
      <c r="AR406" s="21">
        <f t="shared" si="754"/>
        <v>0</v>
      </c>
      <c r="AS406" s="21">
        <f t="shared" si="755"/>
        <v>0</v>
      </c>
      <c r="AT406" s="21">
        <f t="shared" si="756"/>
        <v>0</v>
      </c>
      <c r="AU406" s="21">
        <f t="shared" si="757"/>
        <v>0</v>
      </c>
      <c r="AV406" s="21">
        <f t="shared" si="758"/>
        <v>0</v>
      </c>
      <c r="AW406" s="21">
        <f t="shared" si="759"/>
        <v>0</v>
      </c>
      <c r="AX406" s="21">
        <f t="shared" si="760"/>
        <v>0</v>
      </c>
      <c r="AY406" s="21">
        <f t="shared" si="761"/>
        <v>0</v>
      </c>
      <c r="AZ406" s="21">
        <f t="shared" si="762"/>
        <v>0</v>
      </c>
      <c r="BA406" s="21">
        <f t="shared" si="763"/>
        <v>0</v>
      </c>
      <c r="BB406" s="21">
        <f t="shared" si="764"/>
        <v>0</v>
      </c>
      <c r="BC406" s="21">
        <f t="shared" si="765"/>
        <v>0</v>
      </c>
      <c r="BD406" s="21">
        <f t="shared" si="766"/>
        <v>0</v>
      </c>
      <c r="BE406" s="21">
        <f t="shared" si="767"/>
        <v>0</v>
      </c>
      <c r="BF406" s="21">
        <f t="shared" si="768"/>
        <v>0</v>
      </c>
      <c r="BG406" s="21">
        <f t="shared" si="769"/>
        <v>0</v>
      </c>
      <c r="BH406" s="21">
        <f t="shared" si="770"/>
        <v>0</v>
      </c>
      <c r="BI406" s="21">
        <f t="shared" si="771"/>
        <v>0</v>
      </c>
      <c r="BJ406" s="21">
        <f t="shared" si="772"/>
        <v>0</v>
      </c>
      <c r="BK406" s="17">
        <f t="shared" si="773"/>
        <v>23.502895000000002</v>
      </c>
      <c r="BL406" s="22">
        <f t="shared" si="774"/>
        <v>0</v>
      </c>
      <c r="BM406" s="22">
        <f t="shared" si="775"/>
        <v>0</v>
      </c>
      <c r="BN406" s="22">
        <f t="shared" si="776"/>
        <v>0</v>
      </c>
      <c r="BO406" s="22">
        <f t="shared" si="777"/>
        <v>0</v>
      </c>
      <c r="BP406" s="22">
        <f t="shared" si="778"/>
        <v>0</v>
      </c>
      <c r="BQ406" s="22">
        <f t="shared" si="779"/>
        <v>0</v>
      </c>
      <c r="BR406" s="22">
        <f t="shared" si="780"/>
        <v>0</v>
      </c>
      <c r="BS406" s="22">
        <f t="shared" si="781"/>
        <v>0</v>
      </c>
      <c r="BT406" s="22">
        <f t="shared" si="782"/>
        <v>0</v>
      </c>
      <c r="BU406" s="22">
        <f t="shared" si="783"/>
        <v>0</v>
      </c>
      <c r="BV406" s="22">
        <f t="shared" si="784"/>
        <v>0</v>
      </c>
      <c r="BW406" s="22">
        <f t="shared" si="785"/>
        <v>0</v>
      </c>
      <c r="BX406" s="22">
        <f t="shared" si="786"/>
        <v>0</v>
      </c>
      <c r="BY406" s="22">
        <f t="shared" si="787"/>
        <v>0</v>
      </c>
      <c r="BZ406" s="22">
        <f t="shared" si="788"/>
        <v>0</v>
      </c>
      <c r="CA406" s="22">
        <f t="shared" si="789"/>
        <v>0</v>
      </c>
      <c r="CB406" s="22">
        <f t="shared" si="790"/>
        <v>0</v>
      </c>
      <c r="CC406" s="22">
        <f t="shared" si="791"/>
        <v>0</v>
      </c>
      <c r="CD406" s="22">
        <f t="shared" si="792"/>
        <v>0</v>
      </c>
      <c r="CE406" s="22">
        <f t="shared" si="793"/>
        <v>0</v>
      </c>
      <c r="CF406" s="22">
        <f t="shared" si="794"/>
        <v>0</v>
      </c>
      <c r="CG406" s="22">
        <f t="shared" si="795"/>
        <v>0</v>
      </c>
      <c r="CH406" s="22">
        <f t="shared" si="796"/>
        <v>0</v>
      </c>
      <c r="CI406" s="22">
        <f t="shared" si="797"/>
        <v>0</v>
      </c>
      <c r="CJ406" s="22">
        <f t="shared" si="798"/>
        <v>0</v>
      </c>
      <c r="CK406" s="22">
        <f t="shared" si="799"/>
        <v>0</v>
      </c>
    </row>
    <row r="407" spans="1:89" x14ac:dyDescent="0.25">
      <c r="A407" t="str">
        <f>VLOOKUP($C407,'Tech Pallet'!$A:$J,10,0)</f>
        <v>PIC</v>
      </c>
      <c r="B407" s="30" t="str">
        <f>VLOOKUP(C407,'Tech Pallet'!A:I,3,0)</f>
        <v>TALENTI</v>
      </c>
      <c r="C407" s="12">
        <f>VLOOKUP($D407,'DU -UCC'!B:C,2,0)</f>
        <v>68659723</v>
      </c>
      <c r="D407" s="84">
        <v>10186852001529</v>
      </c>
      <c r="E407" s="85" t="s">
        <v>480</v>
      </c>
      <c r="F407" s="86">
        <v>11476</v>
      </c>
      <c r="G407" s="86">
        <v>0</v>
      </c>
      <c r="H407" s="86">
        <v>0</v>
      </c>
      <c r="I407" s="86">
        <v>0</v>
      </c>
      <c r="J407" s="86">
        <v>0</v>
      </c>
      <c r="K407" s="86">
        <v>0</v>
      </c>
      <c r="L407" s="86">
        <v>0</v>
      </c>
      <c r="M407" s="86">
        <v>0</v>
      </c>
      <c r="N407" s="86">
        <v>0</v>
      </c>
      <c r="O407" s="86">
        <v>0</v>
      </c>
      <c r="P407" s="86">
        <v>0</v>
      </c>
      <c r="Q407" s="86">
        <v>0</v>
      </c>
      <c r="R407" s="86">
        <v>0</v>
      </c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23">
        <f t="shared" si="743"/>
        <v>11476</v>
      </c>
      <c r="AF407">
        <f>VLOOKUP($C407,'Tech Pallet'!$A:$I,9,0)</f>
        <v>255</v>
      </c>
      <c r="AG407">
        <f>VLOOKUP($C407,'Tech Pallet'!$A:$H,8,0)</f>
        <v>3.7853439999999999E-3</v>
      </c>
      <c r="AH407" s="25">
        <f t="shared" si="744"/>
        <v>0</v>
      </c>
      <c r="AI407" s="25">
        <f t="shared" si="745"/>
        <v>0</v>
      </c>
      <c r="AJ407" s="8">
        <f t="shared" si="746"/>
        <v>45.003921568627455</v>
      </c>
      <c r="AK407" s="21">
        <f t="shared" si="747"/>
        <v>0</v>
      </c>
      <c r="AL407" s="20">
        <f t="shared" si="748"/>
        <v>0</v>
      </c>
      <c r="AM407" s="21">
        <f t="shared" si="749"/>
        <v>0</v>
      </c>
      <c r="AN407" s="21">
        <f t="shared" si="750"/>
        <v>0</v>
      </c>
      <c r="AO407" s="21">
        <f t="shared" si="751"/>
        <v>0</v>
      </c>
      <c r="AP407" s="21">
        <f t="shared" si="752"/>
        <v>0</v>
      </c>
      <c r="AQ407" s="21">
        <f t="shared" si="753"/>
        <v>0</v>
      </c>
      <c r="AR407" s="21">
        <f t="shared" si="754"/>
        <v>0</v>
      </c>
      <c r="AS407" s="21">
        <f t="shared" si="755"/>
        <v>0</v>
      </c>
      <c r="AT407" s="21">
        <f t="shared" si="756"/>
        <v>0</v>
      </c>
      <c r="AU407" s="21">
        <f t="shared" si="757"/>
        <v>0</v>
      </c>
      <c r="AV407" s="21">
        <f t="shared" si="758"/>
        <v>0</v>
      </c>
      <c r="AW407" s="21">
        <f t="shared" si="759"/>
        <v>0</v>
      </c>
      <c r="AX407" s="21">
        <f t="shared" si="760"/>
        <v>0</v>
      </c>
      <c r="AY407" s="21">
        <f t="shared" si="761"/>
        <v>0</v>
      </c>
      <c r="AZ407" s="21">
        <f t="shared" si="762"/>
        <v>0</v>
      </c>
      <c r="BA407" s="21">
        <f t="shared" si="763"/>
        <v>0</v>
      </c>
      <c r="BB407" s="21">
        <f t="shared" si="764"/>
        <v>0</v>
      </c>
      <c r="BC407" s="21">
        <f t="shared" si="765"/>
        <v>0</v>
      </c>
      <c r="BD407" s="21">
        <f t="shared" si="766"/>
        <v>0</v>
      </c>
      <c r="BE407" s="21">
        <f t="shared" si="767"/>
        <v>0</v>
      </c>
      <c r="BF407" s="21">
        <f t="shared" si="768"/>
        <v>0</v>
      </c>
      <c r="BG407" s="21">
        <f t="shared" si="769"/>
        <v>0</v>
      </c>
      <c r="BH407" s="21">
        <f t="shared" si="770"/>
        <v>0</v>
      </c>
      <c r="BI407" s="21">
        <f t="shared" si="771"/>
        <v>0</v>
      </c>
      <c r="BJ407" s="21">
        <f t="shared" si="772"/>
        <v>0</v>
      </c>
      <c r="BK407" s="17">
        <f t="shared" si="773"/>
        <v>43.440607743999998</v>
      </c>
      <c r="BL407" s="22">
        <f t="shared" si="774"/>
        <v>0</v>
      </c>
      <c r="BM407" s="22">
        <f t="shared" si="775"/>
        <v>0</v>
      </c>
      <c r="BN407" s="22">
        <f t="shared" si="776"/>
        <v>0</v>
      </c>
      <c r="BO407" s="22">
        <f t="shared" si="777"/>
        <v>0</v>
      </c>
      <c r="BP407" s="22">
        <f t="shared" si="778"/>
        <v>0</v>
      </c>
      <c r="BQ407" s="22">
        <f t="shared" si="779"/>
        <v>0</v>
      </c>
      <c r="BR407" s="22">
        <f t="shared" si="780"/>
        <v>0</v>
      </c>
      <c r="BS407" s="22">
        <f t="shared" si="781"/>
        <v>0</v>
      </c>
      <c r="BT407" s="22">
        <f t="shared" si="782"/>
        <v>0</v>
      </c>
      <c r="BU407" s="22">
        <f t="shared" si="783"/>
        <v>0</v>
      </c>
      <c r="BV407" s="22">
        <f t="shared" si="784"/>
        <v>0</v>
      </c>
      <c r="BW407" s="22">
        <f t="shared" si="785"/>
        <v>0</v>
      </c>
      <c r="BX407" s="22">
        <f t="shared" si="786"/>
        <v>0</v>
      </c>
      <c r="BY407" s="22">
        <f t="shared" si="787"/>
        <v>0</v>
      </c>
      <c r="BZ407" s="22">
        <f t="shared" si="788"/>
        <v>0</v>
      </c>
      <c r="CA407" s="22">
        <f t="shared" si="789"/>
        <v>0</v>
      </c>
      <c r="CB407" s="22">
        <f t="shared" si="790"/>
        <v>0</v>
      </c>
      <c r="CC407" s="22">
        <f t="shared" si="791"/>
        <v>0</v>
      </c>
      <c r="CD407" s="22">
        <f t="shared" si="792"/>
        <v>0</v>
      </c>
      <c r="CE407" s="22">
        <f t="shared" si="793"/>
        <v>0</v>
      </c>
      <c r="CF407" s="22">
        <f t="shared" si="794"/>
        <v>0</v>
      </c>
      <c r="CG407" s="22">
        <f t="shared" si="795"/>
        <v>0</v>
      </c>
      <c r="CH407" s="22">
        <f t="shared" si="796"/>
        <v>0</v>
      </c>
      <c r="CI407" s="22">
        <f t="shared" si="797"/>
        <v>0</v>
      </c>
      <c r="CJ407" s="22">
        <f t="shared" si="798"/>
        <v>0</v>
      </c>
      <c r="CK407" s="22">
        <f t="shared" si="799"/>
        <v>0</v>
      </c>
    </row>
    <row r="408" spans="1:89" x14ac:dyDescent="0.25">
      <c r="A408" t="str">
        <f>VLOOKUP($C408,'Tech Pallet'!$A:$J,10,0)</f>
        <v>PIC</v>
      </c>
      <c r="B408" s="30" t="str">
        <f>VLOOKUP(C408,'Tech Pallet'!A:I,3,0)</f>
        <v>TALENTI</v>
      </c>
      <c r="C408" s="12">
        <f>VLOOKUP($D408,'DU -UCC'!B:C,2,0)</f>
        <v>68659722</v>
      </c>
      <c r="D408" s="84">
        <v>10186852001512</v>
      </c>
      <c r="E408" s="85" t="s">
        <v>481</v>
      </c>
      <c r="F408" s="86">
        <v>35143</v>
      </c>
      <c r="G408" s="86">
        <v>0</v>
      </c>
      <c r="H408" s="86">
        <v>0</v>
      </c>
      <c r="I408" s="86">
        <v>0</v>
      </c>
      <c r="J408" s="86">
        <v>0</v>
      </c>
      <c r="K408" s="86">
        <v>0</v>
      </c>
      <c r="L408" s="86">
        <v>0</v>
      </c>
      <c r="M408" s="86">
        <v>0</v>
      </c>
      <c r="N408" s="86">
        <v>0</v>
      </c>
      <c r="O408" s="86">
        <v>0</v>
      </c>
      <c r="P408" s="86">
        <v>0</v>
      </c>
      <c r="Q408" s="86">
        <v>0</v>
      </c>
      <c r="R408" s="86">
        <v>0</v>
      </c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23">
        <f t="shared" si="743"/>
        <v>35143</v>
      </c>
      <c r="AF408">
        <f>VLOOKUP($C408,'Tech Pallet'!$A:$I,9,0)</f>
        <v>255</v>
      </c>
      <c r="AG408">
        <f>VLOOKUP($C408,'Tech Pallet'!$A:$H,8,0)</f>
        <v>3.7853439999999999E-3</v>
      </c>
      <c r="AH408" s="25">
        <f t="shared" si="744"/>
        <v>0</v>
      </c>
      <c r="AI408" s="25">
        <f t="shared" si="745"/>
        <v>0</v>
      </c>
      <c r="AJ408" s="8">
        <f t="shared" si="746"/>
        <v>137.8156862745098</v>
      </c>
      <c r="AK408" s="21">
        <f t="shared" si="747"/>
        <v>0</v>
      </c>
      <c r="AL408" s="20">
        <f t="shared" si="748"/>
        <v>0</v>
      </c>
      <c r="AM408" s="21">
        <f t="shared" si="749"/>
        <v>0</v>
      </c>
      <c r="AN408" s="21">
        <f t="shared" si="750"/>
        <v>0</v>
      </c>
      <c r="AO408" s="21">
        <f t="shared" si="751"/>
        <v>0</v>
      </c>
      <c r="AP408" s="21">
        <f t="shared" si="752"/>
        <v>0</v>
      </c>
      <c r="AQ408" s="21">
        <f t="shared" si="753"/>
        <v>0</v>
      </c>
      <c r="AR408" s="21">
        <f t="shared" si="754"/>
        <v>0</v>
      </c>
      <c r="AS408" s="21">
        <f t="shared" si="755"/>
        <v>0</v>
      </c>
      <c r="AT408" s="21">
        <f t="shared" si="756"/>
        <v>0</v>
      </c>
      <c r="AU408" s="21">
        <f t="shared" si="757"/>
        <v>0</v>
      </c>
      <c r="AV408" s="21">
        <f t="shared" si="758"/>
        <v>0</v>
      </c>
      <c r="AW408" s="21">
        <f t="shared" si="759"/>
        <v>0</v>
      </c>
      <c r="AX408" s="21">
        <f t="shared" si="760"/>
        <v>0</v>
      </c>
      <c r="AY408" s="21">
        <f t="shared" si="761"/>
        <v>0</v>
      </c>
      <c r="AZ408" s="21">
        <f t="shared" si="762"/>
        <v>0</v>
      </c>
      <c r="BA408" s="21">
        <f t="shared" si="763"/>
        <v>0</v>
      </c>
      <c r="BB408" s="21">
        <f t="shared" si="764"/>
        <v>0</v>
      </c>
      <c r="BC408" s="21">
        <f t="shared" si="765"/>
        <v>0</v>
      </c>
      <c r="BD408" s="21">
        <f t="shared" si="766"/>
        <v>0</v>
      </c>
      <c r="BE408" s="21">
        <f t="shared" si="767"/>
        <v>0</v>
      </c>
      <c r="BF408" s="21">
        <f t="shared" si="768"/>
        <v>0</v>
      </c>
      <c r="BG408" s="21">
        <f t="shared" si="769"/>
        <v>0</v>
      </c>
      <c r="BH408" s="21">
        <f t="shared" si="770"/>
        <v>0</v>
      </c>
      <c r="BI408" s="21">
        <f t="shared" si="771"/>
        <v>0</v>
      </c>
      <c r="BJ408" s="21">
        <f t="shared" si="772"/>
        <v>0</v>
      </c>
      <c r="BK408" s="17">
        <f t="shared" si="773"/>
        <v>133.02834419199999</v>
      </c>
      <c r="BL408" s="22">
        <f t="shared" si="774"/>
        <v>0</v>
      </c>
      <c r="BM408" s="22">
        <f t="shared" si="775"/>
        <v>0</v>
      </c>
      <c r="BN408" s="22">
        <f t="shared" si="776"/>
        <v>0</v>
      </c>
      <c r="BO408" s="22">
        <f t="shared" si="777"/>
        <v>0</v>
      </c>
      <c r="BP408" s="22">
        <f t="shared" si="778"/>
        <v>0</v>
      </c>
      <c r="BQ408" s="22">
        <f t="shared" si="779"/>
        <v>0</v>
      </c>
      <c r="BR408" s="22">
        <f t="shared" si="780"/>
        <v>0</v>
      </c>
      <c r="BS408" s="22">
        <f t="shared" si="781"/>
        <v>0</v>
      </c>
      <c r="BT408" s="22">
        <f t="shared" si="782"/>
        <v>0</v>
      </c>
      <c r="BU408" s="22">
        <f t="shared" si="783"/>
        <v>0</v>
      </c>
      <c r="BV408" s="22">
        <f t="shared" si="784"/>
        <v>0</v>
      </c>
      <c r="BW408" s="22">
        <f t="shared" si="785"/>
        <v>0</v>
      </c>
      <c r="BX408" s="22">
        <f t="shared" si="786"/>
        <v>0</v>
      </c>
      <c r="BY408" s="22">
        <f t="shared" si="787"/>
        <v>0</v>
      </c>
      <c r="BZ408" s="22">
        <f t="shared" si="788"/>
        <v>0</v>
      </c>
      <c r="CA408" s="22">
        <f t="shared" si="789"/>
        <v>0</v>
      </c>
      <c r="CB408" s="22">
        <f t="shared" si="790"/>
        <v>0</v>
      </c>
      <c r="CC408" s="22">
        <f t="shared" si="791"/>
        <v>0</v>
      </c>
      <c r="CD408" s="22">
        <f t="shared" si="792"/>
        <v>0</v>
      </c>
      <c r="CE408" s="22">
        <f t="shared" si="793"/>
        <v>0</v>
      </c>
      <c r="CF408" s="22">
        <f t="shared" si="794"/>
        <v>0</v>
      </c>
      <c r="CG408" s="22">
        <f t="shared" si="795"/>
        <v>0</v>
      </c>
      <c r="CH408" s="22">
        <f t="shared" si="796"/>
        <v>0</v>
      </c>
      <c r="CI408" s="22">
        <f t="shared" si="797"/>
        <v>0</v>
      </c>
      <c r="CJ408" s="22">
        <f t="shared" si="798"/>
        <v>0</v>
      </c>
      <c r="CK408" s="22">
        <f t="shared" si="799"/>
        <v>0</v>
      </c>
    </row>
    <row r="409" spans="1:89" x14ac:dyDescent="0.25">
      <c r="A409" t="str">
        <f>VLOOKUP($C409,'Tech Pallet'!$A:$J,10,0)</f>
        <v>PIC</v>
      </c>
      <c r="B409" s="30" t="str">
        <f>VLOOKUP(C409,'Tech Pallet'!A:I,3,0)</f>
        <v>2.4 Gal</v>
      </c>
      <c r="C409" s="12">
        <f>VLOOKUP($D409,'DU -UCC'!B:C,2,0)</f>
        <v>69610113</v>
      </c>
      <c r="D409" s="84">
        <v>10076840003959</v>
      </c>
      <c r="E409" s="85" t="s">
        <v>482</v>
      </c>
      <c r="F409" s="86">
        <v>422</v>
      </c>
      <c r="G409" s="86">
        <v>0</v>
      </c>
      <c r="H409" s="86">
        <v>0</v>
      </c>
      <c r="I409" s="86">
        <v>0</v>
      </c>
      <c r="J409" s="86">
        <v>0</v>
      </c>
      <c r="K409" s="86">
        <v>0</v>
      </c>
      <c r="L409" s="86">
        <v>0</v>
      </c>
      <c r="M409" s="86">
        <v>0</v>
      </c>
      <c r="N409" s="86">
        <v>0</v>
      </c>
      <c r="O409" s="86">
        <v>0</v>
      </c>
      <c r="P409" s="86">
        <v>0</v>
      </c>
      <c r="Q409" s="86">
        <v>0</v>
      </c>
      <c r="R409" s="86">
        <v>0</v>
      </c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23">
        <f t="shared" si="743"/>
        <v>422</v>
      </c>
      <c r="AF409">
        <f>VLOOKUP($C409,'Tech Pallet'!$A:$I,9,0)</f>
        <v>125</v>
      </c>
      <c r="AG409">
        <f>VLOOKUP($C409,'Tech Pallet'!$A:$H,8,0)</f>
        <v>9.0850000000000011E-3</v>
      </c>
      <c r="AH409" s="25">
        <f t="shared" si="744"/>
        <v>0</v>
      </c>
      <c r="AI409" s="25">
        <f t="shared" si="745"/>
        <v>0</v>
      </c>
      <c r="AJ409" s="8">
        <f t="shared" si="746"/>
        <v>3.3759999999999999</v>
      </c>
      <c r="AK409" s="21">
        <f t="shared" si="747"/>
        <v>0</v>
      </c>
      <c r="AL409" s="20">
        <f t="shared" si="748"/>
        <v>0</v>
      </c>
      <c r="AM409" s="21">
        <f t="shared" si="749"/>
        <v>0</v>
      </c>
      <c r="AN409" s="21">
        <f t="shared" si="750"/>
        <v>0</v>
      </c>
      <c r="AO409" s="21">
        <f t="shared" si="751"/>
        <v>0</v>
      </c>
      <c r="AP409" s="21">
        <f t="shared" si="752"/>
        <v>0</v>
      </c>
      <c r="AQ409" s="21">
        <f t="shared" si="753"/>
        <v>0</v>
      </c>
      <c r="AR409" s="21">
        <f t="shared" si="754"/>
        <v>0</v>
      </c>
      <c r="AS409" s="21">
        <f t="shared" si="755"/>
        <v>0</v>
      </c>
      <c r="AT409" s="21">
        <f t="shared" si="756"/>
        <v>0</v>
      </c>
      <c r="AU409" s="21">
        <f t="shared" si="757"/>
        <v>0</v>
      </c>
      <c r="AV409" s="21">
        <f t="shared" si="758"/>
        <v>0</v>
      </c>
      <c r="AW409" s="21">
        <f t="shared" si="759"/>
        <v>0</v>
      </c>
      <c r="AX409" s="21">
        <f t="shared" si="760"/>
        <v>0</v>
      </c>
      <c r="AY409" s="21">
        <f t="shared" si="761"/>
        <v>0</v>
      </c>
      <c r="AZ409" s="21">
        <f t="shared" si="762"/>
        <v>0</v>
      </c>
      <c r="BA409" s="21">
        <f t="shared" si="763"/>
        <v>0</v>
      </c>
      <c r="BB409" s="21">
        <f t="shared" si="764"/>
        <v>0</v>
      </c>
      <c r="BC409" s="21">
        <f t="shared" si="765"/>
        <v>0</v>
      </c>
      <c r="BD409" s="21">
        <f t="shared" si="766"/>
        <v>0</v>
      </c>
      <c r="BE409" s="21">
        <f t="shared" si="767"/>
        <v>0</v>
      </c>
      <c r="BF409" s="21">
        <f t="shared" si="768"/>
        <v>0</v>
      </c>
      <c r="BG409" s="21">
        <f t="shared" si="769"/>
        <v>0</v>
      </c>
      <c r="BH409" s="21">
        <f t="shared" si="770"/>
        <v>0</v>
      </c>
      <c r="BI409" s="21">
        <f t="shared" si="771"/>
        <v>0</v>
      </c>
      <c r="BJ409" s="21">
        <f t="shared" si="772"/>
        <v>0</v>
      </c>
      <c r="BK409" s="17">
        <f t="shared" si="773"/>
        <v>3.8338700000000006</v>
      </c>
      <c r="BL409" s="22">
        <f t="shared" si="774"/>
        <v>0</v>
      </c>
      <c r="BM409" s="22">
        <f t="shared" si="775"/>
        <v>0</v>
      </c>
      <c r="BN409" s="22">
        <f t="shared" si="776"/>
        <v>0</v>
      </c>
      <c r="BO409" s="22">
        <f t="shared" si="777"/>
        <v>0</v>
      </c>
      <c r="BP409" s="22">
        <f t="shared" si="778"/>
        <v>0</v>
      </c>
      <c r="BQ409" s="22">
        <f t="shared" si="779"/>
        <v>0</v>
      </c>
      <c r="BR409" s="22">
        <f t="shared" si="780"/>
        <v>0</v>
      </c>
      <c r="BS409" s="22">
        <f t="shared" si="781"/>
        <v>0</v>
      </c>
      <c r="BT409" s="22">
        <f t="shared" si="782"/>
        <v>0</v>
      </c>
      <c r="BU409" s="22">
        <f t="shared" si="783"/>
        <v>0</v>
      </c>
      <c r="BV409" s="22">
        <f t="shared" si="784"/>
        <v>0</v>
      </c>
      <c r="BW409" s="22">
        <f t="shared" si="785"/>
        <v>0</v>
      </c>
      <c r="BX409" s="22">
        <f t="shared" si="786"/>
        <v>0</v>
      </c>
      <c r="BY409" s="22">
        <f t="shared" si="787"/>
        <v>0</v>
      </c>
      <c r="BZ409" s="22">
        <f t="shared" si="788"/>
        <v>0</v>
      </c>
      <c r="CA409" s="22">
        <f t="shared" si="789"/>
        <v>0</v>
      </c>
      <c r="CB409" s="22">
        <f t="shared" si="790"/>
        <v>0</v>
      </c>
      <c r="CC409" s="22">
        <f t="shared" si="791"/>
        <v>0</v>
      </c>
      <c r="CD409" s="22">
        <f t="shared" si="792"/>
        <v>0</v>
      </c>
      <c r="CE409" s="22">
        <f t="shared" si="793"/>
        <v>0</v>
      </c>
      <c r="CF409" s="22">
        <f t="shared" si="794"/>
        <v>0</v>
      </c>
      <c r="CG409" s="22">
        <f t="shared" si="795"/>
        <v>0</v>
      </c>
      <c r="CH409" s="22">
        <f t="shared" si="796"/>
        <v>0</v>
      </c>
      <c r="CI409" s="22">
        <f t="shared" si="797"/>
        <v>0</v>
      </c>
      <c r="CJ409" s="22">
        <f t="shared" si="798"/>
        <v>0</v>
      </c>
      <c r="CK409" s="22">
        <f t="shared" si="799"/>
        <v>0</v>
      </c>
    </row>
    <row r="410" spans="1:89" x14ac:dyDescent="0.25">
      <c r="A410" t="str">
        <f>VLOOKUP($C410,'Tech Pallet'!$A:$J,10,0)</f>
        <v>PIC</v>
      </c>
      <c r="B410" s="30" t="str">
        <f>VLOOKUP(C410,'Tech Pallet'!A:I,3,0)</f>
        <v>2.4 Gal</v>
      </c>
      <c r="C410" s="12">
        <f>VLOOKUP($D410,'DU -UCC'!B:C,2,0)</f>
        <v>84139317</v>
      </c>
      <c r="D410" s="84">
        <v>10076840104243</v>
      </c>
      <c r="E410" s="85" t="s">
        <v>483</v>
      </c>
      <c r="F410" s="86">
        <v>2642</v>
      </c>
      <c r="G410" s="86">
        <v>0</v>
      </c>
      <c r="H410" s="86">
        <v>0</v>
      </c>
      <c r="I410" s="86">
        <v>0</v>
      </c>
      <c r="J410" s="86">
        <v>0</v>
      </c>
      <c r="K410" s="86">
        <v>0</v>
      </c>
      <c r="L410" s="86">
        <v>0</v>
      </c>
      <c r="M410" s="86">
        <v>0</v>
      </c>
      <c r="N410" s="86">
        <v>0</v>
      </c>
      <c r="O410" s="86">
        <v>0</v>
      </c>
      <c r="P410" s="86">
        <v>0</v>
      </c>
      <c r="Q410" s="86">
        <v>0</v>
      </c>
      <c r="R410" s="86">
        <v>0</v>
      </c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23">
        <f t="shared" si="743"/>
        <v>2642</v>
      </c>
      <c r="AF410">
        <f>VLOOKUP($C410,'Tech Pallet'!$A:$I,9,0)</f>
        <v>125</v>
      </c>
      <c r="AG410">
        <f>VLOOKUP($C410,'Tech Pallet'!$A:$H,8,0)</f>
        <v>8.9499999999999996E-3</v>
      </c>
      <c r="AH410" s="25">
        <f t="shared" si="744"/>
        <v>0</v>
      </c>
      <c r="AI410" s="25">
        <f t="shared" si="745"/>
        <v>0</v>
      </c>
      <c r="AJ410" s="8">
        <f t="shared" si="746"/>
        <v>21.135999999999999</v>
      </c>
      <c r="AK410" s="21">
        <f t="shared" si="747"/>
        <v>0</v>
      </c>
      <c r="AL410" s="20">
        <f t="shared" si="748"/>
        <v>0</v>
      </c>
      <c r="AM410" s="21">
        <f t="shared" si="749"/>
        <v>0</v>
      </c>
      <c r="AN410" s="21">
        <f t="shared" si="750"/>
        <v>0</v>
      </c>
      <c r="AO410" s="21">
        <f t="shared" si="751"/>
        <v>0</v>
      </c>
      <c r="AP410" s="21">
        <f t="shared" si="752"/>
        <v>0</v>
      </c>
      <c r="AQ410" s="21">
        <f t="shared" si="753"/>
        <v>0</v>
      </c>
      <c r="AR410" s="21">
        <f t="shared" si="754"/>
        <v>0</v>
      </c>
      <c r="AS410" s="21">
        <f t="shared" si="755"/>
        <v>0</v>
      </c>
      <c r="AT410" s="21">
        <f t="shared" si="756"/>
        <v>0</v>
      </c>
      <c r="AU410" s="21">
        <f t="shared" si="757"/>
        <v>0</v>
      </c>
      <c r="AV410" s="21">
        <f t="shared" si="758"/>
        <v>0</v>
      </c>
      <c r="AW410" s="21">
        <f t="shared" si="759"/>
        <v>0</v>
      </c>
      <c r="AX410" s="21">
        <f t="shared" si="760"/>
        <v>0</v>
      </c>
      <c r="AY410" s="21">
        <f t="shared" si="761"/>
        <v>0</v>
      </c>
      <c r="AZ410" s="21">
        <f t="shared" si="762"/>
        <v>0</v>
      </c>
      <c r="BA410" s="21">
        <f t="shared" si="763"/>
        <v>0</v>
      </c>
      <c r="BB410" s="21">
        <f t="shared" si="764"/>
        <v>0</v>
      </c>
      <c r="BC410" s="21">
        <f t="shared" si="765"/>
        <v>0</v>
      </c>
      <c r="BD410" s="21">
        <f t="shared" si="766"/>
        <v>0</v>
      </c>
      <c r="BE410" s="21">
        <f t="shared" si="767"/>
        <v>0</v>
      </c>
      <c r="BF410" s="21">
        <f t="shared" si="768"/>
        <v>0</v>
      </c>
      <c r="BG410" s="21">
        <f t="shared" si="769"/>
        <v>0</v>
      </c>
      <c r="BH410" s="21">
        <f t="shared" si="770"/>
        <v>0</v>
      </c>
      <c r="BI410" s="21">
        <f t="shared" si="771"/>
        <v>0</v>
      </c>
      <c r="BJ410" s="21">
        <f t="shared" si="772"/>
        <v>0</v>
      </c>
      <c r="BK410" s="17">
        <f t="shared" si="773"/>
        <v>23.645899999999997</v>
      </c>
      <c r="BL410" s="22">
        <f t="shared" si="774"/>
        <v>0</v>
      </c>
      <c r="BM410" s="22">
        <f t="shared" si="775"/>
        <v>0</v>
      </c>
      <c r="BN410" s="22">
        <f t="shared" si="776"/>
        <v>0</v>
      </c>
      <c r="BO410" s="22">
        <f t="shared" si="777"/>
        <v>0</v>
      </c>
      <c r="BP410" s="22">
        <f t="shared" si="778"/>
        <v>0</v>
      </c>
      <c r="BQ410" s="22">
        <f t="shared" si="779"/>
        <v>0</v>
      </c>
      <c r="BR410" s="22">
        <f t="shared" si="780"/>
        <v>0</v>
      </c>
      <c r="BS410" s="22">
        <f t="shared" si="781"/>
        <v>0</v>
      </c>
      <c r="BT410" s="22">
        <f t="shared" si="782"/>
        <v>0</v>
      </c>
      <c r="BU410" s="22">
        <f t="shared" si="783"/>
        <v>0</v>
      </c>
      <c r="BV410" s="22">
        <f t="shared" si="784"/>
        <v>0</v>
      </c>
      <c r="BW410" s="22">
        <f t="shared" si="785"/>
        <v>0</v>
      </c>
      <c r="BX410" s="22">
        <f t="shared" si="786"/>
        <v>0</v>
      </c>
      <c r="BY410" s="22">
        <f t="shared" si="787"/>
        <v>0</v>
      </c>
      <c r="BZ410" s="22">
        <f t="shared" si="788"/>
        <v>0</v>
      </c>
      <c r="CA410" s="22">
        <f t="shared" si="789"/>
        <v>0</v>
      </c>
      <c r="CB410" s="22">
        <f t="shared" si="790"/>
        <v>0</v>
      </c>
      <c r="CC410" s="22">
        <f t="shared" si="791"/>
        <v>0</v>
      </c>
      <c r="CD410" s="22">
        <f t="shared" si="792"/>
        <v>0</v>
      </c>
      <c r="CE410" s="22">
        <f t="shared" si="793"/>
        <v>0</v>
      </c>
      <c r="CF410" s="22">
        <f t="shared" si="794"/>
        <v>0</v>
      </c>
      <c r="CG410" s="22">
        <f t="shared" si="795"/>
        <v>0</v>
      </c>
      <c r="CH410" s="22">
        <f t="shared" si="796"/>
        <v>0</v>
      </c>
      <c r="CI410" s="22">
        <f t="shared" si="797"/>
        <v>0</v>
      </c>
      <c r="CJ410" s="22">
        <f t="shared" si="798"/>
        <v>0</v>
      </c>
      <c r="CK410" s="22">
        <f t="shared" si="799"/>
        <v>0</v>
      </c>
    </row>
    <row r="411" spans="1:89" x14ac:dyDescent="0.25">
      <c r="A411" t="str">
        <f>VLOOKUP($C411,'Tech Pallet'!$A:$J,10,0)</f>
        <v>NOV</v>
      </c>
      <c r="B411" s="30" t="str">
        <f>VLOOKUP(C411,'Tech Pallet'!A:I,3,0)</f>
        <v>PG</v>
      </c>
      <c r="C411" s="12">
        <f>VLOOKUP($D411,'DU -UCC'!B:C,2,0)</f>
        <v>67821477</v>
      </c>
      <c r="D411" s="84">
        <v>10077567001976</v>
      </c>
      <c r="E411" s="85" t="s">
        <v>484</v>
      </c>
      <c r="F411" s="86">
        <v>234</v>
      </c>
      <c r="G411" s="86">
        <v>0</v>
      </c>
      <c r="H411" s="86">
        <v>0</v>
      </c>
      <c r="I411" s="86">
        <v>0</v>
      </c>
      <c r="J411" s="86">
        <v>0</v>
      </c>
      <c r="K411" s="86">
        <v>0</v>
      </c>
      <c r="L411" s="86">
        <v>0</v>
      </c>
      <c r="M411" s="86">
        <v>0</v>
      </c>
      <c r="N411" s="86">
        <v>0</v>
      </c>
      <c r="O411" s="86">
        <v>0</v>
      </c>
      <c r="P411" s="86">
        <v>0</v>
      </c>
      <c r="Q411" s="86">
        <v>0</v>
      </c>
      <c r="R411" s="86">
        <v>0</v>
      </c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23">
        <f t="shared" si="743"/>
        <v>234</v>
      </c>
      <c r="AF411">
        <f>VLOOKUP($C411,'Tech Pallet'!$A:$I,9,0)</f>
        <v>130</v>
      </c>
      <c r="AG411">
        <f>VLOOKUP($C411,'Tech Pallet'!$A:$H,8,0)</f>
        <v>3.7799999999999999E-3</v>
      </c>
      <c r="AH411" s="25">
        <f t="shared" si="744"/>
        <v>0</v>
      </c>
      <c r="AI411" s="25">
        <f t="shared" si="745"/>
        <v>0</v>
      </c>
      <c r="AJ411" s="8">
        <f t="shared" si="746"/>
        <v>1.8</v>
      </c>
      <c r="AK411" s="21">
        <f t="shared" si="747"/>
        <v>0</v>
      </c>
      <c r="AL411" s="20">
        <f t="shared" si="748"/>
        <v>0</v>
      </c>
      <c r="AM411" s="21">
        <f t="shared" si="749"/>
        <v>0</v>
      </c>
      <c r="AN411" s="21">
        <f t="shared" si="750"/>
        <v>0</v>
      </c>
      <c r="AO411" s="21">
        <f t="shared" si="751"/>
        <v>0</v>
      </c>
      <c r="AP411" s="21">
        <f t="shared" si="752"/>
        <v>0</v>
      </c>
      <c r="AQ411" s="21">
        <f t="shared" si="753"/>
        <v>0</v>
      </c>
      <c r="AR411" s="21">
        <f t="shared" si="754"/>
        <v>0</v>
      </c>
      <c r="AS411" s="21">
        <f t="shared" si="755"/>
        <v>0</v>
      </c>
      <c r="AT411" s="21">
        <f t="shared" si="756"/>
        <v>0</v>
      </c>
      <c r="AU411" s="21">
        <f t="shared" si="757"/>
        <v>0</v>
      </c>
      <c r="AV411" s="21">
        <f t="shared" si="758"/>
        <v>0</v>
      </c>
      <c r="AW411" s="21">
        <f t="shared" si="759"/>
        <v>0</v>
      </c>
      <c r="AX411" s="21">
        <f t="shared" si="760"/>
        <v>0</v>
      </c>
      <c r="AY411" s="21">
        <f t="shared" si="761"/>
        <v>0</v>
      </c>
      <c r="AZ411" s="21">
        <f t="shared" si="762"/>
        <v>0</v>
      </c>
      <c r="BA411" s="21">
        <f t="shared" si="763"/>
        <v>0</v>
      </c>
      <c r="BB411" s="21">
        <f t="shared" si="764"/>
        <v>0</v>
      </c>
      <c r="BC411" s="21">
        <f t="shared" si="765"/>
        <v>0</v>
      </c>
      <c r="BD411" s="21">
        <f t="shared" si="766"/>
        <v>0</v>
      </c>
      <c r="BE411" s="21">
        <f t="shared" si="767"/>
        <v>0</v>
      </c>
      <c r="BF411" s="21">
        <f t="shared" si="768"/>
        <v>0</v>
      </c>
      <c r="BG411" s="21">
        <f t="shared" si="769"/>
        <v>0</v>
      </c>
      <c r="BH411" s="21">
        <f t="shared" si="770"/>
        <v>0</v>
      </c>
      <c r="BI411" s="21">
        <f t="shared" si="771"/>
        <v>0</v>
      </c>
      <c r="BJ411" s="21">
        <f t="shared" si="772"/>
        <v>0</v>
      </c>
      <c r="BK411" s="17">
        <f t="shared" si="773"/>
        <v>0.88451999999999997</v>
      </c>
      <c r="BL411" s="22">
        <f t="shared" si="774"/>
        <v>0</v>
      </c>
      <c r="BM411" s="22">
        <f t="shared" si="775"/>
        <v>0</v>
      </c>
      <c r="BN411" s="22">
        <f t="shared" si="776"/>
        <v>0</v>
      </c>
      <c r="BO411" s="22">
        <f t="shared" si="777"/>
        <v>0</v>
      </c>
      <c r="BP411" s="22">
        <f t="shared" si="778"/>
        <v>0</v>
      </c>
      <c r="BQ411" s="22">
        <f t="shared" si="779"/>
        <v>0</v>
      </c>
      <c r="BR411" s="22">
        <f t="shared" si="780"/>
        <v>0</v>
      </c>
      <c r="BS411" s="22">
        <f t="shared" si="781"/>
        <v>0</v>
      </c>
      <c r="BT411" s="22">
        <f t="shared" si="782"/>
        <v>0</v>
      </c>
      <c r="BU411" s="22">
        <f t="shared" si="783"/>
        <v>0</v>
      </c>
      <c r="BV411" s="22">
        <f t="shared" si="784"/>
        <v>0</v>
      </c>
      <c r="BW411" s="22">
        <f t="shared" si="785"/>
        <v>0</v>
      </c>
      <c r="BX411" s="22">
        <f t="shared" si="786"/>
        <v>0</v>
      </c>
      <c r="BY411" s="22">
        <f t="shared" si="787"/>
        <v>0</v>
      </c>
      <c r="BZ411" s="22">
        <f t="shared" si="788"/>
        <v>0</v>
      </c>
      <c r="CA411" s="22">
        <f t="shared" si="789"/>
        <v>0</v>
      </c>
      <c r="CB411" s="22">
        <f t="shared" si="790"/>
        <v>0</v>
      </c>
      <c r="CC411" s="22">
        <f t="shared" si="791"/>
        <v>0</v>
      </c>
      <c r="CD411" s="22">
        <f t="shared" si="792"/>
        <v>0</v>
      </c>
      <c r="CE411" s="22">
        <f t="shared" si="793"/>
        <v>0</v>
      </c>
      <c r="CF411" s="22">
        <f t="shared" si="794"/>
        <v>0</v>
      </c>
      <c r="CG411" s="22">
        <f t="shared" si="795"/>
        <v>0</v>
      </c>
      <c r="CH411" s="22">
        <f t="shared" si="796"/>
        <v>0</v>
      </c>
      <c r="CI411" s="22">
        <f t="shared" si="797"/>
        <v>0</v>
      </c>
      <c r="CJ411" s="22">
        <f t="shared" si="798"/>
        <v>0</v>
      </c>
      <c r="CK411" s="22">
        <f t="shared" si="799"/>
        <v>0</v>
      </c>
    </row>
    <row r="412" spans="1:89" x14ac:dyDescent="0.25">
      <c r="A412" t="str">
        <f>VLOOKUP($C412,'Tech Pallet'!$A:$J,10,0)</f>
        <v>PIC</v>
      </c>
      <c r="B412" s="30" t="str">
        <f>VLOOKUP(C412,'Tech Pallet'!A:I,3,0)</f>
        <v>48oz</v>
      </c>
      <c r="C412" s="12">
        <f>VLOOKUP($D412,'DU -UCC'!B:C,2,0)</f>
        <v>68821730</v>
      </c>
      <c r="D412" s="84">
        <v>10077567305494</v>
      </c>
      <c r="E412" s="85" t="s">
        <v>485</v>
      </c>
      <c r="F412" s="86">
        <v>22719</v>
      </c>
      <c r="G412" s="86">
        <v>0</v>
      </c>
      <c r="H412" s="86">
        <v>0</v>
      </c>
      <c r="I412" s="86">
        <v>0</v>
      </c>
      <c r="J412" s="86">
        <v>0</v>
      </c>
      <c r="K412" s="86">
        <v>0</v>
      </c>
      <c r="L412" s="86">
        <v>0</v>
      </c>
      <c r="M412" s="86">
        <v>0</v>
      </c>
      <c r="N412" s="86">
        <v>0</v>
      </c>
      <c r="O412" s="86">
        <v>0</v>
      </c>
      <c r="P412" s="86">
        <v>0</v>
      </c>
      <c r="Q412" s="86">
        <v>0</v>
      </c>
      <c r="R412" s="86">
        <v>0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23">
        <f t="shared" ref="AE412:AE413" si="800">SUM(F412:AD412)</f>
        <v>22719</v>
      </c>
      <c r="AF412">
        <f>VLOOKUP($C412,'Tech Pallet'!$A:$I,9,0)</f>
        <v>154</v>
      </c>
      <c r="AG412">
        <f>VLOOKUP($C412,'Tech Pallet'!$A:$H,8,0)</f>
        <v>8.5199999999999998E-3</v>
      </c>
      <c r="AH412" s="25">
        <f t="shared" ref="AH412:AH413" si="801">SUM(G412:R412)</f>
        <v>0</v>
      </c>
      <c r="AI412" s="25">
        <f t="shared" ref="AI412:AI413" si="802">SUM(S412:AD412)</f>
        <v>0</v>
      </c>
      <c r="AJ412" s="8">
        <f t="shared" ref="AJ412:AJ413" si="803">F412/AF412</f>
        <v>147.52597402597402</v>
      </c>
      <c r="AK412" s="21">
        <f t="shared" ref="AK412:AK413" si="804">SUM(G412:R412)/AF412</f>
        <v>0</v>
      </c>
      <c r="AL412" s="20">
        <f t="shared" ref="AL412:AL413" si="805">SUM(S412:AD412)/AF412</f>
        <v>0</v>
      </c>
      <c r="AM412" s="21">
        <f t="shared" ref="AM412:AM413" si="806">G412/$AF412</f>
        <v>0</v>
      </c>
      <c r="AN412" s="21">
        <f t="shared" ref="AN412:AN413" si="807">H412/$AF412</f>
        <v>0</v>
      </c>
      <c r="AO412" s="21">
        <f t="shared" ref="AO412:AO413" si="808">I412/$AF412</f>
        <v>0</v>
      </c>
      <c r="AP412" s="21">
        <f t="shared" ref="AP412:AP413" si="809">J412/$AF412</f>
        <v>0</v>
      </c>
      <c r="AQ412" s="21">
        <f t="shared" ref="AQ412:AQ413" si="810">K412/$AF412</f>
        <v>0</v>
      </c>
      <c r="AR412" s="21">
        <f t="shared" ref="AR412:AR413" si="811">L412/$AF412</f>
        <v>0</v>
      </c>
      <c r="AS412" s="21">
        <f t="shared" ref="AS412:AS413" si="812">M412/$AF412</f>
        <v>0</v>
      </c>
      <c r="AT412" s="21">
        <f t="shared" ref="AT412:AT413" si="813">N412/$AF412</f>
        <v>0</v>
      </c>
      <c r="AU412" s="21">
        <f t="shared" ref="AU412:AU413" si="814">O412/$AF412</f>
        <v>0</v>
      </c>
      <c r="AV412" s="21">
        <f t="shared" ref="AV412:AV413" si="815">P412/$AF412</f>
        <v>0</v>
      </c>
      <c r="AW412" s="21">
        <f t="shared" ref="AW412:AW413" si="816">Q412/$AF412</f>
        <v>0</v>
      </c>
      <c r="AX412" s="21">
        <f t="shared" ref="AX412:AX413" si="817">R412/$AF412</f>
        <v>0</v>
      </c>
      <c r="AY412" s="21">
        <f t="shared" ref="AY412:AY413" si="818">S412/$AF412</f>
        <v>0</v>
      </c>
      <c r="AZ412" s="21">
        <f t="shared" ref="AZ412:AZ413" si="819">T412/$AF412</f>
        <v>0</v>
      </c>
      <c r="BA412" s="21">
        <f t="shared" ref="BA412:BA413" si="820">U412/$AF412</f>
        <v>0</v>
      </c>
      <c r="BB412" s="21">
        <f t="shared" ref="BB412:BB413" si="821">V412/$AF412</f>
        <v>0</v>
      </c>
      <c r="BC412" s="21">
        <f t="shared" ref="BC412:BC413" si="822">W412/$AF412</f>
        <v>0</v>
      </c>
      <c r="BD412" s="21">
        <f t="shared" ref="BD412:BD413" si="823">X412/$AF412</f>
        <v>0</v>
      </c>
      <c r="BE412" s="21">
        <f t="shared" ref="BE412:BE413" si="824">Y412/$AF412</f>
        <v>0</v>
      </c>
      <c r="BF412" s="21">
        <f t="shared" ref="BF412:BF413" si="825">Z412/$AF412</f>
        <v>0</v>
      </c>
      <c r="BG412" s="21">
        <f t="shared" ref="BG412:BG413" si="826">AA412/$AF412</f>
        <v>0</v>
      </c>
      <c r="BH412" s="21">
        <f t="shared" ref="BH412:BH413" si="827">AB412/$AF412</f>
        <v>0</v>
      </c>
      <c r="BI412" s="21">
        <f t="shared" ref="BI412:BI413" si="828">AC412/$AF412</f>
        <v>0</v>
      </c>
      <c r="BJ412" s="21">
        <f t="shared" ref="BJ412:BJ413" si="829">AD412/$AF412</f>
        <v>0</v>
      </c>
      <c r="BK412" s="17">
        <f t="shared" ref="BK412:BK413" si="830">F412*AG412</f>
        <v>193.56587999999999</v>
      </c>
      <c r="BL412" s="22">
        <f t="shared" ref="BL412:BL413" si="831">SUM(G412:R412)*AG412</f>
        <v>0</v>
      </c>
      <c r="BM412" s="22">
        <f t="shared" ref="BM412:BM413" si="832">SUM(S412:AD412)*AG412</f>
        <v>0</v>
      </c>
      <c r="BN412" s="22">
        <f t="shared" ref="BN412:BN413" si="833">G412*$AG412</f>
        <v>0</v>
      </c>
      <c r="BO412" s="22">
        <f t="shared" ref="BO412:BO413" si="834">H412*$AG412</f>
        <v>0</v>
      </c>
      <c r="BP412" s="22">
        <f t="shared" ref="BP412:BP413" si="835">I412*$AG412</f>
        <v>0</v>
      </c>
      <c r="BQ412" s="22">
        <f t="shared" ref="BQ412:BQ413" si="836">J412*$AG412</f>
        <v>0</v>
      </c>
      <c r="BR412" s="22">
        <f t="shared" ref="BR412:BR413" si="837">K412*$AG412</f>
        <v>0</v>
      </c>
      <c r="BS412" s="22">
        <f t="shared" ref="BS412:BS413" si="838">L412*$AG412</f>
        <v>0</v>
      </c>
      <c r="BT412" s="22">
        <f t="shared" ref="BT412:BT413" si="839">M412*$AG412</f>
        <v>0</v>
      </c>
      <c r="BU412" s="22">
        <f t="shared" ref="BU412:BU413" si="840">N412*$AG412</f>
        <v>0</v>
      </c>
      <c r="BV412" s="22">
        <f t="shared" ref="BV412:BV413" si="841">O412*$AG412</f>
        <v>0</v>
      </c>
      <c r="BW412" s="22">
        <f t="shared" ref="BW412:BW413" si="842">P412*$AG412</f>
        <v>0</v>
      </c>
      <c r="BX412" s="22">
        <f t="shared" ref="BX412:BX413" si="843">Q412*$AG412</f>
        <v>0</v>
      </c>
      <c r="BY412" s="22">
        <f t="shared" ref="BY412:BY413" si="844">R412*$AG412</f>
        <v>0</v>
      </c>
      <c r="BZ412" s="22">
        <f t="shared" ref="BZ412:BZ413" si="845">S412*$AG412</f>
        <v>0</v>
      </c>
      <c r="CA412" s="22">
        <f t="shared" ref="CA412:CA413" si="846">T412*$AG412</f>
        <v>0</v>
      </c>
      <c r="CB412" s="22">
        <f t="shared" ref="CB412:CB413" si="847">U412*$AG412</f>
        <v>0</v>
      </c>
      <c r="CC412" s="22">
        <f t="shared" ref="CC412:CC413" si="848">V412*$AG412</f>
        <v>0</v>
      </c>
      <c r="CD412" s="22">
        <f t="shared" ref="CD412:CD413" si="849">W412*$AG412</f>
        <v>0</v>
      </c>
      <c r="CE412" s="22">
        <f t="shared" ref="CE412:CE413" si="850">X412*$AG412</f>
        <v>0</v>
      </c>
      <c r="CF412" s="22">
        <f t="shared" ref="CF412:CF413" si="851">Y412*$AG412</f>
        <v>0</v>
      </c>
      <c r="CG412" s="22">
        <f t="shared" ref="CG412:CG413" si="852">Z412*$AG412</f>
        <v>0</v>
      </c>
      <c r="CH412" s="22">
        <f t="shared" ref="CH412:CH413" si="853">AA412*$AG412</f>
        <v>0</v>
      </c>
      <c r="CI412" s="22">
        <f t="shared" ref="CI412:CI413" si="854">AB412*$AG412</f>
        <v>0</v>
      </c>
      <c r="CJ412" s="22">
        <f t="shared" ref="CJ412:CJ413" si="855">AC412*$AG412</f>
        <v>0</v>
      </c>
      <c r="CK412" s="22">
        <f t="shared" ref="CK412:CK413" si="856">AD412*$AG412</f>
        <v>0</v>
      </c>
    </row>
    <row r="413" spans="1:89" x14ac:dyDescent="0.25">
      <c r="A413" t="str">
        <f>VLOOKUP($C413,'Tech Pallet'!$A:$J,10,0)</f>
        <v>PIC</v>
      </c>
      <c r="B413" s="30" t="str">
        <f>VLOOKUP(C413,'Tech Pallet'!A:I,3,0)</f>
        <v>48oz</v>
      </c>
      <c r="C413" s="12">
        <f>VLOOKUP($D413,'DU -UCC'!B:C,2,0)</f>
        <v>67733229</v>
      </c>
      <c r="D413" s="84">
        <v>10077567141696</v>
      </c>
      <c r="E413" s="85" t="s">
        <v>486</v>
      </c>
      <c r="F413" s="86">
        <v>504</v>
      </c>
      <c r="G413" s="86">
        <v>0</v>
      </c>
      <c r="H413" s="86">
        <v>0</v>
      </c>
      <c r="I413" s="86">
        <v>0</v>
      </c>
      <c r="J413" s="86">
        <v>0</v>
      </c>
      <c r="K413" s="86">
        <v>0</v>
      </c>
      <c r="L413" s="86">
        <v>0</v>
      </c>
      <c r="M413" s="86">
        <v>0</v>
      </c>
      <c r="N413" s="86">
        <v>0</v>
      </c>
      <c r="O413" s="86">
        <v>0</v>
      </c>
      <c r="P413" s="86">
        <v>0</v>
      </c>
      <c r="Q413" s="86">
        <v>0</v>
      </c>
      <c r="R413" s="86">
        <v>0</v>
      </c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23">
        <f t="shared" si="800"/>
        <v>504</v>
      </c>
      <c r="AF413">
        <f>VLOOKUP($C413,'Tech Pallet'!$A:$I,9,0)</f>
        <v>154</v>
      </c>
      <c r="AG413">
        <f>VLOOKUP($C413,'Tech Pallet'!$A:$H,8,0)</f>
        <v>8.5199999999999998E-3</v>
      </c>
      <c r="AH413" s="25">
        <f t="shared" si="801"/>
        <v>0</v>
      </c>
      <c r="AI413" s="25">
        <f t="shared" si="802"/>
        <v>0</v>
      </c>
      <c r="AJ413" s="8">
        <f t="shared" si="803"/>
        <v>3.2727272727272729</v>
      </c>
      <c r="AK413" s="21">
        <f t="shared" si="804"/>
        <v>0</v>
      </c>
      <c r="AL413" s="20">
        <f t="shared" si="805"/>
        <v>0</v>
      </c>
      <c r="AM413" s="21">
        <f t="shared" si="806"/>
        <v>0</v>
      </c>
      <c r="AN413" s="21">
        <f t="shared" si="807"/>
        <v>0</v>
      </c>
      <c r="AO413" s="21">
        <f t="shared" si="808"/>
        <v>0</v>
      </c>
      <c r="AP413" s="21">
        <f t="shared" si="809"/>
        <v>0</v>
      </c>
      <c r="AQ413" s="21">
        <f t="shared" si="810"/>
        <v>0</v>
      </c>
      <c r="AR413" s="21">
        <f t="shared" si="811"/>
        <v>0</v>
      </c>
      <c r="AS413" s="21">
        <f t="shared" si="812"/>
        <v>0</v>
      </c>
      <c r="AT413" s="21">
        <f t="shared" si="813"/>
        <v>0</v>
      </c>
      <c r="AU413" s="21">
        <f t="shared" si="814"/>
        <v>0</v>
      </c>
      <c r="AV413" s="21">
        <f t="shared" si="815"/>
        <v>0</v>
      </c>
      <c r="AW413" s="21">
        <f t="shared" si="816"/>
        <v>0</v>
      </c>
      <c r="AX413" s="21">
        <f t="shared" si="817"/>
        <v>0</v>
      </c>
      <c r="AY413" s="21">
        <f t="shared" si="818"/>
        <v>0</v>
      </c>
      <c r="AZ413" s="21">
        <f t="shared" si="819"/>
        <v>0</v>
      </c>
      <c r="BA413" s="21">
        <f t="shared" si="820"/>
        <v>0</v>
      </c>
      <c r="BB413" s="21">
        <f t="shared" si="821"/>
        <v>0</v>
      </c>
      <c r="BC413" s="21">
        <f t="shared" si="822"/>
        <v>0</v>
      </c>
      <c r="BD413" s="21">
        <f t="shared" si="823"/>
        <v>0</v>
      </c>
      <c r="BE413" s="21">
        <f t="shared" si="824"/>
        <v>0</v>
      </c>
      <c r="BF413" s="21">
        <f t="shared" si="825"/>
        <v>0</v>
      </c>
      <c r="BG413" s="21">
        <f t="shared" si="826"/>
        <v>0</v>
      </c>
      <c r="BH413" s="21">
        <f t="shared" si="827"/>
        <v>0</v>
      </c>
      <c r="BI413" s="21">
        <f t="shared" si="828"/>
        <v>0</v>
      </c>
      <c r="BJ413" s="21">
        <f t="shared" si="829"/>
        <v>0</v>
      </c>
      <c r="BK413" s="17">
        <f t="shared" si="830"/>
        <v>4.2940800000000001</v>
      </c>
      <c r="BL413" s="22">
        <f t="shared" si="831"/>
        <v>0</v>
      </c>
      <c r="BM413" s="22">
        <f t="shared" si="832"/>
        <v>0</v>
      </c>
      <c r="BN413" s="22">
        <f t="shared" si="833"/>
        <v>0</v>
      </c>
      <c r="BO413" s="22">
        <f t="shared" si="834"/>
        <v>0</v>
      </c>
      <c r="BP413" s="22">
        <f t="shared" si="835"/>
        <v>0</v>
      </c>
      <c r="BQ413" s="22">
        <f t="shared" si="836"/>
        <v>0</v>
      </c>
      <c r="BR413" s="22">
        <f t="shared" si="837"/>
        <v>0</v>
      </c>
      <c r="BS413" s="22">
        <f t="shared" si="838"/>
        <v>0</v>
      </c>
      <c r="BT413" s="22">
        <f t="shared" si="839"/>
        <v>0</v>
      </c>
      <c r="BU413" s="22">
        <f t="shared" si="840"/>
        <v>0</v>
      </c>
      <c r="BV413" s="22">
        <f t="shared" si="841"/>
        <v>0</v>
      </c>
      <c r="BW413" s="22">
        <f t="shared" si="842"/>
        <v>0</v>
      </c>
      <c r="BX413" s="22">
        <f t="shared" si="843"/>
        <v>0</v>
      </c>
      <c r="BY413" s="22">
        <f t="shared" si="844"/>
        <v>0</v>
      </c>
      <c r="BZ413" s="22">
        <f t="shared" si="845"/>
        <v>0</v>
      </c>
      <c r="CA413" s="22">
        <f t="shared" si="846"/>
        <v>0</v>
      </c>
      <c r="CB413" s="22">
        <f t="shared" si="847"/>
        <v>0</v>
      </c>
      <c r="CC413" s="22">
        <f t="shared" si="848"/>
        <v>0</v>
      </c>
      <c r="CD413" s="22">
        <f t="shared" si="849"/>
        <v>0</v>
      </c>
      <c r="CE413" s="22">
        <f t="shared" si="850"/>
        <v>0</v>
      </c>
      <c r="CF413" s="22">
        <f t="shared" si="851"/>
        <v>0</v>
      </c>
      <c r="CG413" s="22">
        <f t="shared" si="852"/>
        <v>0</v>
      </c>
      <c r="CH413" s="22">
        <f t="shared" si="853"/>
        <v>0</v>
      </c>
      <c r="CI413" s="22">
        <f t="shared" si="854"/>
        <v>0</v>
      </c>
      <c r="CJ413" s="22">
        <f t="shared" si="855"/>
        <v>0</v>
      </c>
      <c r="CK413" s="22">
        <f t="shared" si="856"/>
        <v>0</v>
      </c>
    </row>
    <row r="414" spans="1:89" x14ac:dyDescent="0.25">
      <c r="A414" t="str">
        <f>VLOOKUP($C414,'Tech Pallet'!$A:$J,10,0)</f>
        <v>PIC</v>
      </c>
      <c r="B414" s="30" t="str">
        <f>VLOOKUP(C414,'Tech Pallet'!A:I,3,0)</f>
        <v>2.4 gal</v>
      </c>
      <c r="C414" s="12">
        <f>VLOOKUP($D414,'DU -UCC'!B:C,2,0)</f>
        <v>68823975</v>
      </c>
      <c r="D414" s="84">
        <v>10076840001047</v>
      </c>
      <c r="E414" s="85" t="s">
        <v>487</v>
      </c>
      <c r="F414" s="86">
        <v>151</v>
      </c>
      <c r="G414" s="86">
        <v>0</v>
      </c>
      <c r="H414" s="86">
        <v>0</v>
      </c>
      <c r="I414" s="86">
        <v>0</v>
      </c>
      <c r="J414" s="86">
        <v>0</v>
      </c>
      <c r="K414" s="86">
        <v>0</v>
      </c>
      <c r="L414" s="86">
        <v>0</v>
      </c>
      <c r="M414" s="86">
        <v>0</v>
      </c>
      <c r="N414" s="86">
        <v>0</v>
      </c>
      <c r="O414" s="86">
        <v>0</v>
      </c>
      <c r="P414" s="86">
        <v>0</v>
      </c>
      <c r="Q414" s="86">
        <v>0</v>
      </c>
      <c r="R414" s="86">
        <v>0</v>
      </c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23">
        <f t="shared" ref="AE414:AE419" si="857">SUM(F414:AD414)</f>
        <v>151</v>
      </c>
      <c r="AF414">
        <f>VLOOKUP($C414,'Tech Pallet'!$A:$I,9,0)</f>
        <v>125</v>
      </c>
      <c r="AG414">
        <f>VLOOKUP($C414,'Tech Pallet'!$A:$H,8,0)</f>
        <v>9.0848256361922702E-3</v>
      </c>
      <c r="AH414" s="25">
        <f t="shared" ref="AH414:AH419" si="858">SUM(G414:R414)</f>
        <v>0</v>
      </c>
      <c r="AI414" s="25">
        <f t="shared" ref="AI414:AI419" si="859">SUM(S414:AD414)</f>
        <v>0</v>
      </c>
      <c r="AJ414" s="8">
        <f t="shared" ref="AJ414:AJ419" si="860">F414/AF414</f>
        <v>1.208</v>
      </c>
      <c r="AK414" s="21">
        <f t="shared" ref="AK414:AK419" si="861">SUM(G414:R414)/AF414</f>
        <v>0</v>
      </c>
      <c r="AL414" s="20">
        <f t="shared" ref="AL414:AL419" si="862">SUM(S414:AD414)/AF414</f>
        <v>0</v>
      </c>
      <c r="AM414" s="21">
        <f t="shared" ref="AM414:AM419" si="863">G414/$AF414</f>
        <v>0</v>
      </c>
      <c r="AN414" s="21">
        <f t="shared" ref="AN414:AN419" si="864">H414/$AF414</f>
        <v>0</v>
      </c>
      <c r="AO414" s="21">
        <f t="shared" ref="AO414:AO419" si="865">I414/$AF414</f>
        <v>0</v>
      </c>
      <c r="AP414" s="21">
        <f t="shared" ref="AP414:AP419" si="866">J414/$AF414</f>
        <v>0</v>
      </c>
      <c r="AQ414" s="21">
        <f t="shared" ref="AQ414:AQ419" si="867">K414/$AF414</f>
        <v>0</v>
      </c>
      <c r="AR414" s="21">
        <f t="shared" ref="AR414:AR419" si="868">L414/$AF414</f>
        <v>0</v>
      </c>
      <c r="AS414" s="21">
        <f t="shared" ref="AS414:AS419" si="869">M414/$AF414</f>
        <v>0</v>
      </c>
      <c r="AT414" s="21">
        <f t="shared" ref="AT414:AT419" si="870">N414/$AF414</f>
        <v>0</v>
      </c>
      <c r="AU414" s="21">
        <f t="shared" ref="AU414:AU419" si="871">O414/$AF414</f>
        <v>0</v>
      </c>
      <c r="AV414" s="21">
        <f t="shared" ref="AV414:AV419" si="872">P414/$AF414</f>
        <v>0</v>
      </c>
      <c r="AW414" s="21">
        <f t="shared" ref="AW414:AW419" si="873">Q414/$AF414</f>
        <v>0</v>
      </c>
      <c r="AX414" s="21">
        <f t="shared" ref="AX414:AX419" si="874">R414/$AF414</f>
        <v>0</v>
      </c>
      <c r="AY414" s="21">
        <f t="shared" ref="AY414:AY419" si="875">S414/$AF414</f>
        <v>0</v>
      </c>
      <c r="AZ414" s="21">
        <f t="shared" ref="AZ414:AZ419" si="876">T414/$AF414</f>
        <v>0</v>
      </c>
      <c r="BA414" s="21">
        <f t="shared" ref="BA414:BA419" si="877">U414/$AF414</f>
        <v>0</v>
      </c>
      <c r="BB414" s="21">
        <f t="shared" ref="BB414:BB419" si="878">V414/$AF414</f>
        <v>0</v>
      </c>
      <c r="BC414" s="21">
        <f t="shared" ref="BC414:BC419" si="879">W414/$AF414</f>
        <v>0</v>
      </c>
      <c r="BD414" s="21">
        <f t="shared" ref="BD414:BD419" si="880">X414/$AF414</f>
        <v>0</v>
      </c>
      <c r="BE414" s="21">
        <f t="shared" ref="BE414:BE419" si="881">Y414/$AF414</f>
        <v>0</v>
      </c>
      <c r="BF414" s="21">
        <f t="shared" ref="BF414:BF419" si="882">Z414/$AF414</f>
        <v>0</v>
      </c>
      <c r="BG414" s="21">
        <f t="shared" ref="BG414:BG419" si="883">AA414/$AF414</f>
        <v>0</v>
      </c>
      <c r="BH414" s="21">
        <f t="shared" ref="BH414:BH419" si="884">AB414/$AF414</f>
        <v>0</v>
      </c>
      <c r="BI414" s="21">
        <f t="shared" ref="BI414:BI419" si="885">AC414/$AF414</f>
        <v>0</v>
      </c>
      <c r="BJ414" s="21">
        <f t="shared" ref="BJ414:BJ419" si="886">AD414/$AF414</f>
        <v>0</v>
      </c>
      <c r="BK414" s="17">
        <f t="shared" ref="BK414:BK419" si="887">F414*AG414</f>
        <v>1.3718086710650328</v>
      </c>
      <c r="BL414" s="22">
        <f t="shared" ref="BL414:BL419" si="888">SUM(G414:R414)*AG414</f>
        <v>0</v>
      </c>
      <c r="BM414" s="22">
        <f t="shared" ref="BM414:BM419" si="889">SUM(S414:AD414)*AG414</f>
        <v>0</v>
      </c>
      <c r="BN414" s="22">
        <f t="shared" ref="BN414:BN419" si="890">G414*$AG414</f>
        <v>0</v>
      </c>
      <c r="BO414" s="22">
        <f t="shared" ref="BO414:BO419" si="891">H414*$AG414</f>
        <v>0</v>
      </c>
      <c r="BP414" s="22">
        <f t="shared" ref="BP414:BP419" si="892">I414*$AG414</f>
        <v>0</v>
      </c>
      <c r="BQ414" s="22">
        <f t="shared" ref="BQ414:BQ419" si="893">J414*$AG414</f>
        <v>0</v>
      </c>
      <c r="BR414" s="22">
        <f t="shared" ref="BR414:BR419" si="894">K414*$AG414</f>
        <v>0</v>
      </c>
      <c r="BS414" s="22">
        <f t="shared" ref="BS414:BS419" si="895">L414*$AG414</f>
        <v>0</v>
      </c>
      <c r="BT414" s="22">
        <f t="shared" ref="BT414:BT419" si="896">M414*$AG414</f>
        <v>0</v>
      </c>
      <c r="BU414" s="22">
        <f t="shared" ref="BU414:BU419" si="897">N414*$AG414</f>
        <v>0</v>
      </c>
      <c r="BV414" s="22">
        <f t="shared" ref="BV414:BV419" si="898">O414*$AG414</f>
        <v>0</v>
      </c>
      <c r="BW414" s="22">
        <f t="shared" ref="BW414:BW419" si="899">P414*$AG414</f>
        <v>0</v>
      </c>
      <c r="BX414" s="22">
        <f t="shared" ref="BX414:BX419" si="900">Q414*$AG414</f>
        <v>0</v>
      </c>
      <c r="BY414" s="22">
        <f t="shared" ref="BY414:BY419" si="901">R414*$AG414</f>
        <v>0</v>
      </c>
      <c r="BZ414" s="22">
        <f t="shared" ref="BZ414:BZ419" si="902">S414*$AG414</f>
        <v>0</v>
      </c>
      <c r="CA414" s="22">
        <f t="shared" ref="CA414:CA419" si="903">T414*$AG414</f>
        <v>0</v>
      </c>
      <c r="CB414" s="22">
        <f t="shared" ref="CB414:CB419" si="904">U414*$AG414</f>
        <v>0</v>
      </c>
      <c r="CC414" s="22">
        <f t="shared" ref="CC414:CC419" si="905">V414*$AG414</f>
        <v>0</v>
      </c>
      <c r="CD414" s="22">
        <f t="shared" ref="CD414:CD419" si="906">W414*$AG414</f>
        <v>0</v>
      </c>
      <c r="CE414" s="22">
        <f t="shared" ref="CE414:CE419" si="907">X414*$AG414</f>
        <v>0</v>
      </c>
      <c r="CF414" s="22">
        <f t="shared" ref="CF414:CF419" si="908">Y414*$AG414</f>
        <v>0</v>
      </c>
      <c r="CG414" s="22">
        <f t="shared" ref="CG414:CG419" si="909">Z414*$AG414</f>
        <v>0</v>
      </c>
      <c r="CH414" s="22">
        <f t="shared" ref="CH414:CH419" si="910">AA414*$AG414</f>
        <v>0</v>
      </c>
      <c r="CI414" s="22">
        <f t="shared" ref="CI414:CI419" si="911">AB414*$AG414</f>
        <v>0</v>
      </c>
      <c r="CJ414" s="22">
        <f t="shared" ref="CJ414:CJ419" si="912">AC414*$AG414</f>
        <v>0</v>
      </c>
      <c r="CK414" s="22">
        <f t="shared" ref="CK414:CK419" si="913">AD414*$AG414</f>
        <v>0</v>
      </c>
    </row>
    <row r="415" spans="1:89" x14ac:dyDescent="0.25">
      <c r="A415" t="str">
        <f>VLOOKUP($C415,'Tech Pallet'!$A:$J,10,0)</f>
        <v>NOV</v>
      </c>
      <c r="B415" s="30" t="str">
        <f>VLOOKUP(C415,'Tech Pallet'!A:I,3,0)</f>
        <v>PG</v>
      </c>
      <c r="C415" s="12">
        <f>VLOOKUP($D415,'DU -UCC'!B:C,2,0)</f>
        <v>67476456</v>
      </c>
      <c r="D415" s="84">
        <v>10077567478846</v>
      </c>
      <c r="E415" s="85" t="s">
        <v>488</v>
      </c>
      <c r="F415" s="86">
        <v>25309</v>
      </c>
      <c r="G415" s="86">
        <v>0</v>
      </c>
      <c r="H415" s="86">
        <v>0</v>
      </c>
      <c r="I415" s="86">
        <v>0</v>
      </c>
      <c r="J415" s="86">
        <v>0</v>
      </c>
      <c r="K415" s="86">
        <v>0</v>
      </c>
      <c r="L415" s="86">
        <v>0</v>
      </c>
      <c r="M415" s="86">
        <v>0</v>
      </c>
      <c r="N415" s="86">
        <v>0</v>
      </c>
      <c r="O415" s="86">
        <v>0</v>
      </c>
      <c r="P415" s="86">
        <v>0</v>
      </c>
      <c r="Q415" s="86">
        <v>0</v>
      </c>
      <c r="R415" s="86">
        <v>0</v>
      </c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23">
        <f t="shared" si="857"/>
        <v>25309</v>
      </c>
      <c r="AF415">
        <f>VLOOKUP($C415,'Tech Pallet'!$A:$I,9,0)</f>
        <v>400</v>
      </c>
      <c r="AG415">
        <f>VLOOKUP($C415,'Tech Pallet'!$A:$H,8,0)</f>
        <v>1.5E-3</v>
      </c>
      <c r="AH415" s="25">
        <f t="shared" si="858"/>
        <v>0</v>
      </c>
      <c r="AI415" s="25">
        <f t="shared" si="859"/>
        <v>0</v>
      </c>
      <c r="AJ415" s="8">
        <f t="shared" si="860"/>
        <v>63.272500000000001</v>
      </c>
      <c r="AK415" s="21">
        <f t="shared" si="861"/>
        <v>0</v>
      </c>
      <c r="AL415" s="20">
        <f t="shared" si="862"/>
        <v>0</v>
      </c>
      <c r="AM415" s="21">
        <f t="shared" si="863"/>
        <v>0</v>
      </c>
      <c r="AN415" s="21">
        <f t="shared" si="864"/>
        <v>0</v>
      </c>
      <c r="AO415" s="21">
        <f t="shared" si="865"/>
        <v>0</v>
      </c>
      <c r="AP415" s="21">
        <f t="shared" si="866"/>
        <v>0</v>
      </c>
      <c r="AQ415" s="21">
        <f t="shared" si="867"/>
        <v>0</v>
      </c>
      <c r="AR415" s="21">
        <f t="shared" si="868"/>
        <v>0</v>
      </c>
      <c r="AS415" s="21">
        <f t="shared" si="869"/>
        <v>0</v>
      </c>
      <c r="AT415" s="21">
        <f t="shared" si="870"/>
        <v>0</v>
      </c>
      <c r="AU415" s="21">
        <f t="shared" si="871"/>
        <v>0</v>
      </c>
      <c r="AV415" s="21">
        <f t="shared" si="872"/>
        <v>0</v>
      </c>
      <c r="AW415" s="21">
        <f t="shared" si="873"/>
        <v>0</v>
      </c>
      <c r="AX415" s="21">
        <f t="shared" si="874"/>
        <v>0</v>
      </c>
      <c r="AY415" s="21">
        <f t="shared" si="875"/>
        <v>0</v>
      </c>
      <c r="AZ415" s="21">
        <f t="shared" si="876"/>
        <v>0</v>
      </c>
      <c r="BA415" s="21">
        <f t="shared" si="877"/>
        <v>0</v>
      </c>
      <c r="BB415" s="21">
        <f t="shared" si="878"/>
        <v>0</v>
      </c>
      <c r="BC415" s="21">
        <f t="shared" si="879"/>
        <v>0</v>
      </c>
      <c r="BD415" s="21">
        <f t="shared" si="880"/>
        <v>0</v>
      </c>
      <c r="BE415" s="21">
        <f t="shared" si="881"/>
        <v>0</v>
      </c>
      <c r="BF415" s="21">
        <f t="shared" si="882"/>
        <v>0</v>
      </c>
      <c r="BG415" s="21">
        <f t="shared" si="883"/>
        <v>0</v>
      </c>
      <c r="BH415" s="21">
        <f t="shared" si="884"/>
        <v>0</v>
      </c>
      <c r="BI415" s="21">
        <f t="shared" si="885"/>
        <v>0</v>
      </c>
      <c r="BJ415" s="21">
        <f t="shared" si="886"/>
        <v>0</v>
      </c>
      <c r="BK415" s="17">
        <f t="shared" si="887"/>
        <v>37.963500000000003</v>
      </c>
      <c r="BL415" s="22">
        <f t="shared" si="888"/>
        <v>0</v>
      </c>
      <c r="BM415" s="22">
        <f t="shared" si="889"/>
        <v>0</v>
      </c>
      <c r="BN415" s="22">
        <f t="shared" si="890"/>
        <v>0</v>
      </c>
      <c r="BO415" s="22">
        <f t="shared" si="891"/>
        <v>0</v>
      </c>
      <c r="BP415" s="22">
        <f t="shared" si="892"/>
        <v>0</v>
      </c>
      <c r="BQ415" s="22">
        <f t="shared" si="893"/>
        <v>0</v>
      </c>
      <c r="BR415" s="22">
        <f t="shared" si="894"/>
        <v>0</v>
      </c>
      <c r="BS415" s="22">
        <f t="shared" si="895"/>
        <v>0</v>
      </c>
      <c r="BT415" s="22">
        <f t="shared" si="896"/>
        <v>0</v>
      </c>
      <c r="BU415" s="22">
        <f t="shared" si="897"/>
        <v>0</v>
      </c>
      <c r="BV415" s="22">
        <f t="shared" si="898"/>
        <v>0</v>
      </c>
      <c r="BW415" s="22">
        <f t="shared" si="899"/>
        <v>0</v>
      </c>
      <c r="BX415" s="22">
        <f t="shared" si="900"/>
        <v>0</v>
      </c>
      <c r="BY415" s="22">
        <f t="shared" si="901"/>
        <v>0</v>
      </c>
      <c r="BZ415" s="22">
        <f t="shared" si="902"/>
        <v>0</v>
      </c>
      <c r="CA415" s="22">
        <f t="shared" si="903"/>
        <v>0</v>
      </c>
      <c r="CB415" s="22">
        <f t="shared" si="904"/>
        <v>0</v>
      </c>
      <c r="CC415" s="22">
        <f t="shared" si="905"/>
        <v>0</v>
      </c>
      <c r="CD415" s="22">
        <f t="shared" si="906"/>
        <v>0</v>
      </c>
      <c r="CE415" s="22">
        <f t="shared" si="907"/>
        <v>0</v>
      </c>
      <c r="CF415" s="22">
        <f t="shared" si="908"/>
        <v>0</v>
      </c>
      <c r="CG415" s="22">
        <f t="shared" si="909"/>
        <v>0</v>
      </c>
      <c r="CH415" s="22">
        <f t="shared" si="910"/>
        <v>0</v>
      </c>
      <c r="CI415" s="22">
        <f t="shared" si="911"/>
        <v>0</v>
      </c>
      <c r="CJ415" s="22">
        <f t="shared" si="912"/>
        <v>0</v>
      </c>
      <c r="CK415" s="22">
        <f t="shared" si="913"/>
        <v>0</v>
      </c>
    </row>
    <row r="416" spans="1:89" x14ac:dyDescent="0.25">
      <c r="A416" t="str">
        <f>VLOOKUP($C416,'Tech Pallet'!$A:$J,10,0)</f>
        <v>NOV</v>
      </c>
      <c r="B416" s="30" t="str">
        <f>VLOOKUP(C416,'Tech Pallet'!A:I,3,0)</f>
        <v>MG Sticks</v>
      </c>
      <c r="C416" s="12">
        <f>VLOOKUP($D416,'DU -UCC'!B:C,2,0)</f>
        <v>69549219</v>
      </c>
      <c r="D416" s="84">
        <v>10077567003345</v>
      </c>
      <c r="E416" s="85" t="s">
        <v>489</v>
      </c>
      <c r="F416" s="86">
        <v>15330</v>
      </c>
      <c r="G416" s="86">
        <v>0</v>
      </c>
      <c r="H416" s="86">
        <v>0</v>
      </c>
      <c r="I416" s="86">
        <v>0</v>
      </c>
      <c r="J416" s="86">
        <v>0</v>
      </c>
      <c r="K416" s="86">
        <v>0</v>
      </c>
      <c r="L416" s="86">
        <v>0</v>
      </c>
      <c r="M416" s="86">
        <v>0</v>
      </c>
      <c r="N416" s="86">
        <v>0</v>
      </c>
      <c r="O416" s="86">
        <v>0</v>
      </c>
      <c r="P416" s="86">
        <v>0</v>
      </c>
      <c r="Q416" s="86">
        <v>0</v>
      </c>
      <c r="R416" s="86">
        <v>0</v>
      </c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23">
        <f t="shared" si="857"/>
        <v>15330</v>
      </c>
      <c r="AF416">
        <f>VLOOKUP($C416,'Tech Pallet'!$A:$I,9,0)</f>
        <v>493</v>
      </c>
      <c r="AG416">
        <f>VLOOKUP($C416,'Tech Pallet'!$A:$H,8,0)</f>
        <v>1.0200000000000001E-3</v>
      </c>
      <c r="AH416" s="25">
        <f t="shared" si="858"/>
        <v>0</v>
      </c>
      <c r="AI416" s="25">
        <f t="shared" si="859"/>
        <v>0</v>
      </c>
      <c r="AJ416" s="8">
        <f t="shared" si="860"/>
        <v>31.095334685598377</v>
      </c>
      <c r="AK416" s="21">
        <f t="shared" si="861"/>
        <v>0</v>
      </c>
      <c r="AL416" s="20">
        <f t="shared" si="862"/>
        <v>0</v>
      </c>
      <c r="AM416" s="21">
        <f t="shared" si="863"/>
        <v>0</v>
      </c>
      <c r="AN416" s="21">
        <f t="shared" si="864"/>
        <v>0</v>
      </c>
      <c r="AO416" s="21">
        <f t="shared" si="865"/>
        <v>0</v>
      </c>
      <c r="AP416" s="21">
        <f t="shared" si="866"/>
        <v>0</v>
      </c>
      <c r="AQ416" s="21">
        <f t="shared" si="867"/>
        <v>0</v>
      </c>
      <c r="AR416" s="21">
        <f t="shared" si="868"/>
        <v>0</v>
      </c>
      <c r="AS416" s="21">
        <f t="shared" si="869"/>
        <v>0</v>
      </c>
      <c r="AT416" s="21">
        <f t="shared" si="870"/>
        <v>0</v>
      </c>
      <c r="AU416" s="21">
        <f t="shared" si="871"/>
        <v>0</v>
      </c>
      <c r="AV416" s="21">
        <f t="shared" si="872"/>
        <v>0</v>
      </c>
      <c r="AW416" s="21">
        <f t="shared" si="873"/>
        <v>0</v>
      </c>
      <c r="AX416" s="21">
        <f t="shared" si="874"/>
        <v>0</v>
      </c>
      <c r="AY416" s="21">
        <f t="shared" si="875"/>
        <v>0</v>
      </c>
      <c r="AZ416" s="21">
        <f t="shared" si="876"/>
        <v>0</v>
      </c>
      <c r="BA416" s="21">
        <f t="shared" si="877"/>
        <v>0</v>
      </c>
      <c r="BB416" s="21">
        <f t="shared" si="878"/>
        <v>0</v>
      </c>
      <c r="BC416" s="21">
        <f t="shared" si="879"/>
        <v>0</v>
      </c>
      <c r="BD416" s="21">
        <f t="shared" si="880"/>
        <v>0</v>
      </c>
      <c r="BE416" s="21">
        <f t="shared" si="881"/>
        <v>0</v>
      </c>
      <c r="BF416" s="21">
        <f t="shared" si="882"/>
        <v>0</v>
      </c>
      <c r="BG416" s="21">
        <f t="shared" si="883"/>
        <v>0</v>
      </c>
      <c r="BH416" s="21">
        <f t="shared" si="884"/>
        <v>0</v>
      </c>
      <c r="BI416" s="21">
        <f t="shared" si="885"/>
        <v>0</v>
      </c>
      <c r="BJ416" s="21">
        <f t="shared" si="886"/>
        <v>0</v>
      </c>
      <c r="BK416" s="17">
        <f t="shared" si="887"/>
        <v>15.636600000000001</v>
      </c>
      <c r="BL416" s="22">
        <f t="shared" si="888"/>
        <v>0</v>
      </c>
      <c r="BM416" s="22">
        <f t="shared" si="889"/>
        <v>0</v>
      </c>
      <c r="BN416" s="22">
        <f t="shared" si="890"/>
        <v>0</v>
      </c>
      <c r="BO416" s="22">
        <f t="shared" si="891"/>
        <v>0</v>
      </c>
      <c r="BP416" s="22">
        <f t="shared" si="892"/>
        <v>0</v>
      </c>
      <c r="BQ416" s="22">
        <f t="shared" si="893"/>
        <v>0</v>
      </c>
      <c r="BR416" s="22">
        <f t="shared" si="894"/>
        <v>0</v>
      </c>
      <c r="BS416" s="22">
        <f t="shared" si="895"/>
        <v>0</v>
      </c>
      <c r="BT416" s="22">
        <f t="shared" si="896"/>
        <v>0</v>
      </c>
      <c r="BU416" s="22">
        <f t="shared" si="897"/>
        <v>0</v>
      </c>
      <c r="BV416" s="22">
        <f t="shared" si="898"/>
        <v>0</v>
      </c>
      <c r="BW416" s="22">
        <f t="shared" si="899"/>
        <v>0</v>
      </c>
      <c r="BX416" s="22">
        <f t="shared" si="900"/>
        <v>0</v>
      </c>
      <c r="BY416" s="22">
        <f t="shared" si="901"/>
        <v>0</v>
      </c>
      <c r="BZ416" s="22">
        <f t="shared" si="902"/>
        <v>0</v>
      </c>
      <c r="CA416" s="22">
        <f t="shared" si="903"/>
        <v>0</v>
      </c>
      <c r="CB416" s="22">
        <f t="shared" si="904"/>
        <v>0</v>
      </c>
      <c r="CC416" s="22">
        <f t="shared" si="905"/>
        <v>0</v>
      </c>
      <c r="CD416" s="22">
        <f t="shared" si="906"/>
        <v>0</v>
      </c>
      <c r="CE416" s="22">
        <f t="shared" si="907"/>
        <v>0</v>
      </c>
      <c r="CF416" s="22">
        <f t="shared" si="908"/>
        <v>0</v>
      </c>
      <c r="CG416" s="22">
        <f t="shared" si="909"/>
        <v>0</v>
      </c>
      <c r="CH416" s="22">
        <f t="shared" si="910"/>
        <v>0</v>
      </c>
      <c r="CI416" s="22">
        <f t="shared" si="911"/>
        <v>0</v>
      </c>
      <c r="CJ416" s="22">
        <f t="shared" si="912"/>
        <v>0</v>
      </c>
      <c r="CK416" s="22">
        <f t="shared" si="913"/>
        <v>0</v>
      </c>
    </row>
    <row r="417" spans="1:89" x14ac:dyDescent="0.25">
      <c r="A417" t="str">
        <f>VLOOKUP($C417,'Tech Pallet'!$A:$J,10,0)</f>
        <v>NOV</v>
      </c>
      <c r="B417" s="30" t="str">
        <f>VLOOKUP(C417,'Tech Pallet'!A:I,3,0)</f>
        <v>MG Sticks</v>
      </c>
      <c r="C417" s="12">
        <f>VLOOKUP($D417,'DU -UCC'!B:C,2,0)</f>
        <v>69549220</v>
      </c>
      <c r="D417" s="84">
        <v>10077567003383</v>
      </c>
      <c r="E417" s="85" t="s">
        <v>490</v>
      </c>
      <c r="F417" s="86">
        <v>10394</v>
      </c>
      <c r="G417" s="86">
        <v>0</v>
      </c>
      <c r="H417" s="86">
        <v>0</v>
      </c>
      <c r="I417" s="86">
        <v>0</v>
      </c>
      <c r="J417" s="86">
        <v>0</v>
      </c>
      <c r="K417" s="86">
        <v>0</v>
      </c>
      <c r="L417" s="86">
        <v>0</v>
      </c>
      <c r="M417" s="86">
        <v>0</v>
      </c>
      <c r="N417" s="86">
        <v>0</v>
      </c>
      <c r="O417" s="86">
        <v>0</v>
      </c>
      <c r="P417" s="86">
        <v>0</v>
      </c>
      <c r="Q417" s="86">
        <v>0</v>
      </c>
      <c r="R417" s="86">
        <v>0</v>
      </c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23">
        <f t="shared" si="857"/>
        <v>10394</v>
      </c>
      <c r="AF417">
        <f>VLOOKUP($C417,'Tech Pallet'!$A:$I,9,0)</f>
        <v>189</v>
      </c>
      <c r="AG417">
        <f>VLOOKUP($C417,'Tech Pallet'!$A:$H,8,0)</f>
        <v>2.0400000000000001E-3</v>
      </c>
      <c r="AH417" s="25">
        <f t="shared" si="858"/>
        <v>0</v>
      </c>
      <c r="AI417" s="25">
        <f t="shared" si="859"/>
        <v>0</v>
      </c>
      <c r="AJ417" s="8">
        <f t="shared" si="860"/>
        <v>54.994708994708994</v>
      </c>
      <c r="AK417" s="21">
        <f t="shared" si="861"/>
        <v>0</v>
      </c>
      <c r="AL417" s="20">
        <f t="shared" si="862"/>
        <v>0</v>
      </c>
      <c r="AM417" s="21">
        <f t="shared" si="863"/>
        <v>0</v>
      </c>
      <c r="AN417" s="21">
        <f t="shared" si="864"/>
        <v>0</v>
      </c>
      <c r="AO417" s="21">
        <f t="shared" si="865"/>
        <v>0</v>
      </c>
      <c r="AP417" s="21">
        <f t="shared" si="866"/>
        <v>0</v>
      </c>
      <c r="AQ417" s="21">
        <f t="shared" si="867"/>
        <v>0</v>
      </c>
      <c r="AR417" s="21">
        <f t="shared" si="868"/>
        <v>0</v>
      </c>
      <c r="AS417" s="21">
        <f t="shared" si="869"/>
        <v>0</v>
      </c>
      <c r="AT417" s="21">
        <f t="shared" si="870"/>
        <v>0</v>
      </c>
      <c r="AU417" s="21">
        <f t="shared" si="871"/>
        <v>0</v>
      </c>
      <c r="AV417" s="21">
        <f t="shared" si="872"/>
        <v>0</v>
      </c>
      <c r="AW417" s="21">
        <f t="shared" si="873"/>
        <v>0</v>
      </c>
      <c r="AX417" s="21">
        <f t="shared" si="874"/>
        <v>0</v>
      </c>
      <c r="AY417" s="21">
        <f t="shared" si="875"/>
        <v>0</v>
      </c>
      <c r="AZ417" s="21">
        <f t="shared" si="876"/>
        <v>0</v>
      </c>
      <c r="BA417" s="21">
        <f t="shared" si="877"/>
        <v>0</v>
      </c>
      <c r="BB417" s="21">
        <f t="shared" si="878"/>
        <v>0</v>
      </c>
      <c r="BC417" s="21">
        <f t="shared" si="879"/>
        <v>0</v>
      </c>
      <c r="BD417" s="21">
        <f t="shared" si="880"/>
        <v>0</v>
      </c>
      <c r="BE417" s="21">
        <f t="shared" si="881"/>
        <v>0</v>
      </c>
      <c r="BF417" s="21">
        <f t="shared" si="882"/>
        <v>0</v>
      </c>
      <c r="BG417" s="21">
        <f t="shared" si="883"/>
        <v>0</v>
      </c>
      <c r="BH417" s="21">
        <f t="shared" si="884"/>
        <v>0</v>
      </c>
      <c r="BI417" s="21">
        <f t="shared" si="885"/>
        <v>0</v>
      </c>
      <c r="BJ417" s="21">
        <f t="shared" si="886"/>
        <v>0</v>
      </c>
      <c r="BK417" s="17">
        <f t="shared" si="887"/>
        <v>21.203760000000003</v>
      </c>
      <c r="BL417" s="22">
        <f t="shared" si="888"/>
        <v>0</v>
      </c>
      <c r="BM417" s="22">
        <f t="shared" si="889"/>
        <v>0</v>
      </c>
      <c r="BN417" s="22">
        <f t="shared" si="890"/>
        <v>0</v>
      </c>
      <c r="BO417" s="22">
        <f t="shared" si="891"/>
        <v>0</v>
      </c>
      <c r="BP417" s="22">
        <f t="shared" si="892"/>
        <v>0</v>
      </c>
      <c r="BQ417" s="22">
        <f t="shared" si="893"/>
        <v>0</v>
      </c>
      <c r="BR417" s="22">
        <f t="shared" si="894"/>
        <v>0</v>
      </c>
      <c r="BS417" s="22">
        <f t="shared" si="895"/>
        <v>0</v>
      </c>
      <c r="BT417" s="22">
        <f t="shared" si="896"/>
        <v>0</v>
      </c>
      <c r="BU417" s="22">
        <f t="shared" si="897"/>
        <v>0</v>
      </c>
      <c r="BV417" s="22">
        <f t="shared" si="898"/>
        <v>0</v>
      </c>
      <c r="BW417" s="22">
        <f t="shared" si="899"/>
        <v>0</v>
      </c>
      <c r="BX417" s="22">
        <f t="shared" si="900"/>
        <v>0</v>
      </c>
      <c r="BY417" s="22">
        <f t="shared" si="901"/>
        <v>0</v>
      </c>
      <c r="BZ417" s="22">
        <f t="shared" si="902"/>
        <v>0</v>
      </c>
      <c r="CA417" s="22">
        <f t="shared" si="903"/>
        <v>0</v>
      </c>
      <c r="CB417" s="22">
        <f t="shared" si="904"/>
        <v>0</v>
      </c>
      <c r="CC417" s="22">
        <f t="shared" si="905"/>
        <v>0</v>
      </c>
      <c r="CD417" s="22">
        <f t="shared" si="906"/>
        <v>0</v>
      </c>
      <c r="CE417" s="22">
        <f t="shared" si="907"/>
        <v>0</v>
      </c>
      <c r="CF417" s="22">
        <f t="shared" si="908"/>
        <v>0</v>
      </c>
      <c r="CG417" s="22">
        <f t="shared" si="909"/>
        <v>0</v>
      </c>
      <c r="CH417" s="22">
        <f t="shared" si="910"/>
        <v>0</v>
      </c>
      <c r="CI417" s="22">
        <f t="shared" si="911"/>
        <v>0</v>
      </c>
      <c r="CJ417" s="22">
        <f t="shared" si="912"/>
        <v>0</v>
      </c>
      <c r="CK417" s="22">
        <f t="shared" si="913"/>
        <v>0</v>
      </c>
    </row>
    <row r="418" spans="1:89" x14ac:dyDescent="0.25">
      <c r="A418" t="str">
        <f>VLOOKUP($C418,'Tech Pallet'!$A:$J,10,0)</f>
        <v>PIC</v>
      </c>
      <c r="B418" s="30" t="str">
        <f>VLOOKUP(C418,'Tech Pallet'!A:I,3,0)</f>
        <v>CS PTS</v>
      </c>
      <c r="C418" s="12">
        <f>VLOOKUP($D418,'DU -UCC'!B:C,2,0)</f>
        <v>68463620</v>
      </c>
      <c r="D418" s="84">
        <v>10077567002829</v>
      </c>
      <c r="E418" s="85" t="s">
        <v>491</v>
      </c>
      <c r="F418" s="86">
        <v>1185</v>
      </c>
      <c r="G418" s="86">
        <v>0</v>
      </c>
      <c r="H418" s="86">
        <v>0</v>
      </c>
      <c r="I418" s="86">
        <v>0</v>
      </c>
      <c r="J418" s="86">
        <v>0</v>
      </c>
      <c r="K418" s="86">
        <v>0</v>
      </c>
      <c r="L418" s="86">
        <v>0</v>
      </c>
      <c r="M418" s="86">
        <v>0</v>
      </c>
      <c r="N418" s="86">
        <v>0</v>
      </c>
      <c r="O418" s="86">
        <v>0</v>
      </c>
      <c r="P418" s="86">
        <v>0</v>
      </c>
      <c r="Q418" s="86">
        <v>0</v>
      </c>
      <c r="R418" s="86">
        <v>0</v>
      </c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23">
        <f t="shared" si="857"/>
        <v>1185</v>
      </c>
      <c r="AF418">
        <f>VLOOKUP($C418,'Tech Pallet'!$A:$I,9,0)</f>
        <v>240</v>
      </c>
      <c r="AG418">
        <f>VLOOKUP($C418,'Tech Pallet'!$A:$H,8,0)</f>
        <v>3.7839999999999996E-3</v>
      </c>
      <c r="AH418" s="25">
        <f t="shared" si="858"/>
        <v>0</v>
      </c>
      <c r="AI418" s="25">
        <f t="shared" si="859"/>
        <v>0</v>
      </c>
      <c r="AJ418" s="8">
        <f t="shared" si="860"/>
        <v>4.9375</v>
      </c>
      <c r="AK418" s="21">
        <f t="shared" si="861"/>
        <v>0</v>
      </c>
      <c r="AL418" s="20">
        <f t="shared" si="862"/>
        <v>0</v>
      </c>
      <c r="AM418" s="21">
        <f t="shared" si="863"/>
        <v>0</v>
      </c>
      <c r="AN418" s="21">
        <f t="shared" si="864"/>
        <v>0</v>
      </c>
      <c r="AO418" s="21">
        <f t="shared" si="865"/>
        <v>0</v>
      </c>
      <c r="AP418" s="21">
        <f t="shared" si="866"/>
        <v>0</v>
      </c>
      <c r="AQ418" s="21">
        <f t="shared" si="867"/>
        <v>0</v>
      </c>
      <c r="AR418" s="21">
        <f t="shared" si="868"/>
        <v>0</v>
      </c>
      <c r="AS418" s="21">
        <f t="shared" si="869"/>
        <v>0</v>
      </c>
      <c r="AT418" s="21">
        <f t="shared" si="870"/>
        <v>0</v>
      </c>
      <c r="AU418" s="21">
        <f t="shared" si="871"/>
        <v>0</v>
      </c>
      <c r="AV418" s="21">
        <f t="shared" si="872"/>
        <v>0</v>
      </c>
      <c r="AW418" s="21">
        <f t="shared" si="873"/>
        <v>0</v>
      </c>
      <c r="AX418" s="21">
        <f t="shared" si="874"/>
        <v>0</v>
      </c>
      <c r="AY418" s="21">
        <f t="shared" si="875"/>
        <v>0</v>
      </c>
      <c r="AZ418" s="21">
        <f t="shared" si="876"/>
        <v>0</v>
      </c>
      <c r="BA418" s="21">
        <f t="shared" si="877"/>
        <v>0</v>
      </c>
      <c r="BB418" s="21">
        <f t="shared" si="878"/>
        <v>0</v>
      </c>
      <c r="BC418" s="21">
        <f t="shared" si="879"/>
        <v>0</v>
      </c>
      <c r="BD418" s="21">
        <f t="shared" si="880"/>
        <v>0</v>
      </c>
      <c r="BE418" s="21">
        <f t="shared" si="881"/>
        <v>0</v>
      </c>
      <c r="BF418" s="21">
        <f t="shared" si="882"/>
        <v>0</v>
      </c>
      <c r="BG418" s="21">
        <f t="shared" si="883"/>
        <v>0</v>
      </c>
      <c r="BH418" s="21">
        <f t="shared" si="884"/>
        <v>0</v>
      </c>
      <c r="BI418" s="21">
        <f t="shared" si="885"/>
        <v>0</v>
      </c>
      <c r="BJ418" s="21">
        <f t="shared" si="886"/>
        <v>0</v>
      </c>
      <c r="BK418" s="17">
        <f t="shared" si="887"/>
        <v>4.4840399999999994</v>
      </c>
      <c r="BL418" s="22">
        <f t="shared" si="888"/>
        <v>0</v>
      </c>
      <c r="BM418" s="22">
        <f t="shared" si="889"/>
        <v>0</v>
      </c>
      <c r="BN418" s="22">
        <f t="shared" si="890"/>
        <v>0</v>
      </c>
      <c r="BO418" s="22">
        <f t="shared" si="891"/>
        <v>0</v>
      </c>
      <c r="BP418" s="22">
        <f t="shared" si="892"/>
        <v>0</v>
      </c>
      <c r="BQ418" s="22">
        <f t="shared" si="893"/>
        <v>0</v>
      </c>
      <c r="BR418" s="22">
        <f t="shared" si="894"/>
        <v>0</v>
      </c>
      <c r="BS418" s="22">
        <f t="shared" si="895"/>
        <v>0</v>
      </c>
      <c r="BT418" s="22">
        <f t="shared" si="896"/>
        <v>0</v>
      </c>
      <c r="BU418" s="22">
        <f t="shared" si="897"/>
        <v>0</v>
      </c>
      <c r="BV418" s="22">
        <f t="shared" si="898"/>
        <v>0</v>
      </c>
      <c r="BW418" s="22">
        <f t="shared" si="899"/>
        <v>0</v>
      </c>
      <c r="BX418" s="22">
        <f t="shared" si="900"/>
        <v>0</v>
      </c>
      <c r="BY418" s="22">
        <f t="shared" si="901"/>
        <v>0</v>
      </c>
      <c r="BZ418" s="22">
        <f t="shared" si="902"/>
        <v>0</v>
      </c>
      <c r="CA418" s="22">
        <f t="shared" si="903"/>
        <v>0</v>
      </c>
      <c r="CB418" s="22">
        <f t="shared" si="904"/>
        <v>0</v>
      </c>
      <c r="CC418" s="22">
        <f t="shared" si="905"/>
        <v>0</v>
      </c>
      <c r="CD418" s="22">
        <f t="shared" si="906"/>
        <v>0</v>
      </c>
      <c r="CE418" s="22">
        <f t="shared" si="907"/>
        <v>0</v>
      </c>
      <c r="CF418" s="22">
        <f t="shared" si="908"/>
        <v>0</v>
      </c>
      <c r="CG418" s="22">
        <f t="shared" si="909"/>
        <v>0</v>
      </c>
      <c r="CH418" s="22">
        <f t="shared" si="910"/>
        <v>0</v>
      </c>
      <c r="CI418" s="22">
        <f t="shared" si="911"/>
        <v>0</v>
      </c>
      <c r="CJ418" s="22">
        <f t="shared" si="912"/>
        <v>0</v>
      </c>
      <c r="CK418" s="22">
        <f t="shared" si="913"/>
        <v>0</v>
      </c>
    </row>
    <row r="419" spans="1:89" x14ac:dyDescent="0.25">
      <c r="A419" t="str">
        <f>VLOOKUP($C419,'Tech Pallet'!$A:$J,10,0)</f>
        <v>PIC</v>
      </c>
      <c r="B419" s="30" t="str">
        <f>VLOOKUP(C419,'Tech Pallet'!A:I,3,0)</f>
        <v>CS PTS</v>
      </c>
      <c r="C419" s="12">
        <f>VLOOKUP($D419,'DU -UCC'!B:C,2,0)</f>
        <v>68463623</v>
      </c>
      <c r="D419" s="84">
        <v>10077567002898</v>
      </c>
      <c r="E419" s="85" t="s">
        <v>492</v>
      </c>
      <c r="F419" s="86">
        <v>405</v>
      </c>
      <c r="G419" s="86">
        <v>0</v>
      </c>
      <c r="H419" s="86">
        <v>0</v>
      </c>
      <c r="I419" s="86">
        <v>0</v>
      </c>
      <c r="J419" s="86">
        <v>0</v>
      </c>
      <c r="K419" s="86">
        <v>0</v>
      </c>
      <c r="L419" s="86">
        <v>0</v>
      </c>
      <c r="M419" s="86">
        <v>0</v>
      </c>
      <c r="N419" s="86">
        <v>0</v>
      </c>
      <c r="O419" s="86">
        <v>0</v>
      </c>
      <c r="P419" s="86">
        <v>0</v>
      </c>
      <c r="Q419" s="86">
        <v>0</v>
      </c>
      <c r="R419" s="86">
        <v>0</v>
      </c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23">
        <f t="shared" si="857"/>
        <v>405</v>
      </c>
      <c r="AF419">
        <f>VLOOKUP($C419,'Tech Pallet'!$A:$I,9,0)</f>
        <v>240</v>
      </c>
      <c r="AG419">
        <f>VLOOKUP($C419,'Tech Pallet'!$A:$H,8,0)</f>
        <v>3.7839999999999996E-3</v>
      </c>
      <c r="AH419" s="25">
        <f t="shared" si="858"/>
        <v>0</v>
      </c>
      <c r="AI419" s="25">
        <f t="shared" si="859"/>
        <v>0</v>
      </c>
      <c r="AJ419" s="8">
        <f t="shared" si="860"/>
        <v>1.6875</v>
      </c>
      <c r="AK419" s="21">
        <f t="shared" si="861"/>
        <v>0</v>
      </c>
      <c r="AL419" s="20">
        <f t="shared" si="862"/>
        <v>0</v>
      </c>
      <c r="AM419" s="21">
        <f t="shared" si="863"/>
        <v>0</v>
      </c>
      <c r="AN419" s="21">
        <f t="shared" si="864"/>
        <v>0</v>
      </c>
      <c r="AO419" s="21">
        <f t="shared" si="865"/>
        <v>0</v>
      </c>
      <c r="AP419" s="21">
        <f t="shared" si="866"/>
        <v>0</v>
      </c>
      <c r="AQ419" s="21">
        <f t="shared" si="867"/>
        <v>0</v>
      </c>
      <c r="AR419" s="21">
        <f t="shared" si="868"/>
        <v>0</v>
      </c>
      <c r="AS419" s="21">
        <f t="shared" si="869"/>
        <v>0</v>
      </c>
      <c r="AT419" s="21">
        <f t="shared" si="870"/>
        <v>0</v>
      </c>
      <c r="AU419" s="21">
        <f t="shared" si="871"/>
        <v>0</v>
      </c>
      <c r="AV419" s="21">
        <f t="shared" si="872"/>
        <v>0</v>
      </c>
      <c r="AW419" s="21">
        <f t="shared" si="873"/>
        <v>0</v>
      </c>
      <c r="AX419" s="21">
        <f t="shared" si="874"/>
        <v>0</v>
      </c>
      <c r="AY419" s="21">
        <f t="shared" si="875"/>
        <v>0</v>
      </c>
      <c r="AZ419" s="21">
        <f t="shared" si="876"/>
        <v>0</v>
      </c>
      <c r="BA419" s="21">
        <f t="shared" si="877"/>
        <v>0</v>
      </c>
      <c r="BB419" s="21">
        <f t="shared" si="878"/>
        <v>0</v>
      </c>
      <c r="BC419" s="21">
        <f t="shared" si="879"/>
        <v>0</v>
      </c>
      <c r="BD419" s="21">
        <f t="shared" si="880"/>
        <v>0</v>
      </c>
      <c r="BE419" s="21">
        <f t="shared" si="881"/>
        <v>0</v>
      </c>
      <c r="BF419" s="21">
        <f t="shared" si="882"/>
        <v>0</v>
      </c>
      <c r="BG419" s="21">
        <f t="shared" si="883"/>
        <v>0</v>
      </c>
      <c r="BH419" s="21">
        <f t="shared" si="884"/>
        <v>0</v>
      </c>
      <c r="BI419" s="21">
        <f t="shared" si="885"/>
        <v>0</v>
      </c>
      <c r="BJ419" s="21">
        <f t="shared" si="886"/>
        <v>0</v>
      </c>
      <c r="BK419" s="17">
        <f t="shared" si="887"/>
        <v>1.5325199999999999</v>
      </c>
      <c r="BL419" s="22">
        <f t="shared" si="888"/>
        <v>0</v>
      </c>
      <c r="BM419" s="22">
        <f t="shared" si="889"/>
        <v>0</v>
      </c>
      <c r="BN419" s="22">
        <f t="shared" si="890"/>
        <v>0</v>
      </c>
      <c r="BO419" s="22">
        <f t="shared" si="891"/>
        <v>0</v>
      </c>
      <c r="BP419" s="22">
        <f t="shared" si="892"/>
        <v>0</v>
      </c>
      <c r="BQ419" s="22">
        <f t="shared" si="893"/>
        <v>0</v>
      </c>
      <c r="BR419" s="22">
        <f t="shared" si="894"/>
        <v>0</v>
      </c>
      <c r="BS419" s="22">
        <f t="shared" si="895"/>
        <v>0</v>
      </c>
      <c r="BT419" s="22">
        <f t="shared" si="896"/>
        <v>0</v>
      </c>
      <c r="BU419" s="22">
        <f t="shared" si="897"/>
        <v>0</v>
      </c>
      <c r="BV419" s="22">
        <f t="shared" si="898"/>
        <v>0</v>
      </c>
      <c r="BW419" s="22">
        <f t="shared" si="899"/>
        <v>0</v>
      </c>
      <c r="BX419" s="22">
        <f t="shared" si="900"/>
        <v>0</v>
      </c>
      <c r="BY419" s="22">
        <f t="shared" si="901"/>
        <v>0</v>
      </c>
      <c r="BZ419" s="22">
        <f t="shared" si="902"/>
        <v>0</v>
      </c>
      <c r="CA419" s="22">
        <f t="shared" si="903"/>
        <v>0</v>
      </c>
      <c r="CB419" s="22">
        <f t="shared" si="904"/>
        <v>0</v>
      </c>
      <c r="CC419" s="22">
        <f t="shared" si="905"/>
        <v>0</v>
      </c>
      <c r="CD419" s="22">
        <f t="shared" si="906"/>
        <v>0</v>
      </c>
      <c r="CE419" s="22">
        <f t="shared" si="907"/>
        <v>0</v>
      </c>
      <c r="CF419" s="22">
        <f t="shared" si="908"/>
        <v>0</v>
      </c>
      <c r="CG419" s="22">
        <f t="shared" si="909"/>
        <v>0</v>
      </c>
      <c r="CH419" s="22">
        <f t="shared" si="910"/>
        <v>0</v>
      </c>
      <c r="CI419" s="22">
        <f t="shared" si="911"/>
        <v>0</v>
      </c>
      <c r="CJ419" s="22">
        <f t="shared" si="912"/>
        <v>0</v>
      </c>
      <c r="CK419" s="22">
        <f t="shared" si="913"/>
        <v>0</v>
      </c>
    </row>
    <row r="420" spans="1:89" x14ac:dyDescent="0.25">
      <c r="A420" t="str">
        <f>VLOOKUP($C420,'Tech Pallet'!$A:$J,10,0)</f>
        <v>PIC</v>
      </c>
      <c r="B420" s="30" t="str">
        <f>VLOOKUP(C420,'Tech Pallet'!A:I,3,0)</f>
        <v>BJ PTS</v>
      </c>
      <c r="C420" s="12">
        <f>VLOOKUP($D420,'DU -UCC'!B:C,2,0)</f>
        <v>67826411</v>
      </c>
      <c r="D420" s="84">
        <v>10076840551948</v>
      </c>
      <c r="E420" s="85" t="s">
        <v>494</v>
      </c>
      <c r="F420" s="86">
        <v>31</v>
      </c>
      <c r="G420" s="86">
        <v>0</v>
      </c>
      <c r="H420" s="86">
        <v>0</v>
      </c>
      <c r="I420" s="86">
        <v>0</v>
      </c>
      <c r="J420" s="86">
        <v>0</v>
      </c>
      <c r="K420" s="86">
        <v>0</v>
      </c>
      <c r="L420" s="86">
        <v>0</v>
      </c>
      <c r="M420" s="86">
        <v>0</v>
      </c>
      <c r="N420" s="86">
        <v>0</v>
      </c>
      <c r="O420" s="86">
        <v>0</v>
      </c>
      <c r="P420" s="86">
        <v>0</v>
      </c>
      <c r="Q420" s="86">
        <v>0</v>
      </c>
      <c r="R420" s="86">
        <v>0</v>
      </c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23">
        <f t="shared" ref="AE420:AE424" si="914">SUM(F420:AD420)</f>
        <v>31</v>
      </c>
      <c r="AF420">
        <f>VLOOKUP($C420,'Tech Pallet'!$A:$I,9,0)</f>
        <v>240</v>
      </c>
      <c r="AG420">
        <f>VLOOKUP($C420,'Tech Pallet'!$A:$H,8,0)</f>
        <v>3.7839999999999996E-3</v>
      </c>
      <c r="AH420" s="25">
        <f t="shared" ref="AH420:AH424" si="915">SUM(G420:R420)</f>
        <v>0</v>
      </c>
      <c r="AI420" s="25">
        <f t="shared" ref="AI420:AI424" si="916">SUM(S420:AD420)</f>
        <v>0</v>
      </c>
      <c r="AJ420" s="8">
        <f t="shared" ref="AJ420:AJ424" si="917">F420/AF420</f>
        <v>0.12916666666666668</v>
      </c>
      <c r="AK420" s="21">
        <f t="shared" ref="AK420:AK424" si="918">SUM(G420:R420)/AF420</f>
        <v>0</v>
      </c>
      <c r="AL420" s="20">
        <f t="shared" ref="AL420:AL424" si="919">SUM(S420:AD420)/AF420</f>
        <v>0</v>
      </c>
      <c r="AM420" s="21">
        <f t="shared" ref="AM420:AM424" si="920">G420/$AF420</f>
        <v>0</v>
      </c>
      <c r="AN420" s="21">
        <f t="shared" ref="AN420:AN424" si="921">H420/$AF420</f>
        <v>0</v>
      </c>
      <c r="AO420" s="21">
        <f t="shared" ref="AO420:AO424" si="922">I420/$AF420</f>
        <v>0</v>
      </c>
      <c r="AP420" s="21">
        <f t="shared" ref="AP420:AP424" si="923">J420/$AF420</f>
        <v>0</v>
      </c>
      <c r="AQ420" s="21">
        <f t="shared" ref="AQ420:AQ424" si="924">K420/$AF420</f>
        <v>0</v>
      </c>
      <c r="AR420" s="21">
        <f t="shared" ref="AR420:AR424" si="925">L420/$AF420</f>
        <v>0</v>
      </c>
      <c r="AS420" s="21">
        <f t="shared" ref="AS420:AS424" si="926">M420/$AF420</f>
        <v>0</v>
      </c>
      <c r="AT420" s="21">
        <f t="shared" ref="AT420:AT424" si="927">N420/$AF420</f>
        <v>0</v>
      </c>
      <c r="AU420" s="21">
        <f t="shared" ref="AU420:AU424" si="928">O420/$AF420</f>
        <v>0</v>
      </c>
      <c r="AV420" s="21">
        <f t="shared" ref="AV420:AV424" si="929">P420/$AF420</f>
        <v>0</v>
      </c>
      <c r="AW420" s="21">
        <f t="shared" ref="AW420:AW424" si="930">Q420/$AF420</f>
        <v>0</v>
      </c>
      <c r="AX420" s="21">
        <f t="shared" ref="AX420:AX424" si="931">R420/$AF420</f>
        <v>0</v>
      </c>
      <c r="AY420" s="21">
        <f t="shared" ref="AY420:AY424" si="932">S420/$AF420</f>
        <v>0</v>
      </c>
      <c r="AZ420" s="21">
        <f t="shared" ref="AZ420:AZ424" si="933">T420/$AF420</f>
        <v>0</v>
      </c>
      <c r="BA420" s="21">
        <f t="shared" ref="BA420:BA424" si="934">U420/$AF420</f>
        <v>0</v>
      </c>
      <c r="BB420" s="21">
        <f t="shared" ref="BB420:BB424" si="935">V420/$AF420</f>
        <v>0</v>
      </c>
      <c r="BC420" s="21">
        <f t="shared" ref="BC420:BC424" si="936">W420/$AF420</f>
        <v>0</v>
      </c>
      <c r="BD420" s="21">
        <f t="shared" ref="BD420:BD424" si="937">X420/$AF420</f>
        <v>0</v>
      </c>
      <c r="BE420" s="21">
        <f t="shared" ref="BE420:BE424" si="938">Y420/$AF420</f>
        <v>0</v>
      </c>
      <c r="BF420" s="21">
        <f t="shared" ref="BF420:BF424" si="939">Z420/$AF420</f>
        <v>0</v>
      </c>
      <c r="BG420" s="21">
        <f t="shared" ref="BG420:BG424" si="940">AA420/$AF420</f>
        <v>0</v>
      </c>
      <c r="BH420" s="21">
        <f t="shared" ref="BH420:BH424" si="941">AB420/$AF420</f>
        <v>0</v>
      </c>
      <c r="BI420" s="21">
        <f t="shared" ref="BI420:BI424" si="942">AC420/$AF420</f>
        <v>0</v>
      </c>
      <c r="BJ420" s="21">
        <f t="shared" ref="BJ420:BJ424" si="943">AD420/$AF420</f>
        <v>0</v>
      </c>
      <c r="BK420" s="17">
        <f t="shared" ref="BK420:BK424" si="944">F420*AG420</f>
        <v>0.11730399999999999</v>
      </c>
      <c r="BL420" s="22">
        <f t="shared" ref="BL420:BL424" si="945">SUM(G420:R420)*AG420</f>
        <v>0</v>
      </c>
      <c r="BM420" s="22">
        <f t="shared" ref="BM420:BM424" si="946">SUM(S420:AD420)*AG420</f>
        <v>0</v>
      </c>
      <c r="BN420" s="22">
        <f t="shared" ref="BN420:BN424" si="947">G420*$AG420</f>
        <v>0</v>
      </c>
      <c r="BO420" s="22">
        <f t="shared" ref="BO420:BO424" si="948">H420*$AG420</f>
        <v>0</v>
      </c>
      <c r="BP420" s="22">
        <f t="shared" ref="BP420:BP424" si="949">I420*$AG420</f>
        <v>0</v>
      </c>
      <c r="BQ420" s="22">
        <f t="shared" ref="BQ420:BQ424" si="950">J420*$AG420</f>
        <v>0</v>
      </c>
      <c r="BR420" s="22">
        <f t="shared" ref="BR420:BR424" si="951">K420*$AG420</f>
        <v>0</v>
      </c>
      <c r="BS420" s="22">
        <f t="shared" ref="BS420:BS424" si="952">L420*$AG420</f>
        <v>0</v>
      </c>
      <c r="BT420" s="22">
        <f t="shared" ref="BT420:BT424" si="953">M420*$AG420</f>
        <v>0</v>
      </c>
      <c r="BU420" s="22">
        <f t="shared" ref="BU420:BU424" si="954">N420*$AG420</f>
        <v>0</v>
      </c>
      <c r="BV420" s="22">
        <f t="shared" ref="BV420:BV424" si="955">O420*$AG420</f>
        <v>0</v>
      </c>
      <c r="BW420" s="22">
        <f t="shared" ref="BW420:BW424" si="956">P420*$AG420</f>
        <v>0</v>
      </c>
      <c r="BX420" s="22">
        <f t="shared" ref="BX420:BX424" si="957">Q420*$AG420</f>
        <v>0</v>
      </c>
      <c r="BY420" s="22">
        <f t="shared" ref="BY420:BY424" si="958">R420*$AG420</f>
        <v>0</v>
      </c>
      <c r="BZ420" s="22">
        <f t="shared" ref="BZ420:BZ424" si="959">S420*$AG420</f>
        <v>0</v>
      </c>
      <c r="CA420" s="22">
        <f t="shared" ref="CA420:CA424" si="960">T420*$AG420</f>
        <v>0</v>
      </c>
      <c r="CB420" s="22">
        <f t="shared" ref="CB420:CB424" si="961">U420*$AG420</f>
        <v>0</v>
      </c>
      <c r="CC420" s="22">
        <f t="shared" ref="CC420:CC424" si="962">V420*$AG420</f>
        <v>0</v>
      </c>
      <c r="CD420" s="22">
        <f t="shared" ref="CD420:CD424" si="963">W420*$AG420</f>
        <v>0</v>
      </c>
      <c r="CE420" s="22">
        <f t="shared" ref="CE420:CE424" si="964">X420*$AG420</f>
        <v>0</v>
      </c>
      <c r="CF420" s="22">
        <f t="shared" ref="CF420:CF424" si="965">Y420*$AG420</f>
        <v>0</v>
      </c>
      <c r="CG420" s="22">
        <f t="shared" ref="CG420:CG424" si="966">Z420*$AG420</f>
        <v>0</v>
      </c>
      <c r="CH420" s="22">
        <f t="shared" ref="CH420:CH424" si="967">AA420*$AG420</f>
        <v>0</v>
      </c>
      <c r="CI420" s="22">
        <f t="shared" ref="CI420:CI424" si="968">AB420*$AG420</f>
        <v>0</v>
      </c>
      <c r="CJ420" s="22">
        <f t="shared" ref="CJ420:CJ424" si="969">AC420*$AG420</f>
        <v>0</v>
      </c>
      <c r="CK420" s="22">
        <f t="shared" ref="CK420:CK424" si="970">AD420*$AG420</f>
        <v>0</v>
      </c>
    </row>
    <row r="421" spans="1:89" x14ac:dyDescent="0.25">
      <c r="A421" t="str">
        <f>VLOOKUP($C421,'Tech Pallet'!$A:$J,10,0)</f>
        <v>NOV</v>
      </c>
      <c r="B421" s="30" t="str">
        <f>VLOOKUP(C421,'Tech Pallet'!A:I,3,0)</f>
        <v>MG Sticks</v>
      </c>
      <c r="C421" s="12">
        <f>VLOOKUP($D421,'DU -UCC'!B:C,2,0)</f>
        <v>68649101</v>
      </c>
      <c r="D421" s="84">
        <v>10077567003017</v>
      </c>
      <c r="E421" s="85" t="s">
        <v>493</v>
      </c>
      <c r="F421" s="86">
        <v>21</v>
      </c>
      <c r="G421" s="86">
        <v>0</v>
      </c>
      <c r="H421" s="86">
        <v>0</v>
      </c>
      <c r="I421" s="86">
        <v>0</v>
      </c>
      <c r="J421" s="86">
        <v>0</v>
      </c>
      <c r="K421" s="86">
        <v>0</v>
      </c>
      <c r="L421" s="86">
        <v>0</v>
      </c>
      <c r="M421" s="86">
        <v>0</v>
      </c>
      <c r="N421" s="86">
        <v>0</v>
      </c>
      <c r="O421" s="86">
        <v>0</v>
      </c>
      <c r="P421" s="86">
        <v>0</v>
      </c>
      <c r="Q421" s="86">
        <v>0</v>
      </c>
      <c r="R421" s="86">
        <v>0</v>
      </c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23">
        <f t="shared" si="914"/>
        <v>21</v>
      </c>
      <c r="AF421">
        <f>VLOOKUP($C421,'Tech Pallet'!$A:$I,9,0)</f>
        <v>210</v>
      </c>
      <c r="AG421">
        <f>VLOOKUP($C421,'Tech Pallet'!$A:$H,8,0)</f>
        <v>2.0400000000000001E-3</v>
      </c>
      <c r="AH421" s="25">
        <f t="shared" si="915"/>
        <v>0</v>
      </c>
      <c r="AI421" s="25">
        <f t="shared" si="916"/>
        <v>0</v>
      </c>
      <c r="AJ421" s="8">
        <f t="shared" si="917"/>
        <v>0.1</v>
      </c>
      <c r="AK421" s="21">
        <f t="shared" si="918"/>
        <v>0</v>
      </c>
      <c r="AL421" s="20">
        <f t="shared" si="919"/>
        <v>0</v>
      </c>
      <c r="AM421" s="21">
        <f t="shared" si="920"/>
        <v>0</v>
      </c>
      <c r="AN421" s="21">
        <f t="shared" si="921"/>
        <v>0</v>
      </c>
      <c r="AO421" s="21">
        <f t="shared" si="922"/>
        <v>0</v>
      </c>
      <c r="AP421" s="21">
        <f t="shared" si="923"/>
        <v>0</v>
      </c>
      <c r="AQ421" s="21">
        <f t="shared" si="924"/>
        <v>0</v>
      </c>
      <c r="AR421" s="21">
        <f t="shared" si="925"/>
        <v>0</v>
      </c>
      <c r="AS421" s="21">
        <f t="shared" si="926"/>
        <v>0</v>
      </c>
      <c r="AT421" s="21">
        <f t="shared" si="927"/>
        <v>0</v>
      </c>
      <c r="AU421" s="21">
        <f t="shared" si="928"/>
        <v>0</v>
      </c>
      <c r="AV421" s="21">
        <f t="shared" si="929"/>
        <v>0</v>
      </c>
      <c r="AW421" s="21">
        <f t="shared" si="930"/>
        <v>0</v>
      </c>
      <c r="AX421" s="21">
        <f t="shared" si="931"/>
        <v>0</v>
      </c>
      <c r="AY421" s="21">
        <f t="shared" si="932"/>
        <v>0</v>
      </c>
      <c r="AZ421" s="21">
        <f t="shared" si="933"/>
        <v>0</v>
      </c>
      <c r="BA421" s="21">
        <f t="shared" si="934"/>
        <v>0</v>
      </c>
      <c r="BB421" s="21">
        <f t="shared" si="935"/>
        <v>0</v>
      </c>
      <c r="BC421" s="21">
        <f t="shared" si="936"/>
        <v>0</v>
      </c>
      <c r="BD421" s="21">
        <f t="shared" si="937"/>
        <v>0</v>
      </c>
      <c r="BE421" s="21">
        <f t="shared" si="938"/>
        <v>0</v>
      </c>
      <c r="BF421" s="21">
        <f t="shared" si="939"/>
        <v>0</v>
      </c>
      <c r="BG421" s="21">
        <f t="shared" si="940"/>
        <v>0</v>
      </c>
      <c r="BH421" s="21">
        <f t="shared" si="941"/>
        <v>0</v>
      </c>
      <c r="BI421" s="21">
        <f t="shared" si="942"/>
        <v>0</v>
      </c>
      <c r="BJ421" s="21">
        <f t="shared" si="943"/>
        <v>0</v>
      </c>
      <c r="BK421" s="17">
        <f t="shared" si="944"/>
        <v>4.2840000000000003E-2</v>
      </c>
      <c r="BL421" s="22">
        <f t="shared" si="945"/>
        <v>0</v>
      </c>
      <c r="BM421" s="22">
        <f t="shared" si="946"/>
        <v>0</v>
      </c>
      <c r="BN421" s="22">
        <f t="shared" si="947"/>
        <v>0</v>
      </c>
      <c r="BO421" s="22">
        <f t="shared" si="948"/>
        <v>0</v>
      </c>
      <c r="BP421" s="22">
        <f t="shared" si="949"/>
        <v>0</v>
      </c>
      <c r="BQ421" s="22">
        <f t="shared" si="950"/>
        <v>0</v>
      </c>
      <c r="BR421" s="22">
        <f t="shared" si="951"/>
        <v>0</v>
      </c>
      <c r="BS421" s="22">
        <f t="shared" si="952"/>
        <v>0</v>
      </c>
      <c r="BT421" s="22">
        <f t="shared" si="953"/>
        <v>0</v>
      </c>
      <c r="BU421" s="22">
        <f t="shared" si="954"/>
        <v>0</v>
      </c>
      <c r="BV421" s="22">
        <f t="shared" si="955"/>
        <v>0</v>
      </c>
      <c r="BW421" s="22">
        <f t="shared" si="956"/>
        <v>0</v>
      </c>
      <c r="BX421" s="22">
        <f t="shared" si="957"/>
        <v>0</v>
      </c>
      <c r="BY421" s="22">
        <f t="shared" si="958"/>
        <v>0</v>
      </c>
      <c r="BZ421" s="22">
        <f t="shared" si="959"/>
        <v>0</v>
      </c>
      <c r="CA421" s="22">
        <f t="shared" si="960"/>
        <v>0</v>
      </c>
      <c r="CB421" s="22">
        <f t="shared" si="961"/>
        <v>0</v>
      </c>
      <c r="CC421" s="22">
        <f t="shared" si="962"/>
        <v>0</v>
      </c>
      <c r="CD421" s="22">
        <f t="shared" si="963"/>
        <v>0</v>
      </c>
      <c r="CE421" s="22">
        <f t="shared" si="964"/>
        <v>0</v>
      </c>
      <c r="CF421" s="22">
        <f t="shared" si="965"/>
        <v>0</v>
      </c>
      <c r="CG421" s="22">
        <f t="shared" si="966"/>
        <v>0</v>
      </c>
      <c r="CH421" s="22">
        <f t="shared" si="967"/>
        <v>0</v>
      </c>
      <c r="CI421" s="22">
        <f t="shared" si="968"/>
        <v>0</v>
      </c>
      <c r="CJ421" s="22">
        <f t="shared" si="969"/>
        <v>0</v>
      </c>
      <c r="CK421" s="22">
        <f t="shared" si="970"/>
        <v>0</v>
      </c>
    </row>
    <row r="422" spans="1:89" x14ac:dyDescent="0.25">
      <c r="A422" t="str">
        <f>VLOOKUP($C422,'Tech Pallet'!$A:$J,10,0)</f>
        <v>PIC</v>
      </c>
      <c r="B422" s="30" t="str">
        <f>VLOOKUP(C422,'Tech Pallet'!A:I,3,0)</f>
        <v>TALENTI</v>
      </c>
      <c r="C422" s="12">
        <f>VLOOKUP($D422,'DU -UCC'!B:C,2,0)</f>
        <v>68729627</v>
      </c>
      <c r="D422" s="84">
        <v>10186852001109</v>
      </c>
      <c r="E422" s="85" t="s">
        <v>495</v>
      </c>
      <c r="F422" s="86">
        <v>741</v>
      </c>
      <c r="G422" s="86">
        <v>0</v>
      </c>
      <c r="H422" s="86">
        <v>0</v>
      </c>
      <c r="I422" s="86">
        <v>0</v>
      </c>
      <c r="J422" s="86">
        <v>0</v>
      </c>
      <c r="K422" s="86">
        <v>0</v>
      </c>
      <c r="L422" s="86">
        <v>0</v>
      </c>
      <c r="M422" s="86">
        <v>0</v>
      </c>
      <c r="N422" s="86">
        <v>0</v>
      </c>
      <c r="O422" s="86">
        <v>0</v>
      </c>
      <c r="P422" s="86">
        <v>0</v>
      </c>
      <c r="Q422" s="86">
        <v>0</v>
      </c>
      <c r="R422" s="86">
        <v>0</v>
      </c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23">
        <f t="shared" si="914"/>
        <v>741</v>
      </c>
      <c r="AF422">
        <f>VLOOKUP($C422,'Tech Pallet'!$A:$I,9,0)</f>
        <v>255</v>
      </c>
      <c r="AG422">
        <f>VLOOKUP($C422,'Tech Pallet'!$A:$H,8,0)</f>
        <v>3.552E-3</v>
      </c>
      <c r="AH422" s="25">
        <f t="shared" si="915"/>
        <v>0</v>
      </c>
      <c r="AI422" s="25">
        <f t="shared" si="916"/>
        <v>0</v>
      </c>
      <c r="AJ422" s="8">
        <f t="shared" si="917"/>
        <v>2.9058823529411764</v>
      </c>
      <c r="AK422" s="21">
        <f t="shared" si="918"/>
        <v>0</v>
      </c>
      <c r="AL422" s="20">
        <f t="shared" si="919"/>
        <v>0</v>
      </c>
      <c r="AM422" s="21">
        <f t="shared" si="920"/>
        <v>0</v>
      </c>
      <c r="AN422" s="21">
        <f t="shared" si="921"/>
        <v>0</v>
      </c>
      <c r="AO422" s="21">
        <f t="shared" si="922"/>
        <v>0</v>
      </c>
      <c r="AP422" s="21">
        <f t="shared" si="923"/>
        <v>0</v>
      </c>
      <c r="AQ422" s="21">
        <f t="shared" si="924"/>
        <v>0</v>
      </c>
      <c r="AR422" s="21">
        <f t="shared" si="925"/>
        <v>0</v>
      </c>
      <c r="AS422" s="21">
        <f t="shared" si="926"/>
        <v>0</v>
      </c>
      <c r="AT422" s="21">
        <f t="shared" si="927"/>
        <v>0</v>
      </c>
      <c r="AU422" s="21">
        <f t="shared" si="928"/>
        <v>0</v>
      </c>
      <c r="AV422" s="21">
        <f t="shared" si="929"/>
        <v>0</v>
      </c>
      <c r="AW422" s="21">
        <f t="shared" si="930"/>
        <v>0</v>
      </c>
      <c r="AX422" s="21">
        <f t="shared" si="931"/>
        <v>0</v>
      </c>
      <c r="AY422" s="21">
        <f t="shared" si="932"/>
        <v>0</v>
      </c>
      <c r="AZ422" s="21">
        <f t="shared" si="933"/>
        <v>0</v>
      </c>
      <c r="BA422" s="21">
        <f t="shared" si="934"/>
        <v>0</v>
      </c>
      <c r="BB422" s="21">
        <f t="shared" si="935"/>
        <v>0</v>
      </c>
      <c r="BC422" s="21">
        <f t="shared" si="936"/>
        <v>0</v>
      </c>
      <c r="BD422" s="21">
        <f t="shared" si="937"/>
        <v>0</v>
      </c>
      <c r="BE422" s="21">
        <f t="shared" si="938"/>
        <v>0</v>
      </c>
      <c r="BF422" s="21">
        <f t="shared" si="939"/>
        <v>0</v>
      </c>
      <c r="BG422" s="21">
        <f t="shared" si="940"/>
        <v>0</v>
      </c>
      <c r="BH422" s="21">
        <f t="shared" si="941"/>
        <v>0</v>
      </c>
      <c r="BI422" s="21">
        <f t="shared" si="942"/>
        <v>0</v>
      </c>
      <c r="BJ422" s="21">
        <f t="shared" si="943"/>
        <v>0</v>
      </c>
      <c r="BK422" s="17">
        <f t="shared" si="944"/>
        <v>2.6320320000000001</v>
      </c>
      <c r="BL422" s="22">
        <f t="shared" si="945"/>
        <v>0</v>
      </c>
      <c r="BM422" s="22">
        <f t="shared" si="946"/>
        <v>0</v>
      </c>
      <c r="BN422" s="22">
        <f t="shared" si="947"/>
        <v>0</v>
      </c>
      <c r="BO422" s="22">
        <f t="shared" si="948"/>
        <v>0</v>
      </c>
      <c r="BP422" s="22">
        <f t="shared" si="949"/>
        <v>0</v>
      </c>
      <c r="BQ422" s="22">
        <f t="shared" si="950"/>
        <v>0</v>
      </c>
      <c r="BR422" s="22">
        <f t="shared" si="951"/>
        <v>0</v>
      </c>
      <c r="BS422" s="22">
        <f t="shared" si="952"/>
        <v>0</v>
      </c>
      <c r="BT422" s="22">
        <f t="shared" si="953"/>
        <v>0</v>
      </c>
      <c r="BU422" s="22">
        <f t="shared" si="954"/>
        <v>0</v>
      </c>
      <c r="BV422" s="22">
        <f t="shared" si="955"/>
        <v>0</v>
      </c>
      <c r="BW422" s="22">
        <f t="shared" si="956"/>
        <v>0</v>
      </c>
      <c r="BX422" s="22">
        <f t="shared" si="957"/>
        <v>0</v>
      </c>
      <c r="BY422" s="22">
        <f t="shared" si="958"/>
        <v>0</v>
      </c>
      <c r="BZ422" s="22">
        <f t="shared" si="959"/>
        <v>0</v>
      </c>
      <c r="CA422" s="22">
        <f t="shared" si="960"/>
        <v>0</v>
      </c>
      <c r="CB422" s="22">
        <f t="shared" si="961"/>
        <v>0</v>
      </c>
      <c r="CC422" s="22">
        <f t="shared" si="962"/>
        <v>0</v>
      </c>
      <c r="CD422" s="22">
        <f t="shared" si="963"/>
        <v>0</v>
      </c>
      <c r="CE422" s="22">
        <f t="shared" si="964"/>
        <v>0</v>
      </c>
      <c r="CF422" s="22">
        <f t="shared" si="965"/>
        <v>0</v>
      </c>
      <c r="CG422" s="22">
        <f t="shared" si="966"/>
        <v>0</v>
      </c>
      <c r="CH422" s="22">
        <f t="shared" si="967"/>
        <v>0</v>
      </c>
      <c r="CI422" s="22">
        <f t="shared" si="968"/>
        <v>0</v>
      </c>
      <c r="CJ422" s="22">
        <f t="shared" si="969"/>
        <v>0</v>
      </c>
      <c r="CK422" s="22">
        <f t="shared" si="970"/>
        <v>0</v>
      </c>
    </row>
    <row r="423" spans="1:89" x14ac:dyDescent="0.25">
      <c r="A423" t="str">
        <f>VLOOKUP($C423,'Tech Pallet'!$A:$J,10,0)</f>
        <v>PIC</v>
      </c>
      <c r="B423" s="30" t="str">
        <f>VLOOKUP(C423,'Tech Pallet'!A:I,3,0)</f>
        <v>TALENTI</v>
      </c>
      <c r="C423" s="12">
        <f>VLOOKUP($D423,'DU -UCC'!B:C,2,0)</f>
        <v>68729659</v>
      </c>
      <c r="D423" s="84">
        <v>10186852001116</v>
      </c>
      <c r="E423" s="85" t="s">
        <v>528</v>
      </c>
      <c r="F423" s="86">
        <v>18290</v>
      </c>
      <c r="G423" s="86">
        <v>0</v>
      </c>
      <c r="H423" s="86">
        <v>0</v>
      </c>
      <c r="I423" s="86">
        <v>0</v>
      </c>
      <c r="J423" s="86">
        <v>0</v>
      </c>
      <c r="K423" s="86">
        <v>0</v>
      </c>
      <c r="L423" s="86">
        <v>0</v>
      </c>
      <c r="M423" s="86">
        <v>0</v>
      </c>
      <c r="N423" s="86">
        <v>0</v>
      </c>
      <c r="O423" s="86">
        <v>0</v>
      </c>
      <c r="P423" s="86">
        <v>0</v>
      </c>
      <c r="Q423" s="86">
        <v>0</v>
      </c>
      <c r="R423" s="86">
        <v>0</v>
      </c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23">
        <f t="shared" si="914"/>
        <v>18290</v>
      </c>
      <c r="AF423">
        <f>VLOOKUP($C423,'Tech Pallet'!$A:$I,9,0)</f>
        <v>255</v>
      </c>
      <c r="AG423">
        <f>VLOOKUP($C423,'Tech Pallet'!$A:$H,8,0)</f>
        <v>3.552E-3</v>
      </c>
      <c r="AH423" s="25">
        <f t="shared" si="915"/>
        <v>0</v>
      </c>
      <c r="AI423" s="25">
        <f t="shared" si="916"/>
        <v>0</v>
      </c>
      <c r="AJ423" s="8">
        <f t="shared" si="917"/>
        <v>71.725490196078425</v>
      </c>
      <c r="AK423" s="21">
        <f t="shared" si="918"/>
        <v>0</v>
      </c>
      <c r="AL423" s="20">
        <f t="shared" si="919"/>
        <v>0</v>
      </c>
      <c r="AM423" s="21">
        <f t="shared" si="920"/>
        <v>0</v>
      </c>
      <c r="AN423" s="21">
        <f t="shared" si="921"/>
        <v>0</v>
      </c>
      <c r="AO423" s="21">
        <f t="shared" si="922"/>
        <v>0</v>
      </c>
      <c r="AP423" s="21">
        <f t="shared" si="923"/>
        <v>0</v>
      </c>
      <c r="AQ423" s="21">
        <f t="shared" si="924"/>
        <v>0</v>
      </c>
      <c r="AR423" s="21">
        <f t="shared" si="925"/>
        <v>0</v>
      </c>
      <c r="AS423" s="21">
        <f t="shared" si="926"/>
        <v>0</v>
      </c>
      <c r="AT423" s="21">
        <f t="shared" si="927"/>
        <v>0</v>
      </c>
      <c r="AU423" s="21">
        <f t="shared" si="928"/>
        <v>0</v>
      </c>
      <c r="AV423" s="21">
        <f t="shared" si="929"/>
        <v>0</v>
      </c>
      <c r="AW423" s="21">
        <f t="shared" si="930"/>
        <v>0</v>
      </c>
      <c r="AX423" s="21">
        <f t="shared" si="931"/>
        <v>0</v>
      </c>
      <c r="AY423" s="21">
        <f t="shared" si="932"/>
        <v>0</v>
      </c>
      <c r="AZ423" s="21">
        <f t="shared" si="933"/>
        <v>0</v>
      </c>
      <c r="BA423" s="21">
        <f t="shared" si="934"/>
        <v>0</v>
      </c>
      <c r="BB423" s="21">
        <f t="shared" si="935"/>
        <v>0</v>
      </c>
      <c r="BC423" s="21">
        <f t="shared" si="936"/>
        <v>0</v>
      </c>
      <c r="BD423" s="21">
        <f t="shared" si="937"/>
        <v>0</v>
      </c>
      <c r="BE423" s="21">
        <f t="shared" si="938"/>
        <v>0</v>
      </c>
      <c r="BF423" s="21">
        <f t="shared" si="939"/>
        <v>0</v>
      </c>
      <c r="BG423" s="21">
        <f t="shared" si="940"/>
        <v>0</v>
      </c>
      <c r="BH423" s="21">
        <f t="shared" si="941"/>
        <v>0</v>
      </c>
      <c r="BI423" s="21">
        <f t="shared" si="942"/>
        <v>0</v>
      </c>
      <c r="BJ423" s="21">
        <f t="shared" si="943"/>
        <v>0</v>
      </c>
      <c r="BK423" s="17">
        <f t="shared" si="944"/>
        <v>64.966080000000005</v>
      </c>
      <c r="BL423" s="22">
        <f t="shared" si="945"/>
        <v>0</v>
      </c>
      <c r="BM423" s="22">
        <f t="shared" si="946"/>
        <v>0</v>
      </c>
      <c r="BN423" s="22">
        <f t="shared" si="947"/>
        <v>0</v>
      </c>
      <c r="BO423" s="22">
        <f t="shared" si="948"/>
        <v>0</v>
      </c>
      <c r="BP423" s="22">
        <f t="shared" si="949"/>
        <v>0</v>
      </c>
      <c r="BQ423" s="22">
        <f t="shared" si="950"/>
        <v>0</v>
      </c>
      <c r="BR423" s="22">
        <f t="shared" si="951"/>
        <v>0</v>
      </c>
      <c r="BS423" s="22">
        <f t="shared" si="952"/>
        <v>0</v>
      </c>
      <c r="BT423" s="22">
        <f t="shared" si="953"/>
        <v>0</v>
      </c>
      <c r="BU423" s="22">
        <f t="shared" si="954"/>
        <v>0</v>
      </c>
      <c r="BV423" s="22">
        <f t="shared" si="955"/>
        <v>0</v>
      </c>
      <c r="BW423" s="22">
        <f t="shared" si="956"/>
        <v>0</v>
      </c>
      <c r="BX423" s="22">
        <f t="shared" si="957"/>
        <v>0</v>
      </c>
      <c r="BY423" s="22">
        <f t="shared" si="958"/>
        <v>0</v>
      </c>
      <c r="BZ423" s="22">
        <f t="shared" si="959"/>
        <v>0</v>
      </c>
      <c r="CA423" s="22">
        <f t="shared" si="960"/>
        <v>0</v>
      </c>
      <c r="CB423" s="22">
        <f t="shared" si="961"/>
        <v>0</v>
      </c>
      <c r="CC423" s="22">
        <f t="shared" si="962"/>
        <v>0</v>
      </c>
      <c r="CD423" s="22">
        <f t="shared" si="963"/>
        <v>0</v>
      </c>
      <c r="CE423" s="22">
        <f t="shared" si="964"/>
        <v>0</v>
      </c>
      <c r="CF423" s="22">
        <f t="shared" si="965"/>
        <v>0</v>
      </c>
      <c r="CG423" s="22">
        <f t="shared" si="966"/>
        <v>0</v>
      </c>
      <c r="CH423" s="22">
        <f t="shared" si="967"/>
        <v>0</v>
      </c>
      <c r="CI423" s="22">
        <f t="shared" si="968"/>
        <v>0</v>
      </c>
      <c r="CJ423" s="22">
        <f t="shared" si="969"/>
        <v>0</v>
      </c>
      <c r="CK423" s="22">
        <f t="shared" si="970"/>
        <v>0</v>
      </c>
    </row>
    <row r="424" spans="1:89" x14ac:dyDescent="0.25">
      <c r="A424" t="str">
        <f>VLOOKUP($C424,'Tech Pallet'!$A:$J,10,0)</f>
        <v>PIC</v>
      </c>
      <c r="B424" s="30" t="str">
        <f>VLOOKUP(C424,'Tech Pallet'!A:I,3,0)</f>
        <v>BJ PTS</v>
      </c>
      <c r="C424" s="12">
        <f>VLOOKUP($D424,'DU -UCC'!B:C,2,0)</f>
        <v>68654217</v>
      </c>
      <c r="D424" s="84">
        <v>10076840003577</v>
      </c>
      <c r="E424" s="85" t="s">
        <v>496</v>
      </c>
      <c r="F424" s="86">
        <v>376</v>
      </c>
      <c r="G424" s="86">
        <v>0</v>
      </c>
      <c r="H424" s="86">
        <v>0</v>
      </c>
      <c r="I424" s="86">
        <v>0</v>
      </c>
      <c r="J424" s="86">
        <v>0</v>
      </c>
      <c r="K424" s="86">
        <v>0</v>
      </c>
      <c r="L424" s="86">
        <v>0</v>
      </c>
      <c r="M424" s="86">
        <v>0</v>
      </c>
      <c r="N424" s="86">
        <v>0</v>
      </c>
      <c r="O424" s="86">
        <v>0</v>
      </c>
      <c r="P424" s="86">
        <v>0</v>
      </c>
      <c r="Q424" s="86">
        <v>0</v>
      </c>
      <c r="R424" s="86">
        <v>0</v>
      </c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23">
        <f t="shared" si="914"/>
        <v>376</v>
      </c>
      <c r="AF424">
        <f>VLOOKUP($C424,'Tech Pallet'!$A:$I,9,0)</f>
        <v>240</v>
      </c>
      <c r="AG424">
        <f>VLOOKUP($C424,'Tech Pallet'!$A:$H,8,0)</f>
        <v>3.7853439999999999E-3</v>
      </c>
      <c r="AH424" s="25">
        <f t="shared" si="915"/>
        <v>0</v>
      </c>
      <c r="AI424" s="25">
        <f t="shared" si="916"/>
        <v>0</v>
      </c>
      <c r="AJ424" s="8">
        <f t="shared" si="917"/>
        <v>1.5666666666666667</v>
      </c>
      <c r="AK424" s="21">
        <f t="shared" si="918"/>
        <v>0</v>
      </c>
      <c r="AL424" s="20">
        <f t="shared" si="919"/>
        <v>0</v>
      </c>
      <c r="AM424" s="21">
        <f t="shared" si="920"/>
        <v>0</v>
      </c>
      <c r="AN424" s="21">
        <f t="shared" si="921"/>
        <v>0</v>
      </c>
      <c r="AO424" s="21">
        <f t="shared" si="922"/>
        <v>0</v>
      </c>
      <c r="AP424" s="21">
        <f t="shared" si="923"/>
        <v>0</v>
      </c>
      <c r="AQ424" s="21">
        <f t="shared" si="924"/>
        <v>0</v>
      </c>
      <c r="AR424" s="21">
        <f t="shared" si="925"/>
        <v>0</v>
      </c>
      <c r="AS424" s="21">
        <f t="shared" si="926"/>
        <v>0</v>
      </c>
      <c r="AT424" s="21">
        <f t="shared" si="927"/>
        <v>0</v>
      </c>
      <c r="AU424" s="21">
        <f t="shared" si="928"/>
        <v>0</v>
      </c>
      <c r="AV424" s="21">
        <f t="shared" si="929"/>
        <v>0</v>
      </c>
      <c r="AW424" s="21">
        <f t="shared" si="930"/>
        <v>0</v>
      </c>
      <c r="AX424" s="21">
        <f t="shared" si="931"/>
        <v>0</v>
      </c>
      <c r="AY424" s="21">
        <f t="shared" si="932"/>
        <v>0</v>
      </c>
      <c r="AZ424" s="21">
        <f t="shared" si="933"/>
        <v>0</v>
      </c>
      <c r="BA424" s="21">
        <f t="shared" si="934"/>
        <v>0</v>
      </c>
      <c r="BB424" s="21">
        <f t="shared" si="935"/>
        <v>0</v>
      </c>
      <c r="BC424" s="21">
        <f t="shared" si="936"/>
        <v>0</v>
      </c>
      <c r="BD424" s="21">
        <f t="shared" si="937"/>
        <v>0</v>
      </c>
      <c r="BE424" s="21">
        <f t="shared" si="938"/>
        <v>0</v>
      </c>
      <c r="BF424" s="21">
        <f t="shared" si="939"/>
        <v>0</v>
      </c>
      <c r="BG424" s="21">
        <f t="shared" si="940"/>
        <v>0</v>
      </c>
      <c r="BH424" s="21">
        <f t="shared" si="941"/>
        <v>0</v>
      </c>
      <c r="BI424" s="21">
        <f t="shared" si="942"/>
        <v>0</v>
      </c>
      <c r="BJ424" s="21">
        <f t="shared" si="943"/>
        <v>0</v>
      </c>
      <c r="BK424" s="17">
        <f t="shared" si="944"/>
        <v>1.4232893440000001</v>
      </c>
      <c r="BL424" s="22">
        <f t="shared" si="945"/>
        <v>0</v>
      </c>
      <c r="BM424" s="22">
        <f t="shared" si="946"/>
        <v>0</v>
      </c>
      <c r="BN424" s="22">
        <f t="shared" si="947"/>
        <v>0</v>
      </c>
      <c r="BO424" s="22">
        <f t="shared" si="948"/>
        <v>0</v>
      </c>
      <c r="BP424" s="22">
        <f t="shared" si="949"/>
        <v>0</v>
      </c>
      <c r="BQ424" s="22">
        <f t="shared" si="950"/>
        <v>0</v>
      </c>
      <c r="BR424" s="22">
        <f t="shared" si="951"/>
        <v>0</v>
      </c>
      <c r="BS424" s="22">
        <f t="shared" si="952"/>
        <v>0</v>
      </c>
      <c r="BT424" s="22">
        <f t="shared" si="953"/>
        <v>0</v>
      </c>
      <c r="BU424" s="22">
        <f t="shared" si="954"/>
        <v>0</v>
      </c>
      <c r="BV424" s="22">
        <f t="shared" si="955"/>
        <v>0</v>
      </c>
      <c r="BW424" s="22">
        <f t="shared" si="956"/>
        <v>0</v>
      </c>
      <c r="BX424" s="22">
        <f t="shared" si="957"/>
        <v>0</v>
      </c>
      <c r="BY424" s="22">
        <f t="shared" si="958"/>
        <v>0</v>
      </c>
      <c r="BZ424" s="22">
        <f t="shared" si="959"/>
        <v>0</v>
      </c>
      <c r="CA424" s="22">
        <f t="shared" si="960"/>
        <v>0</v>
      </c>
      <c r="CB424" s="22">
        <f t="shared" si="961"/>
        <v>0</v>
      </c>
      <c r="CC424" s="22">
        <f t="shared" si="962"/>
        <v>0</v>
      </c>
      <c r="CD424" s="22">
        <f t="shared" si="963"/>
        <v>0</v>
      </c>
      <c r="CE424" s="22">
        <f t="shared" si="964"/>
        <v>0</v>
      </c>
      <c r="CF424" s="22">
        <f t="shared" si="965"/>
        <v>0</v>
      </c>
      <c r="CG424" s="22">
        <f t="shared" si="966"/>
        <v>0</v>
      </c>
      <c r="CH424" s="22">
        <f t="shared" si="967"/>
        <v>0</v>
      </c>
      <c r="CI424" s="22">
        <f t="shared" si="968"/>
        <v>0</v>
      </c>
      <c r="CJ424" s="22">
        <f t="shared" si="969"/>
        <v>0</v>
      </c>
      <c r="CK424" s="22">
        <f t="shared" si="970"/>
        <v>0</v>
      </c>
    </row>
    <row r="425" spans="1:89" x14ac:dyDescent="0.25">
      <c r="A425" t="str">
        <f>VLOOKUP($C425,'Tech Pallet'!$A:$J,10,0)</f>
        <v>NOV</v>
      </c>
      <c r="B425" s="30" t="str">
        <f>VLOOKUP(C425,'Tech Pallet'!A:I,3,0)</f>
        <v>MG PTS</v>
      </c>
      <c r="C425" s="12">
        <f>VLOOKUP($D425,'DU -UCC'!B:C,2,0)</f>
        <v>68738613</v>
      </c>
      <c r="D425" s="84">
        <v>10077567001846</v>
      </c>
      <c r="E425" s="85" t="s">
        <v>497</v>
      </c>
      <c r="F425" s="86">
        <v>180</v>
      </c>
      <c r="G425" s="86">
        <v>0</v>
      </c>
      <c r="H425" s="86">
        <v>0</v>
      </c>
      <c r="I425" s="86">
        <v>0</v>
      </c>
      <c r="J425" s="86">
        <v>0</v>
      </c>
      <c r="K425" s="86">
        <v>0</v>
      </c>
      <c r="L425" s="86">
        <v>0</v>
      </c>
      <c r="M425" s="86">
        <v>0</v>
      </c>
      <c r="N425" s="86">
        <v>0</v>
      </c>
      <c r="O425" s="86">
        <v>0</v>
      </c>
      <c r="P425" s="86">
        <v>0</v>
      </c>
      <c r="Q425" s="86">
        <v>0</v>
      </c>
      <c r="R425" s="86">
        <v>0</v>
      </c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23">
        <f t="shared" ref="AE425:AE428" si="971">SUM(F425:AD425)</f>
        <v>180</v>
      </c>
      <c r="AF425">
        <f>VLOOKUP($C425,'Tech Pallet'!$A:$I,9,0)</f>
        <v>340</v>
      </c>
      <c r="AG425">
        <f>VLOOKUP($C425,'Tech Pallet'!$A:$H,8,0)</f>
        <v>2.64E-3</v>
      </c>
      <c r="AH425" s="25">
        <f t="shared" ref="AH425:AH428" si="972">SUM(G425:R425)</f>
        <v>0</v>
      </c>
      <c r="AI425" s="25">
        <f t="shared" ref="AI425:AI428" si="973">SUM(S425:AD425)</f>
        <v>0</v>
      </c>
      <c r="AJ425" s="8">
        <f t="shared" ref="AJ425:AJ428" si="974">F425/AF425</f>
        <v>0.52941176470588236</v>
      </c>
      <c r="AK425" s="21">
        <f t="shared" ref="AK425:AK428" si="975">SUM(G425:R425)/AF425</f>
        <v>0</v>
      </c>
      <c r="AL425" s="20">
        <f t="shared" ref="AL425:AL428" si="976">SUM(S425:AD425)/AF425</f>
        <v>0</v>
      </c>
      <c r="AM425" s="21">
        <f t="shared" ref="AM425:AM428" si="977">G425/$AF425</f>
        <v>0</v>
      </c>
      <c r="AN425" s="21">
        <f t="shared" ref="AN425:AN428" si="978">H425/$AF425</f>
        <v>0</v>
      </c>
      <c r="AO425" s="21">
        <f t="shared" ref="AO425:AO428" si="979">I425/$AF425</f>
        <v>0</v>
      </c>
      <c r="AP425" s="21">
        <f t="shared" ref="AP425:AP428" si="980">J425/$AF425</f>
        <v>0</v>
      </c>
      <c r="AQ425" s="21">
        <f t="shared" ref="AQ425:AQ428" si="981">K425/$AF425</f>
        <v>0</v>
      </c>
      <c r="AR425" s="21">
        <f t="shared" ref="AR425:AR428" si="982">L425/$AF425</f>
        <v>0</v>
      </c>
      <c r="AS425" s="21">
        <f t="shared" ref="AS425:AS428" si="983">M425/$AF425</f>
        <v>0</v>
      </c>
      <c r="AT425" s="21">
        <f t="shared" ref="AT425:AT428" si="984">N425/$AF425</f>
        <v>0</v>
      </c>
      <c r="AU425" s="21">
        <f t="shared" ref="AU425:AU428" si="985">O425/$AF425</f>
        <v>0</v>
      </c>
      <c r="AV425" s="21">
        <f t="shared" ref="AV425:AV428" si="986">P425/$AF425</f>
        <v>0</v>
      </c>
      <c r="AW425" s="21">
        <f t="shared" ref="AW425:AW428" si="987">Q425/$AF425</f>
        <v>0</v>
      </c>
      <c r="AX425" s="21">
        <f t="shared" ref="AX425:AX428" si="988">R425/$AF425</f>
        <v>0</v>
      </c>
      <c r="AY425" s="21">
        <f t="shared" ref="AY425:AY428" si="989">S425/$AF425</f>
        <v>0</v>
      </c>
      <c r="AZ425" s="21">
        <f t="shared" ref="AZ425:AZ428" si="990">T425/$AF425</f>
        <v>0</v>
      </c>
      <c r="BA425" s="21">
        <f t="shared" ref="BA425:BA428" si="991">U425/$AF425</f>
        <v>0</v>
      </c>
      <c r="BB425" s="21">
        <f t="shared" ref="BB425:BB428" si="992">V425/$AF425</f>
        <v>0</v>
      </c>
      <c r="BC425" s="21">
        <f t="shared" ref="BC425:BC428" si="993">W425/$AF425</f>
        <v>0</v>
      </c>
      <c r="BD425" s="21">
        <f t="shared" ref="BD425:BD428" si="994">X425/$AF425</f>
        <v>0</v>
      </c>
      <c r="BE425" s="21">
        <f t="shared" ref="BE425:BE428" si="995">Y425/$AF425</f>
        <v>0</v>
      </c>
      <c r="BF425" s="21">
        <f t="shared" ref="BF425:BF428" si="996">Z425/$AF425</f>
        <v>0</v>
      </c>
      <c r="BG425" s="21">
        <f t="shared" ref="BG425:BG428" si="997">AA425/$AF425</f>
        <v>0</v>
      </c>
      <c r="BH425" s="21">
        <f t="shared" ref="BH425:BH428" si="998">AB425/$AF425</f>
        <v>0</v>
      </c>
      <c r="BI425" s="21">
        <f t="shared" ref="BI425:BI428" si="999">AC425/$AF425</f>
        <v>0</v>
      </c>
      <c r="BJ425" s="21">
        <f t="shared" ref="BJ425:BJ428" si="1000">AD425/$AF425</f>
        <v>0</v>
      </c>
      <c r="BK425" s="17">
        <f t="shared" ref="BK425:BK428" si="1001">F425*AG425</f>
        <v>0.47520000000000001</v>
      </c>
      <c r="BL425" s="22">
        <f t="shared" ref="BL425:BL428" si="1002">SUM(G425:R425)*AG425</f>
        <v>0</v>
      </c>
      <c r="BM425" s="22">
        <f t="shared" ref="BM425:BM428" si="1003">SUM(S425:AD425)*AG425</f>
        <v>0</v>
      </c>
      <c r="BN425" s="22">
        <f t="shared" ref="BN425:BN428" si="1004">G425*$AG425</f>
        <v>0</v>
      </c>
      <c r="BO425" s="22">
        <f t="shared" ref="BO425:BO428" si="1005">H425*$AG425</f>
        <v>0</v>
      </c>
      <c r="BP425" s="22">
        <f t="shared" ref="BP425:BP428" si="1006">I425*$AG425</f>
        <v>0</v>
      </c>
      <c r="BQ425" s="22">
        <f t="shared" ref="BQ425:BQ428" si="1007">J425*$AG425</f>
        <v>0</v>
      </c>
      <c r="BR425" s="22">
        <f t="shared" ref="BR425:BR428" si="1008">K425*$AG425</f>
        <v>0</v>
      </c>
      <c r="BS425" s="22">
        <f t="shared" ref="BS425:BS428" si="1009">L425*$AG425</f>
        <v>0</v>
      </c>
      <c r="BT425" s="22">
        <f t="shared" ref="BT425:BT428" si="1010">M425*$AG425</f>
        <v>0</v>
      </c>
      <c r="BU425" s="22">
        <f t="shared" ref="BU425:BU428" si="1011">N425*$AG425</f>
        <v>0</v>
      </c>
      <c r="BV425" s="22">
        <f t="shared" ref="BV425:BV428" si="1012">O425*$AG425</f>
        <v>0</v>
      </c>
      <c r="BW425" s="22">
        <f t="shared" ref="BW425:BW428" si="1013">P425*$AG425</f>
        <v>0</v>
      </c>
      <c r="BX425" s="22">
        <f t="shared" ref="BX425:BX428" si="1014">Q425*$AG425</f>
        <v>0</v>
      </c>
      <c r="BY425" s="22">
        <f t="shared" ref="BY425:BY428" si="1015">R425*$AG425</f>
        <v>0</v>
      </c>
      <c r="BZ425" s="22">
        <f t="shared" ref="BZ425:BZ428" si="1016">S425*$AG425</f>
        <v>0</v>
      </c>
      <c r="CA425" s="22">
        <f t="shared" ref="CA425:CA428" si="1017">T425*$AG425</f>
        <v>0</v>
      </c>
      <c r="CB425" s="22">
        <f t="shared" ref="CB425:CB428" si="1018">U425*$AG425</f>
        <v>0</v>
      </c>
      <c r="CC425" s="22">
        <f t="shared" ref="CC425:CC428" si="1019">V425*$AG425</f>
        <v>0</v>
      </c>
      <c r="CD425" s="22">
        <f t="shared" ref="CD425:CD428" si="1020">W425*$AG425</f>
        <v>0</v>
      </c>
      <c r="CE425" s="22">
        <f t="shared" ref="CE425:CE428" si="1021">X425*$AG425</f>
        <v>0</v>
      </c>
      <c r="CF425" s="22">
        <f t="shared" ref="CF425:CF428" si="1022">Y425*$AG425</f>
        <v>0</v>
      </c>
      <c r="CG425" s="22">
        <f t="shared" ref="CG425:CG428" si="1023">Z425*$AG425</f>
        <v>0</v>
      </c>
      <c r="CH425" s="22">
        <f t="shared" ref="CH425:CH428" si="1024">AA425*$AG425</f>
        <v>0</v>
      </c>
      <c r="CI425" s="22">
        <f t="shared" ref="CI425:CI428" si="1025">AB425*$AG425</f>
        <v>0</v>
      </c>
      <c r="CJ425" s="22">
        <f t="shared" ref="CJ425:CJ428" si="1026">AC425*$AG425</f>
        <v>0</v>
      </c>
      <c r="CK425" s="22">
        <f t="shared" ref="CK425:CK428" si="1027">AD425*$AG425</f>
        <v>0</v>
      </c>
    </row>
    <row r="426" spans="1:89" x14ac:dyDescent="0.25">
      <c r="A426" t="str">
        <f>VLOOKUP($C426,'Tech Pallet'!$A:$J,10,0)</f>
        <v>PIC</v>
      </c>
      <c r="B426" s="30" t="str">
        <f>VLOOKUP(C426,'Tech Pallet'!A:I,3,0)</f>
        <v>PTS Exports</v>
      </c>
      <c r="C426" s="12">
        <f>VLOOKUP($D426,'DU -UCC'!B:C,2,0)</f>
        <v>67596354</v>
      </c>
      <c r="D426" s="84">
        <v>10076840100771</v>
      </c>
      <c r="E426" s="85" t="s">
        <v>833</v>
      </c>
      <c r="F426" s="86">
        <v>0</v>
      </c>
      <c r="G426" s="86">
        <v>0</v>
      </c>
      <c r="H426" s="86">
        <v>0</v>
      </c>
      <c r="I426" s="86">
        <v>0</v>
      </c>
      <c r="J426" s="86">
        <v>0</v>
      </c>
      <c r="K426" s="86">
        <v>0</v>
      </c>
      <c r="L426" s="86">
        <v>0</v>
      </c>
      <c r="M426" s="86">
        <v>0</v>
      </c>
      <c r="N426" s="86">
        <v>0</v>
      </c>
      <c r="O426" s="86">
        <v>0</v>
      </c>
      <c r="P426" s="86">
        <v>0</v>
      </c>
      <c r="Q426" s="86">
        <v>0</v>
      </c>
      <c r="R426" s="86">
        <v>0</v>
      </c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23">
        <f t="shared" si="971"/>
        <v>0</v>
      </c>
      <c r="AF426">
        <f>VLOOKUP($C426,'Tech Pallet'!$A:$I,9,0)</f>
        <v>240</v>
      </c>
      <c r="AG426">
        <f>VLOOKUP($C426,'Tech Pallet'!$A:$H,8,0)</f>
        <v>3.6640000000000002E-3</v>
      </c>
      <c r="AH426" s="25">
        <f t="shared" si="972"/>
        <v>0</v>
      </c>
      <c r="AI426" s="25">
        <f t="shared" si="973"/>
        <v>0</v>
      </c>
      <c r="AJ426" s="8">
        <f t="shared" si="974"/>
        <v>0</v>
      </c>
      <c r="AK426" s="21">
        <f t="shared" si="975"/>
        <v>0</v>
      </c>
      <c r="AL426" s="20">
        <f t="shared" si="976"/>
        <v>0</v>
      </c>
      <c r="AM426" s="21">
        <f t="shared" si="977"/>
        <v>0</v>
      </c>
      <c r="AN426" s="21">
        <f t="shared" si="978"/>
        <v>0</v>
      </c>
      <c r="AO426" s="21">
        <f t="shared" si="979"/>
        <v>0</v>
      </c>
      <c r="AP426" s="21">
        <f t="shared" si="980"/>
        <v>0</v>
      </c>
      <c r="AQ426" s="21">
        <f t="shared" si="981"/>
        <v>0</v>
      </c>
      <c r="AR426" s="21">
        <f t="shared" si="982"/>
        <v>0</v>
      </c>
      <c r="AS426" s="21">
        <f t="shared" si="983"/>
        <v>0</v>
      </c>
      <c r="AT426" s="21">
        <f t="shared" si="984"/>
        <v>0</v>
      </c>
      <c r="AU426" s="21">
        <f t="shared" si="985"/>
        <v>0</v>
      </c>
      <c r="AV426" s="21">
        <f t="shared" si="986"/>
        <v>0</v>
      </c>
      <c r="AW426" s="21">
        <f t="shared" si="987"/>
        <v>0</v>
      </c>
      <c r="AX426" s="21">
        <f t="shared" si="988"/>
        <v>0</v>
      </c>
      <c r="AY426" s="21">
        <f t="shared" si="989"/>
        <v>0</v>
      </c>
      <c r="AZ426" s="21">
        <f t="shared" si="990"/>
        <v>0</v>
      </c>
      <c r="BA426" s="21">
        <f t="shared" si="991"/>
        <v>0</v>
      </c>
      <c r="BB426" s="21">
        <f t="shared" si="992"/>
        <v>0</v>
      </c>
      <c r="BC426" s="21">
        <f t="shared" si="993"/>
        <v>0</v>
      </c>
      <c r="BD426" s="21">
        <f t="shared" si="994"/>
        <v>0</v>
      </c>
      <c r="BE426" s="21">
        <f t="shared" si="995"/>
        <v>0</v>
      </c>
      <c r="BF426" s="21">
        <f t="shared" si="996"/>
        <v>0</v>
      </c>
      <c r="BG426" s="21">
        <f t="shared" si="997"/>
        <v>0</v>
      </c>
      <c r="BH426" s="21">
        <f t="shared" si="998"/>
        <v>0</v>
      </c>
      <c r="BI426" s="21">
        <f t="shared" si="999"/>
        <v>0</v>
      </c>
      <c r="BJ426" s="21">
        <f t="shared" si="1000"/>
        <v>0</v>
      </c>
      <c r="BK426" s="17">
        <f t="shared" si="1001"/>
        <v>0</v>
      </c>
      <c r="BL426" s="22">
        <f t="shared" si="1002"/>
        <v>0</v>
      </c>
      <c r="BM426" s="22">
        <f t="shared" si="1003"/>
        <v>0</v>
      </c>
      <c r="BN426" s="22">
        <f t="shared" si="1004"/>
        <v>0</v>
      </c>
      <c r="BO426" s="22">
        <f t="shared" si="1005"/>
        <v>0</v>
      </c>
      <c r="BP426" s="22">
        <f t="shared" si="1006"/>
        <v>0</v>
      </c>
      <c r="BQ426" s="22">
        <f t="shared" si="1007"/>
        <v>0</v>
      </c>
      <c r="BR426" s="22">
        <f t="shared" si="1008"/>
        <v>0</v>
      </c>
      <c r="BS426" s="22">
        <f t="shared" si="1009"/>
        <v>0</v>
      </c>
      <c r="BT426" s="22">
        <f t="shared" si="1010"/>
        <v>0</v>
      </c>
      <c r="BU426" s="22">
        <f t="shared" si="1011"/>
        <v>0</v>
      </c>
      <c r="BV426" s="22">
        <f t="shared" si="1012"/>
        <v>0</v>
      </c>
      <c r="BW426" s="22">
        <f t="shared" si="1013"/>
        <v>0</v>
      </c>
      <c r="BX426" s="22">
        <f t="shared" si="1014"/>
        <v>0</v>
      </c>
      <c r="BY426" s="22">
        <f t="shared" si="1015"/>
        <v>0</v>
      </c>
      <c r="BZ426" s="22">
        <f t="shared" si="1016"/>
        <v>0</v>
      </c>
      <c r="CA426" s="22">
        <f t="shared" si="1017"/>
        <v>0</v>
      </c>
      <c r="CB426" s="22">
        <f t="shared" si="1018"/>
        <v>0</v>
      </c>
      <c r="CC426" s="22">
        <f t="shared" si="1019"/>
        <v>0</v>
      </c>
      <c r="CD426" s="22">
        <f t="shared" si="1020"/>
        <v>0</v>
      </c>
      <c r="CE426" s="22">
        <f t="shared" si="1021"/>
        <v>0</v>
      </c>
      <c r="CF426" s="22">
        <f t="shared" si="1022"/>
        <v>0</v>
      </c>
      <c r="CG426" s="22">
        <f t="shared" si="1023"/>
        <v>0</v>
      </c>
      <c r="CH426" s="22">
        <f t="shared" si="1024"/>
        <v>0</v>
      </c>
      <c r="CI426" s="22">
        <f t="shared" si="1025"/>
        <v>0</v>
      </c>
      <c r="CJ426" s="22">
        <f t="shared" si="1026"/>
        <v>0</v>
      </c>
      <c r="CK426" s="22">
        <f t="shared" si="1027"/>
        <v>0</v>
      </c>
    </row>
    <row r="427" spans="1:89" x14ac:dyDescent="0.25">
      <c r="A427" t="str">
        <f>VLOOKUP($C427,'Tech Pallet'!$A:$J,10,0)</f>
        <v>PIC</v>
      </c>
      <c r="B427" s="30" t="str">
        <f>VLOOKUP(C427,'Tech Pallet'!A:I,3,0)</f>
        <v>2.4 Gal</v>
      </c>
      <c r="C427" s="12">
        <f>VLOOKUP($D427,'DU -UCC'!B:C,2,0)</f>
        <v>69565375</v>
      </c>
      <c r="D427" s="84">
        <v>10076840003911</v>
      </c>
      <c r="E427" s="85" t="s">
        <v>498</v>
      </c>
      <c r="F427" s="86">
        <v>483</v>
      </c>
      <c r="G427" s="86">
        <v>0</v>
      </c>
      <c r="H427" s="86">
        <v>0</v>
      </c>
      <c r="I427" s="86">
        <v>0</v>
      </c>
      <c r="J427" s="86">
        <v>0</v>
      </c>
      <c r="K427" s="86">
        <v>0</v>
      </c>
      <c r="L427" s="86">
        <v>0</v>
      </c>
      <c r="M427" s="86">
        <v>0</v>
      </c>
      <c r="N427" s="86">
        <v>0</v>
      </c>
      <c r="O427" s="86">
        <v>0</v>
      </c>
      <c r="P427" s="86">
        <v>0</v>
      </c>
      <c r="Q427" s="86">
        <v>0</v>
      </c>
      <c r="R427" s="86">
        <v>0</v>
      </c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23">
        <f t="shared" si="971"/>
        <v>483</v>
      </c>
      <c r="AF427">
        <f>VLOOKUP($C427,'Tech Pallet'!$A:$I,9,0)</f>
        <v>125</v>
      </c>
      <c r="AG427">
        <f>VLOOKUP($C427,'Tech Pallet'!$A:$H,8,0)</f>
        <v>9.0850000000000011E-3</v>
      </c>
      <c r="AH427" s="25">
        <f t="shared" si="972"/>
        <v>0</v>
      </c>
      <c r="AI427" s="25">
        <f t="shared" si="973"/>
        <v>0</v>
      </c>
      <c r="AJ427" s="8">
        <f t="shared" si="974"/>
        <v>3.8639999999999999</v>
      </c>
      <c r="AK427" s="21">
        <f t="shared" si="975"/>
        <v>0</v>
      </c>
      <c r="AL427" s="20">
        <f t="shared" si="976"/>
        <v>0</v>
      </c>
      <c r="AM427" s="21">
        <f t="shared" si="977"/>
        <v>0</v>
      </c>
      <c r="AN427" s="21">
        <f t="shared" si="978"/>
        <v>0</v>
      </c>
      <c r="AO427" s="21">
        <f t="shared" si="979"/>
        <v>0</v>
      </c>
      <c r="AP427" s="21">
        <f t="shared" si="980"/>
        <v>0</v>
      </c>
      <c r="AQ427" s="21">
        <f t="shared" si="981"/>
        <v>0</v>
      </c>
      <c r="AR427" s="21">
        <f t="shared" si="982"/>
        <v>0</v>
      </c>
      <c r="AS427" s="21">
        <f t="shared" si="983"/>
        <v>0</v>
      </c>
      <c r="AT427" s="21">
        <f t="shared" si="984"/>
        <v>0</v>
      </c>
      <c r="AU427" s="21">
        <f t="shared" si="985"/>
        <v>0</v>
      </c>
      <c r="AV427" s="21">
        <f t="shared" si="986"/>
        <v>0</v>
      </c>
      <c r="AW427" s="21">
        <f t="shared" si="987"/>
        <v>0</v>
      </c>
      <c r="AX427" s="21">
        <f t="shared" si="988"/>
        <v>0</v>
      </c>
      <c r="AY427" s="21">
        <f t="shared" si="989"/>
        <v>0</v>
      </c>
      <c r="AZ427" s="21">
        <f t="shared" si="990"/>
        <v>0</v>
      </c>
      <c r="BA427" s="21">
        <f t="shared" si="991"/>
        <v>0</v>
      </c>
      <c r="BB427" s="21">
        <f t="shared" si="992"/>
        <v>0</v>
      </c>
      <c r="BC427" s="21">
        <f t="shared" si="993"/>
        <v>0</v>
      </c>
      <c r="BD427" s="21">
        <f t="shared" si="994"/>
        <v>0</v>
      </c>
      <c r="BE427" s="21">
        <f t="shared" si="995"/>
        <v>0</v>
      </c>
      <c r="BF427" s="21">
        <f t="shared" si="996"/>
        <v>0</v>
      </c>
      <c r="BG427" s="21">
        <f t="shared" si="997"/>
        <v>0</v>
      </c>
      <c r="BH427" s="21">
        <f t="shared" si="998"/>
        <v>0</v>
      </c>
      <c r="BI427" s="21">
        <f t="shared" si="999"/>
        <v>0</v>
      </c>
      <c r="BJ427" s="21">
        <f t="shared" si="1000"/>
        <v>0</v>
      </c>
      <c r="BK427" s="17">
        <f t="shared" si="1001"/>
        <v>4.3880550000000005</v>
      </c>
      <c r="BL427" s="22">
        <f t="shared" si="1002"/>
        <v>0</v>
      </c>
      <c r="BM427" s="22">
        <f t="shared" si="1003"/>
        <v>0</v>
      </c>
      <c r="BN427" s="22">
        <f t="shared" si="1004"/>
        <v>0</v>
      </c>
      <c r="BO427" s="22">
        <f t="shared" si="1005"/>
        <v>0</v>
      </c>
      <c r="BP427" s="22">
        <f t="shared" si="1006"/>
        <v>0</v>
      </c>
      <c r="BQ427" s="22">
        <f t="shared" si="1007"/>
        <v>0</v>
      </c>
      <c r="BR427" s="22">
        <f t="shared" si="1008"/>
        <v>0</v>
      </c>
      <c r="BS427" s="22">
        <f t="shared" si="1009"/>
        <v>0</v>
      </c>
      <c r="BT427" s="22">
        <f t="shared" si="1010"/>
        <v>0</v>
      </c>
      <c r="BU427" s="22">
        <f t="shared" si="1011"/>
        <v>0</v>
      </c>
      <c r="BV427" s="22">
        <f t="shared" si="1012"/>
        <v>0</v>
      </c>
      <c r="BW427" s="22">
        <f t="shared" si="1013"/>
        <v>0</v>
      </c>
      <c r="BX427" s="22">
        <f t="shared" si="1014"/>
        <v>0</v>
      </c>
      <c r="BY427" s="22">
        <f t="shared" si="1015"/>
        <v>0</v>
      </c>
      <c r="BZ427" s="22">
        <f t="shared" si="1016"/>
        <v>0</v>
      </c>
      <c r="CA427" s="22">
        <f t="shared" si="1017"/>
        <v>0</v>
      </c>
      <c r="CB427" s="22">
        <f t="shared" si="1018"/>
        <v>0</v>
      </c>
      <c r="CC427" s="22">
        <f t="shared" si="1019"/>
        <v>0</v>
      </c>
      <c r="CD427" s="22">
        <f t="shared" si="1020"/>
        <v>0</v>
      </c>
      <c r="CE427" s="22">
        <f t="shared" si="1021"/>
        <v>0</v>
      </c>
      <c r="CF427" s="22">
        <f t="shared" si="1022"/>
        <v>0</v>
      </c>
      <c r="CG427" s="22">
        <f t="shared" si="1023"/>
        <v>0</v>
      </c>
      <c r="CH427" s="22">
        <f t="shared" si="1024"/>
        <v>0</v>
      </c>
      <c r="CI427" s="22">
        <f t="shared" si="1025"/>
        <v>0</v>
      </c>
      <c r="CJ427" s="22">
        <f t="shared" si="1026"/>
        <v>0</v>
      </c>
      <c r="CK427" s="22">
        <f t="shared" si="1027"/>
        <v>0</v>
      </c>
    </row>
    <row r="428" spans="1:89" x14ac:dyDescent="0.25">
      <c r="A428" t="str">
        <f>VLOOKUP($C428,'Tech Pallet'!$A:$J,10,0)</f>
        <v>PIC</v>
      </c>
      <c r="B428" s="30" t="str">
        <f>VLOOKUP(C428,'Tech Pallet'!A:I,3,0)</f>
        <v>PTS Exports</v>
      </c>
      <c r="C428" s="12">
        <f>VLOOKUP($D428,'DU -UCC'!B:C,2,0)</f>
        <v>84150062</v>
      </c>
      <c r="D428" s="84">
        <v>10076840055309</v>
      </c>
      <c r="E428" s="85" t="s">
        <v>774</v>
      </c>
      <c r="F428" s="86">
        <v>0</v>
      </c>
      <c r="G428" s="86">
        <v>0</v>
      </c>
      <c r="H428" s="86">
        <v>0</v>
      </c>
      <c r="I428" s="86">
        <v>0</v>
      </c>
      <c r="J428" s="86">
        <v>0</v>
      </c>
      <c r="K428" s="86">
        <v>0</v>
      </c>
      <c r="L428" s="86">
        <v>0</v>
      </c>
      <c r="M428" s="86">
        <v>0</v>
      </c>
      <c r="N428" s="86">
        <v>0</v>
      </c>
      <c r="O428" s="86">
        <v>0</v>
      </c>
      <c r="P428" s="86">
        <v>0</v>
      </c>
      <c r="Q428" s="86">
        <v>0</v>
      </c>
      <c r="R428" s="86">
        <v>0</v>
      </c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23">
        <f t="shared" si="971"/>
        <v>0</v>
      </c>
      <c r="AF428">
        <f>VLOOKUP($C428,'Tech Pallet'!$A:$I,9,0)</f>
        <v>240</v>
      </c>
      <c r="AG428">
        <f>VLOOKUP($C428,'Tech Pallet'!$A:$H,8,0)</f>
        <v>3.7839999999999996E-3</v>
      </c>
      <c r="AH428" s="25">
        <f t="shared" si="972"/>
        <v>0</v>
      </c>
      <c r="AI428" s="25">
        <f t="shared" si="973"/>
        <v>0</v>
      </c>
      <c r="AJ428" s="8">
        <f t="shared" si="974"/>
        <v>0</v>
      </c>
      <c r="AK428" s="21">
        <f t="shared" si="975"/>
        <v>0</v>
      </c>
      <c r="AL428" s="20">
        <f t="shared" si="976"/>
        <v>0</v>
      </c>
      <c r="AM428" s="21">
        <f t="shared" si="977"/>
        <v>0</v>
      </c>
      <c r="AN428" s="21">
        <f t="shared" si="978"/>
        <v>0</v>
      </c>
      <c r="AO428" s="21">
        <f t="shared" si="979"/>
        <v>0</v>
      </c>
      <c r="AP428" s="21">
        <f t="shared" si="980"/>
        <v>0</v>
      </c>
      <c r="AQ428" s="21">
        <f t="shared" si="981"/>
        <v>0</v>
      </c>
      <c r="AR428" s="21">
        <f t="shared" si="982"/>
        <v>0</v>
      </c>
      <c r="AS428" s="21">
        <f t="shared" si="983"/>
        <v>0</v>
      </c>
      <c r="AT428" s="21">
        <f t="shared" si="984"/>
        <v>0</v>
      </c>
      <c r="AU428" s="21">
        <f t="shared" si="985"/>
        <v>0</v>
      </c>
      <c r="AV428" s="21">
        <f t="shared" si="986"/>
        <v>0</v>
      </c>
      <c r="AW428" s="21">
        <f t="shared" si="987"/>
        <v>0</v>
      </c>
      <c r="AX428" s="21">
        <f t="shared" si="988"/>
        <v>0</v>
      </c>
      <c r="AY428" s="21">
        <f t="shared" si="989"/>
        <v>0</v>
      </c>
      <c r="AZ428" s="21">
        <f t="shared" si="990"/>
        <v>0</v>
      </c>
      <c r="BA428" s="21">
        <f t="shared" si="991"/>
        <v>0</v>
      </c>
      <c r="BB428" s="21">
        <f t="shared" si="992"/>
        <v>0</v>
      </c>
      <c r="BC428" s="21">
        <f t="shared" si="993"/>
        <v>0</v>
      </c>
      <c r="BD428" s="21">
        <f t="shared" si="994"/>
        <v>0</v>
      </c>
      <c r="BE428" s="21">
        <f t="shared" si="995"/>
        <v>0</v>
      </c>
      <c r="BF428" s="21">
        <f t="shared" si="996"/>
        <v>0</v>
      </c>
      <c r="BG428" s="21">
        <f t="shared" si="997"/>
        <v>0</v>
      </c>
      <c r="BH428" s="21">
        <f t="shared" si="998"/>
        <v>0</v>
      </c>
      <c r="BI428" s="21">
        <f t="shared" si="999"/>
        <v>0</v>
      </c>
      <c r="BJ428" s="21">
        <f t="shared" si="1000"/>
        <v>0</v>
      </c>
      <c r="BK428" s="17">
        <f t="shared" si="1001"/>
        <v>0</v>
      </c>
      <c r="BL428" s="22">
        <f t="shared" si="1002"/>
        <v>0</v>
      </c>
      <c r="BM428" s="22">
        <f t="shared" si="1003"/>
        <v>0</v>
      </c>
      <c r="BN428" s="22">
        <f t="shared" si="1004"/>
        <v>0</v>
      </c>
      <c r="BO428" s="22">
        <f t="shared" si="1005"/>
        <v>0</v>
      </c>
      <c r="BP428" s="22">
        <f t="shared" si="1006"/>
        <v>0</v>
      </c>
      <c r="BQ428" s="22">
        <f t="shared" si="1007"/>
        <v>0</v>
      </c>
      <c r="BR428" s="22">
        <f t="shared" si="1008"/>
        <v>0</v>
      </c>
      <c r="BS428" s="22">
        <f t="shared" si="1009"/>
        <v>0</v>
      </c>
      <c r="BT428" s="22">
        <f t="shared" si="1010"/>
        <v>0</v>
      </c>
      <c r="BU428" s="22">
        <f t="shared" si="1011"/>
        <v>0</v>
      </c>
      <c r="BV428" s="22">
        <f t="shared" si="1012"/>
        <v>0</v>
      </c>
      <c r="BW428" s="22">
        <f t="shared" si="1013"/>
        <v>0</v>
      </c>
      <c r="BX428" s="22">
        <f t="shared" si="1014"/>
        <v>0</v>
      </c>
      <c r="BY428" s="22">
        <f t="shared" si="1015"/>
        <v>0</v>
      </c>
      <c r="BZ428" s="22">
        <f t="shared" si="1016"/>
        <v>0</v>
      </c>
      <c r="CA428" s="22">
        <f t="shared" si="1017"/>
        <v>0</v>
      </c>
      <c r="CB428" s="22">
        <f t="shared" si="1018"/>
        <v>0</v>
      </c>
      <c r="CC428" s="22">
        <f t="shared" si="1019"/>
        <v>0</v>
      </c>
      <c r="CD428" s="22">
        <f t="shared" si="1020"/>
        <v>0</v>
      </c>
      <c r="CE428" s="22">
        <f t="shared" si="1021"/>
        <v>0</v>
      </c>
      <c r="CF428" s="22">
        <f t="shared" si="1022"/>
        <v>0</v>
      </c>
      <c r="CG428" s="22">
        <f t="shared" si="1023"/>
        <v>0</v>
      </c>
      <c r="CH428" s="22">
        <f t="shared" si="1024"/>
        <v>0</v>
      </c>
      <c r="CI428" s="22">
        <f t="shared" si="1025"/>
        <v>0</v>
      </c>
      <c r="CJ428" s="22">
        <f t="shared" si="1026"/>
        <v>0</v>
      </c>
      <c r="CK428" s="22">
        <f t="shared" si="1027"/>
        <v>0</v>
      </c>
    </row>
    <row r="429" spans="1:89" x14ac:dyDescent="0.25">
      <c r="A429" t="str">
        <f>VLOOKUP($C429,'Tech Pallet'!$A:$J,10,0)</f>
        <v>NOV</v>
      </c>
      <c r="B429" s="30" t="str">
        <f>VLOOKUP(C429,'Tech Pallet'!A:I,3,0)</f>
        <v>Viennetta</v>
      </c>
      <c r="C429" s="12">
        <f>VLOOKUP($D429,'DU -UCC'!B:C,2,0)</f>
        <v>68445811</v>
      </c>
      <c r="D429" s="84">
        <v>10041000008617</v>
      </c>
      <c r="E429" s="85" t="s">
        <v>499</v>
      </c>
      <c r="F429" s="86">
        <v>62</v>
      </c>
      <c r="G429" s="86">
        <v>0</v>
      </c>
      <c r="H429" s="86">
        <v>0</v>
      </c>
      <c r="I429" s="86">
        <v>0</v>
      </c>
      <c r="J429" s="86">
        <v>0</v>
      </c>
      <c r="K429" s="86">
        <v>0</v>
      </c>
      <c r="L429" s="86">
        <v>0</v>
      </c>
      <c r="M429" s="86">
        <v>0</v>
      </c>
      <c r="N429" s="86">
        <v>0</v>
      </c>
      <c r="O429" s="86">
        <v>0</v>
      </c>
      <c r="P429" s="86">
        <v>0</v>
      </c>
      <c r="Q429" s="86">
        <v>0</v>
      </c>
      <c r="R429" s="86">
        <v>0</v>
      </c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23">
        <f t="shared" ref="AE429:AE434" si="1028">SUM(F429:AD429)</f>
        <v>62</v>
      </c>
      <c r="AF429">
        <f>VLOOKUP($C429,'Tech Pallet'!$A:$I,9,0)</f>
        <v>220</v>
      </c>
      <c r="AG429">
        <f>VLOOKUP($C429,'Tech Pallet'!$A:$H,8,0)</f>
        <v>3.8999999999999998E-3</v>
      </c>
      <c r="AH429" s="25">
        <f t="shared" ref="AH429:AH434" si="1029">SUM(G429:R429)</f>
        <v>0</v>
      </c>
      <c r="AI429" s="25">
        <f t="shared" ref="AI429:AI434" si="1030">SUM(S429:AD429)</f>
        <v>0</v>
      </c>
      <c r="AJ429" s="8">
        <f t="shared" ref="AJ429:AJ434" si="1031">F429/AF429</f>
        <v>0.2818181818181818</v>
      </c>
      <c r="AK429" s="21">
        <f t="shared" ref="AK429:AK434" si="1032">SUM(G429:R429)/AF429</f>
        <v>0</v>
      </c>
      <c r="AL429" s="20">
        <f t="shared" ref="AL429:AL434" si="1033">SUM(S429:AD429)/AF429</f>
        <v>0</v>
      </c>
      <c r="AM429" s="21">
        <f t="shared" ref="AM429:AM434" si="1034">G429/$AF429</f>
        <v>0</v>
      </c>
      <c r="AN429" s="21">
        <f t="shared" ref="AN429:AN434" si="1035">H429/$AF429</f>
        <v>0</v>
      </c>
      <c r="AO429" s="21">
        <f t="shared" ref="AO429:AO434" si="1036">I429/$AF429</f>
        <v>0</v>
      </c>
      <c r="AP429" s="21">
        <f t="shared" ref="AP429:AP434" si="1037">J429/$AF429</f>
        <v>0</v>
      </c>
      <c r="AQ429" s="21">
        <f t="shared" ref="AQ429:AQ434" si="1038">K429/$AF429</f>
        <v>0</v>
      </c>
      <c r="AR429" s="21">
        <f t="shared" ref="AR429:AR434" si="1039">L429/$AF429</f>
        <v>0</v>
      </c>
      <c r="AS429" s="21">
        <f t="shared" ref="AS429:AS434" si="1040">M429/$AF429</f>
        <v>0</v>
      </c>
      <c r="AT429" s="21">
        <f t="shared" ref="AT429:AT434" si="1041">N429/$AF429</f>
        <v>0</v>
      </c>
      <c r="AU429" s="21">
        <f t="shared" ref="AU429:AU434" si="1042">O429/$AF429</f>
        <v>0</v>
      </c>
      <c r="AV429" s="21">
        <f t="shared" ref="AV429:AV434" si="1043">P429/$AF429</f>
        <v>0</v>
      </c>
      <c r="AW429" s="21">
        <f t="shared" ref="AW429:AW434" si="1044">Q429/$AF429</f>
        <v>0</v>
      </c>
      <c r="AX429" s="21">
        <f t="shared" ref="AX429:AX434" si="1045">R429/$AF429</f>
        <v>0</v>
      </c>
      <c r="AY429" s="21">
        <f t="shared" ref="AY429:AY434" si="1046">S429/$AF429</f>
        <v>0</v>
      </c>
      <c r="AZ429" s="21">
        <f t="shared" ref="AZ429:AZ434" si="1047">T429/$AF429</f>
        <v>0</v>
      </c>
      <c r="BA429" s="21">
        <f t="shared" ref="BA429:BA434" si="1048">U429/$AF429</f>
        <v>0</v>
      </c>
      <c r="BB429" s="21">
        <f t="shared" ref="BB429:BB434" si="1049">V429/$AF429</f>
        <v>0</v>
      </c>
      <c r="BC429" s="21">
        <f t="shared" ref="BC429:BC434" si="1050">W429/$AF429</f>
        <v>0</v>
      </c>
      <c r="BD429" s="21">
        <f t="shared" ref="BD429:BD434" si="1051">X429/$AF429</f>
        <v>0</v>
      </c>
      <c r="BE429" s="21">
        <f t="shared" ref="BE429:BE434" si="1052">Y429/$AF429</f>
        <v>0</v>
      </c>
      <c r="BF429" s="21">
        <f t="shared" ref="BF429:BF434" si="1053">Z429/$AF429</f>
        <v>0</v>
      </c>
      <c r="BG429" s="21">
        <f t="shared" ref="BG429:BG434" si="1054">AA429/$AF429</f>
        <v>0</v>
      </c>
      <c r="BH429" s="21">
        <f t="shared" ref="BH429:BH434" si="1055">AB429/$AF429</f>
        <v>0</v>
      </c>
      <c r="BI429" s="21">
        <f t="shared" ref="BI429:BI434" si="1056">AC429/$AF429</f>
        <v>0</v>
      </c>
      <c r="BJ429" s="21">
        <f t="shared" ref="BJ429:BJ434" si="1057">AD429/$AF429</f>
        <v>0</v>
      </c>
      <c r="BK429" s="17">
        <f t="shared" ref="BK429:BK434" si="1058">F429*AG429</f>
        <v>0.24179999999999999</v>
      </c>
      <c r="BL429" s="22">
        <f t="shared" ref="BL429:BL434" si="1059">SUM(G429:R429)*AG429</f>
        <v>0</v>
      </c>
      <c r="BM429" s="22">
        <f t="shared" ref="BM429:BM434" si="1060">SUM(S429:AD429)*AG429</f>
        <v>0</v>
      </c>
      <c r="BN429" s="22">
        <f t="shared" ref="BN429:BN434" si="1061">G429*$AG429</f>
        <v>0</v>
      </c>
      <c r="BO429" s="22">
        <f t="shared" ref="BO429:BO434" si="1062">H429*$AG429</f>
        <v>0</v>
      </c>
      <c r="BP429" s="22">
        <f t="shared" ref="BP429:BP434" si="1063">I429*$AG429</f>
        <v>0</v>
      </c>
      <c r="BQ429" s="22">
        <f t="shared" ref="BQ429:BQ434" si="1064">J429*$AG429</f>
        <v>0</v>
      </c>
      <c r="BR429" s="22">
        <f t="shared" ref="BR429:BR434" si="1065">K429*$AG429</f>
        <v>0</v>
      </c>
      <c r="BS429" s="22">
        <f t="shared" ref="BS429:BS434" si="1066">L429*$AG429</f>
        <v>0</v>
      </c>
      <c r="BT429" s="22">
        <f t="shared" ref="BT429:BT434" si="1067">M429*$AG429</f>
        <v>0</v>
      </c>
      <c r="BU429" s="22">
        <f t="shared" ref="BU429:BU434" si="1068">N429*$AG429</f>
        <v>0</v>
      </c>
      <c r="BV429" s="22">
        <f t="shared" ref="BV429:BV434" si="1069">O429*$AG429</f>
        <v>0</v>
      </c>
      <c r="BW429" s="22">
        <f t="shared" ref="BW429:BW434" si="1070">P429*$AG429</f>
        <v>0</v>
      </c>
      <c r="BX429" s="22">
        <f t="shared" ref="BX429:BX434" si="1071">Q429*$AG429</f>
        <v>0</v>
      </c>
      <c r="BY429" s="22">
        <f t="shared" ref="BY429:BY434" si="1072">R429*$AG429</f>
        <v>0</v>
      </c>
      <c r="BZ429" s="22">
        <f t="shared" ref="BZ429:BZ434" si="1073">S429*$AG429</f>
        <v>0</v>
      </c>
      <c r="CA429" s="22">
        <f t="shared" ref="CA429:CA434" si="1074">T429*$AG429</f>
        <v>0</v>
      </c>
      <c r="CB429" s="22">
        <f t="shared" ref="CB429:CB434" si="1075">U429*$AG429</f>
        <v>0</v>
      </c>
      <c r="CC429" s="22">
        <f t="shared" ref="CC429:CC434" si="1076">V429*$AG429</f>
        <v>0</v>
      </c>
      <c r="CD429" s="22">
        <f t="shared" ref="CD429:CD434" si="1077">W429*$AG429</f>
        <v>0</v>
      </c>
      <c r="CE429" s="22">
        <f t="shared" ref="CE429:CE434" si="1078">X429*$AG429</f>
        <v>0</v>
      </c>
      <c r="CF429" s="22">
        <f t="shared" ref="CF429:CF434" si="1079">Y429*$AG429</f>
        <v>0</v>
      </c>
      <c r="CG429" s="22">
        <f t="shared" ref="CG429:CG434" si="1080">Z429*$AG429</f>
        <v>0</v>
      </c>
      <c r="CH429" s="22">
        <f t="shared" ref="CH429:CH434" si="1081">AA429*$AG429</f>
        <v>0</v>
      </c>
      <c r="CI429" s="22">
        <f t="shared" ref="CI429:CI434" si="1082">AB429*$AG429</f>
        <v>0</v>
      </c>
      <c r="CJ429" s="22">
        <f t="shared" ref="CJ429:CJ434" si="1083">AC429*$AG429</f>
        <v>0</v>
      </c>
      <c r="CK429" s="22">
        <f t="shared" ref="CK429:CK434" si="1084">AD429*$AG429</f>
        <v>0</v>
      </c>
    </row>
    <row r="430" spans="1:89" x14ac:dyDescent="0.25">
      <c r="A430" t="str">
        <f>VLOOKUP($C430,'Tech Pallet'!$A:$J,10,0)</f>
        <v>PIC</v>
      </c>
      <c r="B430" s="30" t="str">
        <f>VLOOKUP(C430,'Tech Pallet'!A:I,3,0)</f>
        <v>BJ PTS</v>
      </c>
      <c r="C430" s="12">
        <f>VLOOKUP($D430,'DU -UCC'!B:C,2,0)</f>
        <v>67278446</v>
      </c>
      <c r="D430" s="84">
        <v>10076840674463</v>
      </c>
      <c r="E430" s="85" t="s">
        <v>506</v>
      </c>
      <c r="F430" s="86">
        <v>4591</v>
      </c>
      <c r="G430" s="86">
        <v>0</v>
      </c>
      <c r="H430" s="86">
        <v>0</v>
      </c>
      <c r="I430" s="86">
        <v>0</v>
      </c>
      <c r="J430" s="86">
        <v>0</v>
      </c>
      <c r="K430" s="86">
        <v>0</v>
      </c>
      <c r="L430" s="86">
        <v>0</v>
      </c>
      <c r="M430" s="86">
        <v>0</v>
      </c>
      <c r="N430" s="86">
        <v>0</v>
      </c>
      <c r="O430" s="86">
        <v>0</v>
      </c>
      <c r="P430" s="86">
        <v>0</v>
      </c>
      <c r="Q430" s="86">
        <v>0</v>
      </c>
      <c r="R430" s="86">
        <v>0</v>
      </c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23">
        <f t="shared" si="1028"/>
        <v>4591</v>
      </c>
      <c r="AF430">
        <f>VLOOKUP($C430,'Tech Pallet'!$A:$I,9,0)</f>
        <v>240</v>
      </c>
      <c r="AG430">
        <f>VLOOKUP($C430,'Tech Pallet'!$A:$H,8,0)</f>
        <v>3.7853439999999999E-3</v>
      </c>
      <c r="AH430" s="25">
        <f t="shared" si="1029"/>
        <v>0</v>
      </c>
      <c r="AI430" s="25">
        <f t="shared" si="1030"/>
        <v>0</v>
      </c>
      <c r="AJ430" s="8">
        <f t="shared" si="1031"/>
        <v>19.129166666666666</v>
      </c>
      <c r="AK430" s="21">
        <f t="shared" si="1032"/>
        <v>0</v>
      </c>
      <c r="AL430" s="20">
        <f t="shared" si="1033"/>
        <v>0</v>
      </c>
      <c r="AM430" s="21">
        <f t="shared" si="1034"/>
        <v>0</v>
      </c>
      <c r="AN430" s="21">
        <f t="shared" si="1035"/>
        <v>0</v>
      </c>
      <c r="AO430" s="21">
        <f t="shared" si="1036"/>
        <v>0</v>
      </c>
      <c r="AP430" s="21">
        <f t="shared" si="1037"/>
        <v>0</v>
      </c>
      <c r="AQ430" s="21">
        <f t="shared" si="1038"/>
        <v>0</v>
      </c>
      <c r="AR430" s="21">
        <f t="shared" si="1039"/>
        <v>0</v>
      </c>
      <c r="AS430" s="21">
        <f t="shared" si="1040"/>
        <v>0</v>
      </c>
      <c r="AT430" s="21">
        <f t="shared" si="1041"/>
        <v>0</v>
      </c>
      <c r="AU430" s="21">
        <f t="shared" si="1042"/>
        <v>0</v>
      </c>
      <c r="AV430" s="21">
        <f t="shared" si="1043"/>
        <v>0</v>
      </c>
      <c r="AW430" s="21">
        <f t="shared" si="1044"/>
        <v>0</v>
      </c>
      <c r="AX430" s="21">
        <f t="shared" si="1045"/>
        <v>0</v>
      </c>
      <c r="AY430" s="21">
        <f t="shared" si="1046"/>
        <v>0</v>
      </c>
      <c r="AZ430" s="21">
        <f t="shared" si="1047"/>
        <v>0</v>
      </c>
      <c r="BA430" s="21">
        <f t="shared" si="1048"/>
        <v>0</v>
      </c>
      <c r="BB430" s="21">
        <f t="shared" si="1049"/>
        <v>0</v>
      </c>
      <c r="BC430" s="21">
        <f t="shared" si="1050"/>
        <v>0</v>
      </c>
      <c r="BD430" s="21">
        <f t="shared" si="1051"/>
        <v>0</v>
      </c>
      <c r="BE430" s="21">
        <f t="shared" si="1052"/>
        <v>0</v>
      </c>
      <c r="BF430" s="21">
        <f t="shared" si="1053"/>
        <v>0</v>
      </c>
      <c r="BG430" s="21">
        <f t="shared" si="1054"/>
        <v>0</v>
      </c>
      <c r="BH430" s="21">
        <f t="shared" si="1055"/>
        <v>0</v>
      </c>
      <c r="BI430" s="21">
        <f t="shared" si="1056"/>
        <v>0</v>
      </c>
      <c r="BJ430" s="21">
        <f t="shared" si="1057"/>
        <v>0</v>
      </c>
      <c r="BK430" s="17">
        <f t="shared" si="1058"/>
        <v>17.378514303999999</v>
      </c>
      <c r="BL430" s="22">
        <f t="shared" si="1059"/>
        <v>0</v>
      </c>
      <c r="BM430" s="22">
        <f t="shared" si="1060"/>
        <v>0</v>
      </c>
      <c r="BN430" s="22">
        <f t="shared" si="1061"/>
        <v>0</v>
      </c>
      <c r="BO430" s="22">
        <f t="shared" si="1062"/>
        <v>0</v>
      </c>
      <c r="BP430" s="22">
        <f t="shared" si="1063"/>
        <v>0</v>
      </c>
      <c r="BQ430" s="22">
        <f t="shared" si="1064"/>
        <v>0</v>
      </c>
      <c r="BR430" s="22">
        <f t="shared" si="1065"/>
        <v>0</v>
      </c>
      <c r="BS430" s="22">
        <f t="shared" si="1066"/>
        <v>0</v>
      </c>
      <c r="BT430" s="22">
        <f t="shared" si="1067"/>
        <v>0</v>
      </c>
      <c r="BU430" s="22">
        <f t="shared" si="1068"/>
        <v>0</v>
      </c>
      <c r="BV430" s="22">
        <f t="shared" si="1069"/>
        <v>0</v>
      </c>
      <c r="BW430" s="22">
        <f t="shared" si="1070"/>
        <v>0</v>
      </c>
      <c r="BX430" s="22">
        <f t="shared" si="1071"/>
        <v>0</v>
      </c>
      <c r="BY430" s="22">
        <f t="shared" si="1072"/>
        <v>0</v>
      </c>
      <c r="BZ430" s="22">
        <f t="shared" si="1073"/>
        <v>0</v>
      </c>
      <c r="CA430" s="22">
        <f t="shared" si="1074"/>
        <v>0</v>
      </c>
      <c r="CB430" s="22">
        <f t="shared" si="1075"/>
        <v>0</v>
      </c>
      <c r="CC430" s="22">
        <f t="shared" si="1076"/>
        <v>0</v>
      </c>
      <c r="CD430" s="22">
        <f t="shared" si="1077"/>
        <v>0</v>
      </c>
      <c r="CE430" s="22">
        <f t="shared" si="1078"/>
        <v>0</v>
      </c>
      <c r="CF430" s="22">
        <f t="shared" si="1079"/>
        <v>0</v>
      </c>
      <c r="CG430" s="22">
        <f t="shared" si="1080"/>
        <v>0</v>
      </c>
      <c r="CH430" s="22">
        <f t="shared" si="1081"/>
        <v>0</v>
      </c>
      <c r="CI430" s="22">
        <f t="shared" si="1082"/>
        <v>0</v>
      </c>
      <c r="CJ430" s="22">
        <f t="shared" si="1083"/>
        <v>0</v>
      </c>
      <c r="CK430" s="22">
        <f t="shared" si="1084"/>
        <v>0</v>
      </c>
    </row>
    <row r="431" spans="1:89" x14ac:dyDescent="0.25">
      <c r="A431" t="str">
        <f>VLOOKUP($C431,'Tech Pallet'!$A:$J,10,0)</f>
        <v>PIC</v>
      </c>
      <c r="B431" s="30" t="str">
        <f>VLOOKUP(C431,'Tech Pallet'!A:I,3,0)</f>
        <v>PTS Exports</v>
      </c>
      <c r="C431" s="12">
        <f>VLOOKUP($D431,'DU -UCC'!B:C,2,0)</f>
        <v>67803006</v>
      </c>
      <c r="D431" s="84">
        <v>10076840551962</v>
      </c>
      <c r="E431" s="85" t="s">
        <v>676</v>
      </c>
      <c r="F431" s="86">
        <v>0</v>
      </c>
      <c r="G431" s="86">
        <v>0</v>
      </c>
      <c r="H431" s="86">
        <v>0</v>
      </c>
      <c r="I431" s="86">
        <v>0</v>
      </c>
      <c r="J431" s="86">
        <v>0</v>
      </c>
      <c r="K431" s="86">
        <v>0</v>
      </c>
      <c r="L431" s="86">
        <v>0</v>
      </c>
      <c r="M431" s="86">
        <v>0</v>
      </c>
      <c r="N431" s="86">
        <v>0</v>
      </c>
      <c r="O431" s="86">
        <v>0</v>
      </c>
      <c r="P431" s="86">
        <v>0</v>
      </c>
      <c r="Q431" s="86">
        <v>0</v>
      </c>
      <c r="R431" s="86">
        <v>0</v>
      </c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23">
        <f t="shared" si="1028"/>
        <v>0</v>
      </c>
      <c r="AF431">
        <f>VLOOKUP($C431,'Tech Pallet'!$A:$I,9,0)</f>
        <v>240</v>
      </c>
      <c r="AG431">
        <f>VLOOKUP($C431,'Tech Pallet'!$A:$H,8,0)</f>
        <v>3.7839999999999996E-3</v>
      </c>
      <c r="AH431" s="25">
        <f t="shared" si="1029"/>
        <v>0</v>
      </c>
      <c r="AI431" s="25">
        <f t="shared" si="1030"/>
        <v>0</v>
      </c>
      <c r="AJ431" s="8">
        <f t="shared" si="1031"/>
        <v>0</v>
      </c>
      <c r="AK431" s="21">
        <f t="shared" si="1032"/>
        <v>0</v>
      </c>
      <c r="AL431" s="20">
        <f t="shared" si="1033"/>
        <v>0</v>
      </c>
      <c r="AM431" s="21">
        <f t="shared" si="1034"/>
        <v>0</v>
      </c>
      <c r="AN431" s="21">
        <f t="shared" si="1035"/>
        <v>0</v>
      </c>
      <c r="AO431" s="21">
        <f t="shared" si="1036"/>
        <v>0</v>
      </c>
      <c r="AP431" s="21">
        <f t="shared" si="1037"/>
        <v>0</v>
      </c>
      <c r="AQ431" s="21">
        <f t="shared" si="1038"/>
        <v>0</v>
      </c>
      <c r="AR431" s="21">
        <f t="shared" si="1039"/>
        <v>0</v>
      </c>
      <c r="AS431" s="21">
        <f t="shared" si="1040"/>
        <v>0</v>
      </c>
      <c r="AT431" s="21">
        <f t="shared" si="1041"/>
        <v>0</v>
      </c>
      <c r="AU431" s="21">
        <f t="shared" si="1042"/>
        <v>0</v>
      </c>
      <c r="AV431" s="21">
        <f t="shared" si="1043"/>
        <v>0</v>
      </c>
      <c r="AW431" s="21">
        <f t="shared" si="1044"/>
        <v>0</v>
      </c>
      <c r="AX431" s="21">
        <f t="shared" si="1045"/>
        <v>0</v>
      </c>
      <c r="AY431" s="21">
        <f t="shared" si="1046"/>
        <v>0</v>
      </c>
      <c r="AZ431" s="21">
        <f t="shared" si="1047"/>
        <v>0</v>
      </c>
      <c r="BA431" s="21">
        <f t="shared" si="1048"/>
        <v>0</v>
      </c>
      <c r="BB431" s="21">
        <f t="shared" si="1049"/>
        <v>0</v>
      </c>
      <c r="BC431" s="21">
        <f t="shared" si="1050"/>
        <v>0</v>
      </c>
      <c r="BD431" s="21">
        <f t="shared" si="1051"/>
        <v>0</v>
      </c>
      <c r="BE431" s="21">
        <f t="shared" si="1052"/>
        <v>0</v>
      </c>
      <c r="BF431" s="21">
        <f t="shared" si="1053"/>
        <v>0</v>
      </c>
      <c r="BG431" s="21">
        <f t="shared" si="1054"/>
        <v>0</v>
      </c>
      <c r="BH431" s="21">
        <f t="shared" si="1055"/>
        <v>0</v>
      </c>
      <c r="BI431" s="21">
        <f t="shared" si="1056"/>
        <v>0</v>
      </c>
      <c r="BJ431" s="21">
        <f t="shared" si="1057"/>
        <v>0</v>
      </c>
      <c r="BK431" s="17">
        <f t="shared" si="1058"/>
        <v>0</v>
      </c>
      <c r="BL431" s="22">
        <f t="shared" si="1059"/>
        <v>0</v>
      </c>
      <c r="BM431" s="22">
        <f t="shared" si="1060"/>
        <v>0</v>
      </c>
      <c r="BN431" s="22">
        <f t="shared" si="1061"/>
        <v>0</v>
      </c>
      <c r="BO431" s="22">
        <f t="shared" si="1062"/>
        <v>0</v>
      </c>
      <c r="BP431" s="22">
        <f t="shared" si="1063"/>
        <v>0</v>
      </c>
      <c r="BQ431" s="22">
        <f t="shared" si="1064"/>
        <v>0</v>
      </c>
      <c r="BR431" s="22">
        <f t="shared" si="1065"/>
        <v>0</v>
      </c>
      <c r="BS431" s="22">
        <f t="shared" si="1066"/>
        <v>0</v>
      </c>
      <c r="BT431" s="22">
        <f t="shared" si="1067"/>
        <v>0</v>
      </c>
      <c r="BU431" s="22">
        <f t="shared" si="1068"/>
        <v>0</v>
      </c>
      <c r="BV431" s="22">
        <f t="shared" si="1069"/>
        <v>0</v>
      </c>
      <c r="BW431" s="22">
        <f t="shared" si="1070"/>
        <v>0</v>
      </c>
      <c r="BX431" s="22">
        <f t="shared" si="1071"/>
        <v>0</v>
      </c>
      <c r="BY431" s="22">
        <f t="shared" si="1072"/>
        <v>0</v>
      </c>
      <c r="BZ431" s="22">
        <f t="shared" si="1073"/>
        <v>0</v>
      </c>
      <c r="CA431" s="22">
        <f t="shared" si="1074"/>
        <v>0</v>
      </c>
      <c r="CB431" s="22">
        <f t="shared" si="1075"/>
        <v>0</v>
      </c>
      <c r="CC431" s="22">
        <f t="shared" si="1076"/>
        <v>0</v>
      </c>
      <c r="CD431" s="22">
        <f t="shared" si="1077"/>
        <v>0</v>
      </c>
      <c r="CE431" s="22">
        <f t="shared" si="1078"/>
        <v>0</v>
      </c>
      <c r="CF431" s="22">
        <f t="shared" si="1079"/>
        <v>0</v>
      </c>
      <c r="CG431" s="22">
        <f t="shared" si="1080"/>
        <v>0</v>
      </c>
      <c r="CH431" s="22">
        <f t="shared" si="1081"/>
        <v>0</v>
      </c>
      <c r="CI431" s="22">
        <f t="shared" si="1082"/>
        <v>0</v>
      </c>
      <c r="CJ431" s="22">
        <f t="shared" si="1083"/>
        <v>0</v>
      </c>
      <c r="CK431" s="22">
        <f t="shared" si="1084"/>
        <v>0</v>
      </c>
    </row>
    <row r="432" spans="1:89" x14ac:dyDescent="0.25">
      <c r="A432" t="str">
        <f>VLOOKUP($C432,'Tech Pallet'!$A:$J,10,0)</f>
        <v>PIC</v>
      </c>
      <c r="B432" s="30" t="str">
        <f>VLOOKUP(C432,'Tech Pallet'!A:I,3,0)</f>
        <v>BJ PTS</v>
      </c>
      <c r="C432" s="12">
        <f>VLOOKUP($D432,'DU -UCC'!B:C,2,0)</f>
        <v>67278344</v>
      </c>
      <c r="D432" s="84">
        <v>10076840100559</v>
      </c>
      <c r="E432" s="85" t="s">
        <v>509</v>
      </c>
      <c r="F432" s="86">
        <v>1913</v>
      </c>
      <c r="G432" s="86">
        <v>0</v>
      </c>
      <c r="H432" s="86">
        <v>0</v>
      </c>
      <c r="I432" s="86">
        <v>0</v>
      </c>
      <c r="J432" s="86">
        <v>0</v>
      </c>
      <c r="K432" s="86">
        <v>0</v>
      </c>
      <c r="L432" s="86">
        <v>0</v>
      </c>
      <c r="M432" s="86">
        <v>0</v>
      </c>
      <c r="N432" s="86">
        <v>0</v>
      </c>
      <c r="O432" s="86">
        <v>0</v>
      </c>
      <c r="P432" s="86">
        <v>0</v>
      </c>
      <c r="Q432" s="86">
        <v>0</v>
      </c>
      <c r="R432" s="86">
        <v>0</v>
      </c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23">
        <f t="shared" si="1028"/>
        <v>1913</v>
      </c>
      <c r="AF432">
        <f>VLOOKUP($C432,'Tech Pallet'!$A:$I,9,0)</f>
        <v>240</v>
      </c>
      <c r="AG432">
        <f>VLOOKUP($C432,'Tech Pallet'!$A:$H,8,0)</f>
        <v>3.7853439999999999E-3</v>
      </c>
      <c r="AH432" s="25">
        <f t="shared" si="1029"/>
        <v>0</v>
      </c>
      <c r="AI432" s="25">
        <f t="shared" si="1030"/>
        <v>0</v>
      </c>
      <c r="AJ432" s="8">
        <f t="shared" si="1031"/>
        <v>7.9708333333333332</v>
      </c>
      <c r="AK432" s="21">
        <f t="shared" si="1032"/>
        <v>0</v>
      </c>
      <c r="AL432" s="20">
        <f t="shared" si="1033"/>
        <v>0</v>
      </c>
      <c r="AM432" s="21">
        <f t="shared" si="1034"/>
        <v>0</v>
      </c>
      <c r="AN432" s="21">
        <f t="shared" si="1035"/>
        <v>0</v>
      </c>
      <c r="AO432" s="21">
        <f t="shared" si="1036"/>
        <v>0</v>
      </c>
      <c r="AP432" s="21">
        <f t="shared" si="1037"/>
        <v>0</v>
      </c>
      <c r="AQ432" s="21">
        <f t="shared" si="1038"/>
        <v>0</v>
      </c>
      <c r="AR432" s="21">
        <f t="shared" si="1039"/>
        <v>0</v>
      </c>
      <c r="AS432" s="21">
        <f t="shared" si="1040"/>
        <v>0</v>
      </c>
      <c r="AT432" s="21">
        <f t="shared" si="1041"/>
        <v>0</v>
      </c>
      <c r="AU432" s="21">
        <f t="shared" si="1042"/>
        <v>0</v>
      </c>
      <c r="AV432" s="21">
        <f t="shared" si="1043"/>
        <v>0</v>
      </c>
      <c r="AW432" s="21">
        <f t="shared" si="1044"/>
        <v>0</v>
      </c>
      <c r="AX432" s="21">
        <f t="shared" si="1045"/>
        <v>0</v>
      </c>
      <c r="AY432" s="21">
        <f t="shared" si="1046"/>
        <v>0</v>
      </c>
      <c r="AZ432" s="21">
        <f t="shared" si="1047"/>
        <v>0</v>
      </c>
      <c r="BA432" s="21">
        <f t="shared" si="1048"/>
        <v>0</v>
      </c>
      <c r="BB432" s="21">
        <f t="shared" si="1049"/>
        <v>0</v>
      </c>
      <c r="BC432" s="21">
        <f t="shared" si="1050"/>
        <v>0</v>
      </c>
      <c r="BD432" s="21">
        <f t="shared" si="1051"/>
        <v>0</v>
      </c>
      <c r="BE432" s="21">
        <f t="shared" si="1052"/>
        <v>0</v>
      </c>
      <c r="BF432" s="21">
        <f t="shared" si="1053"/>
        <v>0</v>
      </c>
      <c r="BG432" s="21">
        <f t="shared" si="1054"/>
        <v>0</v>
      </c>
      <c r="BH432" s="21">
        <f t="shared" si="1055"/>
        <v>0</v>
      </c>
      <c r="BI432" s="21">
        <f t="shared" si="1056"/>
        <v>0</v>
      </c>
      <c r="BJ432" s="21">
        <f t="shared" si="1057"/>
        <v>0</v>
      </c>
      <c r="BK432" s="17">
        <f t="shared" si="1058"/>
        <v>7.2413630719999995</v>
      </c>
      <c r="BL432" s="22">
        <f t="shared" si="1059"/>
        <v>0</v>
      </c>
      <c r="BM432" s="22">
        <f t="shared" si="1060"/>
        <v>0</v>
      </c>
      <c r="BN432" s="22">
        <f t="shared" si="1061"/>
        <v>0</v>
      </c>
      <c r="BO432" s="22">
        <f t="shared" si="1062"/>
        <v>0</v>
      </c>
      <c r="BP432" s="22">
        <f t="shared" si="1063"/>
        <v>0</v>
      </c>
      <c r="BQ432" s="22">
        <f t="shared" si="1064"/>
        <v>0</v>
      </c>
      <c r="BR432" s="22">
        <f t="shared" si="1065"/>
        <v>0</v>
      </c>
      <c r="BS432" s="22">
        <f t="shared" si="1066"/>
        <v>0</v>
      </c>
      <c r="BT432" s="22">
        <f t="shared" si="1067"/>
        <v>0</v>
      </c>
      <c r="BU432" s="22">
        <f t="shared" si="1068"/>
        <v>0</v>
      </c>
      <c r="BV432" s="22">
        <f t="shared" si="1069"/>
        <v>0</v>
      </c>
      <c r="BW432" s="22">
        <f t="shared" si="1070"/>
        <v>0</v>
      </c>
      <c r="BX432" s="22">
        <f t="shared" si="1071"/>
        <v>0</v>
      </c>
      <c r="BY432" s="22">
        <f t="shared" si="1072"/>
        <v>0</v>
      </c>
      <c r="BZ432" s="22">
        <f t="shared" si="1073"/>
        <v>0</v>
      </c>
      <c r="CA432" s="22">
        <f t="shared" si="1074"/>
        <v>0</v>
      </c>
      <c r="CB432" s="22">
        <f t="shared" si="1075"/>
        <v>0</v>
      </c>
      <c r="CC432" s="22">
        <f t="shared" si="1076"/>
        <v>0</v>
      </c>
      <c r="CD432" s="22">
        <f t="shared" si="1077"/>
        <v>0</v>
      </c>
      <c r="CE432" s="22">
        <f t="shared" si="1078"/>
        <v>0</v>
      </c>
      <c r="CF432" s="22">
        <f t="shared" si="1079"/>
        <v>0</v>
      </c>
      <c r="CG432" s="22">
        <f t="shared" si="1080"/>
        <v>0</v>
      </c>
      <c r="CH432" s="22">
        <f t="shared" si="1081"/>
        <v>0</v>
      </c>
      <c r="CI432" s="22">
        <f t="shared" si="1082"/>
        <v>0</v>
      </c>
      <c r="CJ432" s="22">
        <f t="shared" si="1083"/>
        <v>0</v>
      </c>
      <c r="CK432" s="22">
        <f t="shared" si="1084"/>
        <v>0</v>
      </c>
    </row>
    <row r="433" spans="1:89" x14ac:dyDescent="0.25">
      <c r="A433" t="str">
        <f>VLOOKUP($C433,'Tech Pallet'!$A:$J,10,0)</f>
        <v>PIC</v>
      </c>
      <c r="B433" s="30" t="str">
        <f>VLOOKUP(C433,'Tech Pallet'!A:I,3,0)</f>
        <v>BJ PTS</v>
      </c>
      <c r="C433" s="12">
        <f>VLOOKUP($D433,'DU -UCC'!B:C,2,0)</f>
        <v>67278345</v>
      </c>
      <c r="D433" s="84">
        <v>10076840101532</v>
      </c>
      <c r="E433" s="85" t="s">
        <v>510</v>
      </c>
      <c r="F433" s="86">
        <v>1384</v>
      </c>
      <c r="G433" s="86">
        <v>0</v>
      </c>
      <c r="H433" s="86">
        <v>0</v>
      </c>
      <c r="I433" s="86">
        <v>0</v>
      </c>
      <c r="J433" s="86">
        <v>0</v>
      </c>
      <c r="K433" s="86">
        <v>0</v>
      </c>
      <c r="L433" s="86">
        <v>0</v>
      </c>
      <c r="M433" s="86">
        <v>0</v>
      </c>
      <c r="N433" s="86">
        <v>0</v>
      </c>
      <c r="O433" s="86">
        <v>0</v>
      </c>
      <c r="P433" s="86">
        <v>0</v>
      </c>
      <c r="Q433" s="86">
        <v>0</v>
      </c>
      <c r="R433" s="86">
        <v>0</v>
      </c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23">
        <f t="shared" si="1028"/>
        <v>1384</v>
      </c>
      <c r="AF433">
        <f>VLOOKUP($C433,'Tech Pallet'!$A:$I,9,0)</f>
        <v>240</v>
      </c>
      <c r="AG433">
        <f>VLOOKUP($C433,'Tech Pallet'!$A:$H,8,0)</f>
        <v>3.7853439999999999E-3</v>
      </c>
      <c r="AH433" s="25">
        <f t="shared" si="1029"/>
        <v>0</v>
      </c>
      <c r="AI433" s="25">
        <f t="shared" si="1030"/>
        <v>0</v>
      </c>
      <c r="AJ433" s="8">
        <f t="shared" si="1031"/>
        <v>5.7666666666666666</v>
      </c>
      <c r="AK433" s="21">
        <f t="shared" si="1032"/>
        <v>0</v>
      </c>
      <c r="AL433" s="20">
        <f t="shared" si="1033"/>
        <v>0</v>
      </c>
      <c r="AM433" s="21">
        <f t="shared" si="1034"/>
        <v>0</v>
      </c>
      <c r="AN433" s="21">
        <f t="shared" si="1035"/>
        <v>0</v>
      </c>
      <c r="AO433" s="21">
        <f t="shared" si="1036"/>
        <v>0</v>
      </c>
      <c r="AP433" s="21">
        <f t="shared" si="1037"/>
        <v>0</v>
      </c>
      <c r="AQ433" s="21">
        <f t="shared" si="1038"/>
        <v>0</v>
      </c>
      <c r="AR433" s="21">
        <f t="shared" si="1039"/>
        <v>0</v>
      </c>
      <c r="AS433" s="21">
        <f t="shared" si="1040"/>
        <v>0</v>
      </c>
      <c r="AT433" s="21">
        <f t="shared" si="1041"/>
        <v>0</v>
      </c>
      <c r="AU433" s="21">
        <f t="shared" si="1042"/>
        <v>0</v>
      </c>
      <c r="AV433" s="21">
        <f t="shared" si="1043"/>
        <v>0</v>
      </c>
      <c r="AW433" s="21">
        <f t="shared" si="1044"/>
        <v>0</v>
      </c>
      <c r="AX433" s="21">
        <f t="shared" si="1045"/>
        <v>0</v>
      </c>
      <c r="AY433" s="21">
        <f t="shared" si="1046"/>
        <v>0</v>
      </c>
      <c r="AZ433" s="21">
        <f t="shared" si="1047"/>
        <v>0</v>
      </c>
      <c r="BA433" s="21">
        <f t="shared" si="1048"/>
        <v>0</v>
      </c>
      <c r="BB433" s="21">
        <f t="shared" si="1049"/>
        <v>0</v>
      </c>
      <c r="BC433" s="21">
        <f t="shared" si="1050"/>
        <v>0</v>
      </c>
      <c r="BD433" s="21">
        <f t="shared" si="1051"/>
        <v>0</v>
      </c>
      <c r="BE433" s="21">
        <f t="shared" si="1052"/>
        <v>0</v>
      </c>
      <c r="BF433" s="21">
        <f t="shared" si="1053"/>
        <v>0</v>
      </c>
      <c r="BG433" s="21">
        <f t="shared" si="1054"/>
        <v>0</v>
      </c>
      <c r="BH433" s="21">
        <f t="shared" si="1055"/>
        <v>0</v>
      </c>
      <c r="BI433" s="21">
        <f t="shared" si="1056"/>
        <v>0</v>
      </c>
      <c r="BJ433" s="21">
        <f t="shared" si="1057"/>
        <v>0</v>
      </c>
      <c r="BK433" s="17">
        <f t="shared" si="1058"/>
        <v>5.2389160959999996</v>
      </c>
      <c r="BL433" s="22">
        <f t="shared" si="1059"/>
        <v>0</v>
      </c>
      <c r="BM433" s="22">
        <f t="shared" si="1060"/>
        <v>0</v>
      </c>
      <c r="BN433" s="22">
        <f t="shared" si="1061"/>
        <v>0</v>
      </c>
      <c r="BO433" s="22">
        <f t="shared" si="1062"/>
        <v>0</v>
      </c>
      <c r="BP433" s="22">
        <f t="shared" si="1063"/>
        <v>0</v>
      </c>
      <c r="BQ433" s="22">
        <f t="shared" si="1064"/>
        <v>0</v>
      </c>
      <c r="BR433" s="22">
        <f t="shared" si="1065"/>
        <v>0</v>
      </c>
      <c r="BS433" s="22">
        <f t="shared" si="1066"/>
        <v>0</v>
      </c>
      <c r="BT433" s="22">
        <f t="shared" si="1067"/>
        <v>0</v>
      </c>
      <c r="BU433" s="22">
        <f t="shared" si="1068"/>
        <v>0</v>
      </c>
      <c r="BV433" s="22">
        <f t="shared" si="1069"/>
        <v>0</v>
      </c>
      <c r="BW433" s="22">
        <f t="shared" si="1070"/>
        <v>0</v>
      </c>
      <c r="BX433" s="22">
        <f t="shared" si="1071"/>
        <v>0</v>
      </c>
      <c r="BY433" s="22">
        <f t="shared" si="1072"/>
        <v>0</v>
      </c>
      <c r="BZ433" s="22">
        <f t="shared" si="1073"/>
        <v>0</v>
      </c>
      <c r="CA433" s="22">
        <f t="shared" si="1074"/>
        <v>0</v>
      </c>
      <c r="CB433" s="22">
        <f t="shared" si="1075"/>
        <v>0</v>
      </c>
      <c r="CC433" s="22">
        <f t="shared" si="1076"/>
        <v>0</v>
      </c>
      <c r="CD433" s="22">
        <f t="shared" si="1077"/>
        <v>0</v>
      </c>
      <c r="CE433" s="22">
        <f t="shared" si="1078"/>
        <v>0</v>
      </c>
      <c r="CF433" s="22">
        <f t="shared" si="1079"/>
        <v>0</v>
      </c>
      <c r="CG433" s="22">
        <f t="shared" si="1080"/>
        <v>0</v>
      </c>
      <c r="CH433" s="22">
        <f t="shared" si="1081"/>
        <v>0</v>
      </c>
      <c r="CI433" s="22">
        <f t="shared" si="1082"/>
        <v>0</v>
      </c>
      <c r="CJ433" s="22">
        <f t="shared" si="1083"/>
        <v>0</v>
      </c>
      <c r="CK433" s="22">
        <f t="shared" si="1084"/>
        <v>0</v>
      </c>
    </row>
    <row r="434" spans="1:89" x14ac:dyDescent="0.25">
      <c r="A434" t="str">
        <f>VLOOKUP($C434,'Tech Pallet'!$A:$J,10,0)</f>
        <v>PIC</v>
      </c>
      <c r="B434" s="30" t="str">
        <f>VLOOKUP(C434,'Tech Pallet'!A:I,3,0)</f>
        <v>48oz</v>
      </c>
      <c r="C434" s="12">
        <f>VLOOKUP($D434,'DU -UCC'!B:C,2,0)</f>
        <v>68896057</v>
      </c>
      <c r="D434" s="84">
        <v>10077567264791</v>
      </c>
      <c r="E434" s="85" t="s">
        <v>500</v>
      </c>
      <c r="F434" s="86">
        <v>851</v>
      </c>
      <c r="G434" s="86">
        <v>0</v>
      </c>
      <c r="H434" s="86">
        <v>0</v>
      </c>
      <c r="I434" s="86">
        <v>0</v>
      </c>
      <c r="J434" s="86">
        <v>0</v>
      </c>
      <c r="K434" s="86">
        <v>0</v>
      </c>
      <c r="L434" s="86">
        <v>0</v>
      </c>
      <c r="M434" s="86">
        <v>0</v>
      </c>
      <c r="N434" s="86">
        <v>0</v>
      </c>
      <c r="O434" s="86">
        <v>0</v>
      </c>
      <c r="P434" s="86">
        <v>0</v>
      </c>
      <c r="Q434" s="86">
        <v>0</v>
      </c>
      <c r="R434" s="86">
        <v>0</v>
      </c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23">
        <f t="shared" si="1028"/>
        <v>851</v>
      </c>
      <c r="AF434">
        <f>VLOOKUP($C434,'Tech Pallet'!$A:$I,9,0)</f>
        <v>176</v>
      </c>
      <c r="AG434">
        <f>VLOOKUP($C434,'Tech Pallet'!$A:$H,8,0)</f>
        <v>8.513999999999999E-3</v>
      </c>
      <c r="AH434" s="25">
        <f t="shared" si="1029"/>
        <v>0</v>
      </c>
      <c r="AI434" s="25">
        <f t="shared" si="1030"/>
        <v>0</v>
      </c>
      <c r="AJ434" s="8">
        <f t="shared" si="1031"/>
        <v>4.8352272727272725</v>
      </c>
      <c r="AK434" s="21">
        <f t="shared" si="1032"/>
        <v>0</v>
      </c>
      <c r="AL434" s="20">
        <f t="shared" si="1033"/>
        <v>0</v>
      </c>
      <c r="AM434" s="21">
        <f t="shared" si="1034"/>
        <v>0</v>
      </c>
      <c r="AN434" s="21">
        <f t="shared" si="1035"/>
        <v>0</v>
      </c>
      <c r="AO434" s="21">
        <f t="shared" si="1036"/>
        <v>0</v>
      </c>
      <c r="AP434" s="21">
        <f t="shared" si="1037"/>
        <v>0</v>
      </c>
      <c r="AQ434" s="21">
        <f t="shared" si="1038"/>
        <v>0</v>
      </c>
      <c r="AR434" s="21">
        <f t="shared" si="1039"/>
        <v>0</v>
      </c>
      <c r="AS434" s="21">
        <f t="shared" si="1040"/>
        <v>0</v>
      </c>
      <c r="AT434" s="21">
        <f t="shared" si="1041"/>
        <v>0</v>
      </c>
      <c r="AU434" s="21">
        <f t="shared" si="1042"/>
        <v>0</v>
      </c>
      <c r="AV434" s="21">
        <f t="shared" si="1043"/>
        <v>0</v>
      </c>
      <c r="AW434" s="21">
        <f t="shared" si="1044"/>
        <v>0</v>
      </c>
      <c r="AX434" s="21">
        <f t="shared" si="1045"/>
        <v>0</v>
      </c>
      <c r="AY434" s="21">
        <f t="shared" si="1046"/>
        <v>0</v>
      </c>
      <c r="AZ434" s="21">
        <f t="shared" si="1047"/>
        <v>0</v>
      </c>
      <c r="BA434" s="21">
        <f t="shared" si="1048"/>
        <v>0</v>
      </c>
      <c r="BB434" s="21">
        <f t="shared" si="1049"/>
        <v>0</v>
      </c>
      <c r="BC434" s="21">
        <f t="shared" si="1050"/>
        <v>0</v>
      </c>
      <c r="BD434" s="21">
        <f t="shared" si="1051"/>
        <v>0</v>
      </c>
      <c r="BE434" s="21">
        <f t="shared" si="1052"/>
        <v>0</v>
      </c>
      <c r="BF434" s="21">
        <f t="shared" si="1053"/>
        <v>0</v>
      </c>
      <c r="BG434" s="21">
        <f t="shared" si="1054"/>
        <v>0</v>
      </c>
      <c r="BH434" s="21">
        <f t="shared" si="1055"/>
        <v>0</v>
      </c>
      <c r="BI434" s="21">
        <f t="shared" si="1056"/>
        <v>0</v>
      </c>
      <c r="BJ434" s="21">
        <f t="shared" si="1057"/>
        <v>0</v>
      </c>
      <c r="BK434" s="17">
        <f t="shared" si="1058"/>
        <v>7.2454139999999994</v>
      </c>
      <c r="BL434" s="22">
        <f t="shared" si="1059"/>
        <v>0</v>
      </c>
      <c r="BM434" s="22">
        <f t="shared" si="1060"/>
        <v>0</v>
      </c>
      <c r="BN434" s="22">
        <f t="shared" si="1061"/>
        <v>0</v>
      </c>
      <c r="BO434" s="22">
        <f t="shared" si="1062"/>
        <v>0</v>
      </c>
      <c r="BP434" s="22">
        <f t="shared" si="1063"/>
        <v>0</v>
      </c>
      <c r="BQ434" s="22">
        <f t="shared" si="1064"/>
        <v>0</v>
      </c>
      <c r="BR434" s="22">
        <f t="shared" si="1065"/>
        <v>0</v>
      </c>
      <c r="BS434" s="22">
        <f t="shared" si="1066"/>
        <v>0</v>
      </c>
      <c r="BT434" s="22">
        <f t="shared" si="1067"/>
        <v>0</v>
      </c>
      <c r="BU434" s="22">
        <f t="shared" si="1068"/>
        <v>0</v>
      </c>
      <c r="BV434" s="22">
        <f t="shared" si="1069"/>
        <v>0</v>
      </c>
      <c r="BW434" s="22">
        <f t="shared" si="1070"/>
        <v>0</v>
      </c>
      <c r="BX434" s="22">
        <f t="shared" si="1071"/>
        <v>0</v>
      </c>
      <c r="BY434" s="22">
        <f t="shared" si="1072"/>
        <v>0</v>
      </c>
      <c r="BZ434" s="22">
        <f t="shared" si="1073"/>
        <v>0</v>
      </c>
      <c r="CA434" s="22">
        <f t="shared" si="1074"/>
        <v>0</v>
      </c>
      <c r="CB434" s="22">
        <f t="shared" si="1075"/>
        <v>0</v>
      </c>
      <c r="CC434" s="22">
        <f t="shared" si="1076"/>
        <v>0</v>
      </c>
      <c r="CD434" s="22">
        <f t="shared" si="1077"/>
        <v>0</v>
      </c>
      <c r="CE434" s="22">
        <f t="shared" si="1078"/>
        <v>0</v>
      </c>
      <c r="CF434" s="22">
        <f t="shared" si="1079"/>
        <v>0</v>
      </c>
      <c r="CG434" s="22">
        <f t="shared" si="1080"/>
        <v>0</v>
      </c>
      <c r="CH434" s="22">
        <f t="shared" si="1081"/>
        <v>0</v>
      </c>
      <c r="CI434" s="22">
        <f t="shared" si="1082"/>
        <v>0</v>
      </c>
      <c r="CJ434" s="22">
        <f t="shared" si="1083"/>
        <v>0</v>
      </c>
      <c r="CK434" s="22">
        <f t="shared" si="1084"/>
        <v>0</v>
      </c>
    </row>
    <row r="435" spans="1:89" x14ac:dyDescent="0.25">
      <c r="A435" t="str">
        <f>VLOOKUP($C435,'Tech Pallet'!$A:$J,10,0)</f>
        <v>PIC</v>
      </c>
      <c r="B435" s="30" t="str">
        <f>VLOOKUP(C435,'Tech Pallet'!A:I,3,0)</f>
        <v>TALENTI</v>
      </c>
      <c r="C435" s="12">
        <f>VLOOKUP($D435,'DU -UCC'!B:C,2,0)</f>
        <v>68942622</v>
      </c>
      <c r="D435" s="84">
        <v>10186852001581</v>
      </c>
      <c r="E435" s="85" t="s">
        <v>501</v>
      </c>
      <c r="F435" s="86">
        <v>5038</v>
      </c>
      <c r="G435" s="86">
        <v>0</v>
      </c>
      <c r="H435" s="86">
        <v>0</v>
      </c>
      <c r="I435" s="86">
        <v>0</v>
      </c>
      <c r="J435" s="86">
        <v>0</v>
      </c>
      <c r="K435" s="86">
        <v>0</v>
      </c>
      <c r="L435" s="86">
        <v>0</v>
      </c>
      <c r="M435" s="86">
        <v>0</v>
      </c>
      <c r="N435" s="86">
        <v>0</v>
      </c>
      <c r="O435" s="86">
        <v>0</v>
      </c>
      <c r="P435" s="86">
        <v>0</v>
      </c>
      <c r="Q435" s="86">
        <v>0</v>
      </c>
      <c r="R435" s="86">
        <v>0</v>
      </c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23">
        <f t="shared" ref="AE435:AE440" si="1085">SUM(F435:AD435)</f>
        <v>5038</v>
      </c>
      <c r="AF435">
        <f>VLOOKUP($C435,'Tech Pallet'!$A:$I,9,0)</f>
        <v>54</v>
      </c>
      <c r="AG435">
        <f>VLOOKUP($C435,'Tech Pallet'!$A:$H,8,0)</f>
        <v>1.0224E-2</v>
      </c>
      <c r="AH435" s="25">
        <f t="shared" ref="AH435:AH440" si="1086">SUM(G435:R435)</f>
        <v>0</v>
      </c>
      <c r="AI435" s="25">
        <f t="shared" ref="AI435:AI440" si="1087">SUM(S435:AD435)</f>
        <v>0</v>
      </c>
      <c r="AJ435" s="8">
        <f t="shared" ref="AJ435:AJ440" si="1088">F435/AF435</f>
        <v>93.296296296296291</v>
      </c>
      <c r="AK435" s="21">
        <f t="shared" ref="AK435:AK440" si="1089">SUM(G435:R435)/AF435</f>
        <v>0</v>
      </c>
      <c r="AL435" s="20">
        <f t="shared" ref="AL435:AL440" si="1090">SUM(S435:AD435)/AF435</f>
        <v>0</v>
      </c>
      <c r="AM435" s="21">
        <f t="shared" ref="AM435:AM440" si="1091">G435/$AF435</f>
        <v>0</v>
      </c>
      <c r="AN435" s="21">
        <f t="shared" ref="AN435:AN440" si="1092">H435/$AF435</f>
        <v>0</v>
      </c>
      <c r="AO435" s="21">
        <f t="shared" ref="AO435:AO440" si="1093">I435/$AF435</f>
        <v>0</v>
      </c>
      <c r="AP435" s="21">
        <f t="shared" ref="AP435:AP440" si="1094">J435/$AF435</f>
        <v>0</v>
      </c>
      <c r="AQ435" s="21">
        <f t="shared" ref="AQ435:AQ440" si="1095">K435/$AF435</f>
        <v>0</v>
      </c>
      <c r="AR435" s="21">
        <f t="shared" ref="AR435:AR440" si="1096">L435/$AF435</f>
        <v>0</v>
      </c>
      <c r="AS435" s="21">
        <f t="shared" ref="AS435:AS440" si="1097">M435/$AF435</f>
        <v>0</v>
      </c>
      <c r="AT435" s="21">
        <f t="shared" ref="AT435:AT440" si="1098">N435/$AF435</f>
        <v>0</v>
      </c>
      <c r="AU435" s="21">
        <f t="shared" ref="AU435:AU440" si="1099">O435/$AF435</f>
        <v>0</v>
      </c>
      <c r="AV435" s="21">
        <f t="shared" ref="AV435:AV440" si="1100">P435/$AF435</f>
        <v>0</v>
      </c>
      <c r="AW435" s="21">
        <f t="shared" ref="AW435:AW440" si="1101">Q435/$AF435</f>
        <v>0</v>
      </c>
      <c r="AX435" s="21">
        <f t="shared" ref="AX435:AX440" si="1102">R435/$AF435</f>
        <v>0</v>
      </c>
      <c r="AY435" s="21">
        <f t="shared" ref="AY435:AY440" si="1103">S435/$AF435</f>
        <v>0</v>
      </c>
      <c r="AZ435" s="21">
        <f t="shared" ref="AZ435:AZ440" si="1104">T435/$AF435</f>
        <v>0</v>
      </c>
      <c r="BA435" s="21">
        <f t="shared" ref="BA435:BA440" si="1105">U435/$AF435</f>
        <v>0</v>
      </c>
      <c r="BB435" s="21">
        <f t="shared" ref="BB435:BB440" si="1106">V435/$AF435</f>
        <v>0</v>
      </c>
      <c r="BC435" s="21">
        <f t="shared" ref="BC435:BC440" si="1107">W435/$AF435</f>
        <v>0</v>
      </c>
      <c r="BD435" s="21">
        <f t="shared" ref="BD435:BD440" si="1108">X435/$AF435</f>
        <v>0</v>
      </c>
      <c r="BE435" s="21">
        <f t="shared" ref="BE435:BE440" si="1109">Y435/$AF435</f>
        <v>0</v>
      </c>
      <c r="BF435" s="21">
        <f t="shared" ref="BF435:BF440" si="1110">Z435/$AF435</f>
        <v>0</v>
      </c>
      <c r="BG435" s="21">
        <f t="shared" ref="BG435:BG440" si="1111">AA435/$AF435</f>
        <v>0</v>
      </c>
      <c r="BH435" s="21">
        <f t="shared" ref="BH435:BH440" si="1112">AB435/$AF435</f>
        <v>0</v>
      </c>
      <c r="BI435" s="21">
        <f t="shared" ref="BI435:BI440" si="1113">AC435/$AF435</f>
        <v>0</v>
      </c>
      <c r="BJ435" s="21">
        <f t="shared" ref="BJ435:BJ440" si="1114">AD435/$AF435</f>
        <v>0</v>
      </c>
      <c r="BK435" s="17">
        <f t="shared" ref="BK435:BK440" si="1115">F435*AG435</f>
        <v>51.508512000000003</v>
      </c>
      <c r="BL435" s="22">
        <f t="shared" ref="BL435:BL440" si="1116">SUM(G435:R435)*AG435</f>
        <v>0</v>
      </c>
      <c r="BM435" s="22">
        <f t="shared" ref="BM435:BM440" si="1117">SUM(S435:AD435)*AG435</f>
        <v>0</v>
      </c>
      <c r="BN435" s="22">
        <f t="shared" ref="BN435:BN440" si="1118">G435*$AG435</f>
        <v>0</v>
      </c>
      <c r="BO435" s="22">
        <f t="shared" ref="BO435:BO440" si="1119">H435*$AG435</f>
        <v>0</v>
      </c>
      <c r="BP435" s="22">
        <f t="shared" ref="BP435:BP440" si="1120">I435*$AG435</f>
        <v>0</v>
      </c>
      <c r="BQ435" s="22">
        <f t="shared" ref="BQ435:BQ440" si="1121">J435*$AG435</f>
        <v>0</v>
      </c>
      <c r="BR435" s="22">
        <f t="shared" ref="BR435:BR440" si="1122">K435*$AG435</f>
        <v>0</v>
      </c>
      <c r="BS435" s="22">
        <f t="shared" ref="BS435:BS440" si="1123">L435*$AG435</f>
        <v>0</v>
      </c>
      <c r="BT435" s="22">
        <f t="shared" ref="BT435:BT440" si="1124">M435*$AG435</f>
        <v>0</v>
      </c>
      <c r="BU435" s="22">
        <f t="shared" ref="BU435:BU440" si="1125">N435*$AG435</f>
        <v>0</v>
      </c>
      <c r="BV435" s="22">
        <f t="shared" ref="BV435:BV440" si="1126">O435*$AG435</f>
        <v>0</v>
      </c>
      <c r="BW435" s="22">
        <f t="shared" ref="BW435:BW440" si="1127">P435*$AG435</f>
        <v>0</v>
      </c>
      <c r="BX435" s="22">
        <f t="shared" ref="BX435:BX440" si="1128">Q435*$AG435</f>
        <v>0</v>
      </c>
      <c r="BY435" s="22">
        <f t="shared" ref="BY435:BY440" si="1129">R435*$AG435</f>
        <v>0</v>
      </c>
      <c r="BZ435" s="22">
        <f t="shared" ref="BZ435:BZ440" si="1130">S435*$AG435</f>
        <v>0</v>
      </c>
      <c r="CA435" s="22">
        <f t="shared" ref="CA435:CA440" si="1131">T435*$AG435</f>
        <v>0</v>
      </c>
      <c r="CB435" s="22">
        <f t="shared" ref="CB435:CB440" si="1132">U435*$AG435</f>
        <v>0</v>
      </c>
      <c r="CC435" s="22">
        <f t="shared" ref="CC435:CC440" si="1133">V435*$AG435</f>
        <v>0</v>
      </c>
      <c r="CD435" s="22">
        <f t="shared" ref="CD435:CD440" si="1134">W435*$AG435</f>
        <v>0</v>
      </c>
      <c r="CE435" s="22">
        <f t="shared" ref="CE435:CE440" si="1135">X435*$AG435</f>
        <v>0</v>
      </c>
      <c r="CF435" s="22">
        <f t="shared" ref="CF435:CF440" si="1136">Y435*$AG435</f>
        <v>0</v>
      </c>
      <c r="CG435" s="22">
        <f t="shared" ref="CG435:CG440" si="1137">Z435*$AG435</f>
        <v>0</v>
      </c>
      <c r="CH435" s="22">
        <f t="shared" ref="CH435:CH440" si="1138">AA435*$AG435</f>
        <v>0</v>
      </c>
      <c r="CI435" s="22">
        <f t="shared" ref="CI435:CI440" si="1139">AB435*$AG435</f>
        <v>0</v>
      </c>
      <c r="CJ435" s="22">
        <f t="shared" ref="CJ435:CJ440" si="1140">AC435*$AG435</f>
        <v>0</v>
      </c>
      <c r="CK435" s="22">
        <f t="shared" ref="CK435:CK440" si="1141">AD435*$AG435</f>
        <v>0</v>
      </c>
    </row>
    <row r="436" spans="1:89" x14ac:dyDescent="0.25">
      <c r="A436" t="str">
        <f>VLOOKUP($C436,'Tech Pallet'!$A:$J,10,0)</f>
        <v>NOV</v>
      </c>
      <c r="B436" s="30" t="str">
        <f>VLOOKUP(C436,'Tech Pallet'!A:I,3,0)</f>
        <v>King Cone (PT)</v>
      </c>
      <c r="C436" s="12">
        <f>VLOOKUP($D436,'DU -UCC'!B:C,2,0)</f>
        <v>67382713</v>
      </c>
      <c r="D436" s="84">
        <v>10041000054737</v>
      </c>
      <c r="E436" s="85" t="s">
        <v>502</v>
      </c>
      <c r="F436" s="86">
        <v>8843</v>
      </c>
      <c r="G436" s="86">
        <v>0</v>
      </c>
      <c r="H436" s="86">
        <v>0</v>
      </c>
      <c r="I436" s="86">
        <v>0</v>
      </c>
      <c r="J436" s="86">
        <v>0</v>
      </c>
      <c r="K436" s="86">
        <v>0</v>
      </c>
      <c r="L436" s="86">
        <v>0</v>
      </c>
      <c r="M436" s="86">
        <v>0</v>
      </c>
      <c r="N436" s="86">
        <v>0</v>
      </c>
      <c r="O436" s="86">
        <v>0</v>
      </c>
      <c r="P436" s="86">
        <v>0</v>
      </c>
      <c r="Q436" s="86">
        <v>0</v>
      </c>
      <c r="R436" s="86">
        <v>0</v>
      </c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23">
        <f t="shared" si="1085"/>
        <v>8843</v>
      </c>
      <c r="AF436">
        <f>VLOOKUP($C436,'Tech Pallet'!$A:$I,9,0)</f>
        <v>207</v>
      </c>
      <c r="AG436">
        <f>VLOOKUP($C436,'Tech Pallet'!$A:$H,8,0)</f>
        <v>3.0000000000000001E-3</v>
      </c>
      <c r="AH436" s="25">
        <f t="shared" si="1086"/>
        <v>0</v>
      </c>
      <c r="AI436" s="25">
        <f t="shared" si="1087"/>
        <v>0</v>
      </c>
      <c r="AJ436" s="8">
        <f t="shared" si="1088"/>
        <v>42.719806763285021</v>
      </c>
      <c r="AK436" s="21">
        <f t="shared" si="1089"/>
        <v>0</v>
      </c>
      <c r="AL436" s="20">
        <f t="shared" si="1090"/>
        <v>0</v>
      </c>
      <c r="AM436" s="21">
        <f t="shared" si="1091"/>
        <v>0</v>
      </c>
      <c r="AN436" s="21">
        <f t="shared" si="1092"/>
        <v>0</v>
      </c>
      <c r="AO436" s="21">
        <f t="shared" si="1093"/>
        <v>0</v>
      </c>
      <c r="AP436" s="21">
        <f t="shared" si="1094"/>
        <v>0</v>
      </c>
      <c r="AQ436" s="21">
        <f t="shared" si="1095"/>
        <v>0</v>
      </c>
      <c r="AR436" s="21">
        <f t="shared" si="1096"/>
        <v>0</v>
      </c>
      <c r="AS436" s="21">
        <f t="shared" si="1097"/>
        <v>0</v>
      </c>
      <c r="AT436" s="21">
        <f t="shared" si="1098"/>
        <v>0</v>
      </c>
      <c r="AU436" s="21">
        <f t="shared" si="1099"/>
        <v>0</v>
      </c>
      <c r="AV436" s="21">
        <f t="shared" si="1100"/>
        <v>0</v>
      </c>
      <c r="AW436" s="21">
        <f t="shared" si="1101"/>
        <v>0</v>
      </c>
      <c r="AX436" s="21">
        <f t="shared" si="1102"/>
        <v>0</v>
      </c>
      <c r="AY436" s="21">
        <f t="shared" si="1103"/>
        <v>0</v>
      </c>
      <c r="AZ436" s="21">
        <f t="shared" si="1104"/>
        <v>0</v>
      </c>
      <c r="BA436" s="21">
        <f t="shared" si="1105"/>
        <v>0</v>
      </c>
      <c r="BB436" s="21">
        <f t="shared" si="1106"/>
        <v>0</v>
      </c>
      <c r="BC436" s="21">
        <f t="shared" si="1107"/>
        <v>0</v>
      </c>
      <c r="BD436" s="21">
        <f t="shared" si="1108"/>
        <v>0</v>
      </c>
      <c r="BE436" s="21">
        <f t="shared" si="1109"/>
        <v>0</v>
      </c>
      <c r="BF436" s="21">
        <f t="shared" si="1110"/>
        <v>0</v>
      </c>
      <c r="BG436" s="21">
        <f t="shared" si="1111"/>
        <v>0</v>
      </c>
      <c r="BH436" s="21">
        <f t="shared" si="1112"/>
        <v>0</v>
      </c>
      <c r="BI436" s="21">
        <f t="shared" si="1113"/>
        <v>0</v>
      </c>
      <c r="BJ436" s="21">
        <f t="shared" si="1114"/>
        <v>0</v>
      </c>
      <c r="BK436" s="17">
        <f t="shared" si="1115"/>
        <v>26.529</v>
      </c>
      <c r="BL436" s="22">
        <f t="shared" si="1116"/>
        <v>0</v>
      </c>
      <c r="BM436" s="22">
        <f t="shared" si="1117"/>
        <v>0</v>
      </c>
      <c r="BN436" s="22">
        <f t="shared" si="1118"/>
        <v>0</v>
      </c>
      <c r="BO436" s="22">
        <f t="shared" si="1119"/>
        <v>0</v>
      </c>
      <c r="BP436" s="22">
        <f t="shared" si="1120"/>
        <v>0</v>
      </c>
      <c r="BQ436" s="22">
        <f t="shared" si="1121"/>
        <v>0</v>
      </c>
      <c r="BR436" s="22">
        <f t="shared" si="1122"/>
        <v>0</v>
      </c>
      <c r="BS436" s="22">
        <f t="shared" si="1123"/>
        <v>0</v>
      </c>
      <c r="BT436" s="22">
        <f t="shared" si="1124"/>
        <v>0</v>
      </c>
      <c r="BU436" s="22">
        <f t="shared" si="1125"/>
        <v>0</v>
      </c>
      <c r="BV436" s="22">
        <f t="shared" si="1126"/>
        <v>0</v>
      </c>
      <c r="BW436" s="22">
        <f t="shared" si="1127"/>
        <v>0</v>
      </c>
      <c r="BX436" s="22">
        <f t="shared" si="1128"/>
        <v>0</v>
      </c>
      <c r="BY436" s="22">
        <f t="shared" si="1129"/>
        <v>0</v>
      </c>
      <c r="BZ436" s="22">
        <f t="shared" si="1130"/>
        <v>0</v>
      </c>
      <c r="CA436" s="22">
        <f t="shared" si="1131"/>
        <v>0</v>
      </c>
      <c r="CB436" s="22">
        <f t="shared" si="1132"/>
        <v>0</v>
      </c>
      <c r="CC436" s="22">
        <f t="shared" si="1133"/>
        <v>0</v>
      </c>
      <c r="CD436" s="22">
        <f t="shared" si="1134"/>
        <v>0</v>
      </c>
      <c r="CE436" s="22">
        <f t="shared" si="1135"/>
        <v>0</v>
      </c>
      <c r="CF436" s="22">
        <f t="shared" si="1136"/>
        <v>0</v>
      </c>
      <c r="CG436" s="22">
        <f t="shared" si="1137"/>
        <v>0</v>
      </c>
      <c r="CH436" s="22">
        <f t="shared" si="1138"/>
        <v>0</v>
      </c>
      <c r="CI436" s="22">
        <f t="shared" si="1139"/>
        <v>0</v>
      </c>
      <c r="CJ436" s="22">
        <f t="shared" si="1140"/>
        <v>0</v>
      </c>
      <c r="CK436" s="22">
        <f t="shared" si="1141"/>
        <v>0</v>
      </c>
    </row>
    <row r="437" spans="1:89" x14ac:dyDescent="0.25">
      <c r="A437" t="str">
        <f>VLOOKUP($C437,'Tech Pallet'!$A:$J,10,0)</f>
        <v>NOV</v>
      </c>
      <c r="B437" s="30" t="str">
        <f>VLOOKUP(C437,'Tech Pallet'!A:I,3,0)</f>
        <v>Dough Bites</v>
      </c>
      <c r="C437" s="12">
        <f>VLOOKUP($D437,'DU -UCC'!B:C,2,0)</f>
        <v>68788589</v>
      </c>
      <c r="D437" s="84">
        <v>10076840003409</v>
      </c>
      <c r="E437" s="85" t="s">
        <v>503</v>
      </c>
      <c r="F437" s="86">
        <v>12</v>
      </c>
      <c r="G437" s="86">
        <v>0</v>
      </c>
      <c r="H437" s="86">
        <v>0</v>
      </c>
      <c r="I437" s="86">
        <v>0</v>
      </c>
      <c r="J437" s="86">
        <v>0</v>
      </c>
      <c r="K437" s="86">
        <v>0</v>
      </c>
      <c r="L437" s="86">
        <v>0</v>
      </c>
      <c r="M437" s="86">
        <v>0</v>
      </c>
      <c r="N437" s="86">
        <v>0</v>
      </c>
      <c r="O437" s="86">
        <v>0</v>
      </c>
      <c r="P437" s="86">
        <v>0</v>
      </c>
      <c r="Q437" s="86">
        <v>0</v>
      </c>
      <c r="R437" s="86">
        <v>0</v>
      </c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23">
        <f t="shared" si="1085"/>
        <v>12</v>
      </c>
      <c r="AF437">
        <f>VLOOKUP($C437,'Tech Pallet'!$A:$I,9,0)</f>
        <v>240</v>
      </c>
      <c r="AG437">
        <f>VLOOKUP($C437,'Tech Pallet'!$A:$H,8,0)</f>
        <v>2.1292560036643622E-3</v>
      </c>
      <c r="AH437" s="25">
        <f t="shared" si="1086"/>
        <v>0</v>
      </c>
      <c r="AI437" s="25">
        <f t="shared" si="1087"/>
        <v>0</v>
      </c>
      <c r="AJ437" s="8">
        <f t="shared" si="1088"/>
        <v>0.05</v>
      </c>
      <c r="AK437" s="21">
        <f t="shared" si="1089"/>
        <v>0</v>
      </c>
      <c r="AL437" s="20">
        <f t="shared" si="1090"/>
        <v>0</v>
      </c>
      <c r="AM437" s="21">
        <f t="shared" si="1091"/>
        <v>0</v>
      </c>
      <c r="AN437" s="21">
        <f t="shared" si="1092"/>
        <v>0</v>
      </c>
      <c r="AO437" s="21">
        <f t="shared" si="1093"/>
        <v>0</v>
      </c>
      <c r="AP437" s="21">
        <f t="shared" si="1094"/>
        <v>0</v>
      </c>
      <c r="AQ437" s="21">
        <f t="shared" si="1095"/>
        <v>0</v>
      </c>
      <c r="AR437" s="21">
        <f t="shared" si="1096"/>
        <v>0</v>
      </c>
      <c r="AS437" s="21">
        <f t="shared" si="1097"/>
        <v>0</v>
      </c>
      <c r="AT437" s="21">
        <f t="shared" si="1098"/>
        <v>0</v>
      </c>
      <c r="AU437" s="21">
        <f t="shared" si="1099"/>
        <v>0</v>
      </c>
      <c r="AV437" s="21">
        <f t="shared" si="1100"/>
        <v>0</v>
      </c>
      <c r="AW437" s="21">
        <f t="shared" si="1101"/>
        <v>0</v>
      </c>
      <c r="AX437" s="21">
        <f t="shared" si="1102"/>
        <v>0</v>
      </c>
      <c r="AY437" s="21">
        <f t="shared" si="1103"/>
        <v>0</v>
      </c>
      <c r="AZ437" s="21">
        <f t="shared" si="1104"/>
        <v>0</v>
      </c>
      <c r="BA437" s="21">
        <f t="shared" si="1105"/>
        <v>0</v>
      </c>
      <c r="BB437" s="21">
        <f t="shared" si="1106"/>
        <v>0</v>
      </c>
      <c r="BC437" s="21">
        <f t="shared" si="1107"/>
        <v>0</v>
      </c>
      <c r="BD437" s="21">
        <f t="shared" si="1108"/>
        <v>0</v>
      </c>
      <c r="BE437" s="21">
        <f t="shared" si="1109"/>
        <v>0</v>
      </c>
      <c r="BF437" s="21">
        <f t="shared" si="1110"/>
        <v>0</v>
      </c>
      <c r="BG437" s="21">
        <f t="shared" si="1111"/>
        <v>0</v>
      </c>
      <c r="BH437" s="21">
        <f t="shared" si="1112"/>
        <v>0</v>
      </c>
      <c r="BI437" s="21">
        <f t="shared" si="1113"/>
        <v>0</v>
      </c>
      <c r="BJ437" s="21">
        <f t="shared" si="1114"/>
        <v>0</v>
      </c>
      <c r="BK437" s="17">
        <f t="shared" si="1115"/>
        <v>2.5551072043972348E-2</v>
      </c>
      <c r="BL437" s="22">
        <f t="shared" si="1116"/>
        <v>0</v>
      </c>
      <c r="BM437" s="22">
        <f t="shared" si="1117"/>
        <v>0</v>
      </c>
      <c r="BN437" s="22">
        <f t="shared" si="1118"/>
        <v>0</v>
      </c>
      <c r="BO437" s="22">
        <f t="shared" si="1119"/>
        <v>0</v>
      </c>
      <c r="BP437" s="22">
        <f t="shared" si="1120"/>
        <v>0</v>
      </c>
      <c r="BQ437" s="22">
        <f t="shared" si="1121"/>
        <v>0</v>
      </c>
      <c r="BR437" s="22">
        <f t="shared" si="1122"/>
        <v>0</v>
      </c>
      <c r="BS437" s="22">
        <f t="shared" si="1123"/>
        <v>0</v>
      </c>
      <c r="BT437" s="22">
        <f t="shared" si="1124"/>
        <v>0</v>
      </c>
      <c r="BU437" s="22">
        <f t="shared" si="1125"/>
        <v>0</v>
      </c>
      <c r="BV437" s="22">
        <f t="shared" si="1126"/>
        <v>0</v>
      </c>
      <c r="BW437" s="22">
        <f t="shared" si="1127"/>
        <v>0</v>
      </c>
      <c r="BX437" s="22">
        <f t="shared" si="1128"/>
        <v>0</v>
      </c>
      <c r="BY437" s="22">
        <f t="shared" si="1129"/>
        <v>0</v>
      </c>
      <c r="BZ437" s="22">
        <f t="shared" si="1130"/>
        <v>0</v>
      </c>
      <c r="CA437" s="22">
        <f t="shared" si="1131"/>
        <v>0</v>
      </c>
      <c r="CB437" s="22">
        <f t="shared" si="1132"/>
        <v>0</v>
      </c>
      <c r="CC437" s="22">
        <f t="shared" si="1133"/>
        <v>0</v>
      </c>
      <c r="CD437" s="22">
        <f t="shared" si="1134"/>
        <v>0</v>
      </c>
      <c r="CE437" s="22">
        <f t="shared" si="1135"/>
        <v>0</v>
      </c>
      <c r="CF437" s="22">
        <f t="shared" si="1136"/>
        <v>0</v>
      </c>
      <c r="CG437" s="22">
        <f t="shared" si="1137"/>
        <v>0</v>
      </c>
      <c r="CH437" s="22">
        <f t="shared" si="1138"/>
        <v>0</v>
      </c>
      <c r="CI437" s="22">
        <f t="shared" si="1139"/>
        <v>0</v>
      </c>
      <c r="CJ437" s="22">
        <f t="shared" si="1140"/>
        <v>0</v>
      </c>
      <c r="CK437" s="22">
        <f t="shared" si="1141"/>
        <v>0</v>
      </c>
    </row>
    <row r="438" spans="1:89" x14ac:dyDescent="0.25">
      <c r="A438" t="str">
        <f>VLOOKUP($C438,'Tech Pallet'!$A:$J,10,0)</f>
        <v>PIC</v>
      </c>
      <c r="B438" s="30" t="str">
        <f>VLOOKUP(C438,'Tech Pallet'!A:I,3,0)</f>
        <v>BJ PTS</v>
      </c>
      <c r="C438" s="12">
        <f>VLOOKUP($D438,'DU -UCC'!B:C,2,0)</f>
        <v>84136394</v>
      </c>
      <c r="D438" s="84">
        <v>10076840363947</v>
      </c>
      <c r="E438" s="85" t="s">
        <v>511</v>
      </c>
      <c r="F438" s="86">
        <v>1225</v>
      </c>
      <c r="G438" s="86">
        <v>0</v>
      </c>
      <c r="H438" s="86">
        <v>0</v>
      </c>
      <c r="I438" s="86">
        <v>0</v>
      </c>
      <c r="J438" s="86">
        <v>0</v>
      </c>
      <c r="K438" s="86">
        <v>0</v>
      </c>
      <c r="L438" s="86">
        <v>0</v>
      </c>
      <c r="M438" s="86">
        <v>0</v>
      </c>
      <c r="N438" s="86">
        <v>0</v>
      </c>
      <c r="O438" s="86">
        <v>0</v>
      </c>
      <c r="P438" s="86">
        <v>0</v>
      </c>
      <c r="Q438" s="86">
        <v>0</v>
      </c>
      <c r="R438" s="86">
        <v>0</v>
      </c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23">
        <f t="shared" si="1085"/>
        <v>1225</v>
      </c>
      <c r="AF438">
        <f>VLOOKUP($C438,'Tech Pallet'!$A:$I,9,0)</f>
        <v>240</v>
      </c>
      <c r="AG438">
        <f>VLOOKUP($C438,'Tech Pallet'!$A:$H,8,0)</f>
        <v>3.7839999999999996E-3</v>
      </c>
      <c r="AH438" s="25">
        <f t="shared" si="1086"/>
        <v>0</v>
      </c>
      <c r="AI438" s="25">
        <f t="shared" si="1087"/>
        <v>0</v>
      </c>
      <c r="AJ438" s="8">
        <f t="shared" si="1088"/>
        <v>5.104166666666667</v>
      </c>
      <c r="AK438" s="21">
        <f t="shared" si="1089"/>
        <v>0</v>
      </c>
      <c r="AL438" s="20">
        <f t="shared" si="1090"/>
        <v>0</v>
      </c>
      <c r="AM438" s="21">
        <f t="shared" si="1091"/>
        <v>0</v>
      </c>
      <c r="AN438" s="21">
        <f t="shared" si="1092"/>
        <v>0</v>
      </c>
      <c r="AO438" s="21">
        <f t="shared" si="1093"/>
        <v>0</v>
      </c>
      <c r="AP438" s="21">
        <f t="shared" si="1094"/>
        <v>0</v>
      </c>
      <c r="AQ438" s="21">
        <f t="shared" si="1095"/>
        <v>0</v>
      </c>
      <c r="AR438" s="21">
        <f t="shared" si="1096"/>
        <v>0</v>
      </c>
      <c r="AS438" s="21">
        <f t="shared" si="1097"/>
        <v>0</v>
      </c>
      <c r="AT438" s="21">
        <f t="shared" si="1098"/>
        <v>0</v>
      </c>
      <c r="AU438" s="21">
        <f t="shared" si="1099"/>
        <v>0</v>
      </c>
      <c r="AV438" s="21">
        <f t="shared" si="1100"/>
        <v>0</v>
      </c>
      <c r="AW438" s="21">
        <f t="shared" si="1101"/>
        <v>0</v>
      </c>
      <c r="AX438" s="21">
        <f t="shared" si="1102"/>
        <v>0</v>
      </c>
      <c r="AY438" s="21">
        <f t="shared" si="1103"/>
        <v>0</v>
      </c>
      <c r="AZ438" s="21">
        <f t="shared" si="1104"/>
        <v>0</v>
      </c>
      <c r="BA438" s="21">
        <f t="shared" si="1105"/>
        <v>0</v>
      </c>
      <c r="BB438" s="21">
        <f t="shared" si="1106"/>
        <v>0</v>
      </c>
      <c r="BC438" s="21">
        <f t="shared" si="1107"/>
        <v>0</v>
      </c>
      <c r="BD438" s="21">
        <f t="shared" si="1108"/>
        <v>0</v>
      </c>
      <c r="BE438" s="21">
        <f t="shared" si="1109"/>
        <v>0</v>
      </c>
      <c r="BF438" s="21">
        <f t="shared" si="1110"/>
        <v>0</v>
      </c>
      <c r="BG438" s="21">
        <f t="shared" si="1111"/>
        <v>0</v>
      </c>
      <c r="BH438" s="21">
        <f t="shared" si="1112"/>
        <v>0</v>
      </c>
      <c r="BI438" s="21">
        <f t="shared" si="1113"/>
        <v>0</v>
      </c>
      <c r="BJ438" s="21">
        <f t="shared" si="1114"/>
        <v>0</v>
      </c>
      <c r="BK438" s="17">
        <f t="shared" si="1115"/>
        <v>4.6353999999999997</v>
      </c>
      <c r="BL438" s="22">
        <f t="shared" si="1116"/>
        <v>0</v>
      </c>
      <c r="BM438" s="22">
        <f t="shared" si="1117"/>
        <v>0</v>
      </c>
      <c r="BN438" s="22">
        <f t="shared" si="1118"/>
        <v>0</v>
      </c>
      <c r="BO438" s="22">
        <f t="shared" si="1119"/>
        <v>0</v>
      </c>
      <c r="BP438" s="22">
        <f t="shared" si="1120"/>
        <v>0</v>
      </c>
      <c r="BQ438" s="22">
        <f t="shared" si="1121"/>
        <v>0</v>
      </c>
      <c r="BR438" s="22">
        <f t="shared" si="1122"/>
        <v>0</v>
      </c>
      <c r="BS438" s="22">
        <f t="shared" si="1123"/>
        <v>0</v>
      </c>
      <c r="BT438" s="22">
        <f t="shared" si="1124"/>
        <v>0</v>
      </c>
      <c r="BU438" s="22">
        <f t="shared" si="1125"/>
        <v>0</v>
      </c>
      <c r="BV438" s="22">
        <f t="shared" si="1126"/>
        <v>0</v>
      </c>
      <c r="BW438" s="22">
        <f t="shared" si="1127"/>
        <v>0</v>
      </c>
      <c r="BX438" s="22">
        <f t="shared" si="1128"/>
        <v>0</v>
      </c>
      <c r="BY438" s="22">
        <f t="shared" si="1129"/>
        <v>0</v>
      </c>
      <c r="BZ438" s="22">
        <f t="shared" si="1130"/>
        <v>0</v>
      </c>
      <c r="CA438" s="22">
        <f t="shared" si="1131"/>
        <v>0</v>
      </c>
      <c r="CB438" s="22">
        <f t="shared" si="1132"/>
        <v>0</v>
      </c>
      <c r="CC438" s="22">
        <f t="shared" si="1133"/>
        <v>0</v>
      </c>
      <c r="CD438" s="22">
        <f t="shared" si="1134"/>
        <v>0</v>
      </c>
      <c r="CE438" s="22">
        <f t="shared" si="1135"/>
        <v>0</v>
      </c>
      <c r="CF438" s="22">
        <f t="shared" si="1136"/>
        <v>0</v>
      </c>
      <c r="CG438" s="22">
        <f t="shared" si="1137"/>
        <v>0</v>
      </c>
      <c r="CH438" s="22">
        <f t="shared" si="1138"/>
        <v>0</v>
      </c>
      <c r="CI438" s="22">
        <f t="shared" si="1139"/>
        <v>0</v>
      </c>
      <c r="CJ438" s="22">
        <f t="shared" si="1140"/>
        <v>0</v>
      </c>
      <c r="CK438" s="22">
        <f t="shared" si="1141"/>
        <v>0</v>
      </c>
    </row>
    <row r="439" spans="1:89" x14ac:dyDescent="0.25">
      <c r="A439" t="str">
        <f>VLOOKUP($C439,'Tech Pallet'!$A:$J,10,0)</f>
        <v>NOV</v>
      </c>
      <c r="B439" s="30" t="str">
        <f>VLOOKUP(C439,'Tech Pallet'!A:I,3,0)</f>
        <v>B&amp;J Cups</v>
      </c>
      <c r="C439" s="12">
        <f>VLOOKUP($D439,'DU -UCC'!B:C,2,0)</f>
        <v>68409142</v>
      </c>
      <c r="D439" s="84">
        <v>10076840003225</v>
      </c>
      <c r="E439" s="85" t="s">
        <v>504</v>
      </c>
      <c r="F439" s="86">
        <v>10740</v>
      </c>
      <c r="G439" s="86">
        <v>0</v>
      </c>
      <c r="H439" s="86">
        <v>0</v>
      </c>
      <c r="I439" s="86">
        <v>0</v>
      </c>
      <c r="J439" s="86">
        <v>0</v>
      </c>
      <c r="K439" s="86">
        <v>0</v>
      </c>
      <c r="L439" s="86">
        <v>0</v>
      </c>
      <c r="M439" s="86">
        <v>0</v>
      </c>
      <c r="N439" s="86">
        <v>0</v>
      </c>
      <c r="O439" s="86">
        <v>0</v>
      </c>
      <c r="P439" s="86">
        <v>0</v>
      </c>
      <c r="Q439" s="86">
        <v>0</v>
      </c>
      <c r="R439" s="86">
        <v>0</v>
      </c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23">
        <f t="shared" si="1085"/>
        <v>10740</v>
      </c>
      <c r="AF439">
        <f>VLOOKUP($C439,'Tech Pallet'!$A:$I,9,0)</f>
        <v>510</v>
      </c>
      <c r="AG439">
        <f>VLOOKUP($C439,'Tech Pallet'!$A:$H,8,0)</f>
        <v>1.419504E-3</v>
      </c>
      <c r="AH439" s="25">
        <f t="shared" si="1086"/>
        <v>0</v>
      </c>
      <c r="AI439" s="25">
        <f t="shared" si="1087"/>
        <v>0</v>
      </c>
      <c r="AJ439" s="8">
        <f t="shared" si="1088"/>
        <v>21.058823529411764</v>
      </c>
      <c r="AK439" s="21">
        <f t="shared" si="1089"/>
        <v>0</v>
      </c>
      <c r="AL439" s="20">
        <f t="shared" si="1090"/>
        <v>0</v>
      </c>
      <c r="AM439" s="21">
        <f t="shared" si="1091"/>
        <v>0</v>
      </c>
      <c r="AN439" s="21">
        <f t="shared" si="1092"/>
        <v>0</v>
      </c>
      <c r="AO439" s="21">
        <f t="shared" si="1093"/>
        <v>0</v>
      </c>
      <c r="AP439" s="21">
        <f t="shared" si="1094"/>
        <v>0</v>
      </c>
      <c r="AQ439" s="21">
        <f t="shared" si="1095"/>
        <v>0</v>
      </c>
      <c r="AR439" s="21">
        <f t="shared" si="1096"/>
        <v>0</v>
      </c>
      <c r="AS439" s="21">
        <f t="shared" si="1097"/>
        <v>0</v>
      </c>
      <c r="AT439" s="21">
        <f t="shared" si="1098"/>
        <v>0</v>
      </c>
      <c r="AU439" s="21">
        <f t="shared" si="1099"/>
        <v>0</v>
      </c>
      <c r="AV439" s="21">
        <f t="shared" si="1100"/>
        <v>0</v>
      </c>
      <c r="AW439" s="21">
        <f t="shared" si="1101"/>
        <v>0</v>
      </c>
      <c r="AX439" s="21">
        <f t="shared" si="1102"/>
        <v>0</v>
      </c>
      <c r="AY439" s="21">
        <f t="shared" si="1103"/>
        <v>0</v>
      </c>
      <c r="AZ439" s="21">
        <f t="shared" si="1104"/>
        <v>0</v>
      </c>
      <c r="BA439" s="21">
        <f t="shared" si="1105"/>
        <v>0</v>
      </c>
      <c r="BB439" s="21">
        <f t="shared" si="1106"/>
        <v>0</v>
      </c>
      <c r="BC439" s="21">
        <f t="shared" si="1107"/>
        <v>0</v>
      </c>
      <c r="BD439" s="21">
        <f t="shared" si="1108"/>
        <v>0</v>
      </c>
      <c r="BE439" s="21">
        <f t="shared" si="1109"/>
        <v>0</v>
      </c>
      <c r="BF439" s="21">
        <f t="shared" si="1110"/>
        <v>0</v>
      </c>
      <c r="BG439" s="21">
        <f t="shared" si="1111"/>
        <v>0</v>
      </c>
      <c r="BH439" s="21">
        <f t="shared" si="1112"/>
        <v>0</v>
      </c>
      <c r="BI439" s="21">
        <f t="shared" si="1113"/>
        <v>0</v>
      </c>
      <c r="BJ439" s="21">
        <f t="shared" si="1114"/>
        <v>0</v>
      </c>
      <c r="BK439" s="17">
        <f t="shared" si="1115"/>
        <v>15.245472960000001</v>
      </c>
      <c r="BL439" s="22">
        <f t="shared" si="1116"/>
        <v>0</v>
      </c>
      <c r="BM439" s="22">
        <f t="shared" si="1117"/>
        <v>0</v>
      </c>
      <c r="BN439" s="22">
        <f t="shared" si="1118"/>
        <v>0</v>
      </c>
      <c r="BO439" s="22">
        <f t="shared" si="1119"/>
        <v>0</v>
      </c>
      <c r="BP439" s="22">
        <f t="shared" si="1120"/>
        <v>0</v>
      </c>
      <c r="BQ439" s="22">
        <f t="shared" si="1121"/>
        <v>0</v>
      </c>
      <c r="BR439" s="22">
        <f t="shared" si="1122"/>
        <v>0</v>
      </c>
      <c r="BS439" s="22">
        <f t="shared" si="1123"/>
        <v>0</v>
      </c>
      <c r="BT439" s="22">
        <f t="shared" si="1124"/>
        <v>0</v>
      </c>
      <c r="BU439" s="22">
        <f t="shared" si="1125"/>
        <v>0</v>
      </c>
      <c r="BV439" s="22">
        <f t="shared" si="1126"/>
        <v>0</v>
      </c>
      <c r="BW439" s="22">
        <f t="shared" si="1127"/>
        <v>0</v>
      </c>
      <c r="BX439" s="22">
        <f t="shared" si="1128"/>
        <v>0</v>
      </c>
      <c r="BY439" s="22">
        <f t="shared" si="1129"/>
        <v>0</v>
      </c>
      <c r="BZ439" s="22">
        <f t="shared" si="1130"/>
        <v>0</v>
      </c>
      <c r="CA439" s="22">
        <f t="shared" si="1131"/>
        <v>0</v>
      </c>
      <c r="CB439" s="22">
        <f t="shared" si="1132"/>
        <v>0</v>
      </c>
      <c r="CC439" s="22">
        <f t="shared" si="1133"/>
        <v>0</v>
      </c>
      <c r="CD439" s="22">
        <f t="shared" si="1134"/>
        <v>0</v>
      </c>
      <c r="CE439" s="22">
        <f t="shared" si="1135"/>
        <v>0</v>
      </c>
      <c r="CF439" s="22">
        <f t="shared" si="1136"/>
        <v>0</v>
      </c>
      <c r="CG439" s="22">
        <f t="shared" si="1137"/>
        <v>0</v>
      </c>
      <c r="CH439" s="22">
        <f t="shared" si="1138"/>
        <v>0</v>
      </c>
      <c r="CI439" s="22">
        <f t="shared" si="1139"/>
        <v>0</v>
      </c>
      <c r="CJ439" s="22">
        <f t="shared" si="1140"/>
        <v>0</v>
      </c>
      <c r="CK439" s="22">
        <f t="shared" si="1141"/>
        <v>0</v>
      </c>
    </row>
    <row r="440" spans="1:89" x14ac:dyDescent="0.25">
      <c r="A440" t="str">
        <f>VLOOKUP($C440,'Tech Pallet'!$A:$J,10,0)</f>
        <v>NOV</v>
      </c>
      <c r="B440" s="30" t="str">
        <f>VLOOKUP(C440,'Tech Pallet'!A:I,3,0)</f>
        <v>B&amp;J Cups</v>
      </c>
      <c r="C440" s="12">
        <f>VLOOKUP($D440,'DU -UCC'!B:C,2,0)</f>
        <v>68409143</v>
      </c>
      <c r="D440" s="84">
        <v>10076840003232</v>
      </c>
      <c r="E440" s="85" t="s">
        <v>505</v>
      </c>
      <c r="F440" s="86">
        <v>16592</v>
      </c>
      <c r="G440" s="86">
        <v>0</v>
      </c>
      <c r="H440" s="86">
        <v>0</v>
      </c>
      <c r="I440" s="86">
        <v>0</v>
      </c>
      <c r="J440" s="86">
        <v>0</v>
      </c>
      <c r="K440" s="86">
        <v>0</v>
      </c>
      <c r="L440" s="86">
        <v>0</v>
      </c>
      <c r="M440" s="86">
        <v>0</v>
      </c>
      <c r="N440" s="86">
        <v>0</v>
      </c>
      <c r="O440" s="86">
        <v>0</v>
      </c>
      <c r="P440" s="86">
        <v>0</v>
      </c>
      <c r="Q440" s="86">
        <v>0</v>
      </c>
      <c r="R440" s="86">
        <v>0</v>
      </c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23">
        <f t="shared" si="1085"/>
        <v>16592</v>
      </c>
      <c r="AF440">
        <f>VLOOKUP($C440,'Tech Pallet'!$A:$I,9,0)</f>
        <v>510</v>
      </c>
      <c r="AG440">
        <f>VLOOKUP($C440,'Tech Pallet'!$A:$H,8,0)</f>
        <v>1.419504E-3</v>
      </c>
      <c r="AH440" s="25">
        <f t="shared" si="1086"/>
        <v>0</v>
      </c>
      <c r="AI440" s="25">
        <f t="shared" si="1087"/>
        <v>0</v>
      </c>
      <c r="AJ440" s="8">
        <f t="shared" si="1088"/>
        <v>32.533333333333331</v>
      </c>
      <c r="AK440" s="21">
        <f t="shared" si="1089"/>
        <v>0</v>
      </c>
      <c r="AL440" s="20">
        <f t="shared" si="1090"/>
        <v>0</v>
      </c>
      <c r="AM440" s="21">
        <f t="shared" si="1091"/>
        <v>0</v>
      </c>
      <c r="AN440" s="21">
        <f t="shared" si="1092"/>
        <v>0</v>
      </c>
      <c r="AO440" s="21">
        <f t="shared" si="1093"/>
        <v>0</v>
      </c>
      <c r="AP440" s="21">
        <f t="shared" si="1094"/>
        <v>0</v>
      </c>
      <c r="AQ440" s="21">
        <f t="shared" si="1095"/>
        <v>0</v>
      </c>
      <c r="AR440" s="21">
        <f t="shared" si="1096"/>
        <v>0</v>
      </c>
      <c r="AS440" s="21">
        <f t="shared" si="1097"/>
        <v>0</v>
      </c>
      <c r="AT440" s="21">
        <f t="shared" si="1098"/>
        <v>0</v>
      </c>
      <c r="AU440" s="21">
        <f t="shared" si="1099"/>
        <v>0</v>
      </c>
      <c r="AV440" s="21">
        <f t="shared" si="1100"/>
        <v>0</v>
      </c>
      <c r="AW440" s="21">
        <f t="shared" si="1101"/>
        <v>0</v>
      </c>
      <c r="AX440" s="21">
        <f t="shared" si="1102"/>
        <v>0</v>
      </c>
      <c r="AY440" s="21">
        <f t="shared" si="1103"/>
        <v>0</v>
      </c>
      <c r="AZ440" s="21">
        <f t="shared" si="1104"/>
        <v>0</v>
      </c>
      <c r="BA440" s="21">
        <f t="shared" si="1105"/>
        <v>0</v>
      </c>
      <c r="BB440" s="21">
        <f t="shared" si="1106"/>
        <v>0</v>
      </c>
      <c r="BC440" s="21">
        <f t="shared" si="1107"/>
        <v>0</v>
      </c>
      <c r="BD440" s="21">
        <f t="shared" si="1108"/>
        <v>0</v>
      </c>
      <c r="BE440" s="21">
        <f t="shared" si="1109"/>
        <v>0</v>
      </c>
      <c r="BF440" s="21">
        <f t="shared" si="1110"/>
        <v>0</v>
      </c>
      <c r="BG440" s="21">
        <f t="shared" si="1111"/>
        <v>0</v>
      </c>
      <c r="BH440" s="21">
        <f t="shared" si="1112"/>
        <v>0</v>
      </c>
      <c r="BI440" s="21">
        <f t="shared" si="1113"/>
        <v>0</v>
      </c>
      <c r="BJ440" s="21">
        <f t="shared" si="1114"/>
        <v>0</v>
      </c>
      <c r="BK440" s="17">
        <f t="shared" si="1115"/>
        <v>23.552410368</v>
      </c>
      <c r="BL440" s="22">
        <f t="shared" si="1116"/>
        <v>0</v>
      </c>
      <c r="BM440" s="22">
        <f t="shared" si="1117"/>
        <v>0</v>
      </c>
      <c r="BN440" s="22">
        <f t="shared" si="1118"/>
        <v>0</v>
      </c>
      <c r="BO440" s="22">
        <f t="shared" si="1119"/>
        <v>0</v>
      </c>
      <c r="BP440" s="22">
        <f t="shared" si="1120"/>
        <v>0</v>
      </c>
      <c r="BQ440" s="22">
        <f t="shared" si="1121"/>
        <v>0</v>
      </c>
      <c r="BR440" s="22">
        <f t="shared" si="1122"/>
        <v>0</v>
      </c>
      <c r="BS440" s="22">
        <f t="shared" si="1123"/>
        <v>0</v>
      </c>
      <c r="BT440" s="22">
        <f t="shared" si="1124"/>
        <v>0</v>
      </c>
      <c r="BU440" s="22">
        <f t="shared" si="1125"/>
        <v>0</v>
      </c>
      <c r="BV440" s="22">
        <f t="shared" si="1126"/>
        <v>0</v>
      </c>
      <c r="BW440" s="22">
        <f t="shared" si="1127"/>
        <v>0</v>
      </c>
      <c r="BX440" s="22">
        <f t="shared" si="1128"/>
        <v>0</v>
      </c>
      <c r="BY440" s="22">
        <f t="shared" si="1129"/>
        <v>0</v>
      </c>
      <c r="BZ440" s="22">
        <f t="shared" si="1130"/>
        <v>0</v>
      </c>
      <c r="CA440" s="22">
        <f t="shared" si="1131"/>
        <v>0</v>
      </c>
      <c r="CB440" s="22">
        <f t="shared" si="1132"/>
        <v>0</v>
      </c>
      <c r="CC440" s="22">
        <f t="shared" si="1133"/>
        <v>0</v>
      </c>
      <c r="CD440" s="22">
        <f t="shared" si="1134"/>
        <v>0</v>
      </c>
      <c r="CE440" s="22">
        <f t="shared" si="1135"/>
        <v>0</v>
      </c>
      <c r="CF440" s="22">
        <f t="shared" si="1136"/>
        <v>0</v>
      </c>
      <c r="CG440" s="22">
        <f t="shared" si="1137"/>
        <v>0</v>
      </c>
      <c r="CH440" s="22">
        <f t="shared" si="1138"/>
        <v>0</v>
      </c>
      <c r="CI440" s="22">
        <f t="shared" si="1139"/>
        <v>0</v>
      </c>
      <c r="CJ440" s="22">
        <f t="shared" si="1140"/>
        <v>0</v>
      </c>
      <c r="CK440" s="22">
        <f t="shared" si="1141"/>
        <v>0</v>
      </c>
    </row>
    <row r="441" spans="1:89" x14ac:dyDescent="0.25">
      <c r="A441" t="str">
        <f>VLOOKUP($C441,'Tech Pallet'!$A:$J,10,0)</f>
        <v>PIC</v>
      </c>
      <c r="B441" s="30" t="str">
        <f>VLOOKUP(C441,'Tech Pallet'!A:I,3,0)</f>
        <v>BJ PTS</v>
      </c>
      <c r="C441" s="12">
        <f>VLOOKUP($D441,'DU -UCC'!B:C,2,0)</f>
        <v>68933337</v>
      </c>
      <c r="D441" s="84">
        <v>10076840003812</v>
      </c>
      <c r="E441" s="85" t="s">
        <v>520</v>
      </c>
      <c r="F441" s="86">
        <v>1428</v>
      </c>
      <c r="G441" s="86">
        <v>0</v>
      </c>
      <c r="H441" s="86">
        <v>0</v>
      </c>
      <c r="I441" s="86">
        <v>0</v>
      </c>
      <c r="J441" s="86">
        <v>0</v>
      </c>
      <c r="K441" s="86">
        <v>0</v>
      </c>
      <c r="L441" s="86">
        <v>0</v>
      </c>
      <c r="M441" s="86">
        <v>0</v>
      </c>
      <c r="N441" s="86">
        <v>0</v>
      </c>
      <c r="O441" s="86">
        <v>0</v>
      </c>
      <c r="P441" s="86">
        <v>0</v>
      </c>
      <c r="Q441" s="86">
        <v>0</v>
      </c>
      <c r="R441" s="86">
        <v>0</v>
      </c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23">
        <f t="shared" ref="AE441:AE467" si="1142">SUM(F441:AD441)</f>
        <v>1428</v>
      </c>
      <c r="AF441">
        <f>VLOOKUP($C441,'Tech Pallet'!$A:$I,9,0)</f>
        <v>240</v>
      </c>
      <c r="AG441">
        <f>VLOOKUP($C441,'Tech Pallet'!$A:$H,8,0)</f>
        <v>3.7200000000000002E-3</v>
      </c>
      <c r="AH441" s="25">
        <f t="shared" ref="AH441:AH467" si="1143">SUM(G441:R441)</f>
        <v>0</v>
      </c>
      <c r="AI441" s="25">
        <f t="shared" ref="AI441:AI467" si="1144">SUM(S441:AD441)</f>
        <v>0</v>
      </c>
      <c r="AJ441" s="8">
        <f t="shared" ref="AJ441:AJ467" si="1145">F441/AF441</f>
        <v>5.95</v>
      </c>
      <c r="AK441" s="21">
        <f t="shared" ref="AK441:AK467" si="1146">SUM(G441:R441)/AF441</f>
        <v>0</v>
      </c>
      <c r="AL441" s="20">
        <f t="shared" ref="AL441:AL467" si="1147">SUM(S441:AD441)/AF441</f>
        <v>0</v>
      </c>
      <c r="AM441" s="21">
        <f t="shared" ref="AM441:AM467" si="1148">G441/$AF441</f>
        <v>0</v>
      </c>
      <c r="AN441" s="21">
        <f t="shared" ref="AN441:AN467" si="1149">H441/$AF441</f>
        <v>0</v>
      </c>
      <c r="AO441" s="21">
        <f t="shared" ref="AO441:AO467" si="1150">I441/$AF441</f>
        <v>0</v>
      </c>
      <c r="AP441" s="21">
        <f t="shared" ref="AP441:AP467" si="1151">J441/$AF441</f>
        <v>0</v>
      </c>
      <c r="AQ441" s="21">
        <f t="shared" ref="AQ441:AQ467" si="1152">K441/$AF441</f>
        <v>0</v>
      </c>
      <c r="AR441" s="21">
        <f t="shared" ref="AR441:AR467" si="1153">L441/$AF441</f>
        <v>0</v>
      </c>
      <c r="AS441" s="21">
        <f t="shared" ref="AS441:AS467" si="1154">M441/$AF441</f>
        <v>0</v>
      </c>
      <c r="AT441" s="21">
        <f t="shared" ref="AT441:AT467" si="1155">N441/$AF441</f>
        <v>0</v>
      </c>
      <c r="AU441" s="21">
        <f t="shared" ref="AU441:AU467" si="1156">O441/$AF441</f>
        <v>0</v>
      </c>
      <c r="AV441" s="21">
        <f t="shared" ref="AV441:AV467" si="1157">P441/$AF441</f>
        <v>0</v>
      </c>
      <c r="AW441" s="21">
        <f t="shared" ref="AW441:AW467" si="1158">Q441/$AF441</f>
        <v>0</v>
      </c>
      <c r="AX441" s="21">
        <f t="shared" ref="AX441:AX467" si="1159">R441/$AF441</f>
        <v>0</v>
      </c>
      <c r="AY441" s="21">
        <f t="shared" ref="AY441:AY467" si="1160">S441/$AF441</f>
        <v>0</v>
      </c>
      <c r="AZ441" s="21">
        <f t="shared" ref="AZ441:AZ467" si="1161">T441/$AF441</f>
        <v>0</v>
      </c>
      <c r="BA441" s="21">
        <f t="shared" ref="BA441:BA467" si="1162">U441/$AF441</f>
        <v>0</v>
      </c>
      <c r="BB441" s="21">
        <f t="shared" ref="BB441:BB467" si="1163">V441/$AF441</f>
        <v>0</v>
      </c>
      <c r="BC441" s="21">
        <f t="shared" ref="BC441:BC467" si="1164">W441/$AF441</f>
        <v>0</v>
      </c>
      <c r="BD441" s="21">
        <f t="shared" ref="BD441:BD467" si="1165">X441/$AF441</f>
        <v>0</v>
      </c>
      <c r="BE441" s="21">
        <f t="shared" ref="BE441:BE467" si="1166">Y441/$AF441</f>
        <v>0</v>
      </c>
      <c r="BF441" s="21">
        <f t="shared" ref="BF441:BF467" si="1167">Z441/$AF441</f>
        <v>0</v>
      </c>
      <c r="BG441" s="21">
        <f t="shared" ref="BG441:BG467" si="1168">AA441/$AF441</f>
        <v>0</v>
      </c>
      <c r="BH441" s="21">
        <f t="shared" ref="BH441:BH467" si="1169">AB441/$AF441</f>
        <v>0</v>
      </c>
      <c r="BI441" s="21">
        <f t="shared" ref="BI441:BI467" si="1170">AC441/$AF441</f>
        <v>0</v>
      </c>
      <c r="BJ441" s="21">
        <f t="shared" ref="BJ441:BJ467" si="1171">AD441/$AF441</f>
        <v>0</v>
      </c>
      <c r="BK441" s="17">
        <f t="shared" ref="BK441:BK467" si="1172">F441*AG441</f>
        <v>5.3121600000000004</v>
      </c>
      <c r="BL441" s="22">
        <f t="shared" ref="BL441:BL467" si="1173">SUM(G441:R441)*AG441</f>
        <v>0</v>
      </c>
      <c r="BM441" s="22">
        <f t="shared" ref="BM441:BM467" si="1174">SUM(S441:AD441)*AG441</f>
        <v>0</v>
      </c>
      <c r="BN441" s="22">
        <f t="shared" ref="BN441:BN467" si="1175">G441*$AG441</f>
        <v>0</v>
      </c>
      <c r="BO441" s="22">
        <f t="shared" ref="BO441:BO467" si="1176">H441*$AG441</f>
        <v>0</v>
      </c>
      <c r="BP441" s="22">
        <f t="shared" ref="BP441:BP467" si="1177">I441*$AG441</f>
        <v>0</v>
      </c>
      <c r="BQ441" s="22">
        <f t="shared" ref="BQ441:BQ467" si="1178">J441*$AG441</f>
        <v>0</v>
      </c>
      <c r="BR441" s="22">
        <f t="shared" ref="BR441:BR467" si="1179">K441*$AG441</f>
        <v>0</v>
      </c>
      <c r="BS441" s="22">
        <f t="shared" ref="BS441:BS467" si="1180">L441*$AG441</f>
        <v>0</v>
      </c>
      <c r="BT441" s="22">
        <f t="shared" ref="BT441:BT467" si="1181">M441*$AG441</f>
        <v>0</v>
      </c>
      <c r="BU441" s="22">
        <f t="shared" ref="BU441:BU467" si="1182">N441*$AG441</f>
        <v>0</v>
      </c>
      <c r="BV441" s="22">
        <f t="shared" ref="BV441:BV467" si="1183">O441*$AG441</f>
        <v>0</v>
      </c>
      <c r="BW441" s="22">
        <f t="shared" ref="BW441:BW467" si="1184">P441*$AG441</f>
        <v>0</v>
      </c>
      <c r="BX441" s="22">
        <f t="shared" ref="BX441:BX467" si="1185">Q441*$AG441</f>
        <v>0</v>
      </c>
      <c r="BY441" s="22">
        <f t="shared" ref="BY441:BY467" si="1186">R441*$AG441</f>
        <v>0</v>
      </c>
      <c r="BZ441" s="22">
        <f t="shared" ref="BZ441:BZ467" si="1187">S441*$AG441</f>
        <v>0</v>
      </c>
      <c r="CA441" s="22">
        <f t="shared" ref="CA441:CA467" si="1188">T441*$AG441</f>
        <v>0</v>
      </c>
      <c r="CB441" s="22">
        <f t="shared" ref="CB441:CB467" si="1189">U441*$AG441</f>
        <v>0</v>
      </c>
      <c r="CC441" s="22">
        <f t="shared" ref="CC441:CC467" si="1190">V441*$AG441</f>
        <v>0</v>
      </c>
      <c r="CD441" s="22">
        <f t="shared" ref="CD441:CD467" si="1191">W441*$AG441</f>
        <v>0</v>
      </c>
      <c r="CE441" s="22">
        <f t="shared" ref="CE441:CE467" si="1192">X441*$AG441</f>
        <v>0</v>
      </c>
      <c r="CF441" s="22">
        <f t="shared" ref="CF441:CF467" si="1193">Y441*$AG441</f>
        <v>0</v>
      </c>
      <c r="CG441" s="22">
        <f t="shared" ref="CG441:CG467" si="1194">Z441*$AG441</f>
        <v>0</v>
      </c>
      <c r="CH441" s="22">
        <f t="shared" ref="CH441:CH467" si="1195">AA441*$AG441</f>
        <v>0</v>
      </c>
      <c r="CI441" s="22">
        <f t="shared" ref="CI441:CI467" si="1196">AB441*$AG441</f>
        <v>0</v>
      </c>
      <c r="CJ441" s="22">
        <f t="shared" ref="CJ441:CJ467" si="1197">AC441*$AG441</f>
        <v>0</v>
      </c>
      <c r="CK441" s="22">
        <f t="shared" ref="CK441:CK467" si="1198">AD441*$AG441</f>
        <v>0</v>
      </c>
    </row>
    <row r="442" spans="1:89" x14ac:dyDescent="0.25">
      <c r="A442" t="str">
        <f>VLOOKUP($C442,'Tech Pallet'!$A:$J,10,0)</f>
        <v>NOV</v>
      </c>
      <c r="B442" s="30" t="str">
        <f>VLOOKUP(C442,'Tech Pallet'!A:I,3,0)</f>
        <v>MG PTS</v>
      </c>
      <c r="C442" s="12">
        <f>VLOOKUP($D442,'DU -UCC'!B:C,2,0)</f>
        <v>68738612</v>
      </c>
      <c r="D442" s="84">
        <v>10077567001839</v>
      </c>
      <c r="E442" s="85" t="s">
        <v>507</v>
      </c>
      <c r="F442" s="86">
        <v>5142</v>
      </c>
      <c r="G442" s="86">
        <v>0</v>
      </c>
      <c r="H442" s="86">
        <v>0</v>
      </c>
      <c r="I442" s="86">
        <v>0</v>
      </c>
      <c r="J442" s="86">
        <v>0</v>
      </c>
      <c r="K442" s="86">
        <v>0</v>
      </c>
      <c r="L442" s="86">
        <v>0</v>
      </c>
      <c r="M442" s="86">
        <v>0</v>
      </c>
      <c r="N442" s="86">
        <v>0</v>
      </c>
      <c r="O442" s="86">
        <v>0</v>
      </c>
      <c r="P442" s="86">
        <v>0</v>
      </c>
      <c r="Q442" s="86">
        <v>0</v>
      </c>
      <c r="R442" s="86">
        <v>0</v>
      </c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23">
        <f t="shared" si="1142"/>
        <v>5142</v>
      </c>
      <c r="AF442">
        <f>VLOOKUP($C442,'Tech Pallet'!$A:$I,9,0)</f>
        <v>340</v>
      </c>
      <c r="AG442">
        <f>VLOOKUP($C442,'Tech Pallet'!$A:$H,8,0)</f>
        <v>2.64E-3</v>
      </c>
      <c r="AH442" s="25">
        <f t="shared" si="1143"/>
        <v>0</v>
      </c>
      <c r="AI442" s="25">
        <f t="shared" si="1144"/>
        <v>0</v>
      </c>
      <c r="AJ442" s="8">
        <f t="shared" si="1145"/>
        <v>15.123529411764705</v>
      </c>
      <c r="AK442" s="21">
        <f t="shared" si="1146"/>
        <v>0</v>
      </c>
      <c r="AL442" s="20">
        <f t="shared" si="1147"/>
        <v>0</v>
      </c>
      <c r="AM442" s="21">
        <f t="shared" si="1148"/>
        <v>0</v>
      </c>
      <c r="AN442" s="21">
        <f t="shared" si="1149"/>
        <v>0</v>
      </c>
      <c r="AO442" s="21">
        <f t="shared" si="1150"/>
        <v>0</v>
      </c>
      <c r="AP442" s="21">
        <f t="shared" si="1151"/>
        <v>0</v>
      </c>
      <c r="AQ442" s="21">
        <f t="shared" si="1152"/>
        <v>0</v>
      </c>
      <c r="AR442" s="21">
        <f t="shared" si="1153"/>
        <v>0</v>
      </c>
      <c r="AS442" s="21">
        <f t="shared" si="1154"/>
        <v>0</v>
      </c>
      <c r="AT442" s="21">
        <f t="shared" si="1155"/>
        <v>0</v>
      </c>
      <c r="AU442" s="21">
        <f t="shared" si="1156"/>
        <v>0</v>
      </c>
      <c r="AV442" s="21">
        <f t="shared" si="1157"/>
        <v>0</v>
      </c>
      <c r="AW442" s="21">
        <f t="shared" si="1158"/>
        <v>0</v>
      </c>
      <c r="AX442" s="21">
        <f t="shared" si="1159"/>
        <v>0</v>
      </c>
      <c r="AY442" s="21">
        <f t="shared" si="1160"/>
        <v>0</v>
      </c>
      <c r="AZ442" s="21">
        <f t="shared" si="1161"/>
        <v>0</v>
      </c>
      <c r="BA442" s="21">
        <f t="shared" si="1162"/>
        <v>0</v>
      </c>
      <c r="BB442" s="21">
        <f t="shared" si="1163"/>
        <v>0</v>
      </c>
      <c r="BC442" s="21">
        <f t="shared" si="1164"/>
        <v>0</v>
      </c>
      <c r="BD442" s="21">
        <f t="shared" si="1165"/>
        <v>0</v>
      </c>
      <c r="BE442" s="21">
        <f t="shared" si="1166"/>
        <v>0</v>
      </c>
      <c r="BF442" s="21">
        <f t="shared" si="1167"/>
        <v>0</v>
      </c>
      <c r="BG442" s="21">
        <f t="shared" si="1168"/>
        <v>0</v>
      </c>
      <c r="BH442" s="21">
        <f t="shared" si="1169"/>
        <v>0</v>
      </c>
      <c r="BI442" s="21">
        <f t="shared" si="1170"/>
        <v>0</v>
      </c>
      <c r="BJ442" s="21">
        <f t="shared" si="1171"/>
        <v>0</v>
      </c>
      <c r="BK442" s="17">
        <f t="shared" si="1172"/>
        <v>13.57488</v>
      </c>
      <c r="BL442" s="22">
        <f t="shared" si="1173"/>
        <v>0</v>
      </c>
      <c r="BM442" s="22">
        <f t="shared" si="1174"/>
        <v>0</v>
      </c>
      <c r="BN442" s="22">
        <f t="shared" si="1175"/>
        <v>0</v>
      </c>
      <c r="BO442" s="22">
        <f t="shared" si="1176"/>
        <v>0</v>
      </c>
      <c r="BP442" s="22">
        <f t="shared" si="1177"/>
        <v>0</v>
      </c>
      <c r="BQ442" s="22">
        <f t="shared" si="1178"/>
        <v>0</v>
      </c>
      <c r="BR442" s="22">
        <f t="shared" si="1179"/>
        <v>0</v>
      </c>
      <c r="BS442" s="22">
        <f t="shared" si="1180"/>
        <v>0</v>
      </c>
      <c r="BT442" s="22">
        <f t="shared" si="1181"/>
        <v>0</v>
      </c>
      <c r="BU442" s="22">
        <f t="shared" si="1182"/>
        <v>0</v>
      </c>
      <c r="BV442" s="22">
        <f t="shared" si="1183"/>
        <v>0</v>
      </c>
      <c r="BW442" s="22">
        <f t="shared" si="1184"/>
        <v>0</v>
      </c>
      <c r="BX442" s="22">
        <f t="shared" si="1185"/>
        <v>0</v>
      </c>
      <c r="BY442" s="22">
        <f t="shared" si="1186"/>
        <v>0</v>
      </c>
      <c r="BZ442" s="22">
        <f t="shared" si="1187"/>
        <v>0</v>
      </c>
      <c r="CA442" s="22">
        <f t="shared" si="1188"/>
        <v>0</v>
      </c>
      <c r="CB442" s="22">
        <f t="shared" si="1189"/>
        <v>0</v>
      </c>
      <c r="CC442" s="22">
        <f t="shared" si="1190"/>
        <v>0</v>
      </c>
      <c r="CD442" s="22">
        <f t="shared" si="1191"/>
        <v>0</v>
      </c>
      <c r="CE442" s="22">
        <f t="shared" si="1192"/>
        <v>0</v>
      </c>
      <c r="CF442" s="22">
        <f t="shared" si="1193"/>
        <v>0</v>
      </c>
      <c r="CG442" s="22">
        <f t="shared" si="1194"/>
        <v>0</v>
      </c>
      <c r="CH442" s="22">
        <f t="shared" si="1195"/>
        <v>0</v>
      </c>
      <c r="CI442" s="22">
        <f t="shared" si="1196"/>
        <v>0</v>
      </c>
      <c r="CJ442" s="22">
        <f t="shared" si="1197"/>
        <v>0</v>
      </c>
      <c r="CK442" s="22">
        <f t="shared" si="1198"/>
        <v>0</v>
      </c>
    </row>
    <row r="443" spans="1:89" x14ac:dyDescent="0.25">
      <c r="A443" t="str">
        <f>VLOOKUP($C443,'Tech Pallet'!$A:$J,10,0)</f>
        <v>PIC</v>
      </c>
      <c r="B443" s="30" t="str">
        <f>VLOOKUP(C443,'Tech Pallet'!A:I,3,0)</f>
        <v>2.4 Gal</v>
      </c>
      <c r="C443" s="12">
        <f>VLOOKUP($D443,'DU -UCC'!B:C,2,0)</f>
        <v>68692903</v>
      </c>
      <c r="D443" s="84">
        <v>10076840003690</v>
      </c>
      <c r="E443" s="85" t="s">
        <v>508</v>
      </c>
      <c r="F443" s="86">
        <v>195</v>
      </c>
      <c r="G443" s="86">
        <v>0</v>
      </c>
      <c r="H443" s="86">
        <v>0</v>
      </c>
      <c r="I443" s="86">
        <v>0</v>
      </c>
      <c r="J443" s="86">
        <v>0</v>
      </c>
      <c r="K443" s="86">
        <v>0</v>
      </c>
      <c r="L443" s="86">
        <v>0</v>
      </c>
      <c r="M443" s="86">
        <v>0</v>
      </c>
      <c r="N443" s="86">
        <v>0</v>
      </c>
      <c r="O443" s="86">
        <v>0</v>
      </c>
      <c r="P443" s="86">
        <v>0</v>
      </c>
      <c r="Q443" s="86">
        <v>0</v>
      </c>
      <c r="R443" s="86">
        <v>0</v>
      </c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23">
        <f t="shared" si="1142"/>
        <v>195</v>
      </c>
      <c r="AF443">
        <f>VLOOKUP($C443,'Tech Pallet'!$A:$I,9,0)</f>
        <v>125</v>
      </c>
      <c r="AG443">
        <f>VLOOKUP($C443,'Tech Pallet'!$A:$H,8,0)</f>
        <v>9.0848256361922702E-3</v>
      </c>
      <c r="AH443" s="25">
        <f t="shared" si="1143"/>
        <v>0</v>
      </c>
      <c r="AI443" s="25">
        <f t="shared" si="1144"/>
        <v>0</v>
      </c>
      <c r="AJ443" s="8">
        <f t="shared" si="1145"/>
        <v>1.56</v>
      </c>
      <c r="AK443" s="21">
        <f t="shared" si="1146"/>
        <v>0</v>
      </c>
      <c r="AL443" s="20">
        <f t="shared" si="1147"/>
        <v>0</v>
      </c>
      <c r="AM443" s="21">
        <f t="shared" si="1148"/>
        <v>0</v>
      </c>
      <c r="AN443" s="21">
        <f t="shared" si="1149"/>
        <v>0</v>
      </c>
      <c r="AO443" s="21">
        <f t="shared" si="1150"/>
        <v>0</v>
      </c>
      <c r="AP443" s="21">
        <f t="shared" si="1151"/>
        <v>0</v>
      </c>
      <c r="AQ443" s="21">
        <f t="shared" si="1152"/>
        <v>0</v>
      </c>
      <c r="AR443" s="21">
        <f t="shared" si="1153"/>
        <v>0</v>
      </c>
      <c r="AS443" s="21">
        <f t="shared" si="1154"/>
        <v>0</v>
      </c>
      <c r="AT443" s="21">
        <f t="shared" si="1155"/>
        <v>0</v>
      </c>
      <c r="AU443" s="21">
        <f t="shared" si="1156"/>
        <v>0</v>
      </c>
      <c r="AV443" s="21">
        <f t="shared" si="1157"/>
        <v>0</v>
      </c>
      <c r="AW443" s="21">
        <f t="shared" si="1158"/>
        <v>0</v>
      </c>
      <c r="AX443" s="21">
        <f t="shared" si="1159"/>
        <v>0</v>
      </c>
      <c r="AY443" s="21">
        <f t="shared" si="1160"/>
        <v>0</v>
      </c>
      <c r="AZ443" s="21">
        <f t="shared" si="1161"/>
        <v>0</v>
      </c>
      <c r="BA443" s="21">
        <f t="shared" si="1162"/>
        <v>0</v>
      </c>
      <c r="BB443" s="21">
        <f t="shared" si="1163"/>
        <v>0</v>
      </c>
      <c r="BC443" s="21">
        <f t="shared" si="1164"/>
        <v>0</v>
      </c>
      <c r="BD443" s="21">
        <f t="shared" si="1165"/>
        <v>0</v>
      </c>
      <c r="BE443" s="21">
        <f t="shared" si="1166"/>
        <v>0</v>
      </c>
      <c r="BF443" s="21">
        <f t="shared" si="1167"/>
        <v>0</v>
      </c>
      <c r="BG443" s="21">
        <f t="shared" si="1168"/>
        <v>0</v>
      </c>
      <c r="BH443" s="21">
        <f t="shared" si="1169"/>
        <v>0</v>
      </c>
      <c r="BI443" s="21">
        <f t="shared" si="1170"/>
        <v>0</v>
      </c>
      <c r="BJ443" s="21">
        <f t="shared" si="1171"/>
        <v>0</v>
      </c>
      <c r="BK443" s="17">
        <f t="shared" si="1172"/>
        <v>1.7715409990574926</v>
      </c>
      <c r="BL443" s="22">
        <f t="shared" si="1173"/>
        <v>0</v>
      </c>
      <c r="BM443" s="22">
        <f t="shared" si="1174"/>
        <v>0</v>
      </c>
      <c r="BN443" s="22">
        <f t="shared" si="1175"/>
        <v>0</v>
      </c>
      <c r="BO443" s="22">
        <f t="shared" si="1176"/>
        <v>0</v>
      </c>
      <c r="BP443" s="22">
        <f t="shared" si="1177"/>
        <v>0</v>
      </c>
      <c r="BQ443" s="22">
        <f t="shared" si="1178"/>
        <v>0</v>
      </c>
      <c r="BR443" s="22">
        <f t="shared" si="1179"/>
        <v>0</v>
      </c>
      <c r="BS443" s="22">
        <f t="shared" si="1180"/>
        <v>0</v>
      </c>
      <c r="BT443" s="22">
        <f t="shared" si="1181"/>
        <v>0</v>
      </c>
      <c r="BU443" s="22">
        <f t="shared" si="1182"/>
        <v>0</v>
      </c>
      <c r="BV443" s="22">
        <f t="shared" si="1183"/>
        <v>0</v>
      </c>
      <c r="BW443" s="22">
        <f t="shared" si="1184"/>
        <v>0</v>
      </c>
      <c r="BX443" s="22">
        <f t="shared" si="1185"/>
        <v>0</v>
      </c>
      <c r="BY443" s="22">
        <f t="shared" si="1186"/>
        <v>0</v>
      </c>
      <c r="BZ443" s="22">
        <f t="shared" si="1187"/>
        <v>0</v>
      </c>
      <c r="CA443" s="22">
        <f t="shared" si="1188"/>
        <v>0</v>
      </c>
      <c r="CB443" s="22">
        <f t="shared" si="1189"/>
        <v>0</v>
      </c>
      <c r="CC443" s="22">
        <f t="shared" si="1190"/>
        <v>0</v>
      </c>
      <c r="CD443" s="22">
        <f t="shared" si="1191"/>
        <v>0</v>
      </c>
      <c r="CE443" s="22">
        <f t="shared" si="1192"/>
        <v>0</v>
      </c>
      <c r="CF443" s="22">
        <f t="shared" si="1193"/>
        <v>0</v>
      </c>
      <c r="CG443" s="22">
        <f t="shared" si="1194"/>
        <v>0</v>
      </c>
      <c r="CH443" s="22">
        <f t="shared" si="1195"/>
        <v>0</v>
      </c>
      <c r="CI443" s="22">
        <f t="shared" si="1196"/>
        <v>0</v>
      </c>
      <c r="CJ443" s="22">
        <f t="shared" si="1197"/>
        <v>0</v>
      </c>
      <c r="CK443" s="22">
        <f t="shared" si="1198"/>
        <v>0</v>
      </c>
    </row>
    <row r="444" spans="1:89" x14ac:dyDescent="0.25">
      <c r="A444" t="str">
        <f>VLOOKUP($C444,'Tech Pallet'!$A:$J,10,0)</f>
        <v>PIC</v>
      </c>
      <c r="B444" s="30" t="str">
        <f>VLOOKUP(C444,'Tech Pallet'!A:I,3,0)</f>
        <v>BJ PTS</v>
      </c>
      <c r="C444" s="12">
        <f>VLOOKUP($D444,'DU -UCC'!B:C,2,0)</f>
        <v>68654239</v>
      </c>
      <c r="D444" s="84">
        <v>10076840003621</v>
      </c>
      <c r="E444" s="85" t="s">
        <v>526</v>
      </c>
      <c r="F444" s="86">
        <v>19768</v>
      </c>
      <c r="G444" s="86">
        <v>0</v>
      </c>
      <c r="H444" s="86">
        <v>0</v>
      </c>
      <c r="I444" s="86">
        <v>0</v>
      </c>
      <c r="J444" s="86">
        <v>0</v>
      </c>
      <c r="K444" s="86">
        <v>0</v>
      </c>
      <c r="L444" s="86">
        <v>0</v>
      </c>
      <c r="M444" s="86">
        <v>0</v>
      </c>
      <c r="N444" s="86">
        <v>0</v>
      </c>
      <c r="O444" s="86">
        <v>0</v>
      </c>
      <c r="P444" s="86">
        <v>0</v>
      </c>
      <c r="Q444" s="86">
        <v>0</v>
      </c>
      <c r="R444" s="86">
        <v>0</v>
      </c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23">
        <f t="shared" si="1142"/>
        <v>19768</v>
      </c>
      <c r="AF444">
        <f>VLOOKUP($C444,'Tech Pallet'!$A:$I,9,0)</f>
        <v>240</v>
      </c>
      <c r="AG444">
        <f>VLOOKUP($C444,'Tech Pallet'!$A:$H,8,0)</f>
        <v>3.7853439999999999E-3</v>
      </c>
      <c r="AH444" s="25">
        <f t="shared" si="1143"/>
        <v>0</v>
      </c>
      <c r="AI444" s="25">
        <f t="shared" si="1144"/>
        <v>0</v>
      </c>
      <c r="AJ444" s="8">
        <f t="shared" si="1145"/>
        <v>82.36666666666666</v>
      </c>
      <c r="AK444" s="21">
        <f t="shared" si="1146"/>
        <v>0</v>
      </c>
      <c r="AL444" s="20">
        <f t="shared" si="1147"/>
        <v>0</v>
      </c>
      <c r="AM444" s="21">
        <f t="shared" si="1148"/>
        <v>0</v>
      </c>
      <c r="AN444" s="21">
        <f t="shared" si="1149"/>
        <v>0</v>
      </c>
      <c r="AO444" s="21">
        <f t="shared" si="1150"/>
        <v>0</v>
      </c>
      <c r="AP444" s="21">
        <f t="shared" si="1151"/>
        <v>0</v>
      </c>
      <c r="AQ444" s="21">
        <f t="shared" si="1152"/>
        <v>0</v>
      </c>
      <c r="AR444" s="21">
        <f t="shared" si="1153"/>
        <v>0</v>
      </c>
      <c r="AS444" s="21">
        <f t="shared" si="1154"/>
        <v>0</v>
      </c>
      <c r="AT444" s="21">
        <f t="shared" si="1155"/>
        <v>0</v>
      </c>
      <c r="AU444" s="21">
        <f t="shared" si="1156"/>
        <v>0</v>
      </c>
      <c r="AV444" s="21">
        <f t="shared" si="1157"/>
        <v>0</v>
      </c>
      <c r="AW444" s="21">
        <f t="shared" si="1158"/>
        <v>0</v>
      </c>
      <c r="AX444" s="21">
        <f t="shared" si="1159"/>
        <v>0</v>
      </c>
      <c r="AY444" s="21">
        <f t="shared" si="1160"/>
        <v>0</v>
      </c>
      <c r="AZ444" s="21">
        <f t="shared" si="1161"/>
        <v>0</v>
      </c>
      <c r="BA444" s="21">
        <f t="shared" si="1162"/>
        <v>0</v>
      </c>
      <c r="BB444" s="21">
        <f t="shared" si="1163"/>
        <v>0</v>
      </c>
      <c r="BC444" s="21">
        <f t="shared" si="1164"/>
        <v>0</v>
      </c>
      <c r="BD444" s="21">
        <f t="shared" si="1165"/>
        <v>0</v>
      </c>
      <c r="BE444" s="21">
        <f t="shared" si="1166"/>
        <v>0</v>
      </c>
      <c r="BF444" s="21">
        <f t="shared" si="1167"/>
        <v>0</v>
      </c>
      <c r="BG444" s="21">
        <f t="shared" si="1168"/>
        <v>0</v>
      </c>
      <c r="BH444" s="21">
        <f t="shared" si="1169"/>
        <v>0</v>
      </c>
      <c r="BI444" s="21">
        <f t="shared" si="1170"/>
        <v>0</v>
      </c>
      <c r="BJ444" s="21">
        <f t="shared" si="1171"/>
        <v>0</v>
      </c>
      <c r="BK444" s="17">
        <f t="shared" si="1172"/>
        <v>74.828680191999993</v>
      </c>
      <c r="BL444" s="22">
        <f t="shared" si="1173"/>
        <v>0</v>
      </c>
      <c r="BM444" s="22">
        <f t="shared" si="1174"/>
        <v>0</v>
      </c>
      <c r="BN444" s="22">
        <f t="shared" si="1175"/>
        <v>0</v>
      </c>
      <c r="BO444" s="22">
        <f t="shared" si="1176"/>
        <v>0</v>
      </c>
      <c r="BP444" s="22">
        <f t="shared" si="1177"/>
        <v>0</v>
      </c>
      <c r="BQ444" s="22">
        <f t="shared" si="1178"/>
        <v>0</v>
      </c>
      <c r="BR444" s="22">
        <f t="shared" si="1179"/>
        <v>0</v>
      </c>
      <c r="BS444" s="22">
        <f t="shared" si="1180"/>
        <v>0</v>
      </c>
      <c r="BT444" s="22">
        <f t="shared" si="1181"/>
        <v>0</v>
      </c>
      <c r="BU444" s="22">
        <f t="shared" si="1182"/>
        <v>0</v>
      </c>
      <c r="BV444" s="22">
        <f t="shared" si="1183"/>
        <v>0</v>
      </c>
      <c r="BW444" s="22">
        <f t="shared" si="1184"/>
        <v>0</v>
      </c>
      <c r="BX444" s="22">
        <f t="shared" si="1185"/>
        <v>0</v>
      </c>
      <c r="BY444" s="22">
        <f t="shared" si="1186"/>
        <v>0</v>
      </c>
      <c r="BZ444" s="22">
        <f t="shared" si="1187"/>
        <v>0</v>
      </c>
      <c r="CA444" s="22">
        <f t="shared" si="1188"/>
        <v>0</v>
      </c>
      <c r="CB444" s="22">
        <f t="shared" si="1189"/>
        <v>0</v>
      </c>
      <c r="CC444" s="22">
        <f t="shared" si="1190"/>
        <v>0</v>
      </c>
      <c r="CD444" s="22">
        <f t="shared" si="1191"/>
        <v>0</v>
      </c>
      <c r="CE444" s="22">
        <f t="shared" si="1192"/>
        <v>0</v>
      </c>
      <c r="CF444" s="22">
        <f t="shared" si="1193"/>
        <v>0</v>
      </c>
      <c r="CG444" s="22">
        <f t="shared" si="1194"/>
        <v>0</v>
      </c>
      <c r="CH444" s="22">
        <f t="shared" si="1195"/>
        <v>0</v>
      </c>
      <c r="CI444" s="22">
        <f t="shared" si="1196"/>
        <v>0</v>
      </c>
      <c r="CJ444" s="22">
        <f t="shared" si="1197"/>
        <v>0</v>
      </c>
      <c r="CK444" s="22">
        <f t="shared" si="1198"/>
        <v>0</v>
      </c>
    </row>
    <row r="445" spans="1:89" x14ac:dyDescent="0.25">
      <c r="A445" t="str">
        <f>VLOOKUP($C445,'Tech Pallet'!$A:$J,10,0)</f>
        <v>PIC</v>
      </c>
      <c r="B445" s="30" t="str">
        <f>VLOOKUP(C445,'Tech Pallet'!A:I,3,0)</f>
        <v>BJ PTS</v>
      </c>
      <c r="C445" s="12">
        <f>VLOOKUP($D445,'DU -UCC'!B:C,2,0)</f>
        <v>68654233</v>
      </c>
      <c r="D445" s="84">
        <v>10076840003607</v>
      </c>
      <c r="E445" s="85" t="s">
        <v>530</v>
      </c>
      <c r="F445" s="86">
        <v>53093</v>
      </c>
      <c r="G445" s="86">
        <v>0</v>
      </c>
      <c r="H445" s="86">
        <v>0</v>
      </c>
      <c r="I445" s="86">
        <v>0</v>
      </c>
      <c r="J445" s="86">
        <v>0</v>
      </c>
      <c r="K445" s="86">
        <v>0</v>
      </c>
      <c r="L445" s="86">
        <v>0</v>
      </c>
      <c r="M445" s="86">
        <v>0</v>
      </c>
      <c r="N445" s="86">
        <v>0</v>
      </c>
      <c r="O445" s="86">
        <v>0</v>
      </c>
      <c r="P445" s="86">
        <v>0</v>
      </c>
      <c r="Q445" s="86">
        <v>0</v>
      </c>
      <c r="R445" s="86">
        <v>0</v>
      </c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23">
        <f t="shared" si="1142"/>
        <v>53093</v>
      </c>
      <c r="AF445">
        <f>VLOOKUP($C445,'Tech Pallet'!$A:$I,9,0)</f>
        <v>240</v>
      </c>
      <c r="AG445">
        <f>VLOOKUP($C445,'Tech Pallet'!$A:$H,8,0)</f>
        <v>3.7853439999999999E-3</v>
      </c>
      <c r="AH445" s="25">
        <f t="shared" si="1143"/>
        <v>0</v>
      </c>
      <c r="AI445" s="25">
        <f t="shared" si="1144"/>
        <v>0</v>
      </c>
      <c r="AJ445" s="8">
        <f t="shared" si="1145"/>
        <v>221.22083333333333</v>
      </c>
      <c r="AK445" s="21">
        <f t="shared" si="1146"/>
        <v>0</v>
      </c>
      <c r="AL445" s="20">
        <f t="shared" si="1147"/>
        <v>0</v>
      </c>
      <c r="AM445" s="21">
        <f t="shared" si="1148"/>
        <v>0</v>
      </c>
      <c r="AN445" s="21">
        <f t="shared" si="1149"/>
        <v>0</v>
      </c>
      <c r="AO445" s="21">
        <f t="shared" si="1150"/>
        <v>0</v>
      </c>
      <c r="AP445" s="21">
        <f t="shared" si="1151"/>
        <v>0</v>
      </c>
      <c r="AQ445" s="21">
        <f t="shared" si="1152"/>
        <v>0</v>
      </c>
      <c r="AR445" s="21">
        <f t="shared" si="1153"/>
        <v>0</v>
      </c>
      <c r="AS445" s="21">
        <f t="shared" si="1154"/>
        <v>0</v>
      </c>
      <c r="AT445" s="21">
        <f t="shared" si="1155"/>
        <v>0</v>
      </c>
      <c r="AU445" s="21">
        <f t="shared" si="1156"/>
        <v>0</v>
      </c>
      <c r="AV445" s="21">
        <f t="shared" si="1157"/>
        <v>0</v>
      </c>
      <c r="AW445" s="21">
        <f t="shared" si="1158"/>
        <v>0</v>
      </c>
      <c r="AX445" s="21">
        <f t="shared" si="1159"/>
        <v>0</v>
      </c>
      <c r="AY445" s="21">
        <f t="shared" si="1160"/>
        <v>0</v>
      </c>
      <c r="AZ445" s="21">
        <f t="shared" si="1161"/>
        <v>0</v>
      </c>
      <c r="BA445" s="21">
        <f t="shared" si="1162"/>
        <v>0</v>
      </c>
      <c r="BB445" s="21">
        <f t="shared" si="1163"/>
        <v>0</v>
      </c>
      <c r="BC445" s="21">
        <f t="shared" si="1164"/>
        <v>0</v>
      </c>
      <c r="BD445" s="21">
        <f t="shared" si="1165"/>
        <v>0</v>
      </c>
      <c r="BE445" s="21">
        <f t="shared" si="1166"/>
        <v>0</v>
      </c>
      <c r="BF445" s="21">
        <f t="shared" si="1167"/>
        <v>0</v>
      </c>
      <c r="BG445" s="21">
        <f t="shared" si="1168"/>
        <v>0</v>
      </c>
      <c r="BH445" s="21">
        <f t="shared" si="1169"/>
        <v>0</v>
      </c>
      <c r="BI445" s="21">
        <f t="shared" si="1170"/>
        <v>0</v>
      </c>
      <c r="BJ445" s="21">
        <f t="shared" si="1171"/>
        <v>0</v>
      </c>
      <c r="BK445" s="17">
        <f t="shared" si="1172"/>
        <v>200.975268992</v>
      </c>
      <c r="BL445" s="22">
        <f t="shared" si="1173"/>
        <v>0</v>
      </c>
      <c r="BM445" s="22">
        <f t="shared" si="1174"/>
        <v>0</v>
      </c>
      <c r="BN445" s="22">
        <f t="shared" si="1175"/>
        <v>0</v>
      </c>
      <c r="BO445" s="22">
        <f t="shared" si="1176"/>
        <v>0</v>
      </c>
      <c r="BP445" s="22">
        <f t="shared" si="1177"/>
        <v>0</v>
      </c>
      <c r="BQ445" s="22">
        <f t="shared" si="1178"/>
        <v>0</v>
      </c>
      <c r="BR445" s="22">
        <f t="shared" si="1179"/>
        <v>0</v>
      </c>
      <c r="BS445" s="22">
        <f t="shared" si="1180"/>
        <v>0</v>
      </c>
      <c r="BT445" s="22">
        <f t="shared" si="1181"/>
        <v>0</v>
      </c>
      <c r="BU445" s="22">
        <f t="shared" si="1182"/>
        <v>0</v>
      </c>
      <c r="BV445" s="22">
        <f t="shared" si="1183"/>
        <v>0</v>
      </c>
      <c r="BW445" s="22">
        <f t="shared" si="1184"/>
        <v>0</v>
      </c>
      <c r="BX445" s="22">
        <f t="shared" si="1185"/>
        <v>0</v>
      </c>
      <c r="BY445" s="22">
        <f t="shared" si="1186"/>
        <v>0</v>
      </c>
      <c r="BZ445" s="22">
        <f t="shared" si="1187"/>
        <v>0</v>
      </c>
      <c r="CA445" s="22">
        <f t="shared" si="1188"/>
        <v>0</v>
      </c>
      <c r="CB445" s="22">
        <f t="shared" si="1189"/>
        <v>0</v>
      </c>
      <c r="CC445" s="22">
        <f t="shared" si="1190"/>
        <v>0</v>
      </c>
      <c r="CD445" s="22">
        <f t="shared" si="1191"/>
        <v>0</v>
      </c>
      <c r="CE445" s="22">
        <f t="shared" si="1192"/>
        <v>0</v>
      </c>
      <c r="CF445" s="22">
        <f t="shared" si="1193"/>
        <v>0</v>
      </c>
      <c r="CG445" s="22">
        <f t="shared" si="1194"/>
        <v>0</v>
      </c>
      <c r="CH445" s="22">
        <f t="shared" si="1195"/>
        <v>0</v>
      </c>
      <c r="CI445" s="22">
        <f t="shared" si="1196"/>
        <v>0</v>
      </c>
      <c r="CJ445" s="22">
        <f t="shared" si="1197"/>
        <v>0</v>
      </c>
      <c r="CK445" s="22">
        <f t="shared" si="1198"/>
        <v>0</v>
      </c>
    </row>
    <row r="446" spans="1:89" x14ac:dyDescent="0.25">
      <c r="A446" t="str">
        <f>VLOOKUP($C446,'Tech Pallet'!$A:$J,10,0)</f>
        <v>NOV</v>
      </c>
      <c r="B446" s="30" t="str">
        <f>VLOOKUP(C446,'Tech Pallet'!A:I,3,0)</f>
        <v>Yasso Mochi</v>
      </c>
      <c r="C446" s="12">
        <f>VLOOKUP($D446,'DU -UCC'!B:C,2,0)</f>
        <v>64326637</v>
      </c>
      <c r="D446" s="84">
        <v>10850001974407</v>
      </c>
      <c r="E446" s="85" t="s">
        <v>512</v>
      </c>
      <c r="F446" s="86">
        <v>1368</v>
      </c>
      <c r="G446" s="86">
        <v>0</v>
      </c>
      <c r="H446" s="86">
        <v>0</v>
      </c>
      <c r="I446" s="86">
        <v>0</v>
      </c>
      <c r="J446" s="86">
        <v>0</v>
      </c>
      <c r="K446" s="86">
        <v>0</v>
      </c>
      <c r="L446" s="86">
        <v>0</v>
      </c>
      <c r="M446" s="86">
        <v>0</v>
      </c>
      <c r="N446" s="86">
        <v>0</v>
      </c>
      <c r="O446" s="86">
        <v>0</v>
      </c>
      <c r="P446" s="86">
        <v>0</v>
      </c>
      <c r="Q446" s="86">
        <v>0</v>
      </c>
      <c r="R446" s="86">
        <v>0</v>
      </c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23">
        <f t="shared" si="1142"/>
        <v>1368</v>
      </c>
      <c r="AF446">
        <f>VLOOKUP($C446,'Tech Pallet'!$A:$I,9,0)</f>
        <v>252</v>
      </c>
      <c r="AG446">
        <f>VLOOKUP($C446,'Tech Pallet'!$A:$H,8,0)</f>
        <v>2.2719999999999997E-3</v>
      </c>
      <c r="AH446" s="25">
        <f t="shared" si="1143"/>
        <v>0</v>
      </c>
      <c r="AI446" s="25">
        <f t="shared" si="1144"/>
        <v>0</v>
      </c>
      <c r="AJ446" s="8">
        <f t="shared" si="1145"/>
        <v>5.4285714285714288</v>
      </c>
      <c r="AK446" s="21">
        <f t="shared" si="1146"/>
        <v>0</v>
      </c>
      <c r="AL446" s="20">
        <f t="shared" si="1147"/>
        <v>0</v>
      </c>
      <c r="AM446" s="21">
        <f t="shared" si="1148"/>
        <v>0</v>
      </c>
      <c r="AN446" s="21">
        <f t="shared" si="1149"/>
        <v>0</v>
      </c>
      <c r="AO446" s="21">
        <f t="shared" si="1150"/>
        <v>0</v>
      </c>
      <c r="AP446" s="21">
        <f t="shared" si="1151"/>
        <v>0</v>
      </c>
      <c r="AQ446" s="21">
        <f t="shared" si="1152"/>
        <v>0</v>
      </c>
      <c r="AR446" s="21">
        <f t="shared" si="1153"/>
        <v>0</v>
      </c>
      <c r="AS446" s="21">
        <f t="shared" si="1154"/>
        <v>0</v>
      </c>
      <c r="AT446" s="21">
        <f t="shared" si="1155"/>
        <v>0</v>
      </c>
      <c r="AU446" s="21">
        <f t="shared" si="1156"/>
        <v>0</v>
      </c>
      <c r="AV446" s="21">
        <f t="shared" si="1157"/>
        <v>0</v>
      </c>
      <c r="AW446" s="21">
        <f t="shared" si="1158"/>
        <v>0</v>
      </c>
      <c r="AX446" s="21">
        <f t="shared" si="1159"/>
        <v>0</v>
      </c>
      <c r="AY446" s="21">
        <f t="shared" si="1160"/>
        <v>0</v>
      </c>
      <c r="AZ446" s="21">
        <f t="shared" si="1161"/>
        <v>0</v>
      </c>
      <c r="BA446" s="21">
        <f t="shared" si="1162"/>
        <v>0</v>
      </c>
      <c r="BB446" s="21">
        <f t="shared" si="1163"/>
        <v>0</v>
      </c>
      <c r="BC446" s="21">
        <f t="shared" si="1164"/>
        <v>0</v>
      </c>
      <c r="BD446" s="21">
        <f t="shared" si="1165"/>
        <v>0</v>
      </c>
      <c r="BE446" s="21">
        <f t="shared" si="1166"/>
        <v>0</v>
      </c>
      <c r="BF446" s="21">
        <f t="shared" si="1167"/>
        <v>0</v>
      </c>
      <c r="BG446" s="21">
        <f t="shared" si="1168"/>
        <v>0</v>
      </c>
      <c r="BH446" s="21">
        <f t="shared" si="1169"/>
        <v>0</v>
      </c>
      <c r="BI446" s="21">
        <f t="shared" si="1170"/>
        <v>0</v>
      </c>
      <c r="BJ446" s="21">
        <f t="shared" si="1171"/>
        <v>0</v>
      </c>
      <c r="BK446" s="17">
        <f t="shared" si="1172"/>
        <v>3.1080959999999997</v>
      </c>
      <c r="BL446" s="22">
        <f t="shared" si="1173"/>
        <v>0</v>
      </c>
      <c r="BM446" s="22">
        <f t="shared" si="1174"/>
        <v>0</v>
      </c>
      <c r="BN446" s="22">
        <f t="shared" si="1175"/>
        <v>0</v>
      </c>
      <c r="BO446" s="22">
        <f t="shared" si="1176"/>
        <v>0</v>
      </c>
      <c r="BP446" s="22">
        <f t="shared" si="1177"/>
        <v>0</v>
      </c>
      <c r="BQ446" s="22">
        <f t="shared" si="1178"/>
        <v>0</v>
      </c>
      <c r="BR446" s="22">
        <f t="shared" si="1179"/>
        <v>0</v>
      </c>
      <c r="BS446" s="22">
        <f t="shared" si="1180"/>
        <v>0</v>
      </c>
      <c r="BT446" s="22">
        <f t="shared" si="1181"/>
        <v>0</v>
      </c>
      <c r="BU446" s="22">
        <f t="shared" si="1182"/>
        <v>0</v>
      </c>
      <c r="BV446" s="22">
        <f t="shared" si="1183"/>
        <v>0</v>
      </c>
      <c r="BW446" s="22">
        <f t="shared" si="1184"/>
        <v>0</v>
      </c>
      <c r="BX446" s="22">
        <f t="shared" si="1185"/>
        <v>0</v>
      </c>
      <c r="BY446" s="22">
        <f t="shared" si="1186"/>
        <v>0</v>
      </c>
      <c r="BZ446" s="22">
        <f t="shared" si="1187"/>
        <v>0</v>
      </c>
      <c r="CA446" s="22">
        <f t="shared" si="1188"/>
        <v>0</v>
      </c>
      <c r="CB446" s="22">
        <f t="shared" si="1189"/>
        <v>0</v>
      </c>
      <c r="CC446" s="22">
        <f t="shared" si="1190"/>
        <v>0</v>
      </c>
      <c r="CD446" s="22">
        <f t="shared" si="1191"/>
        <v>0</v>
      </c>
      <c r="CE446" s="22">
        <f t="shared" si="1192"/>
        <v>0</v>
      </c>
      <c r="CF446" s="22">
        <f t="shared" si="1193"/>
        <v>0</v>
      </c>
      <c r="CG446" s="22">
        <f t="shared" si="1194"/>
        <v>0</v>
      </c>
      <c r="CH446" s="22">
        <f t="shared" si="1195"/>
        <v>0</v>
      </c>
      <c r="CI446" s="22">
        <f t="shared" si="1196"/>
        <v>0</v>
      </c>
      <c r="CJ446" s="22">
        <f t="shared" si="1197"/>
        <v>0</v>
      </c>
      <c r="CK446" s="22">
        <f t="shared" si="1198"/>
        <v>0</v>
      </c>
    </row>
    <row r="447" spans="1:89" x14ac:dyDescent="0.25">
      <c r="A447" t="str">
        <f>VLOOKUP($C447,'Tech Pallet'!$A:$J,10,0)</f>
        <v>NOV</v>
      </c>
      <c r="B447" s="30" t="str">
        <f>VLOOKUP(C447,'Tech Pallet'!A:I,3,0)</f>
        <v>Yasso Poppables</v>
      </c>
      <c r="C447" s="12">
        <f>VLOOKUP($D447,'DU -UCC'!B:C,2,0)</f>
        <v>64326391</v>
      </c>
      <c r="D447" s="84">
        <v>10850001974643</v>
      </c>
      <c r="E447" s="85" t="s">
        <v>513</v>
      </c>
      <c r="F447" s="86">
        <v>10306</v>
      </c>
      <c r="G447" s="86">
        <v>0</v>
      </c>
      <c r="H447" s="86">
        <v>0</v>
      </c>
      <c r="I447" s="86">
        <v>0</v>
      </c>
      <c r="J447" s="86">
        <v>0</v>
      </c>
      <c r="K447" s="86">
        <v>0</v>
      </c>
      <c r="L447" s="86">
        <v>0</v>
      </c>
      <c r="M447" s="86">
        <v>0</v>
      </c>
      <c r="N447" s="86">
        <v>0</v>
      </c>
      <c r="O447" s="86">
        <v>0</v>
      </c>
      <c r="P447" s="86">
        <v>0</v>
      </c>
      <c r="Q447" s="86">
        <v>0</v>
      </c>
      <c r="R447" s="86">
        <v>0</v>
      </c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23">
        <f t="shared" si="1142"/>
        <v>10306</v>
      </c>
      <c r="AF447">
        <f>VLOOKUP($C447,'Tech Pallet'!$A:$I,9,0)</f>
        <v>30</v>
      </c>
      <c r="AG447">
        <f>VLOOKUP($C447,'Tech Pallet'!$A:$H,8,0)</f>
        <v>9.1079999999999998E-3</v>
      </c>
      <c r="AH447" s="25">
        <f t="shared" si="1143"/>
        <v>0</v>
      </c>
      <c r="AI447" s="25">
        <f t="shared" si="1144"/>
        <v>0</v>
      </c>
      <c r="AJ447" s="8">
        <f t="shared" si="1145"/>
        <v>343.53333333333336</v>
      </c>
      <c r="AK447" s="21">
        <f t="shared" si="1146"/>
        <v>0</v>
      </c>
      <c r="AL447" s="20">
        <f t="shared" si="1147"/>
        <v>0</v>
      </c>
      <c r="AM447" s="21">
        <f t="shared" si="1148"/>
        <v>0</v>
      </c>
      <c r="AN447" s="21">
        <f t="shared" si="1149"/>
        <v>0</v>
      </c>
      <c r="AO447" s="21">
        <f t="shared" si="1150"/>
        <v>0</v>
      </c>
      <c r="AP447" s="21">
        <f t="shared" si="1151"/>
        <v>0</v>
      </c>
      <c r="AQ447" s="21">
        <f t="shared" si="1152"/>
        <v>0</v>
      </c>
      <c r="AR447" s="21">
        <f t="shared" si="1153"/>
        <v>0</v>
      </c>
      <c r="AS447" s="21">
        <f t="shared" si="1154"/>
        <v>0</v>
      </c>
      <c r="AT447" s="21">
        <f t="shared" si="1155"/>
        <v>0</v>
      </c>
      <c r="AU447" s="21">
        <f t="shared" si="1156"/>
        <v>0</v>
      </c>
      <c r="AV447" s="21">
        <f t="shared" si="1157"/>
        <v>0</v>
      </c>
      <c r="AW447" s="21">
        <f t="shared" si="1158"/>
        <v>0</v>
      </c>
      <c r="AX447" s="21">
        <f t="shared" si="1159"/>
        <v>0</v>
      </c>
      <c r="AY447" s="21">
        <f t="shared" si="1160"/>
        <v>0</v>
      </c>
      <c r="AZ447" s="21">
        <f t="shared" si="1161"/>
        <v>0</v>
      </c>
      <c r="BA447" s="21">
        <f t="shared" si="1162"/>
        <v>0</v>
      </c>
      <c r="BB447" s="21">
        <f t="shared" si="1163"/>
        <v>0</v>
      </c>
      <c r="BC447" s="21">
        <f t="shared" si="1164"/>
        <v>0</v>
      </c>
      <c r="BD447" s="21">
        <f t="shared" si="1165"/>
        <v>0</v>
      </c>
      <c r="BE447" s="21">
        <f t="shared" si="1166"/>
        <v>0</v>
      </c>
      <c r="BF447" s="21">
        <f t="shared" si="1167"/>
        <v>0</v>
      </c>
      <c r="BG447" s="21">
        <f t="shared" si="1168"/>
        <v>0</v>
      </c>
      <c r="BH447" s="21">
        <f t="shared" si="1169"/>
        <v>0</v>
      </c>
      <c r="BI447" s="21">
        <f t="shared" si="1170"/>
        <v>0</v>
      </c>
      <c r="BJ447" s="21">
        <f t="shared" si="1171"/>
        <v>0</v>
      </c>
      <c r="BK447" s="17">
        <f t="shared" si="1172"/>
        <v>93.867047999999997</v>
      </c>
      <c r="BL447" s="22">
        <f t="shared" si="1173"/>
        <v>0</v>
      </c>
      <c r="BM447" s="22">
        <f t="shared" si="1174"/>
        <v>0</v>
      </c>
      <c r="BN447" s="22">
        <f t="shared" si="1175"/>
        <v>0</v>
      </c>
      <c r="BO447" s="22">
        <f t="shared" si="1176"/>
        <v>0</v>
      </c>
      <c r="BP447" s="22">
        <f t="shared" si="1177"/>
        <v>0</v>
      </c>
      <c r="BQ447" s="22">
        <f t="shared" si="1178"/>
        <v>0</v>
      </c>
      <c r="BR447" s="22">
        <f t="shared" si="1179"/>
        <v>0</v>
      </c>
      <c r="BS447" s="22">
        <f t="shared" si="1180"/>
        <v>0</v>
      </c>
      <c r="BT447" s="22">
        <f t="shared" si="1181"/>
        <v>0</v>
      </c>
      <c r="BU447" s="22">
        <f t="shared" si="1182"/>
        <v>0</v>
      </c>
      <c r="BV447" s="22">
        <f t="shared" si="1183"/>
        <v>0</v>
      </c>
      <c r="BW447" s="22">
        <f t="shared" si="1184"/>
        <v>0</v>
      </c>
      <c r="BX447" s="22">
        <f t="shared" si="1185"/>
        <v>0</v>
      </c>
      <c r="BY447" s="22">
        <f t="shared" si="1186"/>
        <v>0</v>
      </c>
      <c r="BZ447" s="22">
        <f t="shared" si="1187"/>
        <v>0</v>
      </c>
      <c r="CA447" s="22">
        <f t="shared" si="1188"/>
        <v>0</v>
      </c>
      <c r="CB447" s="22">
        <f t="shared" si="1189"/>
        <v>0</v>
      </c>
      <c r="CC447" s="22">
        <f t="shared" si="1190"/>
        <v>0</v>
      </c>
      <c r="CD447" s="22">
        <f t="shared" si="1191"/>
        <v>0</v>
      </c>
      <c r="CE447" s="22">
        <f t="shared" si="1192"/>
        <v>0</v>
      </c>
      <c r="CF447" s="22">
        <f t="shared" si="1193"/>
        <v>0</v>
      </c>
      <c r="CG447" s="22">
        <f t="shared" si="1194"/>
        <v>0</v>
      </c>
      <c r="CH447" s="22">
        <f t="shared" si="1195"/>
        <v>0</v>
      </c>
      <c r="CI447" s="22">
        <f t="shared" si="1196"/>
        <v>0</v>
      </c>
      <c r="CJ447" s="22">
        <f t="shared" si="1197"/>
        <v>0</v>
      </c>
      <c r="CK447" s="22">
        <f t="shared" si="1198"/>
        <v>0</v>
      </c>
    </row>
    <row r="448" spans="1:89" x14ac:dyDescent="0.25">
      <c r="A448" t="str">
        <f>VLOOKUP($C448,'Tech Pallet'!$A:$J,10,0)</f>
        <v>NOV</v>
      </c>
      <c r="B448" s="30" t="str">
        <f>VLOOKUP(C448,'Tech Pallet'!A:I,3,0)</f>
        <v>Yasso Sandwich</v>
      </c>
      <c r="C448" s="12">
        <f>VLOOKUP($D448,'DU -UCC'!B:C,2,0)</f>
        <v>64325511</v>
      </c>
      <c r="D448" s="84">
        <v>10850001974117</v>
      </c>
      <c r="E448" s="85" t="s">
        <v>514</v>
      </c>
      <c r="F448" s="86">
        <v>186</v>
      </c>
      <c r="G448" s="86">
        <v>0</v>
      </c>
      <c r="H448" s="86">
        <v>0</v>
      </c>
      <c r="I448" s="86">
        <v>0</v>
      </c>
      <c r="J448" s="86">
        <v>0</v>
      </c>
      <c r="K448" s="86">
        <v>0</v>
      </c>
      <c r="L448" s="86">
        <v>0</v>
      </c>
      <c r="M448" s="86">
        <v>0</v>
      </c>
      <c r="N448" s="86">
        <v>0</v>
      </c>
      <c r="O448" s="86">
        <v>0</v>
      </c>
      <c r="P448" s="86">
        <v>0</v>
      </c>
      <c r="Q448" s="86">
        <v>0</v>
      </c>
      <c r="R448" s="86">
        <v>0</v>
      </c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23">
        <f t="shared" si="1142"/>
        <v>186</v>
      </c>
      <c r="AF448">
        <f>VLOOKUP($C448,'Tech Pallet'!$A:$I,9,0)</f>
        <v>189</v>
      </c>
      <c r="AG448">
        <f>VLOOKUP($C448,'Tech Pallet'!$A:$H,8,0)</f>
        <v>2.0720000000000001E-3</v>
      </c>
      <c r="AH448" s="25">
        <f t="shared" si="1143"/>
        <v>0</v>
      </c>
      <c r="AI448" s="25">
        <f t="shared" si="1144"/>
        <v>0</v>
      </c>
      <c r="AJ448" s="8">
        <f t="shared" si="1145"/>
        <v>0.98412698412698407</v>
      </c>
      <c r="AK448" s="21">
        <f t="shared" si="1146"/>
        <v>0</v>
      </c>
      <c r="AL448" s="20">
        <f t="shared" si="1147"/>
        <v>0</v>
      </c>
      <c r="AM448" s="21">
        <f t="shared" si="1148"/>
        <v>0</v>
      </c>
      <c r="AN448" s="21">
        <f t="shared" si="1149"/>
        <v>0</v>
      </c>
      <c r="AO448" s="21">
        <f t="shared" si="1150"/>
        <v>0</v>
      </c>
      <c r="AP448" s="21">
        <f t="shared" si="1151"/>
        <v>0</v>
      </c>
      <c r="AQ448" s="21">
        <f t="shared" si="1152"/>
        <v>0</v>
      </c>
      <c r="AR448" s="21">
        <f t="shared" si="1153"/>
        <v>0</v>
      </c>
      <c r="AS448" s="21">
        <f t="shared" si="1154"/>
        <v>0</v>
      </c>
      <c r="AT448" s="21">
        <f t="shared" si="1155"/>
        <v>0</v>
      </c>
      <c r="AU448" s="21">
        <f t="shared" si="1156"/>
        <v>0</v>
      </c>
      <c r="AV448" s="21">
        <f t="shared" si="1157"/>
        <v>0</v>
      </c>
      <c r="AW448" s="21">
        <f t="shared" si="1158"/>
        <v>0</v>
      </c>
      <c r="AX448" s="21">
        <f t="shared" si="1159"/>
        <v>0</v>
      </c>
      <c r="AY448" s="21">
        <f t="shared" si="1160"/>
        <v>0</v>
      </c>
      <c r="AZ448" s="21">
        <f t="shared" si="1161"/>
        <v>0</v>
      </c>
      <c r="BA448" s="21">
        <f t="shared" si="1162"/>
        <v>0</v>
      </c>
      <c r="BB448" s="21">
        <f t="shared" si="1163"/>
        <v>0</v>
      </c>
      <c r="BC448" s="21">
        <f t="shared" si="1164"/>
        <v>0</v>
      </c>
      <c r="BD448" s="21">
        <f t="shared" si="1165"/>
        <v>0</v>
      </c>
      <c r="BE448" s="21">
        <f t="shared" si="1166"/>
        <v>0</v>
      </c>
      <c r="BF448" s="21">
        <f t="shared" si="1167"/>
        <v>0</v>
      </c>
      <c r="BG448" s="21">
        <f t="shared" si="1168"/>
        <v>0</v>
      </c>
      <c r="BH448" s="21">
        <f t="shared" si="1169"/>
        <v>0</v>
      </c>
      <c r="BI448" s="21">
        <f t="shared" si="1170"/>
        <v>0</v>
      </c>
      <c r="BJ448" s="21">
        <f t="shared" si="1171"/>
        <v>0</v>
      </c>
      <c r="BK448" s="17">
        <f t="shared" si="1172"/>
        <v>0.38539200000000001</v>
      </c>
      <c r="BL448" s="22">
        <f t="shared" si="1173"/>
        <v>0</v>
      </c>
      <c r="BM448" s="22">
        <f t="shared" si="1174"/>
        <v>0</v>
      </c>
      <c r="BN448" s="22">
        <f t="shared" si="1175"/>
        <v>0</v>
      </c>
      <c r="BO448" s="22">
        <f t="shared" si="1176"/>
        <v>0</v>
      </c>
      <c r="BP448" s="22">
        <f t="shared" si="1177"/>
        <v>0</v>
      </c>
      <c r="BQ448" s="22">
        <f t="shared" si="1178"/>
        <v>0</v>
      </c>
      <c r="BR448" s="22">
        <f t="shared" si="1179"/>
        <v>0</v>
      </c>
      <c r="BS448" s="22">
        <f t="shared" si="1180"/>
        <v>0</v>
      </c>
      <c r="BT448" s="22">
        <f t="shared" si="1181"/>
        <v>0</v>
      </c>
      <c r="BU448" s="22">
        <f t="shared" si="1182"/>
        <v>0</v>
      </c>
      <c r="BV448" s="22">
        <f t="shared" si="1183"/>
        <v>0</v>
      </c>
      <c r="BW448" s="22">
        <f t="shared" si="1184"/>
        <v>0</v>
      </c>
      <c r="BX448" s="22">
        <f t="shared" si="1185"/>
        <v>0</v>
      </c>
      <c r="BY448" s="22">
        <f t="shared" si="1186"/>
        <v>0</v>
      </c>
      <c r="BZ448" s="22">
        <f t="shared" si="1187"/>
        <v>0</v>
      </c>
      <c r="CA448" s="22">
        <f t="shared" si="1188"/>
        <v>0</v>
      </c>
      <c r="CB448" s="22">
        <f t="shared" si="1189"/>
        <v>0</v>
      </c>
      <c r="CC448" s="22">
        <f t="shared" si="1190"/>
        <v>0</v>
      </c>
      <c r="CD448" s="22">
        <f t="shared" si="1191"/>
        <v>0</v>
      </c>
      <c r="CE448" s="22">
        <f t="shared" si="1192"/>
        <v>0</v>
      </c>
      <c r="CF448" s="22">
        <f t="shared" si="1193"/>
        <v>0</v>
      </c>
      <c r="CG448" s="22">
        <f t="shared" si="1194"/>
        <v>0</v>
      </c>
      <c r="CH448" s="22">
        <f t="shared" si="1195"/>
        <v>0</v>
      </c>
      <c r="CI448" s="22">
        <f t="shared" si="1196"/>
        <v>0</v>
      </c>
      <c r="CJ448" s="22">
        <f t="shared" si="1197"/>
        <v>0</v>
      </c>
      <c r="CK448" s="22">
        <f t="shared" si="1198"/>
        <v>0</v>
      </c>
    </row>
    <row r="449" spans="1:89" x14ac:dyDescent="0.25">
      <c r="A449" t="str">
        <f>VLOOKUP($C449,'Tech Pallet'!$A:$J,10,0)</f>
        <v>NOV</v>
      </c>
      <c r="B449" s="30" t="str">
        <f>VLOOKUP(C449,'Tech Pallet'!A:I,3,0)</f>
        <v>Yasso Sandwich</v>
      </c>
      <c r="C449" s="12">
        <f>VLOOKUP($D449,'DU -UCC'!B:C,2,0)</f>
        <v>64325573</v>
      </c>
      <c r="D449" s="84">
        <v>10850001974124</v>
      </c>
      <c r="E449" s="85" t="s">
        <v>515</v>
      </c>
      <c r="F449" s="86">
        <v>6692</v>
      </c>
      <c r="G449" s="86">
        <v>0</v>
      </c>
      <c r="H449" s="86">
        <v>0</v>
      </c>
      <c r="I449" s="86">
        <v>0</v>
      </c>
      <c r="J449" s="86">
        <v>0</v>
      </c>
      <c r="K449" s="86">
        <v>0</v>
      </c>
      <c r="L449" s="86">
        <v>0</v>
      </c>
      <c r="M449" s="86">
        <v>0</v>
      </c>
      <c r="N449" s="86">
        <v>0</v>
      </c>
      <c r="O449" s="86">
        <v>0</v>
      </c>
      <c r="P449" s="86">
        <v>0</v>
      </c>
      <c r="Q449" s="86">
        <v>0</v>
      </c>
      <c r="R449" s="86">
        <v>0</v>
      </c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23">
        <f t="shared" si="1142"/>
        <v>6692</v>
      </c>
      <c r="AF449">
        <f>VLOOKUP($C449,'Tech Pallet'!$A:$I,9,0)</f>
        <v>189</v>
      </c>
      <c r="AG449">
        <f>VLOOKUP($C449,'Tech Pallet'!$A:$H,8,0)</f>
        <v>2.0720000000000001E-3</v>
      </c>
      <c r="AH449" s="25">
        <f t="shared" si="1143"/>
        <v>0</v>
      </c>
      <c r="AI449" s="25">
        <f t="shared" si="1144"/>
        <v>0</v>
      </c>
      <c r="AJ449" s="8">
        <f t="shared" si="1145"/>
        <v>35.407407407407405</v>
      </c>
      <c r="AK449" s="21">
        <f t="shared" si="1146"/>
        <v>0</v>
      </c>
      <c r="AL449" s="20">
        <f t="shared" si="1147"/>
        <v>0</v>
      </c>
      <c r="AM449" s="21">
        <f t="shared" si="1148"/>
        <v>0</v>
      </c>
      <c r="AN449" s="21">
        <f t="shared" si="1149"/>
        <v>0</v>
      </c>
      <c r="AO449" s="21">
        <f t="shared" si="1150"/>
        <v>0</v>
      </c>
      <c r="AP449" s="21">
        <f t="shared" si="1151"/>
        <v>0</v>
      </c>
      <c r="AQ449" s="21">
        <f t="shared" si="1152"/>
        <v>0</v>
      </c>
      <c r="AR449" s="21">
        <f t="shared" si="1153"/>
        <v>0</v>
      </c>
      <c r="AS449" s="21">
        <f t="shared" si="1154"/>
        <v>0</v>
      </c>
      <c r="AT449" s="21">
        <f t="shared" si="1155"/>
        <v>0</v>
      </c>
      <c r="AU449" s="21">
        <f t="shared" si="1156"/>
        <v>0</v>
      </c>
      <c r="AV449" s="21">
        <f t="shared" si="1157"/>
        <v>0</v>
      </c>
      <c r="AW449" s="21">
        <f t="shared" si="1158"/>
        <v>0</v>
      </c>
      <c r="AX449" s="21">
        <f t="shared" si="1159"/>
        <v>0</v>
      </c>
      <c r="AY449" s="21">
        <f t="shared" si="1160"/>
        <v>0</v>
      </c>
      <c r="AZ449" s="21">
        <f t="shared" si="1161"/>
        <v>0</v>
      </c>
      <c r="BA449" s="21">
        <f t="shared" si="1162"/>
        <v>0</v>
      </c>
      <c r="BB449" s="21">
        <f t="shared" si="1163"/>
        <v>0</v>
      </c>
      <c r="BC449" s="21">
        <f t="shared" si="1164"/>
        <v>0</v>
      </c>
      <c r="BD449" s="21">
        <f t="shared" si="1165"/>
        <v>0</v>
      </c>
      <c r="BE449" s="21">
        <f t="shared" si="1166"/>
        <v>0</v>
      </c>
      <c r="BF449" s="21">
        <f t="shared" si="1167"/>
        <v>0</v>
      </c>
      <c r="BG449" s="21">
        <f t="shared" si="1168"/>
        <v>0</v>
      </c>
      <c r="BH449" s="21">
        <f t="shared" si="1169"/>
        <v>0</v>
      </c>
      <c r="BI449" s="21">
        <f t="shared" si="1170"/>
        <v>0</v>
      </c>
      <c r="BJ449" s="21">
        <f t="shared" si="1171"/>
        <v>0</v>
      </c>
      <c r="BK449" s="17">
        <f t="shared" si="1172"/>
        <v>13.865824</v>
      </c>
      <c r="BL449" s="22">
        <f t="shared" si="1173"/>
        <v>0</v>
      </c>
      <c r="BM449" s="22">
        <f t="shared" si="1174"/>
        <v>0</v>
      </c>
      <c r="BN449" s="22">
        <f t="shared" si="1175"/>
        <v>0</v>
      </c>
      <c r="BO449" s="22">
        <f t="shared" si="1176"/>
        <v>0</v>
      </c>
      <c r="BP449" s="22">
        <f t="shared" si="1177"/>
        <v>0</v>
      </c>
      <c r="BQ449" s="22">
        <f t="shared" si="1178"/>
        <v>0</v>
      </c>
      <c r="BR449" s="22">
        <f t="shared" si="1179"/>
        <v>0</v>
      </c>
      <c r="BS449" s="22">
        <f t="shared" si="1180"/>
        <v>0</v>
      </c>
      <c r="BT449" s="22">
        <f t="shared" si="1181"/>
        <v>0</v>
      </c>
      <c r="BU449" s="22">
        <f t="shared" si="1182"/>
        <v>0</v>
      </c>
      <c r="BV449" s="22">
        <f t="shared" si="1183"/>
        <v>0</v>
      </c>
      <c r="BW449" s="22">
        <f t="shared" si="1184"/>
        <v>0</v>
      </c>
      <c r="BX449" s="22">
        <f t="shared" si="1185"/>
        <v>0</v>
      </c>
      <c r="BY449" s="22">
        <f t="shared" si="1186"/>
        <v>0</v>
      </c>
      <c r="BZ449" s="22">
        <f t="shared" si="1187"/>
        <v>0</v>
      </c>
      <c r="CA449" s="22">
        <f t="shared" si="1188"/>
        <v>0</v>
      </c>
      <c r="CB449" s="22">
        <f t="shared" si="1189"/>
        <v>0</v>
      </c>
      <c r="CC449" s="22">
        <f t="shared" si="1190"/>
        <v>0</v>
      </c>
      <c r="CD449" s="22">
        <f t="shared" si="1191"/>
        <v>0</v>
      </c>
      <c r="CE449" s="22">
        <f t="shared" si="1192"/>
        <v>0</v>
      </c>
      <c r="CF449" s="22">
        <f t="shared" si="1193"/>
        <v>0</v>
      </c>
      <c r="CG449" s="22">
        <f t="shared" si="1194"/>
        <v>0</v>
      </c>
      <c r="CH449" s="22">
        <f t="shared" si="1195"/>
        <v>0</v>
      </c>
      <c r="CI449" s="22">
        <f t="shared" si="1196"/>
        <v>0</v>
      </c>
      <c r="CJ449" s="22">
        <f t="shared" si="1197"/>
        <v>0</v>
      </c>
      <c r="CK449" s="22">
        <f t="shared" si="1198"/>
        <v>0</v>
      </c>
    </row>
    <row r="450" spans="1:89" x14ac:dyDescent="0.25">
      <c r="A450" t="str">
        <f>VLOOKUP($C450,'Tech Pallet'!$A:$J,10,0)</f>
        <v>NOV</v>
      </c>
      <c r="B450" s="30" t="str">
        <f>VLOOKUP(C450,'Tech Pallet'!A:I,3,0)</f>
        <v>Yasso Mochi</v>
      </c>
      <c r="C450" s="12">
        <f>VLOOKUP($D450,'DU -UCC'!B:C,2,0)</f>
        <v>64326582</v>
      </c>
      <c r="D450" s="84">
        <v>10850001974421</v>
      </c>
      <c r="E450" s="85" t="s">
        <v>516</v>
      </c>
      <c r="F450" s="86">
        <v>1080</v>
      </c>
      <c r="G450" s="86">
        <v>0</v>
      </c>
      <c r="H450" s="86">
        <v>0</v>
      </c>
      <c r="I450" s="86">
        <v>0</v>
      </c>
      <c r="J450" s="86">
        <v>0</v>
      </c>
      <c r="K450" s="86">
        <v>0</v>
      </c>
      <c r="L450" s="86">
        <v>0</v>
      </c>
      <c r="M450" s="86">
        <v>0</v>
      </c>
      <c r="N450" s="86">
        <v>0</v>
      </c>
      <c r="O450" s="86">
        <v>0</v>
      </c>
      <c r="P450" s="86">
        <v>0</v>
      </c>
      <c r="Q450" s="86">
        <v>0</v>
      </c>
      <c r="R450" s="86">
        <v>0</v>
      </c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23">
        <f t="shared" si="1142"/>
        <v>1080</v>
      </c>
      <c r="AF450">
        <f>VLOOKUP($C450,'Tech Pallet'!$A:$I,9,0)</f>
        <v>252</v>
      </c>
      <c r="AG450">
        <f>VLOOKUP($C450,'Tech Pallet'!$A:$H,8,0)</f>
        <v>2.2719999999999997E-3</v>
      </c>
      <c r="AH450" s="25">
        <f t="shared" si="1143"/>
        <v>0</v>
      </c>
      <c r="AI450" s="25">
        <f t="shared" si="1144"/>
        <v>0</v>
      </c>
      <c r="AJ450" s="8">
        <f t="shared" si="1145"/>
        <v>4.2857142857142856</v>
      </c>
      <c r="AK450" s="21">
        <f t="shared" si="1146"/>
        <v>0</v>
      </c>
      <c r="AL450" s="20">
        <f t="shared" si="1147"/>
        <v>0</v>
      </c>
      <c r="AM450" s="21">
        <f t="shared" si="1148"/>
        <v>0</v>
      </c>
      <c r="AN450" s="21">
        <f t="shared" si="1149"/>
        <v>0</v>
      </c>
      <c r="AO450" s="21">
        <f t="shared" si="1150"/>
        <v>0</v>
      </c>
      <c r="AP450" s="21">
        <f t="shared" si="1151"/>
        <v>0</v>
      </c>
      <c r="AQ450" s="21">
        <f t="shared" si="1152"/>
        <v>0</v>
      </c>
      <c r="AR450" s="21">
        <f t="shared" si="1153"/>
        <v>0</v>
      </c>
      <c r="AS450" s="21">
        <f t="shared" si="1154"/>
        <v>0</v>
      </c>
      <c r="AT450" s="21">
        <f t="shared" si="1155"/>
        <v>0</v>
      </c>
      <c r="AU450" s="21">
        <f t="shared" si="1156"/>
        <v>0</v>
      </c>
      <c r="AV450" s="21">
        <f t="shared" si="1157"/>
        <v>0</v>
      </c>
      <c r="AW450" s="21">
        <f t="shared" si="1158"/>
        <v>0</v>
      </c>
      <c r="AX450" s="21">
        <f t="shared" si="1159"/>
        <v>0</v>
      </c>
      <c r="AY450" s="21">
        <f t="shared" si="1160"/>
        <v>0</v>
      </c>
      <c r="AZ450" s="21">
        <f t="shared" si="1161"/>
        <v>0</v>
      </c>
      <c r="BA450" s="21">
        <f t="shared" si="1162"/>
        <v>0</v>
      </c>
      <c r="BB450" s="21">
        <f t="shared" si="1163"/>
        <v>0</v>
      </c>
      <c r="BC450" s="21">
        <f t="shared" si="1164"/>
        <v>0</v>
      </c>
      <c r="BD450" s="21">
        <f t="shared" si="1165"/>
        <v>0</v>
      </c>
      <c r="BE450" s="21">
        <f t="shared" si="1166"/>
        <v>0</v>
      </c>
      <c r="BF450" s="21">
        <f t="shared" si="1167"/>
        <v>0</v>
      </c>
      <c r="BG450" s="21">
        <f t="shared" si="1168"/>
        <v>0</v>
      </c>
      <c r="BH450" s="21">
        <f t="shared" si="1169"/>
        <v>0</v>
      </c>
      <c r="BI450" s="21">
        <f t="shared" si="1170"/>
        <v>0</v>
      </c>
      <c r="BJ450" s="21">
        <f t="shared" si="1171"/>
        <v>0</v>
      </c>
      <c r="BK450" s="17">
        <f t="shared" si="1172"/>
        <v>2.4537599999999995</v>
      </c>
      <c r="BL450" s="22">
        <f t="shared" si="1173"/>
        <v>0</v>
      </c>
      <c r="BM450" s="22">
        <f t="shared" si="1174"/>
        <v>0</v>
      </c>
      <c r="BN450" s="22">
        <f t="shared" si="1175"/>
        <v>0</v>
      </c>
      <c r="BO450" s="22">
        <f t="shared" si="1176"/>
        <v>0</v>
      </c>
      <c r="BP450" s="22">
        <f t="shared" si="1177"/>
        <v>0</v>
      </c>
      <c r="BQ450" s="22">
        <f t="shared" si="1178"/>
        <v>0</v>
      </c>
      <c r="BR450" s="22">
        <f t="shared" si="1179"/>
        <v>0</v>
      </c>
      <c r="BS450" s="22">
        <f t="shared" si="1180"/>
        <v>0</v>
      </c>
      <c r="BT450" s="22">
        <f t="shared" si="1181"/>
        <v>0</v>
      </c>
      <c r="BU450" s="22">
        <f t="shared" si="1182"/>
        <v>0</v>
      </c>
      <c r="BV450" s="22">
        <f t="shared" si="1183"/>
        <v>0</v>
      </c>
      <c r="BW450" s="22">
        <f t="shared" si="1184"/>
        <v>0</v>
      </c>
      <c r="BX450" s="22">
        <f t="shared" si="1185"/>
        <v>0</v>
      </c>
      <c r="BY450" s="22">
        <f t="shared" si="1186"/>
        <v>0</v>
      </c>
      <c r="BZ450" s="22">
        <f t="shared" si="1187"/>
        <v>0</v>
      </c>
      <c r="CA450" s="22">
        <f t="shared" si="1188"/>
        <v>0</v>
      </c>
      <c r="CB450" s="22">
        <f t="shared" si="1189"/>
        <v>0</v>
      </c>
      <c r="CC450" s="22">
        <f t="shared" si="1190"/>
        <v>0</v>
      </c>
      <c r="CD450" s="22">
        <f t="shared" si="1191"/>
        <v>0</v>
      </c>
      <c r="CE450" s="22">
        <f t="shared" si="1192"/>
        <v>0</v>
      </c>
      <c r="CF450" s="22">
        <f t="shared" si="1193"/>
        <v>0</v>
      </c>
      <c r="CG450" s="22">
        <f t="shared" si="1194"/>
        <v>0</v>
      </c>
      <c r="CH450" s="22">
        <f t="shared" si="1195"/>
        <v>0</v>
      </c>
      <c r="CI450" s="22">
        <f t="shared" si="1196"/>
        <v>0</v>
      </c>
      <c r="CJ450" s="22">
        <f t="shared" si="1197"/>
        <v>0</v>
      </c>
      <c r="CK450" s="22">
        <f t="shared" si="1198"/>
        <v>0</v>
      </c>
    </row>
    <row r="451" spans="1:89" x14ac:dyDescent="0.25">
      <c r="A451" t="str">
        <f>VLOOKUP($C451,'Tech Pallet'!$A:$J,10,0)</f>
        <v>NOV</v>
      </c>
      <c r="B451" s="30" t="str">
        <f>VLOOKUP(C451,'Tech Pallet'!A:I,3,0)</f>
        <v>Yasso Mochi</v>
      </c>
      <c r="C451" s="12">
        <f>VLOOKUP($D451,'DU -UCC'!B:C,2,0)</f>
        <v>64326470</v>
      </c>
      <c r="D451" s="84">
        <v>10850001974438</v>
      </c>
      <c r="E451" s="85" t="s">
        <v>517</v>
      </c>
      <c r="F451" s="86">
        <v>2738</v>
      </c>
      <c r="G451" s="86">
        <v>0</v>
      </c>
      <c r="H451" s="86">
        <v>0</v>
      </c>
      <c r="I451" s="86">
        <v>0</v>
      </c>
      <c r="J451" s="86">
        <v>0</v>
      </c>
      <c r="K451" s="86">
        <v>0</v>
      </c>
      <c r="L451" s="86">
        <v>0</v>
      </c>
      <c r="M451" s="86">
        <v>0</v>
      </c>
      <c r="N451" s="86">
        <v>0</v>
      </c>
      <c r="O451" s="86">
        <v>0</v>
      </c>
      <c r="P451" s="86">
        <v>0</v>
      </c>
      <c r="Q451" s="86">
        <v>0</v>
      </c>
      <c r="R451" s="86">
        <v>0</v>
      </c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23">
        <f t="shared" si="1142"/>
        <v>2738</v>
      </c>
      <c r="AF451">
        <f>VLOOKUP($C451,'Tech Pallet'!$A:$I,9,0)</f>
        <v>252</v>
      </c>
      <c r="AG451">
        <f>VLOOKUP($C451,'Tech Pallet'!$A:$H,8,0)</f>
        <v>2.2719999999999997E-3</v>
      </c>
      <c r="AH451" s="25">
        <f t="shared" si="1143"/>
        <v>0</v>
      </c>
      <c r="AI451" s="25">
        <f t="shared" si="1144"/>
        <v>0</v>
      </c>
      <c r="AJ451" s="8">
        <f t="shared" si="1145"/>
        <v>10.865079365079366</v>
      </c>
      <c r="AK451" s="21">
        <f t="shared" si="1146"/>
        <v>0</v>
      </c>
      <c r="AL451" s="20">
        <f t="shared" si="1147"/>
        <v>0</v>
      </c>
      <c r="AM451" s="21">
        <f t="shared" si="1148"/>
        <v>0</v>
      </c>
      <c r="AN451" s="21">
        <f t="shared" si="1149"/>
        <v>0</v>
      </c>
      <c r="AO451" s="21">
        <f t="shared" si="1150"/>
        <v>0</v>
      </c>
      <c r="AP451" s="21">
        <f t="shared" si="1151"/>
        <v>0</v>
      </c>
      <c r="AQ451" s="21">
        <f t="shared" si="1152"/>
        <v>0</v>
      </c>
      <c r="AR451" s="21">
        <f t="shared" si="1153"/>
        <v>0</v>
      </c>
      <c r="AS451" s="21">
        <f t="shared" si="1154"/>
        <v>0</v>
      </c>
      <c r="AT451" s="21">
        <f t="shared" si="1155"/>
        <v>0</v>
      </c>
      <c r="AU451" s="21">
        <f t="shared" si="1156"/>
        <v>0</v>
      </c>
      <c r="AV451" s="21">
        <f t="shared" si="1157"/>
        <v>0</v>
      </c>
      <c r="AW451" s="21">
        <f t="shared" si="1158"/>
        <v>0</v>
      </c>
      <c r="AX451" s="21">
        <f t="shared" si="1159"/>
        <v>0</v>
      </c>
      <c r="AY451" s="21">
        <f t="shared" si="1160"/>
        <v>0</v>
      </c>
      <c r="AZ451" s="21">
        <f t="shared" si="1161"/>
        <v>0</v>
      </c>
      <c r="BA451" s="21">
        <f t="shared" si="1162"/>
        <v>0</v>
      </c>
      <c r="BB451" s="21">
        <f t="shared" si="1163"/>
        <v>0</v>
      </c>
      <c r="BC451" s="21">
        <f t="shared" si="1164"/>
        <v>0</v>
      </c>
      <c r="BD451" s="21">
        <f t="shared" si="1165"/>
        <v>0</v>
      </c>
      <c r="BE451" s="21">
        <f t="shared" si="1166"/>
        <v>0</v>
      </c>
      <c r="BF451" s="21">
        <f t="shared" si="1167"/>
        <v>0</v>
      </c>
      <c r="BG451" s="21">
        <f t="shared" si="1168"/>
        <v>0</v>
      </c>
      <c r="BH451" s="21">
        <f t="shared" si="1169"/>
        <v>0</v>
      </c>
      <c r="BI451" s="21">
        <f t="shared" si="1170"/>
        <v>0</v>
      </c>
      <c r="BJ451" s="21">
        <f t="shared" si="1171"/>
        <v>0</v>
      </c>
      <c r="BK451" s="17">
        <f t="shared" si="1172"/>
        <v>6.2207359999999996</v>
      </c>
      <c r="BL451" s="22">
        <f t="shared" si="1173"/>
        <v>0</v>
      </c>
      <c r="BM451" s="22">
        <f t="shared" si="1174"/>
        <v>0</v>
      </c>
      <c r="BN451" s="22">
        <f t="shared" si="1175"/>
        <v>0</v>
      </c>
      <c r="BO451" s="22">
        <f t="shared" si="1176"/>
        <v>0</v>
      </c>
      <c r="BP451" s="22">
        <f t="shared" si="1177"/>
        <v>0</v>
      </c>
      <c r="BQ451" s="22">
        <f t="shared" si="1178"/>
        <v>0</v>
      </c>
      <c r="BR451" s="22">
        <f t="shared" si="1179"/>
        <v>0</v>
      </c>
      <c r="BS451" s="22">
        <f t="shared" si="1180"/>
        <v>0</v>
      </c>
      <c r="BT451" s="22">
        <f t="shared" si="1181"/>
        <v>0</v>
      </c>
      <c r="BU451" s="22">
        <f t="shared" si="1182"/>
        <v>0</v>
      </c>
      <c r="BV451" s="22">
        <f t="shared" si="1183"/>
        <v>0</v>
      </c>
      <c r="BW451" s="22">
        <f t="shared" si="1184"/>
        <v>0</v>
      </c>
      <c r="BX451" s="22">
        <f t="shared" si="1185"/>
        <v>0</v>
      </c>
      <c r="BY451" s="22">
        <f t="shared" si="1186"/>
        <v>0</v>
      </c>
      <c r="BZ451" s="22">
        <f t="shared" si="1187"/>
        <v>0</v>
      </c>
      <c r="CA451" s="22">
        <f t="shared" si="1188"/>
        <v>0</v>
      </c>
      <c r="CB451" s="22">
        <f t="shared" si="1189"/>
        <v>0</v>
      </c>
      <c r="CC451" s="22">
        <f t="shared" si="1190"/>
        <v>0</v>
      </c>
      <c r="CD451" s="22">
        <f t="shared" si="1191"/>
        <v>0</v>
      </c>
      <c r="CE451" s="22">
        <f t="shared" si="1192"/>
        <v>0</v>
      </c>
      <c r="CF451" s="22">
        <f t="shared" si="1193"/>
        <v>0</v>
      </c>
      <c r="CG451" s="22">
        <f t="shared" si="1194"/>
        <v>0</v>
      </c>
      <c r="CH451" s="22">
        <f t="shared" si="1195"/>
        <v>0</v>
      </c>
      <c r="CI451" s="22">
        <f t="shared" si="1196"/>
        <v>0</v>
      </c>
      <c r="CJ451" s="22">
        <f t="shared" si="1197"/>
        <v>0</v>
      </c>
      <c r="CK451" s="22">
        <f t="shared" si="1198"/>
        <v>0</v>
      </c>
    </row>
    <row r="452" spans="1:89" x14ac:dyDescent="0.25">
      <c r="A452" t="str">
        <f>VLOOKUP($C452,'Tech Pallet'!$A:$J,10,0)</f>
        <v>NOV</v>
      </c>
      <c r="B452" s="30" t="str">
        <f>VLOOKUP(C452,'Tech Pallet'!A:I,3,0)</f>
        <v>Yasso Mochi</v>
      </c>
      <c r="C452" s="12">
        <f>VLOOKUP($D452,'DU -UCC'!B:C,2,0)</f>
        <v>64326578</v>
      </c>
      <c r="D452" s="84">
        <v>10850001974476</v>
      </c>
      <c r="E452" s="85" t="s">
        <v>518</v>
      </c>
      <c r="F452" s="86">
        <v>665</v>
      </c>
      <c r="G452" s="86">
        <v>0</v>
      </c>
      <c r="H452" s="86">
        <v>0</v>
      </c>
      <c r="I452" s="86">
        <v>0</v>
      </c>
      <c r="J452" s="86">
        <v>0</v>
      </c>
      <c r="K452" s="86">
        <v>0</v>
      </c>
      <c r="L452" s="86">
        <v>0</v>
      </c>
      <c r="M452" s="86">
        <v>0</v>
      </c>
      <c r="N452" s="86">
        <v>0</v>
      </c>
      <c r="O452" s="86">
        <v>0</v>
      </c>
      <c r="P452" s="86">
        <v>0</v>
      </c>
      <c r="Q452" s="86">
        <v>0</v>
      </c>
      <c r="R452" s="86">
        <v>0</v>
      </c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23">
        <f t="shared" si="1142"/>
        <v>665</v>
      </c>
      <c r="AF452">
        <f>VLOOKUP($C452,'Tech Pallet'!$A:$I,9,0)</f>
        <v>252</v>
      </c>
      <c r="AG452">
        <f>VLOOKUP($C452,'Tech Pallet'!$A:$H,8,0)</f>
        <v>2.2719999999999997E-3</v>
      </c>
      <c r="AH452" s="25">
        <f t="shared" si="1143"/>
        <v>0</v>
      </c>
      <c r="AI452" s="25">
        <f t="shared" si="1144"/>
        <v>0</v>
      </c>
      <c r="AJ452" s="8">
        <f t="shared" si="1145"/>
        <v>2.6388888888888888</v>
      </c>
      <c r="AK452" s="21">
        <f t="shared" si="1146"/>
        <v>0</v>
      </c>
      <c r="AL452" s="20">
        <f t="shared" si="1147"/>
        <v>0</v>
      </c>
      <c r="AM452" s="21">
        <f t="shared" si="1148"/>
        <v>0</v>
      </c>
      <c r="AN452" s="21">
        <f t="shared" si="1149"/>
        <v>0</v>
      </c>
      <c r="AO452" s="21">
        <f t="shared" si="1150"/>
        <v>0</v>
      </c>
      <c r="AP452" s="21">
        <f t="shared" si="1151"/>
        <v>0</v>
      </c>
      <c r="AQ452" s="21">
        <f t="shared" si="1152"/>
        <v>0</v>
      </c>
      <c r="AR452" s="21">
        <f t="shared" si="1153"/>
        <v>0</v>
      </c>
      <c r="AS452" s="21">
        <f t="shared" si="1154"/>
        <v>0</v>
      </c>
      <c r="AT452" s="21">
        <f t="shared" si="1155"/>
        <v>0</v>
      </c>
      <c r="AU452" s="21">
        <f t="shared" si="1156"/>
        <v>0</v>
      </c>
      <c r="AV452" s="21">
        <f t="shared" si="1157"/>
        <v>0</v>
      </c>
      <c r="AW452" s="21">
        <f t="shared" si="1158"/>
        <v>0</v>
      </c>
      <c r="AX452" s="21">
        <f t="shared" si="1159"/>
        <v>0</v>
      </c>
      <c r="AY452" s="21">
        <f t="shared" si="1160"/>
        <v>0</v>
      </c>
      <c r="AZ452" s="21">
        <f t="shared" si="1161"/>
        <v>0</v>
      </c>
      <c r="BA452" s="21">
        <f t="shared" si="1162"/>
        <v>0</v>
      </c>
      <c r="BB452" s="21">
        <f t="shared" si="1163"/>
        <v>0</v>
      </c>
      <c r="BC452" s="21">
        <f t="shared" si="1164"/>
        <v>0</v>
      </c>
      <c r="BD452" s="21">
        <f t="shared" si="1165"/>
        <v>0</v>
      </c>
      <c r="BE452" s="21">
        <f t="shared" si="1166"/>
        <v>0</v>
      </c>
      <c r="BF452" s="21">
        <f t="shared" si="1167"/>
        <v>0</v>
      </c>
      <c r="BG452" s="21">
        <f t="shared" si="1168"/>
        <v>0</v>
      </c>
      <c r="BH452" s="21">
        <f t="shared" si="1169"/>
        <v>0</v>
      </c>
      <c r="BI452" s="21">
        <f t="shared" si="1170"/>
        <v>0</v>
      </c>
      <c r="BJ452" s="21">
        <f t="shared" si="1171"/>
        <v>0</v>
      </c>
      <c r="BK452" s="17">
        <f t="shared" si="1172"/>
        <v>1.5108799999999998</v>
      </c>
      <c r="BL452" s="22">
        <f t="shared" si="1173"/>
        <v>0</v>
      </c>
      <c r="BM452" s="22">
        <f t="shared" si="1174"/>
        <v>0</v>
      </c>
      <c r="BN452" s="22">
        <f t="shared" si="1175"/>
        <v>0</v>
      </c>
      <c r="BO452" s="22">
        <f t="shared" si="1176"/>
        <v>0</v>
      </c>
      <c r="BP452" s="22">
        <f t="shared" si="1177"/>
        <v>0</v>
      </c>
      <c r="BQ452" s="22">
        <f t="shared" si="1178"/>
        <v>0</v>
      </c>
      <c r="BR452" s="22">
        <f t="shared" si="1179"/>
        <v>0</v>
      </c>
      <c r="BS452" s="22">
        <f t="shared" si="1180"/>
        <v>0</v>
      </c>
      <c r="BT452" s="22">
        <f t="shared" si="1181"/>
        <v>0</v>
      </c>
      <c r="BU452" s="22">
        <f t="shared" si="1182"/>
        <v>0</v>
      </c>
      <c r="BV452" s="22">
        <f t="shared" si="1183"/>
        <v>0</v>
      </c>
      <c r="BW452" s="22">
        <f t="shared" si="1184"/>
        <v>0</v>
      </c>
      <c r="BX452" s="22">
        <f t="shared" si="1185"/>
        <v>0</v>
      </c>
      <c r="BY452" s="22">
        <f t="shared" si="1186"/>
        <v>0</v>
      </c>
      <c r="BZ452" s="22">
        <f t="shared" si="1187"/>
        <v>0</v>
      </c>
      <c r="CA452" s="22">
        <f t="shared" si="1188"/>
        <v>0</v>
      </c>
      <c r="CB452" s="22">
        <f t="shared" si="1189"/>
        <v>0</v>
      </c>
      <c r="CC452" s="22">
        <f t="shared" si="1190"/>
        <v>0</v>
      </c>
      <c r="CD452" s="22">
        <f t="shared" si="1191"/>
        <v>0</v>
      </c>
      <c r="CE452" s="22">
        <f t="shared" si="1192"/>
        <v>0</v>
      </c>
      <c r="CF452" s="22">
        <f t="shared" si="1193"/>
        <v>0</v>
      </c>
      <c r="CG452" s="22">
        <f t="shared" si="1194"/>
        <v>0</v>
      </c>
      <c r="CH452" s="22">
        <f t="shared" si="1195"/>
        <v>0</v>
      </c>
      <c r="CI452" s="22">
        <f t="shared" si="1196"/>
        <v>0</v>
      </c>
      <c r="CJ452" s="22">
        <f t="shared" si="1197"/>
        <v>0</v>
      </c>
      <c r="CK452" s="22">
        <f t="shared" si="1198"/>
        <v>0</v>
      </c>
    </row>
    <row r="453" spans="1:89" x14ac:dyDescent="0.25">
      <c r="A453" t="str">
        <f>VLOOKUP($C453,'Tech Pallet'!$A:$J,10,0)</f>
        <v>NOV</v>
      </c>
      <c r="B453" s="30" t="str">
        <f>VLOOKUP(C453,'Tech Pallet'!A:I,3,0)</f>
        <v>Yasso Sandwich</v>
      </c>
      <c r="C453" s="12">
        <f>VLOOKUP($D453,'DU -UCC'!B:C,2,0)</f>
        <v>64325517</v>
      </c>
      <c r="D453" s="84">
        <v>10851035003668</v>
      </c>
      <c r="E453" s="85" t="s">
        <v>519</v>
      </c>
      <c r="F453" s="86">
        <v>1407</v>
      </c>
      <c r="G453" s="86">
        <v>0</v>
      </c>
      <c r="H453" s="86">
        <v>0</v>
      </c>
      <c r="I453" s="86">
        <v>0</v>
      </c>
      <c r="J453" s="86">
        <v>0</v>
      </c>
      <c r="K453" s="86">
        <v>0</v>
      </c>
      <c r="L453" s="86">
        <v>0</v>
      </c>
      <c r="M453" s="86">
        <v>0</v>
      </c>
      <c r="N453" s="86">
        <v>0</v>
      </c>
      <c r="O453" s="86">
        <v>0</v>
      </c>
      <c r="P453" s="86">
        <v>0</v>
      </c>
      <c r="Q453" s="86">
        <v>0</v>
      </c>
      <c r="R453" s="86">
        <v>0</v>
      </c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23">
        <f t="shared" si="1142"/>
        <v>1407</v>
      </c>
      <c r="AF453">
        <f>VLOOKUP($C453,'Tech Pallet'!$A:$I,9,0)</f>
        <v>189</v>
      </c>
      <c r="AG453">
        <f>VLOOKUP($C453,'Tech Pallet'!$A:$H,8,0)</f>
        <v>2.0720000000000001E-3</v>
      </c>
      <c r="AH453" s="25">
        <f t="shared" si="1143"/>
        <v>0</v>
      </c>
      <c r="AI453" s="25">
        <f t="shared" si="1144"/>
        <v>0</v>
      </c>
      <c r="AJ453" s="8">
        <f t="shared" si="1145"/>
        <v>7.4444444444444446</v>
      </c>
      <c r="AK453" s="21">
        <f t="shared" si="1146"/>
        <v>0</v>
      </c>
      <c r="AL453" s="20">
        <f t="shared" si="1147"/>
        <v>0</v>
      </c>
      <c r="AM453" s="21">
        <f t="shared" si="1148"/>
        <v>0</v>
      </c>
      <c r="AN453" s="21">
        <f t="shared" si="1149"/>
        <v>0</v>
      </c>
      <c r="AO453" s="21">
        <f t="shared" si="1150"/>
        <v>0</v>
      </c>
      <c r="AP453" s="21">
        <f t="shared" si="1151"/>
        <v>0</v>
      </c>
      <c r="AQ453" s="21">
        <f t="shared" si="1152"/>
        <v>0</v>
      </c>
      <c r="AR453" s="21">
        <f t="shared" si="1153"/>
        <v>0</v>
      </c>
      <c r="AS453" s="21">
        <f t="shared" si="1154"/>
        <v>0</v>
      </c>
      <c r="AT453" s="21">
        <f t="shared" si="1155"/>
        <v>0</v>
      </c>
      <c r="AU453" s="21">
        <f t="shared" si="1156"/>
        <v>0</v>
      </c>
      <c r="AV453" s="21">
        <f t="shared" si="1157"/>
        <v>0</v>
      </c>
      <c r="AW453" s="21">
        <f t="shared" si="1158"/>
        <v>0</v>
      </c>
      <c r="AX453" s="21">
        <f t="shared" si="1159"/>
        <v>0</v>
      </c>
      <c r="AY453" s="21">
        <f t="shared" si="1160"/>
        <v>0</v>
      </c>
      <c r="AZ453" s="21">
        <f t="shared" si="1161"/>
        <v>0</v>
      </c>
      <c r="BA453" s="21">
        <f t="shared" si="1162"/>
        <v>0</v>
      </c>
      <c r="BB453" s="21">
        <f t="shared" si="1163"/>
        <v>0</v>
      </c>
      <c r="BC453" s="21">
        <f t="shared" si="1164"/>
        <v>0</v>
      </c>
      <c r="BD453" s="21">
        <f t="shared" si="1165"/>
        <v>0</v>
      </c>
      <c r="BE453" s="21">
        <f t="shared" si="1166"/>
        <v>0</v>
      </c>
      <c r="BF453" s="21">
        <f t="shared" si="1167"/>
        <v>0</v>
      </c>
      <c r="BG453" s="21">
        <f t="shared" si="1168"/>
        <v>0</v>
      </c>
      <c r="BH453" s="21">
        <f t="shared" si="1169"/>
        <v>0</v>
      </c>
      <c r="BI453" s="21">
        <f t="shared" si="1170"/>
        <v>0</v>
      </c>
      <c r="BJ453" s="21">
        <f t="shared" si="1171"/>
        <v>0</v>
      </c>
      <c r="BK453" s="17">
        <f t="shared" si="1172"/>
        <v>2.9153039999999999</v>
      </c>
      <c r="BL453" s="22">
        <f t="shared" si="1173"/>
        <v>0</v>
      </c>
      <c r="BM453" s="22">
        <f t="shared" si="1174"/>
        <v>0</v>
      </c>
      <c r="BN453" s="22">
        <f t="shared" si="1175"/>
        <v>0</v>
      </c>
      <c r="BO453" s="22">
        <f t="shared" si="1176"/>
        <v>0</v>
      </c>
      <c r="BP453" s="22">
        <f t="shared" si="1177"/>
        <v>0</v>
      </c>
      <c r="BQ453" s="22">
        <f t="shared" si="1178"/>
        <v>0</v>
      </c>
      <c r="BR453" s="22">
        <f t="shared" si="1179"/>
        <v>0</v>
      </c>
      <c r="BS453" s="22">
        <f t="shared" si="1180"/>
        <v>0</v>
      </c>
      <c r="BT453" s="22">
        <f t="shared" si="1181"/>
        <v>0</v>
      </c>
      <c r="BU453" s="22">
        <f t="shared" si="1182"/>
        <v>0</v>
      </c>
      <c r="BV453" s="22">
        <f t="shared" si="1183"/>
        <v>0</v>
      </c>
      <c r="BW453" s="22">
        <f t="shared" si="1184"/>
        <v>0</v>
      </c>
      <c r="BX453" s="22">
        <f t="shared" si="1185"/>
        <v>0</v>
      </c>
      <c r="BY453" s="22">
        <f t="shared" si="1186"/>
        <v>0</v>
      </c>
      <c r="BZ453" s="22">
        <f t="shared" si="1187"/>
        <v>0</v>
      </c>
      <c r="CA453" s="22">
        <f t="shared" si="1188"/>
        <v>0</v>
      </c>
      <c r="CB453" s="22">
        <f t="shared" si="1189"/>
        <v>0</v>
      </c>
      <c r="CC453" s="22">
        <f t="shared" si="1190"/>
        <v>0</v>
      </c>
      <c r="CD453" s="22">
        <f t="shared" si="1191"/>
        <v>0</v>
      </c>
      <c r="CE453" s="22">
        <f t="shared" si="1192"/>
        <v>0</v>
      </c>
      <c r="CF453" s="22">
        <f t="shared" si="1193"/>
        <v>0</v>
      </c>
      <c r="CG453" s="22">
        <f t="shared" si="1194"/>
        <v>0</v>
      </c>
      <c r="CH453" s="22">
        <f t="shared" si="1195"/>
        <v>0</v>
      </c>
      <c r="CI453" s="22">
        <f t="shared" si="1196"/>
        <v>0</v>
      </c>
      <c r="CJ453" s="22">
        <f t="shared" si="1197"/>
        <v>0</v>
      </c>
      <c r="CK453" s="22">
        <f t="shared" si="1198"/>
        <v>0</v>
      </c>
    </row>
    <row r="454" spans="1:89" x14ac:dyDescent="0.25">
      <c r="A454" t="str">
        <f>VLOOKUP($C454,'Tech Pallet'!$A:$J,10,0)</f>
        <v>PIC</v>
      </c>
      <c r="B454" s="30" t="str">
        <f>VLOOKUP(C454,'Tech Pallet'!A:I,3,0)</f>
        <v>PTS</v>
      </c>
      <c r="C454" s="12">
        <f>VLOOKUP($D454,'DU -UCC'!B:C,2,0)</f>
        <v>69554198</v>
      </c>
      <c r="D454" s="84">
        <v>10077567091021</v>
      </c>
      <c r="E454" s="85" t="s">
        <v>521</v>
      </c>
      <c r="F454" s="86">
        <v>4442</v>
      </c>
      <c r="G454" s="86">
        <v>0</v>
      </c>
      <c r="H454" s="86">
        <v>0</v>
      </c>
      <c r="I454" s="86">
        <v>0</v>
      </c>
      <c r="J454" s="86">
        <v>0</v>
      </c>
      <c r="K454" s="86">
        <v>0</v>
      </c>
      <c r="L454" s="86">
        <v>0</v>
      </c>
      <c r="M454" s="86">
        <v>0</v>
      </c>
      <c r="N454" s="86">
        <v>0</v>
      </c>
      <c r="O454" s="86">
        <v>0</v>
      </c>
      <c r="P454" s="86">
        <v>0</v>
      </c>
      <c r="Q454" s="86">
        <v>0</v>
      </c>
      <c r="R454" s="86">
        <v>0</v>
      </c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23">
        <f t="shared" si="1142"/>
        <v>4442</v>
      </c>
      <c r="AF454">
        <f>VLOOKUP($C454,'Tech Pallet'!$A:$I,9,0)</f>
        <v>240</v>
      </c>
      <c r="AG454">
        <f>VLOOKUP($C454,'Tech Pallet'!$A:$H,8,0)</f>
        <v>3.7839999999999996E-3</v>
      </c>
      <c r="AH454" s="25">
        <f t="shared" si="1143"/>
        <v>0</v>
      </c>
      <c r="AI454" s="25">
        <f t="shared" si="1144"/>
        <v>0</v>
      </c>
      <c r="AJ454" s="8">
        <f t="shared" si="1145"/>
        <v>18.508333333333333</v>
      </c>
      <c r="AK454" s="21">
        <f t="shared" si="1146"/>
        <v>0</v>
      </c>
      <c r="AL454" s="20">
        <f t="shared" si="1147"/>
        <v>0</v>
      </c>
      <c r="AM454" s="21">
        <f t="shared" si="1148"/>
        <v>0</v>
      </c>
      <c r="AN454" s="21">
        <f t="shared" si="1149"/>
        <v>0</v>
      </c>
      <c r="AO454" s="21">
        <f t="shared" si="1150"/>
        <v>0</v>
      </c>
      <c r="AP454" s="21">
        <f t="shared" si="1151"/>
        <v>0</v>
      </c>
      <c r="AQ454" s="21">
        <f t="shared" si="1152"/>
        <v>0</v>
      </c>
      <c r="AR454" s="21">
        <f t="shared" si="1153"/>
        <v>0</v>
      </c>
      <c r="AS454" s="21">
        <f t="shared" si="1154"/>
        <v>0</v>
      </c>
      <c r="AT454" s="21">
        <f t="shared" si="1155"/>
        <v>0</v>
      </c>
      <c r="AU454" s="21">
        <f t="shared" si="1156"/>
        <v>0</v>
      </c>
      <c r="AV454" s="21">
        <f t="shared" si="1157"/>
        <v>0</v>
      </c>
      <c r="AW454" s="21">
        <f t="shared" si="1158"/>
        <v>0</v>
      </c>
      <c r="AX454" s="21">
        <f t="shared" si="1159"/>
        <v>0</v>
      </c>
      <c r="AY454" s="21">
        <f t="shared" si="1160"/>
        <v>0</v>
      </c>
      <c r="AZ454" s="21">
        <f t="shared" si="1161"/>
        <v>0</v>
      </c>
      <c r="BA454" s="21">
        <f t="shared" si="1162"/>
        <v>0</v>
      </c>
      <c r="BB454" s="21">
        <f t="shared" si="1163"/>
        <v>0</v>
      </c>
      <c r="BC454" s="21">
        <f t="shared" si="1164"/>
        <v>0</v>
      </c>
      <c r="BD454" s="21">
        <f t="shared" si="1165"/>
        <v>0</v>
      </c>
      <c r="BE454" s="21">
        <f t="shared" si="1166"/>
        <v>0</v>
      </c>
      <c r="BF454" s="21">
        <f t="shared" si="1167"/>
        <v>0</v>
      </c>
      <c r="BG454" s="21">
        <f t="shared" si="1168"/>
        <v>0</v>
      </c>
      <c r="BH454" s="21">
        <f t="shared" si="1169"/>
        <v>0</v>
      </c>
      <c r="BI454" s="21">
        <f t="shared" si="1170"/>
        <v>0</v>
      </c>
      <c r="BJ454" s="21">
        <f t="shared" si="1171"/>
        <v>0</v>
      </c>
      <c r="BK454" s="17">
        <f t="shared" si="1172"/>
        <v>16.808527999999999</v>
      </c>
      <c r="BL454" s="22">
        <f t="shared" si="1173"/>
        <v>0</v>
      </c>
      <c r="BM454" s="22">
        <f t="shared" si="1174"/>
        <v>0</v>
      </c>
      <c r="BN454" s="22">
        <f t="shared" si="1175"/>
        <v>0</v>
      </c>
      <c r="BO454" s="22">
        <f t="shared" si="1176"/>
        <v>0</v>
      </c>
      <c r="BP454" s="22">
        <f t="shared" si="1177"/>
        <v>0</v>
      </c>
      <c r="BQ454" s="22">
        <f t="shared" si="1178"/>
        <v>0</v>
      </c>
      <c r="BR454" s="22">
        <f t="shared" si="1179"/>
        <v>0</v>
      </c>
      <c r="BS454" s="22">
        <f t="shared" si="1180"/>
        <v>0</v>
      </c>
      <c r="BT454" s="22">
        <f t="shared" si="1181"/>
        <v>0</v>
      </c>
      <c r="BU454" s="22">
        <f t="shared" si="1182"/>
        <v>0</v>
      </c>
      <c r="BV454" s="22">
        <f t="shared" si="1183"/>
        <v>0</v>
      </c>
      <c r="BW454" s="22">
        <f t="shared" si="1184"/>
        <v>0</v>
      </c>
      <c r="BX454" s="22">
        <f t="shared" si="1185"/>
        <v>0</v>
      </c>
      <c r="BY454" s="22">
        <f t="shared" si="1186"/>
        <v>0</v>
      </c>
      <c r="BZ454" s="22">
        <f t="shared" si="1187"/>
        <v>0</v>
      </c>
      <c r="CA454" s="22">
        <f t="shared" si="1188"/>
        <v>0</v>
      </c>
      <c r="CB454" s="22">
        <f t="shared" si="1189"/>
        <v>0</v>
      </c>
      <c r="CC454" s="22">
        <f t="shared" si="1190"/>
        <v>0</v>
      </c>
      <c r="CD454" s="22">
        <f t="shared" si="1191"/>
        <v>0</v>
      </c>
      <c r="CE454" s="22">
        <f t="shared" si="1192"/>
        <v>0</v>
      </c>
      <c r="CF454" s="22">
        <f t="shared" si="1193"/>
        <v>0</v>
      </c>
      <c r="CG454" s="22">
        <f t="shared" si="1194"/>
        <v>0</v>
      </c>
      <c r="CH454" s="22">
        <f t="shared" si="1195"/>
        <v>0</v>
      </c>
      <c r="CI454" s="22">
        <f t="shared" si="1196"/>
        <v>0</v>
      </c>
      <c r="CJ454" s="22">
        <f t="shared" si="1197"/>
        <v>0</v>
      </c>
      <c r="CK454" s="22">
        <f t="shared" si="1198"/>
        <v>0</v>
      </c>
    </row>
    <row r="455" spans="1:89" x14ac:dyDescent="0.25">
      <c r="A455" t="str">
        <f>VLOOKUP($C455,'Tech Pallet'!$A:$J,10,0)</f>
        <v>NOV</v>
      </c>
      <c r="B455" s="30" t="str">
        <f>VLOOKUP(C455,'Tech Pallet'!A:I,3,0)</f>
        <v>PG</v>
      </c>
      <c r="C455" s="12">
        <f>VLOOKUP($D455,'DU -UCC'!B:C,2,0)</f>
        <v>67465064</v>
      </c>
      <c r="D455" s="84">
        <v>10077567001228</v>
      </c>
      <c r="E455" s="85" t="s">
        <v>522</v>
      </c>
      <c r="F455" s="86">
        <v>72858</v>
      </c>
      <c r="G455" s="86">
        <v>0</v>
      </c>
      <c r="H455" s="86">
        <v>0</v>
      </c>
      <c r="I455" s="86">
        <v>0</v>
      </c>
      <c r="J455" s="86">
        <v>0</v>
      </c>
      <c r="K455" s="86">
        <v>0</v>
      </c>
      <c r="L455" s="86">
        <v>0</v>
      </c>
      <c r="M455" s="86">
        <v>0</v>
      </c>
      <c r="N455" s="86">
        <v>0</v>
      </c>
      <c r="O455" s="86">
        <v>0</v>
      </c>
      <c r="P455" s="86">
        <v>0</v>
      </c>
      <c r="Q455" s="86">
        <v>0</v>
      </c>
      <c r="R455" s="86">
        <v>0</v>
      </c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23">
        <f t="shared" si="1142"/>
        <v>72858</v>
      </c>
      <c r="AF455">
        <f>VLOOKUP($C455,'Tech Pallet'!$A:$I,9,0)</f>
        <v>130</v>
      </c>
      <c r="AG455">
        <f>VLOOKUP($C455,'Tech Pallet'!$A:$H,8,0)</f>
        <v>1.596E-3</v>
      </c>
      <c r="AH455" s="25">
        <f t="shared" si="1143"/>
        <v>0</v>
      </c>
      <c r="AI455" s="25">
        <f t="shared" si="1144"/>
        <v>0</v>
      </c>
      <c r="AJ455" s="8">
        <f t="shared" si="1145"/>
        <v>560.44615384615383</v>
      </c>
      <c r="AK455" s="21">
        <f t="shared" si="1146"/>
        <v>0</v>
      </c>
      <c r="AL455" s="20">
        <f t="shared" si="1147"/>
        <v>0</v>
      </c>
      <c r="AM455" s="21">
        <f t="shared" si="1148"/>
        <v>0</v>
      </c>
      <c r="AN455" s="21">
        <f t="shared" si="1149"/>
        <v>0</v>
      </c>
      <c r="AO455" s="21">
        <f t="shared" si="1150"/>
        <v>0</v>
      </c>
      <c r="AP455" s="21">
        <f t="shared" si="1151"/>
        <v>0</v>
      </c>
      <c r="AQ455" s="21">
        <f t="shared" si="1152"/>
        <v>0</v>
      </c>
      <c r="AR455" s="21">
        <f t="shared" si="1153"/>
        <v>0</v>
      </c>
      <c r="AS455" s="21">
        <f t="shared" si="1154"/>
        <v>0</v>
      </c>
      <c r="AT455" s="21">
        <f t="shared" si="1155"/>
        <v>0</v>
      </c>
      <c r="AU455" s="21">
        <f t="shared" si="1156"/>
        <v>0</v>
      </c>
      <c r="AV455" s="21">
        <f t="shared" si="1157"/>
        <v>0</v>
      </c>
      <c r="AW455" s="21">
        <f t="shared" si="1158"/>
        <v>0</v>
      </c>
      <c r="AX455" s="21">
        <f t="shared" si="1159"/>
        <v>0</v>
      </c>
      <c r="AY455" s="21">
        <f t="shared" si="1160"/>
        <v>0</v>
      </c>
      <c r="AZ455" s="21">
        <f t="shared" si="1161"/>
        <v>0</v>
      </c>
      <c r="BA455" s="21">
        <f t="shared" si="1162"/>
        <v>0</v>
      </c>
      <c r="BB455" s="21">
        <f t="shared" si="1163"/>
        <v>0</v>
      </c>
      <c r="BC455" s="21">
        <f t="shared" si="1164"/>
        <v>0</v>
      </c>
      <c r="BD455" s="21">
        <f t="shared" si="1165"/>
        <v>0</v>
      </c>
      <c r="BE455" s="21">
        <f t="shared" si="1166"/>
        <v>0</v>
      </c>
      <c r="BF455" s="21">
        <f t="shared" si="1167"/>
        <v>0</v>
      </c>
      <c r="BG455" s="21">
        <f t="shared" si="1168"/>
        <v>0</v>
      </c>
      <c r="BH455" s="21">
        <f t="shared" si="1169"/>
        <v>0</v>
      </c>
      <c r="BI455" s="21">
        <f t="shared" si="1170"/>
        <v>0</v>
      </c>
      <c r="BJ455" s="21">
        <f t="shared" si="1171"/>
        <v>0</v>
      </c>
      <c r="BK455" s="17">
        <f t="shared" si="1172"/>
        <v>116.281368</v>
      </c>
      <c r="BL455" s="22">
        <f t="shared" si="1173"/>
        <v>0</v>
      </c>
      <c r="BM455" s="22">
        <f t="shared" si="1174"/>
        <v>0</v>
      </c>
      <c r="BN455" s="22">
        <f t="shared" si="1175"/>
        <v>0</v>
      </c>
      <c r="BO455" s="22">
        <f t="shared" si="1176"/>
        <v>0</v>
      </c>
      <c r="BP455" s="22">
        <f t="shared" si="1177"/>
        <v>0</v>
      </c>
      <c r="BQ455" s="22">
        <f t="shared" si="1178"/>
        <v>0</v>
      </c>
      <c r="BR455" s="22">
        <f t="shared" si="1179"/>
        <v>0</v>
      </c>
      <c r="BS455" s="22">
        <f t="shared" si="1180"/>
        <v>0</v>
      </c>
      <c r="BT455" s="22">
        <f t="shared" si="1181"/>
        <v>0</v>
      </c>
      <c r="BU455" s="22">
        <f t="shared" si="1182"/>
        <v>0</v>
      </c>
      <c r="BV455" s="22">
        <f t="shared" si="1183"/>
        <v>0</v>
      </c>
      <c r="BW455" s="22">
        <f t="shared" si="1184"/>
        <v>0</v>
      </c>
      <c r="BX455" s="22">
        <f t="shared" si="1185"/>
        <v>0</v>
      </c>
      <c r="BY455" s="22">
        <f t="shared" si="1186"/>
        <v>0</v>
      </c>
      <c r="BZ455" s="22">
        <f t="shared" si="1187"/>
        <v>0</v>
      </c>
      <c r="CA455" s="22">
        <f t="shared" si="1188"/>
        <v>0</v>
      </c>
      <c r="CB455" s="22">
        <f t="shared" si="1189"/>
        <v>0</v>
      </c>
      <c r="CC455" s="22">
        <f t="shared" si="1190"/>
        <v>0</v>
      </c>
      <c r="CD455" s="22">
        <f t="shared" si="1191"/>
        <v>0</v>
      </c>
      <c r="CE455" s="22">
        <f t="shared" si="1192"/>
        <v>0</v>
      </c>
      <c r="CF455" s="22">
        <f t="shared" si="1193"/>
        <v>0</v>
      </c>
      <c r="CG455" s="22">
        <f t="shared" si="1194"/>
        <v>0</v>
      </c>
      <c r="CH455" s="22">
        <f t="shared" si="1195"/>
        <v>0</v>
      </c>
      <c r="CI455" s="22">
        <f t="shared" si="1196"/>
        <v>0</v>
      </c>
      <c r="CJ455" s="22">
        <f t="shared" si="1197"/>
        <v>0</v>
      </c>
      <c r="CK455" s="22">
        <f t="shared" si="1198"/>
        <v>0</v>
      </c>
    </row>
    <row r="456" spans="1:89" x14ac:dyDescent="0.25">
      <c r="A456" t="str">
        <f>VLOOKUP($C456,'Tech Pallet'!$A:$J,10,0)</f>
        <v>NOV</v>
      </c>
      <c r="B456" s="30" t="str">
        <f>VLOOKUP(C456,'Tech Pallet'!A:I,3,0)</f>
        <v>KL Mini Cones</v>
      </c>
      <c r="C456" s="12">
        <f>VLOOKUP($D456,'DU -UCC'!B:C,2,0)</f>
        <v>69628686</v>
      </c>
      <c r="D456" s="84">
        <v>10075856000525</v>
      </c>
      <c r="E456" s="85" t="s">
        <v>525</v>
      </c>
      <c r="F456" s="86">
        <v>17012</v>
      </c>
      <c r="G456" s="86">
        <v>0</v>
      </c>
      <c r="H456" s="86">
        <v>0</v>
      </c>
      <c r="I456" s="86">
        <v>0</v>
      </c>
      <c r="J456" s="86">
        <v>0</v>
      </c>
      <c r="K456" s="86">
        <v>0</v>
      </c>
      <c r="L456" s="86">
        <v>0</v>
      </c>
      <c r="M456" s="86">
        <v>0</v>
      </c>
      <c r="N456" s="86">
        <v>0</v>
      </c>
      <c r="O456" s="86">
        <v>0</v>
      </c>
      <c r="P456" s="86">
        <v>0</v>
      </c>
      <c r="Q456" s="86">
        <v>0</v>
      </c>
      <c r="R456" s="86">
        <v>0</v>
      </c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23">
        <f t="shared" si="1142"/>
        <v>17012</v>
      </c>
      <c r="AF456">
        <f>VLOOKUP($C456,'Tech Pallet'!$A:$I,9,0)</f>
        <v>120</v>
      </c>
      <c r="AG456">
        <f>VLOOKUP($C456,'Tech Pallet'!$A:$H,8,0)</f>
        <v>5.3220000000000003E-3</v>
      </c>
      <c r="AH456" s="25">
        <f t="shared" si="1143"/>
        <v>0</v>
      </c>
      <c r="AI456" s="25">
        <f t="shared" si="1144"/>
        <v>0</v>
      </c>
      <c r="AJ456" s="8">
        <f t="shared" si="1145"/>
        <v>141.76666666666668</v>
      </c>
      <c r="AK456" s="21">
        <f t="shared" si="1146"/>
        <v>0</v>
      </c>
      <c r="AL456" s="20">
        <f t="shared" si="1147"/>
        <v>0</v>
      </c>
      <c r="AM456" s="21">
        <f t="shared" si="1148"/>
        <v>0</v>
      </c>
      <c r="AN456" s="21">
        <f t="shared" si="1149"/>
        <v>0</v>
      </c>
      <c r="AO456" s="21">
        <f t="shared" si="1150"/>
        <v>0</v>
      </c>
      <c r="AP456" s="21">
        <f t="shared" si="1151"/>
        <v>0</v>
      </c>
      <c r="AQ456" s="21">
        <f t="shared" si="1152"/>
        <v>0</v>
      </c>
      <c r="AR456" s="21">
        <f t="shared" si="1153"/>
        <v>0</v>
      </c>
      <c r="AS456" s="21">
        <f t="shared" si="1154"/>
        <v>0</v>
      </c>
      <c r="AT456" s="21">
        <f t="shared" si="1155"/>
        <v>0</v>
      </c>
      <c r="AU456" s="21">
        <f t="shared" si="1156"/>
        <v>0</v>
      </c>
      <c r="AV456" s="21">
        <f t="shared" si="1157"/>
        <v>0</v>
      </c>
      <c r="AW456" s="21">
        <f t="shared" si="1158"/>
        <v>0</v>
      </c>
      <c r="AX456" s="21">
        <f t="shared" si="1159"/>
        <v>0</v>
      </c>
      <c r="AY456" s="21">
        <f t="shared" si="1160"/>
        <v>0</v>
      </c>
      <c r="AZ456" s="21">
        <f t="shared" si="1161"/>
        <v>0</v>
      </c>
      <c r="BA456" s="21">
        <f t="shared" si="1162"/>
        <v>0</v>
      </c>
      <c r="BB456" s="21">
        <f t="shared" si="1163"/>
        <v>0</v>
      </c>
      <c r="BC456" s="21">
        <f t="shared" si="1164"/>
        <v>0</v>
      </c>
      <c r="BD456" s="21">
        <f t="shared" si="1165"/>
        <v>0</v>
      </c>
      <c r="BE456" s="21">
        <f t="shared" si="1166"/>
        <v>0</v>
      </c>
      <c r="BF456" s="21">
        <f t="shared" si="1167"/>
        <v>0</v>
      </c>
      <c r="BG456" s="21">
        <f t="shared" si="1168"/>
        <v>0</v>
      </c>
      <c r="BH456" s="21">
        <f t="shared" si="1169"/>
        <v>0</v>
      </c>
      <c r="BI456" s="21">
        <f t="shared" si="1170"/>
        <v>0</v>
      </c>
      <c r="BJ456" s="21">
        <f t="shared" si="1171"/>
        <v>0</v>
      </c>
      <c r="BK456" s="17">
        <f t="shared" si="1172"/>
        <v>90.537863999999999</v>
      </c>
      <c r="BL456" s="22">
        <f t="shared" si="1173"/>
        <v>0</v>
      </c>
      <c r="BM456" s="22">
        <f t="shared" si="1174"/>
        <v>0</v>
      </c>
      <c r="BN456" s="22">
        <f t="shared" si="1175"/>
        <v>0</v>
      </c>
      <c r="BO456" s="22">
        <f t="shared" si="1176"/>
        <v>0</v>
      </c>
      <c r="BP456" s="22">
        <f t="shared" si="1177"/>
        <v>0</v>
      </c>
      <c r="BQ456" s="22">
        <f t="shared" si="1178"/>
        <v>0</v>
      </c>
      <c r="BR456" s="22">
        <f t="shared" si="1179"/>
        <v>0</v>
      </c>
      <c r="BS456" s="22">
        <f t="shared" si="1180"/>
        <v>0</v>
      </c>
      <c r="BT456" s="22">
        <f t="shared" si="1181"/>
        <v>0</v>
      </c>
      <c r="BU456" s="22">
        <f t="shared" si="1182"/>
        <v>0</v>
      </c>
      <c r="BV456" s="22">
        <f t="shared" si="1183"/>
        <v>0</v>
      </c>
      <c r="BW456" s="22">
        <f t="shared" si="1184"/>
        <v>0</v>
      </c>
      <c r="BX456" s="22">
        <f t="shared" si="1185"/>
        <v>0</v>
      </c>
      <c r="BY456" s="22">
        <f t="shared" si="1186"/>
        <v>0</v>
      </c>
      <c r="BZ456" s="22">
        <f t="shared" si="1187"/>
        <v>0</v>
      </c>
      <c r="CA456" s="22">
        <f t="shared" si="1188"/>
        <v>0</v>
      </c>
      <c r="CB456" s="22">
        <f t="shared" si="1189"/>
        <v>0</v>
      </c>
      <c r="CC456" s="22">
        <f t="shared" si="1190"/>
        <v>0</v>
      </c>
      <c r="CD456" s="22">
        <f t="shared" si="1191"/>
        <v>0</v>
      </c>
      <c r="CE456" s="22">
        <f t="shared" si="1192"/>
        <v>0</v>
      </c>
      <c r="CF456" s="22">
        <f t="shared" si="1193"/>
        <v>0</v>
      </c>
      <c r="CG456" s="22">
        <f t="shared" si="1194"/>
        <v>0</v>
      </c>
      <c r="CH456" s="22">
        <f t="shared" si="1195"/>
        <v>0</v>
      </c>
      <c r="CI456" s="22">
        <f t="shared" si="1196"/>
        <v>0</v>
      </c>
      <c r="CJ456" s="22">
        <f t="shared" si="1197"/>
        <v>0</v>
      </c>
      <c r="CK456" s="22">
        <f t="shared" si="1198"/>
        <v>0</v>
      </c>
    </row>
    <row r="457" spans="1:89" x14ac:dyDescent="0.25">
      <c r="A457" t="str">
        <f>VLOOKUP($C457,'Tech Pallet'!$A:$J,10,0)</f>
        <v>PIC</v>
      </c>
      <c r="B457" s="30" t="str">
        <f>VLOOKUP(C457,'Tech Pallet'!A:I,3,0)</f>
        <v>48oz</v>
      </c>
      <c r="C457" s="12">
        <f>VLOOKUP($D457,'DU -UCC'!B:C,2,0)</f>
        <v>68737749</v>
      </c>
      <c r="D457" s="84">
        <v>10077567000948</v>
      </c>
      <c r="E457" s="85" t="s">
        <v>527</v>
      </c>
      <c r="F457" s="86">
        <v>87244</v>
      </c>
      <c r="G457" s="86">
        <v>0</v>
      </c>
      <c r="H457" s="86">
        <v>0</v>
      </c>
      <c r="I457" s="86">
        <v>0</v>
      </c>
      <c r="J457" s="86">
        <v>0</v>
      </c>
      <c r="K457" s="86">
        <v>0</v>
      </c>
      <c r="L457" s="86">
        <v>0</v>
      </c>
      <c r="M457" s="86">
        <v>0</v>
      </c>
      <c r="N457" s="86">
        <v>0</v>
      </c>
      <c r="O457" s="86">
        <v>0</v>
      </c>
      <c r="P457" s="86">
        <v>0</v>
      </c>
      <c r="Q457" s="86">
        <v>0</v>
      </c>
      <c r="R457" s="86">
        <v>0</v>
      </c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23">
        <f t="shared" si="1142"/>
        <v>87244</v>
      </c>
      <c r="AF457">
        <f>VLOOKUP($C457,'Tech Pallet'!$A:$I,9,0)</f>
        <v>176</v>
      </c>
      <c r="AG457">
        <f>VLOOKUP($C457,'Tech Pallet'!$A:$H,8,0)</f>
        <v>8.5199999999999998E-3</v>
      </c>
      <c r="AH457" s="25">
        <f t="shared" si="1143"/>
        <v>0</v>
      </c>
      <c r="AI457" s="25">
        <f t="shared" si="1144"/>
        <v>0</v>
      </c>
      <c r="AJ457" s="8">
        <f t="shared" si="1145"/>
        <v>495.70454545454544</v>
      </c>
      <c r="AK457" s="21">
        <f t="shared" si="1146"/>
        <v>0</v>
      </c>
      <c r="AL457" s="20">
        <f t="shared" si="1147"/>
        <v>0</v>
      </c>
      <c r="AM457" s="21">
        <f t="shared" si="1148"/>
        <v>0</v>
      </c>
      <c r="AN457" s="21">
        <f t="shared" si="1149"/>
        <v>0</v>
      </c>
      <c r="AO457" s="21">
        <f t="shared" si="1150"/>
        <v>0</v>
      </c>
      <c r="AP457" s="21">
        <f t="shared" si="1151"/>
        <v>0</v>
      </c>
      <c r="AQ457" s="21">
        <f t="shared" si="1152"/>
        <v>0</v>
      </c>
      <c r="AR457" s="21">
        <f t="shared" si="1153"/>
        <v>0</v>
      </c>
      <c r="AS457" s="21">
        <f t="shared" si="1154"/>
        <v>0</v>
      </c>
      <c r="AT457" s="21">
        <f t="shared" si="1155"/>
        <v>0</v>
      </c>
      <c r="AU457" s="21">
        <f t="shared" si="1156"/>
        <v>0</v>
      </c>
      <c r="AV457" s="21">
        <f t="shared" si="1157"/>
        <v>0</v>
      </c>
      <c r="AW457" s="21">
        <f t="shared" si="1158"/>
        <v>0</v>
      </c>
      <c r="AX457" s="21">
        <f t="shared" si="1159"/>
        <v>0</v>
      </c>
      <c r="AY457" s="21">
        <f t="shared" si="1160"/>
        <v>0</v>
      </c>
      <c r="AZ457" s="21">
        <f t="shared" si="1161"/>
        <v>0</v>
      </c>
      <c r="BA457" s="21">
        <f t="shared" si="1162"/>
        <v>0</v>
      </c>
      <c r="BB457" s="21">
        <f t="shared" si="1163"/>
        <v>0</v>
      </c>
      <c r="BC457" s="21">
        <f t="shared" si="1164"/>
        <v>0</v>
      </c>
      <c r="BD457" s="21">
        <f t="shared" si="1165"/>
        <v>0</v>
      </c>
      <c r="BE457" s="21">
        <f t="shared" si="1166"/>
        <v>0</v>
      </c>
      <c r="BF457" s="21">
        <f t="shared" si="1167"/>
        <v>0</v>
      </c>
      <c r="BG457" s="21">
        <f t="shared" si="1168"/>
        <v>0</v>
      </c>
      <c r="BH457" s="21">
        <f t="shared" si="1169"/>
        <v>0</v>
      </c>
      <c r="BI457" s="21">
        <f t="shared" si="1170"/>
        <v>0</v>
      </c>
      <c r="BJ457" s="21">
        <f t="shared" si="1171"/>
        <v>0</v>
      </c>
      <c r="BK457" s="17">
        <f t="shared" si="1172"/>
        <v>743.31888000000004</v>
      </c>
      <c r="BL457" s="22">
        <f t="shared" si="1173"/>
        <v>0</v>
      </c>
      <c r="BM457" s="22">
        <f t="shared" si="1174"/>
        <v>0</v>
      </c>
      <c r="BN457" s="22">
        <f t="shared" si="1175"/>
        <v>0</v>
      </c>
      <c r="BO457" s="22">
        <f t="shared" si="1176"/>
        <v>0</v>
      </c>
      <c r="BP457" s="22">
        <f t="shared" si="1177"/>
        <v>0</v>
      </c>
      <c r="BQ457" s="22">
        <f t="shared" si="1178"/>
        <v>0</v>
      </c>
      <c r="BR457" s="22">
        <f t="shared" si="1179"/>
        <v>0</v>
      </c>
      <c r="BS457" s="22">
        <f t="shared" si="1180"/>
        <v>0</v>
      </c>
      <c r="BT457" s="22">
        <f t="shared" si="1181"/>
        <v>0</v>
      </c>
      <c r="BU457" s="22">
        <f t="shared" si="1182"/>
        <v>0</v>
      </c>
      <c r="BV457" s="22">
        <f t="shared" si="1183"/>
        <v>0</v>
      </c>
      <c r="BW457" s="22">
        <f t="shared" si="1184"/>
        <v>0</v>
      </c>
      <c r="BX457" s="22">
        <f t="shared" si="1185"/>
        <v>0</v>
      </c>
      <c r="BY457" s="22">
        <f t="shared" si="1186"/>
        <v>0</v>
      </c>
      <c r="BZ457" s="22">
        <f t="shared" si="1187"/>
        <v>0</v>
      </c>
      <c r="CA457" s="22">
        <f t="shared" si="1188"/>
        <v>0</v>
      </c>
      <c r="CB457" s="22">
        <f t="shared" si="1189"/>
        <v>0</v>
      </c>
      <c r="CC457" s="22">
        <f t="shared" si="1190"/>
        <v>0</v>
      </c>
      <c r="CD457" s="22">
        <f t="shared" si="1191"/>
        <v>0</v>
      </c>
      <c r="CE457" s="22">
        <f t="shared" si="1192"/>
        <v>0</v>
      </c>
      <c r="CF457" s="22">
        <f t="shared" si="1193"/>
        <v>0</v>
      </c>
      <c r="CG457" s="22">
        <f t="shared" si="1194"/>
        <v>0</v>
      </c>
      <c r="CH457" s="22">
        <f t="shared" si="1195"/>
        <v>0</v>
      </c>
      <c r="CI457" s="22">
        <f t="shared" si="1196"/>
        <v>0</v>
      </c>
      <c r="CJ457" s="22">
        <f t="shared" si="1197"/>
        <v>0</v>
      </c>
      <c r="CK457" s="22">
        <f t="shared" si="1198"/>
        <v>0</v>
      </c>
    </row>
    <row r="458" spans="1:89" x14ac:dyDescent="0.25">
      <c r="A458" t="str">
        <f>VLOOKUP($C458,'Tech Pallet'!$A:$J,10,0)</f>
        <v>PIC</v>
      </c>
      <c r="B458" s="30" t="str">
        <f>VLOOKUP(C458,'Tech Pallet'!A:I,3,0)</f>
        <v>Topped</v>
      </c>
      <c r="C458" s="12">
        <f>VLOOKUP($D458,'DU -UCC'!B:C,2,0)</f>
        <v>68354592</v>
      </c>
      <c r="D458" s="84">
        <v>10076840003096</v>
      </c>
      <c r="E458" s="85" t="s">
        <v>529</v>
      </c>
      <c r="F458" s="86">
        <v>28751</v>
      </c>
      <c r="G458" s="86">
        <v>511</v>
      </c>
      <c r="H458" s="86">
        <v>395</v>
      </c>
      <c r="I458" s="86">
        <v>936</v>
      </c>
      <c r="J458" s="86">
        <v>1013</v>
      </c>
      <c r="K458" s="86">
        <v>0</v>
      </c>
      <c r="L458" s="86">
        <v>0</v>
      </c>
      <c r="M458" s="86">
        <v>0</v>
      </c>
      <c r="N458" s="86">
        <v>0</v>
      </c>
      <c r="O458" s="86">
        <v>0</v>
      </c>
      <c r="P458" s="86">
        <v>0</v>
      </c>
      <c r="Q458" s="86">
        <v>0</v>
      </c>
      <c r="R458" s="86">
        <v>0</v>
      </c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23">
        <f t="shared" si="1142"/>
        <v>31606</v>
      </c>
      <c r="AF458">
        <f>VLOOKUP($C458,'Tech Pallet'!$A:$I,9,0)</f>
        <v>240</v>
      </c>
      <c r="AG458">
        <f>VLOOKUP($C458,'Tech Pallet'!$A:$H,8,0)</f>
        <v>3.5999999999999999E-3</v>
      </c>
      <c r="AH458" s="25">
        <f t="shared" si="1143"/>
        <v>2855</v>
      </c>
      <c r="AI458" s="25">
        <f t="shared" si="1144"/>
        <v>0</v>
      </c>
      <c r="AJ458" s="8">
        <f t="shared" si="1145"/>
        <v>119.79583333333333</v>
      </c>
      <c r="AK458" s="21">
        <f t="shared" si="1146"/>
        <v>11.895833333333334</v>
      </c>
      <c r="AL458" s="20">
        <f t="shared" si="1147"/>
        <v>0</v>
      </c>
      <c r="AM458" s="21">
        <f t="shared" si="1148"/>
        <v>2.1291666666666669</v>
      </c>
      <c r="AN458" s="21">
        <f t="shared" si="1149"/>
        <v>1.6458333333333333</v>
      </c>
      <c r="AO458" s="21">
        <f t="shared" si="1150"/>
        <v>3.9</v>
      </c>
      <c r="AP458" s="21">
        <f t="shared" si="1151"/>
        <v>4.2208333333333332</v>
      </c>
      <c r="AQ458" s="21">
        <f t="shared" si="1152"/>
        <v>0</v>
      </c>
      <c r="AR458" s="21">
        <f t="shared" si="1153"/>
        <v>0</v>
      </c>
      <c r="AS458" s="21">
        <f t="shared" si="1154"/>
        <v>0</v>
      </c>
      <c r="AT458" s="21">
        <f t="shared" si="1155"/>
        <v>0</v>
      </c>
      <c r="AU458" s="21">
        <f t="shared" si="1156"/>
        <v>0</v>
      </c>
      <c r="AV458" s="21">
        <f t="shared" si="1157"/>
        <v>0</v>
      </c>
      <c r="AW458" s="21">
        <f t="shared" si="1158"/>
        <v>0</v>
      </c>
      <c r="AX458" s="21">
        <f t="shared" si="1159"/>
        <v>0</v>
      </c>
      <c r="AY458" s="21">
        <f t="shared" si="1160"/>
        <v>0</v>
      </c>
      <c r="AZ458" s="21">
        <f t="shared" si="1161"/>
        <v>0</v>
      </c>
      <c r="BA458" s="21">
        <f t="shared" si="1162"/>
        <v>0</v>
      </c>
      <c r="BB458" s="21">
        <f t="shared" si="1163"/>
        <v>0</v>
      </c>
      <c r="BC458" s="21">
        <f t="shared" si="1164"/>
        <v>0</v>
      </c>
      <c r="BD458" s="21">
        <f t="shared" si="1165"/>
        <v>0</v>
      </c>
      <c r="BE458" s="21">
        <f t="shared" si="1166"/>
        <v>0</v>
      </c>
      <c r="BF458" s="21">
        <f t="shared" si="1167"/>
        <v>0</v>
      </c>
      <c r="BG458" s="21">
        <f t="shared" si="1168"/>
        <v>0</v>
      </c>
      <c r="BH458" s="21">
        <f t="shared" si="1169"/>
        <v>0</v>
      </c>
      <c r="BI458" s="21">
        <f t="shared" si="1170"/>
        <v>0</v>
      </c>
      <c r="BJ458" s="21">
        <f t="shared" si="1171"/>
        <v>0</v>
      </c>
      <c r="BK458" s="17">
        <f t="shared" si="1172"/>
        <v>103.50359999999999</v>
      </c>
      <c r="BL458" s="22">
        <f t="shared" si="1173"/>
        <v>10.278</v>
      </c>
      <c r="BM458" s="22">
        <f t="shared" si="1174"/>
        <v>0</v>
      </c>
      <c r="BN458" s="22">
        <f t="shared" si="1175"/>
        <v>1.8395999999999999</v>
      </c>
      <c r="BO458" s="22">
        <f t="shared" si="1176"/>
        <v>1.4219999999999999</v>
      </c>
      <c r="BP458" s="22">
        <f t="shared" si="1177"/>
        <v>3.3695999999999997</v>
      </c>
      <c r="BQ458" s="22">
        <f t="shared" si="1178"/>
        <v>3.6467999999999998</v>
      </c>
      <c r="BR458" s="22">
        <f t="shared" si="1179"/>
        <v>0</v>
      </c>
      <c r="BS458" s="22">
        <f t="shared" si="1180"/>
        <v>0</v>
      </c>
      <c r="BT458" s="22">
        <f t="shared" si="1181"/>
        <v>0</v>
      </c>
      <c r="BU458" s="22">
        <f t="shared" si="1182"/>
        <v>0</v>
      </c>
      <c r="BV458" s="22">
        <f t="shared" si="1183"/>
        <v>0</v>
      </c>
      <c r="BW458" s="22">
        <f t="shared" si="1184"/>
        <v>0</v>
      </c>
      <c r="BX458" s="22">
        <f t="shared" si="1185"/>
        <v>0</v>
      </c>
      <c r="BY458" s="22">
        <f t="shared" si="1186"/>
        <v>0</v>
      </c>
      <c r="BZ458" s="22">
        <f t="shared" si="1187"/>
        <v>0</v>
      </c>
      <c r="CA458" s="22">
        <f t="shared" si="1188"/>
        <v>0</v>
      </c>
      <c r="CB458" s="22">
        <f t="shared" si="1189"/>
        <v>0</v>
      </c>
      <c r="CC458" s="22">
        <f t="shared" si="1190"/>
        <v>0</v>
      </c>
      <c r="CD458" s="22">
        <f t="shared" si="1191"/>
        <v>0</v>
      </c>
      <c r="CE458" s="22">
        <f t="shared" si="1192"/>
        <v>0</v>
      </c>
      <c r="CF458" s="22">
        <f t="shared" si="1193"/>
        <v>0</v>
      </c>
      <c r="CG458" s="22">
        <f t="shared" si="1194"/>
        <v>0</v>
      </c>
      <c r="CH458" s="22">
        <f t="shared" si="1195"/>
        <v>0</v>
      </c>
      <c r="CI458" s="22">
        <f t="shared" si="1196"/>
        <v>0</v>
      </c>
      <c r="CJ458" s="22">
        <f t="shared" si="1197"/>
        <v>0</v>
      </c>
      <c r="CK458" s="22">
        <f t="shared" si="1198"/>
        <v>0</v>
      </c>
    </row>
    <row r="459" spans="1:89" x14ac:dyDescent="0.25">
      <c r="A459" t="str">
        <f>VLOOKUP($C459,'Tech Pallet'!$A:$J,10,0)</f>
        <v>PIC</v>
      </c>
      <c r="B459" s="30" t="str">
        <f>VLOOKUP(C459,'Tech Pallet'!A:I,3,0)</f>
        <v>48oz</v>
      </c>
      <c r="C459" s="12">
        <f>VLOOKUP($D459,'DU -UCC'!B:C,2,0)</f>
        <v>69568965</v>
      </c>
      <c r="D459" s="84">
        <v>10077567281965</v>
      </c>
      <c r="E459" s="85" t="s">
        <v>531</v>
      </c>
      <c r="F459" s="86">
        <v>148709</v>
      </c>
      <c r="G459" s="86">
        <v>0</v>
      </c>
      <c r="H459" s="86">
        <v>0</v>
      </c>
      <c r="I459" s="86">
        <v>0</v>
      </c>
      <c r="J459" s="86">
        <v>0</v>
      </c>
      <c r="K459" s="86">
        <v>0</v>
      </c>
      <c r="L459" s="86">
        <v>0</v>
      </c>
      <c r="M459" s="86">
        <v>0</v>
      </c>
      <c r="N459" s="86">
        <v>0</v>
      </c>
      <c r="O459" s="86">
        <v>0</v>
      </c>
      <c r="P459" s="86">
        <v>0</v>
      </c>
      <c r="Q459" s="86">
        <v>0</v>
      </c>
      <c r="R459" s="86">
        <v>0</v>
      </c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23">
        <f t="shared" si="1142"/>
        <v>148709</v>
      </c>
      <c r="AF459">
        <f>VLOOKUP($C459,'Tech Pallet'!$A:$I,9,0)</f>
        <v>176</v>
      </c>
      <c r="AG459">
        <f>VLOOKUP($C459,'Tech Pallet'!$A:$H,8,0)</f>
        <v>8.5199999999999998E-3</v>
      </c>
      <c r="AH459" s="25">
        <f t="shared" si="1143"/>
        <v>0</v>
      </c>
      <c r="AI459" s="25">
        <f t="shared" si="1144"/>
        <v>0</v>
      </c>
      <c r="AJ459" s="8">
        <f t="shared" si="1145"/>
        <v>844.9375</v>
      </c>
      <c r="AK459" s="21">
        <f t="shared" si="1146"/>
        <v>0</v>
      </c>
      <c r="AL459" s="20">
        <f t="shared" si="1147"/>
        <v>0</v>
      </c>
      <c r="AM459" s="21">
        <f t="shared" si="1148"/>
        <v>0</v>
      </c>
      <c r="AN459" s="21">
        <f t="shared" si="1149"/>
        <v>0</v>
      </c>
      <c r="AO459" s="21">
        <f t="shared" si="1150"/>
        <v>0</v>
      </c>
      <c r="AP459" s="21">
        <f t="shared" si="1151"/>
        <v>0</v>
      </c>
      <c r="AQ459" s="21">
        <f t="shared" si="1152"/>
        <v>0</v>
      </c>
      <c r="AR459" s="21">
        <f t="shared" si="1153"/>
        <v>0</v>
      </c>
      <c r="AS459" s="21">
        <f t="shared" si="1154"/>
        <v>0</v>
      </c>
      <c r="AT459" s="21">
        <f t="shared" si="1155"/>
        <v>0</v>
      </c>
      <c r="AU459" s="21">
        <f t="shared" si="1156"/>
        <v>0</v>
      </c>
      <c r="AV459" s="21">
        <f t="shared" si="1157"/>
        <v>0</v>
      </c>
      <c r="AW459" s="21">
        <f t="shared" si="1158"/>
        <v>0</v>
      </c>
      <c r="AX459" s="21">
        <f t="shared" si="1159"/>
        <v>0</v>
      </c>
      <c r="AY459" s="21">
        <f t="shared" si="1160"/>
        <v>0</v>
      </c>
      <c r="AZ459" s="21">
        <f t="shared" si="1161"/>
        <v>0</v>
      </c>
      <c r="BA459" s="21">
        <f t="shared" si="1162"/>
        <v>0</v>
      </c>
      <c r="BB459" s="21">
        <f t="shared" si="1163"/>
        <v>0</v>
      </c>
      <c r="BC459" s="21">
        <f t="shared" si="1164"/>
        <v>0</v>
      </c>
      <c r="BD459" s="21">
        <f t="shared" si="1165"/>
        <v>0</v>
      </c>
      <c r="BE459" s="21">
        <f t="shared" si="1166"/>
        <v>0</v>
      </c>
      <c r="BF459" s="21">
        <f t="shared" si="1167"/>
        <v>0</v>
      </c>
      <c r="BG459" s="21">
        <f t="shared" si="1168"/>
        <v>0</v>
      </c>
      <c r="BH459" s="21">
        <f t="shared" si="1169"/>
        <v>0</v>
      </c>
      <c r="BI459" s="21">
        <f t="shared" si="1170"/>
        <v>0</v>
      </c>
      <c r="BJ459" s="21">
        <f t="shared" si="1171"/>
        <v>0</v>
      </c>
      <c r="BK459" s="17">
        <f t="shared" si="1172"/>
        <v>1267.0006799999999</v>
      </c>
      <c r="BL459" s="22">
        <f t="shared" si="1173"/>
        <v>0</v>
      </c>
      <c r="BM459" s="22">
        <f t="shared" si="1174"/>
        <v>0</v>
      </c>
      <c r="BN459" s="22">
        <f t="shared" si="1175"/>
        <v>0</v>
      </c>
      <c r="BO459" s="22">
        <f t="shared" si="1176"/>
        <v>0</v>
      </c>
      <c r="BP459" s="22">
        <f t="shared" si="1177"/>
        <v>0</v>
      </c>
      <c r="BQ459" s="22">
        <f t="shared" si="1178"/>
        <v>0</v>
      </c>
      <c r="BR459" s="22">
        <f t="shared" si="1179"/>
        <v>0</v>
      </c>
      <c r="BS459" s="22">
        <f t="shared" si="1180"/>
        <v>0</v>
      </c>
      <c r="BT459" s="22">
        <f t="shared" si="1181"/>
        <v>0</v>
      </c>
      <c r="BU459" s="22">
        <f t="shared" si="1182"/>
        <v>0</v>
      </c>
      <c r="BV459" s="22">
        <f t="shared" si="1183"/>
        <v>0</v>
      </c>
      <c r="BW459" s="22">
        <f t="shared" si="1184"/>
        <v>0</v>
      </c>
      <c r="BX459" s="22">
        <f t="shared" si="1185"/>
        <v>0</v>
      </c>
      <c r="BY459" s="22">
        <f t="shared" si="1186"/>
        <v>0</v>
      </c>
      <c r="BZ459" s="22">
        <f t="shared" si="1187"/>
        <v>0</v>
      </c>
      <c r="CA459" s="22">
        <f t="shared" si="1188"/>
        <v>0</v>
      </c>
      <c r="CB459" s="22">
        <f t="shared" si="1189"/>
        <v>0</v>
      </c>
      <c r="CC459" s="22">
        <f t="shared" si="1190"/>
        <v>0</v>
      </c>
      <c r="CD459" s="22">
        <f t="shared" si="1191"/>
        <v>0</v>
      </c>
      <c r="CE459" s="22">
        <f t="shared" si="1192"/>
        <v>0</v>
      </c>
      <c r="CF459" s="22">
        <f t="shared" si="1193"/>
        <v>0</v>
      </c>
      <c r="CG459" s="22">
        <f t="shared" si="1194"/>
        <v>0</v>
      </c>
      <c r="CH459" s="22">
        <f t="shared" si="1195"/>
        <v>0</v>
      </c>
      <c r="CI459" s="22">
        <f t="shared" si="1196"/>
        <v>0</v>
      </c>
      <c r="CJ459" s="22">
        <f t="shared" si="1197"/>
        <v>0</v>
      </c>
      <c r="CK459" s="22">
        <f t="shared" si="1198"/>
        <v>0</v>
      </c>
    </row>
    <row r="460" spans="1:89" x14ac:dyDescent="0.25">
      <c r="A460" t="str">
        <f>VLOOKUP($C460,'Tech Pallet'!$A:$J,10,0)</f>
        <v>NOV</v>
      </c>
      <c r="B460" s="30" t="str">
        <f>VLOOKUP(C460,'Tech Pallet'!A:I,3,0)</f>
        <v>KL Mini Cones</v>
      </c>
      <c r="C460" s="12">
        <f>VLOOKUP($D460,'DU -UCC'!B:C,2,0)</f>
        <v>69629470</v>
      </c>
      <c r="D460" s="84">
        <v>10075856000549</v>
      </c>
      <c r="E460" s="85" t="s">
        <v>532</v>
      </c>
      <c r="F460" s="86">
        <v>53847</v>
      </c>
      <c r="G460" s="86">
        <v>576</v>
      </c>
      <c r="H460" s="86">
        <v>144</v>
      </c>
      <c r="I460" s="86">
        <v>0</v>
      </c>
      <c r="J460" s="86">
        <v>0</v>
      </c>
      <c r="K460" s="86">
        <v>0</v>
      </c>
      <c r="L460" s="86">
        <v>0</v>
      </c>
      <c r="M460" s="86">
        <v>0</v>
      </c>
      <c r="N460" s="86">
        <v>0</v>
      </c>
      <c r="O460" s="86">
        <v>0</v>
      </c>
      <c r="P460" s="86">
        <v>0</v>
      </c>
      <c r="Q460" s="86">
        <v>0</v>
      </c>
      <c r="R460" s="86">
        <v>0</v>
      </c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23">
        <f t="shared" si="1142"/>
        <v>54567</v>
      </c>
      <c r="AF460">
        <f>VLOOKUP($C460,'Tech Pallet'!$A:$I,9,0)</f>
        <v>120</v>
      </c>
      <c r="AG460">
        <f>VLOOKUP($C460,'Tech Pallet'!$A:$H,8,0)</f>
        <v>5.3220000000000003E-3</v>
      </c>
      <c r="AH460" s="25">
        <f t="shared" si="1143"/>
        <v>720</v>
      </c>
      <c r="AI460" s="25">
        <f t="shared" si="1144"/>
        <v>0</v>
      </c>
      <c r="AJ460" s="8">
        <f t="shared" si="1145"/>
        <v>448.72500000000002</v>
      </c>
      <c r="AK460" s="21">
        <f t="shared" si="1146"/>
        <v>6</v>
      </c>
      <c r="AL460" s="20">
        <f t="shared" si="1147"/>
        <v>0</v>
      </c>
      <c r="AM460" s="21">
        <f t="shared" si="1148"/>
        <v>4.8</v>
      </c>
      <c r="AN460" s="21">
        <f t="shared" si="1149"/>
        <v>1.2</v>
      </c>
      <c r="AO460" s="21">
        <f t="shared" si="1150"/>
        <v>0</v>
      </c>
      <c r="AP460" s="21">
        <f t="shared" si="1151"/>
        <v>0</v>
      </c>
      <c r="AQ460" s="21">
        <f t="shared" si="1152"/>
        <v>0</v>
      </c>
      <c r="AR460" s="21">
        <f t="shared" si="1153"/>
        <v>0</v>
      </c>
      <c r="AS460" s="21">
        <f t="shared" si="1154"/>
        <v>0</v>
      </c>
      <c r="AT460" s="21">
        <f t="shared" si="1155"/>
        <v>0</v>
      </c>
      <c r="AU460" s="21">
        <f t="shared" si="1156"/>
        <v>0</v>
      </c>
      <c r="AV460" s="21">
        <f t="shared" si="1157"/>
        <v>0</v>
      </c>
      <c r="AW460" s="21">
        <f t="shared" si="1158"/>
        <v>0</v>
      </c>
      <c r="AX460" s="21">
        <f t="shared" si="1159"/>
        <v>0</v>
      </c>
      <c r="AY460" s="21">
        <f t="shared" si="1160"/>
        <v>0</v>
      </c>
      <c r="AZ460" s="21">
        <f t="shared" si="1161"/>
        <v>0</v>
      </c>
      <c r="BA460" s="21">
        <f t="shared" si="1162"/>
        <v>0</v>
      </c>
      <c r="BB460" s="21">
        <f t="shared" si="1163"/>
        <v>0</v>
      </c>
      <c r="BC460" s="21">
        <f t="shared" si="1164"/>
        <v>0</v>
      </c>
      <c r="BD460" s="21">
        <f t="shared" si="1165"/>
        <v>0</v>
      </c>
      <c r="BE460" s="21">
        <f t="shared" si="1166"/>
        <v>0</v>
      </c>
      <c r="BF460" s="21">
        <f t="shared" si="1167"/>
        <v>0</v>
      </c>
      <c r="BG460" s="21">
        <f t="shared" si="1168"/>
        <v>0</v>
      </c>
      <c r="BH460" s="21">
        <f t="shared" si="1169"/>
        <v>0</v>
      </c>
      <c r="BI460" s="21">
        <f t="shared" si="1170"/>
        <v>0</v>
      </c>
      <c r="BJ460" s="21">
        <f t="shared" si="1171"/>
        <v>0</v>
      </c>
      <c r="BK460" s="17">
        <f t="shared" si="1172"/>
        <v>286.573734</v>
      </c>
      <c r="BL460" s="22">
        <f t="shared" si="1173"/>
        <v>3.8318400000000001</v>
      </c>
      <c r="BM460" s="22">
        <f t="shared" si="1174"/>
        <v>0</v>
      </c>
      <c r="BN460" s="22">
        <f t="shared" si="1175"/>
        <v>3.0654720000000002</v>
      </c>
      <c r="BO460" s="22">
        <f t="shared" si="1176"/>
        <v>0.76636800000000005</v>
      </c>
      <c r="BP460" s="22">
        <f t="shared" si="1177"/>
        <v>0</v>
      </c>
      <c r="BQ460" s="22">
        <f t="shared" si="1178"/>
        <v>0</v>
      </c>
      <c r="BR460" s="22">
        <f t="shared" si="1179"/>
        <v>0</v>
      </c>
      <c r="BS460" s="22">
        <f t="shared" si="1180"/>
        <v>0</v>
      </c>
      <c r="BT460" s="22">
        <f t="shared" si="1181"/>
        <v>0</v>
      </c>
      <c r="BU460" s="22">
        <f t="shared" si="1182"/>
        <v>0</v>
      </c>
      <c r="BV460" s="22">
        <f t="shared" si="1183"/>
        <v>0</v>
      </c>
      <c r="BW460" s="22">
        <f t="shared" si="1184"/>
        <v>0</v>
      </c>
      <c r="BX460" s="22">
        <f t="shared" si="1185"/>
        <v>0</v>
      </c>
      <c r="BY460" s="22">
        <f t="shared" si="1186"/>
        <v>0</v>
      </c>
      <c r="BZ460" s="22">
        <f t="shared" si="1187"/>
        <v>0</v>
      </c>
      <c r="CA460" s="22">
        <f t="shared" si="1188"/>
        <v>0</v>
      </c>
      <c r="CB460" s="22">
        <f t="shared" si="1189"/>
        <v>0</v>
      </c>
      <c r="CC460" s="22">
        <f t="shared" si="1190"/>
        <v>0</v>
      </c>
      <c r="CD460" s="22">
        <f t="shared" si="1191"/>
        <v>0</v>
      </c>
      <c r="CE460" s="22">
        <f t="shared" si="1192"/>
        <v>0</v>
      </c>
      <c r="CF460" s="22">
        <f t="shared" si="1193"/>
        <v>0</v>
      </c>
      <c r="CG460" s="22">
        <f t="shared" si="1194"/>
        <v>0</v>
      </c>
      <c r="CH460" s="22">
        <f t="shared" si="1195"/>
        <v>0</v>
      </c>
      <c r="CI460" s="22">
        <f t="shared" si="1196"/>
        <v>0</v>
      </c>
      <c r="CJ460" s="22">
        <f t="shared" si="1197"/>
        <v>0</v>
      </c>
      <c r="CK460" s="22">
        <f t="shared" si="1198"/>
        <v>0</v>
      </c>
    </row>
    <row r="461" spans="1:89" x14ac:dyDescent="0.25">
      <c r="A461" t="str">
        <f>VLOOKUP($C461,'Tech Pallet'!$A:$J,10,0)</f>
        <v>NOV</v>
      </c>
      <c r="B461" s="30" t="str">
        <f>VLOOKUP(C461,'Tech Pallet'!A:I,3,0)</f>
        <v>Other</v>
      </c>
      <c r="C461" s="12">
        <f>VLOOKUP($D461,'DU -UCC'!B:C,2,0)</f>
        <v>64865906</v>
      </c>
      <c r="D461" s="84">
        <v>10810125610841</v>
      </c>
      <c r="E461" s="85" t="s">
        <v>533</v>
      </c>
      <c r="F461" s="86">
        <v>0</v>
      </c>
      <c r="G461" s="86">
        <v>0</v>
      </c>
      <c r="H461" s="86">
        <v>0</v>
      </c>
      <c r="I461" s="86">
        <v>0</v>
      </c>
      <c r="J461" s="86">
        <v>0</v>
      </c>
      <c r="K461" s="86">
        <v>5</v>
      </c>
      <c r="L461" s="86">
        <v>2</v>
      </c>
      <c r="M461" s="86">
        <v>0</v>
      </c>
      <c r="N461" s="86">
        <v>0</v>
      </c>
      <c r="O461" s="86">
        <v>0</v>
      </c>
      <c r="P461" s="86">
        <v>0</v>
      </c>
      <c r="Q461" s="86">
        <v>0</v>
      </c>
      <c r="R461" s="86">
        <v>0</v>
      </c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23">
        <f t="shared" si="1142"/>
        <v>7</v>
      </c>
      <c r="AF461">
        <f>VLOOKUP($C461,'Tech Pallet'!$A:$I,9,0)</f>
        <v>120</v>
      </c>
      <c r="AG461">
        <f>VLOOKUP($C461,'Tech Pallet'!$A:$H,8,0)</f>
        <v>1.1300000000000001E-2</v>
      </c>
      <c r="AH461" s="25">
        <f t="shared" si="1143"/>
        <v>7</v>
      </c>
      <c r="AI461" s="25">
        <f t="shared" si="1144"/>
        <v>0</v>
      </c>
      <c r="AJ461" s="8">
        <f t="shared" si="1145"/>
        <v>0</v>
      </c>
      <c r="AK461" s="21">
        <f t="shared" si="1146"/>
        <v>5.8333333333333334E-2</v>
      </c>
      <c r="AL461" s="20">
        <f t="shared" si="1147"/>
        <v>0</v>
      </c>
      <c r="AM461" s="21">
        <f t="shared" si="1148"/>
        <v>0</v>
      </c>
      <c r="AN461" s="21">
        <f t="shared" si="1149"/>
        <v>0</v>
      </c>
      <c r="AO461" s="21">
        <f t="shared" si="1150"/>
        <v>0</v>
      </c>
      <c r="AP461" s="21">
        <f t="shared" si="1151"/>
        <v>0</v>
      </c>
      <c r="AQ461" s="21">
        <f t="shared" si="1152"/>
        <v>4.1666666666666664E-2</v>
      </c>
      <c r="AR461" s="21">
        <f t="shared" si="1153"/>
        <v>1.6666666666666666E-2</v>
      </c>
      <c r="AS461" s="21">
        <f t="shared" si="1154"/>
        <v>0</v>
      </c>
      <c r="AT461" s="21">
        <f t="shared" si="1155"/>
        <v>0</v>
      </c>
      <c r="AU461" s="21">
        <f t="shared" si="1156"/>
        <v>0</v>
      </c>
      <c r="AV461" s="21">
        <f t="shared" si="1157"/>
        <v>0</v>
      </c>
      <c r="AW461" s="21">
        <f t="shared" si="1158"/>
        <v>0</v>
      </c>
      <c r="AX461" s="21">
        <f t="shared" si="1159"/>
        <v>0</v>
      </c>
      <c r="AY461" s="21">
        <f t="shared" si="1160"/>
        <v>0</v>
      </c>
      <c r="AZ461" s="21">
        <f t="shared" si="1161"/>
        <v>0</v>
      </c>
      <c r="BA461" s="21">
        <f t="shared" si="1162"/>
        <v>0</v>
      </c>
      <c r="BB461" s="21">
        <f t="shared" si="1163"/>
        <v>0</v>
      </c>
      <c r="BC461" s="21">
        <f t="shared" si="1164"/>
        <v>0</v>
      </c>
      <c r="BD461" s="21">
        <f t="shared" si="1165"/>
        <v>0</v>
      </c>
      <c r="BE461" s="21">
        <f t="shared" si="1166"/>
        <v>0</v>
      </c>
      <c r="BF461" s="21">
        <f t="shared" si="1167"/>
        <v>0</v>
      </c>
      <c r="BG461" s="21">
        <f t="shared" si="1168"/>
        <v>0</v>
      </c>
      <c r="BH461" s="21">
        <f t="shared" si="1169"/>
        <v>0</v>
      </c>
      <c r="BI461" s="21">
        <f t="shared" si="1170"/>
        <v>0</v>
      </c>
      <c r="BJ461" s="21">
        <f t="shared" si="1171"/>
        <v>0</v>
      </c>
      <c r="BK461" s="17">
        <f t="shared" si="1172"/>
        <v>0</v>
      </c>
      <c r="BL461" s="22">
        <f t="shared" si="1173"/>
        <v>7.9100000000000004E-2</v>
      </c>
      <c r="BM461" s="22">
        <f t="shared" si="1174"/>
        <v>0</v>
      </c>
      <c r="BN461" s="22">
        <f t="shared" si="1175"/>
        <v>0</v>
      </c>
      <c r="BO461" s="22">
        <f t="shared" si="1176"/>
        <v>0</v>
      </c>
      <c r="BP461" s="22">
        <f t="shared" si="1177"/>
        <v>0</v>
      </c>
      <c r="BQ461" s="22">
        <f t="shared" si="1178"/>
        <v>0</v>
      </c>
      <c r="BR461" s="22">
        <f t="shared" si="1179"/>
        <v>5.6500000000000009E-2</v>
      </c>
      <c r="BS461" s="22">
        <f t="shared" si="1180"/>
        <v>2.2600000000000002E-2</v>
      </c>
      <c r="BT461" s="22">
        <f t="shared" si="1181"/>
        <v>0</v>
      </c>
      <c r="BU461" s="22">
        <f t="shared" si="1182"/>
        <v>0</v>
      </c>
      <c r="BV461" s="22">
        <f t="shared" si="1183"/>
        <v>0</v>
      </c>
      <c r="BW461" s="22">
        <f t="shared" si="1184"/>
        <v>0</v>
      </c>
      <c r="BX461" s="22">
        <f t="shared" si="1185"/>
        <v>0</v>
      </c>
      <c r="BY461" s="22">
        <f t="shared" si="1186"/>
        <v>0</v>
      </c>
      <c r="BZ461" s="22">
        <f t="shared" si="1187"/>
        <v>0</v>
      </c>
      <c r="CA461" s="22">
        <f t="shared" si="1188"/>
        <v>0</v>
      </c>
      <c r="CB461" s="22">
        <f t="shared" si="1189"/>
        <v>0</v>
      </c>
      <c r="CC461" s="22">
        <f t="shared" si="1190"/>
        <v>0</v>
      </c>
      <c r="CD461" s="22">
        <f t="shared" si="1191"/>
        <v>0</v>
      </c>
      <c r="CE461" s="22">
        <f t="shared" si="1192"/>
        <v>0</v>
      </c>
      <c r="CF461" s="22">
        <f t="shared" si="1193"/>
        <v>0</v>
      </c>
      <c r="CG461" s="22">
        <f t="shared" si="1194"/>
        <v>0</v>
      </c>
      <c r="CH461" s="22">
        <f t="shared" si="1195"/>
        <v>0</v>
      </c>
      <c r="CI461" s="22">
        <f t="shared" si="1196"/>
        <v>0</v>
      </c>
      <c r="CJ461" s="22">
        <f t="shared" si="1197"/>
        <v>0</v>
      </c>
      <c r="CK461" s="22">
        <f t="shared" si="1198"/>
        <v>0</v>
      </c>
    </row>
    <row r="462" spans="1:89" x14ac:dyDescent="0.25">
      <c r="A462" t="str">
        <f>VLOOKUP($C462,'Tech Pallet'!$A:$J,10,0)</f>
        <v>NOV</v>
      </c>
      <c r="B462" s="30" t="str">
        <f>VLOOKUP(C462,'Tech Pallet'!A:I,3,0)</f>
        <v>Other</v>
      </c>
      <c r="C462" s="12">
        <f>VLOOKUP($D462,'DU -UCC'!B:C,2,0)</f>
        <v>64865961</v>
      </c>
      <c r="D462" s="84">
        <v>10810125610872</v>
      </c>
      <c r="E462" s="85" t="s">
        <v>534</v>
      </c>
      <c r="F462" s="86">
        <v>0</v>
      </c>
      <c r="G462" s="86">
        <v>0</v>
      </c>
      <c r="H462" s="86">
        <v>0</v>
      </c>
      <c r="I462" s="86">
        <v>0</v>
      </c>
      <c r="J462" s="86">
        <v>0</v>
      </c>
      <c r="K462" s="86">
        <v>5</v>
      </c>
      <c r="L462" s="86">
        <v>2</v>
      </c>
      <c r="M462" s="86">
        <v>0</v>
      </c>
      <c r="N462" s="86">
        <v>0</v>
      </c>
      <c r="O462" s="86">
        <v>0</v>
      </c>
      <c r="P462" s="86">
        <v>0</v>
      </c>
      <c r="Q462" s="86">
        <v>0</v>
      </c>
      <c r="R462" s="86">
        <v>0</v>
      </c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23">
        <f t="shared" si="1142"/>
        <v>7</v>
      </c>
      <c r="AF462">
        <f>VLOOKUP($C462,'Tech Pallet'!$A:$I,9,0)</f>
        <v>120</v>
      </c>
      <c r="AG462">
        <f>VLOOKUP($C462,'Tech Pallet'!$A:$H,8,0)</f>
        <v>1.1300000000000001E-2</v>
      </c>
      <c r="AH462" s="25">
        <f t="shared" si="1143"/>
        <v>7</v>
      </c>
      <c r="AI462" s="25">
        <f t="shared" si="1144"/>
        <v>0</v>
      </c>
      <c r="AJ462" s="8">
        <f t="shared" si="1145"/>
        <v>0</v>
      </c>
      <c r="AK462" s="21">
        <f t="shared" si="1146"/>
        <v>5.8333333333333334E-2</v>
      </c>
      <c r="AL462" s="20">
        <f t="shared" si="1147"/>
        <v>0</v>
      </c>
      <c r="AM462" s="21">
        <f t="shared" si="1148"/>
        <v>0</v>
      </c>
      <c r="AN462" s="21">
        <f t="shared" si="1149"/>
        <v>0</v>
      </c>
      <c r="AO462" s="21">
        <f t="shared" si="1150"/>
        <v>0</v>
      </c>
      <c r="AP462" s="21">
        <f t="shared" si="1151"/>
        <v>0</v>
      </c>
      <c r="AQ462" s="21">
        <f t="shared" si="1152"/>
        <v>4.1666666666666664E-2</v>
      </c>
      <c r="AR462" s="21">
        <f t="shared" si="1153"/>
        <v>1.6666666666666666E-2</v>
      </c>
      <c r="AS462" s="21">
        <f t="shared" si="1154"/>
        <v>0</v>
      </c>
      <c r="AT462" s="21">
        <f t="shared" si="1155"/>
        <v>0</v>
      </c>
      <c r="AU462" s="21">
        <f t="shared" si="1156"/>
        <v>0</v>
      </c>
      <c r="AV462" s="21">
        <f t="shared" si="1157"/>
        <v>0</v>
      </c>
      <c r="AW462" s="21">
        <f t="shared" si="1158"/>
        <v>0</v>
      </c>
      <c r="AX462" s="21">
        <f t="shared" si="1159"/>
        <v>0</v>
      </c>
      <c r="AY462" s="21">
        <f t="shared" si="1160"/>
        <v>0</v>
      </c>
      <c r="AZ462" s="21">
        <f t="shared" si="1161"/>
        <v>0</v>
      </c>
      <c r="BA462" s="21">
        <f t="shared" si="1162"/>
        <v>0</v>
      </c>
      <c r="BB462" s="21">
        <f t="shared" si="1163"/>
        <v>0</v>
      </c>
      <c r="BC462" s="21">
        <f t="shared" si="1164"/>
        <v>0</v>
      </c>
      <c r="BD462" s="21">
        <f t="shared" si="1165"/>
        <v>0</v>
      </c>
      <c r="BE462" s="21">
        <f t="shared" si="1166"/>
        <v>0</v>
      </c>
      <c r="BF462" s="21">
        <f t="shared" si="1167"/>
        <v>0</v>
      </c>
      <c r="BG462" s="21">
        <f t="shared" si="1168"/>
        <v>0</v>
      </c>
      <c r="BH462" s="21">
        <f t="shared" si="1169"/>
        <v>0</v>
      </c>
      <c r="BI462" s="21">
        <f t="shared" si="1170"/>
        <v>0</v>
      </c>
      <c r="BJ462" s="21">
        <f t="shared" si="1171"/>
        <v>0</v>
      </c>
      <c r="BK462" s="17">
        <f t="shared" si="1172"/>
        <v>0</v>
      </c>
      <c r="BL462" s="22">
        <f t="shared" si="1173"/>
        <v>7.9100000000000004E-2</v>
      </c>
      <c r="BM462" s="22">
        <f t="shared" si="1174"/>
        <v>0</v>
      </c>
      <c r="BN462" s="22">
        <f t="shared" si="1175"/>
        <v>0</v>
      </c>
      <c r="BO462" s="22">
        <f t="shared" si="1176"/>
        <v>0</v>
      </c>
      <c r="BP462" s="22">
        <f t="shared" si="1177"/>
        <v>0</v>
      </c>
      <c r="BQ462" s="22">
        <f t="shared" si="1178"/>
        <v>0</v>
      </c>
      <c r="BR462" s="22">
        <f t="shared" si="1179"/>
        <v>5.6500000000000009E-2</v>
      </c>
      <c r="BS462" s="22">
        <f t="shared" si="1180"/>
        <v>2.2600000000000002E-2</v>
      </c>
      <c r="BT462" s="22">
        <f t="shared" si="1181"/>
        <v>0</v>
      </c>
      <c r="BU462" s="22">
        <f t="shared" si="1182"/>
        <v>0</v>
      </c>
      <c r="BV462" s="22">
        <f t="shared" si="1183"/>
        <v>0</v>
      </c>
      <c r="BW462" s="22">
        <f t="shared" si="1184"/>
        <v>0</v>
      </c>
      <c r="BX462" s="22">
        <f t="shared" si="1185"/>
        <v>0</v>
      </c>
      <c r="BY462" s="22">
        <f t="shared" si="1186"/>
        <v>0</v>
      </c>
      <c r="BZ462" s="22">
        <f t="shared" si="1187"/>
        <v>0</v>
      </c>
      <c r="CA462" s="22">
        <f t="shared" si="1188"/>
        <v>0</v>
      </c>
      <c r="CB462" s="22">
        <f t="shared" si="1189"/>
        <v>0</v>
      </c>
      <c r="CC462" s="22">
        <f t="shared" si="1190"/>
        <v>0</v>
      </c>
      <c r="CD462" s="22">
        <f t="shared" si="1191"/>
        <v>0</v>
      </c>
      <c r="CE462" s="22">
        <f t="shared" si="1192"/>
        <v>0</v>
      </c>
      <c r="CF462" s="22">
        <f t="shared" si="1193"/>
        <v>0</v>
      </c>
      <c r="CG462" s="22">
        <f t="shared" si="1194"/>
        <v>0</v>
      </c>
      <c r="CH462" s="22">
        <f t="shared" si="1195"/>
        <v>0</v>
      </c>
      <c r="CI462" s="22">
        <f t="shared" si="1196"/>
        <v>0</v>
      </c>
      <c r="CJ462" s="22">
        <f t="shared" si="1197"/>
        <v>0</v>
      </c>
      <c r="CK462" s="22">
        <f t="shared" si="1198"/>
        <v>0</v>
      </c>
    </row>
    <row r="463" spans="1:89" x14ac:dyDescent="0.25">
      <c r="A463" t="str">
        <f>VLOOKUP($C463,'Tech Pallet'!$A:$J,10,0)</f>
        <v>NOV</v>
      </c>
      <c r="B463" s="30" t="str">
        <f>VLOOKUP(C463,'Tech Pallet'!A:I,3,0)</f>
        <v>Other</v>
      </c>
      <c r="C463" s="12">
        <f>VLOOKUP($D463,'DU -UCC'!B:C,2,0)</f>
        <v>64865948</v>
      </c>
      <c r="D463" s="84">
        <v>10810125611121</v>
      </c>
      <c r="E463" s="85" t="s">
        <v>535</v>
      </c>
      <c r="F463" s="86">
        <v>0</v>
      </c>
      <c r="G463" s="86">
        <v>0</v>
      </c>
      <c r="H463" s="86">
        <v>0</v>
      </c>
      <c r="I463" s="86">
        <v>0</v>
      </c>
      <c r="J463" s="86">
        <v>0</v>
      </c>
      <c r="K463" s="86">
        <v>5</v>
      </c>
      <c r="L463" s="86">
        <v>2</v>
      </c>
      <c r="M463" s="86">
        <v>0</v>
      </c>
      <c r="N463" s="86">
        <v>0</v>
      </c>
      <c r="O463" s="86">
        <v>0</v>
      </c>
      <c r="P463" s="86">
        <v>0</v>
      </c>
      <c r="Q463" s="86">
        <v>0</v>
      </c>
      <c r="R463" s="86">
        <v>0</v>
      </c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23">
        <f t="shared" si="1142"/>
        <v>7</v>
      </c>
      <c r="AF463">
        <f>VLOOKUP($C463,'Tech Pallet'!$A:$I,9,0)</f>
        <v>120</v>
      </c>
      <c r="AG463">
        <f>VLOOKUP($C463,'Tech Pallet'!$A:$H,8,0)</f>
        <v>1.1300000000000001E-2</v>
      </c>
      <c r="AH463" s="25">
        <f t="shared" si="1143"/>
        <v>7</v>
      </c>
      <c r="AI463" s="25">
        <f t="shared" si="1144"/>
        <v>0</v>
      </c>
      <c r="AJ463" s="8">
        <f t="shared" si="1145"/>
        <v>0</v>
      </c>
      <c r="AK463" s="21">
        <f t="shared" si="1146"/>
        <v>5.8333333333333334E-2</v>
      </c>
      <c r="AL463" s="20">
        <f t="shared" si="1147"/>
        <v>0</v>
      </c>
      <c r="AM463" s="21">
        <f t="shared" si="1148"/>
        <v>0</v>
      </c>
      <c r="AN463" s="21">
        <f t="shared" si="1149"/>
        <v>0</v>
      </c>
      <c r="AO463" s="21">
        <f t="shared" si="1150"/>
        <v>0</v>
      </c>
      <c r="AP463" s="21">
        <f t="shared" si="1151"/>
        <v>0</v>
      </c>
      <c r="AQ463" s="21">
        <f t="shared" si="1152"/>
        <v>4.1666666666666664E-2</v>
      </c>
      <c r="AR463" s="21">
        <f t="shared" si="1153"/>
        <v>1.6666666666666666E-2</v>
      </c>
      <c r="AS463" s="21">
        <f t="shared" si="1154"/>
        <v>0</v>
      </c>
      <c r="AT463" s="21">
        <f t="shared" si="1155"/>
        <v>0</v>
      </c>
      <c r="AU463" s="21">
        <f t="shared" si="1156"/>
        <v>0</v>
      </c>
      <c r="AV463" s="21">
        <f t="shared" si="1157"/>
        <v>0</v>
      </c>
      <c r="AW463" s="21">
        <f t="shared" si="1158"/>
        <v>0</v>
      </c>
      <c r="AX463" s="21">
        <f t="shared" si="1159"/>
        <v>0</v>
      </c>
      <c r="AY463" s="21">
        <f t="shared" si="1160"/>
        <v>0</v>
      </c>
      <c r="AZ463" s="21">
        <f t="shared" si="1161"/>
        <v>0</v>
      </c>
      <c r="BA463" s="21">
        <f t="shared" si="1162"/>
        <v>0</v>
      </c>
      <c r="BB463" s="21">
        <f t="shared" si="1163"/>
        <v>0</v>
      </c>
      <c r="BC463" s="21">
        <f t="shared" si="1164"/>
        <v>0</v>
      </c>
      <c r="BD463" s="21">
        <f t="shared" si="1165"/>
        <v>0</v>
      </c>
      <c r="BE463" s="21">
        <f t="shared" si="1166"/>
        <v>0</v>
      </c>
      <c r="BF463" s="21">
        <f t="shared" si="1167"/>
        <v>0</v>
      </c>
      <c r="BG463" s="21">
        <f t="shared" si="1168"/>
        <v>0</v>
      </c>
      <c r="BH463" s="21">
        <f t="shared" si="1169"/>
        <v>0</v>
      </c>
      <c r="BI463" s="21">
        <f t="shared" si="1170"/>
        <v>0</v>
      </c>
      <c r="BJ463" s="21">
        <f t="shared" si="1171"/>
        <v>0</v>
      </c>
      <c r="BK463" s="17">
        <f t="shared" si="1172"/>
        <v>0</v>
      </c>
      <c r="BL463" s="22">
        <f t="shared" si="1173"/>
        <v>7.9100000000000004E-2</v>
      </c>
      <c r="BM463" s="22">
        <f t="shared" si="1174"/>
        <v>0</v>
      </c>
      <c r="BN463" s="22">
        <f t="shared" si="1175"/>
        <v>0</v>
      </c>
      <c r="BO463" s="22">
        <f t="shared" si="1176"/>
        <v>0</v>
      </c>
      <c r="BP463" s="22">
        <f t="shared" si="1177"/>
        <v>0</v>
      </c>
      <c r="BQ463" s="22">
        <f t="shared" si="1178"/>
        <v>0</v>
      </c>
      <c r="BR463" s="22">
        <f t="shared" si="1179"/>
        <v>5.6500000000000009E-2</v>
      </c>
      <c r="BS463" s="22">
        <f t="shared" si="1180"/>
        <v>2.2600000000000002E-2</v>
      </c>
      <c r="BT463" s="22">
        <f t="shared" si="1181"/>
        <v>0</v>
      </c>
      <c r="BU463" s="22">
        <f t="shared" si="1182"/>
        <v>0</v>
      </c>
      <c r="BV463" s="22">
        <f t="shared" si="1183"/>
        <v>0</v>
      </c>
      <c r="BW463" s="22">
        <f t="shared" si="1184"/>
        <v>0</v>
      </c>
      <c r="BX463" s="22">
        <f t="shared" si="1185"/>
        <v>0</v>
      </c>
      <c r="BY463" s="22">
        <f t="shared" si="1186"/>
        <v>0</v>
      </c>
      <c r="BZ463" s="22">
        <f t="shared" si="1187"/>
        <v>0</v>
      </c>
      <c r="CA463" s="22">
        <f t="shared" si="1188"/>
        <v>0</v>
      </c>
      <c r="CB463" s="22">
        <f t="shared" si="1189"/>
        <v>0</v>
      </c>
      <c r="CC463" s="22">
        <f t="shared" si="1190"/>
        <v>0</v>
      </c>
      <c r="CD463" s="22">
        <f t="shared" si="1191"/>
        <v>0</v>
      </c>
      <c r="CE463" s="22">
        <f t="shared" si="1192"/>
        <v>0</v>
      </c>
      <c r="CF463" s="22">
        <f t="shared" si="1193"/>
        <v>0</v>
      </c>
      <c r="CG463" s="22">
        <f t="shared" si="1194"/>
        <v>0</v>
      </c>
      <c r="CH463" s="22">
        <f t="shared" si="1195"/>
        <v>0</v>
      </c>
      <c r="CI463" s="22">
        <f t="shared" si="1196"/>
        <v>0</v>
      </c>
      <c r="CJ463" s="22">
        <f t="shared" si="1197"/>
        <v>0</v>
      </c>
      <c r="CK463" s="22">
        <f t="shared" si="1198"/>
        <v>0</v>
      </c>
    </row>
    <row r="464" spans="1:89" x14ac:dyDescent="0.25">
      <c r="A464" t="str">
        <f>VLOOKUP($C464,'Tech Pallet'!$A:$J,10,0)</f>
        <v>NOV</v>
      </c>
      <c r="B464" s="30" t="str">
        <f>VLOOKUP(C464,'Tech Pallet'!A:I,3,0)</f>
        <v>Other</v>
      </c>
      <c r="C464" s="12">
        <f>VLOOKUP($D464,'DU -UCC'!B:C,2,0)</f>
        <v>64865964</v>
      </c>
      <c r="D464" s="84">
        <v>10810125611381</v>
      </c>
      <c r="E464" s="85" t="s">
        <v>536</v>
      </c>
      <c r="F464" s="86">
        <v>0</v>
      </c>
      <c r="G464" s="86">
        <v>0</v>
      </c>
      <c r="H464" s="86">
        <v>0</v>
      </c>
      <c r="I464" s="86">
        <v>0</v>
      </c>
      <c r="J464" s="86">
        <v>0</v>
      </c>
      <c r="K464" s="86">
        <v>5</v>
      </c>
      <c r="L464" s="86">
        <v>2</v>
      </c>
      <c r="M464" s="86">
        <v>0</v>
      </c>
      <c r="N464" s="86">
        <v>0</v>
      </c>
      <c r="O464" s="86">
        <v>0</v>
      </c>
      <c r="P464" s="86">
        <v>0</v>
      </c>
      <c r="Q464" s="86">
        <v>0</v>
      </c>
      <c r="R464" s="86">
        <v>0</v>
      </c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23">
        <f t="shared" si="1142"/>
        <v>7</v>
      </c>
      <c r="AF464">
        <f>VLOOKUP($C464,'Tech Pallet'!$A:$I,9,0)</f>
        <v>120</v>
      </c>
      <c r="AG464">
        <f>VLOOKUP($C464,'Tech Pallet'!$A:$H,8,0)</f>
        <v>1.1300000000000001E-2</v>
      </c>
      <c r="AH464" s="25">
        <f t="shared" si="1143"/>
        <v>7</v>
      </c>
      <c r="AI464" s="25">
        <f t="shared" si="1144"/>
        <v>0</v>
      </c>
      <c r="AJ464" s="8">
        <f t="shared" si="1145"/>
        <v>0</v>
      </c>
      <c r="AK464" s="21">
        <f t="shared" si="1146"/>
        <v>5.8333333333333334E-2</v>
      </c>
      <c r="AL464" s="20">
        <f t="shared" si="1147"/>
        <v>0</v>
      </c>
      <c r="AM464" s="21">
        <f t="shared" si="1148"/>
        <v>0</v>
      </c>
      <c r="AN464" s="21">
        <f t="shared" si="1149"/>
        <v>0</v>
      </c>
      <c r="AO464" s="21">
        <f t="shared" si="1150"/>
        <v>0</v>
      </c>
      <c r="AP464" s="21">
        <f t="shared" si="1151"/>
        <v>0</v>
      </c>
      <c r="AQ464" s="21">
        <f t="shared" si="1152"/>
        <v>4.1666666666666664E-2</v>
      </c>
      <c r="AR464" s="21">
        <f t="shared" si="1153"/>
        <v>1.6666666666666666E-2</v>
      </c>
      <c r="AS464" s="21">
        <f t="shared" si="1154"/>
        <v>0</v>
      </c>
      <c r="AT464" s="21">
        <f t="shared" si="1155"/>
        <v>0</v>
      </c>
      <c r="AU464" s="21">
        <f t="shared" si="1156"/>
        <v>0</v>
      </c>
      <c r="AV464" s="21">
        <f t="shared" si="1157"/>
        <v>0</v>
      </c>
      <c r="AW464" s="21">
        <f t="shared" si="1158"/>
        <v>0</v>
      </c>
      <c r="AX464" s="21">
        <f t="shared" si="1159"/>
        <v>0</v>
      </c>
      <c r="AY464" s="21">
        <f t="shared" si="1160"/>
        <v>0</v>
      </c>
      <c r="AZ464" s="21">
        <f t="shared" si="1161"/>
        <v>0</v>
      </c>
      <c r="BA464" s="21">
        <f t="shared" si="1162"/>
        <v>0</v>
      </c>
      <c r="BB464" s="21">
        <f t="shared" si="1163"/>
        <v>0</v>
      </c>
      <c r="BC464" s="21">
        <f t="shared" si="1164"/>
        <v>0</v>
      </c>
      <c r="BD464" s="21">
        <f t="shared" si="1165"/>
        <v>0</v>
      </c>
      <c r="BE464" s="21">
        <f t="shared" si="1166"/>
        <v>0</v>
      </c>
      <c r="BF464" s="21">
        <f t="shared" si="1167"/>
        <v>0</v>
      </c>
      <c r="BG464" s="21">
        <f t="shared" si="1168"/>
        <v>0</v>
      </c>
      <c r="BH464" s="21">
        <f t="shared" si="1169"/>
        <v>0</v>
      </c>
      <c r="BI464" s="21">
        <f t="shared" si="1170"/>
        <v>0</v>
      </c>
      <c r="BJ464" s="21">
        <f t="shared" si="1171"/>
        <v>0</v>
      </c>
      <c r="BK464" s="17">
        <f t="shared" si="1172"/>
        <v>0</v>
      </c>
      <c r="BL464" s="22">
        <f t="shared" si="1173"/>
        <v>7.9100000000000004E-2</v>
      </c>
      <c r="BM464" s="22">
        <f t="shared" si="1174"/>
        <v>0</v>
      </c>
      <c r="BN464" s="22">
        <f t="shared" si="1175"/>
        <v>0</v>
      </c>
      <c r="BO464" s="22">
        <f t="shared" si="1176"/>
        <v>0</v>
      </c>
      <c r="BP464" s="22">
        <f t="shared" si="1177"/>
        <v>0</v>
      </c>
      <c r="BQ464" s="22">
        <f t="shared" si="1178"/>
        <v>0</v>
      </c>
      <c r="BR464" s="22">
        <f t="shared" si="1179"/>
        <v>5.6500000000000009E-2</v>
      </c>
      <c r="BS464" s="22">
        <f t="shared" si="1180"/>
        <v>2.2600000000000002E-2</v>
      </c>
      <c r="BT464" s="22">
        <f t="shared" si="1181"/>
        <v>0</v>
      </c>
      <c r="BU464" s="22">
        <f t="shared" si="1182"/>
        <v>0</v>
      </c>
      <c r="BV464" s="22">
        <f t="shared" si="1183"/>
        <v>0</v>
      </c>
      <c r="BW464" s="22">
        <f t="shared" si="1184"/>
        <v>0</v>
      </c>
      <c r="BX464" s="22">
        <f t="shared" si="1185"/>
        <v>0</v>
      </c>
      <c r="BY464" s="22">
        <f t="shared" si="1186"/>
        <v>0</v>
      </c>
      <c r="BZ464" s="22">
        <f t="shared" si="1187"/>
        <v>0</v>
      </c>
      <c r="CA464" s="22">
        <f t="shared" si="1188"/>
        <v>0</v>
      </c>
      <c r="CB464" s="22">
        <f t="shared" si="1189"/>
        <v>0</v>
      </c>
      <c r="CC464" s="22">
        <f t="shared" si="1190"/>
        <v>0</v>
      </c>
      <c r="CD464" s="22">
        <f t="shared" si="1191"/>
        <v>0</v>
      </c>
      <c r="CE464" s="22">
        <f t="shared" si="1192"/>
        <v>0</v>
      </c>
      <c r="CF464" s="22">
        <f t="shared" si="1193"/>
        <v>0</v>
      </c>
      <c r="CG464" s="22">
        <f t="shared" si="1194"/>
        <v>0</v>
      </c>
      <c r="CH464" s="22">
        <f t="shared" si="1195"/>
        <v>0</v>
      </c>
      <c r="CI464" s="22">
        <f t="shared" si="1196"/>
        <v>0</v>
      </c>
      <c r="CJ464" s="22">
        <f t="shared" si="1197"/>
        <v>0</v>
      </c>
      <c r="CK464" s="22">
        <f t="shared" si="1198"/>
        <v>0</v>
      </c>
    </row>
    <row r="465" spans="1:89" x14ac:dyDescent="0.25">
      <c r="A465" t="str">
        <f>VLOOKUP($C465,'Tech Pallet'!$A:$J,10,0)</f>
        <v>NOV</v>
      </c>
      <c r="B465" s="30" t="str">
        <f>VLOOKUP(C465,'Tech Pallet'!A:I,3,0)</f>
        <v>MG Sticks</v>
      </c>
      <c r="C465" s="12">
        <f>VLOOKUP($D465,'DU -UCC'!B:C,2,0)</f>
        <v>68650199</v>
      </c>
      <c r="D465" s="84">
        <v>10077567003031</v>
      </c>
      <c r="E465" s="85" t="s">
        <v>523</v>
      </c>
      <c r="F465" s="86">
        <v>92028</v>
      </c>
      <c r="G465" s="86">
        <v>0</v>
      </c>
      <c r="H465" s="86">
        <v>0</v>
      </c>
      <c r="I465" s="86">
        <v>0</v>
      </c>
      <c r="J465" s="86">
        <v>0</v>
      </c>
      <c r="K465" s="86">
        <v>0</v>
      </c>
      <c r="L465" s="86">
        <v>0</v>
      </c>
      <c r="M465" s="86">
        <v>0</v>
      </c>
      <c r="N465" s="86">
        <v>0</v>
      </c>
      <c r="O465" s="86">
        <v>0</v>
      </c>
      <c r="P465" s="86">
        <v>0</v>
      </c>
      <c r="Q465" s="86">
        <v>0</v>
      </c>
      <c r="R465" s="86">
        <v>0</v>
      </c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23">
        <f t="shared" si="1142"/>
        <v>92028</v>
      </c>
      <c r="AF465">
        <f>VLOOKUP($C465,'Tech Pallet'!$A:$I,9,0)</f>
        <v>493</v>
      </c>
      <c r="AG465">
        <f>VLOOKUP($C465,'Tech Pallet'!$A:$H,8,0)</f>
        <v>1.0200000000000001E-3</v>
      </c>
      <c r="AH465" s="25">
        <f t="shared" si="1143"/>
        <v>0</v>
      </c>
      <c r="AI465" s="25">
        <f t="shared" si="1144"/>
        <v>0</v>
      </c>
      <c r="AJ465" s="8">
        <f t="shared" si="1145"/>
        <v>186.66937119675455</v>
      </c>
      <c r="AK465" s="21">
        <f t="shared" si="1146"/>
        <v>0</v>
      </c>
      <c r="AL465" s="20">
        <f t="shared" si="1147"/>
        <v>0</v>
      </c>
      <c r="AM465" s="21">
        <f t="shared" si="1148"/>
        <v>0</v>
      </c>
      <c r="AN465" s="21">
        <f t="shared" si="1149"/>
        <v>0</v>
      </c>
      <c r="AO465" s="21">
        <f t="shared" si="1150"/>
        <v>0</v>
      </c>
      <c r="AP465" s="21">
        <f t="shared" si="1151"/>
        <v>0</v>
      </c>
      <c r="AQ465" s="21">
        <f t="shared" si="1152"/>
        <v>0</v>
      </c>
      <c r="AR465" s="21">
        <f t="shared" si="1153"/>
        <v>0</v>
      </c>
      <c r="AS465" s="21">
        <f t="shared" si="1154"/>
        <v>0</v>
      </c>
      <c r="AT465" s="21">
        <f t="shared" si="1155"/>
        <v>0</v>
      </c>
      <c r="AU465" s="21">
        <f t="shared" si="1156"/>
        <v>0</v>
      </c>
      <c r="AV465" s="21">
        <f t="shared" si="1157"/>
        <v>0</v>
      </c>
      <c r="AW465" s="21">
        <f t="shared" si="1158"/>
        <v>0</v>
      </c>
      <c r="AX465" s="21">
        <f t="shared" si="1159"/>
        <v>0</v>
      </c>
      <c r="AY465" s="21">
        <f t="shared" si="1160"/>
        <v>0</v>
      </c>
      <c r="AZ465" s="21">
        <f t="shared" si="1161"/>
        <v>0</v>
      </c>
      <c r="BA465" s="21">
        <f t="shared" si="1162"/>
        <v>0</v>
      </c>
      <c r="BB465" s="21">
        <f t="shared" si="1163"/>
        <v>0</v>
      </c>
      <c r="BC465" s="21">
        <f t="shared" si="1164"/>
        <v>0</v>
      </c>
      <c r="BD465" s="21">
        <f t="shared" si="1165"/>
        <v>0</v>
      </c>
      <c r="BE465" s="21">
        <f t="shared" si="1166"/>
        <v>0</v>
      </c>
      <c r="BF465" s="21">
        <f t="shared" si="1167"/>
        <v>0</v>
      </c>
      <c r="BG465" s="21">
        <f t="shared" si="1168"/>
        <v>0</v>
      </c>
      <c r="BH465" s="21">
        <f t="shared" si="1169"/>
        <v>0</v>
      </c>
      <c r="BI465" s="21">
        <f t="shared" si="1170"/>
        <v>0</v>
      </c>
      <c r="BJ465" s="21">
        <f t="shared" si="1171"/>
        <v>0</v>
      </c>
      <c r="BK465" s="17">
        <f t="shared" si="1172"/>
        <v>93.868560000000002</v>
      </c>
      <c r="BL465" s="22">
        <f t="shared" si="1173"/>
        <v>0</v>
      </c>
      <c r="BM465" s="22">
        <f t="shared" si="1174"/>
        <v>0</v>
      </c>
      <c r="BN465" s="22">
        <f t="shared" si="1175"/>
        <v>0</v>
      </c>
      <c r="BO465" s="22">
        <f t="shared" si="1176"/>
        <v>0</v>
      </c>
      <c r="BP465" s="22">
        <f t="shared" si="1177"/>
        <v>0</v>
      </c>
      <c r="BQ465" s="22">
        <f t="shared" si="1178"/>
        <v>0</v>
      </c>
      <c r="BR465" s="22">
        <f t="shared" si="1179"/>
        <v>0</v>
      </c>
      <c r="BS465" s="22">
        <f t="shared" si="1180"/>
        <v>0</v>
      </c>
      <c r="BT465" s="22">
        <f t="shared" si="1181"/>
        <v>0</v>
      </c>
      <c r="BU465" s="22">
        <f t="shared" si="1182"/>
        <v>0</v>
      </c>
      <c r="BV465" s="22">
        <f t="shared" si="1183"/>
        <v>0</v>
      </c>
      <c r="BW465" s="22">
        <f t="shared" si="1184"/>
        <v>0</v>
      </c>
      <c r="BX465" s="22">
        <f t="shared" si="1185"/>
        <v>0</v>
      </c>
      <c r="BY465" s="22">
        <f t="shared" si="1186"/>
        <v>0</v>
      </c>
      <c r="BZ465" s="22">
        <f t="shared" si="1187"/>
        <v>0</v>
      </c>
      <c r="CA465" s="22">
        <f t="shared" si="1188"/>
        <v>0</v>
      </c>
      <c r="CB465" s="22">
        <f t="shared" si="1189"/>
        <v>0</v>
      </c>
      <c r="CC465" s="22">
        <f t="shared" si="1190"/>
        <v>0</v>
      </c>
      <c r="CD465" s="22">
        <f t="shared" si="1191"/>
        <v>0</v>
      </c>
      <c r="CE465" s="22">
        <f t="shared" si="1192"/>
        <v>0</v>
      </c>
      <c r="CF465" s="22">
        <f t="shared" si="1193"/>
        <v>0</v>
      </c>
      <c r="CG465" s="22">
        <f t="shared" si="1194"/>
        <v>0</v>
      </c>
      <c r="CH465" s="22">
        <f t="shared" si="1195"/>
        <v>0</v>
      </c>
      <c r="CI465" s="22">
        <f t="shared" si="1196"/>
        <v>0</v>
      </c>
      <c r="CJ465" s="22">
        <f t="shared" si="1197"/>
        <v>0</v>
      </c>
      <c r="CK465" s="22">
        <f t="shared" si="1198"/>
        <v>0</v>
      </c>
    </row>
    <row r="466" spans="1:89" x14ac:dyDescent="0.25">
      <c r="A466" t="str">
        <f>VLOOKUP($C466,'Tech Pallet'!$A:$J,10,0)</f>
        <v>PIC</v>
      </c>
      <c r="B466" s="30" t="str">
        <f>VLOOKUP(C466,'Tech Pallet'!A:I,3,0)</f>
        <v>48oz</v>
      </c>
      <c r="C466" s="12">
        <f>VLOOKUP($D466,'DU -UCC'!B:C,2,0)</f>
        <v>68890246</v>
      </c>
      <c r="D466" s="84">
        <v>10077567003253</v>
      </c>
      <c r="E466" s="85" t="s">
        <v>420</v>
      </c>
      <c r="F466" s="86">
        <v>106934</v>
      </c>
      <c r="G466" s="86">
        <v>2607</v>
      </c>
      <c r="H466" s="86">
        <v>770</v>
      </c>
      <c r="I466" s="86">
        <v>704</v>
      </c>
      <c r="J466" s="86">
        <v>990</v>
      </c>
      <c r="K466" s="86">
        <v>2448</v>
      </c>
      <c r="L466" s="86">
        <v>163</v>
      </c>
      <c r="M466" s="86">
        <v>154</v>
      </c>
      <c r="N466" s="86">
        <v>11</v>
      </c>
      <c r="O466" s="86">
        <v>132</v>
      </c>
      <c r="P466" s="86">
        <v>0</v>
      </c>
      <c r="Q466" s="86">
        <v>11</v>
      </c>
      <c r="R466" s="86">
        <v>0</v>
      </c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23">
        <f t="shared" si="1142"/>
        <v>114924</v>
      </c>
      <c r="AF466">
        <f>VLOOKUP($C466,'Tech Pallet'!$A:$I,9,0)</f>
        <v>176</v>
      </c>
      <c r="AG466">
        <f>VLOOKUP($C466,'Tech Pallet'!$A:$H,8,0)</f>
        <v>8.5199999999999998E-3</v>
      </c>
      <c r="AH466" s="25">
        <f t="shared" si="1143"/>
        <v>7990</v>
      </c>
      <c r="AI466" s="25">
        <f t="shared" si="1144"/>
        <v>0</v>
      </c>
      <c r="AJ466" s="8">
        <f t="shared" si="1145"/>
        <v>607.5795454545455</v>
      </c>
      <c r="AK466" s="21">
        <f t="shared" si="1146"/>
        <v>45.397727272727273</v>
      </c>
      <c r="AL466" s="20">
        <f t="shared" si="1147"/>
        <v>0</v>
      </c>
      <c r="AM466" s="21">
        <f t="shared" si="1148"/>
        <v>14.8125</v>
      </c>
      <c r="AN466" s="21">
        <f t="shared" si="1149"/>
        <v>4.375</v>
      </c>
      <c r="AO466" s="21">
        <f t="shared" si="1150"/>
        <v>4</v>
      </c>
      <c r="AP466" s="21">
        <f t="shared" si="1151"/>
        <v>5.625</v>
      </c>
      <c r="AQ466" s="21">
        <f t="shared" si="1152"/>
        <v>13.909090909090908</v>
      </c>
      <c r="AR466" s="21">
        <f t="shared" si="1153"/>
        <v>0.92613636363636365</v>
      </c>
      <c r="AS466" s="21">
        <f t="shared" si="1154"/>
        <v>0.875</v>
      </c>
      <c r="AT466" s="21">
        <f t="shared" si="1155"/>
        <v>6.25E-2</v>
      </c>
      <c r="AU466" s="21">
        <f t="shared" si="1156"/>
        <v>0.75</v>
      </c>
      <c r="AV466" s="21">
        <f t="shared" si="1157"/>
        <v>0</v>
      </c>
      <c r="AW466" s="21">
        <f t="shared" si="1158"/>
        <v>6.25E-2</v>
      </c>
      <c r="AX466" s="21">
        <f t="shared" si="1159"/>
        <v>0</v>
      </c>
      <c r="AY466" s="21">
        <f t="shared" si="1160"/>
        <v>0</v>
      </c>
      <c r="AZ466" s="21">
        <f t="shared" si="1161"/>
        <v>0</v>
      </c>
      <c r="BA466" s="21">
        <f t="shared" si="1162"/>
        <v>0</v>
      </c>
      <c r="BB466" s="21">
        <f t="shared" si="1163"/>
        <v>0</v>
      </c>
      <c r="BC466" s="21">
        <f t="shared" si="1164"/>
        <v>0</v>
      </c>
      <c r="BD466" s="21">
        <f t="shared" si="1165"/>
        <v>0</v>
      </c>
      <c r="BE466" s="21">
        <f t="shared" si="1166"/>
        <v>0</v>
      </c>
      <c r="BF466" s="21">
        <f t="shared" si="1167"/>
        <v>0</v>
      </c>
      <c r="BG466" s="21">
        <f t="shared" si="1168"/>
        <v>0</v>
      </c>
      <c r="BH466" s="21">
        <f t="shared" si="1169"/>
        <v>0</v>
      </c>
      <c r="BI466" s="21">
        <f t="shared" si="1170"/>
        <v>0</v>
      </c>
      <c r="BJ466" s="21">
        <f t="shared" si="1171"/>
        <v>0</v>
      </c>
      <c r="BK466" s="17">
        <f t="shared" si="1172"/>
        <v>911.07767999999999</v>
      </c>
      <c r="BL466" s="22">
        <f t="shared" si="1173"/>
        <v>68.074799999999996</v>
      </c>
      <c r="BM466" s="22">
        <f t="shared" si="1174"/>
        <v>0</v>
      </c>
      <c r="BN466" s="22">
        <f t="shared" si="1175"/>
        <v>22.211639999999999</v>
      </c>
      <c r="BO466" s="22">
        <f t="shared" si="1176"/>
        <v>6.5603999999999996</v>
      </c>
      <c r="BP466" s="22">
        <f t="shared" si="1177"/>
        <v>5.9980799999999999</v>
      </c>
      <c r="BQ466" s="22">
        <f t="shared" si="1178"/>
        <v>8.4347999999999992</v>
      </c>
      <c r="BR466" s="22">
        <f t="shared" si="1179"/>
        <v>20.856960000000001</v>
      </c>
      <c r="BS466" s="22">
        <f t="shared" si="1180"/>
        <v>1.38876</v>
      </c>
      <c r="BT466" s="22">
        <f t="shared" si="1181"/>
        <v>1.3120799999999999</v>
      </c>
      <c r="BU466" s="22">
        <f t="shared" si="1182"/>
        <v>9.3719999999999998E-2</v>
      </c>
      <c r="BV466" s="22">
        <f t="shared" si="1183"/>
        <v>1.1246399999999999</v>
      </c>
      <c r="BW466" s="22">
        <f t="shared" si="1184"/>
        <v>0</v>
      </c>
      <c r="BX466" s="22">
        <f t="shared" si="1185"/>
        <v>9.3719999999999998E-2</v>
      </c>
      <c r="BY466" s="22">
        <f t="shared" si="1186"/>
        <v>0</v>
      </c>
      <c r="BZ466" s="22">
        <f t="shared" si="1187"/>
        <v>0</v>
      </c>
      <c r="CA466" s="22">
        <f t="shared" si="1188"/>
        <v>0</v>
      </c>
      <c r="CB466" s="22">
        <f t="shared" si="1189"/>
        <v>0</v>
      </c>
      <c r="CC466" s="22">
        <f t="shared" si="1190"/>
        <v>0</v>
      </c>
      <c r="CD466" s="22">
        <f t="shared" si="1191"/>
        <v>0</v>
      </c>
      <c r="CE466" s="22">
        <f t="shared" si="1192"/>
        <v>0</v>
      </c>
      <c r="CF466" s="22">
        <f t="shared" si="1193"/>
        <v>0</v>
      </c>
      <c r="CG466" s="22">
        <f t="shared" si="1194"/>
        <v>0</v>
      </c>
      <c r="CH466" s="22">
        <f t="shared" si="1195"/>
        <v>0</v>
      </c>
      <c r="CI466" s="22">
        <f t="shared" si="1196"/>
        <v>0</v>
      </c>
      <c r="CJ466" s="22">
        <f t="shared" si="1197"/>
        <v>0</v>
      </c>
      <c r="CK466" s="22">
        <f t="shared" si="1198"/>
        <v>0</v>
      </c>
    </row>
    <row r="467" spans="1:89" x14ac:dyDescent="0.25">
      <c r="A467" t="str">
        <f>VLOOKUP($C467,'Tech Pallet'!$A:$J,10,0)</f>
        <v>PIC</v>
      </c>
      <c r="B467" s="30" t="str">
        <f>VLOOKUP(C467,'Tech Pallet'!A:I,3,0)</f>
        <v>48oz</v>
      </c>
      <c r="C467" s="12">
        <f>VLOOKUP($D467,'DU -UCC'!B:C,2,0)</f>
        <v>68896056</v>
      </c>
      <c r="D467" s="84">
        <v>10077567254327</v>
      </c>
      <c r="E467" s="85" t="s">
        <v>460</v>
      </c>
      <c r="F467" s="86">
        <v>142291</v>
      </c>
      <c r="G467" s="86">
        <v>2188</v>
      </c>
      <c r="H467" s="86">
        <v>1236</v>
      </c>
      <c r="I467" s="86">
        <v>232</v>
      </c>
      <c r="J467" s="86">
        <v>23</v>
      </c>
      <c r="K467" s="86">
        <v>2</v>
      </c>
      <c r="L467" s="86">
        <v>2310</v>
      </c>
      <c r="M467" s="86">
        <v>55</v>
      </c>
      <c r="N467" s="86">
        <v>22</v>
      </c>
      <c r="O467" s="86">
        <v>297</v>
      </c>
      <c r="P467" s="86">
        <v>22</v>
      </c>
      <c r="Q467" s="86">
        <v>22</v>
      </c>
      <c r="R467" s="86">
        <v>66</v>
      </c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23">
        <f t="shared" si="1142"/>
        <v>148766</v>
      </c>
      <c r="AF467">
        <f>VLOOKUP($C467,'Tech Pallet'!$A:$I,9,0)</f>
        <v>176</v>
      </c>
      <c r="AG467">
        <f>VLOOKUP($C467,'Tech Pallet'!$A:$H,8,0)</f>
        <v>8.5199999999999998E-3</v>
      </c>
      <c r="AH467" s="25">
        <f t="shared" si="1143"/>
        <v>6475</v>
      </c>
      <c r="AI467" s="25">
        <f t="shared" si="1144"/>
        <v>0</v>
      </c>
      <c r="AJ467" s="8">
        <f t="shared" si="1145"/>
        <v>808.47159090909088</v>
      </c>
      <c r="AK467" s="21">
        <f t="shared" si="1146"/>
        <v>36.789772727272727</v>
      </c>
      <c r="AL467" s="20">
        <f t="shared" si="1147"/>
        <v>0</v>
      </c>
      <c r="AM467" s="21">
        <f t="shared" si="1148"/>
        <v>12.431818181818182</v>
      </c>
      <c r="AN467" s="21">
        <f t="shared" si="1149"/>
        <v>7.0227272727272725</v>
      </c>
      <c r="AO467" s="21">
        <f t="shared" si="1150"/>
        <v>1.3181818181818181</v>
      </c>
      <c r="AP467" s="21">
        <f t="shared" si="1151"/>
        <v>0.13068181818181818</v>
      </c>
      <c r="AQ467" s="21">
        <f t="shared" si="1152"/>
        <v>1.1363636363636364E-2</v>
      </c>
      <c r="AR467" s="21">
        <f t="shared" si="1153"/>
        <v>13.125</v>
      </c>
      <c r="AS467" s="21">
        <f t="shared" si="1154"/>
        <v>0.3125</v>
      </c>
      <c r="AT467" s="21">
        <f t="shared" si="1155"/>
        <v>0.125</v>
      </c>
      <c r="AU467" s="21">
        <f t="shared" si="1156"/>
        <v>1.6875</v>
      </c>
      <c r="AV467" s="21">
        <f t="shared" si="1157"/>
        <v>0.125</v>
      </c>
      <c r="AW467" s="21">
        <f t="shared" si="1158"/>
        <v>0.125</v>
      </c>
      <c r="AX467" s="21">
        <f t="shared" si="1159"/>
        <v>0.375</v>
      </c>
      <c r="AY467" s="21">
        <f t="shared" si="1160"/>
        <v>0</v>
      </c>
      <c r="AZ467" s="21">
        <f t="shared" si="1161"/>
        <v>0</v>
      </c>
      <c r="BA467" s="21">
        <f t="shared" si="1162"/>
        <v>0</v>
      </c>
      <c r="BB467" s="21">
        <f t="shared" si="1163"/>
        <v>0</v>
      </c>
      <c r="BC467" s="21">
        <f t="shared" si="1164"/>
        <v>0</v>
      </c>
      <c r="BD467" s="21">
        <f t="shared" si="1165"/>
        <v>0</v>
      </c>
      <c r="BE467" s="21">
        <f t="shared" si="1166"/>
        <v>0</v>
      </c>
      <c r="BF467" s="21">
        <f t="shared" si="1167"/>
        <v>0</v>
      </c>
      <c r="BG467" s="21">
        <f t="shared" si="1168"/>
        <v>0</v>
      </c>
      <c r="BH467" s="21">
        <f t="shared" si="1169"/>
        <v>0</v>
      </c>
      <c r="BI467" s="21">
        <f t="shared" si="1170"/>
        <v>0</v>
      </c>
      <c r="BJ467" s="21">
        <f t="shared" si="1171"/>
        <v>0</v>
      </c>
      <c r="BK467" s="17">
        <f t="shared" si="1172"/>
        <v>1212.3193200000001</v>
      </c>
      <c r="BL467" s="22">
        <f t="shared" si="1173"/>
        <v>55.167000000000002</v>
      </c>
      <c r="BM467" s="22">
        <f t="shared" si="1174"/>
        <v>0</v>
      </c>
      <c r="BN467" s="22">
        <f t="shared" si="1175"/>
        <v>18.641759999999998</v>
      </c>
      <c r="BO467" s="22">
        <f t="shared" si="1176"/>
        <v>10.530720000000001</v>
      </c>
      <c r="BP467" s="22">
        <f t="shared" si="1177"/>
        <v>1.97664</v>
      </c>
      <c r="BQ467" s="22">
        <f t="shared" si="1178"/>
        <v>0.19596</v>
      </c>
      <c r="BR467" s="22">
        <f t="shared" si="1179"/>
        <v>1.704E-2</v>
      </c>
      <c r="BS467" s="22">
        <f t="shared" si="1180"/>
        <v>19.6812</v>
      </c>
      <c r="BT467" s="22">
        <f t="shared" si="1181"/>
        <v>0.46860000000000002</v>
      </c>
      <c r="BU467" s="22">
        <f t="shared" si="1182"/>
        <v>0.18744</v>
      </c>
      <c r="BV467" s="22">
        <f t="shared" si="1183"/>
        <v>2.53044</v>
      </c>
      <c r="BW467" s="22">
        <f t="shared" si="1184"/>
        <v>0.18744</v>
      </c>
      <c r="BX467" s="22">
        <f t="shared" si="1185"/>
        <v>0.18744</v>
      </c>
      <c r="BY467" s="22">
        <f t="shared" si="1186"/>
        <v>0.56231999999999993</v>
      </c>
      <c r="BZ467" s="22">
        <f t="shared" si="1187"/>
        <v>0</v>
      </c>
      <c r="CA467" s="22">
        <f t="shared" si="1188"/>
        <v>0</v>
      </c>
      <c r="CB467" s="22">
        <f t="shared" si="1189"/>
        <v>0</v>
      </c>
      <c r="CC467" s="22">
        <f t="shared" si="1190"/>
        <v>0</v>
      </c>
      <c r="CD467" s="22">
        <f t="shared" si="1191"/>
        <v>0</v>
      </c>
      <c r="CE467" s="22">
        <f t="shared" si="1192"/>
        <v>0</v>
      </c>
      <c r="CF467" s="22">
        <f t="shared" si="1193"/>
        <v>0</v>
      </c>
      <c r="CG467" s="22">
        <f t="shared" si="1194"/>
        <v>0</v>
      </c>
      <c r="CH467" s="22">
        <f t="shared" si="1195"/>
        <v>0</v>
      </c>
      <c r="CI467" s="22">
        <f t="shared" si="1196"/>
        <v>0</v>
      </c>
      <c r="CJ467" s="22">
        <f t="shared" si="1197"/>
        <v>0</v>
      </c>
      <c r="CK467" s="22">
        <f t="shared" si="1198"/>
        <v>0</v>
      </c>
    </row>
    <row r="468" spans="1:89" x14ac:dyDescent="0.25">
      <c r="A468" t="str">
        <f>VLOOKUP($C468,'Tech Pallet'!$A:$J,10,0)</f>
        <v>PIC</v>
      </c>
      <c r="B468" s="30" t="str">
        <f>VLOOKUP(C468,'Tech Pallet'!A:I,3,0)</f>
        <v>48oz</v>
      </c>
      <c r="C468" s="12">
        <f>VLOOKUP($D468,'DU -UCC'!B:C,2,0)</f>
        <v>68881272</v>
      </c>
      <c r="D468" s="84">
        <v>10077567003185</v>
      </c>
      <c r="E468" s="85" t="s">
        <v>433</v>
      </c>
      <c r="F468" s="86">
        <v>142134</v>
      </c>
      <c r="G468" s="86">
        <v>5554</v>
      </c>
      <c r="H468" s="86">
        <v>5303</v>
      </c>
      <c r="I468" s="86">
        <v>3294</v>
      </c>
      <c r="J468" s="86">
        <v>2690</v>
      </c>
      <c r="K468" s="86">
        <v>3630</v>
      </c>
      <c r="L468" s="86">
        <v>1542</v>
      </c>
      <c r="M468" s="86">
        <v>330</v>
      </c>
      <c r="N468" s="86">
        <v>187</v>
      </c>
      <c r="O468" s="86">
        <v>88</v>
      </c>
      <c r="P468" s="86">
        <v>33</v>
      </c>
      <c r="Q468" s="86">
        <v>55</v>
      </c>
      <c r="R468" s="86">
        <v>66</v>
      </c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23">
        <f t="shared" ref="AE468:AE478" si="1199">SUM(F468:AD468)</f>
        <v>164906</v>
      </c>
      <c r="AF468">
        <f>VLOOKUP($C468,'Tech Pallet'!$A:$I,9,0)</f>
        <v>154</v>
      </c>
      <c r="AG468">
        <f>VLOOKUP($C468,'Tech Pallet'!$A:$H,8,0)</f>
        <v>8.5199999999999998E-3</v>
      </c>
      <c r="AH468" s="25">
        <f t="shared" ref="AH468:AH478" si="1200">SUM(G468:R468)</f>
        <v>22772</v>
      </c>
      <c r="AI468" s="25">
        <f t="shared" ref="AI468:AI478" si="1201">SUM(S468:AD468)</f>
        <v>0</v>
      </c>
      <c r="AJ468" s="8">
        <f t="shared" ref="AJ468:AJ478" si="1202">F468/AF468</f>
        <v>922.9480519480519</v>
      </c>
      <c r="AK468" s="21">
        <f t="shared" ref="AK468:AK478" si="1203">SUM(G468:R468)/AF468</f>
        <v>147.87012987012986</v>
      </c>
      <c r="AL468" s="20">
        <f t="shared" ref="AL468:AL478" si="1204">SUM(S468:AD468)/AF468</f>
        <v>0</v>
      </c>
      <c r="AM468" s="21">
        <f t="shared" ref="AM468:AM478" si="1205">G468/$AF468</f>
        <v>36.064935064935064</v>
      </c>
      <c r="AN468" s="21">
        <f t="shared" ref="AN468:AN478" si="1206">H468/$AF468</f>
        <v>34.435064935064936</v>
      </c>
      <c r="AO468" s="21">
        <f t="shared" ref="AO468:AO478" si="1207">I468/$AF468</f>
        <v>21.38961038961039</v>
      </c>
      <c r="AP468" s="21">
        <f t="shared" ref="AP468:AP478" si="1208">J468/$AF468</f>
        <v>17.467532467532468</v>
      </c>
      <c r="AQ468" s="21">
        <f t="shared" ref="AQ468:AQ478" si="1209">K468/$AF468</f>
        <v>23.571428571428573</v>
      </c>
      <c r="AR468" s="21">
        <f t="shared" ref="AR468:AR478" si="1210">L468/$AF468</f>
        <v>10.012987012987013</v>
      </c>
      <c r="AS468" s="21">
        <f t="shared" ref="AS468:AS478" si="1211">M468/$AF468</f>
        <v>2.1428571428571428</v>
      </c>
      <c r="AT468" s="21">
        <f t="shared" ref="AT468:AT478" si="1212">N468/$AF468</f>
        <v>1.2142857142857142</v>
      </c>
      <c r="AU468" s="21">
        <f t="shared" ref="AU468:AU478" si="1213">O468/$AF468</f>
        <v>0.5714285714285714</v>
      </c>
      <c r="AV468" s="21">
        <f t="shared" ref="AV468:AV478" si="1214">P468/$AF468</f>
        <v>0.21428571428571427</v>
      </c>
      <c r="AW468" s="21">
        <f t="shared" ref="AW468:AW478" si="1215">Q468/$AF468</f>
        <v>0.35714285714285715</v>
      </c>
      <c r="AX468" s="21">
        <f t="shared" ref="AX468:AX478" si="1216">R468/$AF468</f>
        <v>0.42857142857142855</v>
      </c>
      <c r="AY468" s="21">
        <f t="shared" ref="AY468:AY478" si="1217">S468/$AF468</f>
        <v>0</v>
      </c>
      <c r="AZ468" s="21">
        <f t="shared" ref="AZ468:AZ478" si="1218">T468/$AF468</f>
        <v>0</v>
      </c>
      <c r="BA468" s="21">
        <f t="shared" ref="BA468:BA478" si="1219">U468/$AF468</f>
        <v>0</v>
      </c>
      <c r="BB468" s="21">
        <f t="shared" ref="BB468:BB478" si="1220">V468/$AF468</f>
        <v>0</v>
      </c>
      <c r="BC468" s="21">
        <f t="shared" ref="BC468:BC478" si="1221">W468/$AF468</f>
        <v>0</v>
      </c>
      <c r="BD468" s="21">
        <f t="shared" ref="BD468:BD478" si="1222">X468/$AF468</f>
        <v>0</v>
      </c>
      <c r="BE468" s="21">
        <f t="shared" ref="BE468:BE478" si="1223">Y468/$AF468</f>
        <v>0</v>
      </c>
      <c r="BF468" s="21">
        <f t="shared" ref="BF468:BF478" si="1224">Z468/$AF468</f>
        <v>0</v>
      </c>
      <c r="BG468" s="21">
        <f t="shared" ref="BG468:BG478" si="1225">AA468/$AF468</f>
        <v>0</v>
      </c>
      <c r="BH468" s="21">
        <f t="shared" ref="BH468:BH478" si="1226">AB468/$AF468</f>
        <v>0</v>
      </c>
      <c r="BI468" s="21">
        <f t="shared" ref="BI468:BI478" si="1227">AC468/$AF468</f>
        <v>0</v>
      </c>
      <c r="BJ468" s="21">
        <f t="shared" ref="BJ468:BJ478" si="1228">AD468/$AF468</f>
        <v>0</v>
      </c>
      <c r="BK468" s="17">
        <f t="shared" ref="BK468:BK478" si="1229">F468*AG468</f>
        <v>1210.9816799999999</v>
      </c>
      <c r="BL468" s="22">
        <f t="shared" ref="BL468:BL478" si="1230">SUM(G468:R468)*AG468</f>
        <v>194.01743999999999</v>
      </c>
      <c r="BM468" s="22">
        <f t="shared" ref="BM468:BM478" si="1231">SUM(S468:AD468)*AG468</f>
        <v>0</v>
      </c>
      <c r="BN468" s="22">
        <f t="shared" ref="BN468:BN478" si="1232">G468*$AG468</f>
        <v>47.320079999999997</v>
      </c>
      <c r="BO468" s="22">
        <f t="shared" ref="BO468:BO478" si="1233">H468*$AG468</f>
        <v>45.181559999999998</v>
      </c>
      <c r="BP468" s="22">
        <f t="shared" ref="BP468:BP478" si="1234">I468*$AG468</f>
        <v>28.064879999999999</v>
      </c>
      <c r="BQ468" s="22">
        <f t="shared" ref="BQ468:BQ478" si="1235">J468*$AG468</f>
        <v>22.918800000000001</v>
      </c>
      <c r="BR468" s="22">
        <f t="shared" ref="BR468:BR478" si="1236">K468*$AG468</f>
        <v>30.927599999999998</v>
      </c>
      <c r="BS468" s="22">
        <f t="shared" ref="BS468:BS478" si="1237">L468*$AG468</f>
        <v>13.137839999999999</v>
      </c>
      <c r="BT468" s="22">
        <f t="shared" ref="BT468:BT478" si="1238">M468*$AG468</f>
        <v>2.8115999999999999</v>
      </c>
      <c r="BU468" s="22">
        <f t="shared" ref="BU468:BU478" si="1239">N468*$AG468</f>
        <v>1.59324</v>
      </c>
      <c r="BV468" s="22">
        <f t="shared" ref="BV468:BV478" si="1240">O468*$AG468</f>
        <v>0.74975999999999998</v>
      </c>
      <c r="BW468" s="22">
        <f t="shared" ref="BW468:BW478" si="1241">P468*$AG468</f>
        <v>0.28115999999999997</v>
      </c>
      <c r="BX468" s="22">
        <f t="shared" ref="BX468:BX478" si="1242">Q468*$AG468</f>
        <v>0.46860000000000002</v>
      </c>
      <c r="BY468" s="22">
        <f t="shared" ref="BY468:BY478" si="1243">R468*$AG468</f>
        <v>0.56231999999999993</v>
      </c>
      <c r="BZ468" s="22">
        <f t="shared" ref="BZ468:BZ478" si="1244">S468*$AG468</f>
        <v>0</v>
      </c>
      <c r="CA468" s="22">
        <f t="shared" ref="CA468:CA478" si="1245">T468*$AG468</f>
        <v>0</v>
      </c>
      <c r="CB468" s="22">
        <f t="shared" ref="CB468:CB478" si="1246">U468*$AG468</f>
        <v>0</v>
      </c>
      <c r="CC468" s="22">
        <f t="shared" ref="CC468:CC478" si="1247">V468*$AG468</f>
        <v>0</v>
      </c>
      <c r="CD468" s="22">
        <f t="shared" ref="CD468:CD478" si="1248">W468*$AG468</f>
        <v>0</v>
      </c>
      <c r="CE468" s="22">
        <f t="shared" ref="CE468:CE478" si="1249">X468*$AG468</f>
        <v>0</v>
      </c>
      <c r="CF468" s="22">
        <f t="shared" ref="CF468:CF478" si="1250">Y468*$AG468</f>
        <v>0</v>
      </c>
      <c r="CG468" s="22">
        <f t="shared" ref="CG468:CG478" si="1251">Z468*$AG468</f>
        <v>0</v>
      </c>
      <c r="CH468" s="22">
        <f t="shared" ref="CH468:CH478" si="1252">AA468*$AG468</f>
        <v>0</v>
      </c>
      <c r="CI468" s="22">
        <f t="shared" ref="CI468:CI478" si="1253">AB468*$AG468</f>
        <v>0</v>
      </c>
      <c r="CJ468" s="22">
        <f t="shared" ref="CJ468:CJ478" si="1254">AC468*$AG468</f>
        <v>0</v>
      </c>
      <c r="CK468" s="22">
        <f t="shared" ref="CK468:CK478" si="1255">AD468*$AG468</f>
        <v>0</v>
      </c>
    </row>
    <row r="469" spans="1:89" x14ac:dyDescent="0.25">
      <c r="A469" t="str">
        <f>VLOOKUP($C469,'Tech Pallet'!$A:$J,10,0)</f>
        <v>PIC</v>
      </c>
      <c r="B469" s="30" t="str">
        <f>VLOOKUP(C469,'Tech Pallet'!A:I,3,0)</f>
        <v>48oz</v>
      </c>
      <c r="C469" s="12">
        <f>VLOOKUP($D469,'DU -UCC'!B:C,2,0)</f>
        <v>69792956</v>
      </c>
      <c r="D469" s="84">
        <v>10077567003536</v>
      </c>
      <c r="E469" s="85" t="s">
        <v>346</v>
      </c>
      <c r="F469" s="86">
        <v>182381</v>
      </c>
      <c r="G469" s="86">
        <v>2563</v>
      </c>
      <c r="H469" s="86">
        <v>3993</v>
      </c>
      <c r="I469" s="86">
        <v>4532</v>
      </c>
      <c r="J469" s="86">
        <v>4140</v>
      </c>
      <c r="K469" s="86">
        <v>3716</v>
      </c>
      <c r="L469" s="86">
        <v>9297</v>
      </c>
      <c r="M469" s="86">
        <v>6620</v>
      </c>
      <c r="N469" s="86">
        <v>985</v>
      </c>
      <c r="O469" s="86">
        <v>682</v>
      </c>
      <c r="P469" s="86">
        <v>437</v>
      </c>
      <c r="Q469" s="86">
        <v>0</v>
      </c>
      <c r="R469" s="86">
        <v>0</v>
      </c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23">
        <f t="shared" si="1199"/>
        <v>219346</v>
      </c>
      <c r="AF469">
        <f>VLOOKUP($C469,'Tech Pallet'!$A:$I,9,0)</f>
        <v>176</v>
      </c>
      <c r="AG469">
        <f>VLOOKUP($C469,'Tech Pallet'!$A:$H,8,0)</f>
        <v>8.5199999999999998E-3</v>
      </c>
      <c r="AH469" s="25">
        <f t="shared" si="1200"/>
        <v>36965</v>
      </c>
      <c r="AI469" s="25">
        <f t="shared" si="1201"/>
        <v>0</v>
      </c>
      <c r="AJ469" s="8">
        <f t="shared" si="1202"/>
        <v>1036.2556818181818</v>
      </c>
      <c r="AK469" s="21">
        <f t="shared" si="1203"/>
        <v>210.02840909090909</v>
      </c>
      <c r="AL469" s="20">
        <f t="shared" si="1204"/>
        <v>0</v>
      </c>
      <c r="AM469" s="21">
        <f t="shared" si="1205"/>
        <v>14.5625</v>
      </c>
      <c r="AN469" s="21">
        <f t="shared" si="1206"/>
        <v>22.6875</v>
      </c>
      <c r="AO469" s="21">
        <f t="shared" si="1207"/>
        <v>25.75</v>
      </c>
      <c r="AP469" s="21">
        <f t="shared" si="1208"/>
        <v>23.522727272727273</v>
      </c>
      <c r="AQ469" s="21">
        <f t="shared" si="1209"/>
        <v>21.113636363636363</v>
      </c>
      <c r="AR469" s="21">
        <f t="shared" si="1210"/>
        <v>52.823863636363633</v>
      </c>
      <c r="AS469" s="21">
        <f t="shared" si="1211"/>
        <v>37.613636363636367</v>
      </c>
      <c r="AT469" s="21">
        <f t="shared" si="1212"/>
        <v>5.5965909090909092</v>
      </c>
      <c r="AU469" s="21">
        <f t="shared" si="1213"/>
        <v>3.875</v>
      </c>
      <c r="AV469" s="21">
        <f t="shared" si="1214"/>
        <v>2.4829545454545454</v>
      </c>
      <c r="AW469" s="21">
        <f t="shared" si="1215"/>
        <v>0</v>
      </c>
      <c r="AX469" s="21">
        <f t="shared" si="1216"/>
        <v>0</v>
      </c>
      <c r="AY469" s="21">
        <f t="shared" si="1217"/>
        <v>0</v>
      </c>
      <c r="AZ469" s="21">
        <f t="shared" si="1218"/>
        <v>0</v>
      </c>
      <c r="BA469" s="21">
        <f t="shared" si="1219"/>
        <v>0</v>
      </c>
      <c r="BB469" s="21">
        <f t="shared" si="1220"/>
        <v>0</v>
      </c>
      <c r="BC469" s="21">
        <f t="shared" si="1221"/>
        <v>0</v>
      </c>
      <c r="BD469" s="21">
        <f t="shared" si="1222"/>
        <v>0</v>
      </c>
      <c r="BE469" s="21">
        <f t="shared" si="1223"/>
        <v>0</v>
      </c>
      <c r="BF469" s="21">
        <f t="shared" si="1224"/>
        <v>0</v>
      </c>
      <c r="BG469" s="21">
        <f t="shared" si="1225"/>
        <v>0</v>
      </c>
      <c r="BH469" s="21">
        <f t="shared" si="1226"/>
        <v>0</v>
      </c>
      <c r="BI469" s="21">
        <f t="shared" si="1227"/>
        <v>0</v>
      </c>
      <c r="BJ469" s="21">
        <f t="shared" si="1228"/>
        <v>0</v>
      </c>
      <c r="BK469" s="17">
        <f t="shared" si="1229"/>
        <v>1553.8861199999999</v>
      </c>
      <c r="BL469" s="22">
        <f t="shared" si="1230"/>
        <v>314.9418</v>
      </c>
      <c r="BM469" s="22">
        <f t="shared" si="1231"/>
        <v>0</v>
      </c>
      <c r="BN469" s="22">
        <f t="shared" si="1232"/>
        <v>21.836759999999998</v>
      </c>
      <c r="BO469" s="22">
        <f t="shared" si="1233"/>
        <v>34.020359999999997</v>
      </c>
      <c r="BP469" s="22">
        <f t="shared" si="1234"/>
        <v>38.612639999999999</v>
      </c>
      <c r="BQ469" s="22">
        <f t="shared" si="1235"/>
        <v>35.272799999999997</v>
      </c>
      <c r="BR469" s="22">
        <f t="shared" si="1236"/>
        <v>31.660319999999999</v>
      </c>
      <c r="BS469" s="22">
        <f t="shared" si="1237"/>
        <v>79.210439999999991</v>
      </c>
      <c r="BT469" s="22">
        <f t="shared" si="1238"/>
        <v>56.4024</v>
      </c>
      <c r="BU469" s="22">
        <f t="shared" si="1239"/>
        <v>8.392199999999999</v>
      </c>
      <c r="BV469" s="22">
        <f t="shared" si="1240"/>
        <v>5.8106400000000002</v>
      </c>
      <c r="BW469" s="22">
        <f t="shared" si="1241"/>
        <v>3.7232400000000001</v>
      </c>
      <c r="BX469" s="22">
        <f t="shared" si="1242"/>
        <v>0</v>
      </c>
      <c r="BY469" s="22">
        <f t="shared" si="1243"/>
        <v>0</v>
      </c>
      <c r="BZ469" s="22">
        <f t="shared" si="1244"/>
        <v>0</v>
      </c>
      <c r="CA469" s="22">
        <f t="shared" si="1245"/>
        <v>0</v>
      </c>
      <c r="CB469" s="22">
        <f t="shared" si="1246"/>
        <v>0</v>
      </c>
      <c r="CC469" s="22">
        <f t="shared" si="1247"/>
        <v>0</v>
      </c>
      <c r="CD469" s="22">
        <f t="shared" si="1248"/>
        <v>0</v>
      </c>
      <c r="CE469" s="22">
        <f t="shared" si="1249"/>
        <v>0</v>
      </c>
      <c r="CF469" s="22">
        <f t="shared" si="1250"/>
        <v>0</v>
      </c>
      <c r="CG469" s="22">
        <f t="shared" si="1251"/>
        <v>0</v>
      </c>
      <c r="CH469" s="22">
        <f t="shared" si="1252"/>
        <v>0</v>
      </c>
      <c r="CI469" s="22">
        <f t="shared" si="1253"/>
        <v>0</v>
      </c>
      <c r="CJ469" s="22">
        <f t="shared" si="1254"/>
        <v>0</v>
      </c>
      <c r="CK469" s="22">
        <f t="shared" si="1255"/>
        <v>0</v>
      </c>
    </row>
    <row r="470" spans="1:89" x14ac:dyDescent="0.25">
      <c r="A470" t="str">
        <f>VLOOKUP($C470,'Tech Pallet'!$A:$J,10,0)</f>
        <v>PIC</v>
      </c>
      <c r="B470" s="30" t="str">
        <f>VLOOKUP(C470,'Tech Pallet'!A:I,3,0)</f>
        <v>BJ PTS</v>
      </c>
      <c r="C470" s="12">
        <f>VLOOKUP($D470,'DU -UCC'!B:C,2,0)</f>
        <v>69999270</v>
      </c>
      <c r="D470" s="84">
        <v>10076840674425</v>
      </c>
      <c r="E470" s="85" t="s">
        <v>389</v>
      </c>
      <c r="F470" s="86">
        <v>53955</v>
      </c>
      <c r="G470" s="86">
        <v>2194</v>
      </c>
      <c r="H470" s="86">
        <v>4787</v>
      </c>
      <c r="I470" s="86">
        <v>5127</v>
      </c>
      <c r="J470" s="86">
        <v>5870</v>
      </c>
      <c r="K470" s="86">
        <v>3686</v>
      </c>
      <c r="L470" s="86">
        <v>4615</v>
      </c>
      <c r="M470" s="86">
        <v>4687</v>
      </c>
      <c r="N470" s="86">
        <v>4133</v>
      </c>
      <c r="O470" s="86">
        <v>3543</v>
      </c>
      <c r="P470" s="86">
        <v>3570</v>
      </c>
      <c r="Q470" s="86">
        <v>2535</v>
      </c>
      <c r="R470" s="86">
        <v>2175</v>
      </c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23">
        <f t="shared" si="1199"/>
        <v>100877</v>
      </c>
      <c r="AF470">
        <f>VLOOKUP($C470,'Tech Pallet'!$A:$I,9,0)</f>
        <v>240</v>
      </c>
      <c r="AG470">
        <f>VLOOKUP($C470,'Tech Pallet'!$A:$H,8,0)</f>
        <v>3.7839999999999996E-3</v>
      </c>
      <c r="AH470" s="25">
        <f t="shared" si="1200"/>
        <v>46922</v>
      </c>
      <c r="AI470" s="25">
        <f t="shared" si="1201"/>
        <v>0</v>
      </c>
      <c r="AJ470" s="8">
        <f t="shared" si="1202"/>
        <v>224.8125</v>
      </c>
      <c r="AK470" s="21">
        <f t="shared" si="1203"/>
        <v>195.50833333333333</v>
      </c>
      <c r="AL470" s="20">
        <f t="shared" si="1204"/>
        <v>0</v>
      </c>
      <c r="AM470" s="21">
        <f t="shared" si="1205"/>
        <v>9.1416666666666675</v>
      </c>
      <c r="AN470" s="21">
        <f t="shared" si="1206"/>
        <v>19.945833333333333</v>
      </c>
      <c r="AO470" s="21">
        <f t="shared" si="1207"/>
        <v>21.362500000000001</v>
      </c>
      <c r="AP470" s="21">
        <f t="shared" si="1208"/>
        <v>24.458333333333332</v>
      </c>
      <c r="AQ470" s="21">
        <f t="shared" si="1209"/>
        <v>15.358333333333333</v>
      </c>
      <c r="AR470" s="21">
        <f t="shared" si="1210"/>
        <v>19.229166666666668</v>
      </c>
      <c r="AS470" s="21">
        <f t="shared" si="1211"/>
        <v>19.529166666666665</v>
      </c>
      <c r="AT470" s="21">
        <f t="shared" si="1212"/>
        <v>17.220833333333335</v>
      </c>
      <c r="AU470" s="21">
        <f t="shared" si="1213"/>
        <v>14.762499999999999</v>
      </c>
      <c r="AV470" s="21">
        <f t="shared" si="1214"/>
        <v>14.875</v>
      </c>
      <c r="AW470" s="21">
        <f t="shared" si="1215"/>
        <v>10.5625</v>
      </c>
      <c r="AX470" s="21">
        <f t="shared" si="1216"/>
        <v>9.0625</v>
      </c>
      <c r="AY470" s="21">
        <f t="shared" si="1217"/>
        <v>0</v>
      </c>
      <c r="AZ470" s="21">
        <f t="shared" si="1218"/>
        <v>0</v>
      </c>
      <c r="BA470" s="21">
        <f t="shared" si="1219"/>
        <v>0</v>
      </c>
      <c r="BB470" s="21">
        <f t="shared" si="1220"/>
        <v>0</v>
      </c>
      <c r="BC470" s="21">
        <f t="shared" si="1221"/>
        <v>0</v>
      </c>
      <c r="BD470" s="21">
        <f t="shared" si="1222"/>
        <v>0</v>
      </c>
      <c r="BE470" s="21">
        <f t="shared" si="1223"/>
        <v>0</v>
      </c>
      <c r="BF470" s="21">
        <f t="shared" si="1224"/>
        <v>0</v>
      </c>
      <c r="BG470" s="21">
        <f t="shared" si="1225"/>
        <v>0</v>
      </c>
      <c r="BH470" s="21">
        <f t="shared" si="1226"/>
        <v>0</v>
      </c>
      <c r="BI470" s="21">
        <f t="shared" si="1227"/>
        <v>0</v>
      </c>
      <c r="BJ470" s="21">
        <f t="shared" si="1228"/>
        <v>0</v>
      </c>
      <c r="BK470" s="17">
        <f t="shared" si="1229"/>
        <v>204.16571999999996</v>
      </c>
      <c r="BL470" s="22">
        <f t="shared" si="1230"/>
        <v>177.55284799999998</v>
      </c>
      <c r="BM470" s="22">
        <f t="shared" si="1231"/>
        <v>0</v>
      </c>
      <c r="BN470" s="22">
        <f t="shared" si="1232"/>
        <v>8.3020959999999988</v>
      </c>
      <c r="BO470" s="22">
        <f t="shared" si="1233"/>
        <v>18.114007999999998</v>
      </c>
      <c r="BP470" s="22">
        <f t="shared" si="1234"/>
        <v>19.400567999999996</v>
      </c>
      <c r="BQ470" s="22">
        <f t="shared" si="1235"/>
        <v>22.212079999999997</v>
      </c>
      <c r="BR470" s="22">
        <f t="shared" si="1236"/>
        <v>13.947823999999999</v>
      </c>
      <c r="BS470" s="22">
        <f t="shared" si="1237"/>
        <v>17.463159999999998</v>
      </c>
      <c r="BT470" s="22">
        <f t="shared" si="1238"/>
        <v>17.735607999999999</v>
      </c>
      <c r="BU470" s="22">
        <f t="shared" si="1239"/>
        <v>15.639271999999998</v>
      </c>
      <c r="BV470" s="22">
        <f t="shared" si="1240"/>
        <v>13.406711999999999</v>
      </c>
      <c r="BW470" s="22">
        <f t="shared" si="1241"/>
        <v>13.508879999999998</v>
      </c>
      <c r="BX470" s="22">
        <f t="shared" si="1242"/>
        <v>9.5924399999999999</v>
      </c>
      <c r="BY470" s="22">
        <f t="shared" si="1243"/>
        <v>8.2302</v>
      </c>
      <c r="BZ470" s="22">
        <f t="shared" si="1244"/>
        <v>0</v>
      </c>
      <c r="CA470" s="22">
        <f t="shared" si="1245"/>
        <v>0</v>
      </c>
      <c r="CB470" s="22">
        <f t="shared" si="1246"/>
        <v>0</v>
      </c>
      <c r="CC470" s="22">
        <f t="shared" si="1247"/>
        <v>0</v>
      </c>
      <c r="CD470" s="22">
        <f t="shared" si="1248"/>
        <v>0</v>
      </c>
      <c r="CE470" s="22">
        <f t="shared" si="1249"/>
        <v>0</v>
      </c>
      <c r="CF470" s="22">
        <f t="shared" si="1250"/>
        <v>0</v>
      </c>
      <c r="CG470" s="22">
        <f t="shared" si="1251"/>
        <v>0</v>
      </c>
      <c r="CH470" s="22">
        <f t="shared" si="1252"/>
        <v>0</v>
      </c>
      <c r="CI470" s="22">
        <f t="shared" si="1253"/>
        <v>0</v>
      </c>
      <c r="CJ470" s="22">
        <f t="shared" si="1254"/>
        <v>0</v>
      </c>
      <c r="CK470" s="22">
        <f t="shared" si="1255"/>
        <v>0</v>
      </c>
    </row>
    <row r="471" spans="1:89" x14ac:dyDescent="0.25">
      <c r="A471" t="str">
        <f>VLOOKUP($C471,'Tech Pallet'!$A:$J,10,0)</f>
        <v>PIC</v>
      </c>
      <c r="B471" s="30" t="str">
        <f>VLOOKUP(C471,'Tech Pallet'!A:I,3,0)</f>
        <v>BJ PTS</v>
      </c>
      <c r="C471" s="12">
        <f>VLOOKUP($D471,'DU -UCC'!B:C,2,0)</f>
        <v>84146285</v>
      </c>
      <c r="D471" s="84">
        <v>10076840462855</v>
      </c>
      <c r="E471" s="85" t="s">
        <v>354</v>
      </c>
      <c r="F471" s="86">
        <v>93846</v>
      </c>
      <c r="G471" s="86">
        <v>6859</v>
      </c>
      <c r="H471" s="86">
        <v>4872</v>
      </c>
      <c r="I471" s="86">
        <v>4295</v>
      </c>
      <c r="J471" s="86">
        <v>7774</v>
      </c>
      <c r="K471" s="86">
        <v>4157</v>
      </c>
      <c r="L471" s="86">
        <v>2855</v>
      </c>
      <c r="M471" s="86">
        <v>4750</v>
      </c>
      <c r="N471" s="86">
        <v>7954</v>
      </c>
      <c r="O471" s="86">
        <v>5521</v>
      </c>
      <c r="P471" s="86">
        <v>2775</v>
      </c>
      <c r="Q471" s="86">
        <v>958</v>
      </c>
      <c r="R471" s="86">
        <v>379</v>
      </c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23">
        <f t="shared" si="1199"/>
        <v>146995</v>
      </c>
      <c r="AF471">
        <f>VLOOKUP($C471,'Tech Pallet'!$A:$I,9,0)</f>
        <v>240</v>
      </c>
      <c r="AG471">
        <f>VLOOKUP($C471,'Tech Pallet'!$A:$H,8,0)</f>
        <v>3.7853439999999999E-3</v>
      </c>
      <c r="AH471" s="25">
        <f t="shared" si="1200"/>
        <v>53149</v>
      </c>
      <c r="AI471" s="25">
        <f t="shared" si="1201"/>
        <v>0</v>
      </c>
      <c r="AJ471" s="8">
        <f t="shared" si="1202"/>
        <v>391.02499999999998</v>
      </c>
      <c r="AK471" s="21">
        <f t="shared" si="1203"/>
        <v>221.45416666666668</v>
      </c>
      <c r="AL471" s="20">
        <f t="shared" si="1204"/>
        <v>0</v>
      </c>
      <c r="AM471" s="21">
        <f t="shared" si="1205"/>
        <v>28.579166666666666</v>
      </c>
      <c r="AN471" s="21">
        <f t="shared" si="1206"/>
        <v>20.3</v>
      </c>
      <c r="AO471" s="21">
        <f t="shared" si="1207"/>
        <v>17.895833333333332</v>
      </c>
      <c r="AP471" s="21">
        <f t="shared" si="1208"/>
        <v>32.391666666666666</v>
      </c>
      <c r="AQ471" s="21">
        <f t="shared" si="1209"/>
        <v>17.320833333333333</v>
      </c>
      <c r="AR471" s="21">
        <f t="shared" si="1210"/>
        <v>11.895833333333334</v>
      </c>
      <c r="AS471" s="21">
        <f t="shared" si="1211"/>
        <v>19.791666666666668</v>
      </c>
      <c r="AT471" s="21">
        <f t="shared" si="1212"/>
        <v>33.141666666666666</v>
      </c>
      <c r="AU471" s="21">
        <f t="shared" si="1213"/>
        <v>23.004166666666666</v>
      </c>
      <c r="AV471" s="21">
        <f t="shared" si="1214"/>
        <v>11.5625</v>
      </c>
      <c r="AW471" s="21">
        <f t="shared" si="1215"/>
        <v>3.9916666666666667</v>
      </c>
      <c r="AX471" s="21">
        <f t="shared" si="1216"/>
        <v>1.5791666666666666</v>
      </c>
      <c r="AY471" s="21">
        <f t="shared" si="1217"/>
        <v>0</v>
      </c>
      <c r="AZ471" s="21">
        <f t="shared" si="1218"/>
        <v>0</v>
      </c>
      <c r="BA471" s="21">
        <f t="shared" si="1219"/>
        <v>0</v>
      </c>
      <c r="BB471" s="21">
        <f t="shared" si="1220"/>
        <v>0</v>
      </c>
      <c r="BC471" s="21">
        <f t="shared" si="1221"/>
        <v>0</v>
      </c>
      <c r="BD471" s="21">
        <f t="shared" si="1222"/>
        <v>0</v>
      </c>
      <c r="BE471" s="21">
        <f t="shared" si="1223"/>
        <v>0</v>
      </c>
      <c r="BF471" s="21">
        <f t="shared" si="1224"/>
        <v>0</v>
      </c>
      <c r="BG471" s="21">
        <f t="shared" si="1225"/>
        <v>0</v>
      </c>
      <c r="BH471" s="21">
        <f t="shared" si="1226"/>
        <v>0</v>
      </c>
      <c r="BI471" s="21">
        <f t="shared" si="1227"/>
        <v>0</v>
      </c>
      <c r="BJ471" s="21">
        <f t="shared" si="1228"/>
        <v>0</v>
      </c>
      <c r="BK471" s="17">
        <f t="shared" si="1229"/>
        <v>355.23939302399998</v>
      </c>
      <c r="BL471" s="22">
        <f t="shared" si="1230"/>
        <v>201.187248256</v>
      </c>
      <c r="BM471" s="22">
        <f t="shared" si="1231"/>
        <v>0</v>
      </c>
      <c r="BN471" s="22">
        <f t="shared" si="1232"/>
        <v>25.963674495999999</v>
      </c>
      <c r="BO471" s="22">
        <f t="shared" si="1233"/>
        <v>18.442195968</v>
      </c>
      <c r="BP471" s="22">
        <f t="shared" si="1234"/>
        <v>16.25805248</v>
      </c>
      <c r="BQ471" s="22">
        <f t="shared" si="1235"/>
        <v>29.427264256000001</v>
      </c>
      <c r="BR471" s="22">
        <f t="shared" si="1236"/>
        <v>15.735675007999999</v>
      </c>
      <c r="BS471" s="22">
        <f t="shared" si="1237"/>
        <v>10.807157119999999</v>
      </c>
      <c r="BT471" s="22">
        <f t="shared" si="1238"/>
        <v>17.980384000000001</v>
      </c>
      <c r="BU471" s="22">
        <f t="shared" si="1239"/>
        <v>30.108626176000001</v>
      </c>
      <c r="BV471" s="22">
        <f t="shared" si="1240"/>
        <v>20.898884224</v>
      </c>
      <c r="BW471" s="22">
        <f t="shared" si="1241"/>
        <v>10.5043296</v>
      </c>
      <c r="BX471" s="22">
        <f t="shared" si="1242"/>
        <v>3.6263595519999998</v>
      </c>
      <c r="BY471" s="22">
        <f t="shared" si="1243"/>
        <v>1.434645376</v>
      </c>
      <c r="BZ471" s="22">
        <f t="shared" si="1244"/>
        <v>0</v>
      </c>
      <c r="CA471" s="22">
        <f t="shared" si="1245"/>
        <v>0</v>
      </c>
      <c r="CB471" s="22">
        <f t="shared" si="1246"/>
        <v>0</v>
      </c>
      <c r="CC471" s="22">
        <f t="shared" si="1247"/>
        <v>0</v>
      </c>
      <c r="CD471" s="22">
        <f t="shared" si="1248"/>
        <v>0</v>
      </c>
      <c r="CE471" s="22">
        <f t="shared" si="1249"/>
        <v>0</v>
      </c>
      <c r="CF471" s="22">
        <f t="shared" si="1250"/>
        <v>0</v>
      </c>
      <c r="CG471" s="22">
        <f t="shared" si="1251"/>
        <v>0</v>
      </c>
      <c r="CH471" s="22">
        <f t="shared" si="1252"/>
        <v>0</v>
      </c>
      <c r="CI471" s="22">
        <f t="shared" si="1253"/>
        <v>0</v>
      </c>
      <c r="CJ471" s="22">
        <f t="shared" si="1254"/>
        <v>0</v>
      </c>
      <c r="CK471" s="22">
        <f t="shared" si="1255"/>
        <v>0</v>
      </c>
    </row>
    <row r="472" spans="1:89" x14ac:dyDescent="0.25">
      <c r="A472" t="str">
        <f>VLOOKUP($C472,'Tech Pallet'!$A:$J,10,0)</f>
        <v>PIC</v>
      </c>
      <c r="B472" s="30" t="str">
        <f>VLOOKUP(C472,'Tech Pallet'!A:I,3,0)</f>
        <v>48oz</v>
      </c>
      <c r="C472" s="12">
        <f>VLOOKUP($D472,'DU -UCC'!B:C,2,0)</f>
        <v>68890247</v>
      </c>
      <c r="D472" s="84">
        <v>10077567003260</v>
      </c>
      <c r="E472" s="85" t="s">
        <v>338</v>
      </c>
      <c r="F472" s="86">
        <v>121428</v>
      </c>
      <c r="G472" s="86">
        <v>4543</v>
      </c>
      <c r="H472" s="86">
        <v>5071</v>
      </c>
      <c r="I472" s="86">
        <v>4873</v>
      </c>
      <c r="J472" s="86">
        <v>6578</v>
      </c>
      <c r="K472" s="86">
        <v>5158</v>
      </c>
      <c r="L472" s="86">
        <v>8998</v>
      </c>
      <c r="M472" s="86">
        <v>4631</v>
      </c>
      <c r="N472" s="86">
        <v>6424</v>
      </c>
      <c r="O472" s="86">
        <v>2805</v>
      </c>
      <c r="P472" s="86">
        <v>5339</v>
      </c>
      <c r="Q472" s="86">
        <v>1342</v>
      </c>
      <c r="R472" s="86">
        <v>424</v>
      </c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23">
        <f t="shared" si="1199"/>
        <v>177614</v>
      </c>
      <c r="AF472">
        <f>VLOOKUP($C472,'Tech Pallet'!$A:$I,9,0)</f>
        <v>176</v>
      </c>
      <c r="AG472">
        <f>VLOOKUP($C472,'Tech Pallet'!$A:$H,8,0)</f>
        <v>8.5170239596469108E-3</v>
      </c>
      <c r="AH472" s="25">
        <f t="shared" si="1200"/>
        <v>56186</v>
      </c>
      <c r="AI472" s="25">
        <f t="shared" si="1201"/>
        <v>0</v>
      </c>
      <c r="AJ472" s="8">
        <f t="shared" si="1202"/>
        <v>689.93181818181813</v>
      </c>
      <c r="AK472" s="21">
        <f t="shared" si="1203"/>
        <v>319.23863636363637</v>
      </c>
      <c r="AL472" s="20">
        <f t="shared" si="1204"/>
        <v>0</v>
      </c>
      <c r="AM472" s="21">
        <f t="shared" si="1205"/>
        <v>25.8125</v>
      </c>
      <c r="AN472" s="21">
        <f t="shared" si="1206"/>
        <v>28.8125</v>
      </c>
      <c r="AO472" s="21">
        <f t="shared" si="1207"/>
        <v>27.6875</v>
      </c>
      <c r="AP472" s="21">
        <f t="shared" si="1208"/>
        <v>37.375</v>
      </c>
      <c r="AQ472" s="21">
        <f t="shared" si="1209"/>
        <v>29.306818181818183</v>
      </c>
      <c r="AR472" s="21">
        <f t="shared" si="1210"/>
        <v>51.125</v>
      </c>
      <c r="AS472" s="21">
        <f t="shared" si="1211"/>
        <v>26.3125</v>
      </c>
      <c r="AT472" s="21">
        <f t="shared" si="1212"/>
        <v>36.5</v>
      </c>
      <c r="AU472" s="21">
        <f t="shared" si="1213"/>
        <v>15.9375</v>
      </c>
      <c r="AV472" s="21">
        <f t="shared" si="1214"/>
        <v>30.335227272727273</v>
      </c>
      <c r="AW472" s="21">
        <f t="shared" si="1215"/>
        <v>7.625</v>
      </c>
      <c r="AX472" s="21">
        <f t="shared" si="1216"/>
        <v>2.4090909090909092</v>
      </c>
      <c r="AY472" s="21">
        <f t="shared" si="1217"/>
        <v>0</v>
      </c>
      <c r="AZ472" s="21">
        <f t="shared" si="1218"/>
        <v>0</v>
      </c>
      <c r="BA472" s="21">
        <f t="shared" si="1219"/>
        <v>0</v>
      </c>
      <c r="BB472" s="21">
        <f t="shared" si="1220"/>
        <v>0</v>
      </c>
      <c r="BC472" s="21">
        <f t="shared" si="1221"/>
        <v>0</v>
      </c>
      <c r="BD472" s="21">
        <f t="shared" si="1222"/>
        <v>0</v>
      </c>
      <c r="BE472" s="21">
        <f t="shared" si="1223"/>
        <v>0</v>
      </c>
      <c r="BF472" s="21">
        <f t="shared" si="1224"/>
        <v>0</v>
      </c>
      <c r="BG472" s="21">
        <f t="shared" si="1225"/>
        <v>0</v>
      </c>
      <c r="BH472" s="21">
        <f t="shared" si="1226"/>
        <v>0</v>
      </c>
      <c r="BI472" s="21">
        <f t="shared" si="1227"/>
        <v>0</v>
      </c>
      <c r="BJ472" s="21">
        <f t="shared" si="1228"/>
        <v>0</v>
      </c>
      <c r="BK472" s="17">
        <f t="shared" si="1229"/>
        <v>1034.2051853720052</v>
      </c>
      <c r="BL472" s="22">
        <f t="shared" si="1230"/>
        <v>478.53750819672132</v>
      </c>
      <c r="BM472" s="22">
        <f t="shared" si="1231"/>
        <v>0</v>
      </c>
      <c r="BN472" s="22">
        <f t="shared" si="1232"/>
        <v>38.692839848675916</v>
      </c>
      <c r="BO472" s="22">
        <f t="shared" si="1233"/>
        <v>43.189828499369483</v>
      </c>
      <c r="BP472" s="22">
        <f t="shared" si="1234"/>
        <v>41.503457755359399</v>
      </c>
      <c r="BQ472" s="22">
        <f t="shared" si="1235"/>
        <v>56.024983606557377</v>
      </c>
      <c r="BR472" s="22">
        <f t="shared" si="1236"/>
        <v>43.930809583858768</v>
      </c>
      <c r="BS472" s="22">
        <f t="shared" si="1237"/>
        <v>76.6361815889029</v>
      </c>
      <c r="BT472" s="22">
        <f t="shared" si="1238"/>
        <v>39.442337957124842</v>
      </c>
      <c r="BU472" s="22">
        <f t="shared" si="1239"/>
        <v>54.713361916771753</v>
      </c>
      <c r="BV472" s="22">
        <f t="shared" si="1240"/>
        <v>23.890252206809585</v>
      </c>
      <c r="BW472" s="22">
        <f t="shared" si="1241"/>
        <v>45.472390920554858</v>
      </c>
      <c r="BX472" s="22">
        <f t="shared" si="1242"/>
        <v>11.429846153846155</v>
      </c>
      <c r="BY472" s="22">
        <f t="shared" si="1243"/>
        <v>3.6112181588902903</v>
      </c>
      <c r="BZ472" s="22">
        <f t="shared" si="1244"/>
        <v>0</v>
      </c>
      <c r="CA472" s="22">
        <f t="shared" si="1245"/>
        <v>0</v>
      </c>
      <c r="CB472" s="22">
        <f t="shared" si="1246"/>
        <v>0</v>
      </c>
      <c r="CC472" s="22">
        <f t="shared" si="1247"/>
        <v>0</v>
      </c>
      <c r="CD472" s="22">
        <f t="shared" si="1248"/>
        <v>0</v>
      </c>
      <c r="CE472" s="22">
        <f t="shared" si="1249"/>
        <v>0</v>
      </c>
      <c r="CF472" s="22">
        <f t="shared" si="1250"/>
        <v>0</v>
      </c>
      <c r="CG472" s="22">
        <f t="shared" si="1251"/>
        <v>0</v>
      </c>
      <c r="CH472" s="22">
        <f t="shared" si="1252"/>
        <v>0</v>
      </c>
      <c r="CI472" s="22">
        <f t="shared" si="1253"/>
        <v>0</v>
      </c>
      <c r="CJ472" s="22">
        <f t="shared" si="1254"/>
        <v>0</v>
      </c>
      <c r="CK472" s="22">
        <f t="shared" si="1255"/>
        <v>0</v>
      </c>
    </row>
    <row r="473" spans="1:89" x14ac:dyDescent="0.25">
      <c r="A473" t="str">
        <f>VLOOKUP($C473,'Tech Pallet'!$A:$J,10,0)</f>
        <v>PIC</v>
      </c>
      <c r="B473" s="30" t="str">
        <f>VLOOKUP(C473,'Tech Pallet'!A:I,3,0)</f>
        <v>BJ PTS</v>
      </c>
      <c r="C473" s="12">
        <f>VLOOKUP($D473,'DU -UCC'!B:C,2,0)</f>
        <v>67867261</v>
      </c>
      <c r="D473" s="84">
        <v>10076840002495</v>
      </c>
      <c r="E473" s="85" t="s">
        <v>376</v>
      </c>
      <c r="F473" s="86">
        <v>66484</v>
      </c>
      <c r="G473" s="86">
        <v>2792</v>
      </c>
      <c r="H473" s="86">
        <v>4669</v>
      </c>
      <c r="I473" s="86">
        <v>6313</v>
      </c>
      <c r="J473" s="86">
        <v>3899</v>
      </c>
      <c r="K473" s="86">
        <v>3950</v>
      </c>
      <c r="L473" s="86">
        <v>5091</v>
      </c>
      <c r="M473" s="86">
        <v>3774</v>
      </c>
      <c r="N473" s="86">
        <v>4431</v>
      </c>
      <c r="O473" s="86">
        <v>4293</v>
      </c>
      <c r="P473" s="86">
        <v>2640</v>
      </c>
      <c r="Q473" s="86">
        <v>1470</v>
      </c>
      <c r="R473" s="86">
        <v>1025</v>
      </c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23">
        <f t="shared" si="1199"/>
        <v>110831</v>
      </c>
      <c r="AF473">
        <f>VLOOKUP($C473,'Tech Pallet'!$A:$I,9,0)</f>
        <v>240</v>
      </c>
      <c r="AG473">
        <f>VLOOKUP($C473,'Tech Pallet'!$A:$H,8,0)</f>
        <v>3.7853439999999999E-3</v>
      </c>
      <c r="AH473" s="25">
        <f t="shared" si="1200"/>
        <v>44347</v>
      </c>
      <c r="AI473" s="25">
        <f t="shared" si="1201"/>
        <v>0</v>
      </c>
      <c r="AJ473" s="8">
        <f t="shared" si="1202"/>
        <v>277.01666666666665</v>
      </c>
      <c r="AK473" s="21">
        <f t="shared" si="1203"/>
        <v>184.77916666666667</v>
      </c>
      <c r="AL473" s="20">
        <f t="shared" si="1204"/>
        <v>0</v>
      </c>
      <c r="AM473" s="21">
        <f t="shared" si="1205"/>
        <v>11.633333333333333</v>
      </c>
      <c r="AN473" s="21">
        <f t="shared" si="1206"/>
        <v>19.454166666666666</v>
      </c>
      <c r="AO473" s="21">
        <f t="shared" si="1207"/>
        <v>26.304166666666667</v>
      </c>
      <c r="AP473" s="21">
        <f t="shared" si="1208"/>
        <v>16.245833333333334</v>
      </c>
      <c r="AQ473" s="21">
        <f t="shared" si="1209"/>
        <v>16.458333333333332</v>
      </c>
      <c r="AR473" s="21">
        <f t="shared" si="1210"/>
        <v>21.212499999999999</v>
      </c>
      <c r="AS473" s="21">
        <f t="shared" si="1211"/>
        <v>15.725</v>
      </c>
      <c r="AT473" s="21">
        <f t="shared" si="1212"/>
        <v>18.462499999999999</v>
      </c>
      <c r="AU473" s="21">
        <f t="shared" si="1213"/>
        <v>17.887499999999999</v>
      </c>
      <c r="AV473" s="21">
        <f t="shared" si="1214"/>
        <v>11</v>
      </c>
      <c r="AW473" s="21">
        <f t="shared" si="1215"/>
        <v>6.125</v>
      </c>
      <c r="AX473" s="21">
        <f t="shared" si="1216"/>
        <v>4.270833333333333</v>
      </c>
      <c r="AY473" s="21">
        <f t="shared" si="1217"/>
        <v>0</v>
      </c>
      <c r="AZ473" s="21">
        <f t="shared" si="1218"/>
        <v>0</v>
      </c>
      <c r="BA473" s="21">
        <f t="shared" si="1219"/>
        <v>0</v>
      </c>
      <c r="BB473" s="21">
        <f t="shared" si="1220"/>
        <v>0</v>
      </c>
      <c r="BC473" s="21">
        <f t="shared" si="1221"/>
        <v>0</v>
      </c>
      <c r="BD473" s="21">
        <f t="shared" si="1222"/>
        <v>0</v>
      </c>
      <c r="BE473" s="21">
        <f t="shared" si="1223"/>
        <v>0</v>
      </c>
      <c r="BF473" s="21">
        <f t="shared" si="1224"/>
        <v>0</v>
      </c>
      <c r="BG473" s="21">
        <f t="shared" si="1225"/>
        <v>0</v>
      </c>
      <c r="BH473" s="21">
        <f t="shared" si="1226"/>
        <v>0</v>
      </c>
      <c r="BI473" s="21">
        <f t="shared" si="1227"/>
        <v>0</v>
      </c>
      <c r="BJ473" s="21">
        <f t="shared" si="1228"/>
        <v>0</v>
      </c>
      <c r="BK473" s="17">
        <f t="shared" si="1229"/>
        <v>251.664810496</v>
      </c>
      <c r="BL473" s="22">
        <f t="shared" si="1230"/>
        <v>167.868650368</v>
      </c>
      <c r="BM473" s="22">
        <f t="shared" si="1231"/>
        <v>0</v>
      </c>
      <c r="BN473" s="22">
        <f t="shared" si="1232"/>
        <v>10.568680448</v>
      </c>
      <c r="BO473" s="22">
        <f t="shared" si="1233"/>
        <v>17.673771135999999</v>
      </c>
      <c r="BP473" s="22">
        <f t="shared" si="1234"/>
        <v>23.896876672000001</v>
      </c>
      <c r="BQ473" s="22">
        <f t="shared" si="1235"/>
        <v>14.759056255999999</v>
      </c>
      <c r="BR473" s="22">
        <f t="shared" si="1236"/>
        <v>14.9521088</v>
      </c>
      <c r="BS473" s="22">
        <f t="shared" si="1237"/>
        <v>19.271186304</v>
      </c>
      <c r="BT473" s="22">
        <f t="shared" si="1238"/>
        <v>14.285888256</v>
      </c>
      <c r="BU473" s="22">
        <f t="shared" si="1239"/>
        <v>16.772859264000001</v>
      </c>
      <c r="BV473" s="22">
        <f t="shared" si="1240"/>
        <v>16.250481791999999</v>
      </c>
      <c r="BW473" s="22">
        <f t="shared" si="1241"/>
        <v>9.9933081599999998</v>
      </c>
      <c r="BX473" s="22">
        <f t="shared" si="1242"/>
        <v>5.56445568</v>
      </c>
      <c r="BY473" s="22">
        <f t="shared" si="1243"/>
        <v>3.8799776000000001</v>
      </c>
      <c r="BZ473" s="22">
        <f t="shared" si="1244"/>
        <v>0</v>
      </c>
      <c r="CA473" s="22">
        <f t="shared" si="1245"/>
        <v>0</v>
      </c>
      <c r="CB473" s="22">
        <f t="shared" si="1246"/>
        <v>0</v>
      </c>
      <c r="CC473" s="22">
        <f t="shared" si="1247"/>
        <v>0</v>
      </c>
      <c r="CD473" s="22">
        <f t="shared" si="1248"/>
        <v>0</v>
      </c>
      <c r="CE473" s="22">
        <f t="shared" si="1249"/>
        <v>0</v>
      </c>
      <c r="CF473" s="22">
        <f t="shared" si="1250"/>
        <v>0</v>
      </c>
      <c r="CG473" s="22">
        <f t="shared" si="1251"/>
        <v>0</v>
      </c>
      <c r="CH473" s="22">
        <f t="shared" si="1252"/>
        <v>0</v>
      </c>
      <c r="CI473" s="22">
        <f t="shared" si="1253"/>
        <v>0</v>
      </c>
      <c r="CJ473" s="22">
        <f t="shared" si="1254"/>
        <v>0</v>
      </c>
      <c r="CK473" s="22">
        <f t="shared" si="1255"/>
        <v>0</v>
      </c>
    </row>
    <row r="474" spans="1:89" x14ac:dyDescent="0.25">
      <c r="A474" t="str">
        <f>VLOOKUP($C474,'Tech Pallet'!$A:$J,10,0)</f>
        <v>NOV</v>
      </c>
      <c r="B474" s="30" t="str">
        <f>VLOOKUP(C474,'Tech Pallet'!A:I,3,0)</f>
        <v>MBG</v>
      </c>
      <c r="C474" s="12">
        <f>VLOOKUP($D474,'DU -UCC'!B:C,2,0)</f>
        <v>68741745</v>
      </c>
      <c r="D474" s="84">
        <v>10077567028652</v>
      </c>
      <c r="E474" s="85" t="s">
        <v>394</v>
      </c>
      <c r="F474" s="86">
        <v>39788</v>
      </c>
      <c r="G474" s="86">
        <v>689</v>
      </c>
      <c r="H474" s="86">
        <v>1185</v>
      </c>
      <c r="I474" s="86">
        <v>2745</v>
      </c>
      <c r="J474" s="86">
        <v>6507</v>
      </c>
      <c r="K474" s="86">
        <v>5220</v>
      </c>
      <c r="L474" s="86">
        <v>3672</v>
      </c>
      <c r="M474" s="86">
        <v>4174</v>
      </c>
      <c r="N474" s="86">
        <v>3573</v>
      </c>
      <c r="O474" s="86">
        <v>2535</v>
      </c>
      <c r="P474" s="86">
        <v>1646</v>
      </c>
      <c r="Q474" s="86">
        <v>840</v>
      </c>
      <c r="R474" s="86">
        <v>315</v>
      </c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23">
        <f t="shared" si="1199"/>
        <v>72889</v>
      </c>
      <c r="AF474">
        <f>VLOOKUP($C474,'Tech Pallet'!$A:$I,9,0)</f>
        <v>225</v>
      </c>
      <c r="AG474">
        <f>VLOOKUP($C474,'Tech Pallet'!$A:$H,8,0)</f>
        <v>2.8319999999999999E-3</v>
      </c>
      <c r="AH474" s="25">
        <f t="shared" si="1200"/>
        <v>33101</v>
      </c>
      <c r="AI474" s="25">
        <f t="shared" si="1201"/>
        <v>0</v>
      </c>
      <c r="AJ474" s="8">
        <f t="shared" si="1202"/>
        <v>176.83555555555554</v>
      </c>
      <c r="AK474" s="21">
        <f t="shared" si="1203"/>
        <v>147.11555555555555</v>
      </c>
      <c r="AL474" s="20">
        <f t="shared" si="1204"/>
        <v>0</v>
      </c>
      <c r="AM474" s="21">
        <f t="shared" si="1205"/>
        <v>3.0622222222222222</v>
      </c>
      <c r="AN474" s="21">
        <f t="shared" si="1206"/>
        <v>5.2666666666666666</v>
      </c>
      <c r="AO474" s="21">
        <f t="shared" si="1207"/>
        <v>12.2</v>
      </c>
      <c r="AP474" s="21">
        <f t="shared" si="1208"/>
        <v>28.92</v>
      </c>
      <c r="AQ474" s="21">
        <f t="shared" si="1209"/>
        <v>23.2</v>
      </c>
      <c r="AR474" s="21">
        <f t="shared" si="1210"/>
        <v>16.32</v>
      </c>
      <c r="AS474" s="21">
        <f t="shared" si="1211"/>
        <v>18.551111111111112</v>
      </c>
      <c r="AT474" s="21">
        <f t="shared" si="1212"/>
        <v>15.88</v>
      </c>
      <c r="AU474" s="21">
        <f t="shared" si="1213"/>
        <v>11.266666666666667</v>
      </c>
      <c r="AV474" s="21">
        <f t="shared" si="1214"/>
        <v>7.3155555555555551</v>
      </c>
      <c r="AW474" s="21">
        <f t="shared" si="1215"/>
        <v>3.7333333333333334</v>
      </c>
      <c r="AX474" s="21">
        <f t="shared" si="1216"/>
        <v>1.4</v>
      </c>
      <c r="AY474" s="21">
        <f t="shared" si="1217"/>
        <v>0</v>
      </c>
      <c r="AZ474" s="21">
        <f t="shared" si="1218"/>
        <v>0</v>
      </c>
      <c r="BA474" s="21">
        <f t="shared" si="1219"/>
        <v>0</v>
      </c>
      <c r="BB474" s="21">
        <f t="shared" si="1220"/>
        <v>0</v>
      </c>
      <c r="BC474" s="21">
        <f t="shared" si="1221"/>
        <v>0</v>
      </c>
      <c r="BD474" s="21">
        <f t="shared" si="1222"/>
        <v>0</v>
      </c>
      <c r="BE474" s="21">
        <f t="shared" si="1223"/>
        <v>0</v>
      </c>
      <c r="BF474" s="21">
        <f t="shared" si="1224"/>
        <v>0</v>
      </c>
      <c r="BG474" s="21">
        <f t="shared" si="1225"/>
        <v>0</v>
      </c>
      <c r="BH474" s="21">
        <f t="shared" si="1226"/>
        <v>0</v>
      </c>
      <c r="BI474" s="21">
        <f t="shared" si="1227"/>
        <v>0</v>
      </c>
      <c r="BJ474" s="21">
        <f t="shared" si="1228"/>
        <v>0</v>
      </c>
      <c r="BK474" s="17">
        <f t="shared" si="1229"/>
        <v>112.679616</v>
      </c>
      <c r="BL474" s="22">
        <f t="shared" si="1230"/>
        <v>93.742031999999995</v>
      </c>
      <c r="BM474" s="22">
        <f t="shared" si="1231"/>
        <v>0</v>
      </c>
      <c r="BN474" s="22">
        <f t="shared" si="1232"/>
        <v>1.9512479999999999</v>
      </c>
      <c r="BO474" s="22">
        <f t="shared" si="1233"/>
        <v>3.3559199999999998</v>
      </c>
      <c r="BP474" s="22">
        <f t="shared" si="1234"/>
        <v>7.7738399999999999</v>
      </c>
      <c r="BQ474" s="22">
        <f t="shared" si="1235"/>
        <v>18.427823999999998</v>
      </c>
      <c r="BR474" s="22">
        <f t="shared" si="1236"/>
        <v>14.78304</v>
      </c>
      <c r="BS474" s="22">
        <f t="shared" si="1237"/>
        <v>10.399103999999999</v>
      </c>
      <c r="BT474" s="22">
        <f t="shared" si="1238"/>
        <v>11.820767999999999</v>
      </c>
      <c r="BU474" s="22">
        <f t="shared" si="1239"/>
        <v>10.118736</v>
      </c>
      <c r="BV474" s="22">
        <f t="shared" si="1240"/>
        <v>7.1791199999999993</v>
      </c>
      <c r="BW474" s="22">
        <f t="shared" si="1241"/>
        <v>4.6614719999999998</v>
      </c>
      <c r="BX474" s="22">
        <f t="shared" si="1242"/>
        <v>2.3788800000000001</v>
      </c>
      <c r="BY474" s="22">
        <f t="shared" si="1243"/>
        <v>0.89207999999999998</v>
      </c>
      <c r="BZ474" s="22">
        <f t="shared" si="1244"/>
        <v>0</v>
      </c>
      <c r="CA474" s="22">
        <f t="shared" si="1245"/>
        <v>0</v>
      </c>
      <c r="CB474" s="22">
        <f t="shared" si="1246"/>
        <v>0</v>
      </c>
      <c r="CC474" s="22">
        <f t="shared" si="1247"/>
        <v>0</v>
      </c>
      <c r="CD474" s="22">
        <f t="shared" si="1248"/>
        <v>0</v>
      </c>
      <c r="CE474" s="22">
        <f t="shared" si="1249"/>
        <v>0</v>
      </c>
      <c r="CF474" s="22">
        <f t="shared" si="1250"/>
        <v>0</v>
      </c>
      <c r="CG474" s="22">
        <f t="shared" si="1251"/>
        <v>0</v>
      </c>
      <c r="CH474" s="22">
        <f t="shared" si="1252"/>
        <v>0</v>
      </c>
      <c r="CI474" s="22">
        <f t="shared" si="1253"/>
        <v>0</v>
      </c>
      <c r="CJ474" s="22">
        <f t="shared" si="1254"/>
        <v>0</v>
      </c>
      <c r="CK474" s="22">
        <f t="shared" si="1255"/>
        <v>0</v>
      </c>
    </row>
    <row r="475" spans="1:89" x14ac:dyDescent="0.25">
      <c r="A475" t="str">
        <f>VLOOKUP($C475,'Tech Pallet'!$A:$J,10,0)</f>
        <v>NOV</v>
      </c>
      <c r="B475" s="30" t="str">
        <f>VLOOKUP(C475,'Tech Pallet'!A:I,3,0)</f>
        <v>Other</v>
      </c>
      <c r="C475" s="12">
        <f>VLOOKUP($D475,'DU -UCC'!B:C,2,0)</f>
        <v>64378129</v>
      </c>
      <c r="D475" s="84">
        <v>10041000009683</v>
      </c>
      <c r="E475" s="85" t="s">
        <v>370</v>
      </c>
      <c r="F475" s="86">
        <v>4111</v>
      </c>
      <c r="G475" s="86">
        <v>1023</v>
      </c>
      <c r="H475" s="86">
        <v>1422</v>
      </c>
      <c r="I475" s="86">
        <v>1416</v>
      </c>
      <c r="J475" s="86">
        <v>5807</v>
      </c>
      <c r="K475" s="86">
        <v>2244</v>
      </c>
      <c r="L475" s="86">
        <v>3597</v>
      </c>
      <c r="M475" s="86">
        <v>7427</v>
      </c>
      <c r="N475" s="86">
        <v>3875</v>
      </c>
      <c r="O475" s="86">
        <v>3490</v>
      </c>
      <c r="P475" s="86">
        <v>3630</v>
      </c>
      <c r="Q475" s="86">
        <v>1441</v>
      </c>
      <c r="R475" s="86">
        <v>1892</v>
      </c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23">
        <f t="shared" si="1199"/>
        <v>41375</v>
      </c>
      <c r="AF475">
        <f>VLOOKUP($C475,'Tech Pallet'!$A:$I,9,0)</f>
        <v>110</v>
      </c>
      <c r="AG475">
        <f>VLOOKUP($C475,'Tech Pallet'!$A:$H,8,0)</f>
        <v>3.8399999999999997E-3</v>
      </c>
      <c r="AH475" s="25">
        <f t="shared" si="1200"/>
        <v>37264</v>
      </c>
      <c r="AI475" s="25">
        <f t="shared" si="1201"/>
        <v>0</v>
      </c>
      <c r="AJ475" s="8">
        <f t="shared" si="1202"/>
        <v>37.372727272727275</v>
      </c>
      <c r="AK475" s="21">
        <f t="shared" si="1203"/>
        <v>338.76363636363635</v>
      </c>
      <c r="AL475" s="20">
        <f t="shared" si="1204"/>
        <v>0</v>
      </c>
      <c r="AM475" s="21">
        <f t="shared" si="1205"/>
        <v>9.3000000000000007</v>
      </c>
      <c r="AN475" s="21">
        <f t="shared" si="1206"/>
        <v>12.927272727272728</v>
      </c>
      <c r="AO475" s="21">
        <f t="shared" si="1207"/>
        <v>12.872727272727273</v>
      </c>
      <c r="AP475" s="21">
        <f t="shared" si="1208"/>
        <v>52.790909090909089</v>
      </c>
      <c r="AQ475" s="21">
        <f t="shared" si="1209"/>
        <v>20.399999999999999</v>
      </c>
      <c r="AR475" s="21">
        <f t="shared" si="1210"/>
        <v>32.700000000000003</v>
      </c>
      <c r="AS475" s="21">
        <f t="shared" si="1211"/>
        <v>67.518181818181816</v>
      </c>
      <c r="AT475" s="21">
        <f t="shared" si="1212"/>
        <v>35.227272727272727</v>
      </c>
      <c r="AU475" s="21">
        <f t="shared" si="1213"/>
        <v>31.727272727272727</v>
      </c>
      <c r="AV475" s="21">
        <f t="shared" si="1214"/>
        <v>33</v>
      </c>
      <c r="AW475" s="21">
        <f t="shared" si="1215"/>
        <v>13.1</v>
      </c>
      <c r="AX475" s="21">
        <f t="shared" si="1216"/>
        <v>17.2</v>
      </c>
      <c r="AY475" s="21">
        <f t="shared" si="1217"/>
        <v>0</v>
      </c>
      <c r="AZ475" s="21">
        <f t="shared" si="1218"/>
        <v>0</v>
      </c>
      <c r="BA475" s="21">
        <f t="shared" si="1219"/>
        <v>0</v>
      </c>
      <c r="BB475" s="21">
        <f t="shared" si="1220"/>
        <v>0</v>
      </c>
      <c r="BC475" s="21">
        <f t="shared" si="1221"/>
        <v>0</v>
      </c>
      <c r="BD475" s="21">
        <f t="shared" si="1222"/>
        <v>0</v>
      </c>
      <c r="BE475" s="21">
        <f t="shared" si="1223"/>
        <v>0</v>
      </c>
      <c r="BF475" s="21">
        <f t="shared" si="1224"/>
        <v>0</v>
      </c>
      <c r="BG475" s="21">
        <f t="shared" si="1225"/>
        <v>0</v>
      </c>
      <c r="BH475" s="21">
        <f t="shared" si="1226"/>
        <v>0</v>
      </c>
      <c r="BI475" s="21">
        <f t="shared" si="1227"/>
        <v>0</v>
      </c>
      <c r="BJ475" s="21">
        <f t="shared" si="1228"/>
        <v>0</v>
      </c>
      <c r="BK475" s="17">
        <f t="shared" si="1229"/>
        <v>15.786239999999999</v>
      </c>
      <c r="BL475" s="22">
        <f t="shared" si="1230"/>
        <v>143.09375999999997</v>
      </c>
      <c r="BM475" s="22">
        <f t="shared" si="1231"/>
        <v>0</v>
      </c>
      <c r="BN475" s="22">
        <f t="shared" si="1232"/>
        <v>3.9283199999999998</v>
      </c>
      <c r="BO475" s="22">
        <f t="shared" si="1233"/>
        <v>5.4604799999999996</v>
      </c>
      <c r="BP475" s="22">
        <f t="shared" si="1234"/>
        <v>5.4374399999999996</v>
      </c>
      <c r="BQ475" s="22">
        <f t="shared" si="1235"/>
        <v>22.298879999999997</v>
      </c>
      <c r="BR475" s="22">
        <f t="shared" si="1236"/>
        <v>8.6169599999999988</v>
      </c>
      <c r="BS475" s="22">
        <f t="shared" si="1237"/>
        <v>13.812479999999999</v>
      </c>
      <c r="BT475" s="22">
        <f t="shared" si="1238"/>
        <v>28.519679999999997</v>
      </c>
      <c r="BU475" s="22">
        <f t="shared" si="1239"/>
        <v>14.879999999999999</v>
      </c>
      <c r="BV475" s="22">
        <f t="shared" si="1240"/>
        <v>13.401599999999998</v>
      </c>
      <c r="BW475" s="22">
        <f t="shared" si="1241"/>
        <v>13.9392</v>
      </c>
      <c r="BX475" s="22">
        <f t="shared" si="1242"/>
        <v>5.5334399999999997</v>
      </c>
      <c r="BY475" s="22">
        <f t="shared" si="1243"/>
        <v>7.2652799999999997</v>
      </c>
      <c r="BZ475" s="22">
        <f t="shared" si="1244"/>
        <v>0</v>
      </c>
      <c r="CA475" s="22">
        <f t="shared" si="1245"/>
        <v>0</v>
      </c>
      <c r="CB475" s="22">
        <f t="shared" si="1246"/>
        <v>0</v>
      </c>
      <c r="CC475" s="22">
        <f t="shared" si="1247"/>
        <v>0</v>
      </c>
      <c r="CD475" s="22">
        <f t="shared" si="1248"/>
        <v>0</v>
      </c>
      <c r="CE475" s="22">
        <f t="shared" si="1249"/>
        <v>0</v>
      </c>
      <c r="CF475" s="22">
        <f t="shared" si="1250"/>
        <v>0</v>
      </c>
      <c r="CG475" s="22">
        <f t="shared" si="1251"/>
        <v>0</v>
      </c>
      <c r="CH475" s="22">
        <f t="shared" si="1252"/>
        <v>0</v>
      </c>
      <c r="CI475" s="22">
        <f t="shared" si="1253"/>
        <v>0</v>
      </c>
      <c r="CJ475" s="22">
        <f t="shared" si="1254"/>
        <v>0</v>
      </c>
      <c r="CK475" s="22">
        <f t="shared" si="1255"/>
        <v>0</v>
      </c>
    </row>
    <row r="476" spans="1:89" x14ac:dyDescent="0.25">
      <c r="A476" t="str">
        <f>VLOOKUP($C476,'Tech Pallet'!$A:$J,10,0)</f>
        <v>NOV</v>
      </c>
      <c r="B476" s="30" t="str">
        <f>VLOOKUP(C476,'Tech Pallet'!A:I,3,0)</f>
        <v>KL Mini Cones</v>
      </c>
      <c r="C476" s="12">
        <f>VLOOKUP($D476,'DU -UCC'!B:C,2,0)</f>
        <v>69964648</v>
      </c>
      <c r="D476" s="84">
        <v>10075856000952</v>
      </c>
      <c r="E476" s="85" t="s">
        <v>382</v>
      </c>
      <c r="F476" s="86">
        <v>110360</v>
      </c>
      <c r="G476" s="86">
        <v>4296</v>
      </c>
      <c r="H476" s="86">
        <v>2928</v>
      </c>
      <c r="I476" s="86">
        <v>4596</v>
      </c>
      <c r="J476" s="86">
        <v>2280</v>
      </c>
      <c r="K476" s="86">
        <v>7056</v>
      </c>
      <c r="L476" s="86">
        <v>7104</v>
      </c>
      <c r="M476" s="86">
        <v>7092</v>
      </c>
      <c r="N476" s="86">
        <v>4272</v>
      </c>
      <c r="O476" s="86">
        <v>5316</v>
      </c>
      <c r="P476" s="86">
        <v>6576</v>
      </c>
      <c r="Q476" s="86">
        <v>2660</v>
      </c>
      <c r="R476" s="86">
        <v>1728</v>
      </c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23">
        <f t="shared" si="1199"/>
        <v>166264</v>
      </c>
      <c r="AF476">
        <f>VLOOKUP($C476,'Tech Pallet'!$A:$I,9,0)</f>
        <v>120</v>
      </c>
      <c r="AG476">
        <f>VLOOKUP($C476,'Tech Pallet'!$A:$H,8,0)</f>
        <v>5.3400000000000001E-3</v>
      </c>
      <c r="AH476" s="25">
        <f t="shared" si="1200"/>
        <v>55904</v>
      </c>
      <c r="AI476" s="25">
        <f t="shared" si="1201"/>
        <v>0</v>
      </c>
      <c r="AJ476" s="8">
        <f t="shared" si="1202"/>
        <v>919.66666666666663</v>
      </c>
      <c r="AK476" s="21">
        <f t="shared" si="1203"/>
        <v>465.86666666666667</v>
      </c>
      <c r="AL476" s="20">
        <f t="shared" si="1204"/>
        <v>0</v>
      </c>
      <c r="AM476" s="21">
        <f t="shared" si="1205"/>
        <v>35.799999999999997</v>
      </c>
      <c r="AN476" s="21">
        <f t="shared" si="1206"/>
        <v>24.4</v>
      </c>
      <c r="AO476" s="21">
        <f t="shared" si="1207"/>
        <v>38.299999999999997</v>
      </c>
      <c r="AP476" s="21">
        <f t="shared" si="1208"/>
        <v>19</v>
      </c>
      <c r="AQ476" s="21">
        <f t="shared" si="1209"/>
        <v>58.8</v>
      </c>
      <c r="AR476" s="21">
        <f t="shared" si="1210"/>
        <v>59.2</v>
      </c>
      <c r="AS476" s="21">
        <f t="shared" si="1211"/>
        <v>59.1</v>
      </c>
      <c r="AT476" s="21">
        <f t="shared" si="1212"/>
        <v>35.6</v>
      </c>
      <c r="AU476" s="21">
        <f t="shared" si="1213"/>
        <v>44.3</v>
      </c>
      <c r="AV476" s="21">
        <f t="shared" si="1214"/>
        <v>54.8</v>
      </c>
      <c r="AW476" s="21">
        <f t="shared" si="1215"/>
        <v>22.166666666666668</v>
      </c>
      <c r="AX476" s="21">
        <f t="shared" si="1216"/>
        <v>14.4</v>
      </c>
      <c r="AY476" s="21">
        <f t="shared" si="1217"/>
        <v>0</v>
      </c>
      <c r="AZ476" s="21">
        <f t="shared" si="1218"/>
        <v>0</v>
      </c>
      <c r="BA476" s="21">
        <f t="shared" si="1219"/>
        <v>0</v>
      </c>
      <c r="BB476" s="21">
        <f t="shared" si="1220"/>
        <v>0</v>
      </c>
      <c r="BC476" s="21">
        <f t="shared" si="1221"/>
        <v>0</v>
      </c>
      <c r="BD476" s="21">
        <f t="shared" si="1222"/>
        <v>0</v>
      </c>
      <c r="BE476" s="21">
        <f t="shared" si="1223"/>
        <v>0</v>
      </c>
      <c r="BF476" s="21">
        <f t="shared" si="1224"/>
        <v>0</v>
      </c>
      <c r="BG476" s="21">
        <f t="shared" si="1225"/>
        <v>0</v>
      </c>
      <c r="BH476" s="21">
        <f t="shared" si="1226"/>
        <v>0</v>
      </c>
      <c r="BI476" s="21">
        <f t="shared" si="1227"/>
        <v>0</v>
      </c>
      <c r="BJ476" s="21">
        <f t="shared" si="1228"/>
        <v>0</v>
      </c>
      <c r="BK476" s="17">
        <f t="shared" si="1229"/>
        <v>589.32240000000002</v>
      </c>
      <c r="BL476" s="22">
        <f t="shared" si="1230"/>
        <v>298.52735999999999</v>
      </c>
      <c r="BM476" s="22">
        <f t="shared" si="1231"/>
        <v>0</v>
      </c>
      <c r="BN476" s="22">
        <f t="shared" si="1232"/>
        <v>22.940640000000002</v>
      </c>
      <c r="BO476" s="22">
        <f t="shared" si="1233"/>
        <v>15.63552</v>
      </c>
      <c r="BP476" s="22">
        <f t="shared" si="1234"/>
        <v>24.542640000000002</v>
      </c>
      <c r="BQ476" s="22">
        <f t="shared" si="1235"/>
        <v>12.1752</v>
      </c>
      <c r="BR476" s="22">
        <f t="shared" si="1236"/>
        <v>37.679040000000001</v>
      </c>
      <c r="BS476" s="22">
        <f t="shared" si="1237"/>
        <v>37.935360000000003</v>
      </c>
      <c r="BT476" s="22">
        <f t="shared" si="1238"/>
        <v>37.871279999999999</v>
      </c>
      <c r="BU476" s="22">
        <f t="shared" si="1239"/>
        <v>22.812480000000001</v>
      </c>
      <c r="BV476" s="22">
        <f t="shared" si="1240"/>
        <v>28.387440000000002</v>
      </c>
      <c r="BW476" s="22">
        <f t="shared" si="1241"/>
        <v>35.115839999999999</v>
      </c>
      <c r="BX476" s="22">
        <f t="shared" si="1242"/>
        <v>14.2044</v>
      </c>
      <c r="BY476" s="22">
        <f t="shared" si="1243"/>
        <v>9.2275200000000002</v>
      </c>
      <c r="BZ476" s="22">
        <f t="shared" si="1244"/>
        <v>0</v>
      </c>
      <c r="CA476" s="22">
        <f t="shared" si="1245"/>
        <v>0</v>
      </c>
      <c r="CB476" s="22">
        <f t="shared" si="1246"/>
        <v>0</v>
      </c>
      <c r="CC476" s="22">
        <f t="shared" si="1247"/>
        <v>0</v>
      </c>
      <c r="CD476" s="22">
        <f t="shared" si="1248"/>
        <v>0</v>
      </c>
      <c r="CE476" s="22">
        <f t="shared" si="1249"/>
        <v>0</v>
      </c>
      <c r="CF476" s="22">
        <f t="shared" si="1250"/>
        <v>0</v>
      </c>
      <c r="CG476" s="22">
        <f t="shared" si="1251"/>
        <v>0</v>
      </c>
      <c r="CH476" s="22">
        <f t="shared" si="1252"/>
        <v>0</v>
      </c>
      <c r="CI476" s="22">
        <f t="shared" si="1253"/>
        <v>0</v>
      </c>
      <c r="CJ476" s="22">
        <f t="shared" si="1254"/>
        <v>0</v>
      </c>
      <c r="CK476" s="22">
        <f t="shared" si="1255"/>
        <v>0</v>
      </c>
    </row>
    <row r="477" spans="1:89" x14ac:dyDescent="0.25">
      <c r="A477" t="str">
        <f>VLOOKUP($C477,'Tech Pallet'!$A:$J,10,0)</f>
        <v>PIC</v>
      </c>
      <c r="B477" s="30" t="str">
        <f>VLOOKUP(C477,'Tech Pallet'!A:I,3,0)</f>
        <v>BJ PTS</v>
      </c>
      <c r="C477" s="12">
        <f>VLOOKUP($D477,'DU -UCC'!B:C,2,0)</f>
        <v>67904289</v>
      </c>
      <c r="D477" s="84">
        <v>10076840002549</v>
      </c>
      <c r="E477" s="85" t="s">
        <v>198</v>
      </c>
      <c r="F477" s="86">
        <v>375756</v>
      </c>
      <c r="G477" s="86">
        <v>16205</v>
      </c>
      <c r="H477" s="86">
        <v>20810</v>
      </c>
      <c r="I477" s="86">
        <v>23345</v>
      </c>
      <c r="J477" s="86">
        <v>21139</v>
      </c>
      <c r="K477" s="86">
        <v>19730</v>
      </c>
      <c r="L477" s="86">
        <v>22206</v>
      </c>
      <c r="M477" s="86">
        <v>20032</v>
      </c>
      <c r="N477" s="86">
        <v>23585</v>
      </c>
      <c r="O477" s="86">
        <v>20892</v>
      </c>
      <c r="P477" s="86">
        <v>17006</v>
      </c>
      <c r="Q477" s="86">
        <v>12292</v>
      </c>
      <c r="R477" s="86">
        <v>12287</v>
      </c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23">
        <f t="shared" si="1199"/>
        <v>605285</v>
      </c>
      <c r="AF477">
        <f>VLOOKUP($C477,'Tech Pallet'!$A:$I,9,0)</f>
        <v>240</v>
      </c>
      <c r="AG477">
        <f>VLOOKUP($C477,'Tech Pallet'!$A:$H,8,0)</f>
        <v>3.7839999999999996E-3</v>
      </c>
      <c r="AH477" s="25">
        <f t="shared" si="1200"/>
        <v>229529</v>
      </c>
      <c r="AI477" s="25">
        <f t="shared" si="1201"/>
        <v>0</v>
      </c>
      <c r="AJ477" s="8">
        <f t="shared" si="1202"/>
        <v>1565.65</v>
      </c>
      <c r="AK477" s="21">
        <f t="shared" si="1203"/>
        <v>956.37083333333328</v>
      </c>
      <c r="AL477" s="20">
        <f t="shared" si="1204"/>
        <v>0</v>
      </c>
      <c r="AM477" s="21">
        <f t="shared" si="1205"/>
        <v>67.520833333333329</v>
      </c>
      <c r="AN477" s="21">
        <f t="shared" si="1206"/>
        <v>86.708333333333329</v>
      </c>
      <c r="AO477" s="21">
        <f t="shared" si="1207"/>
        <v>97.270833333333329</v>
      </c>
      <c r="AP477" s="21">
        <f t="shared" si="1208"/>
        <v>88.079166666666666</v>
      </c>
      <c r="AQ477" s="21">
        <f t="shared" si="1209"/>
        <v>82.208333333333329</v>
      </c>
      <c r="AR477" s="21">
        <f t="shared" si="1210"/>
        <v>92.525000000000006</v>
      </c>
      <c r="AS477" s="21">
        <f t="shared" si="1211"/>
        <v>83.466666666666669</v>
      </c>
      <c r="AT477" s="21">
        <f t="shared" si="1212"/>
        <v>98.270833333333329</v>
      </c>
      <c r="AU477" s="21">
        <f t="shared" si="1213"/>
        <v>87.05</v>
      </c>
      <c r="AV477" s="21">
        <f t="shared" si="1214"/>
        <v>70.858333333333334</v>
      </c>
      <c r="AW477" s="21">
        <f t="shared" si="1215"/>
        <v>51.216666666666669</v>
      </c>
      <c r="AX477" s="21">
        <f t="shared" si="1216"/>
        <v>51.195833333333333</v>
      </c>
      <c r="AY477" s="21">
        <f t="shared" si="1217"/>
        <v>0</v>
      </c>
      <c r="AZ477" s="21">
        <f t="shared" si="1218"/>
        <v>0</v>
      </c>
      <c r="BA477" s="21">
        <f t="shared" si="1219"/>
        <v>0</v>
      </c>
      <c r="BB477" s="21">
        <f t="shared" si="1220"/>
        <v>0</v>
      </c>
      <c r="BC477" s="21">
        <f t="shared" si="1221"/>
        <v>0</v>
      </c>
      <c r="BD477" s="21">
        <f t="shared" si="1222"/>
        <v>0</v>
      </c>
      <c r="BE477" s="21">
        <f t="shared" si="1223"/>
        <v>0</v>
      </c>
      <c r="BF477" s="21">
        <f t="shared" si="1224"/>
        <v>0</v>
      </c>
      <c r="BG477" s="21">
        <f t="shared" si="1225"/>
        <v>0</v>
      </c>
      <c r="BH477" s="21">
        <f t="shared" si="1226"/>
        <v>0</v>
      </c>
      <c r="BI477" s="21">
        <f t="shared" si="1227"/>
        <v>0</v>
      </c>
      <c r="BJ477" s="21">
        <f t="shared" si="1228"/>
        <v>0</v>
      </c>
      <c r="BK477" s="17">
        <f t="shared" si="1229"/>
        <v>1421.8607039999999</v>
      </c>
      <c r="BL477" s="22">
        <f t="shared" si="1230"/>
        <v>868.53773599999988</v>
      </c>
      <c r="BM477" s="22">
        <f t="shared" si="1231"/>
        <v>0</v>
      </c>
      <c r="BN477" s="22">
        <f t="shared" si="1232"/>
        <v>61.319719999999997</v>
      </c>
      <c r="BO477" s="22">
        <f t="shared" si="1233"/>
        <v>78.745039999999989</v>
      </c>
      <c r="BP477" s="22">
        <f t="shared" si="1234"/>
        <v>88.337479999999985</v>
      </c>
      <c r="BQ477" s="22">
        <f t="shared" si="1235"/>
        <v>79.989975999999999</v>
      </c>
      <c r="BR477" s="22">
        <f t="shared" si="1236"/>
        <v>74.658319999999989</v>
      </c>
      <c r="BS477" s="22">
        <f t="shared" si="1237"/>
        <v>84.027503999999993</v>
      </c>
      <c r="BT477" s="22">
        <f t="shared" si="1238"/>
        <v>75.801087999999993</v>
      </c>
      <c r="BU477" s="22">
        <f t="shared" si="1239"/>
        <v>89.245639999999995</v>
      </c>
      <c r="BV477" s="22">
        <f t="shared" si="1240"/>
        <v>79.055327999999989</v>
      </c>
      <c r="BW477" s="22">
        <f t="shared" si="1241"/>
        <v>64.350703999999993</v>
      </c>
      <c r="BX477" s="22">
        <f t="shared" si="1242"/>
        <v>46.512927999999995</v>
      </c>
      <c r="BY477" s="22">
        <f t="shared" si="1243"/>
        <v>46.494007999999994</v>
      </c>
      <c r="BZ477" s="22">
        <f t="shared" si="1244"/>
        <v>0</v>
      </c>
      <c r="CA477" s="22">
        <f t="shared" si="1245"/>
        <v>0</v>
      </c>
      <c r="CB477" s="22">
        <f t="shared" si="1246"/>
        <v>0</v>
      </c>
      <c r="CC477" s="22">
        <f t="shared" si="1247"/>
        <v>0</v>
      </c>
      <c r="CD477" s="22">
        <f t="shared" si="1248"/>
        <v>0</v>
      </c>
      <c r="CE477" s="22">
        <f t="shared" si="1249"/>
        <v>0</v>
      </c>
      <c r="CF477" s="22">
        <f t="shared" si="1250"/>
        <v>0</v>
      </c>
      <c r="CG477" s="22">
        <f t="shared" si="1251"/>
        <v>0</v>
      </c>
      <c r="CH477" s="22">
        <f t="shared" si="1252"/>
        <v>0</v>
      </c>
      <c r="CI477" s="22">
        <f t="shared" si="1253"/>
        <v>0</v>
      </c>
      <c r="CJ477" s="22">
        <f t="shared" si="1254"/>
        <v>0</v>
      </c>
      <c r="CK477" s="22">
        <f t="shared" si="1255"/>
        <v>0</v>
      </c>
    </row>
    <row r="478" spans="1:89" x14ac:dyDescent="0.25">
      <c r="A478" t="str">
        <f>VLOOKUP($C478,'Tech Pallet'!$A:$J,10,0)</f>
        <v>NOV</v>
      </c>
      <c r="B478" s="30" t="str">
        <f>VLOOKUP(C478,'Tech Pallet'!A:I,3,0)</f>
        <v>KL Mini Cones</v>
      </c>
      <c r="C478" s="12">
        <f>VLOOKUP($D478,'DU -UCC'!B:C,2,0)</f>
        <v>69556602</v>
      </c>
      <c r="D478" s="84">
        <v>10075856000709</v>
      </c>
      <c r="E478" s="85" t="s">
        <v>403</v>
      </c>
      <c r="F478" s="86">
        <v>64327</v>
      </c>
      <c r="G478" s="86">
        <v>2022</v>
      </c>
      <c r="H478" s="86">
        <v>3180</v>
      </c>
      <c r="I478" s="86">
        <v>2220</v>
      </c>
      <c r="J478" s="86">
        <v>2304</v>
      </c>
      <c r="K478" s="86">
        <v>2448</v>
      </c>
      <c r="L478" s="86">
        <v>2604</v>
      </c>
      <c r="M478" s="86">
        <v>3900</v>
      </c>
      <c r="N478" s="86">
        <v>2460</v>
      </c>
      <c r="O478" s="86">
        <v>2320</v>
      </c>
      <c r="P478" s="86">
        <v>4200</v>
      </c>
      <c r="Q478" s="86">
        <v>708</v>
      </c>
      <c r="R478" s="86">
        <v>2632</v>
      </c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23">
        <f t="shared" si="1199"/>
        <v>95325</v>
      </c>
      <c r="AF478">
        <f>VLOOKUP($C478,'Tech Pallet'!$A:$I,9,0)</f>
        <v>120</v>
      </c>
      <c r="AG478">
        <f>VLOOKUP($C478,'Tech Pallet'!$A:$H,8,0)</f>
        <v>5.3220000000000003E-3</v>
      </c>
      <c r="AH478" s="25">
        <f t="shared" si="1200"/>
        <v>30998</v>
      </c>
      <c r="AI478" s="25">
        <f t="shared" si="1201"/>
        <v>0</v>
      </c>
      <c r="AJ478" s="8">
        <f t="shared" si="1202"/>
        <v>536.05833333333328</v>
      </c>
      <c r="AK478" s="21">
        <f t="shared" si="1203"/>
        <v>258.31666666666666</v>
      </c>
      <c r="AL478" s="20">
        <f t="shared" si="1204"/>
        <v>0</v>
      </c>
      <c r="AM478" s="21">
        <f t="shared" si="1205"/>
        <v>16.850000000000001</v>
      </c>
      <c r="AN478" s="21">
        <f t="shared" si="1206"/>
        <v>26.5</v>
      </c>
      <c r="AO478" s="21">
        <f t="shared" si="1207"/>
        <v>18.5</v>
      </c>
      <c r="AP478" s="21">
        <f t="shared" si="1208"/>
        <v>19.2</v>
      </c>
      <c r="AQ478" s="21">
        <f t="shared" si="1209"/>
        <v>20.399999999999999</v>
      </c>
      <c r="AR478" s="21">
        <f t="shared" si="1210"/>
        <v>21.7</v>
      </c>
      <c r="AS478" s="21">
        <f t="shared" si="1211"/>
        <v>32.5</v>
      </c>
      <c r="AT478" s="21">
        <f t="shared" si="1212"/>
        <v>20.5</v>
      </c>
      <c r="AU478" s="21">
        <f t="shared" si="1213"/>
        <v>19.333333333333332</v>
      </c>
      <c r="AV478" s="21">
        <f t="shared" si="1214"/>
        <v>35</v>
      </c>
      <c r="AW478" s="21">
        <f t="shared" si="1215"/>
        <v>5.9</v>
      </c>
      <c r="AX478" s="21">
        <f t="shared" si="1216"/>
        <v>21.933333333333334</v>
      </c>
      <c r="AY478" s="21">
        <f t="shared" si="1217"/>
        <v>0</v>
      </c>
      <c r="AZ478" s="21">
        <f t="shared" si="1218"/>
        <v>0</v>
      </c>
      <c r="BA478" s="21">
        <f t="shared" si="1219"/>
        <v>0</v>
      </c>
      <c r="BB478" s="21">
        <f t="shared" si="1220"/>
        <v>0</v>
      </c>
      <c r="BC478" s="21">
        <f t="shared" si="1221"/>
        <v>0</v>
      </c>
      <c r="BD478" s="21">
        <f t="shared" si="1222"/>
        <v>0</v>
      </c>
      <c r="BE478" s="21">
        <f t="shared" si="1223"/>
        <v>0</v>
      </c>
      <c r="BF478" s="21">
        <f t="shared" si="1224"/>
        <v>0</v>
      </c>
      <c r="BG478" s="21">
        <f t="shared" si="1225"/>
        <v>0</v>
      </c>
      <c r="BH478" s="21">
        <f t="shared" si="1226"/>
        <v>0</v>
      </c>
      <c r="BI478" s="21">
        <f t="shared" si="1227"/>
        <v>0</v>
      </c>
      <c r="BJ478" s="21">
        <f t="shared" si="1228"/>
        <v>0</v>
      </c>
      <c r="BK478" s="17">
        <f t="shared" si="1229"/>
        <v>342.34829400000001</v>
      </c>
      <c r="BL478" s="22">
        <f t="shared" si="1230"/>
        <v>164.97135600000001</v>
      </c>
      <c r="BM478" s="22">
        <f t="shared" si="1231"/>
        <v>0</v>
      </c>
      <c r="BN478" s="22">
        <f t="shared" si="1232"/>
        <v>10.761084</v>
      </c>
      <c r="BO478" s="22">
        <f t="shared" si="1233"/>
        <v>16.923960000000001</v>
      </c>
      <c r="BP478" s="22">
        <f t="shared" si="1234"/>
        <v>11.81484</v>
      </c>
      <c r="BQ478" s="22">
        <f t="shared" si="1235"/>
        <v>12.261888000000001</v>
      </c>
      <c r="BR478" s="22">
        <f t="shared" si="1236"/>
        <v>13.028256000000001</v>
      </c>
      <c r="BS478" s="22">
        <f t="shared" si="1237"/>
        <v>13.858488000000001</v>
      </c>
      <c r="BT478" s="22">
        <f t="shared" si="1238"/>
        <v>20.755800000000001</v>
      </c>
      <c r="BU478" s="22">
        <f t="shared" si="1239"/>
        <v>13.092120000000001</v>
      </c>
      <c r="BV478" s="22">
        <f t="shared" si="1240"/>
        <v>12.347040000000002</v>
      </c>
      <c r="BW478" s="22">
        <f t="shared" si="1241"/>
        <v>22.352400000000003</v>
      </c>
      <c r="BX478" s="22">
        <f t="shared" si="1242"/>
        <v>3.7679760000000004</v>
      </c>
      <c r="BY478" s="22">
        <f t="shared" si="1243"/>
        <v>14.007504000000001</v>
      </c>
      <c r="BZ478" s="22">
        <f t="shared" si="1244"/>
        <v>0</v>
      </c>
      <c r="CA478" s="22">
        <f t="shared" si="1245"/>
        <v>0</v>
      </c>
      <c r="CB478" s="22">
        <f t="shared" si="1246"/>
        <v>0</v>
      </c>
      <c r="CC478" s="22">
        <f t="shared" si="1247"/>
        <v>0</v>
      </c>
      <c r="CD478" s="22">
        <f t="shared" si="1248"/>
        <v>0</v>
      </c>
      <c r="CE478" s="22">
        <f t="shared" si="1249"/>
        <v>0</v>
      </c>
      <c r="CF478" s="22">
        <f t="shared" si="1250"/>
        <v>0</v>
      </c>
      <c r="CG478" s="22">
        <f t="shared" si="1251"/>
        <v>0</v>
      </c>
      <c r="CH478" s="22">
        <f t="shared" si="1252"/>
        <v>0</v>
      </c>
      <c r="CI478" s="22">
        <f t="shared" si="1253"/>
        <v>0</v>
      </c>
      <c r="CJ478" s="22">
        <f t="shared" si="1254"/>
        <v>0</v>
      </c>
      <c r="CK478" s="22">
        <f t="shared" si="1255"/>
        <v>0</v>
      </c>
    </row>
    <row r="479" spans="1:89" x14ac:dyDescent="0.25">
      <c r="A479" t="str">
        <f>VLOOKUP($C479,'Tech Pallet'!$A:$J,10,0)</f>
        <v>PIC</v>
      </c>
      <c r="B479" s="30" t="str">
        <f>VLOOKUP(C479,'Tech Pallet'!A:I,3,0)</f>
        <v>48oz</v>
      </c>
      <c r="C479" s="12">
        <f>VLOOKUP($D479,'DU -UCC'!B:C,2,0)</f>
        <v>68851106</v>
      </c>
      <c r="D479" s="94">
        <v>10077567254235</v>
      </c>
      <c r="E479" s="95" t="s">
        <v>111</v>
      </c>
      <c r="S479" s="95">
        <v>222026</v>
      </c>
      <c r="T479" s="95">
        <v>222222</v>
      </c>
      <c r="U479" s="95">
        <v>318769.57809414668</v>
      </c>
      <c r="V479" s="95">
        <v>226834.89703129735</v>
      </c>
      <c r="W479" s="95">
        <v>277827.23446327867</v>
      </c>
      <c r="X479" s="95">
        <v>276904.46874905727</v>
      </c>
      <c r="Y479" s="95">
        <v>273077.08147413534</v>
      </c>
      <c r="Z479" s="95">
        <v>267793.5482125096</v>
      </c>
      <c r="AA479" s="95">
        <v>210224.06231847018</v>
      </c>
      <c r="AB479" s="95">
        <v>247074.43391651285</v>
      </c>
      <c r="AC479" s="95">
        <v>266200.43442691583</v>
      </c>
      <c r="AD479" s="95">
        <v>202598.54873193256</v>
      </c>
      <c r="AE479" s="23">
        <f t="shared" ref="AE479:AE542" si="1256">SUM(F479:AD479)</f>
        <v>3011552.2874182565</v>
      </c>
      <c r="AF479">
        <f>VLOOKUP($C479,'Tech Pallet'!$A:$I,9,0)</f>
        <v>154</v>
      </c>
      <c r="AG479">
        <f>VLOOKUP($C479,'Tech Pallet'!$A:$H,8,0)</f>
        <v>8.5199999999999998E-3</v>
      </c>
      <c r="AH479" s="25">
        <f t="shared" ref="AH479:AH542" si="1257">SUM(G479:R479)</f>
        <v>0</v>
      </c>
      <c r="AI479" s="25">
        <f t="shared" ref="AI479:AI542" si="1258">SUM(S479:AD479)</f>
        <v>3011552.2874182565</v>
      </c>
      <c r="AJ479" s="8">
        <f t="shared" ref="AJ479:AJ542" si="1259">F479/AF479</f>
        <v>0</v>
      </c>
      <c r="AK479" s="21">
        <f t="shared" ref="AK479:AK542" si="1260">SUM(G479:R479)/AF479</f>
        <v>0</v>
      </c>
      <c r="AL479" s="20">
        <f t="shared" ref="AL479:AL542" si="1261">SUM(S479:AD479)/AF479</f>
        <v>19555.534333884782</v>
      </c>
      <c r="AM479" s="21">
        <f t="shared" ref="AM479:AM542" si="1262">G479/$AF479</f>
        <v>0</v>
      </c>
      <c r="AN479" s="21">
        <f t="shared" ref="AN479:AN542" si="1263">H479/$AF479</f>
        <v>0</v>
      </c>
      <c r="AO479" s="21">
        <f t="shared" ref="AO479:AO542" si="1264">I479/$AF479</f>
        <v>0</v>
      </c>
      <c r="AP479" s="21">
        <f t="shared" ref="AP479:AP542" si="1265">J479/$AF479</f>
        <v>0</v>
      </c>
      <c r="AQ479" s="21">
        <f t="shared" ref="AQ479:AQ542" si="1266">K479/$AF479</f>
        <v>0</v>
      </c>
      <c r="AR479" s="21">
        <f t="shared" ref="AR479:AR542" si="1267">L479/$AF479</f>
        <v>0</v>
      </c>
      <c r="AS479" s="21">
        <f t="shared" ref="AS479:AS542" si="1268">M479/$AF479</f>
        <v>0</v>
      </c>
      <c r="AT479" s="21">
        <f t="shared" ref="AT479:AT542" si="1269">N479/$AF479</f>
        <v>0</v>
      </c>
      <c r="AU479" s="21">
        <f t="shared" ref="AU479:AU542" si="1270">O479/$AF479</f>
        <v>0</v>
      </c>
      <c r="AV479" s="21">
        <f t="shared" ref="AV479:AV542" si="1271">P479/$AF479</f>
        <v>0</v>
      </c>
      <c r="AW479" s="21">
        <f t="shared" ref="AW479:AW542" si="1272">Q479/$AF479</f>
        <v>0</v>
      </c>
      <c r="AX479" s="21">
        <f t="shared" ref="AX479:AX542" si="1273">R479/$AF479</f>
        <v>0</v>
      </c>
      <c r="AY479" s="21">
        <f t="shared" ref="AY479:AY542" si="1274">S479/$AF479</f>
        <v>1441.7272727272727</v>
      </c>
      <c r="AZ479" s="21">
        <f t="shared" ref="AZ479:AZ542" si="1275">T479/$AF479</f>
        <v>1443</v>
      </c>
      <c r="BA479" s="21">
        <f t="shared" ref="BA479:BA542" si="1276">U479/$AF479</f>
        <v>2069.9323252866666</v>
      </c>
      <c r="BB479" s="21">
        <f t="shared" ref="BB479:BB542" si="1277">V479/$AF479</f>
        <v>1472.9538768266061</v>
      </c>
      <c r="BC479" s="21">
        <f t="shared" ref="BC479:BC542" si="1278">W479/$AF479</f>
        <v>1804.0729510602512</v>
      </c>
      <c r="BD479" s="21">
        <f t="shared" ref="BD479:BD542" si="1279">X479/$AF479</f>
        <v>1798.0809659029692</v>
      </c>
      <c r="BE479" s="21">
        <f t="shared" ref="BE479:BE542" si="1280">Y479/$AF479</f>
        <v>1773.2278017800995</v>
      </c>
      <c r="BF479" s="21">
        <f t="shared" ref="BF479:BF542" si="1281">Z479/$AF479</f>
        <v>1738.9191442370754</v>
      </c>
      <c r="BG479" s="21">
        <f t="shared" ref="BG479:BG542" si="1282">AA479/$AF479</f>
        <v>1365.0913137563</v>
      </c>
      <c r="BH479" s="21">
        <f t="shared" ref="BH479:BH542" si="1283">AB479/$AF479</f>
        <v>1604.3794410163173</v>
      </c>
      <c r="BI479" s="21">
        <f t="shared" ref="BI479:BI542" si="1284">AC479/$AF479</f>
        <v>1728.5742495254274</v>
      </c>
      <c r="BJ479" s="21">
        <f t="shared" ref="BJ479:BJ542" si="1285">AD479/$AF479</f>
        <v>1315.5749917657959</v>
      </c>
      <c r="BK479" s="17">
        <f t="shared" ref="BK479:BK542" si="1286">F479*AG479</f>
        <v>0</v>
      </c>
      <c r="BL479" s="22">
        <f t="shared" ref="BL479:BL542" si="1287">SUM(G479:R479)*AG479</f>
        <v>0</v>
      </c>
      <c r="BM479" s="22">
        <f t="shared" ref="BM479:BM542" si="1288">SUM(S479:AD479)*AG479</f>
        <v>25658.425488803547</v>
      </c>
      <c r="BN479" s="22">
        <f t="shared" ref="BN479:BN542" si="1289">G479*$AG479</f>
        <v>0</v>
      </c>
      <c r="BO479" s="22">
        <f t="shared" ref="BO479:BO542" si="1290">H479*$AG479</f>
        <v>0</v>
      </c>
      <c r="BP479" s="22">
        <f t="shared" ref="BP479:BP542" si="1291">I479*$AG479</f>
        <v>0</v>
      </c>
      <c r="BQ479" s="22">
        <f t="shared" ref="BQ479:BQ542" si="1292">J479*$AG479</f>
        <v>0</v>
      </c>
      <c r="BR479" s="22">
        <f t="shared" ref="BR479:BR542" si="1293">K479*$AG479</f>
        <v>0</v>
      </c>
      <c r="BS479" s="22">
        <f t="shared" ref="BS479:BS542" si="1294">L479*$AG479</f>
        <v>0</v>
      </c>
      <c r="BT479" s="22">
        <f t="shared" ref="BT479:BT542" si="1295">M479*$AG479</f>
        <v>0</v>
      </c>
      <c r="BU479" s="22">
        <f t="shared" ref="BU479:BU542" si="1296">N479*$AG479</f>
        <v>0</v>
      </c>
      <c r="BV479" s="22">
        <f t="shared" ref="BV479:BV542" si="1297">O479*$AG479</f>
        <v>0</v>
      </c>
      <c r="BW479" s="22">
        <f t="shared" ref="BW479:BW542" si="1298">P479*$AG479</f>
        <v>0</v>
      </c>
      <c r="BX479" s="22">
        <f t="shared" ref="BX479:BX542" si="1299">Q479*$AG479</f>
        <v>0</v>
      </c>
      <c r="BY479" s="22">
        <f t="shared" ref="BY479:BY542" si="1300">R479*$AG479</f>
        <v>0</v>
      </c>
      <c r="BZ479" s="22">
        <f t="shared" ref="BZ479:BZ542" si="1301">S479*$AG479</f>
        <v>1891.6615199999999</v>
      </c>
      <c r="CA479" s="22">
        <f t="shared" ref="CA479:CA542" si="1302">T479*$AG479</f>
        <v>1893.3314399999999</v>
      </c>
      <c r="CB479" s="22">
        <f t="shared" ref="CB479:CB542" si="1303">U479*$AG479</f>
        <v>2715.9168053621297</v>
      </c>
      <c r="CC479" s="22">
        <f t="shared" ref="CC479:CC542" si="1304">V479*$AG479</f>
        <v>1932.6333227066534</v>
      </c>
      <c r="CD479" s="22">
        <f t="shared" ref="CD479:CD542" si="1305">W479*$AG479</f>
        <v>2367.0880376271343</v>
      </c>
      <c r="CE479" s="22">
        <f t="shared" ref="CE479:CE542" si="1306">X479*$AG479</f>
        <v>2359.2260737419679</v>
      </c>
      <c r="CF479" s="22">
        <f t="shared" ref="CF479:CF542" si="1307">Y479*$AG479</f>
        <v>2326.6167341596329</v>
      </c>
      <c r="CG479" s="22">
        <f t="shared" ref="CG479:CG542" si="1308">Z479*$AG479</f>
        <v>2281.6010307705819</v>
      </c>
      <c r="CH479" s="22">
        <f t="shared" ref="CH479:CH542" si="1309">AA479*$AG479</f>
        <v>1791.1090109533659</v>
      </c>
      <c r="CI479" s="22">
        <f t="shared" ref="CI479:CI542" si="1310">AB479*$AG479</f>
        <v>2105.0741769686892</v>
      </c>
      <c r="CJ479" s="22">
        <f t="shared" ref="CJ479:CJ542" si="1311">AC479*$AG479</f>
        <v>2268.0277013173227</v>
      </c>
      <c r="CK479" s="22">
        <f t="shared" ref="CK479:CK542" si="1312">AD479*$AG479</f>
        <v>1726.1396351960655</v>
      </c>
    </row>
    <row r="480" spans="1:89" x14ac:dyDescent="0.25">
      <c r="A480" t="str">
        <f>VLOOKUP($C480,'Tech Pallet'!$A:$J,10,0)</f>
        <v>PIC</v>
      </c>
      <c r="B480" s="30" t="str">
        <f>VLOOKUP(C480,'Tech Pallet'!A:I,3,0)</f>
        <v>BJ PTS</v>
      </c>
      <c r="C480" s="12">
        <f>VLOOKUP($D480,'DU -UCC'!B:C,2,0)</f>
        <v>84141103</v>
      </c>
      <c r="D480" s="94">
        <v>10076840101327</v>
      </c>
      <c r="E480" s="95" t="s">
        <v>112</v>
      </c>
      <c r="S480" s="95">
        <v>143320</v>
      </c>
      <c r="T480" s="95">
        <v>203206</v>
      </c>
      <c r="U480" s="95">
        <v>222715.63406909024</v>
      </c>
      <c r="V480" s="95">
        <v>186046.16414637273</v>
      </c>
      <c r="W480" s="95">
        <v>196838.60699607281</v>
      </c>
      <c r="X480" s="95">
        <v>227713.75853310866</v>
      </c>
      <c r="Y480" s="95">
        <v>180243.48869662912</v>
      </c>
      <c r="Z480" s="95">
        <v>187878.29859082159</v>
      </c>
      <c r="AA480" s="95">
        <v>171646.80230078343</v>
      </c>
      <c r="AB480" s="95">
        <v>167526.71563127698</v>
      </c>
      <c r="AC480" s="95">
        <v>162519.69462949462</v>
      </c>
      <c r="AD480" s="95">
        <v>151895.12950425869</v>
      </c>
      <c r="AE480" s="23">
        <f t="shared" si="1256"/>
        <v>2201550.2930979091</v>
      </c>
      <c r="AF480">
        <f>VLOOKUP($C480,'Tech Pallet'!$A:$I,9,0)</f>
        <v>240</v>
      </c>
      <c r="AG480">
        <f>VLOOKUP($C480,'Tech Pallet'!$A:$H,8,0)</f>
        <v>3.7853439999999999E-3</v>
      </c>
      <c r="AH480" s="25">
        <f t="shared" si="1257"/>
        <v>0</v>
      </c>
      <c r="AI480" s="25">
        <f t="shared" si="1258"/>
        <v>2201550.2930979091</v>
      </c>
      <c r="AJ480" s="8">
        <f t="shared" si="1259"/>
        <v>0</v>
      </c>
      <c r="AK480" s="21">
        <f t="shared" si="1260"/>
        <v>0</v>
      </c>
      <c r="AL480" s="20">
        <f t="shared" si="1261"/>
        <v>9173.1262212412876</v>
      </c>
      <c r="AM480" s="21">
        <f t="shared" si="1262"/>
        <v>0</v>
      </c>
      <c r="AN480" s="21">
        <f t="shared" si="1263"/>
        <v>0</v>
      </c>
      <c r="AO480" s="21">
        <f t="shared" si="1264"/>
        <v>0</v>
      </c>
      <c r="AP480" s="21">
        <f t="shared" si="1265"/>
        <v>0</v>
      </c>
      <c r="AQ480" s="21">
        <f t="shared" si="1266"/>
        <v>0</v>
      </c>
      <c r="AR480" s="21">
        <f t="shared" si="1267"/>
        <v>0</v>
      </c>
      <c r="AS480" s="21">
        <f t="shared" si="1268"/>
        <v>0</v>
      </c>
      <c r="AT480" s="21">
        <f t="shared" si="1269"/>
        <v>0</v>
      </c>
      <c r="AU480" s="21">
        <f t="shared" si="1270"/>
        <v>0</v>
      </c>
      <c r="AV480" s="21">
        <f t="shared" si="1271"/>
        <v>0</v>
      </c>
      <c r="AW480" s="21">
        <f t="shared" si="1272"/>
        <v>0</v>
      </c>
      <c r="AX480" s="21">
        <f t="shared" si="1273"/>
        <v>0</v>
      </c>
      <c r="AY480" s="21">
        <f t="shared" si="1274"/>
        <v>597.16666666666663</v>
      </c>
      <c r="AZ480" s="21">
        <f t="shared" si="1275"/>
        <v>846.69166666666672</v>
      </c>
      <c r="BA480" s="21">
        <f t="shared" si="1276"/>
        <v>927.98180862120932</v>
      </c>
      <c r="BB480" s="21">
        <f t="shared" si="1277"/>
        <v>775.19235060988638</v>
      </c>
      <c r="BC480" s="21">
        <f t="shared" si="1278"/>
        <v>820.16086248363672</v>
      </c>
      <c r="BD480" s="21">
        <f t="shared" si="1279"/>
        <v>948.80732722128607</v>
      </c>
      <c r="BE480" s="21">
        <f t="shared" si="1280"/>
        <v>751.01453623595467</v>
      </c>
      <c r="BF480" s="21">
        <f t="shared" si="1281"/>
        <v>782.82624412842335</v>
      </c>
      <c r="BG480" s="21">
        <f t="shared" si="1282"/>
        <v>715.19500958659762</v>
      </c>
      <c r="BH480" s="21">
        <f t="shared" si="1283"/>
        <v>698.02798179698743</v>
      </c>
      <c r="BI480" s="21">
        <f t="shared" si="1284"/>
        <v>677.16539428956094</v>
      </c>
      <c r="BJ480" s="21">
        <f t="shared" si="1285"/>
        <v>632.89637293441115</v>
      </c>
      <c r="BK480" s="17">
        <f t="shared" si="1286"/>
        <v>0</v>
      </c>
      <c r="BL480" s="22">
        <f t="shared" si="1287"/>
        <v>0</v>
      </c>
      <c r="BM480" s="22">
        <f t="shared" si="1288"/>
        <v>8333.6251926764107</v>
      </c>
      <c r="BN480" s="22">
        <f t="shared" si="1289"/>
        <v>0</v>
      </c>
      <c r="BO480" s="22">
        <f t="shared" si="1290"/>
        <v>0</v>
      </c>
      <c r="BP480" s="22">
        <f t="shared" si="1291"/>
        <v>0</v>
      </c>
      <c r="BQ480" s="22">
        <f t="shared" si="1292"/>
        <v>0</v>
      </c>
      <c r="BR480" s="22">
        <f t="shared" si="1293"/>
        <v>0</v>
      </c>
      <c r="BS480" s="22">
        <f t="shared" si="1294"/>
        <v>0</v>
      </c>
      <c r="BT480" s="22">
        <f t="shared" si="1295"/>
        <v>0</v>
      </c>
      <c r="BU480" s="22">
        <f t="shared" si="1296"/>
        <v>0</v>
      </c>
      <c r="BV480" s="22">
        <f t="shared" si="1297"/>
        <v>0</v>
      </c>
      <c r="BW480" s="22">
        <f t="shared" si="1298"/>
        <v>0</v>
      </c>
      <c r="BX480" s="22">
        <f t="shared" si="1299"/>
        <v>0</v>
      </c>
      <c r="BY480" s="22">
        <f t="shared" si="1300"/>
        <v>0</v>
      </c>
      <c r="BZ480" s="22">
        <f t="shared" si="1301"/>
        <v>542.51550208000003</v>
      </c>
      <c r="CA480" s="22">
        <f t="shared" si="1302"/>
        <v>769.20461286399996</v>
      </c>
      <c r="CB480" s="22">
        <f t="shared" si="1303"/>
        <v>843.05528912962632</v>
      </c>
      <c r="CC480" s="22">
        <f t="shared" si="1304"/>
        <v>704.24873117448715</v>
      </c>
      <c r="CD480" s="22">
        <f t="shared" si="1305"/>
        <v>745.10183996094224</v>
      </c>
      <c r="CE480" s="22">
        <f t="shared" si="1306"/>
        <v>861.97490958075161</v>
      </c>
      <c r="CF480" s="22">
        <f t="shared" si="1307"/>
        <v>682.28360847685292</v>
      </c>
      <c r="CG480" s="22">
        <f t="shared" si="1308"/>
        <v>711.18399030097498</v>
      </c>
      <c r="CH480" s="22">
        <f t="shared" si="1309"/>
        <v>649.74219320845668</v>
      </c>
      <c r="CI480" s="22">
        <f t="shared" si="1310"/>
        <v>634.14624785456056</v>
      </c>
      <c r="CJ480" s="22">
        <f t="shared" si="1311"/>
        <v>615.19295094758968</v>
      </c>
      <c r="CK480" s="22">
        <f t="shared" si="1312"/>
        <v>574.9753170981686</v>
      </c>
    </row>
    <row r="481" spans="1:89" x14ac:dyDescent="0.25">
      <c r="A481" t="str">
        <f>VLOOKUP($C481,'Tech Pallet'!$A:$J,10,0)</f>
        <v>PIC</v>
      </c>
      <c r="B481" s="30" t="str">
        <f>VLOOKUP(C481,'Tech Pallet'!A:I,3,0)</f>
        <v>BJ PTS</v>
      </c>
      <c r="C481" s="12">
        <f>VLOOKUP($D481,'DU -UCC'!B:C,2,0)</f>
        <v>84137725</v>
      </c>
      <c r="D481" s="94">
        <v>10076840100153</v>
      </c>
      <c r="E481" s="95" t="s">
        <v>113</v>
      </c>
      <c r="S481" s="95">
        <v>116028</v>
      </c>
      <c r="T481" s="95">
        <v>152955</v>
      </c>
      <c r="U481" s="95">
        <v>178111.80871097301</v>
      </c>
      <c r="V481" s="95">
        <v>152373.48508138894</v>
      </c>
      <c r="W481" s="95">
        <v>180528.2244521582</v>
      </c>
      <c r="X481" s="95">
        <v>187947.65177280683</v>
      </c>
      <c r="Y481" s="95">
        <v>146117.35804572192</v>
      </c>
      <c r="Z481" s="95">
        <v>158986.03149814031</v>
      </c>
      <c r="AA481" s="95">
        <v>131572.04575694416</v>
      </c>
      <c r="AB481" s="95">
        <v>133322.59706519285</v>
      </c>
      <c r="AC481" s="95">
        <v>129054.31080241904</v>
      </c>
      <c r="AD481" s="95">
        <v>108997.87347714748</v>
      </c>
      <c r="AE481" s="23">
        <f t="shared" si="1256"/>
        <v>1775994.3866628928</v>
      </c>
      <c r="AF481">
        <f>VLOOKUP($C481,'Tech Pallet'!$A:$I,9,0)</f>
        <v>240</v>
      </c>
      <c r="AG481">
        <f>VLOOKUP($C481,'Tech Pallet'!$A:$H,8,0)</f>
        <v>3.7853439999999999E-3</v>
      </c>
      <c r="AH481" s="25">
        <f t="shared" si="1257"/>
        <v>0</v>
      </c>
      <c r="AI481" s="25">
        <f t="shared" si="1258"/>
        <v>1775994.3866628928</v>
      </c>
      <c r="AJ481" s="8">
        <f t="shared" si="1259"/>
        <v>0</v>
      </c>
      <c r="AK481" s="21">
        <f t="shared" si="1260"/>
        <v>0</v>
      </c>
      <c r="AL481" s="20">
        <f t="shared" si="1261"/>
        <v>7399.9766110953869</v>
      </c>
      <c r="AM481" s="21">
        <f t="shared" si="1262"/>
        <v>0</v>
      </c>
      <c r="AN481" s="21">
        <f t="shared" si="1263"/>
        <v>0</v>
      </c>
      <c r="AO481" s="21">
        <f t="shared" si="1264"/>
        <v>0</v>
      </c>
      <c r="AP481" s="21">
        <f t="shared" si="1265"/>
        <v>0</v>
      </c>
      <c r="AQ481" s="21">
        <f t="shared" si="1266"/>
        <v>0</v>
      </c>
      <c r="AR481" s="21">
        <f t="shared" si="1267"/>
        <v>0</v>
      </c>
      <c r="AS481" s="21">
        <f t="shared" si="1268"/>
        <v>0</v>
      </c>
      <c r="AT481" s="21">
        <f t="shared" si="1269"/>
        <v>0</v>
      </c>
      <c r="AU481" s="21">
        <f t="shared" si="1270"/>
        <v>0</v>
      </c>
      <c r="AV481" s="21">
        <f t="shared" si="1271"/>
        <v>0</v>
      </c>
      <c r="AW481" s="21">
        <f t="shared" si="1272"/>
        <v>0</v>
      </c>
      <c r="AX481" s="21">
        <f t="shared" si="1273"/>
        <v>0</v>
      </c>
      <c r="AY481" s="21">
        <f t="shared" si="1274"/>
        <v>483.45</v>
      </c>
      <c r="AZ481" s="21">
        <f t="shared" si="1275"/>
        <v>637.3125</v>
      </c>
      <c r="BA481" s="21">
        <f t="shared" si="1276"/>
        <v>742.13253629572091</v>
      </c>
      <c r="BB481" s="21">
        <f t="shared" si="1277"/>
        <v>634.8895211724539</v>
      </c>
      <c r="BC481" s="21">
        <f t="shared" si="1278"/>
        <v>752.20093521732588</v>
      </c>
      <c r="BD481" s="21">
        <f t="shared" si="1279"/>
        <v>783.11521572002846</v>
      </c>
      <c r="BE481" s="21">
        <f t="shared" si="1280"/>
        <v>608.82232519050797</v>
      </c>
      <c r="BF481" s="21">
        <f t="shared" si="1281"/>
        <v>662.44179790891792</v>
      </c>
      <c r="BG481" s="21">
        <f t="shared" si="1282"/>
        <v>548.21685732060064</v>
      </c>
      <c r="BH481" s="21">
        <f t="shared" si="1283"/>
        <v>555.5108211049702</v>
      </c>
      <c r="BI481" s="21">
        <f t="shared" si="1284"/>
        <v>537.7262950100793</v>
      </c>
      <c r="BJ481" s="21">
        <f t="shared" si="1285"/>
        <v>454.15780615478121</v>
      </c>
      <c r="BK481" s="17">
        <f t="shared" si="1286"/>
        <v>0</v>
      </c>
      <c r="BL481" s="22">
        <f t="shared" si="1287"/>
        <v>0</v>
      </c>
      <c r="BM481" s="22">
        <f t="shared" si="1288"/>
        <v>6722.7496955880606</v>
      </c>
      <c r="BN481" s="22">
        <f t="shared" si="1289"/>
        <v>0</v>
      </c>
      <c r="BO481" s="22">
        <f t="shared" si="1290"/>
        <v>0</v>
      </c>
      <c r="BP481" s="22">
        <f t="shared" si="1291"/>
        <v>0</v>
      </c>
      <c r="BQ481" s="22">
        <f t="shared" si="1292"/>
        <v>0</v>
      </c>
      <c r="BR481" s="22">
        <f t="shared" si="1293"/>
        <v>0</v>
      </c>
      <c r="BS481" s="22">
        <f t="shared" si="1294"/>
        <v>0</v>
      </c>
      <c r="BT481" s="22">
        <f t="shared" si="1295"/>
        <v>0</v>
      </c>
      <c r="BU481" s="22">
        <f t="shared" si="1296"/>
        <v>0</v>
      </c>
      <c r="BV481" s="22">
        <f t="shared" si="1297"/>
        <v>0</v>
      </c>
      <c r="BW481" s="22">
        <f t="shared" si="1298"/>
        <v>0</v>
      </c>
      <c r="BX481" s="22">
        <f t="shared" si="1299"/>
        <v>0</v>
      </c>
      <c r="BY481" s="22">
        <f t="shared" si="1300"/>
        <v>0</v>
      </c>
      <c r="BZ481" s="22">
        <f t="shared" si="1301"/>
        <v>439.20589363199997</v>
      </c>
      <c r="CA481" s="22">
        <f t="shared" si="1302"/>
        <v>578.98729151999999</v>
      </c>
      <c r="CB481" s="22">
        <f t="shared" si="1303"/>
        <v>674.2144664332294</v>
      </c>
      <c r="CC481" s="22">
        <f t="shared" si="1304"/>
        <v>576.78605751192515</v>
      </c>
      <c r="CD481" s="22">
        <f t="shared" si="1305"/>
        <v>683.3614312606303</v>
      </c>
      <c r="CE481" s="22">
        <f t="shared" si="1306"/>
        <v>711.44651595228368</v>
      </c>
      <c r="CF481" s="22">
        <f t="shared" si="1307"/>
        <v>553.10446457422518</v>
      </c>
      <c r="CG481" s="22">
        <f t="shared" si="1308"/>
        <v>601.81682041529643</v>
      </c>
      <c r="CH481" s="22">
        <f t="shared" si="1309"/>
        <v>498.04545397377404</v>
      </c>
      <c r="CI481" s="22">
        <f t="shared" si="1310"/>
        <v>504.67189286514537</v>
      </c>
      <c r="CJ481" s="22">
        <f t="shared" si="1311"/>
        <v>488.5149610700721</v>
      </c>
      <c r="CK481" s="22">
        <f t="shared" si="1312"/>
        <v>412.59444637947934</v>
      </c>
    </row>
    <row r="482" spans="1:89" x14ac:dyDescent="0.25">
      <c r="A482" t="str">
        <f>VLOOKUP($C482,'Tech Pallet'!$A:$J,10,0)</f>
        <v>NOV</v>
      </c>
      <c r="B482" s="30" t="str">
        <f>VLOOKUP(C482,'Tech Pallet'!A:I,3,0)</f>
        <v>PG</v>
      </c>
      <c r="C482" s="12">
        <f>VLOOKUP($D482,'DU -UCC'!B:C,2,0)</f>
        <v>62714126</v>
      </c>
      <c r="D482" s="94">
        <v>10077567001563</v>
      </c>
      <c r="E482" s="95" t="s">
        <v>114</v>
      </c>
      <c r="S482" s="95">
        <v>110123</v>
      </c>
      <c r="T482" s="95">
        <v>111761</v>
      </c>
      <c r="U482" s="95">
        <v>125906.95051471585</v>
      </c>
      <c r="V482" s="95">
        <v>145580.47862353129</v>
      </c>
      <c r="W482" s="95">
        <v>192078.47434843663</v>
      </c>
      <c r="X482" s="95">
        <v>194183.55200608174</v>
      </c>
      <c r="Y482" s="95">
        <v>170426.78781647913</v>
      </c>
      <c r="Z482" s="95">
        <v>135446.02643943569</v>
      </c>
      <c r="AA482" s="95">
        <v>111197.00660404284</v>
      </c>
      <c r="AB482" s="95">
        <v>91873.204773148638</v>
      </c>
      <c r="AC482" s="95">
        <v>98762.333604933563</v>
      </c>
      <c r="AD482" s="95">
        <v>93881.702509680559</v>
      </c>
      <c r="AE482" s="23">
        <f t="shared" si="1256"/>
        <v>1581220.5172404856</v>
      </c>
      <c r="AF482">
        <f>VLOOKUP($C482,'Tech Pallet'!$A:$I,9,0)</f>
        <v>130</v>
      </c>
      <c r="AG482">
        <f>VLOOKUP($C482,'Tech Pallet'!$A:$H,8,0)</f>
        <v>5.2680000000000001E-3</v>
      </c>
      <c r="AH482" s="25">
        <f t="shared" si="1257"/>
        <v>0</v>
      </c>
      <c r="AI482" s="25">
        <f t="shared" si="1258"/>
        <v>1581220.5172404856</v>
      </c>
      <c r="AJ482" s="8">
        <f t="shared" si="1259"/>
        <v>0</v>
      </c>
      <c r="AK482" s="21">
        <f t="shared" si="1260"/>
        <v>0</v>
      </c>
      <c r="AL482" s="20">
        <f t="shared" si="1261"/>
        <v>12163.234748003735</v>
      </c>
      <c r="AM482" s="21">
        <f t="shared" si="1262"/>
        <v>0</v>
      </c>
      <c r="AN482" s="21">
        <f t="shared" si="1263"/>
        <v>0</v>
      </c>
      <c r="AO482" s="21">
        <f t="shared" si="1264"/>
        <v>0</v>
      </c>
      <c r="AP482" s="21">
        <f t="shared" si="1265"/>
        <v>0</v>
      </c>
      <c r="AQ482" s="21">
        <f t="shared" si="1266"/>
        <v>0</v>
      </c>
      <c r="AR482" s="21">
        <f t="shared" si="1267"/>
        <v>0</v>
      </c>
      <c r="AS482" s="21">
        <f t="shared" si="1268"/>
        <v>0</v>
      </c>
      <c r="AT482" s="21">
        <f t="shared" si="1269"/>
        <v>0</v>
      </c>
      <c r="AU482" s="21">
        <f t="shared" si="1270"/>
        <v>0</v>
      </c>
      <c r="AV482" s="21">
        <f t="shared" si="1271"/>
        <v>0</v>
      </c>
      <c r="AW482" s="21">
        <f t="shared" si="1272"/>
        <v>0</v>
      </c>
      <c r="AX482" s="21">
        <f t="shared" si="1273"/>
        <v>0</v>
      </c>
      <c r="AY482" s="21">
        <f t="shared" si="1274"/>
        <v>847.1</v>
      </c>
      <c r="AZ482" s="21">
        <f t="shared" si="1275"/>
        <v>859.7</v>
      </c>
      <c r="BA482" s="21">
        <f t="shared" si="1276"/>
        <v>968.51500395935273</v>
      </c>
      <c r="BB482" s="21">
        <f t="shared" si="1277"/>
        <v>1119.8498355656254</v>
      </c>
      <c r="BC482" s="21">
        <f t="shared" si="1278"/>
        <v>1477.526725757205</v>
      </c>
      <c r="BD482" s="21">
        <f t="shared" si="1279"/>
        <v>1493.7196308160133</v>
      </c>
      <c r="BE482" s="21">
        <f t="shared" si="1280"/>
        <v>1310.9752908959933</v>
      </c>
      <c r="BF482" s="21">
        <f t="shared" si="1281"/>
        <v>1041.8925110725822</v>
      </c>
      <c r="BG482" s="21">
        <f t="shared" si="1282"/>
        <v>855.36158926186795</v>
      </c>
      <c r="BH482" s="21">
        <f t="shared" si="1283"/>
        <v>706.71695979345111</v>
      </c>
      <c r="BI482" s="21">
        <f t="shared" si="1284"/>
        <v>759.71025849948899</v>
      </c>
      <c r="BJ482" s="21">
        <f t="shared" si="1285"/>
        <v>722.16694238215814</v>
      </c>
      <c r="BK482" s="17">
        <f t="shared" si="1286"/>
        <v>0</v>
      </c>
      <c r="BL482" s="22">
        <f t="shared" si="1287"/>
        <v>0</v>
      </c>
      <c r="BM482" s="22">
        <f t="shared" si="1288"/>
        <v>8329.8696848228792</v>
      </c>
      <c r="BN482" s="22">
        <f t="shared" si="1289"/>
        <v>0</v>
      </c>
      <c r="BO482" s="22">
        <f t="shared" si="1290"/>
        <v>0</v>
      </c>
      <c r="BP482" s="22">
        <f t="shared" si="1291"/>
        <v>0</v>
      </c>
      <c r="BQ482" s="22">
        <f t="shared" si="1292"/>
        <v>0</v>
      </c>
      <c r="BR482" s="22">
        <f t="shared" si="1293"/>
        <v>0</v>
      </c>
      <c r="BS482" s="22">
        <f t="shared" si="1294"/>
        <v>0</v>
      </c>
      <c r="BT482" s="22">
        <f t="shared" si="1295"/>
        <v>0</v>
      </c>
      <c r="BU482" s="22">
        <f t="shared" si="1296"/>
        <v>0</v>
      </c>
      <c r="BV482" s="22">
        <f t="shared" si="1297"/>
        <v>0</v>
      </c>
      <c r="BW482" s="22">
        <f t="shared" si="1298"/>
        <v>0</v>
      </c>
      <c r="BX482" s="22">
        <f t="shared" si="1299"/>
        <v>0</v>
      </c>
      <c r="BY482" s="22">
        <f t="shared" si="1300"/>
        <v>0</v>
      </c>
      <c r="BZ482" s="22">
        <f t="shared" si="1301"/>
        <v>580.12796400000002</v>
      </c>
      <c r="CA482" s="22">
        <f t="shared" si="1302"/>
        <v>588.75694799999997</v>
      </c>
      <c r="CB482" s="22">
        <f t="shared" si="1303"/>
        <v>663.27781531152311</v>
      </c>
      <c r="CC482" s="22">
        <f t="shared" si="1304"/>
        <v>766.91796138876282</v>
      </c>
      <c r="CD482" s="22">
        <f t="shared" si="1305"/>
        <v>1011.8694028675642</v>
      </c>
      <c r="CE482" s="22">
        <f t="shared" si="1306"/>
        <v>1022.9589519680386</v>
      </c>
      <c r="CF482" s="22">
        <f t="shared" si="1307"/>
        <v>897.8083182172121</v>
      </c>
      <c r="CG482" s="22">
        <f t="shared" si="1308"/>
        <v>713.52966728294723</v>
      </c>
      <c r="CH482" s="22">
        <f t="shared" si="1309"/>
        <v>585.78583079009763</v>
      </c>
      <c r="CI482" s="22">
        <f t="shared" si="1310"/>
        <v>483.98804274494705</v>
      </c>
      <c r="CJ482" s="22">
        <f t="shared" si="1311"/>
        <v>520.27997343079005</v>
      </c>
      <c r="CK482" s="22">
        <f t="shared" si="1312"/>
        <v>494.56880882099722</v>
      </c>
    </row>
    <row r="483" spans="1:89" x14ac:dyDescent="0.25">
      <c r="A483" t="str">
        <f>VLOOKUP($C483,'Tech Pallet'!$A:$J,10,0)</f>
        <v>NOV</v>
      </c>
      <c r="B483" s="30" t="str">
        <f>VLOOKUP(C483,'Tech Pallet'!A:I,3,0)</f>
        <v>PG</v>
      </c>
      <c r="C483" s="12">
        <f>VLOOKUP($D483,'DU -UCC'!B:C,2,0)</f>
        <v>69629468</v>
      </c>
      <c r="D483" s="94">
        <v>10077567001587</v>
      </c>
      <c r="E483" s="95" t="s">
        <v>115</v>
      </c>
      <c r="S483" s="95">
        <v>87568</v>
      </c>
      <c r="T483" s="95">
        <v>89817</v>
      </c>
      <c r="U483" s="95">
        <v>102246.02932823182</v>
      </c>
      <c r="V483" s="95">
        <v>136402.3018208126</v>
      </c>
      <c r="W483" s="95">
        <v>184942.89204902994</v>
      </c>
      <c r="X483" s="95">
        <v>181115.91611193476</v>
      </c>
      <c r="Y483" s="95">
        <v>161374.07262790331</v>
      </c>
      <c r="Z483" s="95">
        <v>130445.73961031224</v>
      </c>
      <c r="AA483" s="95">
        <v>102179.78885133471</v>
      </c>
      <c r="AB483" s="95">
        <v>79610.531950341596</v>
      </c>
      <c r="AC483" s="95">
        <v>83053.528049522443</v>
      </c>
      <c r="AD483" s="95">
        <v>85530.879214803805</v>
      </c>
      <c r="AE483" s="23">
        <f t="shared" si="1256"/>
        <v>1424286.6796142273</v>
      </c>
      <c r="AF483">
        <f>VLOOKUP($C483,'Tech Pallet'!$A:$I,9,0)</f>
        <v>130</v>
      </c>
      <c r="AG483">
        <f>VLOOKUP($C483,'Tech Pallet'!$A:$H,8,0)</f>
        <v>5.2680000000000001E-3</v>
      </c>
      <c r="AH483" s="25">
        <f t="shared" si="1257"/>
        <v>0</v>
      </c>
      <c r="AI483" s="25">
        <f t="shared" si="1258"/>
        <v>1424286.6796142273</v>
      </c>
      <c r="AJ483" s="8">
        <f t="shared" si="1259"/>
        <v>0</v>
      </c>
      <c r="AK483" s="21">
        <f t="shared" si="1260"/>
        <v>0</v>
      </c>
      <c r="AL483" s="20">
        <f t="shared" si="1261"/>
        <v>10956.051381647902</v>
      </c>
      <c r="AM483" s="21">
        <f t="shared" si="1262"/>
        <v>0</v>
      </c>
      <c r="AN483" s="21">
        <f t="shared" si="1263"/>
        <v>0</v>
      </c>
      <c r="AO483" s="21">
        <f t="shared" si="1264"/>
        <v>0</v>
      </c>
      <c r="AP483" s="21">
        <f t="shared" si="1265"/>
        <v>0</v>
      </c>
      <c r="AQ483" s="21">
        <f t="shared" si="1266"/>
        <v>0</v>
      </c>
      <c r="AR483" s="21">
        <f t="shared" si="1267"/>
        <v>0</v>
      </c>
      <c r="AS483" s="21">
        <f t="shared" si="1268"/>
        <v>0</v>
      </c>
      <c r="AT483" s="21">
        <f t="shared" si="1269"/>
        <v>0</v>
      </c>
      <c r="AU483" s="21">
        <f t="shared" si="1270"/>
        <v>0</v>
      </c>
      <c r="AV483" s="21">
        <f t="shared" si="1271"/>
        <v>0</v>
      </c>
      <c r="AW483" s="21">
        <f t="shared" si="1272"/>
        <v>0</v>
      </c>
      <c r="AX483" s="21">
        <f t="shared" si="1273"/>
        <v>0</v>
      </c>
      <c r="AY483" s="21">
        <f t="shared" si="1274"/>
        <v>673.6</v>
      </c>
      <c r="AZ483" s="21">
        <f t="shared" si="1275"/>
        <v>690.9</v>
      </c>
      <c r="BA483" s="21">
        <f t="shared" si="1276"/>
        <v>786.50791790947551</v>
      </c>
      <c r="BB483" s="21">
        <f t="shared" si="1277"/>
        <v>1049.2484755447124</v>
      </c>
      <c r="BC483" s="21">
        <f t="shared" si="1278"/>
        <v>1422.6376311463841</v>
      </c>
      <c r="BD483" s="21">
        <f t="shared" si="1279"/>
        <v>1393.1993547071904</v>
      </c>
      <c r="BE483" s="21">
        <f t="shared" si="1280"/>
        <v>1241.3390202146409</v>
      </c>
      <c r="BF483" s="21">
        <f t="shared" si="1281"/>
        <v>1003.4287662331711</v>
      </c>
      <c r="BG483" s="21">
        <f t="shared" si="1282"/>
        <v>785.99837577949779</v>
      </c>
      <c r="BH483" s="21">
        <f t="shared" si="1283"/>
        <v>612.38870731032</v>
      </c>
      <c r="BI483" s="21">
        <f t="shared" si="1284"/>
        <v>638.87329268863414</v>
      </c>
      <c r="BJ483" s="21">
        <f t="shared" si="1285"/>
        <v>657.92984011387546</v>
      </c>
      <c r="BK483" s="17">
        <f t="shared" si="1286"/>
        <v>0</v>
      </c>
      <c r="BL483" s="22">
        <f t="shared" si="1287"/>
        <v>0</v>
      </c>
      <c r="BM483" s="22">
        <f t="shared" si="1288"/>
        <v>7503.1422282077492</v>
      </c>
      <c r="BN483" s="22">
        <f t="shared" si="1289"/>
        <v>0</v>
      </c>
      <c r="BO483" s="22">
        <f t="shared" si="1290"/>
        <v>0</v>
      </c>
      <c r="BP483" s="22">
        <f t="shared" si="1291"/>
        <v>0</v>
      </c>
      <c r="BQ483" s="22">
        <f t="shared" si="1292"/>
        <v>0</v>
      </c>
      <c r="BR483" s="22">
        <f t="shared" si="1293"/>
        <v>0</v>
      </c>
      <c r="BS483" s="22">
        <f t="shared" si="1294"/>
        <v>0</v>
      </c>
      <c r="BT483" s="22">
        <f t="shared" si="1295"/>
        <v>0</v>
      </c>
      <c r="BU483" s="22">
        <f t="shared" si="1296"/>
        <v>0</v>
      </c>
      <c r="BV483" s="22">
        <f t="shared" si="1297"/>
        <v>0</v>
      </c>
      <c r="BW483" s="22">
        <f t="shared" si="1298"/>
        <v>0</v>
      </c>
      <c r="BX483" s="22">
        <f t="shared" si="1299"/>
        <v>0</v>
      </c>
      <c r="BY483" s="22">
        <f t="shared" si="1300"/>
        <v>0</v>
      </c>
      <c r="BZ483" s="22">
        <f t="shared" si="1301"/>
        <v>461.308224</v>
      </c>
      <c r="CA483" s="22">
        <f t="shared" si="1302"/>
        <v>473.155956</v>
      </c>
      <c r="CB483" s="22">
        <f t="shared" si="1303"/>
        <v>538.63208250112518</v>
      </c>
      <c r="CC483" s="22">
        <f t="shared" si="1304"/>
        <v>718.56732599204076</v>
      </c>
      <c r="CD483" s="22">
        <f t="shared" si="1305"/>
        <v>974.27915531428971</v>
      </c>
      <c r="CE483" s="22">
        <f t="shared" si="1306"/>
        <v>954.11864607767234</v>
      </c>
      <c r="CF483" s="22">
        <f t="shared" si="1307"/>
        <v>850.11861460379464</v>
      </c>
      <c r="CG483" s="22">
        <f t="shared" si="1308"/>
        <v>687.1881562671249</v>
      </c>
      <c r="CH483" s="22">
        <f t="shared" si="1309"/>
        <v>538.2831276688313</v>
      </c>
      <c r="CI483" s="22">
        <f t="shared" si="1310"/>
        <v>419.38828231439953</v>
      </c>
      <c r="CJ483" s="22">
        <f t="shared" si="1311"/>
        <v>437.52598576488424</v>
      </c>
      <c r="CK483" s="22">
        <f t="shared" si="1312"/>
        <v>450.57667170358644</v>
      </c>
    </row>
    <row r="484" spans="1:89" x14ac:dyDescent="0.25">
      <c r="A484" t="str">
        <f>VLOOKUP($C484,'Tech Pallet'!$A:$J,10,0)</f>
        <v>NOV</v>
      </c>
      <c r="B484" s="30" t="str">
        <f>VLOOKUP(C484,'Tech Pallet'!A:I,3,0)</f>
        <v>EDF</v>
      </c>
      <c r="C484" s="12">
        <f>VLOOKUP($D484,'DU -UCC'!B:C,2,0)</f>
        <v>68689251</v>
      </c>
      <c r="D484" s="94">
        <v>10075856001102</v>
      </c>
      <c r="E484" s="95" t="s">
        <v>116</v>
      </c>
      <c r="S484" s="95">
        <v>93960</v>
      </c>
      <c r="T484" s="95">
        <v>109948</v>
      </c>
      <c r="U484" s="95">
        <v>165150.51492429859</v>
      </c>
      <c r="V484" s="95">
        <v>147577.74953597513</v>
      </c>
      <c r="W484" s="95">
        <v>175493.57141616329</v>
      </c>
      <c r="X484" s="95">
        <v>196831.24644857823</v>
      </c>
      <c r="Y484" s="95">
        <v>164828.23630187401</v>
      </c>
      <c r="Z484" s="95">
        <v>146860.82358081688</v>
      </c>
      <c r="AA484" s="95">
        <v>108582.72596999968</v>
      </c>
      <c r="AB484" s="95">
        <v>107708.64785078408</v>
      </c>
      <c r="AC484" s="95">
        <v>80564.411919197388</v>
      </c>
      <c r="AD484" s="95">
        <v>83134.907352179274</v>
      </c>
      <c r="AE484" s="23">
        <f t="shared" si="1256"/>
        <v>1580640.8352998665</v>
      </c>
      <c r="AF484">
        <f>VLOOKUP($C484,'Tech Pallet'!$A:$I,9,0)</f>
        <v>132</v>
      </c>
      <c r="AG484">
        <f>VLOOKUP($C484,'Tech Pallet'!$A:$H,8,0)</f>
        <v>9.5760000000000012E-3</v>
      </c>
      <c r="AH484" s="25">
        <f t="shared" si="1257"/>
        <v>0</v>
      </c>
      <c r="AI484" s="25">
        <f t="shared" si="1258"/>
        <v>1580640.8352998665</v>
      </c>
      <c r="AJ484" s="8">
        <f t="shared" si="1259"/>
        <v>0</v>
      </c>
      <c r="AK484" s="21">
        <f t="shared" si="1260"/>
        <v>0</v>
      </c>
      <c r="AL484" s="20">
        <f t="shared" si="1261"/>
        <v>11974.551782574747</v>
      </c>
      <c r="AM484" s="21">
        <f t="shared" si="1262"/>
        <v>0</v>
      </c>
      <c r="AN484" s="21">
        <f t="shared" si="1263"/>
        <v>0</v>
      </c>
      <c r="AO484" s="21">
        <f t="shared" si="1264"/>
        <v>0</v>
      </c>
      <c r="AP484" s="21">
        <f t="shared" si="1265"/>
        <v>0</v>
      </c>
      <c r="AQ484" s="21">
        <f t="shared" si="1266"/>
        <v>0</v>
      </c>
      <c r="AR484" s="21">
        <f t="shared" si="1267"/>
        <v>0</v>
      </c>
      <c r="AS484" s="21">
        <f t="shared" si="1268"/>
        <v>0</v>
      </c>
      <c r="AT484" s="21">
        <f t="shared" si="1269"/>
        <v>0</v>
      </c>
      <c r="AU484" s="21">
        <f t="shared" si="1270"/>
        <v>0</v>
      </c>
      <c r="AV484" s="21">
        <f t="shared" si="1271"/>
        <v>0</v>
      </c>
      <c r="AW484" s="21">
        <f t="shared" si="1272"/>
        <v>0</v>
      </c>
      <c r="AX484" s="21">
        <f t="shared" si="1273"/>
        <v>0</v>
      </c>
      <c r="AY484" s="21">
        <f t="shared" si="1274"/>
        <v>711.81818181818187</v>
      </c>
      <c r="AZ484" s="21">
        <f t="shared" si="1275"/>
        <v>832.93939393939399</v>
      </c>
      <c r="BA484" s="21">
        <f t="shared" si="1276"/>
        <v>1251.1402645780197</v>
      </c>
      <c r="BB484" s="21">
        <f t="shared" si="1277"/>
        <v>1118.0132540604177</v>
      </c>
      <c r="BC484" s="21">
        <f t="shared" si="1278"/>
        <v>1329.4967531527523</v>
      </c>
      <c r="BD484" s="21">
        <f t="shared" si="1279"/>
        <v>1491.145806428623</v>
      </c>
      <c r="BE484" s="21">
        <f t="shared" si="1280"/>
        <v>1248.698759862682</v>
      </c>
      <c r="BF484" s="21">
        <f t="shared" si="1281"/>
        <v>1112.5819968243704</v>
      </c>
      <c r="BG484" s="21">
        <f t="shared" si="1282"/>
        <v>822.59640886363388</v>
      </c>
      <c r="BH484" s="21">
        <f t="shared" si="1283"/>
        <v>815.97460493018241</v>
      </c>
      <c r="BI484" s="21">
        <f t="shared" si="1284"/>
        <v>610.33645393331358</v>
      </c>
      <c r="BJ484" s="21">
        <f t="shared" si="1285"/>
        <v>629.80990418317629</v>
      </c>
      <c r="BK484" s="17">
        <f t="shared" si="1286"/>
        <v>0</v>
      </c>
      <c r="BL484" s="22">
        <f t="shared" si="1287"/>
        <v>0</v>
      </c>
      <c r="BM484" s="22">
        <f t="shared" si="1288"/>
        <v>15136.216638831524</v>
      </c>
      <c r="BN484" s="22">
        <f t="shared" si="1289"/>
        <v>0</v>
      </c>
      <c r="BO484" s="22">
        <f t="shared" si="1290"/>
        <v>0</v>
      </c>
      <c r="BP484" s="22">
        <f t="shared" si="1291"/>
        <v>0</v>
      </c>
      <c r="BQ484" s="22">
        <f t="shared" si="1292"/>
        <v>0</v>
      </c>
      <c r="BR484" s="22">
        <f t="shared" si="1293"/>
        <v>0</v>
      </c>
      <c r="BS484" s="22">
        <f t="shared" si="1294"/>
        <v>0</v>
      </c>
      <c r="BT484" s="22">
        <f t="shared" si="1295"/>
        <v>0</v>
      </c>
      <c r="BU484" s="22">
        <f t="shared" si="1296"/>
        <v>0</v>
      </c>
      <c r="BV484" s="22">
        <f t="shared" si="1297"/>
        <v>0</v>
      </c>
      <c r="BW484" s="22">
        <f t="shared" si="1298"/>
        <v>0</v>
      </c>
      <c r="BX484" s="22">
        <f t="shared" si="1299"/>
        <v>0</v>
      </c>
      <c r="BY484" s="22">
        <f t="shared" si="1300"/>
        <v>0</v>
      </c>
      <c r="BZ484" s="22">
        <f t="shared" si="1301"/>
        <v>899.76096000000007</v>
      </c>
      <c r="CA484" s="22">
        <f t="shared" si="1302"/>
        <v>1052.8620480000002</v>
      </c>
      <c r="CB484" s="22">
        <f t="shared" si="1303"/>
        <v>1581.4813309150836</v>
      </c>
      <c r="CC484" s="22">
        <f t="shared" si="1304"/>
        <v>1413.2045295564981</v>
      </c>
      <c r="CD484" s="22">
        <f t="shared" si="1305"/>
        <v>1680.5264398811798</v>
      </c>
      <c r="CE484" s="22">
        <f t="shared" si="1306"/>
        <v>1884.8560159915853</v>
      </c>
      <c r="CF484" s="22">
        <f t="shared" si="1307"/>
        <v>1578.3951908267456</v>
      </c>
      <c r="CG484" s="22">
        <f t="shared" si="1308"/>
        <v>1406.3392466099026</v>
      </c>
      <c r="CH484" s="22">
        <f t="shared" si="1309"/>
        <v>1039.788183888717</v>
      </c>
      <c r="CI484" s="22">
        <f t="shared" si="1310"/>
        <v>1031.4180118191084</v>
      </c>
      <c r="CJ484" s="22">
        <f t="shared" si="1311"/>
        <v>771.48480853823423</v>
      </c>
      <c r="CK484" s="22">
        <f t="shared" si="1312"/>
        <v>796.09987280446887</v>
      </c>
    </row>
    <row r="485" spans="1:89" x14ac:dyDescent="0.25">
      <c r="A485" t="str">
        <f>VLOOKUP($C485,'Tech Pallet'!$A:$J,10,0)</f>
        <v>PIC</v>
      </c>
      <c r="B485" s="30" t="str">
        <f>VLOOKUP(C485,'Tech Pallet'!A:I,3,0)</f>
        <v>BJ PTS</v>
      </c>
      <c r="C485" s="12">
        <f>VLOOKUP($D485,'DU -UCC'!B:C,2,0)</f>
        <v>69999269</v>
      </c>
      <c r="D485" s="94">
        <v>10076840400215</v>
      </c>
      <c r="E485" s="95" t="s">
        <v>117</v>
      </c>
      <c r="S485" s="95">
        <v>104547</v>
      </c>
      <c r="T485" s="95">
        <v>131610</v>
      </c>
      <c r="U485" s="95">
        <v>152341.05041242664</v>
      </c>
      <c r="V485" s="95">
        <v>129138.56155679205</v>
      </c>
      <c r="W485" s="95">
        <v>141264.03785747828</v>
      </c>
      <c r="X485" s="95">
        <v>158600.7136740564</v>
      </c>
      <c r="Y485" s="95">
        <v>128746.44596342258</v>
      </c>
      <c r="Z485" s="95">
        <v>131515.38345884645</v>
      </c>
      <c r="AA485" s="95">
        <v>117368.6820373771</v>
      </c>
      <c r="AB485" s="95">
        <v>111891.713960358</v>
      </c>
      <c r="AC485" s="95">
        <v>113177.09239747732</v>
      </c>
      <c r="AD485" s="95">
        <v>96598.282105086473</v>
      </c>
      <c r="AE485" s="23">
        <f t="shared" si="1256"/>
        <v>1516798.963423321</v>
      </c>
      <c r="AF485">
        <f>VLOOKUP($C485,'Tech Pallet'!$A:$I,9,0)</f>
        <v>240</v>
      </c>
      <c r="AG485">
        <f>VLOOKUP($C485,'Tech Pallet'!$A:$H,8,0)</f>
        <v>3.7839999999999996E-3</v>
      </c>
      <c r="AH485" s="25">
        <f t="shared" si="1257"/>
        <v>0</v>
      </c>
      <c r="AI485" s="25">
        <f t="shared" si="1258"/>
        <v>1516798.963423321</v>
      </c>
      <c r="AJ485" s="8">
        <f t="shared" si="1259"/>
        <v>0</v>
      </c>
      <c r="AK485" s="21">
        <f t="shared" si="1260"/>
        <v>0</v>
      </c>
      <c r="AL485" s="20">
        <f t="shared" si="1261"/>
        <v>6319.995680930504</v>
      </c>
      <c r="AM485" s="21">
        <f t="shared" si="1262"/>
        <v>0</v>
      </c>
      <c r="AN485" s="21">
        <f t="shared" si="1263"/>
        <v>0</v>
      </c>
      <c r="AO485" s="21">
        <f t="shared" si="1264"/>
        <v>0</v>
      </c>
      <c r="AP485" s="21">
        <f t="shared" si="1265"/>
        <v>0</v>
      </c>
      <c r="AQ485" s="21">
        <f t="shared" si="1266"/>
        <v>0</v>
      </c>
      <c r="AR485" s="21">
        <f t="shared" si="1267"/>
        <v>0</v>
      </c>
      <c r="AS485" s="21">
        <f t="shared" si="1268"/>
        <v>0</v>
      </c>
      <c r="AT485" s="21">
        <f t="shared" si="1269"/>
        <v>0</v>
      </c>
      <c r="AU485" s="21">
        <f t="shared" si="1270"/>
        <v>0</v>
      </c>
      <c r="AV485" s="21">
        <f t="shared" si="1271"/>
        <v>0</v>
      </c>
      <c r="AW485" s="21">
        <f t="shared" si="1272"/>
        <v>0</v>
      </c>
      <c r="AX485" s="21">
        <f t="shared" si="1273"/>
        <v>0</v>
      </c>
      <c r="AY485" s="21">
        <f t="shared" si="1274"/>
        <v>435.61250000000001</v>
      </c>
      <c r="AZ485" s="21">
        <f t="shared" si="1275"/>
        <v>548.375</v>
      </c>
      <c r="BA485" s="21">
        <f t="shared" si="1276"/>
        <v>634.75437671844441</v>
      </c>
      <c r="BB485" s="21">
        <f t="shared" si="1277"/>
        <v>538.07733981996682</v>
      </c>
      <c r="BC485" s="21">
        <f t="shared" si="1278"/>
        <v>588.60015773949283</v>
      </c>
      <c r="BD485" s="21">
        <f t="shared" si="1279"/>
        <v>660.83630697523506</v>
      </c>
      <c r="BE485" s="21">
        <f t="shared" si="1280"/>
        <v>536.44352484759406</v>
      </c>
      <c r="BF485" s="21">
        <f t="shared" si="1281"/>
        <v>547.98076441186026</v>
      </c>
      <c r="BG485" s="21">
        <f t="shared" si="1282"/>
        <v>489.03617515573791</v>
      </c>
      <c r="BH485" s="21">
        <f t="shared" si="1283"/>
        <v>466.21547483482499</v>
      </c>
      <c r="BI485" s="21">
        <f t="shared" si="1284"/>
        <v>471.57121832282218</v>
      </c>
      <c r="BJ485" s="21">
        <f t="shared" si="1285"/>
        <v>402.49284210452697</v>
      </c>
      <c r="BK485" s="17">
        <f t="shared" si="1286"/>
        <v>0</v>
      </c>
      <c r="BL485" s="22">
        <f t="shared" si="1287"/>
        <v>0</v>
      </c>
      <c r="BM485" s="22">
        <f t="shared" si="1288"/>
        <v>5739.5672775938465</v>
      </c>
      <c r="BN485" s="22">
        <f t="shared" si="1289"/>
        <v>0</v>
      </c>
      <c r="BO485" s="22">
        <f t="shared" si="1290"/>
        <v>0</v>
      </c>
      <c r="BP485" s="22">
        <f t="shared" si="1291"/>
        <v>0</v>
      </c>
      <c r="BQ485" s="22">
        <f t="shared" si="1292"/>
        <v>0</v>
      </c>
      <c r="BR485" s="22">
        <f t="shared" si="1293"/>
        <v>0</v>
      </c>
      <c r="BS485" s="22">
        <f t="shared" si="1294"/>
        <v>0</v>
      </c>
      <c r="BT485" s="22">
        <f t="shared" si="1295"/>
        <v>0</v>
      </c>
      <c r="BU485" s="22">
        <f t="shared" si="1296"/>
        <v>0</v>
      </c>
      <c r="BV485" s="22">
        <f t="shared" si="1297"/>
        <v>0</v>
      </c>
      <c r="BW485" s="22">
        <f t="shared" si="1298"/>
        <v>0</v>
      </c>
      <c r="BX485" s="22">
        <f t="shared" si="1299"/>
        <v>0</v>
      </c>
      <c r="BY485" s="22">
        <f t="shared" si="1300"/>
        <v>0</v>
      </c>
      <c r="BZ485" s="22">
        <f t="shared" si="1301"/>
        <v>395.60584799999998</v>
      </c>
      <c r="CA485" s="22">
        <f t="shared" si="1302"/>
        <v>498.01223999999996</v>
      </c>
      <c r="CB485" s="22">
        <f t="shared" si="1303"/>
        <v>576.45853476062234</v>
      </c>
      <c r="CC485" s="22">
        <f t="shared" si="1304"/>
        <v>488.66031693090105</v>
      </c>
      <c r="CD485" s="22">
        <f t="shared" si="1305"/>
        <v>534.54311925269781</v>
      </c>
      <c r="CE485" s="22">
        <f t="shared" si="1306"/>
        <v>600.14510054262939</v>
      </c>
      <c r="CF485" s="22">
        <f t="shared" si="1307"/>
        <v>487.17655152559098</v>
      </c>
      <c r="CG485" s="22">
        <f t="shared" si="1308"/>
        <v>497.6542110082749</v>
      </c>
      <c r="CH485" s="22">
        <f t="shared" si="1309"/>
        <v>444.12309282943494</v>
      </c>
      <c r="CI485" s="22">
        <f t="shared" si="1310"/>
        <v>423.3982456259946</v>
      </c>
      <c r="CJ485" s="22">
        <f t="shared" si="1311"/>
        <v>428.26211763205413</v>
      </c>
      <c r="CK485" s="22">
        <f t="shared" si="1312"/>
        <v>365.5278994856472</v>
      </c>
    </row>
    <row r="486" spans="1:89" x14ac:dyDescent="0.25">
      <c r="A486" t="str">
        <f>VLOOKUP($C486,'Tech Pallet'!$A:$J,10,0)</f>
        <v>PIC</v>
      </c>
      <c r="B486" s="30" t="str">
        <f>VLOOKUP(C486,'Tech Pallet'!A:I,3,0)</f>
        <v>BJ PTS</v>
      </c>
      <c r="C486" s="12">
        <f>VLOOKUP($D486,'DU -UCC'!B:C,2,0)</f>
        <v>69716748</v>
      </c>
      <c r="D486" s="94">
        <v>10076840100474</v>
      </c>
      <c r="E486" s="95" t="s">
        <v>118</v>
      </c>
      <c r="S486" s="95">
        <v>107325</v>
      </c>
      <c r="T486" s="95">
        <v>135921</v>
      </c>
      <c r="U486" s="95">
        <v>155123.07201391796</v>
      </c>
      <c r="V486" s="95">
        <v>136925.57432874586</v>
      </c>
      <c r="W486" s="95">
        <v>144445.88417584662</v>
      </c>
      <c r="X486" s="95">
        <v>162707.99703063344</v>
      </c>
      <c r="Y486" s="95">
        <v>135795.61422257885</v>
      </c>
      <c r="Z486" s="95">
        <v>137427.71084199334</v>
      </c>
      <c r="AA486" s="95">
        <v>121513.75843543337</v>
      </c>
      <c r="AB486" s="95">
        <v>118263.35763752321</v>
      </c>
      <c r="AC486" s="95">
        <v>117326.20382646676</v>
      </c>
      <c r="AD486" s="95">
        <v>102839.67406026904</v>
      </c>
      <c r="AE486" s="23">
        <f t="shared" si="1256"/>
        <v>1575614.8465734082</v>
      </c>
      <c r="AF486">
        <f>VLOOKUP($C486,'Tech Pallet'!$A:$I,9,0)</f>
        <v>240</v>
      </c>
      <c r="AG486">
        <f>VLOOKUP($C486,'Tech Pallet'!$A:$H,8,0)</f>
        <v>3.7839999999999996E-3</v>
      </c>
      <c r="AH486" s="25">
        <f t="shared" si="1257"/>
        <v>0</v>
      </c>
      <c r="AI486" s="25">
        <f t="shared" si="1258"/>
        <v>1575614.8465734082</v>
      </c>
      <c r="AJ486" s="8">
        <f t="shared" si="1259"/>
        <v>0</v>
      </c>
      <c r="AK486" s="21">
        <f t="shared" si="1260"/>
        <v>0</v>
      </c>
      <c r="AL486" s="20">
        <f t="shared" si="1261"/>
        <v>6565.0618607225342</v>
      </c>
      <c r="AM486" s="21">
        <f t="shared" si="1262"/>
        <v>0</v>
      </c>
      <c r="AN486" s="21">
        <f t="shared" si="1263"/>
        <v>0</v>
      </c>
      <c r="AO486" s="21">
        <f t="shared" si="1264"/>
        <v>0</v>
      </c>
      <c r="AP486" s="21">
        <f t="shared" si="1265"/>
        <v>0</v>
      </c>
      <c r="AQ486" s="21">
        <f t="shared" si="1266"/>
        <v>0</v>
      </c>
      <c r="AR486" s="21">
        <f t="shared" si="1267"/>
        <v>0</v>
      </c>
      <c r="AS486" s="21">
        <f t="shared" si="1268"/>
        <v>0</v>
      </c>
      <c r="AT486" s="21">
        <f t="shared" si="1269"/>
        <v>0</v>
      </c>
      <c r="AU486" s="21">
        <f t="shared" si="1270"/>
        <v>0</v>
      </c>
      <c r="AV486" s="21">
        <f t="shared" si="1271"/>
        <v>0</v>
      </c>
      <c r="AW486" s="21">
        <f t="shared" si="1272"/>
        <v>0</v>
      </c>
      <c r="AX486" s="21">
        <f t="shared" si="1273"/>
        <v>0</v>
      </c>
      <c r="AY486" s="21">
        <f t="shared" si="1274"/>
        <v>447.1875</v>
      </c>
      <c r="AZ486" s="21">
        <f t="shared" si="1275"/>
        <v>566.33749999999998</v>
      </c>
      <c r="BA486" s="21">
        <f t="shared" si="1276"/>
        <v>646.34613339132488</v>
      </c>
      <c r="BB486" s="21">
        <f t="shared" si="1277"/>
        <v>570.52322636977442</v>
      </c>
      <c r="BC486" s="21">
        <f t="shared" si="1278"/>
        <v>601.85785073269426</v>
      </c>
      <c r="BD486" s="21">
        <f t="shared" si="1279"/>
        <v>677.9499876276393</v>
      </c>
      <c r="BE486" s="21">
        <f t="shared" si="1280"/>
        <v>565.81505926074522</v>
      </c>
      <c r="BF486" s="21">
        <f t="shared" si="1281"/>
        <v>572.61546184163888</v>
      </c>
      <c r="BG486" s="21">
        <f t="shared" si="1282"/>
        <v>506.30732681430567</v>
      </c>
      <c r="BH486" s="21">
        <f t="shared" si="1283"/>
        <v>492.76399015634672</v>
      </c>
      <c r="BI486" s="21">
        <f t="shared" si="1284"/>
        <v>488.8591826102782</v>
      </c>
      <c r="BJ486" s="21">
        <f t="shared" si="1285"/>
        <v>428.49864191778767</v>
      </c>
      <c r="BK486" s="17">
        <f t="shared" si="1286"/>
        <v>0</v>
      </c>
      <c r="BL486" s="22">
        <f t="shared" si="1287"/>
        <v>0</v>
      </c>
      <c r="BM486" s="22">
        <f t="shared" si="1288"/>
        <v>5962.126579433776</v>
      </c>
      <c r="BN486" s="22">
        <f t="shared" si="1289"/>
        <v>0</v>
      </c>
      <c r="BO486" s="22">
        <f t="shared" si="1290"/>
        <v>0</v>
      </c>
      <c r="BP486" s="22">
        <f t="shared" si="1291"/>
        <v>0</v>
      </c>
      <c r="BQ486" s="22">
        <f t="shared" si="1292"/>
        <v>0</v>
      </c>
      <c r="BR486" s="22">
        <f t="shared" si="1293"/>
        <v>0</v>
      </c>
      <c r="BS486" s="22">
        <f t="shared" si="1294"/>
        <v>0</v>
      </c>
      <c r="BT486" s="22">
        <f t="shared" si="1295"/>
        <v>0</v>
      </c>
      <c r="BU486" s="22">
        <f t="shared" si="1296"/>
        <v>0</v>
      </c>
      <c r="BV486" s="22">
        <f t="shared" si="1297"/>
        <v>0</v>
      </c>
      <c r="BW486" s="22">
        <f t="shared" si="1298"/>
        <v>0</v>
      </c>
      <c r="BX486" s="22">
        <f t="shared" si="1299"/>
        <v>0</v>
      </c>
      <c r="BY486" s="22">
        <f t="shared" si="1300"/>
        <v>0</v>
      </c>
      <c r="BZ486" s="22">
        <f t="shared" si="1301"/>
        <v>406.11779999999993</v>
      </c>
      <c r="CA486" s="22">
        <f t="shared" si="1302"/>
        <v>514.325064</v>
      </c>
      <c r="CB486" s="22">
        <f t="shared" si="1303"/>
        <v>586.98570450066552</v>
      </c>
      <c r="CC486" s="22">
        <f t="shared" si="1304"/>
        <v>518.12637325997423</v>
      </c>
      <c r="CD486" s="22">
        <f t="shared" si="1305"/>
        <v>546.58322572140355</v>
      </c>
      <c r="CE486" s="22">
        <f t="shared" si="1306"/>
        <v>615.68706076391686</v>
      </c>
      <c r="CF486" s="22">
        <f t="shared" si="1307"/>
        <v>513.85060421823835</v>
      </c>
      <c r="CG486" s="22">
        <f t="shared" si="1308"/>
        <v>520.02645782610273</v>
      </c>
      <c r="CH486" s="22">
        <f t="shared" si="1309"/>
        <v>459.8080619196798</v>
      </c>
      <c r="CI486" s="22">
        <f t="shared" si="1310"/>
        <v>447.50854530038777</v>
      </c>
      <c r="CJ486" s="22">
        <f t="shared" si="1311"/>
        <v>443.96235527935016</v>
      </c>
      <c r="CK486" s="22">
        <f t="shared" si="1312"/>
        <v>389.145326644058</v>
      </c>
    </row>
    <row r="487" spans="1:89" x14ac:dyDescent="0.25">
      <c r="A487" t="str">
        <f>VLOOKUP($C487,'Tech Pallet'!$A:$J,10,0)</f>
        <v>PIC</v>
      </c>
      <c r="B487" s="30" t="str">
        <f>VLOOKUP(C487,'Tech Pallet'!A:I,3,0)</f>
        <v>BJ PTS</v>
      </c>
      <c r="C487" s="12">
        <f>VLOOKUP($D487,'DU -UCC'!B:C,2,0)</f>
        <v>84135718</v>
      </c>
      <c r="D487" s="94">
        <v>10076840100580</v>
      </c>
      <c r="E487" s="95" t="s">
        <v>119</v>
      </c>
      <c r="S487" s="95">
        <v>97471</v>
      </c>
      <c r="T487" s="95">
        <v>121234</v>
      </c>
      <c r="U487" s="95">
        <v>151172.33853315501</v>
      </c>
      <c r="V487" s="95">
        <v>133361.88576048691</v>
      </c>
      <c r="W487" s="95">
        <v>135808.11044509927</v>
      </c>
      <c r="X487" s="95">
        <v>161375.76957668594</v>
      </c>
      <c r="Y487" s="95">
        <v>126445.9769210441</v>
      </c>
      <c r="Z487" s="95">
        <v>129523.97714643029</v>
      </c>
      <c r="AA487" s="95">
        <v>118821.68888940275</v>
      </c>
      <c r="AB487" s="95">
        <v>116144.40856263439</v>
      </c>
      <c r="AC487" s="95">
        <v>106983.6709712562</v>
      </c>
      <c r="AD487" s="95">
        <v>99328.392181551826</v>
      </c>
      <c r="AE487" s="23">
        <f t="shared" si="1256"/>
        <v>1497671.2189877466</v>
      </c>
      <c r="AF487">
        <f>VLOOKUP($C487,'Tech Pallet'!$A:$I,9,0)</f>
        <v>240</v>
      </c>
      <c r="AG487">
        <f>VLOOKUP($C487,'Tech Pallet'!$A:$H,8,0)</f>
        <v>3.7853439999999999E-3</v>
      </c>
      <c r="AH487" s="25">
        <f t="shared" si="1257"/>
        <v>0</v>
      </c>
      <c r="AI487" s="25">
        <f t="shared" si="1258"/>
        <v>1497671.2189877466</v>
      </c>
      <c r="AJ487" s="8">
        <f t="shared" si="1259"/>
        <v>0</v>
      </c>
      <c r="AK487" s="21">
        <f t="shared" si="1260"/>
        <v>0</v>
      </c>
      <c r="AL487" s="20">
        <f t="shared" si="1261"/>
        <v>6240.2967457822779</v>
      </c>
      <c r="AM487" s="21">
        <f t="shared" si="1262"/>
        <v>0</v>
      </c>
      <c r="AN487" s="21">
        <f t="shared" si="1263"/>
        <v>0</v>
      </c>
      <c r="AO487" s="21">
        <f t="shared" si="1264"/>
        <v>0</v>
      </c>
      <c r="AP487" s="21">
        <f t="shared" si="1265"/>
        <v>0</v>
      </c>
      <c r="AQ487" s="21">
        <f t="shared" si="1266"/>
        <v>0</v>
      </c>
      <c r="AR487" s="21">
        <f t="shared" si="1267"/>
        <v>0</v>
      </c>
      <c r="AS487" s="21">
        <f t="shared" si="1268"/>
        <v>0</v>
      </c>
      <c r="AT487" s="21">
        <f t="shared" si="1269"/>
        <v>0</v>
      </c>
      <c r="AU487" s="21">
        <f t="shared" si="1270"/>
        <v>0</v>
      </c>
      <c r="AV487" s="21">
        <f t="shared" si="1271"/>
        <v>0</v>
      </c>
      <c r="AW487" s="21">
        <f t="shared" si="1272"/>
        <v>0</v>
      </c>
      <c r="AX487" s="21">
        <f t="shared" si="1273"/>
        <v>0</v>
      </c>
      <c r="AY487" s="21">
        <f t="shared" si="1274"/>
        <v>406.12916666666666</v>
      </c>
      <c r="AZ487" s="21">
        <f t="shared" si="1275"/>
        <v>505.14166666666665</v>
      </c>
      <c r="BA487" s="21">
        <f t="shared" si="1276"/>
        <v>629.88474388814586</v>
      </c>
      <c r="BB487" s="21">
        <f t="shared" si="1277"/>
        <v>555.67452400202876</v>
      </c>
      <c r="BC487" s="21">
        <f t="shared" si="1278"/>
        <v>565.86712685458031</v>
      </c>
      <c r="BD487" s="21">
        <f t="shared" si="1279"/>
        <v>672.39903990285814</v>
      </c>
      <c r="BE487" s="21">
        <f t="shared" si="1280"/>
        <v>526.85823717101709</v>
      </c>
      <c r="BF487" s="21">
        <f t="shared" si="1281"/>
        <v>539.68323811012624</v>
      </c>
      <c r="BG487" s="21">
        <f t="shared" si="1282"/>
        <v>495.09037037251147</v>
      </c>
      <c r="BH487" s="21">
        <f t="shared" si="1283"/>
        <v>483.93503567764327</v>
      </c>
      <c r="BI487" s="21">
        <f t="shared" si="1284"/>
        <v>445.76529571356753</v>
      </c>
      <c r="BJ487" s="21">
        <f t="shared" si="1285"/>
        <v>413.86830075646594</v>
      </c>
      <c r="BK487" s="17">
        <f t="shared" si="1286"/>
        <v>0</v>
      </c>
      <c r="BL487" s="22">
        <f t="shared" si="1287"/>
        <v>0</v>
      </c>
      <c r="BM487" s="22">
        <f t="shared" si="1288"/>
        <v>5669.2007627679523</v>
      </c>
      <c r="BN487" s="22">
        <f t="shared" si="1289"/>
        <v>0</v>
      </c>
      <c r="BO487" s="22">
        <f t="shared" si="1290"/>
        <v>0</v>
      </c>
      <c r="BP487" s="22">
        <f t="shared" si="1291"/>
        <v>0</v>
      </c>
      <c r="BQ487" s="22">
        <f t="shared" si="1292"/>
        <v>0</v>
      </c>
      <c r="BR487" s="22">
        <f t="shared" si="1293"/>
        <v>0</v>
      </c>
      <c r="BS487" s="22">
        <f t="shared" si="1294"/>
        <v>0</v>
      </c>
      <c r="BT487" s="22">
        <f t="shared" si="1295"/>
        <v>0</v>
      </c>
      <c r="BU487" s="22">
        <f t="shared" si="1296"/>
        <v>0</v>
      </c>
      <c r="BV487" s="22">
        <f t="shared" si="1297"/>
        <v>0</v>
      </c>
      <c r="BW487" s="22">
        <f t="shared" si="1298"/>
        <v>0</v>
      </c>
      <c r="BX487" s="22">
        <f t="shared" si="1299"/>
        <v>0</v>
      </c>
      <c r="BY487" s="22">
        <f t="shared" si="1300"/>
        <v>0</v>
      </c>
      <c r="BZ487" s="22">
        <f t="shared" si="1301"/>
        <v>368.961265024</v>
      </c>
      <c r="CA487" s="22">
        <f t="shared" si="1302"/>
        <v>458.91239449599999</v>
      </c>
      <c r="CB487" s="22">
        <f t="shared" si="1303"/>
        <v>572.2393046324471</v>
      </c>
      <c r="CC487" s="22">
        <f t="shared" si="1304"/>
        <v>504.82061409214458</v>
      </c>
      <c r="CD487" s="22">
        <f t="shared" si="1305"/>
        <v>514.08041602469382</v>
      </c>
      <c r="CE487" s="22">
        <f t="shared" si="1306"/>
        <v>610.86280111249062</v>
      </c>
      <c r="CF487" s="22">
        <f t="shared" si="1307"/>
        <v>478.64152006221275</v>
      </c>
      <c r="CG487" s="22">
        <f t="shared" si="1308"/>
        <v>490.29280974737702</v>
      </c>
      <c r="CH487" s="22">
        <f t="shared" si="1309"/>
        <v>449.78096710736736</v>
      </c>
      <c r="CI487" s="22">
        <f t="shared" si="1310"/>
        <v>439.64654008611672</v>
      </c>
      <c r="CJ487" s="22">
        <f t="shared" si="1311"/>
        <v>404.96999700901881</v>
      </c>
      <c r="CK487" s="22">
        <f t="shared" si="1312"/>
        <v>375.99213337408412</v>
      </c>
    </row>
    <row r="488" spans="1:89" x14ac:dyDescent="0.25">
      <c r="A488" t="str">
        <f>VLOOKUP($C488,'Tech Pallet'!$A:$J,10,0)</f>
        <v>PIC</v>
      </c>
      <c r="B488" s="30" t="str">
        <f>VLOOKUP(C488,'Tech Pallet'!A:I,3,0)</f>
        <v>48oz</v>
      </c>
      <c r="C488" s="12">
        <f>VLOOKUP($D488,'DU -UCC'!B:C,2,0)</f>
        <v>68851105</v>
      </c>
      <c r="D488" s="94">
        <v>10077567254266</v>
      </c>
      <c r="E488" s="95" t="s">
        <v>120</v>
      </c>
      <c r="S488" s="95">
        <v>95552</v>
      </c>
      <c r="T488" s="95">
        <v>118349</v>
      </c>
      <c r="U488" s="95">
        <v>170811.45104880622</v>
      </c>
      <c r="V488" s="95">
        <v>117418.81209586909</v>
      </c>
      <c r="W488" s="95">
        <v>150208.86648599873</v>
      </c>
      <c r="X488" s="95">
        <v>158963.79831254453</v>
      </c>
      <c r="Y488" s="95">
        <v>138419.56725557495</v>
      </c>
      <c r="Z488" s="95">
        <v>133249.97344389249</v>
      </c>
      <c r="AA488" s="95">
        <v>119574.63613868874</v>
      </c>
      <c r="AB488" s="95">
        <v>113069.08075823906</v>
      </c>
      <c r="AC488" s="95">
        <v>115077.28790086943</v>
      </c>
      <c r="AD488" s="95">
        <v>103949.02170214627</v>
      </c>
      <c r="AE488" s="23">
        <f t="shared" si="1256"/>
        <v>1534643.4951426298</v>
      </c>
      <c r="AF488">
        <f>VLOOKUP($C488,'Tech Pallet'!$A:$I,9,0)</f>
        <v>154</v>
      </c>
      <c r="AG488">
        <f>VLOOKUP($C488,'Tech Pallet'!$A:$H,8,0)</f>
        <v>8.5199999999999998E-3</v>
      </c>
      <c r="AH488" s="25">
        <f t="shared" si="1257"/>
        <v>0</v>
      </c>
      <c r="AI488" s="25">
        <f t="shared" si="1258"/>
        <v>1534643.4951426298</v>
      </c>
      <c r="AJ488" s="8">
        <f t="shared" si="1259"/>
        <v>0</v>
      </c>
      <c r="AK488" s="21">
        <f t="shared" si="1260"/>
        <v>0</v>
      </c>
      <c r="AL488" s="20">
        <f t="shared" si="1261"/>
        <v>9965.2175009261682</v>
      </c>
      <c r="AM488" s="21">
        <f t="shared" si="1262"/>
        <v>0</v>
      </c>
      <c r="AN488" s="21">
        <f t="shared" si="1263"/>
        <v>0</v>
      </c>
      <c r="AO488" s="21">
        <f t="shared" si="1264"/>
        <v>0</v>
      </c>
      <c r="AP488" s="21">
        <f t="shared" si="1265"/>
        <v>0</v>
      </c>
      <c r="AQ488" s="21">
        <f t="shared" si="1266"/>
        <v>0</v>
      </c>
      <c r="AR488" s="21">
        <f t="shared" si="1267"/>
        <v>0</v>
      </c>
      <c r="AS488" s="21">
        <f t="shared" si="1268"/>
        <v>0</v>
      </c>
      <c r="AT488" s="21">
        <f t="shared" si="1269"/>
        <v>0</v>
      </c>
      <c r="AU488" s="21">
        <f t="shared" si="1270"/>
        <v>0</v>
      </c>
      <c r="AV488" s="21">
        <f t="shared" si="1271"/>
        <v>0</v>
      </c>
      <c r="AW488" s="21">
        <f t="shared" si="1272"/>
        <v>0</v>
      </c>
      <c r="AX488" s="21">
        <f t="shared" si="1273"/>
        <v>0</v>
      </c>
      <c r="AY488" s="21">
        <f t="shared" si="1274"/>
        <v>620.46753246753246</v>
      </c>
      <c r="AZ488" s="21">
        <f t="shared" si="1275"/>
        <v>768.5</v>
      </c>
      <c r="BA488" s="21">
        <f t="shared" si="1276"/>
        <v>1109.1652665506897</v>
      </c>
      <c r="BB488" s="21">
        <f t="shared" si="1277"/>
        <v>762.45981880434476</v>
      </c>
      <c r="BC488" s="21">
        <f t="shared" si="1278"/>
        <v>975.3822499090827</v>
      </c>
      <c r="BD488" s="21">
        <f t="shared" si="1279"/>
        <v>1032.2324565749645</v>
      </c>
      <c r="BE488" s="21">
        <f t="shared" si="1280"/>
        <v>898.82835880243476</v>
      </c>
      <c r="BF488" s="21">
        <f t="shared" si="1281"/>
        <v>865.25956781748368</v>
      </c>
      <c r="BG488" s="21">
        <f t="shared" si="1282"/>
        <v>776.45867622525157</v>
      </c>
      <c r="BH488" s="21">
        <f t="shared" si="1283"/>
        <v>734.21481011843548</v>
      </c>
      <c r="BI488" s="21">
        <f t="shared" si="1284"/>
        <v>747.2551162394119</v>
      </c>
      <c r="BJ488" s="21">
        <f t="shared" si="1285"/>
        <v>674.99364741653426</v>
      </c>
      <c r="BK488" s="17">
        <f t="shared" si="1286"/>
        <v>0</v>
      </c>
      <c r="BL488" s="22">
        <f t="shared" si="1287"/>
        <v>0</v>
      </c>
      <c r="BM488" s="22">
        <f t="shared" si="1288"/>
        <v>13075.162578615205</v>
      </c>
      <c r="BN488" s="22">
        <f t="shared" si="1289"/>
        <v>0</v>
      </c>
      <c r="BO488" s="22">
        <f t="shared" si="1290"/>
        <v>0</v>
      </c>
      <c r="BP488" s="22">
        <f t="shared" si="1291"/>
        <v>0</v>
      </c>
      <c r="BQ488" s="22">
        <f t="shared" si="1292"/>
        <v>0</v>
      </c>
      <c r="BR488" s="22">
        <f t="shared" si="1293"/>
        <v>0</v>
      </c>
      <c r="BS488" s="22">
        <f t="shared" si="1294"/>
        <v>0</v>
      </c>
      <c r="BT488" s="22">
        <f t="shared" si="1295"/>
        <v>0</v>
      </c>
      <c r="BU488" s="22">
        <f t="shared" si="1296"/>
        <v>0</v>
      </c>
      <c r="BV488" s="22">
        <f t="shared" si="1297"/>
        <v>0</v>
      </c>
      <c r="BW488" s="22">
        <f t="shared" si="1298"/>
        <v>0</v>
      </c>
      <c r="BX488" s="22">
        <f t="shared" si="1299"/>
        <v>0</v>
      </c>
      <c r="BY488" s="22">
        <f t="shared" si="1300"/>
        <v>0</v>
      </c>
      <c r="BZ488" s="22">
        <f t="shared" si="1301"/>
        <v>814.10303999999996</v>
      </c>
      <c r="CA488" s="22">
        <f t="shared" si="1302"/>
        <v>1008.33348</v>
      </c>
      <c r="CB488" s="22">
        <f t="shared" si="1303"/>
        <v>1455.3135629358289</v>
      </c>
      <c r="CC488" s="22">
        <f t="shared" si="1304"/>
        <v>1000.4082790568045</v>
      </c>
      <c r="CD488" s="22">
        <f t="shared" si="1305"/>
        <v>1279.7795424607091</v>
      </c>
      <c r="CE488" s="22">
        <f t="shared" si="1306"/>
        <v>1354.3715616228794</v>
      </c>
      <c r="CF488" s="22">
        <f t="shared" si="1307"/>
        <v>1179.3347130174984</v>
      </c>
      <c r="CG488" s="22">
        <f t="shared" si="1308"/>
        <v>1135.2897737419639</v>
      </c>
      <c r="CH488" s="22">
        <f t="shared" si="1309"/>
        <v>1018.7758999016281</v>
      </c>
      <c r="CI488" s="22">
        <f t="shared" si="1310"/>
        <v>963.34856806019673</v>
      </c>
      <c r="CJ488" s="22">
        <f t="shared" si="1311"/>
        <v>980.45849291540753</v>
      </c>
      <c r="CK488" s="22">
        <f t="shared" si="1312"/>
        <v>885.64566490228628</v>
      </c>
    </row>
    <row r="489" spans="1:89" x14ac:dyDescent="0.25">
      <c r="A489" t="str">
        <f>VLOOKUP($C489,'Tech Pallet'!$A:$J,10,0)</f>
        <v>NOV</v>
      </c>
      <c r="B489" s="30" t="str">
        <f>VLOOKUP(C489,'Tech Pallet'!A:I,3,0)</f>
        <v>Facepieces</v>
      </c>
      <c r="C489" s="12">
        <f>VLOOKUP($D489,'DU -UCC'!B:C,2,0)</f>
        <v>64771676</v>
      </c>
      <c r="D489" s="94">
        <v>10077567003635</v>
      </c>
      <c r="E489" s="95" t="s">
        <v>121</v>
      </c>
      <c r="S489" s="95">
        <v>77620</v>
      </c>
      <c r="T489" s="95">
        <v>74900</v>
      </c>
      <c r="U489" s="95">
        <v>73315.997694087608</v>
      </c>
      <c r="V489" s="95">
        <v>111044.58952058144</v>
      </c>
      <c r="W489" s="95">
        <v>115870.04007203967</v>
      </c>
      <c r="X489" s="95">
        <v>99781.086262656318</v>
      </c>
      <c r="Y489" s="95">
        <v>88132.180000000022</v>
      </c>
      <c r="Z489" s="95">
        <v>72763.39</v>
      </c>
      <c r="AA489" s="95">
        <v>57092.44999999999</v>
      </c>
      <c r="AB489" s="95">
        <v>38887.740000000005</v>
      </c>
      <c r="AC489" s="95">
        <v>40367.802140591877</v>
      </c>
      <c r="AD489" s="95">
        <v>37337.922135098277</v>
      </c>
      <c r="AE489" s="23">
        <f t="shared" si="1256"/>
        <v>887113.19782505522</v>
      </c>
      <c r="AF489">
        <f>VLOOKUP($C489,'Tech Pallet'!$A:$I,9,0)</f>
        <v>195</v>
      </c>
      <c r="AG489">
        <f>VLOOKUP($C489,'Tech Pallet'!$A:$H,8,0)</f>
        <v>2.16E-3</v>
      </c>
      <c r="AH489" s="25">
        <f t="shared" si="1257"/>
        <v>0</v>
      </c>
      <c r="AI489" s="25">
        <f t="shared" si="1258"/>
        <v>887113.19782505522</v>
      </c>
      <c r="AJ489" s="8">
        <f t="shared" si="1259"/>
        <v>0</v>
      </c>
      <c r="AK489" s="21">
        <f t="shared" si="1260"/>
        <v>0</v>
      </c>
      <c r="AL489" s="20">
        <f t="shared" si="1261"/>
        <v>4549.2984503848984</v>
      </c>
      <c r="AM489" s="21">
        <f t="shared" si="1262"/>
        <v>0</v>
      </c>
      <c r="AN489" s="21">
        <f t="shared" si="1263"/>
        <v>0</v>
      </c>
      <c r="AO489" s="21">
        <f t="shared" si="1264"/>
        <v>0</v>
      </c>
      <c r="AP489" s="21">
        <f t="shared" si="1265"/>
        <v>0</v>
      </c>
      <c r="AQ489" s="21">
        <f t="shared" si="1266"/>
        <v>0</v>
      </c>
      <c r="AR489" s="21">
        <f t="shared" si="1267"/>
        <v>0</v>
      </c>
      <c r="AS489" s="21">
        <f t="shared" si="1268"/>
        <v>0</v>
      </c>
      <c r="AT489" s="21">
        <f t="shared" si="1269"/>
        <v>0</v>
      </c>
      <c r="AU489" s="21">
        <f t="shared" si="1270"/>
        <v>0</v>
      </c>
      <c r="AV489" s="21">
        <f t="shared" si="1271"/>
        <v>0</v>
      </c>
      <c r="AW489" s="21">
        <f t="shared" si="1272"/>
        <v>0</v>
      </c>
      <c r="AX489" s="21">
        <f t="shared" si="1273"/>
        <v>0</v>
      </c>
      <c r="AY489" s="21">
        <f t="shared" si="1274"/>
        <v>398.05128205128204</v>
      </c>
      <c r="AZ489" s="21">
        <f t="shared" si="1275"/>
        <v>384.10256410256409</v>
      </c>
      <c r="BA489" s="21">
        <f t="shared" si="1276"/>
        <v>375.9794753542954</v>
      </c>
      <c r="BB489" s="21">
        <f t="shared" si="1277"/>
        <v>569.45943343887916</v>
      </c>
      <c r="BC489" s="21">
        <f t="shared" si="1278"/>
        <v>594.20533370276758</v>
      </c>
      <c r="BD489" s="21">
        <f t="shared" si="1279"/>
        <v>511.69787827003239</v>
      </c>
      <c r="BE489" s="21">
        <f t="shared" si="1280"/>
        <v>451.95989743589757</v>
      </c>
      <c r="BF489" s="21">
        <f t="shared" si="1281"/>
        <v>373.14558974358977</v>
      </c>
      <c r="BG489" s="21">
        <f t="shared" si="1282"/>
        <v>292.78179487179483</v>
      </c>
      <c r="BH489" s="21">
        <f t="shared" si="1283"/>
        <v>199.42430769230771</v>
      </c>
      <c r="BI489" s="21">
        <f t="shared" si="1284"/>
        <v>207.01436995175322</v>
      </c>
      <c r="BJ489" s="21">
        <f t="shared" si="1285"/>
        <v>191.47652376973474</v>
      </c>
      <c r="BK489" s="17">
        <f t="shared" si="1286"/>
        <v>0</v>
      </c>
      <c r="BL489" s="22">
        <f t="shared" si="1287"/>
        <v>0</v>
      </c>
      <c r="BM489" s="22">
        <f t="shared" si="1288"/>
        <v>1916.1645073021193</v>
      </c>
      <c r="BN489" s="22">
        <f t="shared" si="1289"/>
        <v>0</v>
      </c>
      <c r="BO489" s="22">
        <f t="shared" si="1290"/>
        <v>0</v>
      </c>
      <c r="BP489" s="22">
        <f t="shared" si="1291"/>
        <v>0</v>
      </c>
      <c r="BQ489" s="22">
        <f t="shared" si="1292"/>
        <v>0</v>
      </c>
      <c r="BR489" s="22">
        <f t="shared" si="1293"/>
        <v>0</v>
      </c>
      <c r="BS489" s="22">
        <f t="shared" si="1294"/>
        <v>0</v>
      </c>
      <c r="BT489" s="22">
        <f t="shared" si="1295"/>
        <v>0</v>
      </c>
      <c r="BU489" s="22">
        <f t="shared" si="1296"/>
        <v>0</v>
      </c>
      <c r="BV489" s="22">
        <f t="shared" si="1297"/>
        <v>0</v>
      </c>
      <c r="BW489" s="22">
        <f t="shared" si="1298"/>
        <v>0</v>
      </c>
      <c r="BX489" s="22">
        <f t="shared" si="1299"/>
        <v>0</v>
      </c>
      <c r="BY489" s="22">
        <f t="shared" si="1300"/>
        <v>0</v>
      </c>
      <c r="BZ489" s="22">
        <f t="shared" si="1301"/>
        <v>167.6592</v>
      </c>
      <c r="CA489" s="22">
        <f t="shared" si="1302"/>
        <v>161.78399999999999</v>
      </c>
      <c r="CB489" s="22">
        <f t="shared" si="1303"/>
        <v>158.36255501922923</v>
      </c>
      <c r="CC489" s="22">
        <f t="shared" si="1304"/>
        <v>239.85631336445593</v>
      </c>
      <c r="CD489" s="22">
        <f t="shared" si="1305"/>
        <v>250.27928655560569</v>
      </c>
      <c r="CE489" s="22">
        <f t="shared" si="1306"/>
        <v>215.52714632733765</v>
      </c>
      <c r="CF489" s="22">
        <f t="shared" si="1307"/>
        <v>190.36550880000004</v>
      </c>
      <c r="CG489" s="22">
        <f t="shared" si="1308"/>
        <v>157.16892240000001</v>
      </c>
      <c r="CH489" s="22">
        <f t="shared" si="1309"/>
        <v>123.31969199999997</v>
      </c>
      <c r="CI489" s="22">
        <f t="shared" si="1310"/>
        <v>83.997518400000018</v>
      </c>
      <c r="CJ489" s="22">
        <f t="shared" si="1311"/>
        <v>87.194452623678458</v>
      </c>
      <c r="CK489" s="22">
        <f t="shared" si="1312"/>
        <v>80.649911811812274</v>
      </c>
    </row>
    <row r="490" spans="1:89" x14ac:dyDescent="0.25">
      <c r="A490" t="str">
        <f>VLOOKUP($C490,'Tech Pallet'!$A:$J,10,0)</f>
        <v>PIC</v>
      </c>
      <c r="B490" s="30" t="str">
        <f>VLOOKUP(C490,'Tech Pallet'!A:I,3,0)</f>
        <v>48oz</v>
      </c>
      <c r="C490" s="12">
        <f>VLOOKUP($D490,'DU -UCC'!B:C,2,0)</f>
        <v>68851104</v>
      </c>
      <c r="D490" s="94">
        <v>10077567254204</v>
      </c>
      <c r="E490" s="95" t="s">
        <v>122</v>
      </c>
      <c r="S490" s="95">
        <v>103730</v>
      </c>
      <c r="T490" s="95">
        <v>102806</v>
      </c>
      <c r="U490" s="95">
        <v>150887.82676329435</v>
      </c>
      <c r="V490" s="95">
        <v>96625.617062033911</v>
      </c>
      <c r="W490" s="95">
        <v>124232.41474602539</v>
      </c>
      <c r="X490" s="95">
        <v>131799.7662318158</v>
      </c>
      <c r="Y490" s="95">
        <v>121561.05650096256</v>
      </c>
      <c r="Z490" s="95">
        <v>112182.04401344388</v>
      </c>
      <c r="AA490" s="95">
        <v>93246.998832363926</v>
      </c>
      <c r="AB490" s="95">
        <v>98404.672454412619</v>
      </c>
      <c r="AC490" s="95">
        <v>109232.55783928896</v>
      </c>
      <c r="AD490" s="95">
        <v>91645.355481104983</v>
      </c>
      <c r="AE490" s="23">
        <f t="shared" si="1256"/>
        <v>1336354.3099247464</v>
      </c>
      <c r="AF490">
        <f>VLOOKUP($C490,'Tech Pallet'!$A:$I,9,0)</f>
        <v>176</v>
      </c>
      <c r="AG490">
        <f>VLOOKUP($C490,'Tech Pallet'!$A:$H,8,0)</f>
        <v>8.5199999999999998E-3</v>
      </c>
      <c r="AH490" s="25">
        <f t="shared" si="1257"/>
        <v>0</v>
      </c>
      <c r="AI490" s="25">
        <f t="shared" si="1258"/>
        <v>1336354.3099247464</v>
      </c>
      <c r="AJ490" s="8">
        <f t="shared" si="1259"/>
        <v>0</v>
      </c>
      <c r="AK490" s="21">
        <f t="shared" si="1260"/>
        <v>0</v>
      </c>
      <c r="AL490" s="20">
        <f t="shared" si="1261"/>
        <v>7592.9222154815134</v>
      </c>
      <c r="AM490" s="21">
        <f t="shared" si="1262"/>
        <v>0</v>
      </c>
      <c r="AN490" s="21">
        <f t="shared" si="1263"/>
        <v>0</v>
      </c>
      <c r="AO490" s="21">
        <f t="shared" si="1264"/>
        <v>0</v>
      </c>
      <c r="AP490" s="21">
        <f t="shared" si="1265"/>
        <v>0</v>
      </c>
      <c r="AQ490" s="21">
        <f t="shared" si="1266"/>
        <v>0</v>
      </c>
      <c r="AR490" s="21">
        <f t="shared" si="1267"/>
        <v>0</v>
      </c>
      <c r="AS490" s="21">
        <f t="shared" si="1268"/>
        <v>0</v>
      </c>
      <c r="AT490" s="21">
        <f t="shared" si="1269"/>
        <v>0</v>
      </c>
      <c r="AU490" s="21">
        <f t="shared" si="1270"/>
        <v>0</v>
      </c>
      <c r="AV490" s="21">
        <f t="shared" si="1271"/>
        <v>0</v>
      </c>
      <c r="AW490" s="21">
        <f t="shared" si="1272"/>
        <v>0</v>
      </c>
      <c r="AX490" s="21">
        <f t="shared" si="1273"/>
        <v>0</v>
      </c>
      <c r="AY490" s="21">
        <f t="shared" si="1274"/>
        <v>589.375</v>
      </c>
      <c r="AZ490" s="21">
        <f t="shared" si="1275"/>
        <v>584.125</v>
      </c>
      <c r="BA490" s="21">
        <f t="shared" si="1276"/>
        <v>857.31719751871788</v>
      </c>
      <c r="BB490" s="21">
        <f t="shared" si="1277"/>
        <v>549.0091878524654</v>
      </c>
      <c r="BC490" s="21">
        <f t="shared" si="1278"/>
        <v>705.86599287514423</v>
      </c>
      <c r="BD490" s="21">
        <f t="shared" si="1279"/>
        <v>748.86230813531699</v>
      </c>
      <c r="BE490" s="21">
        <f t="shared" si="1280"/>
        <v>690.68782102819637</v>
      </c>
      <c r="BF490" s="21">
        <f t="shared" si="1281"/>
        <v>637.39797734911292</v>
      </c>
      <c r="BG490" s="21">
        <f t="shared" si="1282"/>
        <v>529.81249336570409</v>
      </c>
      <c r="BH490" s="21">
        <f t="shared" si="1283"/>
        <v>559.11745712734444</v>
      </c>
      <c r="BI490" s="21">
        <f t="shared" si="1284"/>
        <v>620.63953317777816</v>
      </c>
      <c r="BJ490" s="21">
        <f t="shared" si="1285"/>
        <v>520.7122470517329</v>
      </c>
      <c r="BK490" s="17">
        <f t="shared" si="1286"/>
        <v>0</v>
      </c>
      <c r="BL490" s="22">
        <f t="shared" si="1287"/>
        <v>0</v>
      </c>
      <c r="BM490" s="22">
        <f t="shared" si="1288"/>
        <v>11385.738720558838</v>
      </c>
      <c r="BN490" s="22">
        <f t="shared" si="1289"/>
        <v>0</v>
      </c>
      <c r="BO490" s="22">
        <f t="shared" si="1290"/>
        <v>0</v>
      </c>
      <c r="BP490" s="22">
        <f t="shared" si="1291"/>
        <v>0</v>
      </c>
      <c r="BQ490" s="22">
        <f t="shared" si="1292"/>
        <v>0</v>
      </c>
      <c r="BR490" s="22">
        <f t="shared" si="1293"/>
        <v>0</v>
      </c>
      <c r="BS490" s="22">
        <f t="shared" si="1294"/>
        <v>0</v>
      </c>
      <c r="BT490" s="22">
        <f t="shared" si="1295"/>
        <v>0</v>
      </c>
      <c r="BU490" s="22">
        <f t="shared" si="1296"/>
        <v>0</v>
      </c>
      <c r="BV490" s="22">
        <f t="shared" si="1297"/>
        <v>0</v>
      </c>
      <c r="BW490" s="22">
        <f t="shared" si="1298"/>
        <v>0</v>
      </c>
      <c r="BX490" s="22">
        <f t="shared" si="1299"/>
        <v>0</v>
      </c>
      <c r="BY490" s="22">
        <f t="shared" si="1300"/>
        <v>0</v>
      </c>
      <c r="BZ490" s="22">
        <f t="shared" si="1301"/>
        <v>883.77959999999996</v>
      </c>
      <c r="CA490" s="22">
        <f t="shared" si="1302"/>
        <v>875.90711999999996</v>
      </c>
      <c r="CB490" s="22">
        <f t="shared" si="1303"/>
        <v>1285.5642840232679</v>
      </c>
      <c r="CC490" s="22">
        <f t="shared" si="1304"/>
        <v>823.25025736852888</v>
      </c>
      <c r="CD490" s="22">
        <f t="shared" si="1305"/>
        <v>1058.4601736361362</v>
      </c>
      <c r="CE490" s="22">
        <f t="shared" si="1306"/>
        <v>1122.9340082950705</v>
      </c>
      <c r="CF490" s="22">
        <f t="shared" si="1307"/>
        <v>1035.7002013882009</v>
      </c>
      <c r="CG490" s="22">
        <f t="shared" si="1308"/>
        <v>955.79101499454191</v>
      </c>
      <c r="CH490" s="22">
        <f t="shared" si="1309"/>
        <v>794.46443005174058</v>
      </c>
      <c r="CI490" s="22">
        <f t="shared" si="1310"/>
        <v>838.40780931159554</v>
      </c>
      <c r="CJ490" s="22">
        <f t="shared" si="1311"/>
        <v>930.66139279074196</v>
      </c>
      <c r="CK490" s="22">
        <f t="shared" si="1312"/>
        <v>780.81842869901448</v>
      </c>
    </row>
    <row r="491" spans="1:89" x14ac:dyDescent="0.25">
      <c r="A491" t="str">
        <f>VLOOKUP($C491,'Tech Pallet'!$A:$J,10,0)</f>
        <v>PIC</v>
      </c>
      <c r="B491" s="30" t="str">
        <f>VLOOKUP(C491,'Tech Pallet'!A:I,3,0)</f>
        <v>48oz</v>
      </c>
      <c r="C491" s="12">
        <f>VLOOKUP($D491,'DU -UCC'!B:C,2,0)</f>
        <v>68850683</v>
      </c>
      <c r="D491" s="94">
        <v>10077567226003</v>
      </c>
      <c r="E491" s="95" t="s">
        <v>123</v>
      </c>
      <c r="S491" s="95">
        <v>98637</v>
      </c>
      <c r="T491" s="95">
        <v>82841</v>
      </c>
      <c r="U491" s="95">
        <v>156252.2692241403</v>
      </c>
      <c r="V491" s="95">
        <v>86908.466428603162</v>
      </c>
      <c r="W491" s="95">
        <v>117570.83664759443</v>
      </c>
      <c r="X491" s="95">
        <v>127706.79975894016</v>
      </c>
      <c r="Y491" s="95">
        <v>118151.99081986946</v>
      </c>
      <c r="Z491" s="95">
        <v>106983.41268926482</v>
      </c>
      <c r="AA491" s="95">
        <v>87425.429478121368</v>
      </c>
      <c r="AB491" s="95">
        <v>107595.56600146439</v>
      </c>
      <c r="AC491" s="95">
        <v>122898.20672424327</v>
      </c>
      <c r="AD491" s="95">
        <v>94036.856749982137</v>
      </c>
      <c r="AE491" s="23">
        <f t="shared" si="1256"/>
        <v>1307007.8345222236</v>
      </c>
      <c r="AF491">
        <f>VLOOKUP($C491,'Tech Pallet'!$A:$I,9,0)</f>
        <v>176</v>
      </c>
      <c r="AG491">
        <f>VLOOKUP($C491,'Tech Pallet'!$A:$H,8,0)</f>
        <v>8.5199999999999998E-3</v>
      </c>
      <c r="AH491" s="25">
        <f t="shared" si="1257"/>
        <v>0</v>
      </c>
      <c r="AI491" s="25">
        <f t="shared" si="1258"/>
        <v>1307007.8345222236</v>
      </c>
      <c r="AJ491" s="8">
        <f t="shared" si="1259"/>
        <v>0</v>
      </c>
      <c r="AK491" s="21">
        <f t="shared" si="1260"/>
        <v>0</v>
      </c>
      <c r="AL491" s="20">
        <f t="shared" si="1261"/>
        <v>7426.1808779671792</v>
      </c>
      <c r="AM491" s="21">
        <f t="shared" si="1262"/>
        <v>0</v>
      </c>
      <c r="AN491" s="21">
        <f t="shared" si="1263"/>
        <v>0</v>
      </c>
      <c r="AO491" s="21">
        <f t="shared" si="1264"/>
        <v>0</v>
      </c>
      <c r="AP491" s="21">
        <f t="shared" si="1265"/>
        <v>0</v>
      </c>
      <c r="AQ491" s="21">
        <f t="shared" si="1266"/>
        <v>0</v>
      </c>
      <c r="AR491" s="21">
        <f t="shared" si="1267"/>
        <v>0</v>
      </c>
      <c r="AS491" s="21">
        <f t="shared" si="1268"/>
        <v>0</v>
      </c>
      <c r="AT491" s="21">
        <f t="shared" si="1269"/>
        <v>0</v>
      </c>
      <c r="AU491" s="21">
        <f t="shared" si="1270"/>
        <v>0</v>
      </c>
      <c r="AV491" s="21">
        <f t="shared" si="1271"/>
        <v>0</v>
      </c>
      <c r="AW491" s="21">
        <f t="shared" si="1272"/>
        <v>0</v>
      </c>
      <c r="AX491" s="21">
        <f t="shared" si="1273"/>
        <v>0</v>
      </c>
      <c r="AY491" s="21">
        <f t="shared" si="1274"/>
        <v>560.4375</v>
      </c>
      <c r="AZ491" s="21">
        <f t="shared" si="1275"/>
        <v>470.6875</v>
      </c>
      <c r="BA491" s="21">
        <f t="shared" si="1276"/>
        <v>887.79698422806985</v>
      </c>
      <c r="BB491" s="21">
        <f t="shared" si="1277"/>
        <v>493.79810470797253</v>
      </c>
      <c r="BC491" s="21">
        <f t="shared" si="1278"/>
        <v>668.01611731587752</v>
      </c>
      <c r="BD491" s="21">
        <f t="shared" si="1279"/>
        <v>725.60681681215999</v>
      </c>
      <c r="BE491" s="21">
        <f t="shared" si="1280"/>
        <v>671.31812965834922</v>
      </c>
      <c r="BF491" s="21">
        <f t="shared" si="1281"/>
        <v>607.86029937082287</v>
      </c>
      <c r="BG491" s="21">
        <f t="shared" si="1282"/>
        <v>496.7353947620532</v>
      </c>
      <c r="BH491" s="21">
        <f t="shared" si="1283"/>
        <v>611.33844319013861</v>
      </c>
      <c r="BI491" s="21">
        <f t="shared" si="1284"/>
        <v>698.28526547865488</v>
      </c>
      <c r="BJ491" s="21">
        <f t="shared" si="1285"/>
        <v>534.30032244308029</v>
      </c>
      <c r="BK491" s="17">
        <f t="shared" si="1286"/>
        <v>0</v>
      </c>
      <c r="BL491" s="22">
        <f t="shared" si="1287"/>
        <v>0</v>
      </c>
      <c r="BM491" s="22">
        <f t="shared" si="1288"/>
        <v>11135.706750129344</v>
      </c>
      <c r="BN491" s="22">
        <f t="shared" si="1289"/>
        <v>0</v>
      </c>
      <c r="BO491" s="22">
        <f t="shared" si="1290"/>
        <v>0</v>
      </c>
      <c r="BP491" s="22">
        <f t="shared" si="1291"/>
        <v>0</v>
      </c>
      <c r="BQ491" s="22">
        <f t="shared" si="1292"/>
        <v>0</v>
      </c>
      <c r="BR491" s="22">
        <f t="shared" si="1293"/>
        <v>0</v>
      </c>
      <c r="BS491" s="22">
        <f t="shared" si="1294"/>
        <v>0</v>
      </c>
      <c r="BT491" s="22">
        <f t="shared" si="1295"/>
        <v>0</v>
      </c>
      <c r="BU491" s="22">
        <f t="shared" si="1296"/>
        <v>0</v>
      </c>
      <c r="BV491" s="22">
        <f t="shared" si="1297"/>
        <v>0</v>
      </c>
      <c r="BW491" s="22">
        <f t="shared" si="1298"/>
        <v>0</v>
      </c>
      <c r="BX491" s="22">
        <f t="shared" si="1299"/>
        <v>0</v>
      </c>
      <c r="BY491" s="22">
        <f t="shared" si="1300"/>
        <v>0</v>
      </c>
      <c r="BZ491" s="22">
        <f t="shared" si="1301"/>
        <v>840.38724000000002</v>
      </c>
      <c r="CA491" s="22">
        <f t="shared" si="1302"/>
        <v>705.80531999999994</v>
      </c>
      <c r="CB491" s="22">
        <f t="shared" si="1303"/>
        <v>1331.2693337896753</v>
      </c>
      <c r="CC491" s="22">
        <f t="shared" si="1304"/>
        <v>740.46013397169895</v>
      </c>
      <c r="CD491" s="22">
        <f t="shared" si="1305"/>
        <v>1001.7035282375045</v>
      </c>
      <c r="CE491" s="22">
        <f t="shared" si="1306"/>
        <v>1088.0619339461703</v>
      </c>
      <c r="CF491" s="22">
        <f t="shared" si="1307"/>
        <v>1006.6549617852878</v>
      </c>
      <c r="CG491" s="22">
        <f t="shared" si="1308"/>
        <v>911.49867611253626</v>
      </c>
      <c r="CH491" s="22">
        <f t="shared" si="1309"/>
        <v>744.86465915359406</v>
      </c>
      <c r="CI491" s="22">
        <f t="shared" si="1310"/>
        <v>916.71422233247665</v>
      </c>
      <c r="CJ491" s="22">
        <f t="shared" si="1311"/>
        <v>1047.0927212905526</v>
      </c>
      <c r="CK491" s="22">
        <f t="shared" si="1312"/>
        <v>801.19401950984775</v>
      </c>
    </row>
    <row r="492" spans="1:89" x14ac:dyDescent="0.25">
      <c r="A492" t="str">
        <f>VLOOKUP($C492,'Tech Pallet'!$A:$J,10,0)</f>
        <v>PIC</v>
      </c>
      <c r="B492" s="30" t="str">
        <f>VLOOKUP(C492,'Tech Pallet'!A:I,3,0)</f>
        <v>BJ PTS</v>
      </c>
      <c r="C492" s="12">
        <f>VLOOKUP($D492,'DU -UCC'!B:C,2,0)</f>
        <v>67794169</v>
      </c>
      <c r="D492" s="94">
        <v>10076840485113</v>
      </c>
      <c r="E492" s="95" t="s">
        <v>124</v>
      </c>
      <c r="S492" s="95">
        <v>81917</v>
      </c>
      <c r="T492" s="95">
        <v>119343</v>
      </c>
      <c r="U492" s="95">
        <v>137814.58044949319</v>
      </c>
      <c r="V492" s="95">
        <v>119310.8560215724</v>
      </c>
      <c r="W492" s="95">
        <v>122060.65746509815</v>
      </c>
      <c r="X492" s="95">
        <v>136495.13890381646</v>
      </c>
      <c r="Y492" s="95">
        <v>109953.87768187458</v>
      </c>
      <c r="Z492" s="95">
        <v>121461.24599226002</v>
      </c>
      <c r="AA492" s="95">
        <v>110202.00461542256</v>
      </c>
      <c r="AB492" s="95">
        <v>103384.77405007953</v>
      </c>
      <c r="AC492" s="95">
        <v>97838.78954994808</v>
      </c>
      <c r="AD492" s="95">
        <v>86650.750500877155</v>
      </c>
      <c r="AE492" s="23">
        <f t="shared" si="1256"/>
        <v>1346432.6752304423</v>
      </c>
      <c r="AF492">
        <f>VLOOKUP($C492,'Tech Pallet'!$A:$I,9,0)</f>
        <v>240</v>
      </c>
      <c r="AG492">
        <f>VLOOKUP($C492,'Tech Pallet'!$A:$H,8,0)</f>
        <v>3.7853439999999999E-3</v>
      </c>
      <c r="AH492" s="25">
        <f t="shared" si="1257"/>
        <v>0</v>
      </c>
      <c r="AI492" s="25">
        <f t="shared" si="1258"/>
        <v>1346432.6752304423</v>
      </c>
      <c r="AJ492" s="8">
        <f t="shared" si="1259"/>
        <v>0</v>
      </c>
      <c r="AK492" s="21">
        <f t="shared" si="1260"/>
        <v>0</v>
      </c>
      <c r="AL492" s="20">
        <f t="shared" si="1261"/>
        <v>5610.1361467935094</v>
      </c>
      <c r="AM492" s="21">
        <f t="shared" si="1262"/>
        <v>0</v>
      </c>
      <c r="AN492" s="21">
        <f t="shared" si="1263"/>
        <v>0</v>
      </c>
      <c r="AO492" s="21">
        <f t="shared" si="1264"/>
        <v>0</v>
      </c>
      <c r="AP492" s="21">
        <f t="shared" si="1265"/>
        <v>0</v>
      </c>
      <c r="AQ492" s="21">
        <f t="shared" si="1266"/>
        <v>0</v>
      </c>
      <c r="AR492" s="21">
        <f t="shared" si="1267"/>
        <v>0</v>
      </c>
      <c r="AS492" s="21">
        <f t="shared" si="1268"/>
        <v>0</v>
      </c>
      <c r="AT492" s="21">
        <f t="shared" si="1269"/>
        <v>0</v>
      </c>
      <c r="AU492" s="21">
        <f t="shared" si="1270"/>
        <v>0</v>
      </c>
      <c r="AV492" s="21">
        <f t="shared" si="1271"/>
        <v>0</v>
      </c>
      <c r="AW492" s="21">
        <f t="shared" si="1272"/>
        <v>0</v>
      </c>
      <c r="AX492" s="21">
        <f t="shared" si="1273"/>
        <v>0</v>
      </c>
      <c r="AY492" s="21">
        <f t="shared" si="1274"/>
        <v>341.32083333333333</v>
      </c>
      <c r="AZ492" s="21">
        <f t="shared" si="1275"/>
        <v>497.26249999999999</v>
      </c>
      <c r="BA492" s="21">
        <f t="shared" si="1276"/>
        <v>574.22741853955495</v>
      </c>
      <c r="BB492" s="21">
        <f t="shared" si="1277"/>
        <v>497.12856675655166</v>
      </c>
      <c r="BC492" s="21">
        <f t="shared" si="1278"/>
        <v>508.5860727712423</v>
      </c>
      <c r="BD492" s="21">
        <f t="shared" si="1279"/>
        <v>568.72974543256862</v>
      </c>
      <c r="BE492" s="21">
        <f t="shared" si="1280"/>
        <v>458.14115700781076</v>
      </c>
      <c r="BF492" s="21">
        <f t="shared" si="1281"/>
        <v>506.08852496775012</v>
      </c>
      <c r="BG492" s="21">
        <f t="shared" si="1282"/>
        <v>459.17501923092732</v>
      </c>
      <c r="BH492" s="21">
        <f t="shared" si="1283"/>
        <v>430.76989187533138</v>
      </c>
      <c r="BI492" s="21">
        <f t="shared" si="1284"/>
        <v>407.66162312478366</v>
      </c>
      <c r="BJ492" s="21">
        <f t="shared" si="1285"/>
        <v>361.0447937536548</v>
      </c>
      <c r="BK492" s="17">
        <f t="shared" si="1286"/>
        <v>0</v>
      </c>
      <c r="BL492" s="22">
        <f t="shared" si="1287"/>
        <v>0</v>
      </c>
      <c r="BM492" s="22">
        <f t="shared" si="1288"/>
        <v>5096.7108485875033</v>
      </c>
      <c r="BN492" s="22">
        <f t="shared" si="1289"/>
        <v>0</v>
      </c>
      <c r="BO492" s="22">
        <f t="shared" si="1290"/>
        <v>0</v>
      </c>
      <c r="BP492" s="22">
        <f t="shared" si="1291"/>
        <v>0</v>
      </c>
      <c r="BQ492" s="22">
        <f t="shared" si="1292"/>
        <v>0</v>
      </c>
      <c r="BR492" s="22">
        <f t="shared" si="1293"/>
        <v>0</v>
      </c>
      <c r="BS492" s="22">
        <f t="shared" si="1294"/>
        <v>0</v>
      </c>
      <c r="BT492" s="22">
        <f t="shared" si="1295"/>
        <v>0</v>
      </c>
      <c r="BU492" s="22">
        <f t="shared" si="1296"/>
        <v>0</v>
      </c>
      <c r="BV492" s="22">
        <f t="shared" si="1297"/>
        <v>0</v>
      </c>
      <c r="BW492" s="22">
        <f t="shared" si="1298"/>
        <v>0</v>
      </c>
      <c r="BX492" s="22">
        <f t="shared" si="1299"/>
        <v>0</v>
      </c>
      <c r="BY492" s="22">
        <f t="shared" si="1300"/>
        <v>0</v>
      </c>
      <c r="BZ492" s="22">
        <f t="shared" si="1301"/>
        <v>310.08402444799998</v>
      </c>
      <c r="CA492" s="22">
        <f t="shared" si="1302"/>
        <v>451.75430899200001</v>
      </c>
      <c r="CB492" s="22">
        <f t="shared" si="1303"/>
        <v>521.67559521700639</v>
      </c>
      <c r="CC492" s="22">
        <f t="shared" si="1304"/>
        <v>451.63263297612292</v>
      </c>
      <c r="CD492" s="22">
        <f t="shared" si="1305"/>
        <v>462.04157737156447</v>
      </c>
      <c r="CE492" s="22">
        <f t="shared" si="1306"/>
        <v>516.68105507872826</v>
      </c>
      <c r="CF492" s="22">
        <f t="shared" si="1307"/>
        <v>416.21325115981784</v>
      </c>
      <c r="CG492" s="22">
        <f t="shared" si="1308"/>
        <v>459.77259874932554</v>
      </c>
      <c r="CH492" s="22">
        <f t="shared" si="1309"/>
        <v>417.1524969589621</v>
      </c>
      <c r="CI492" s="22">
        <f t="shared" si="1310"/>
        <v>391.34693414182425</v>
      </c>
      <c r="CJ492" s="22">
        <f t="shared" si="1311"/>
        <v>370.35347499015865</v>
      </c>
      <c r="CK492" s="22">
        <f t="shared" si="1312"/>
        <v>328.00289850399236</v>
      </c>
    </row>
    <row r="493" spans="1:89" x14ac:dyDescent="0.25">
      <c r="A493" t="str">
        <f>VLOOKUP($C493,'Tech Pallet'!$A:$J,10,0)</f>
        <v>NOV</v>
      </c>
      <c r="B493" s="30" t="str">
        <f>VLOOKUP(C493,'Tech Pallet'!A:I,3,0)</f>
        <v>Yasso Club</v>
      </c>
      <c r="C493" s="12">
        <f>VLOOKUP($D493,'DU -UCC'!B:C,2,0)</f>
        <v>64376316</v>
      </c>
      <c r="D493" s="94">
        <v>10851035003057</v>
      </c>
      <c r="E493" s="95" t="s">
        <v>125</v>
      </c>
      <c r="S493" s="95">
        <v>96480</v>
      </c>
      <c r="T493" s="95">
        <v>12960</v>
      </c>
      <c r="U493" s="95">
        <v>172841</v>
      </c>
      <c r="V493" s="95">
        <v>128894</v>
      </c>
      <c r="W493" s="95">
        <v>144025</v>
      </c>
      <c r="X493" s="95">
        <v>197410</v>
      </c>
      <c r="Y493" s="95">
        <v>79239</v>
      </c>
      <c r="Z493" s="95">
        <v>340729</v>
      </c>
      <c r="AA493" s="95">
        <v>1212361</v>
      </c>
      <c r="AB493" s="95">
        <v>0</v>
      </c>
      <c r="AC493" s="95">
        <v>0</v>
      </c>
      <c r="AD493" s="95">
        <v>0</v>
      </c>
      <c r="AE493" s="23">
        <f t="shared" si="1256"/>
        <v>2384939</v>
      </c>
      <c r="AF493">
        <f>VLOOKUP($C493,'Tech Pallet'!$A:$I,9,0)</f>
        <v>240</v>
      </c>
      <c r="AG493">
        <f>VLOOKUP($C493,'Tech Pallet'!$A:$H,8,0)</f>
        <v>1.5449999999999999E-3</v>
      </c>
      <c r="AH493" s="25">
        <f t="shared" si="1257"/>
        <v>0</v>
      </c>
      <c r="AI493" s="25">
        <f t="shared" si="1258"/>
        <v>2384939</v>
      </c>
      <c r="AJ493" s="8">
        <f t="shared" si="1259"/>
        <v>0</v>
      </c>
      <c r="AK493" s="21">
        <f t="shared" si="1260"/>
        <v>0</v>
      </c>
      <c r="AL493" s="20">
        <f t="shared" si="1261"/>
        <v>9937.2458333333325</v>
      </c>
      <c r="AM493" s="21">
        <f t="shared" si="1262"/>
        <v>0</v>
      </c>
      <c r="AN493" s="21">
        <f t="shared" si="1263"/>
        <v>0</v>
      </c>
      <c r="AO493" s="21">
        <f t="shared" si="1264"/>
        <v>0</v>
      </c>
      <c r="AP493" s="21">
        <f t="shared" si="1265"/>
        <v>0</v>
      </c>
      <c r="AQ493" s="21">
        <f t="shared" si="1266"/>
        <v>0</v>
      </c>
      <c r="AR493" s="21">
        <f t="shared" si="1267"/>
        <v>0</v>
      </c>
      <c r="AS493" s="21">
        <f t="shared" si="1268"/>
        <v>0</v>
      </c>
      <c r="AT493" s="21">
        <f t="shared" si="1269"/>
        <v>0</v>
      </c>
      <c r="AU493" s="21">
        <f t="shared" si="1270"/>
        <v>0</v>
      </c>
      <c r="AV493" s="21">
        <f t="shared" si="1271"/>
        <v>0</v>
      </c>
      <c r="AW493" s="21">
        <f t="shared" si="1272"/>
        <v>0</v>
      </c>
      <c r="AX493" s="21">
        <f t="shared" si="1273"/>
        <v>0</v>
      </c>
      <c r="AY493" s="21">
        <f t="shared" si="1274"/>
        <v>402</v>
      </c>
      <c r="AZ493" s="21">
        <f t="shared" si="1275"/>
        <v>54</v>
      </c>
      <c r="BA493" s="21">
        <f t="shared" si="1276"/>
        <v>720.17083333333335</v>
      </c>
      <c r="BB493" s="21">
        <f t="shared" si="1277"/>
        <v>537.05833333333328</v>
      </c>
      <c r="BC493" s="21">
        <f t="shared" si="1278"/>
        <v>600.10416666666663</v>
      </c>
      <c r="BD493" s="21">
        <f t="shared" si="1279"/>
        <v>822.54166666666663</v>
      </c>
      <c r="BE493" s="21">
        <f t="shared" si="1280"/>
        <v>330.16250000000002</v>
      </c>
      <c r="BF493" s="21">
        <f t="shared" si="1281"/>
        <v>1419.7041666666667</v>
      </c>
      <c r="BG493" s="21">
        <f t="shared" si="1282"/>
        <v>5051.5041666666666</v>
      </c>
      <c r="BH493" s="21">
        <f t="shared" si="1283"/>
        <v>0</v>
      </c>
      <c r="BI493" s="21">
        <f t="shared" si="1284"/>
        <v>0</v>
      </c>
      <c r="BJ493" s="21">
        <f t="shared" si="1285"/>
        <v>0</v>
      </c>
      <c r="BK493" s="17">
        <f t="shared" si="1286"/>
        <v>0</v>
      </c>
      <c r="BL493" s="22">
        <f t="shared" si="1287"/>
        <v>0</v>
      </c>
      <c r="BM493" s="22">
        <f t="shared" si="1288"/>
        <v>3684.730755</v>
      </c>
      <c r="BN493" s="22">
        <f t="shared" si="1289"/>
        <v>0</v>
      </c>
      <c r="BO493" s="22">
        <f t="shared" si="1290"/>
        <v>0</v>
      </c>
      <c r="BP493" s="22">
        <f t="shared" si="1291"/>
        <v>0</v>
      </c>
      <c r="BQ493" s="22">
        <f t="shared" si="1292"/>
        <v>0</v>
      </c>
      <c r="BR493" s="22">
        <f t="shared" si="1293"/>
        <v>0</v>
      </c>
      <c r="BS493" s="22">
        <f t="shared" si="1294"/>
        <v>0</v>
      </c>
      <c r="BT493" s="22">
        <f t="shared" si="1295"/>
        <v>0</v>
      </c>
      <c r="BU493" s="22">
        <f t="shared" si="1296"/>
        <v>0</v>
      </c>
      <c r="BV493" s="22">
        <f t="shared" si="1297"/>
        <v>0</v>
      </c>
      <c r="BW493" s="22">
        <f t="shared" si="1298"/>
        <v>0</v>
      </c>
      <c r="BX493" s="22">
        <f t="shared" si="1299"/>
        <v>0</v>
      </c>
      <c r="BY493" s="22">
        <f t="shared" si="1300"/>
        <v>0</v>
      </c>
      <c r="BZ493" s="22">
        <f t="shared" si="1301"/>
        <v>149.0616</v>
      </c>
      <c r="CA493" s="22">
        <f t="shared" si="1302"/>
        <v>20.023199999999999</v>
      </c>
      <c r="CB493" s="22">
        <f t="shared" si="1303"/>
        <v>267.03934499999997</v>
      </c>
      <c r="CC493" s="22">
        <f t="shared" si="1304"/>
        <v>199.14122999999998</v>
      </c>
      <c r="CD493" s="22">
        <f t="shared" si="1305"/>
        <v>222.51862499999999</v>
      </c>
      <c r="CE493" s="22">
        <f t="shared" si="1306"/>
        <v>304.99844999999999</v>
      </c>
      <c r="CF493" s="22">
        <f t="shared" si="1307"/>
        <v>122.42425499999999</v>
      </c>
      <c r="CG493" s="22">
        <f t="shared" si="1308"/>
        <v>526.42630499999996</v>
      </c>
      <c r="CH493" s="22">
        <f t="shared" si="1309"/>
        <v>1873.097745</v>
      </c>
      <c r="CI493" s="22">
        <f t="shared" si="1310"/>
        <v>0</v>
      </c>
      <c r="CJ493" s="22">
        <f t="shared" si="1311"/>
        <v>0</v>
      </c>
      <c r="CK493" s="22">
        <f t="shared" si="1312"/>
        <v>0</v>
      </c>
    </row>
    <row r="494" spans="1:89" x14ac:dyDescent="0.25">
      <c r="A494" t="str">
        <f>VLOOKUP($C494,'Tech Pallet'!$A:$J,10,0)</f>
        <v>PIC</v>
      </c>
      <c r="B494" s="30" t="str">
        <f>VLOOKUP(C494,'Tech Pallet'!A:I,3,0)</f>
        <v>BJ Pts</v>
      </c>
      <c r="C494" s="12">
        <f>VLOOKUP($D494,'DU -UCC'!B:C,2,0)</f>
        <v>67473912</v>
      </c>
      <c r="D494" s="94">
        <v>10076840100986</v>
      </c>
      <c r="E494" s="95" t="s">
        <v>126</v>
      </c>
      <c r="S494" s="95">
        <v>74003</v>
      </c>
      <c r="T494" s="95">
        <v>91893</v>
      </c>
      <c r="U494" s="95">
        <v>114993.77111608276</v>
      </c>
      <c r="V494" s="95">
        <v>102241.77080101908</v>
      </c>
      <c r="W494" s="95">
        <v>107067.21821297391</v>
      </c>
      <c r="X494" s="95">
        <v>117218.01475979964</v>
      </c>
      <c r="Y494" s="95">
        <v>87673.618677554754</v>
      </c>
      <c r="Z494" s="95">
        <v>100458.9252519718</v>
      </c>
      <c r="AA494" s="95">
        <v>89257.491359677617</v>
      </c>
      <c r="AB494" s="95">
        <v>89256.437035352559</v>
      </c>
      <c r="AC494" s="95">
        <v>81391.77495517637</v>
      </c>
      <c r="AD494" s="95">
        <v>69578.532589165217</v>
      </c>
      <c r="AE494" s="23">
        <f t="shared" si="1256"/>
        <v>1125033.5547587739</v>
      </c>
      <c r="AF494">
        <f>VLOOKUP($C494,'Tech Pallet'!$A:$I,9,0)</f>
        <v>240</v>
      </c>
      <c r="AG494">
        <f>VLOOKUP($C494,'Tech Pallet'!$A:$H,8,0)</f>
        <v>3.6640000000000002E-3</v>
      </c>
      <c r="AH494" s="25">
        <f t="shared" si="1257"/>
        <v>0</v>
      </c>
      <c r="AI494" s="25">
        <f t="shared" si="1258"/>
        <v>1125033.5547587739</v>
      </c>
      <c r="AJ494" s="8">
        <f t="shared" si="1259"/>
        <v>0</v>
      </c>
      <c r="AK494" s="21">
        <f t="shared" si="1260"/>
        <v>0</v>
      </c>
      <c r="AL494" s="20">
        <f t="shared" si="1261"/>
        <v>4687.6398114948915</v>
      </c>
      <c r="AM494" s="21">
        <f t="shared" si="1262"/>
        <v>0</v>
      </c>
      <c r="AN494" s="21">
        <f t="shared" si="1263"/>
        <v>0</v>
      </c>
      <c r="AO494" s="21">
        <f t="shared" si="1264"/>
        <v>0</v>
      </c>
      <c r="AP494" s="21">
        <f t="shared" si="1265"/>
        <v>0</v>
      </c>
      <c r="AQ494" s="21">
        <f t="shared" si="1266"/>
        <v>0</v>
      </c>
      <c r="AR494" s="21">
        <f t="shared" si="1267"/>
        <v>0</v>
      </c>
      <c r="AS494" s="21">
        <f t="shared" si="1268"/>
        <v>0</v>
      </c>
      <c r="AT494" s="21">
        <f t="shared" si="1269"/>
        <v>0</v>
      </c>
      <c r="AU494" s="21">
        <f t="shared" si="1270"/>
        <v>0</v>
      </c>
      <c r="AV494" s="21">
        <f t="shared" si="1271"/>
        <v>0</v>
      </c>
      <c r="AW494" s="21">
        <f t="shared" si="1272"/>
        <v>0</v>
      </c>
      <c r="AX494" s="21">
        <f t="shared" si="1273"/>
        <v>0</v>
      </c>
      <c r="AY494" s="21">
        <f t="shared" si="1274"/>
        <v>308.34583333333336</v>
      </c>
      <c r="AZ494" s="21">
        <f t="shared" si="1275"/>
        <v>382.88749999999999</v>
      </c>
      <c r="BA494" s="21">
        <f t="shared" si="1276"/>
        <v>479.14071298367816</v>
      </c>
      <c r="BB494" s="21">
        <f t="shared" si="1277"/>
        <v>426.0073783375795</v>
      </c>
      <c r="BC494" s="21">
        <f t="shared" si="1278"/>
        <v>446.11340922072463</v>
      </c>
      <c r="BD494" s="21">
        <f t="shared" si="1279"/>
        <v>488.40839483249852</v>
      </c>
      <c r="BE494" s="21">
        <f t="shared" si="1280"/>
        <v>365.30674448981148</v>
      </c>
      <c r="BF494" s="21">
        <f t="shared" si="1281"/>
        <v>418.57885521654919</v>
      </c>
      <c r="BG494" s="21">
        <f t="shared" si="1282"/>
        <v>371.90621399865671</v>
      </c>
      <c r="BH494" s="21">
        <f t="shared" si="1283"/>
        <v>371.90182098063565</v>
      </c>
      <c r="BI494" s="21">
        <f t="shared" si="1284"/>
        <v>339.13239564656823</v>
      </c>
      <c r="BJ494" s="21">
        <f t="shared" si="1285"/>
        <v>289.91055245485506</v>
      </c>
      <c r="BK494" s="17">
        <f t="shared" si="1286"/>
        <v>0</v>
      </c>
      <c r="BL494" s="22">
        <f t="shared" si="1287"/>
        <v>0</v>
      </c>
      <c r="BM494" s="22">
        <f t="shared" si="1288"/>
        <v>4122.1229446361476</v>
      </c>
      <c r="BN494" s="22">
        <f t="shared" si="1289"/>
        <v>0</v>
      </c>
      <c r="BO494" s="22">
        <f t="shared" si="1290"/>
        <v>0</v>
      </c>
      <c r="BP494" s="22">
        <f t="shared" si="1291"/>
        <v>0</v>
      </c>
      <c r="BQ494" s="22">
        <f t="shared" si="1292"/>
        <v>0</v>
      </c>
      <c r="BR494" s="22">
        <f t="shared" si="1293"/>
        <v>0</v>
      </c>
      <c r="BS494" s="22">
        <f t="shared" si="1294"/>
        <v>0</v>
      </c>
      <c r="BT494" s="22">
        <f t="shared" si="1295"/>
        <v>0</v>
      </c>
      <c r="BU494" s="22">
        <f t="shared" si="1296"/>
        <v>0</v>
      </c>
      <c r="BV494" s="22">
        <f t="shared" si="1297"/>
        <v>0</v>
      </c>
      <c r="BW494" s="22">
        <f t="shared" si="1298"/>
        <v>0</v>
      </c>
      <c r="BX494" s="22">
        <f t="shared" si="1299"/>
        <v>0</v>
      </c>
      <c r="BY494" s="22">
        <f t="shared" si="1300"/>
        <v>0</v>
      </c>
      <c r="BZ494" s="22">
        <f t="shared" si="1301"/>
        <v>271.14699200000001</v>
      </c>
      <c r="CA494" s="22">
        <f t="shared" si="1302"/>
        <v>336.69595200000003</v>
      </c>
      <c r="CB494" s="22">
        <f t="shared" si="1303"/>
        <v>421.33717736932726</v>
      </c>
      <c r="CC494" s="22">
        <f t="shared" si="1304"/>
        <v>374.61384821493397</v>
      </c>
      <c r="CD494" s="22">
        <f t="shared" si="1305"/>
        <v>392.2942875323364</v>
      </c>
      <c r="CE494" s="22">
        <f t="shared" si="1306"/>
        <v>429.48680607990588</v>
      </c>
      <c r="CF494" s="22">
        <f t="shared" si="1307"/>
        <v>321.23613883456062</v>
      </c>
      <c r="CG494" s="22">
        <f t="shared" si="1308"/>
        <v>368.08150212322471</v>
      </c>
      <c r="CH494" s="22">
        <f t="shared" si="1309"/>
        <v>327.03944834185882</v>
      </c>
      <c r="CI494" s="22">
        <f t="shared" si="1310"/>
        <v>327.03558529753178</v>
      </c>
      <c r="CJ494" s="22">
        <f t="shared" si="1311"/>
        <v>298.21946343576622</v>
      </c>
      <c r="CK494" s="22">
        <f t="shared" si="1312"/>
        <v>254.93574340670136</v>
      </c>
    </row>
    <row r="495" spans="1:89" x14ac:dyDescent="0.25">
      <c r="A495" t="str">
        <f>VLOOKUP($C495,'Tech Pallet'!$A:$J,10,0)</f>
        <v>PIC</v>
      </c>
      <c r="B495" s="30" t="str">
        <f>VLOOKUP(C495,'Tech Pallet'!A:I,3,0)</f>
        <v>48oz</v>
      </c>
      <c r="C495" s="12">
        <f>VLOOKUP($D495,'DU -UCC'!B:C,2,0)</f>
        <v>68881268</v>
      </c>
      <c r="D495" s="94">
        <v>10077567224825</v>
      </c>
      <c r="E495" s="95" t="s">
        <v>127</v>
      </c>
      <c r="S495" s="95">
        <v>69645</v>
      </c>
      <c r="T495" s="95">
        <v>75064</v>
      </c>
      <c r="U495" s="95">
        <v>109563.19442080645</v>
      </c>
      <c r="V495" s="95">
        <v>109973.70447901181</v>
      </c>
      <c r="W495" s="95">
        <v>111745.53218930068</v>
      </c>
      <c r="X495" s="95">
        <v>113102.56194170793</v>
      </c>
      <c r="Y495" s="95">
        <v>105261.8383073296</v>
      </c>
      <c r="Z495" s="95">
        <v>101723.75458099705</v>
      </c>
      <c r="AA495" s="95">
        <v>77057.605734715762</v>
      </c>
      <c r="AB495" s="95">
        <v>77231.269097572818</v>
      </c>
      <c r="AC495" s="95">
        <v>84535.45710053631</v>
      </c>
      <c r="AD495" s="95">
        <v>72447.687891066147</v>
      </c>
      <c r="AE495" s="23">
        <f t="shared" si="1256"/>
        <v>1107351.6057430445</v>
      </c>
      <c r="AF495">
        <f>VLOOKUP($C495,'Tech Pallet'!$A:$I,9,0)</f>
        <v>154</v>
      </c>
      <c r="AG495">
        <f>VLOOKUP($C495,'Tech Pallet'!$A:$H,8,0)</f>
        <v>8.5199999999999998E-3</v>
      </c>
      <c r="AH495" s="25">
        <f t="shared" si="1257"/>
        <v>0</v>
      </c>
      <c r="AI495" s="25">
        <f t="shared" si="1258"/>
        <v>1107351.6057430445</v>
      </c>
      <c r="AJ495" s="8">
        <f t="shared" si="1259"/>
        <v>0</v>
      </c>
      <c r="AK495" s="21">
        <f t="shared" si="1260"/>
        <v>0</v>
      </c>
      <c r="AL495" s="20">
        <f t="shared" si="1261"/>
        <v>7190.5948424873022</v>
      </c>
      <c r="AM495" s="21">
        <f t="shared" si="1262"/>
        <v>0</v>
      </c>
      <c r="AN495" s="21">
        <f t="shared" si="1263"/>
        <v>0</v>
      </c>
      <c r="AO495" s="21">
        <f t="shared" si="1264"/>
        <v>0</v>
      </c>
      <c r="AP495" s="21">
        <f t="shared" si="1265"/>
        <v>0</v>
      </c>
      <c r="AQ495" s="21">
        <f t="shared" si="1266"/>
        <v>0</v>
      </c>
      <c r="AR495" s="21">
        <f t="shared" si="1267"/>
        <v>0</v>
      </c>
      <c r="AS495" s="21">
        <f t="shared" si="1268"/>
        <v>0</v>
      </c>
      <c r="AT495" s="21">
        <f t="shared" si="1269"/>
        <v>0</v>
      </c>
      <c r="AU495" s="21">
        <f t="shared" si="1270"/>
        <v>0</v>
      </c>
      <c r="AV495" s="21">
        <f t="shared" si="1271"/>
        <v>0</v>
      </c>
      <c r="AW495" s="21">
        <f t="shared" si="1272"/>
        <v>0</v>
      </c>
      <c r="AX495" s="21">
        <f t="shared" si="1273"/>
        <v>0</v>
      </c>
      <c r="AY495" s="21">
        <f t="shared" si="1274"/>
        <v>452.24025974025972</v>
      </c>
      <c r="AZ495" s="21">
        <f t="shared" si="1275"/>
        <v>487.42857142857144</v>
      </c>
      <c r="BA495" s="21">
        <f t="shared" si="1276"/>
        <v>711.44931442082111</v>
      </c>
      <c r="BB495" s="21">
        <f t="shared" si="1277"/>
        <v>714.11496414942735</v>
      </c>
      <c r="BC495" s="21">
        <f t="shared" si="1278"/>
        <v>725.62033889156282</v>
      </c>
      <c r="BD495" s="21">
        <f t="shared" si="1279"/>
        <v>734.43222040070088</v>
      </c>
      <c r="BE495" s="21">
        <f t="shared" si="1280"/>
        <v>683.51843056707537</v>
      </c>
      <c r="BF495" s="21">
        <f t="shared" si="1281"/>
        <v>660.54386091556523</v>
      </c>
      <c r="BG495" s="21">
        <f t="shared" si="1282"/>
        <v>500.37406321244003</v>
      </c>
      <c r="BH495" s="21">
        <f t="shared" si="1283"/>
        <v>501.50174738683648</v>
      </c>
      <c r="BI495" s="21">
        <f t="shared" si="1284"/>
        <v>548.93153961387213</v>
      </c>
      <c r="BJ495" s="21">
        <f t="shared" si="1285"/>
        <v>470.43953176016981</v>
      </c>
      <c r="BK495" s="17">
        <f t="shared" si="1286"/>
        <v>0</v>
      </c>
      <c r="BL495" s="22">
        <f t="shared" si="1287"/>
        <v>0</v>
      </c>
      <c r="BM495" s="22">
        <f t="shared" si="1288"/>
        <v>9434.6356809307399</v>
      </c>
      <c r="BN495" s="22">
        <f t="shared" si="1289"/>
        <v>0</v>
      </c>
      <c r="BO495" s="22">
        <f t="shared" si="1290"/>
        <v>0</v>
      </c>
      <c r="BP495" s="22">
        <f t="shared" si="1291"/>
        <v>0</v>
      </c>
      <c r="BQ495" s="22">
        <f t="shared" si="1292"/>
        <v>0</v>
      </c>
      <c r="BR495" s="22">
        <f t="shared" si="1293"/>
        <v>0</v>
      </c>
      <c r="BS495" s="22">
        <f t="shared" si="1294"/>
        <v>0</v>
      </c>
      <c r="BT495" s="22">
        <f t="shared" si="1295"/>
        <v>0</v>
      </c>
      <c r="BU495" s="22">
        <f t="shared" si="1296"/>
        <v>0</v>
      </c>
      <c r="BV495" s="22">
        <f t="shared" si="1297"/>
        <v>0</v>
      </c>
      <c r="BW495" s="22">
        <f t="shared" si="1298"/>
        <v>0</v>
      </c>
      <c r="BX495" s="22">
        <f t="shared" si="1299"/>
        <v>0</v>
      </c>
      <c r="BY495" s="22">
        <f t="shared" si="1300"/>
        <v>0</v>
      </c>
      <c r="BZ495" s="22">
        <f t="shared" si="1301"/>
        <v>593.37540000000001</v>
      </c>
      <c r="CA495" s="22">
        <f t="shared" si="1302"/>
        <v>639.54527999999993</v>
      </c>
      <c r="CB495" s="22">
        <f t="shared" si="1303"/>
        <v>933.47841646527093</v>
      </c>
      <c r="CC495" s="22">
        <f t="shared" si="1304"/>
        <v>936.97596216118063</v>
      </c>
      <c r="CD495" s="22">
        <f t="shared" si="1305"/>
        <v>952.07193425284174</v>
      </c>
      <c r="CE495" s="22">
        <f t="shared" si="1306"/>
        <v>963.6338277433515</v>
      </c>
      <c r="CF495" s="22">
        <f t="shared" si="1307"/>
        <v>896.83086237844816</v>
      </c>
      <c r="CG495" s="22">
        <f t="shared" si="1308"/>
        <v>866.6863890300948</v>
      </c>
      <c r="CH495" s="22">
        <f t="shared" si="1309"/>
        <v>656.53080085977831</v>
      </c>
      <c r="CI495" s="22">
        <f t="shared" si="1310"/>
        <v>658.01041271132044</v>
      </c>
      <c r="CJ495" s="22">
        <f t="shared" si="1311"/>
        <v>720.24209449656939</v>
      </c>
      <c r="CK495" s="22">
        <f t="shared" si="1312"/>
        <v>617.2543008318836</v>
      </c>
    </row>
    <row r="496" spans="1:89" x14ac:dyDescent="0.25">
      <c r="A496" t="str">
        <f>VLOOKUP($C496,'Tech Pallet'!$A:$J,10,0)</f>
        <v>NOV</v>
      </c>
      <c r="B496" s="30" t="str">
        <f>VLOOKUP(C496,'Tech Pallet'!A:I,3,0)</f>
        <v>PG</v>
      </c>
      <c r="C496" s="12">
        <f>VLOOKUP($D496,'DU -UCC'!B:C,2,0)</f>
        <v>62714129</v>
      </c>
      <c r="D496" s="94">
        <v>10077567001549</v>
      </c>
      <c r="E496" s="95" t="s">
        <v>128</v>
      </c>
      <c r="S496" s="95">
        <v>56448</v>
      </c>
      <c r="T496" s="95">
        <v>64049</v>
      </c>
      <c r="U496" s="95">
        <v>87522.674495514497</v>
      </c>
      <c r="V496" s="95">
        <v>96642.808480886757</v>
      </c>
      <c r="W496" s="95">
        <v>128288.42702424384</v>
      </c>
      <c r="X496" s="95">
        <v>147825.0925010175</v>
      </c>
      <c r="Y496" s="95">
        <v>121442.47181543021</v>
      </c>
      <c r="Z496" s="95">
        <v>92400.59202430486</v>
      </c>
      <c r="AA496" s="95">
        <v>66148.805381622049</v>
      </c>
      <c r="AB496" s="95">
        <v>48687.765026332774</v>
      </c>
      <c r="AC496" s="95">
        <v>53295.479578367769</v>
      </c>
      <c r="AD496" s="95">
        <v>59355.233583650261</v>
      </c>
      <c r="AE496" s="23">
        <f t="shared" si="1256"/>
        <v>1022106.3499113705</v>
      </c>
      <c r="AF496">
        <f>VLOOKUP($C496,'Tech Pallet'!$A:$I,9,0)</f>
        <v>130</v>
      </c>
      <c r="AG496">
        <f>VLOOKUP($C496,'Tech Pallet'!$A:$H,8,0)</f>
        <v>5.2680000000000001E-3</v>
      </c>
      <c r="AH496" s="25">
        <f t="shared" si="1257"/>
        <v>0</v>
      </c>
      <c r="AI496" s="25">
        <f t="shared" si="1258"/>
        <v>1022106.3499113705</v>
      </c>
      <c r="AJ496" s="8">
        <f t="shared" si="1259"/>
        <v>0</v>
      </c>
      <c r="AK496" s="21">
        <f t="shared" si="1260"/>
        <v>0</v>
      </c>
      <c r="AL496" s="20">
        <f t="shared" si="1261"/>
        <v>7862.3565377797731</v>
      </c>
      <c r="AM496" s="21">
        <f t="shared" si="1262"/>
        <v>0</v>
      </c>
      <c r="AN496" s="21">
        <f t="shared" si="1263"/>
        <v>0</v>
      </c>
      <c r="AO496" s="21">
        <f t="shared" si="1264"/>
        <v>0</v>
      </c>
      <c r="AP496" s="21">
        <f t="shared" si="1265"/>
        <v>0</v>
      </c>
      <c r="AQ496" s="21">
        <f t="shared" si="1266"/>
        <v>0</v>
      </c>
      <c r="AR496" s="21">
        <f t="shared" si="1267"/>
        <v>0</v>
      </c>
      <c r="AS496" s="21">
        <f t="shared" si="1268"/>
        <v>0</v>
      </c>
      <c r="AT496" s="21">
        <f t="shared" si="1269"/>
        <v>0</v>
      </c>
      <c r="AU496" s="21">
        <f t="shared" si="1270"/>
        <v>0</v>
      </c>
      <c r="AV496" s="21">
        <f t="shared" si="1271"/>
        <v>0</v>
      </c>
      <c r="AW496" s="21">
        <f t="shared" si="1272"/>
        <v>0</v>
      </c>
      <c r="AX496" s="21">
        <f t="shared" si="1273"/>
        <v>0</v>
      </c>
      <c r="AY496" s="21">
        <f t="shared" si="1274"/>
        <v>434.21538461538461</v>
      </c>
      <c r="AZ496" s="21">
        <f t="shared" si="1275"/>
        <v>492.68461538461537</v>
      </c>
      <c r="BA496" s="21">
        <f t="shared" si="1276"/>
        <v>673.25134227318847</v>
      </c>
      <c r="BB496" s="21">
        <f t="shared" si="1277"/>
        <v>743.4062190837443</v>
      </c>
      <c r="BC496" s="21">
        <f t="shared" si="1278"/>
        <v>986.83405403264487</v>
      </c>
      <c r="BD496" s="21">
        <f t="shared" si="1279"/>
        <v>1137.1160961616731</v>
      </c>
      <c r="BE496" s="21">
        <f t="shared" si="1280"/>
        <v>934.17286011869396</v>
      </c>
      <c r="BF496" s="21">
        <f t="shared" si="1281"/>
        <v>710.77378480234506</v>
      </c>
      <c r="BG496" s="21">
        <f t="shared" si="1282"/>
        <v>508.83696447401576</v>
      </c>
      <c r="BH496" s="21">
        <f t="shared" si="1283"/>
        <v>374.52126943332905</v>
      </c>
      <c r="BI496" s="21">
        <f t="shared" si="1284"/>
        <v>409.9652275259059</v>
      </c>
      <c r="BJ496" s="21">
        <f t="shared" si="1285"/>
        <v>456.57871987423277</v>
      </c>
      <c r="BK496" s="17">
        <f t="shared" si="1286"/>
        <v>0</v>
      </c>
      <c r="BL496" s="22">
        <f t="shared" si="1287"/>
        <v>0</v>
      </c>
      <c r="BM496" s="22">
        <f t="shared" si="1288"/>
        <v>5384.4562513331002</v>
      </c>
      <c r="BN496" s="22">
        <f t="shared" si="1289"/>
        <v>0</v>
      </c>
      <c r="BO496" s="22">
        <f t="shared" si="1290"/>
        <v>0</v>
      </c>
      <c r="BP496" s="22">
        <f t="shared" si="1291"/>
        <v>0</v>
      </c>
      <c r="BQ496" s="22">
        <f t="shared" si="1292"/>
        <v>0</v>
      </c>
      <c r="BR496" s="22">
        <f t="shared" si="1293"/>
        <v>0</v>
      </c>
      <c r="BS496" s="22">
        <f t="shared" si="1294"/>
        <v>0</v>
      </c>
      <c r="BT496" s="22">
        <f t="shared" si="1295"/>
        <v>0</v>
      </c>
      <c r="BU496" s="22">
        <f t="shared" si="1296"/>
        <v>0</v>
      </c>
      <c r="BV496" s="22">
        <f t="shared" si="1297"/>
        <v>0</v>
      </c>
      <c r="BW496" s="22">
        <f t="shared" si="1298"/>
        <v>0</v>
      </c>
      <c r="BX496" s="22">
        <f t="shared" si="1299"/>
        <v>0</v>
      </c>
      <c r="BY496" s="22">
        <f t="shared" si="1300"/>
        <v>0</v>
      </c>
      <c r="BZ496" s="22">
        <f t="shared" si="1301"/>
        <v>297.368064</v>
      </c>
      <c r="CA496" s="22">
        <f t="shared" si="1302"/>
        <v>337.41013200000003</v>
      </c>
      <c r="CB496" s="22">
        <f t="shared" si="1303"/>
        <v>461.06944924237035</v>
      </c>
      <c r="CC496" s="22">
        <f t="shared" si="1304"/>
        <v>509.11431507731146</v>
      </c>
      <c r="CD496" s="22">
        <f t="shared" si="1305"/>
        <v>675.82343356371655</v>
      </c>
      <c r="CE496" s="22">
        <f t="shared" si="1306"/>
        <v>778.74258729536018</v>
      </c>
      <c r="CF496" s="22">
        <f t="shared" si="1307"/>
        <v>639.7589415236863</v>
      </c>
      <c r="CG496" s="22">
        <f t="shared" si="1308"/>
        <v>486.76631878403799</v>
      </c>
      <c r="CH496" s="22">
        <f t="shared" si="1309"/>
        <v>348.47190675038496</v>
      </c>
      <c r="CI496" s="22">
        <f t="shared" si="1310"/>
        <v>256.48714615872103</v>
      </c>
      <c r="CJ496" s="22">
        <f t="shared" si="1311"/>
        <v>280.7605864188414</v>
      </c>
      <c r="CK496" s="22">
        <f t="shared" si="1312"/>
        <v>312.68337051866956</v>
      </c>
    </row>
    <row r="497" spans="1:89" x14ac:dyDescent="0.25">
      <c r="A497" t="str">
        <f>VLOOKUP($C497,'Tech Pallet'!$A:$J,10,0)</f>
        <v>PIC</v>
      </c>
      <c r="B497" s="30" t="str">
        <f>VLOOKUP(C497,'Tech Pallet'!A:I,3,0)</f>
        <v>TALENTI</v>
      </c>
      <c r="C497" s="12">
        <f>VLOOKUP($D497,'DU -UCC'!B:C,2,0)</f>
        <v>68922108</v>
      </c>
      <c r="D497" s="94">
        <v>20186852000031</v>
      </c>
      <c r="E497" s="95" t="s">
        <v>129</v>
      </c>
      <c r="S497" s="95">
        <v>76434</v>
      </c>
      <c r="T497" s="95">
        <v>113264</v>
      </c>
      <c r="U497" s="95">
        <v>103024.20063268593</v>
      </c>
      <c r="V497" s="95">
        <v>103023.59970636478</v>
      </c>
      <c r="W497" s="95">
        <v>115226.42265162477</v>
      </c>
      <c r="X497" s="95">
        <v>118526.6677192816</v>
      </c>
      <c r="Y497" s="95">
        <v>104594.17615090769</v>
      </c>
      <c r="Z497" s="95">
        <v>93603.946070809267</v>
      </c>
      <c r="AA497" s="95">
        <v>89479.114066727154</v>
      </c>
      <c r="AB497" s="95">
        <v>88645.233831594</v>
      </c>
      <c r="AC497" s="95">
        <v>74280.888878137368</v>
      </c>
      <c r="AD497" s="95">
        <v>72983.524683174197</v>
      </c>
      <c r="AE497" s="23">
        <f t="shared" si="1256"/>
        <v>1153085.7743913068</v>
      </c>
      <c r="AF497">
        <f>VLOOKUP($C497,'Tech Pallet'!$A:$I,9,0)</f>
        <v>255</v>
      </c>
      <c r="AG497">
        <f>VLOOKUP($C497,'Tech Pallet'!$A:$H,8,0)</f>
        <v>3.7839999999999996E-3</v>
      </c>
      <c r="AH497" s="25">
        <f t="shared" si="1257"/>
        <v>0</v>
      </c>
      <c r="AI497" s="25">
        <f t="shared" si="1258"/>
        <v>1153085.7743913068</v>
      </c>
      <c r="AJ497" s="8">
        <f t="shared" si="1259"/>
        <v>0</v>
      </c>
      <c r="AK497" s="21">
        <f t="shared" si="1260"/>
        <v>0</v>
      </c>
      <c r="AL497" s="20">
        <f t="shared" si="1261"/>
        <v>4521.9049976129681</v>
      </c>
      <c r="AM497" s="21">
        <f t="shared" si="1262"/>
        <v>0</v>
      </c>
      <c r="AN497" s="21">
        <f t="shared" si="1263"/>
        <v>0</v>
      </c>
      <c r="AO497" s="21">
        <f t="shared" si="1264"/>
        <v>0</v>
      </c>
      <c r="AP497" s="21">
        <f t="shared" si="1265"/>
        <v>0</v>
      </c>
      <c r="AQ497" s="21">
        <f t="shared" si="1266"/>
        <v>0</v>
      </c>
      <c r="AR497" s="21">
        <f t="shared" si="1267"/>
        <v>0</v>
      </c>
      <c r="AS497" s="21">
        <f t="shared" si="1268"/>
        <v>0</v>
      </c>
      <c r="AT497" s="21">
        <f t="shared" si="1269"/>
        <v>0</v>
      </c>
      <c r="AU497" s="21">
        <f t="shared" si="1270"/>
        <v>0</v>
      </c>
      <c r="AV497" s="21">
        <f t="shared" si="1271"/>
        <v>0</v>
      </c>
      <c r="AW497" s="21">
        <f t="shared" si="1272"/>
        <v>0</v>
      </c>
      <c r="AX497" s="21">
        <f t="shared" si="1273"/>
        <v>0</v>
      </c>
      <c r="AY497" s="21">
        <f t="shared" si="1274"/>
        <v>299.74117647058824</v>
      </c>
      <c r="AZ497" s="21">
        <f t="shared" si="1275"/>
        <v>444.17254901960786</v>
      </c>
      <c r="BA497" s="21">
        <f t="shared" si="1276"/>
        <v>404.01647306935655</v>
      </c>
      <c r="BB497" s="21">
        <f t="shared" si="1277"/>
        <v>404.01411649554814</v>
      </c>
      <c r="BC497" s="21">
        <f t="shared" si="1278"/>
        <v>451.86832412401873</v>
      </c>
      <c r="BD497" s="21">
        <f t="shared" si="1279"/>
        <v>464.81046164424157</v>
      </c>
      <c r="BE497" s="21">
        <f t="shared" si="1280"/>
        <v>410.17323980748114</v>
      </c>
      <c r="BF497" s="21">
        <f t="shared" si="1281"/>
        <v>367.0742983168991</v>
      </c>
      <c r="BG497" s="21">
        <f t="shared" si="1282"/>
        <v>350.89848653618492</v>
      </c>
      <c r="BH497" s="21">
        <f t="shared" si="1283"/>
        <v>347.62836796703527</v>
      </c>
      <c r="BI497" s="21">
        <f t="shared" si="1284"/>
        <v>291.29760344367594</v>
      </c>
      <c r="BJ497" s="21">
        <f t="shared" si="1285"/>
        <v>286.20990071833018</v>
      </c>
      <c r="BK497" s="17">
        <f t="shared" si="1286"/>
        <v>0</v>
      </c>
      <c r="BL497" s="22">
        <f t="shared" si="1287"/>
        <v>0</v>
      </c>
      <c r="BM497" s="22">
        <f t="shared" si="1288"/>
        <v>4363.2765702967044</v>
      </c>
      <c r="BN497" s="22">
        <f t="shared" si="1289"/>
        <v>0</v>
      </c>
      <c r="BO497" s="22">
        <f t="shared" si="1290"/>
        <v>0</v>
      </c>
      <c r="BP497" s="22">
        <f t="shared" si="1291"/>
        <v>0</v>
      </c>
      <c r="BQ497" s="22">
        <f t="shared" si="1292"/>
        <v>0</v>
      </c>
      <c r="BR497" s="22">
        <f t="shared" si="1293"/>
        <v>0</v>
      </c>
      <c r="BS497" s="22">
        <f t="shared" si="1294"/>
        <v>0</v>
      </c>
      <c r="BT497" s="22">
        <f t="shared" si="1295"/>
        <v>0</v>
      </c>
      <c r="BU497" s="22">
        <f t="shared" si="1296"/>
        <v>0</v>
      </c>
      <c r="BV497" s="22">
        <f t="shared" si="1297"/>
        <v>0</v>
      </c>
      <c r="BW497" s="22">
        <f t="shared" si="1298"/>
        <v>0</v>
      </c>
      <c r="BX497" s="22">
        <f t="shared" si="1299"/>
        <v>0</v>
      </c>
      <c r="BY497" s="22">
        <f t="shared" si="1300"/>
        <v>0</v>
      </c>
      <c r="BZ497" s="22">
        <f t="shared" si="1301"/>
        <v>289.22625599999998</v>
      </c>
      <c r="CA497" s="22">
        <f t="shared" si="1302"/>
        <v>428.59097599999996</v>
      </c>
      <c r="CB497" s="22">
        <f t="shared" si="1303"/>
        <v>389.84357519408348</v>
      </c>
      <c r="CC497" s="22">
        <f t="shared" si="1304"/>
        <v>389.84130128888427</v>
      </c>
      <c r="CD497" s="22">
        <f t="shared" si="1305"/>
        <v>436.01678331374808</v>
      </c>
      <c r="CE497" s="22">
        <f t="shared" si="1306"/>
        <v>448.50491064976154</v>
      </c>
      <c r="CF497" s="22">
        <f t="shared" si="1307"/>
        <v>395.78436255503465</v>
      </c>
      <c r="CG497" s="22">
        <f t="shared" si="1308"/>
        <v>354.19733193194224</v>
      </c>
      <c r="CH497" s="22">
        <f t="shared" si="1309"/>
        <v>338.58896762849554</v>
      </c>
      <c r="CI497" s="22">
        <f t="shared" si="1310"/>
        <v>335.43356481875168</v>
      </c>
      <c r="CJ497" s="22">
        <f t="shared" si="1311"/>
        <v>281.07888351487179</v>
      </c>
      <c r="CK497" s="22">
        <f t="shared" si="1312"/>
        <v>276.16965740113113</v>
      </c>
    </row>
    <row r="498" spans="1:89" x14ac:dyDescent="0.25">
      <c r="A498" t="str">
        <f>VLOOKUP($C498,'Tech Pallet'!$A:$J,10,0)</f>
        <v>NOV</v>
      </c>
      <c r="B498" s="30" t="str">
        <f>VLOOKUP(C498,'Tech Pallet'!A:I,3,0)</f>
        <v>Facepieces</v>
      </c>
      <c r="C498" s="12">
        <f>VLOOKUP($D498,'DU -UCC'!B:C,2,0)</f>
        <v>64341108</v>
      </c>
      <c r="D498" s="94">
        <v>10077567003499</v>
      </c>
      <c r="E498" s="95" t="s">
        <v>130</v>
      </c>
      <c r="S498" s="95">
        <v>24437</v>
      </c>
      <c r="T498" s="95">
        <v>42045</v>
      </c>
      <c r="U498" s="95">
        <v>96204.799152139225</v>
      </c>
      <c r="V498" s="95">
        <v>116719.31606216215</v>
      </c>
      <c r="W498" s="95">
        <v>112269.1373987574</v>
      </c>
      <c r="X498" s="95">
        <v>140423.93306389535</v>
      </c>
      <c r="Y498" s="95">
        <v>112832.6937305515</v>
      </c>
      <c r="Z498" s="95">
        <v>76428.119440545954</v>
      </c>
      <c r="AA498" s="95">
        <v>60058.416626456863</v>
      </c>
      <c r="AB498" s="95">
        <v>53243.608389819659</v>
      </c>
      <c r="AC498" s="95">
        <v>42828.465903597047</v>
      </c>
      <c r="AD498" s="95">
        <v>41236.619931640686</v>
      </c>
      <c r="AE498" s="23">
        <f t="shared" si="1256"/>
        <v>918727.1096995658</v>
      </c>
      <c r="AF498">
        <f>VLOOKUP($C498,'Tech Pallet'!$A:$I,9,0)</f>
        <v>210</v>
      </c>
      <c r="AG498">
        <f>VLOOKUP($C498,'Tech Pallet'!$A:$H,8,0)</f>
        <v>2.3599999999999997E-3</v>
      </c>
      <c r="AH498" s="25">
        <f t="shared" si="1257"/>
        <v>0</v>
      </c>
      <c r="AI498" s="25">
        <f t="shared" si="1258"/>
        <v>918727.1096995658</v>
      </c>
      <c r="AJ498" s="8">
        <f t="shared" si="1259"/>
        <v>0</v>
      </c>
      <c r="AK498" s="21">
        <f t="shared" si="1260"/>
        <v>0</v>
      </c>
      <c r="AL498" s="20">
        <f t="shared" si="1261"/>
        <v>4374.8909985693608</v>
      </c>
      <c r="AM498" s="21">
        <f t="shared" si="1262"/>
        <v>0</v>
      </c>
      <c r="AN498" s="21">
        <f t="shared" si="1263"/>
        <v>0</v>
      </c>
      <c r="AO498" s="21">
        <f t="shared" si="1264"/>
        <v>0</v>
      </c>
      <c r="AP498" s="21">
        <f t="shared" si="1265"/>
        <v>0</v>
      </c>
      <c r="AQ498" s="21">
        <f t="shared" si="1266"/>
        <v>0</v>
      </c>
      <c r="AR498" s="21">
        <f t="shared" si="1267"/>
        <v>0</v>
      </c>
      <c r="AS498" s="21">
        <f t="shared" si="1268"/>
        <v>0</v>
      </c>
      <c r="AT498" s="21">
        <f t="shared" si="1269"/>
        <v>0</v>
      </c>
      <c r="AU498" s="21">
        <f t="shared" si="1270"/>
        <v>0</v>
      </c>
      <c r="AV498" s="21">
        <f t="shared" si="1271"/>
        <v>0</v>
      </c>
      <c r="AW498" s="21">
        <f t="shared" si="1272"/>
        <v>0</v>
      </c>
      <c r="AX498" s="21">
        <f t="shared" si="1273"/>
        <v>0</v>
      </c>
      <c r="AY498" s="21">
        <f t="shared" si="1274"/>
        <v>116.36666666666666</v>
      </c>
      <c r="AZ498" s="21">
        <f t="shared" si="1275"/>
        <v>200.21428571428572</v>
      </c>
      <c r="BA498" s="21">
        <f t="shared" si="1276"/>
        <v>458.118091200663</v>
      </c>
      <c r="BB498" s="21">
        <f t="shared" si="1277"/>
        <v>555.80626696267689</v>
      </c>
      <c r="BC498" s="21">
        <f t="shared" si="1278"/>
        <v>534.61493999408287</v>
      </c>
      <c r="BD498" s="21">
        <f t="shared" si="1279"/>
        <v>668.68539554235883</v>
      </c>
      <c r="BE498" s="21">
        <f t="shared" si="1280"/>
        <v>537.29854157405475</v>
      </c>
      <c r="BF498" s="21">
        <f t="shared" si="1281"/>
        <v>363.9434259073617</v>
      </c>
      <c r="BG498" s="21">
        <f t="shared" si="1282"/>
        <v>285.99246012598508</v>
      </c>
      <c r="BH498" s="21">
        <f t="shared" si="1283"/>
        <v>253.54099233247456</v>
      </c>
      <c r="BI498" s="21">
        <f t="shared" si="1284"/>
        <v>203.94507573141451</v>
      </c>
      <c r="BJ498" s="21">
        <f t="shared" si="1285"/>
        <v>196.3648568173366</v>
      </c>
      <c r="BK498" s="17">
        <f t="shared" si="1286"/>
        <v>0</v>
      </c>
      <c r="BL498" s="22">
        <f t="shared" si="1287"/>
        <v>0</v>
      </c>
      <c r="BM498" s="22">
        <f t="shared" si="1288"/>
        <v>2168.1959788909749</v>
      </c>
      <c r="BN498" s="22">
        <f t="shared" si="1289"/>
        <v>0</v>
      </c>
      <c r="BO498" s="22">
        <f t="shared" si="1290"/>
        <v>0</v>
      </c>
      <c r="BP498" s="22">
        <f t="shared" si="1291"/>
        <v>0</v>
      </c>
      <c r="BQ498" s="22">
        <f t="shared" si="1292"/>
        <v>0</v>
      </c>
      <c r="BR498" s="22">
        <f t="shared" si="1293"/>
        <v>0</v>
      </c>
      <c r="BS498" s="22">
        <f t="shared" si="1294"/>
        <v>0</v>
      </c>
      <c r="BT498" s="22">
        <f t="shared" si="1295"/>
        <v>0</v>
      </c>
      <c r="BU498" s="22">
        <f t="shared" si="1296"/>
        <v>0</v>
      </c>
      <c r="BV498" s="22">
        <f t="shared" si="1297"/>
        <v>0</v>
      </c>
      <c r="BW498" s="22">
        <f t="shared" si="1298"/>
        <v>0</v>
      </c>
      <c r="BX498" s="22">
        <f t="shared" si="1299"/>
        <v>0</v>
      </c>
      <c r="BY498" s="22">
        <f t="shared" si="1300"/>
        <v>0</v>
      </c>
      <c r="BZ498" s="22">
        <f t="shared" si="1301"/>
        <v>57.671319999999994</v>
      </c>
      <c r="CA498" s="22">
        <f t="shared" si="1302"/>
        <v>99.226199999999992</v>
      </c>
      <c r="CB498" s="22">
        <f t="shared" si="1303"/>
        <v>227.04332599904853</v>
      </c>
      <c r="CC498" s="22">
        <f t="shared" si="1304"/>
        <v>275.45758590670266</v>
      </c>
      <c r="CD498" s="22">
        <f t="shared" si="1305"/>
        <v>264.95516426106747</v>
      </c>
      <c r="CE498" s="22">
        <f t="shared" si="1306"/>
        <v>331.400482030793</v>
      </c>
      <c r="CF498" s="22">
        <f t="shared" si="1307"/>
        <v>266.28515720410149</v>
      </c>
      <c r="CG498" s="22">
        <f t="shared" si="1308"/>
        <v>180.37036187968843</v>
      </c>
      <c r="CH498" s="22">
        <f t="shared" si="1309"/>
        <v>141.73786323843817</v>
      </c>
      <c r="CI498" s="22">
        <f t="shared" si="1310"/>
        <v>125.65491579997438</v>
      </c>
      <c r="CJ498" s="22">
        <f t="shared" si="1311"/>
        <v>101.07517953248902</v>
      </c>
      <c r="CK498" s="22">
        <f t="shared" si="1312"/>
        <v>97.318423038672009</v>
      </c>
    </row>
    <row r="499" spans="1:89" x14ac:dyDescent="0.25">
      <c r="A499" t="str">
        <f>VLOOKUP($C499,'Tech Pallet'!$A:$J,10,0)</f>
        <v>NOV</v>
      </c>
      <c r="B499" s="30" t="str">
        <f>VLOOKUP(C499,'Tech Pallet'!A:I,3,0)</f>
        <v>PG</v>
      </c>
      <c r="C499" s="12">
        <f>VLOOKUP($D499,'DU -UCC'!B:C,2,0)</f>
        <v>64833353</v>
      </c>
      <c r="D499" s="94">
        <v>10077567001211</v>
      </c>
      <c r="E499" s="95" t="s">
        <v>131</v>
      </c>
      <c r="S499" s="95">
        <v>74992</v>
      </c>
      <c r="T499" s="95">
        <v>75450</v>
      </c>
      <c r="U499" s="95">
        <v>87482.897258157944</v>
      </c>
      <c r="V499" s="95">
        <v>96587.350597608645</v>
      </c>
      <c r="W499" s="95">
        <v>134615.64775025105</v>
      </c>
      <c r="X499" s="95">
        <v>143922.04475172411</v>
      </c>
      <c r="Y499" s="95">
        <v>117232.30706503449</v>
      </c>
      <c r="Z499" s="95">
        <v>91428.723126360273</v>
      </c>
      <c r="AA499" s="95">
        <v>76343.840126216295</v>
      </c>
      <c r="AB499" s="95">
        <v>60560.93536286008</v>
      </c>
      <c r="AC499" s="95">
        <v>67399.115167054551</v>
      </c>
      <c r="AD499" s="95">
        <v>70826.5074521754</v>
      </c>
      <c r="AE499" s="23">
        <f t="shared" si="1256"/>
        <v>1096841.368657443</v>
      </c>
      <c r="AF499">
        <f>VLOOKUP($C499,'Tech Pallet'!$A:$I,9,0)</f>
        <v>130</v>
      </c>
      <c r="AG499">
        <f>VLOOKUP($C499,'Tech Pallet'!$A:$H,8,0)</f>
        <v>5.28E-3</v>
      </c>
      <c r="AH499" s="25">
        <f t="shared" si="1257"/>
        <v>0</v>
      </c>
      <c r="AI499" s="25">
        <f t="shared" si="1258"/>
        <v>1096841.368657443</v>
      </c>
      <c r="AJ499" s="8">
        <f t="shared" si="1259"/>
        <v>0</v>
      </c>
      <c r="AK499" s="21">
        <f t="shared" si="1260"/>
        <v>0</v>
      </c>
      <c r="AL499" s="20">
        <f t="shared" si="1261"/>
        <v>8437.2412973649461</v>
      </c>
      <c r="AM499" s="21">
        <f t="shared" si="1262"/>
        <v>0</v>
      </c>
      <c r="AN499" s="21">
        <f t="shared" si="1263"/>
        <v>0</v>
      </c>
      <c r="AO499" s="21">
        <f t="shared" si="1264"/>
        <v>0</v>
      </c>
      <c r="AP499" s="21">
        <f t="shared" si="1265"/>
        <v>0</v>
      </c>
      <c r="AQ499" s="21">
        <f t="shared" si="1266"/>
        <v>0</v>
      </c>
      <c r="AR499" s="21">
        <f t="shared" si="1267"/>
        <v>0</v>
      </c>
      <c r="AS499" s="21">
        <f t="shared" si="1268"/>
        <v>0</v>
      </c>
      <c r="AT499" s="21">
        <f t="shared" si="1269"/>
        <v>0</v>
      </c>
      <c r="AU499" s="21">
        <f t="shared" si="1270"/>
        <v>0</v>
      </c>
      <c r="AV499" s="21">
        <f t="shared" si="1271"/>
        <v>0</v>
      </c>
      <c r="AW499" s="21">
        <f t="shared" si="1272"/>
        <v>0</v>
      </c>
      <c r="AX499" s="21">
        <f t="shared" si="1273"/>
        <v>0</v>
      </c>
      <c r="AY499" s="21">
        <f t="shared" si="1274"/>
        <v>576.86153846153843</v>
      </c>
      <c r="AZ499" s="21">
        <f t="shared" si="1275"/>
        <v>580.38461538461536</v>
      </c>
      <c r="BA499" s="21">
        <f t="shared" si="1276"/>
        <v>672.94536352429191</v>
      </c>
      <c r="BB499" s="21">
        <f t="shared" si="1277"/>
        <v>742.97961998160497</v>
      </c>
      <c r="BC499" s="21">
        <f t="shared" si="1278"/>
        <v>1035.5049826942388</v>
      </c>
      <c r="BD499" s="21">
        <f t="shared" si="1279"/>
        <v>1107.0926519363393</v>
      </c>
      <c r="BE499" s="21">
        <f t="shared" si="1280"/>
        <v>901.78697742334225</v>
      </c>
      <c r="BF499" s="21">
        <f t="shared" si="1281"/>
        <v>703.29787020277138</v>
      </c>
      <c r="BG499" s="21">
        <f t="shared" si="1282"/>
        <v>587.2603086632023</v>
      </c>
      <c r="BH499" s="21">
        <f t="shared" si="1283"/>
        <v>465.85334894507753</v>
      </c>
      <c r="BI499" s="21">
        <f t="shared" si="1284"/>
        <v>518.45473205426583</v>
      </c>
      <c r="BJ499" s="21">
        <f t="shared" si="1285"/>
        <v>544.81928809365695</v>
      </c>
      <c r="BK499" s="17">
        <f t="shared" si="1286"/>
        <v>0</v>
      </c>
      <c r="BL499" s="22">
        <f t="shared" si="1287"/>
        <v>0</v>
      </c>
      <c r="BM499" s="22">
        <f t="shared" si="1288"/>
        <v>5791.3224265112985</v>
      </c>
      <c r="BN499" s="22">
        <f t="shared" si="1289"/>
        <v>0</v>
      </c>
      <c r="BO499" s="22">
        <f t="shared" si="1290"/>
        <v>0</v>
      </c>
      <c r="BP499" s="22">
        <f t="shared" si="1291"/>
        <v>0</v>
      </c>
      <c r="BQ499" s="22">
        <f t="shared" si="1292"/>
        <v>0</v>
      </c>
      <c r="BR499" s="22">
        <f t="shared" si="1293"/>
        <v>0</v>
      </c>
      <c r="BS499" s="22">
        <f t="shared" si="1294"/>
        <v>0</v>
      </c>
      <c r="BT499" s="22">
        <f t="shared" si="1295"/>
        <v>0</v>
      </c>
      <c r="BU499" s="22">
        <f t="shared" si="1296"/>
        <v>0</v>
      </c>
      <c r="BV499" s="22">
        <f t="shared" si="1297"/>
        <v>0</v>
      </c>
      <c r="BW499" s="22">
        <f t="shared" si="1298"/>
        <v>0</v>
      </c>
      <c r="BX499" s="22">
        <f t="shared" si="1299"/>
        <v>0</v>
      </c>
      <c r="BY499" s="22">
        <f t="shared" si="1300"/>
        <v>0</v>
      </c>
      <c r="BZ499" s="22">
        <f t="shared" si="1301"/>
        <v>395.95776000000001</v>
      </c>
      <c r="CA499" s="22">
        <f t="shared" si="1302"/>
        <v>398.37599999999998</v>
      </c>
      <c r="CB499" s="22">
        <f t="shared" si="1303"/>
        <v>461.90969752307393</v>
      </c>
      <c r="CC499" s="22">
        <f t="shared" si="1304"/>
        <v>509.98121115537367</v>
      </c>
      <c r="CD499" s="22">
        <f t="shared" si="1305"/>
        <v>710.77062012132558</v>
      </c>
      <c r="CE499" s="22">
        <f t="shared" si="1306"/>
        <v>759.90839628910328</v>
      </c>
      <c r="CF499" s="22">
        <f t="shared" si="1307"/>
        <v>618.98658130338208</v>
      </c>
      <c r="CG499" s="22">
        <f t="shared" si="1308"/>
        <v>482.74365810718223</v>
      </c>
      <c r="CH499" s="22">
        <f t="shared" si="1309"/>
        <v>403.09547586642202</v>
      </c>
      <c r="CI499" s="22">
        <f t="shared" si="1310"/>
        <v>319.76173871590123</v>
      </c>
      <c r="CJ499" s="22">
        <f t="shared" si="1311"/>
        <v>355.867328082048</v>
      </c>
      <c r="CK499" s="22">
        <f t="shared" si="1312"/>
        <v>373.96395934748608</v>
      </c>
    </row>
    <row r="500" spans="1:89" x14ac:dyDescent="0.25">
      <c r="A500" t="str">
        <f>VLOOKUP($C500,'Tech Pallet'!$A:$J,10,0)</f>
        <v>NOV</v>
      </c>
      <c r="B500" s="30" t="str">
        <f>VLOOKUP(C500,'Tech Pallet'!A:I,3,0)</f>
        <v>MG Sticks</v>
      </c>
      <c r="C500" s="12">
        <f>VLOOKUP($D500,'DU -UCC'!B:C,2,0)</f>
        <v>64330611</v>
      </c>
      <c r="D500" s="94">
        <v>10077567132281</v>
      </c>
      <c r="E500" s="95" t="s">
        <v>132</v>
      </c>
      <c r="S500" s="95">
        <v>62349</v>
      </c>
      <c r="T500" s="95">
        <v>83601</v>
      </c>
      <c r="U500" s="95">
        <v>83364.758347258918</v>
      </c>
      <c r="V500" s="95">
        <v>89543.98370881888</v>
      </c>
      <c r="W500" s="95">
        <v>125070.23349734748</v>
      </c>
      <c r="X500" s="95">
        <v>111169.94887299513</v>
      </c>
      <c r="Y500" s="95">
        <v>99552.219713396567</v>
      </c>
      <c r="Z500" s="95">
        <v>98924.626603376382</v>
      </c>
      <c r="AA500" s="95">
        <v>67393.781293120977</v>
      </c>
      <c r="AB500" s="95">
        <v>66369.571117436892</v>
      </c>
      <c r="AC500" s="95">
        <v>61953.401672989668</v>
      </c>
      <c r="AD500" s="95">
        <v>57627.330294152503</v>
      </c>
      <c r="AE500" s="23">
        <f t="shared" si="1256"/>
        <v>1006919.8551208933</v>
      </c>
      <c r="AF500">
        <f>VLOOKUP($C500,'Tech Pallet'!$A:$I,9,0)</f>
        <v>210</v>
      </c>
      <c r="AG500">
        <f>VLOOKUP($C500,'Tech Pallet'!$A:$H,8,0)</f>
        <v>2.16E-3</v>
      </c>
      <c r="AH500" s="25">
        <f t="shared" si="1257"/>
        <v>0</v>
      </c>
      <c r="AI500" s="25">
        <f t="shared" si="1258"/>
        <v>1006919.8551208933</v>
      </c>
      <c r="AJ500" s="8">
        <f t="shared" si="1259"/>
        <v>0</v>
      </c>
      <c r="AK500" s="21">
        <f t="shared" si="1260"/>
        <v>0</v>
      </c>
      <c r="AL500" s="20">
        <f t="shared" si="1261"/>
        <v>4794.8564529566347</v>
      </c>
      <c r="AM500" s="21">
        <f t="shared" si="1262"/>
        <v>0</v>
      </c>
      <c r="AN500" s="21">
        <f t="shared" si="1263"/>
        <v>0</v>
      </c>
      <c r="AO500" s="21">
        <f t="shared" si="1264"/>
        <v>0</v>
      </c>
      <c r="AP500" s="21">
        <f t="shared" si="1265"/>
        <v>0</v>
      </c>
      <c r="AQ500" s="21">
        <f t="shared" si="1266"/>
        <v>0</v>
      </c>
      <c r="AR500" s="21">
        <f t="shared" si="1267"/>
        <v>0</v>
      </c>
      <c r="AS500" s="21">
        <f t="shared" si="1268"/>
        <v>0</v>
      </c>
      <c r="AT500" s="21">
        <f t="shared" si="1269"/>
        <v>0</v>
      </c>
      <c r="AU500" s="21">
        <f t="shared" si="1270"/>
        <v>0</v>
      </c>
      <c r="AV500" s="21">
        <f t="shared" si="1271"/>
        <v>0</v>
      </c>
      <c r="AW500" s="21">
        <f t="shared" si="1272"/>
        <v>0</v>
      </c>
      <c r="AX500" s="21">
        <f t="shared" si="1273"/>
        <v>0</v>
      </c>
      <c r="AY500" s="21">
        <f t="shared" si="1274"/>
        <v>296.89999999999998</v>
      </c>
      <c r="AZ500" s="21">
        <f t="shared" si="1275"/>
        <v>398.1</v>
      </c>
      <c r="BA500" s="21">
        <f t="shared" si="1276"/>
        <v>396.975039748852</v>
      </c>
      <c r="BB500" s="21">
        <f t="shared" si="1277"/>
        <v>426.39992242294704</v>
      </c>
      <c r="BC500" s="21">
        <f t="shared" si="1278"/>
        <v>595.57254046355945</v>
      </c>
      <c r="BD500" s="21">
        <f t="shared" si="1279"/>
        <v>529.38070891902441</v>
      </c>
      <c r="BE500" s="21">
        <f t="shared" si="1280"/>
        <v>474.05818911141222</v>
      </c>
      <c r="BF500" s="21">
        <f t="shared" si="1281"/>
        <v>471.06965049226847</v>
      </c>
      <c r="BG500" s="21">
        <f t="shared" si="1282"/>
        <v>320.92276806248083</v>
      </c>
      <c r="BH500" s="21">
        <f t="shared" si="1283"/>
        <v>316.04557674969948</v>
      </c>
      <c r="BI500" s="21">
        <f t="shared" si="1284"/>
        <v>295.01619844280793</v>
      </c>
      <c r="BJ500" s="21">
        <f t="shared" si="1285"/>
        <v>274.41585854358334</v>
      </c>
      <c r="BK500" s="17">
        <f t="shared" si="1286"/>
        <v>0</v>
      </c>
      <c r="BL500" s="22">
        <f t="shared" si="1287"/>
        <v>0</v>
      </c>
      <c r="BM500" s="22">
        <f t="shared" si="1288"/>
        <v>2174.9468870611295</v>
      </c>
      <c r="BN500" s="22">
        <f t="shared" si="1289"/>
        <v>0</v>
      </c>
      <c r="BO500" s="22">
        <f t="shared" si="1290"/>
        <v>0</v>
      </c>
      <c r="BP500" s="22">
        <f t="shared" si="1291"/>
        <v>0</v>
      </c>
      <c r="BQ500" s="22">
        <f t="shared" si="1292"/>
        <v>0</v>
      </c>
      <c r="BR500" s="22">
        <f t="shared" si="1293"/>
        <v>0</v>
      </c>
      <c r="BS500" s="22">
        <f t="shared" si="1294"/>
        <v>0</v>
      </c>
      <c r="BT500" s="22">
        <f t="shared" si="1295"/>
        <v>0</v>
      </c>
      <c r="BU500" s="22">
        <f t="shared" si="1296"/>
        <v>0</v>
      </c>
      <c r="BV500" s="22">
        <f t="shared" si="1297"/>
        <v>0</v>
      </c>
      <c r="BW500" s="22">
        <f t="shared" si="1298"/>
        <v>0</v>
      </c>
      <c r="BX500" s="22">
        <f t="shared" si="1299"/>
        <v>0</v>
      </c>
      <c r="BY500" s="22">
        <f t="shared" si="1300"/>
        <v>0</v>
      </c>
      <c r="BZ500" s="22">
        <f t="shared" si="1301"/>
        <v>134.67384000000001</v>
      </c>
      <c r="CA500" s="22">
        <f t="shared" si="1302"/>
        <v>180.57816</v>
      </c>
      <c r="CB500" s="22">
        <f t="shared" si="1303"/>
        <v>180.06787803007927</v>
      </c>
      <c r="CC500" s="22">
        <f t="shared" si="1304"/>
        <v>193.41500481104879</v>
      </c>
      <c r="CD500" s="22">
        <f t="shared" si="1305"/>
        <v>270.15170435427058</v>
      </c>
      <c r="CE500" s="22">
        <f t="shared" si="1306"/>
        <v>240.12708956566948</v>
      </c>
      <c r="CF500" s="22">
        <f t="shared" si="1307"/>
        <v>215.03279458093658</v>
      </c>
      <c r="CG500" s="22">
        <f t="shared" si="1308"/>
        <v>213.67719346329298</v>
      </c>
      <c r="CH500" s="22">
        <f t="shared" si="1309"/>
        <v>145.57056759314131</v>
      </c>
      <c r="CI500" s="22">
        <f t="shared" si="1310"/>
        <v>143.3582736136637</v>
      </c>
      <c r="CJ500" s="22">
        <f t="shared" si="1311"/>
        <v>133.8193476136577</v>
      </c>
      <c r="CK500" s="22">
        <f t="shared" si="1312"/>
        <v>124.47503343536941</v>
      </c>
    </row>
    <row r="501" spans="1:89" x14ac:dyDescent="0.25">
      <c r="A501" t="str">
        <f>VLOOKUP($C501,'Tech Pallet'!$A:$J,10,0)</f>
        <v>PIC</v>
      </c>
      <c r="B501" s="30" t="str">
        <f>VLOOKUP(C501,'Tech Pallet'!A:I,3,0)</f>
        <v>48oz</v>
      </c>
      <c r="C501" s="12">
        <f>VLOOKUP($D501,'DU -UCC'!B:C,2,0)</f>
        <v>68817797</v>
      </c>
      <c r="D501" s="94">
        <v>10077567254389</v>
      </c>
      <c r="E501" s="95" t="s">
        <v>133</v>
      </c>
      <c r="S501" s="95">
        <v>59807</v>
      </c>
      <c r="T501" s="95">
        <v>48950</v>
      </c>
      <c r="U501" s="95">
        <v>85493.390193091473</v>
      </c>
      <c r="V501" s="95">
        <v>76678.10870570851</v>
      </c>
      <c r="W501" s="95">
        <v>84251.440502679499</v>
      </c>
      <c r="X501" s="95">
        <v>104877.41559336473</v>
      </c>
      <c r="Y501" s="95">
        <v>82556.961502302045</v>
      </c>
      <c r="Z501" s="95">
        <v>74883.950523001869</v>
      </c>
      <c r="AA501" s="95">
        <v>55564.166427980796</v>
      </c>
      <c r="AB501" s="95">
        <v>69083.974984826491</v>
      </c>
      <c r="AC501" s="95">
        <v>98159.821487823749</v>
      </c>
      <c r="AD501" s="95">
        <v>67402.820353424206</v>
      </c>
      <c r="AE501" s="23">
        <f t="shared" si="1256"/>
        <v>907709.0502742033</v>
      </c>
      <c r="AF501">
        <f>VLOOKUP($C501,'Tech Pallet'!$A:$I,9,0)</f>
        <v>154</v>
      </c>
      <c r="AG501">
        <f>VLOOKUP($C501,'Tech Pallet'!$A:$H,8,0)</f>
        <v>8.5199999999999998E-3</v>
      </c>
      <c r="AH501" s="25">
        <f t="shared" si="1257"/>
        <v>0</v>
      </c>
      <c r="AI501" s="25">
        <f t="shared" si="1258"/>
        <v>907709.0502742033</v>
      </c>
      <c r="AJ501" s="8">
        <f t="shared" si="1259"/>
        <v>0</v>
      </c>
      <c r="AK501" s="21">
        <f t="shared" si="1260"/>
        <v>0</v>
      </c>
      <c r="AL501" s="20">
        <f t="shared" si="1261"/>
        <v>5894.2146121701517</v>
      </c>
      <c r="AM501" s="21">
        <f t="shared" si="1262"/>
        <v>0</v>
      </c>
      <c r="AN501" s="21">
        <f t="shared" si="1263"/>
        <v>0</v>
      </c>
      <c r="AO501" s="21">
        <f t="shared" si="1264"/>
        <v>0</v>
      </c>
      <c r="AP501" s="21">
        <f t="shared" si="1265"/>
        <v>0</v>
      </c>
      <c r="AQ501" s="21">
        <f t="shared" si="1266"/>
        <v>0</v>
      </c>
      <c r="AR501" s="21">
        <f t="shared" si="1267"/>
        <v>0</v>
      </c>
      <c r="AS501" s="21">
        <f t="shared" si="1268"/>
        <v>0</v>
      </c>
      <c r="AT501" s="21">
        <f t="shared" si="1269"/>
        <v>0</v>
      </c>
      <c r="AU501" s="21">
        <f t="shared" si="1270"/>
        <v>0</v>
      </c>
      <c r="AV501" s="21">
        <f t="shared" si="1271"/>
        <v>0</v>
      </c>
      <c r="AW501" s="21">
        <f t="shared" si="1272"/>
        <v>0</v>
      </c>
      <c r="AX501" s="21">
        <f t="shared" si="1273"/>
        <v>0</v>
      </c>
      <c r="AY501" s="21">
        <f t="shared" si="1274"/>
        <v>388.35714285714283</v>
      </c>
      <c r="AZ501" s="21">
        <f t="shared" si="1275"/>
        <v>317.85714285714283</v>
      </c>
      <c r="BA501" s="21">
        <f t="shared" si="1276"/>
        <v>555.15188437072379</v>
      </c>
      <c r="BB501" s="21">
        <f t="shared" si="1277"/>
        <v>497.909796790315</v>
      </c>
      <c r="BC501" s="21">
        <f t="shared" si="1278"/>
        <v>547.08727599142537</v>
      </c>
      <c r="BD501" s="21">
        <f t="shared" si="1279"/>
        <v>681.02217917769303</v>
      </c>
      <c r="BE501" s="21">
        <f t="shared" si="1280"/>
        <v>536.08416559936393</v>
      </c>
      <c r="BF501" s="21">
        <f t="shared" si="1281"/>
        <v>486.25941898053162</v>
      </c>
      <c r="BG501" s="21">
        <f t="shared" si="1282"/>
        <v>360.80627550636882</v>
      </c>
      <c r="BH501" s="21">
        <f t="shared" si="1283"/>
        <v>448.597240161211</v>
      </c>
      <c r="BI501" s="21">
        <f t="shared" si="1284"/>
        <v>637.40143823262179</v>
      </c>
      <c r="BJ501" s="21">
        <f t="shared" si="1285"/>
        <v>437.6806516456117</v>
      </c>
      <c r="BK501" s="17">
        <f t="shared" si="1286"/>
        <v>0</v>
      </c>
      <c r="BL501" s="22">
        <f t="shared" si="1287"/>
        <v>0</v>
      </c>
      <c r="BM501" s="22">
        <f t="shared" si="1288"/>
        <v>7733.6811083362118</v>
      </c>
      <c r="BN501" s="22">
        <f t="shared" si="1289"/>
        <v>0</v>
      </c>
      <c r="BO501" s="22">
        <f t="shared" si="1290"/>
        <v>0</v>
      </c>
      <c r="BP501" s="22">
        <f t="shared" si="1291"/>
        <v>0</v>
      </c>
      <c r="BQ501" s="22">
        <f t="shared" si="1292"/>
        <v>0</v>
      </c>
      <c r="BR501" s="22">
        <f t="shared" si="1293"/>
        <v>0</v>
      </c>
      <c r="BS501" s="22">
        <f t="shared" si="1294"/>
        <v>0</v>
      </c>
      <c r="BT501" s="22">
        <f t="shared" si="1295"/>
        <v>0</v>
      </c>
      <c r="BU501" s="22">
        <f t="shared" si="1296"/>
        <v>0</v>
      </c>
      <c r="BV501" s="22">
        <f t="shared" si="1297"/>
        <v>0</v>
      </c>
      <c r="BW501" s="22">
        <f t="shared" si="1298"/>
        <v>0</v>
      </c>
      <c r="BX501" s="22">
        <f t="shared" si="1299"/>
        <v>0</v>
      </c>
      <c r="BY501" s="22">
        <f t="shared" si="1300"/>
        <v>0</v>
      </c>
      <c r="BZ501" s="22">
        <f t="shared" si="1301"/>
        <v>509.55563999999998</v>
      </c>
      <c r="CA501" s="22">
        <f t="shared" si="1302"/>
        <v>417.05399999999997</v>
      </c>
      <c r="CB501" s="22">
        <f t="shared" si="1303"/>
        <v>728.40368444513933</v>
      </c>
      <c r="CC501" s="22">
        <f t="shared" si="1304"/>
        <v>653.29748617263647</v>
      </c>
      <c r="CD501" s="22">
        <f t="shared" si="1305"/>
        <v>717.82227308282927</v>
      </c>
      <c r="CE501" s="22">
        <f t="shared" si="1306"/>
        <v>893.5555808554675</v>
      </c>
      <c r="CF501" s="22">
        <f t="shared" si="1307"/>
        <v>703.38531199961346</v>
      </c>
      <c r="CG501" s="22">
        <f t="shared" si="1308"/>
        <v>638.01125845597596</v>
      </c>
      <c r="CH501" s="22">
        <f t="shared" si="1309"/>
        <v>473.40669796639639</v>
      </c>
      <c r="CI501" s="22">
        <f t="shared" si="1310"/>
        <v>588.59546687072168</v>
      </c>
      <c r="CJ501" s="22">
        <f t="shared" si="1311"/>
        <v>836.32167907625831</v>
      </c>
      <c r="CK501" s="22">
        <f t="shared" si="1312"/>
        <v>574.27202941117423</v>
      </c>
    </row>
    <row r="502" spans="1:89" x14ac:dyDescent="0.25">
      <c r="A502" t="str">
        <f>VLOOKUP($C502,'Tech Pallet'!$A:$J,10,0)</f>
        <v>NOV</v>
      </c>
      <c r="B502" s="30" t="str">
        <f>VLOOKUP(C502,'Tech Pallet'!A:I,3,0)</f>
        <v>Yasso Sticks</v>
      </c>
      <c r="C502" s="12">
        <f>VLOOKUP($D502,'DU -UCC'!B:C,2,0)</f>
        <v>64324874</v>
      </c>
      <c r="D502" s="94">
        <v>10851035003231</v>
      </c>
      <c r="E502" s="95" t="s">
        <v>134</v>
      </c>
      <c r="S502" s="95">
        <v>78816</v>
      </c>
      <c r="T502" s="95">
        <v>75623</v>
      </c>
      <c r="U502" s="95">
        <v>101611.08757033692</v>
      </c>
      <c r="V502" s="95">
        <v>66791.085532182493</v>
      </c>
      <c r="W502" s="95">
        <v>101228.6774475358</v>
      </c>
      <c r="X502" s="95">
        <v>112675.82744316573</v>
      </c>
      <c r="Y502" s="95">
        <v>119467.93291198171</v>
      </c>
      <c r="Z502" s="95">
        <v>116245.33849558889</v>
      </c>
      <c r="AA502" s="95">
        <v>88702.193811573292</v>
      </c>
      <c r="AB502" s="95">
        <v>73442.662718057065</v>
      </c>
      <c r="AC502" s="95">
        <v>73469.378359708848</v>
      </c>
      <c r="AD502" s="95">
        <v>63591.619339083889</v>
      </c>
      <c r="AE502" s="23">
        <f t="shared" si="1256"/>
        <v>1071664.8036292146</v>
      </c>
      <c r="AF502">
        <f>VLOOKUP($C502,'Tech Pallet'!$A:$I,9,0)</f>
        <v>187</v>
      </c>
      <c r="AG502">
        <f>VLOOKUP($C502,'Tech Pallet'!$A:$H,8,0)</f>
        <v>3.3119999999999998E-3</v>
      </c>
      <c r="AH502" s="25">
        <f t="shared" si="1257"/>
        <v>0</v>
      </c>
      <c r="AI502" s="25">
        <f t="shared" si="1258"/>
        <v>1071664.8036292146</v>
      </c>
      <c r="AJ502" s="8">
        <f t="shared" si="1259"/>
        <v>0</v>
      </c>
      <c r="AK502" s="21">
        <f t="shared" si="1260"/>
        <v>0</v>
      </c>
      <c r="AL502" s="20">
        <f t="shared" si="1261"/>
        <v>5730.8278268941958</v>
      </c>
      <c r="AM502" s="21">
        <f t="shared" si="1262"/>
        <v>0</v>
      </c>
      <c r="AN502" s="21">
        <f t="shared" si="1263"/>
        <v>0</v>
      </c>
      <c r="AO502" s="21">
        <f t="shared" si="1264"/>
        <v>0</v>
      </c>
      <c r="AP502" s="21">
        <f t="shared" si="1265"/>
        <v>0</v>
      </c>
      <c r="AQ502" s="21">
        <f t="shared" si="1266"/>
        <v>0</v>
      </c>
      <c r="AR502" s="21">
        <f t="shared" si="1267"/>
        <v>0</v>
      </c>
      <c r="AS502" s="21">
        <f t="shared" si="1268"/>
        <v>0</v>
      </c>
      <c r="AT502" s="21">
        <f t="shared" si="1269"/>
        <v>0</v>
      </c>
      <c r="AU502" s="21">
        <f t="shared" si="1270"/>
        <v>0</v>
      </c>
      <c r="AV502" s="21">
        <f t="shared" si="1271"/>
        <v>0</v>
      </c>
      <c r="AW502" s="21">
        <f t="shared" si="1272"/>
        <v>0</v>
      </c>
      <c r="AX502" s="21">
        <f t="shared" si="1273"/>
        <v>0</v>
      </c>
      <c r="AY502" s="21">
        <f t="shared" si="1274"/>
        <v>421.47593582887703</v>
      </c>
      <c r="AZ502" s="21">
        <f t="shared" si="1275"/>
        <v>404.40106951871655</v>
      </c>
      <c r="BA502" s="21">
        <f t="shared" si="1276"/>
        <v>543.37479984137394</v>
      </c>
      <c r="BB502" s="21">
        <f t="shared" si="1277"/>
        <v>357.17158038600263</v>
      </c>
      <c r="BC502" s="21">
        <f t="shared" si="1278"/>
        <v>541.32982592265137</v>
      </c>
      <c r="BD502" s="21">
        <f t="shared" si="1279"/>
        <v>602.54453178163499</v>
      </c>
      <c r="BE502" s="21">
        <f t="shared" si="1280"/>
        <v>638.86595140097177</v>
      </c>
      <c r="BF502" s="21">
        <f t="shared" si="1281"/>
        <v>621.63282617961977</v>
      </c>
      <c r="BG502" s="21">
        <f t="shared" si="1282"/>
        <v>474.34328241483041</v>
      </c>
      <c r="BH502" s="21">
        <f t="shared" si="1283"/>
        <v>392.74151186126772</v>
      </c>
      <c r="BI502" s="21">
        <f t="shared" si="1284"/>
        <v>392.88437625512751</v>
      </c>
      <c r="BJ502" s="21">
        <f t="shared" si="1285"/>
        <v>340.06213550312242</v>
      </c>
      <c r="BK502" s="17">
        <f t="shared" si="1286"/>
        <v>0</v>
      </c>
      <c r="BL502" s="22">
        <f t="shared" si="1287"/>
        <v>0</v>
      </c>
      <c r="BM502" s="22">
        <f t="shared" si="1288"/>
        <v>3549.3538296199586</v>
      </c>
      <c r="BN502" s="22">
        <f t="shared" si="1289"/>
        <v>0</v>
      </c>
      <c r="BO502" s="22">
        <f t="shared" si="1290"/>
        <v>0</v>
      </c>
      <c r="BP502" s="22">
        <f t="shared" si="1291"/>
        <v>0</v>
      </c>
      <c r="BQ502" s="22">
        <f t="shared" si="1292"/>
        <v>0</v>
      </c>
      <c r="BR502" s="22">
        <f t="shared" si="1293"/>
        <v>0</v>
      </c>
      <c r="BS502" s="22">
        <f t="shared" si="1294"/>
        <v>0</v>
      </c>
      <c r="BT502" s="22">
        <f t="shared" si="1295"/>
        <v>0</v>
      </c>
      <c r="BU502" s="22">
        <f t="shared" si="1296"/>
        <v>0</v>
      </c>
      <c r="BV502" s="22">
        <f t="shared" si="1297"/>
        <v>0</v>
      </c>
      <c r="BW502" s="22">
        <f t="shared" si="1298"/>
        <v>0</v>
      </c>
      <c r="BX502" s="22">
        <f t="shared" si="1299"/>
        <v>0</v>
      </c>
      <c r="BY502" s="22">
        <f t="shared" si="1300"/>
        <v>0</v>
      </c>
      <c r="BZ502" s="22">
        <f t="shared" si="1301"/>
        <v>261.03859199999999</v>
      </c>
      <c r="CA502" s="22">
        <f t="shared" si="1302"/>
        <v>250.46337599999998</v>
      </c>
      <c r="CB502" s="22">
        <f t="shared" si="1303"/>
        <v>336.53592203295585</v>
      </c>
      <c r="CC502" s="22">
        <f t="shared" si="1304"/>
        <v>221.21207528258842</v>
      </c>
      <c r="CD502" s="22">
        <f t="shared" si="1305"/>
        <v>335.26937970623857</v>
      </c>
      <c r="CE502" s="22">
        <f t="shared" si="1306"/>
        <v>373.18234049176488</v>
      </c>
      <c r="CF502" s="22">
        <f t="shared" si="1307"/>
        <v>395.67779380448343</v>
      </c>
      <c r="CG502" s="22">
        <f t="shared" si="1308"/>
        <v>385.00456109739036</v>
      </c>
      <c r="CH502" s="22">
        <f t="shared" si="1309"/>
        <v>293.78166590393073</v>
      </c>
      <c r="CI502" s="22">
        <f t="shared" si="1310"/>
        <v>243.24209892220497</v>
      </c>
      <c r="CJ502" s="22">
        <f t="shared" si="1311"/>
        <v>243.33058112735569</v>
      </c>
      <c r="CK502" s="22">
        <f t="shared" si="1312"/>
        <v>210.61544325104583</v>
      </c>
    </row>
    <row r="503" spans="1:89" x14ac:dyDescent="0.25">
      <c r="A503" t="str">
        <f>VLOOKUP($C503,'Tech Pallet'!$A:$J,10,0)</f>
        <v>NOV</v>
      </c>
      <c r="B503" s="30" t="str">
        <f>VLOOKUP(C503,'Tech Pallet'!A:I,3,0)</f>
        <v>MBG</v>
      </c>
      <c r="C503" s="12">
        <f>VLOOKUP($D503,'DU -UCC'!B:C,2,0)</f>
        <v>68741742</v>
      </c>
      <c r="D503" s="94">
        <v>10041000576505</v>
      </c>
      <c r="E503" s="95" t="s">
        <v>135</v>
      </c>
      <c r="S503" s="95">
        <v>65322</v>
      </c>
      <c r="T503" s="95">
        <v>79324</v>
      </c>
      <c r="U503" s="95">
        <v>85395.640003097316</v>
      </c>
      <c r="V503" s="95">
        <v>124982.64171390534</v>
      </c>
      <c r="W503" s="95">
        <v>134510.34411904064</v>
      </c>
      <c r="X503" s="95">
        <v>129013.98856847188</v>
      </c>
      <c r="Y503" s="95">
        <v>119482.69558911938</v>
      </c>
      <c r="Z503" s="95">
        <v>106118.33682695839</v>
      </c>
      <c r="AA503" s="95">
        <v>81939.018780857587</v>
      </c>
      <c r="AB503" s="95">
        <v>69852.191012598792</v>
      </c>
      <c r="AC503" s="95">
        <v>62246.852949192515</v>
      </c>
      <c r="AD503" s="95">
        <v>60317.86473978898</v>
      </c>
      <c r="AE503" s="23">
        <f t="shared" si="1256"/>
        <v>1118505.5743030307</v>
      </c>
      <c r="AF503">
        <f>VLOOKUP($C503,'Tech Pallet'!$A:$I,9,0)</f>
        <v>154</v>
      </c>
      <c r="AG503">
        <f>VLOOKUP($C503,'Tech Pallet'!$A:$H,8,0)</f>
        <v>4.2560000000000002E-3</v>
      </c>
      <c r="AH503" s="25">
        <f t="shared" si="1257"/>
        <v>0</v>
      </c>
      <c r="AI503" s="25">
        <f t="shared" si="1258"/>
        <v>1118505.5743030307</v>
      </c>
      <c r="AJ503" s="8">
        <f t="shared" si="1259"/>
        <v>0</v>
      </c>
      <c r="AK503" s="21">
        <f t="shared" si="1260"/>
        <v>0</v>
      </c>
      <c r="AL503" s="20">
        <f t="shared" si="1261"/>
        <v>7263.0232097599401</v>
      </c>
      <c r="AM503" s="21">
        <f t="shared" si="1262"/>
        <v>0</v>
      </c>
      <c r="AN503" s="21">
        <f t="shared" si="1263"/>
        <v>0</v>
      </c>
      <c r="AO503" s="21">
        <f t="shared" si="1264"/>
        <v>0</v>
      </c>
      <c r="AP503" s="21">
        <f t="shared" si="1265"/>
        <v>0</v>
      </c>
      <c r="AQ503" s="21">
        <f t="shared" si="1266"/>
        <v>0</v>
      </c>
      <c r="AR503" s="21">
        <f t="shared" si="1267"/>
        <v>0</v>
      </c>
      <c r="AS503" s="21">
        <f t="shared" si="1268"/>
        <v>0</v>
      </c>
      <c r="AT503" s="21">
        <f t="shared" si="1269"/>
        <v>0</v>
      </c>
      <c r="AU503" s="21">
        <f t="shared" si="1270"/>
        <v>0</v>
      </c>
      <c r="AV503" s="21">
        <f t="shared" si="1271"/>
        <v>0</v>
      </c>
      <c r="AW503" s="21">
        <f t="shared" si="1272"/>
        <v>0</v>
      </c>
      <c r="AX503" s="21">
        <f t="shared" si="1273"/>
        <v>0</v>
      </c>
      <c r="AY503" s="21">
        <f t="shared" si="1274"/>
        <v>424.16883116883116</v>
      </c>
      <c r="AZ503" s="21">
        <f t="shared" si="1275"/>
        <v>515.09090909090912</v>
      </c>
      <c r="BA503" s="21">
        <f t="shared" si="1276"/>
        <v>554.51714287725531</v>
      </c>
      <c r="BB503" s="21">
        <f t="shared" si="1277"/>
        <v>811.57559554483987</v>
      </c>
      <c r="BC503" s="21">
        <f t="shared" si="1278"/>
        <v>873.44379298078343</v>
      </c>
      <c r="BD503" s="21">
        <f t="shared" si="1279"/>
        <v>837.75317252254467</v>
      </c>
      <c r="BE503" s="21">
        <f t="shared" si="1280"/>
        <v>775.86165966960641</v>
      </c>
      <c r="BF503" s="21">
        <f t="shared" si="1281"/>
        <v>689.08010926596353</v>
      </c>
      <c r="BG503" s="21">
        <f t="shared" si="1282"/>
        <v>532.07155052504925</v>
      </c>
      <c r="BH503" s="21">
        <f t="shared" si="1283"/>
        <v>453.58565592596619</v>
      </c>
      <c r="BI503" s="21">
        <f t="shared" si="1284"/>
        <v>404.20034382592542</v>
      </c>
      <c r="BJ503" s="21">
        <f t="shared" si="1285"/>
        <v>391.67444636226611</v>
      </c>
      <c r="BK503" s="17">
        <f t="shared" si="1286"/>
        <v>0</v>
      </c>
      <c r="BL503" s="22">
        <f t="shared" si="1287"/>
        <v>0</v>
      </c>
      <c r="BM503" s="22">
        <f t="shared" si="1288"/>
        <v>4760.3597242336991</v>
      </c>
      <c r="BN503" s="22">
        <f t="shared" si="1289"/>
        <v>0</v>
      </c>
      <c r="BO503" s="22">
        <f t="shared" si="1290"/>
        <v>0</v>
      </c>
      <c r="BP503" s="22">
        <f t="shared" si="1291"/>
        <v>0</v>
      </c>
      <c r="BQ503" s="22">
        <f t="shared" si="1292"/>
        <v>0</v>
      </c>
      <c r="BR503" s="22">
        <f t="shared" si="1293"/>
        <v>0</v>
      </c>
      <c r="BS503" s="22">
        <f t="shared" si="1294"/>
        <v>0</v>
      </c>
      <c r="BT503" s="22">
        <f t="shared" si="1295"/>
        <v>0</v>
      </c>
      <c r="BU503" s="22">
        <f t="shared" si="1296"/>
        <v>0</v>
      </c>
      <c r="BV503" s="22">
        <f t="shared" si="1297"/>
        <v>0</v>
      </c>
      <c r="BW503" s="22">
        <f t="shared" si="1298"/>
        <v>0</v>
      </c>
      <c r="BX503" s="22">
        <f t="shared" si="1299"/>
        <v>0</v>
      </c>
      <c r="BY503" s="22">
        <f t="shared" si="1300"/>
        <v>0</v>
      </c>
      <c r="BZ503" s="22">
        <f t="shared" si="1301"/>
        <v>278.01043200000004</v>
      </c>
      <c r="CA503" s="22">
        <f t="shared" si="1302"/>
        <v>337.60294400000004</v>
      </c>
      <c r="CB503" s="22">
        <f t="shared" si="1303"/>
        <v>363.44384385318222</v>
      </c>
      <c r="CC503" s="22">
        <f t="shared" si="1304"/>
        <v>531.9261231343811</v>
      </c>
      <c r="CD503" s="22">
        <f t="shared" si="1305"/>
        <v>572.47602457063704</v>
      </c>
      <c r="CE503" s="22">
        <f t="shared" si="1306"/>
        <v>549.08353534741639</v>
      </c>
      <c r="CF503" s="22">
        <f t="shared" si="1307"/>
        <v>508.51835242729209</v>
      </c>
      <c r="CG503" s="22">
        <f t="shared" si="1308"/>
        <v>451.63964153553491</v>
      </c>
      <c r="CH503" s="22">
        <f t="shared" si="1309"/>
        <v>348.7324639313299</v>
      </c>
      <c r="CI503" s="22">
        <f t="shared" si="1310"/>
        <v>297.29092494962049</v>
      </c>
      <c r="CJ503" s="22">
        <f t="shared" si="1311"/>
        <v>264.92260615176338</v>
      </c>
      <c r="CK503" s="22">
        <f t="shared" si="1312"/>
        <v>256.71283233254189</v>
      </c>
    </row>
    <row r="504" spans="1:89" x14ac:dyDescent="0.25">
      <c r="A504" t="str">
        <f>VLOOKUP($C504,'Tech Pallet'!$A:$J,10,0)</f>
        <v>PIC</v>
      </c>
      <c r="B504" s="30" t="str">
        <f>VLOOKUP(C504,'Tech Pallet'!A:I,3,0)</f>
        <v>TALENTI</v>
      </c>
      <c r="C504" s="12">
        <f>VLOOKUP($D504,'DU -UCC'!B:C,2,0)</f>
        <v>68726916</v>
      </c>
      <c r="D504" s="94">
        <v>20186852000161</v>
      </c>
      <c r="E504" s="95" t="s">
        <v>136</v>
      </c>
      <c r="S504" s="95">
        <v>65801</v>
      </c>
      <c r="T504" s="95">
        <v>78983</v>
      </c>
      <c r="U504" s="95">
        <v>85254.984391228048</v>
      </c>
      <c r="V504" s="95">
        <v>83974.448612118562</v>
      </c>
      <c r="W504" s="95">
        <v>96412.500086088752</v>
      </c>
      <c r="X504" s="95">
        <v>101695.24050512695</v>
      </c>
      <c r="Y504" s="95">
        <v>87651.84262277167</v>
      </c>
      <c r="Z504" s="95">
        <v>76664.028103008473</v>
      </c>
      <c r="AA504" s="95">
        <v>72755.961975864673</v>
      </c>
      <c r="AB504" s="95">
        <v>69364.059229830746</v>
      </c>
      <c r="AC504" s="95">
        <v>58388.152575905217</v>
      </c>
      <c r="AD504" s="95">
        <v>52322.932606805873</v>
      </c>
      <c r="AE504" s="23">
        <f t="shared" si="1256"/>
        <v>929268.15070874896</v>
      </c>
      <c r="AF504">
        <f>VLOOKUP($C504,'Tech Pallet'!$A:$I,9,0)</f>
        <v>255</v>
      </c>
      <c r="AG504">
        <f>VLOOKUP($C504,'Tech Pallet'!$A:$H,8,0)</f>
        <v>3.7853439999999999E-3</v>
      </c>
      <c r="AH504" s="25">
        <f t="shared" si="1257"/>
        <v>0</v>
      </c>
      <c r="AI504" s="25">
        <f t="shared" si="1258"/>
        <v>929268.15070874896</v>
      </c>
      <c r="AJ504" s="8">
        <f t="shared" si="1259"/>
        <v>0</v>
      </c>
      <c r="AK504" s="21">
        <f t="shared" si="1260"/>
        <v>0</v>
      </c>
      <c r="AL504" s="20">
        <f t="shared" si="1261"/>
        <v>3644.1888263088194</v>
      </c>
      <c r="AM504" s="21">
        <f t="shared" si="1262"/>
        <v>0</v>
      </c>
      <c r="AN504" s="21">
        <f t="shared" si="1263"/>
        <v>0</v>
      </c>
      <c r="AO504" s="21">
        <f t="shared" si="1264"/>
        <v>0</v>
      </c>
      <c r="AP504" s="21">
        <f t="shared" si="1265"/>
        <v>0</v>
      </c>
      <c r="AQ504" s="21">
        <f t="shared" si="1266"/>
        <v>0</v>
      </c>
      <c r="AR504" s="21">
        <f t="shared" si="1267"/>
        <v>0</v>
      </c>
      <c r="AS504" s="21">
        <f t="shared" si="1268"/>
        <v>0</v>
      </c>
      <c r="AT504" s="21">
        <f t="shared" si="1269"/>
        <v>0</v>
      </c>
      <c r="AU504" s="21">
        <f t="shared" si="1270"/>
        <v>0</v>
      </c>
      <c r="AV504" s="21">
        <f t="shared" si="1271"/>
        <v>0</v>
      </c>
      <c r="AW504" s="21">
        <f t="shared" si="1272"/>
        <v>0</v>
      </c>
      <c r="AX504" s="21">
        <f t="shared" si="1273"/>
        <v>0</v>
      </c>
      <c r="AY504" s="21">
        <f t="shared" si="1274"/>
        <v>258.04313725490198</v>
      </c>
      <c r="AZ504" s="21">
        <f t="shared" si="1275"/>
        <v>309.7372549019608</v>
      </c>
      <c r="BA504" s="21">
        <f t="shared" si="1276"/>
        <v>334.33327212246292</v>
      </c>
      <c r="BB504" s="21">
        <f t="shared" si="1277"/>
        <v>329.31156318477866</v>
      </c>
      <c r="BC504" s="21">
        <f t="shared" si="1278"/>
        <v>378.08823563172058</v>
      </c>
      <c r="BD504" s="21">
        <f t="shared" si="1279"/>
        <v>398.80486472598801</v>
      </c>
      <c r="BE504" s="21">
        <f t="shared" si="1280"/>
        <v>343.73271616773206</v>
      </c>
      <c r="BF504" s="21">
        <f t="shared" si="1281"/>
        <v>300.64324746277833</v>
      </c>
      <c r="BG504" s="21">
        <f t="shared" si="1282"/>
        <v>285.31749794456732</v>
      </c>
      <c r="BH504" s="21">
        <f t="shared" si="1283"/>
        <v>272.01591854835584</v>
      </c>
      <c r="BI504" s="21">
        <f t="shared" si="1284"/>
        <v>228.97314735649104</v>
      </c>
      <c r="BJ504" s="21">
        <f t="shared" si="1285"/>
        <v>205.18797100708184</v>
      </c>
      <c r="BK504" s="17">
        <f t="shared" si="1286"/>
        <v>0</v>
      </c>
      <c r="BL504" s="22">
        <f t="shared" si="1287"/>
        <v>0</v>
      </c>
      <c r="BM504" s="22">
        <f t="shared" si="1288"/>
        <v>3517.5996186764587</v>
      </c>
      <c r="BN504" s="22">
        <f t="shared" si="1289"/>
        <v>0</v>
      </c>
      <c r="BO504" s="22">
        <f t="shared" si="1290"/>
        <v>0</v>
      </c>
      <c r="BP504" s="22">
        <f t="shared" si="1291"/>
        <v>0</v>
      </c>
      <c r="BQ504" s="22">
        <f t="shared" si="1292"/>
        <v>0</v>
      </c>
      <c r="BR504" s="22">
        <f t="shared" si="1293"/>
        <v>0</v>
      </c>
      <c r="BS504" s="22">
        <f t="shared" si="1294"/>
        <v>0</v>
      </c>
      <c r="BT504" s="22">
        <f t="shared" si="1295"/>
        <v>0</v>
      </c>
      <c r="BU504" s="22">
        <f t="shared" si="1296"/>
        <v>0</v>
      </c>
      <c r="BV504" s="22">
        <f t="shared" si="1297"/>
        <v>0</v>
      </c>
      <c r="BW504" s="22">
        <f t="shared" si="1298"/>
        <v>0</v>
      </c>
      <c r="BX504" s="22">
        <f t="shared" si="1299"/>
        <v>0</v>
      </c>
      <c r="BY504" s="22">
        <f t="shared" si="1300"/>
        <v>0</v>
      </c>
      <c r="BZ504" s="22">
        <f t="shared" si="1301"/>
        <v>249.07942054399999</v>
      </c>
      <c r="CA504" s="22">
        <f t="shared" si="1302"/>
        <v>298.97782515199998</v>
      </c>
      <c r="CB504" s="22">
        <f t="shared" si="1303"/>
        <v>322.71944363542872</v>
      </c>
      <c r="CC504" s="22">
        <f t="shared" si="1304"/>
        <v>317.87217520719133</v>
      </c>
      <c r="CD504" s="22">
        <f t="shared" si="1305"/>
        <v>364.95447872587556</v>
      </c>
      <c r="CE504" s="22">
        <f t="shared" si="1306"/>
        <v>384.95146847463923</v>
      </c>
      <c r="CF504" s="22">
        <f t="shared" si="1307"/>
        <v>331.792376561053</v>
      </c>
      <c r="CG504" s="22">
        <f t="shared" si="1308"/>
        <v>290.19971879555447</v>
      </c>
      <c r="CH504" s="22">
        <f t="shared" si="1309"/>
        <v>275.40634412956746</v>
      </c>
      <c r="CI504" s="22">
        <f t="shared" si="1310"/>
        <v>262.56682542128442</v>
      </c>
      <c r="CJ504" s="22">
        <f t="shared" si="1311"/>
        <v>221.01924302428736</v>
      </c>
      <c r="CK504" s="22">
        <f t="shared" si="1312"/>
        <v>198.06029900557698</v>
      </c>
    </row>
    <row r="505" spans="1:89" x14ac:dyDescent="0.25">
      <c r="A505" t="str">
        <f>VLOOKUP($C505,'Tech Pallet'!$A:$J,10,0)</f>
        <v>PIC</v>
      </c>
      <c r="B505" s="30" t="str">
        <f>VLOOKUP(C505,'Tech Pallet'!A:I,3,0)</f>
        <v>48oz</v>
      </c>
      <c r="C505" s="12">
        <f>VLOOKUP($D505,'DU -UCC'!B:C,2,0)</f>
        <v>68817793</v>
      </c>
      <c r="D505" s="94">
        <v>10077567254242</v>
      </c>
      <c r="E505" s="95" t="s">
        <v>137</v>
      </c>
      <c r="S505" s="95">
        <v>63700</v>
      </c>
      <c r="T505" s="95">
        <v>64852</v>
      </c>
      <c r="U505" s="95">
        <v>92077.201845053118</v>
      </c>
      <c r="V505" s="95">
        <v>82223.930290382428</v>
      </c>
      <c r="W505" s="95">
        <v>89904.569601365307</v>
      </c>
      <c r="X505" s="95">
        <v>103363.00864720371</v>
      </c>
      <c r="Y505" s="95">
        <v>86246.604881760446</v>
      </c>
      <c r="Z505" s="95">
        <v>79875.159392609392</v>
      </c>
      <c r="AA505" s="95">
        <v>61983.068022974534</v>
      </c>
      <c r="AB505" s="95">
        <v>67298.714131426648</v>
      </c>
      <c r="AC505" s="95">
        <v>77378.402810059473</v>
      </c>
      <c r="AD505" s="95">
        <v>62214.136775539271</v>
      </c>
      <c r="AE505" s="23">
        <f t="shared" si="1256"/>
        <v>931116.79639837425</v>
      </c>
      <c r="AF505">
        <f>VLOOKUP($C505,'Tech Pallet'!$A:$I,9,0)</f>
        <v>176</v>
      </c>
      <c r="AG505">
        <f>VLOOKUP($C505,'Tech Pallet'!$A:$H,8,0)</f>
        <v>8.5199999999999998E-3</v>
      </c>
      <c r="AH505" s="25">
        <f t="shared" si="1257"/>
        <v>0</v>
      </c>
      <c r="AI505" s="25">
        <f t="shared" si="1258"/>
        <v>931116.79639837425</v>
      </c>
      <c r="AJ505" s="8">
        <f t="shared" si="1259"/>
        <v>0</v>
      </c>
      <c r="AK505" s="21">
        <f t="shared" si="1260"/>
        <v>0</v>
      </c>
      <c r="AL505" s="20">
        <f t="shared" si="1261"/>
        <v>5290.4363431725806</v>
      </c>
      <c r="AM505" s="21">
        <f t="shared" si="1262"/>
        <v>0</v>
      </c>
      <c r="AN505" s="21">
        <f t="shared" si="1263"/>
        <v>0</v>
      </c>
      <c r="AO505" s="21">
        <f t="shared" si="1264"/>
        <v>0</v>
      </c>
      <c r="AP505" s="21">
        <f t="shared" si="1265"/>
        <v>0</v>
      </c>
      <c r="AQ505" s="21">
        <f t="shared" si="1266"/>
        <v>0</v>
      </c>
      <c r="AR505" s="21">
        <f t="shared" si="1267"/>
        <v>0</v>
      </c>
      <c r="AS505" s="21">
        <f t="shared" si="1268"/>
        <v>0</v>
      </c>
      <c r="AT505" s="21">
        <f t="shared" si="1269"/>
        <v>0</v>
      </c>
      <c r="AU505" s="21">
        <f t="shared" si="1270"/>
        <v>0</v>
      </c>
      <c r="AV505" s="21">
        <f t="shared" si="1271"/>
        <v>0</v>
      </c>
      <c r="AW505" s="21">
        <f t="shared" si="1272"/>
        <v>0</v>
      </c>
      <c r="AX505" s="21">
        <f t="shared" si="1273"/>
        <v>0</v>
      </c>
      <c r="AY505" s="21">
        <f t="shared" si="1274"/>
        <v>361.93181818181819</v>
      </c>
      <c r="AZ505" s="21">
        <f t="shared" si="1275"/>
        <v>368.47727272727275</v>
      </c>
      <c r="BA505" s="21">
        <f t="shared" si="1276"/>
        <v>523.1659195741654</v>
      </c>
      <c r="BB505" s="21">
        <f t="shared" si="1277"/>
        <v>467.18142210444563</v>
      </c>
      <c r="BC505" s="21">
        <f t="shared" si="1278"/>
        <v>510.82141818957558</v>
      </c>
      <c r="BD505" s="21">
        <f t="shared" si="1279"/>
        <v>587.28982185911195</v>
      </c>
      <c r="BE505" s="21">
        <f t="shared" si="1280"/>
        <v>490.03752773727524</v>
      </c>
      <c r="BF505" s="21">
        <f t="shared" si="1281"/>
        <v>453.83613291255335</v>
      </c>
      <c r="BG505" s="21">
        <f t="shared" si="1282"/>
        <v>352.17652285780986</v>
      </c>
      <c r="BH505" s="21">
        <f t="shared" si="1283"/>
        <v>382.37905756492415</v>
      </c>
      <c r="BI505" s="21">
        <f t="shared" si="1284"/>
        <v>439.650015966247</v>
      </c>
      <c r="BJ505" s="21">
        <f t="shared" si="1285"/>
        <v>353.4894134973822</v>
      </c>
      <c r="BK505" s="17">
        <f t="shared" si="1286"/>
        <v>0</v>
      </c>
      <c r="BL505" s="22">
        <f t="shared" si="1287"/>
        <v>0</v>
      </c>
      <c r="BM505" s="22">
        <f t="shared" si="1288"/>
        <v>7933.1151053141484</v>
      </c>
      <c r="BN505" s="22">
        <f t="shared" si="1289"/>
        <v>0</v>
      </c>
      <c r="BO505" s="22">
        <f t="shared" si="1290"/>
        <v>0</v>
      </c>
      <c r="BP505" s="22">
        <f t="shared" si="1291"/>
        <v>0</v>
      </c>
      <c r="BQ505" s="22">
        <f t="shared" si="1292"/>
        <v>0</v>
      </c>
      <c r="BR505" s="22">
        <f t="shared" si="1293"/>
        <v>0</v>
      </c>
      <c r="BS505" s="22">
        <f t="shared" si="1294"/>
        <v>0</v>
      </c>
      <c r="BT505" s="22">
        <f t="shared" si="1295"/>
        <v>0</v>
      </c>
      <c r="BU505" s="22">
        <f t="shared" si="1296"/>
        <v>0</v>
      </c>
      <c r="BV505" s="22">
        <f t="shared" si="1297"/>
        <v>0</v>
      </c>
      <c r="BW505" s="22">
        <f t="shared" si="1298"/>
        <v>0</v>
      </c>
      <c r="BX505" s="22">
        <f t="shared" si="1299"/>
        <v>0</v>
      </c>
      <c r="BY505" s="22">
        <f t="shared" si="1300"/>
        <v>0</v>
      </c>
      <c r="BZ505" s="22">
        <f t="shared" si="1301"/>
        <v>542.72399999999993</v>
      </c>
      <c r="CA505" s="22">
        <f t="shared" si="1302"/>
        <v>552.53904</v>
      </c>
      <c r="CB505" s="22">
        <f t="shared" si="1303"/>
        <v>784.49775971985252</v>
      </c>
      <c r="CC505" s="22">
        <f t="shared" si="1304"/>
        <v>700.54788607405828</v>
      </c>
      <c r="CD505" s="22">
        <f t="shared" si="1305"/>
        <v>765.98693300363243</v>
      </c>
      <c r="CE505" s="22">
        <f t="shared" si="1306"/>
        <v>880.65283367417555</v>
      </c>
      <c r="CF505" s="22">
        <f t="shared" si="1307"/>
        <v>734.82107359259896</v>
      </c>
      <c r="CG505" s="22">
        <f t="shared" si="1308"/>
        <v>680.53635802503197</v>
      </c>
      <c r="CH505" s="22">
        <f t="shared" si="1309"/>
        <v>528.09573955574297</v>
      </c>
      <c r="CI505" s="22">
        <f t="shared" si="1310"/>
        <v>573.38504439975497</v>
      </c>
      <c r="CJ505" s="22">
        <f t="shared" si="1311"/>
        <v>659.26399194170665</v>
      </c>
      <c r="CK505" s="22">
        <f t="shared" si="1312"/>
        <v>530.06444532759463</v>
      </c>
    </row>
    <row r="506" spans="1:89" x14ac:dyDescent="0.25">
      <c r="A506" t="str">
        <f>VLOOKUP($C506,'Tech Pallet'!$A:$J,10,0)</f>
        <v>PIC</v>
      </c>
      <c r="B506" s="30" t="str">
        <f>VLOOKUP(C506,'Tech Pallet'!A:I,3,0)</f>
        <v>BJ PTS</v>
      </c>
      <c r="C506" s="12">
        <f>VLOOKUP($D506,'DU -UCC'!B:C,2,0)</f>
        <v>84141094</v>
      </c>
      <c r="D506" s="94">
        <v>10076840102072</v>
      </c>
      <c r="E506" s="95" t="s">
        <v>138</v>
      </c>
      <c r="S506" s="95">
        <v>55862</v>
      </c>
      <c r="T506" s="95">
        <v>80552</v>
      </c>
      <c r="U506" s="95">
        <v>90422.325940935596</v>
      </c>
      <c r="V506" s="95">
        <v>77717.967513778814</v>
      </c>
      <c r="W506" s="95">
        <v>84385.265496937252</v>
      </c>
      <c r="X506" s="95">
        <v>95670.799642112441</v>
      </c>
      <c r="Y506" s="95">
        <v>79965.828248822188</v>
      </c>
      <c r="Z506" s="95">
        <v>82389.115556962468</v>
      </c>
      <c r="AA506" s="95">
        <v>69788.629295851337</v>
      </c>
      <c r="AB506" s="95">
        <v>71028.979596679812</v>
      </c>
      <c r="AC506" s="95">
        <v>63934.524547749206</v>
      </c>
      <c r="AD506" s="95">
        <v>56720.89555300268</v>
      </c>
      <c r="AE506" s="23">
        <f t="shared" si="1256"/>
        <v>908438.33139283187</v>
      </c>
      <c r="AF506">
        <f>VLOOKUP($C506,'Tech Pallet'!$A:$I,9,0)</f>
        <v>240</v>
      </c>
      <c r="AG506">
        <f>VLOOKUP($C506,'Tech Pallet'!$A:$H,8,0)</f>
        <v>3.7839999999999996E-3</v>
      </c>
      <c r="AH506" s="25">
        <f t="shared" si="1257"/>
        <v>0</v>
      </c>
      <c r="AI506" s="25">
        <f t="shared" si="1258"/>
        <v>908438.33139283187</v>
      </c>
      <c r="AJ506" s="8">
        <f t="shared" si="1259"/>
        <v>0</v>
      </c>
      <c r="AK506" s="21">
        <f t="shared" si="1260"/>
        <v>0</v>
      </c>
      <c r="AL506" s="20">
        <f t="shared" si="1261"/>
        <v>3785.1597141367993</v>
      </c>
      <c r="AM506" s="21">
        <f t="shared" si="1262"/>
        <v>0</v>
      </c>
      <c r="AN506" s="21">
        <f t="shared" si="1263"/>
        <v>0</v>
      </c>
      <c r="AO506" s="21">
        <f t="shared" si="1264"/>
        <v>0</v>
      </c>
      <c r="AP506" s="21">
        <f t="shared" si="1265"/>
        <v>0</v>
      </c>
      <c r="AQ506" s="21">
        <f t="shared" si="1266"/>
        <v>0</v>
      </c>
      <c r="AR506" s="21">
        <f t="shared" si="1267"/>
        <v>0</v>
      </c>
      <c r="AS506" s="21">
        <f t="shared" si="1268"/>
        <v>0</v>
      </c>
      <c r="AT506" s="21">
        <f t="shared" si="1269"/>
        <v>0</v>
      </c>
      <c r="AU506" s="21">
        <f t="shared" si="1270"/>
        <v>0</v>
      </c>
      <c r="AV506" s="21">
        <f t="shared" si="1271"/>
        <v>0</v>
      </c>
      <c r="AW506" s="21">
        <f t="shared" si="1272"/>
        <v>0</v>
      </c>
      <c r="AX506" s="21">
        <f t="shared" si="1273"/>
        <v>0</v>
      </c>
      <c r="AY506" s="21">
        <f t="shared" si="1274"/>
        <v>232.75833333333333</v>
      </c>
      <c r="AZ506" s="21">
        <f t="shared" si="1275"/>
        <v>335.63333333333333</v>
      </c>
      <c r="BA506" s="21">
        <f t="shared" si="1276"/>
        <v>376.75969142056499</v>
      </c>
      <c r="BB506" s="21">
        <f t="shared" si="1277"/>
        <v>323.82486464074503</v>
      </c>
      <c r="BC506" s="21">
        <f t="shared" si="1278"/>
        <v>351.60527290390525</v>
      </c>
      <c r="BD506" s="21">
        <f t="shared" si="1279"/>
        <v>398.6283318421352</v>
      </c>
      <c r="BE506" s="21">
        <f t="shared" si="1280"/>
        <v>333.19095103675915</v>
      </c>
      <c r="BF506" s="21">
        <f t="shared" si="1281"/>
        <v>343.28798148734364</v>
      </c>
      <c r="BG506" s="21">
        <f t="shared" si="1282"/>
        <v>290.78595539938055</v>
      </c>
      <c r="BH506" s="21">
        <f t="shared" si="1283"/>
        <v>295.95408165283254</v>
      </c>
      <c r="BI506" s="21">
        <f t="shared" si="1284"/>
        <v>266.39385228228838</v>
      </c>
      <c r="BJ506" s="21">
        <f t="shared" si="1285"/>
        <v>236.33706480417783</v>
      </c>
      <c r="BK506" s="17">
        <f t="shared" si="1286"/>
        <v>0</v>
      </c>
      <c r="BL506" s="22">
        <f t="shared" si="1287"/>
        <v>0</v>
      </c>
      <c r="BM506" s="22">
        <f t="shared" si="1288"/>
        <v>3437.5306459904755</v>
      </c>
      <c r="BN506" s="22">
        <f t="shared" si="1289"/>
        <v>0</v>
      </c>
      <c r="BO506" s="22">
        <f t="shared" si="1290"/>
        <v>0</v>
      </c>
      <c r="BP506" s="22">
        <f t="shared" si="1291"/>
        <v>0</v>
      </c>
      <c r="BQ506" s="22">
        <f t="shared" si="1292"/>
        <v>0</v>
      </c>
      <c r="BR506" s="22">
        <f t="shared" si="1293"/>
        <v>0</v>
      </c>
      <c r="BS506" s="22">
        <f t="shared" si="1294"/>
        <v>0</v>
      </c>
      <c r="BT506" s="22">
        <f t="shared" si="1295"/>
        <v>0</v>
      </c>
      <c r="BU506" s="22">
        <f t="shared" si="1296"/>
        <v>0</v>
      </c>
      <c r="BV506" s="22">
        <f t="shared" si="1297"/>
        <v>0</v>
      </c>
      <c r="BW506" s="22">
        <f t="shared" si="1298"/>
        <v>0</v>
      </c>
      <c r="BX506" s="22">
        <f t="shared" si="1299"/>
        <v>0</v>
      </c>
      <c r="BY506" s="22">
        <f t="shared" si="1300"/>
        <v>0</v>
      </c>
      <c r="BZ506" s="22">
        <f t="shared" si="1301"/>
        <v>211.38180799999998</v>
      </c>
      <c r="CA506" s="22">
        <f t="shared" si="1302"/>
        <v>304.80876799999999</v>
      </c>
      <c r="CB506" s="22">
        <f t="shared" si="1303"/>
        <v>342.15808136050026</v>
      </c>
      <c r="CC506" s="22">
        <f t="shared" si="1304"/>
        <v>294.08478907213902</v>
      </c>
      <c r="CD506" s="22">
        <f t="shared" si="1305"/>
        <v>319.31384464041054</v>
      </c>
      <c r="CE506" s="22">
        <f t="shared" si="1306"/>
        <v>362.01830584575345</v>
      </c>
      <c r="CF506" s="22">
        <f t="shared" si="1307"/>
        <v>302.59069409354311</v>
      </c>
      <c r="CG506" s="22">
        <f t="shared" si="1308"/>
        <v>311.76041326754597</v>
      </c>
      <c r="CH506" s="22">
        <f t="shared" si="1309"/>
        <v>264.08017325550145</v>
      </c>
      <c r="CI506" s="22">
        <f t="shared" si="1310"/>
        <v>268.77365879383638</v>
      </c>
      <c r="CJ506" s="22">
        <f t="shared" si="1311"/>
        <v>241.92824088868298</v>
      </c>
      <c r="CK506" s="22">
        <f t="shared" si="1312"/>
        <v>214.63186877256211</v>
      </c>
    </row>
    <row r="507" spans="1:89" x14ac:dyDescent="0.25">
      <c r="A507" t="str">
        <f>VLOOKUP($C507,'Tech Pallet'!$A:$J,10,0)</f>
        <v>PIC</v>
      </c>
      <c r="B507" s="30" t="str">
        <f>VLOOKUP(C507,'Tech Pallet'!A:I,3,0)</f>
        <v>BJ PTS</v>
      </c>
      <c r="C507" s="12">
        <f>VLOOKUP($D507,'DU -UCC'!B:C,2,0)</f>
        <v>67826412</v>
      </c>
      <c r="D507" s="94">
        <v>10076840100351</v>
      </c>
      <c r="E507" s="95" t="s">
        <v>139</v>
      </c>
      <c r="S507" s="95">
        <v>57549</v>
      </c>
      <c r="T507" s="95">
        <v>71177</v>
      </c>
      <c r="U507" s="95">
        <v>86595.786933257492</v>
      </c>
      <c r="V507" s="95">
        <v>79084.660043140626</v>
      </c>
      <c r="W507" s="95">
        <v>75717.154510900553</v>
      </c>
      <c r="X507" s="95">
        <v>85329.055887572904</v>
      </c>
      <c r="Y507" s="95">
        <v>74425.716091948663</v>
      </c>
      <c r="Z507" s="95">
        <v>74114.449989766988</v>
      </c>
      <c r="AA507" s="95">
        <v>63784.593749984124</v>
      </c>
      <c r="AB507" s="95">
        <v>60316.26513827392</v>
      </c>
      <c r="AC507" s="95">
        <v>63022.465058916685</v>
      </c>
      <c r="AD507" s="95">
        <v>50782.922706361474</v>
      </c>
      <c r="AE507" s="23">
        <f t="shared" si="1256"/>
        <v>841899.0701101236</v>
      </c>
      <c r="AF507">
        <f>VLOOKUP($C507,'Tech Pallet'!$A:$I,9,0)</f>
        <v>240</v>
      </c>
      <c r="AG507">
        <f>VLOOKUP($C507,'Tech Pallet'!$A:$H,8,0)</f>
        <v>3.7853439999999999E-3</v>
      </c>
      <c r="AH507" s="25">
        <f t="shared" si="1257"/>
        <v>0</v>
      </c>
      <c r="AI507" s="25">
        <f t="shared" si="1258"/>
        <v>841899.0701101236</v>
      </c>
      <c r="AJ507" s="8">
        <f t="shared" si="1259"/>
        <v>0</v>
      </c>
      <c r="AK507" s="21">
        <f t="shared" si="1260"/>
        <v>0</v>
      </c>
      <c r="AL507" s="20">
        <f t="shared" si="1261"/>
        <v>3507.9127921255149</v>
      </c>
      <c r="AM507" s="21">
        <f t="shared" si="1262"/>
        <v>0</v>
      </c>
      <c r="AN507" s="21">
        <f t="shared" si="1263"/>
        <v>0</v>
      </c>
      <c r="AO507" s="21">
        <f t="shared" si="1264"/>
        <v>0</v>
      </c>
      <c r="AP507" s="21">
        <f t="shared" si="1265"/>
        <v>0</v>
      </c>
      <c r="AQ507" s="21">
        <f t="shared" si="1266"/>
        <v>0</v>
      </c>
      <c r="AR507" s="21">
        <f t="shared" si="1267"/>
        <v>0</v>
      </c>
      <c r="AS507" s="21">
        <f t="shared" si="1268"/>
        <v>0</v>
      </c>
      <c r="AT507" s="21">
        <f t="shared" si="1269"/>
        <v>0</v>
      </c>
      <c r="AU507" s="21">
        <f t="shared" si="1270"/>
        <v>0</v>
      </c>
      <c r="AV507" s="21">
        <f t="shared" si="1271"/>
        <v>0</v>
      </c>
      <c r="AW507" s="21">
        <f t="shared" si="1272"/>
        <v>0</v>
      </c>
      <c r="AX507" s="21">
        <f t="shared" si="1273"/>
        <v>0</v>
      </c>
      <c r="AY507" s="21">
        <f t="shared" si="1274"/>
        <v>239.78749999999999</v>
      </c>
      <c r="AZ507" s="21">
        <f t="shared" si="1275"/>
        <v>296.57083333333333</v>
      </c>
      <c r="BA507" s="21">
        <f t="shared" si="1276"/>
        <v>360.81577888857288</v>
      </c>
      <c r="BB507" s="21">
        <f t="shared" si="1277"/>
        <v>329.51941684641929</v>
      </c>
      <c r="BC507" s="21">
        <f t="shared" si="1278"/>
        <v>315.48814379541898</v>
      </c>
      <c r="BD507" s="21">
        <f t="shared" si="1279"/>
        <v>355.53773286488712</v>
      </c>
      <c r="BE507" s="21">
        <f t="shared" si="1280"/>
        <v>310.1071503831194</v>
      </c>
      <c r="BF507" s="21">
        <f t="shared" si="1281"/>
        <v>308.81020829069581</v>
      </c>
      <c r="BG507" s="21">
        <f t="shared" si="1282"/>
        <v>265.76914062493387</v>
      </c>
      <c r="BH507" s="21">
        <f t="shared" si="1283"/>
        <v>251.31777140947466</v>
      </c>
      <c r="BI507" s="21">
        <f t="shared" si="1284"/>
        <v>262.59360441215284</v>
      </c>
      <c r="BJ507" s="21">
        <f t="shared" si="1285"/>
        <v>211.59551127650613</v>
      </c>
      <c r="BK507" s="17">
        <f t="shared" si="1286"/>
        <v>0</v>
      </c>
      <c r="BL507" s="22">
        <f t="shared" si="1287"/>
        <v>0</v>
      </c>
      <c r="BM507" s="22">
        <f t="shared" si="1288"/>
        <v>3186.8775936469356</v>
      </c>
      <c r="BN507" s="22">
        <f t="shared" si="1289"/>
        <v>0</v>
      </c>
      <c r="BO507" s="22">
        <f t="shared" si="1290"/>
        <v>0</v>
      </c>
      <c r="BP507" s="22">
        <f t="shared" si="1291"/>
        <v>0</v>
      </c>
      <c r="BQ507" s="22">
        <f t="shared" si="1292"/>
        <v>0</v>
      </c>
      <c r="BR507" s="22">
        <f t="shared" si="1293"/>
        <v>0</v>
      </c>
      <c r="BS507" s="22">
        <f t="shared" si="1294"/>
        <v>0</v>
      </c>
      <c r="BT507" s="22">
        <f t="shared" si="1295"/>
        <v>0</v>
      </c>
      <c r="BU507" s="22">
        <f t="shared" si="1296"/>
        <v>0</v>
      </c>
      <c r="BV507" s="22">
        <f t="shared" si="1297"/>
        <v>0</v>
      </c>
      <c r="BW507" s="22">
        <f t="shared" si="1298"/>
        <v>0</v>
      </c>
      <c r="BX507" s="22">
        <f t="shared" si="1299"/>
        <v>0</v>
      </c>
      <c r="BY507" s="22">
        <f t="shared" si="1300"/>
        <v>0</v>
      </c>
      <c r="BZ507" s="22">
        <f t="shared" si="1301"/>
        <v>217.84276185600001</v>
      </c>
      <c r="CA507" s="22">
        <f t="shared" si="1302"/>
        <v>269.42942988800002</v>
      </c>
      <c r="CB507" s="22">
        <f t="shared" si="1303"/>
        <v>327.79484249308462</v>
      </c>
      <c r="CC507" s="22">
        <f t="shared" si="1304"/>
        <v>299.36264338634209</v>
      </c>
      <c r="CD507" s="22">
        <f t="shared" si="1305"/>
        <v>286.61547652491032</v>
      </c>
      <c r="CE507" s="22">
        <f t="shared" si="1306"/>
        <v>322.99982972968877</v>
      </c>
      <c r="CF507" s="22">
        <f t="shared" si="1307"/>
        <v>281.72693785436132</v>
      </c>
      <c r="CG507" s="22">
        <f t="shared" si="1308"/>
        <v>280.54868858206453</v>
      </c>
      <c r="CH507" s="22">
        <f t="shared" si="1309"/>
        <v>241.4466292439399</v>
      </c>
      <c r="CI507" s="22">
        <f t="shared" si="1310"/>
        <v>228.31781234357436</v>
      </c>
      <c r="CJ507" s="22">
        <f t="shared" si="1311"/>
        <v>238.56170997597991</v>
      </c>
      <c r="CK507" s="22">
        <f t="shared" si="1312"/>
        <v>192.23083176898916</v>
      </c>
    </row>
    <row r="508" spans="1:89" x14ac:dyDescent="0.25">
      <c r="A508" t="str">
        <f>VLOOKUP($C508,'Tech Pallet'!$A:$J,10,0)</f>
        <v>PIC</v>
      </c>
      <c r="B508" s="30" t="str">
        <f>VLOOKUP(C508,'Tech Pallet'!A:I,3,0)</f>
        <v>BJ PTS</v>
      </c>
      <c r="C508" s="12">
        <f>VLOOKUP($D508,'DU -UCC'!B:C,2,0)</f>
        <v>67794167</v>
      </c>
      <c r="D508" s="94">
        <v>10076840076571</v>
      </c>
      <c r="E508" s="95" t="s">
        <v>140</v>
      </c>
      <c r="S508" s="95">
        <v>64369</v>
      </c>
      <c r="T508" s="95">
        <v>84153</v>
      </c>
      <c r="U508" s="95">
        <v>103072.35852752844</v>
      </c>
      <c r="V508" s="95">
        <v>94036.297535923193</v>
      </c>
      <c r="W508" s="95">
        <v>94435.735995352254</v>
      </c>
      <c r="X508" s="95">
        <v>106210.77265804831</v>
      </c>
      <c r="Y508" s="95">
        <v>84088.347248467151</v>
      </c>
      <c r="Z508" s="95">
        <v>91961.261397277704</v>
      </c>
      <c r="AA508" s="95">
        <v>74722.788591214063</v>
      </c>
      <c r="AB508" s="95">
        <v>76921.859702352318</v>
      </c>
      <c r="AC508" s="95">
        <v>75150.875470622515</v>
      </c>
      <c r="AD508" s="95">
        <v>66476.491178348617</v>
      </c>
      <c r="AE508" s="23">
        <f t="shared" si="1256"/>
        <v>1015598.7883051347</v>
      </c>
      <c r="AF508">
        <f>VLOOKUP($C508,'Tech Pallet'!$A:$I,9,0)</f>
        <v>240</v>
      </c>
      <c r="AG508">
        <f>VLOOKUP($C508,'Tech Pallet'!$A:$H,8,0)</f>
        <v>3.7853439999999999E-3</v>
      </c>
      <c r="AH508" s="25">
        <f t="shared" si="1257"/>
        <v>0</v>
      </c>
      <c r="AI508" s="25">
        <f t="shared" si="1258"/>
        <v>1015598.7883051347</v>
      </c>
      <c r="AJ508" s="8">
        <f t="shared" si="1259"/>
        <v>0</v>
      </c>
      <c r="AK508" s="21">
        <f t="shared" si="1260"/>
        <v>0</v>
      </c>
      <c r="AL508" s="20">
        <f t="shared" si="1261"/>
        <v>4231.6616179380617</v>
      </c>
      <c r="AM508" s="21">
        <f t="shared" si="1262"/>
        <v>0</v>
      </c>
      <c r="AN508" s="21">
        <f t="shared" si="1263"/>
        <v>0</v>
      </c>
      <c r="AO508" s="21">
        <f t="shared" si="1264"/>
        <v>0</v>
      </c>
      <c r="AP508" s="21">
        <f t="shared" si="1265"/>
        <v>0</v>
      </c>
      <c r="AQ508" s="21">
        <f t="shared" si="1266"/>
        <v>0</v>
      </c>
      <c r="AR508" s="21">
        <f t="shared" si="1267"/>
        <v>0</v>
      </c>
      <c r="AS508" s="21">
        <f t="shared" si="1268"/>
        <v>0</v>
      </c>
      <c r="AT508" s="21">
        <f t="shared" si="1269"/>
        <v>0</v>
      </c>
      <c r="AU508" s="21">
        <f t="shared" si="1270"/>
        <v>0</v>
      </c>
      <c r="AV508" s="21">
        <f t="shared" si="1271"/>
        <v>0</v>
      </c>
      <c r="AW508" s="21">
        <f t="shared" si="1272"/>
        <v>0</v>
      </c>
      <c r="AX508" s="21">
        <f t="shared" si="1273"/>
        <v>0</v>
      </c>
      <c r="AY508" s="21">
        <f t="shared" si="1274"/>
        <v>268.20416666666665</v>
      </c>
      <c r="AZ508" s="21">
        <f t="shared" si="1275"/>
        <v>350.63749999999999</v>
      </c>
      <c r="BA508" s="21">
        <f t="shared" si="1276"/>
        <v>429.46816053136848</v>
      </c>
      <c r="BB508" s="21">
        <f t="shared" si="1277"/>
        <v>391.81790639968</v>
      </c>
      <c r="BC508" s="21">
        <f t="shared" si="1278"/>
        <v>393.4822333139677</v>
      </c>
      <c r="BD508" s="21">
        <f t="shared" si="1279"/>
        <v>442.5448860752013</v>
      </c>
      <c r="BE508" s="21">
        <f t="shared" si="1280"/>
        <v>350.3681135352798</v>
      </c>
      <c r="BF508" s="21">
        <f t="shared" si="1281"/>
        <v>383.17192248865712</v>
      </c>
      <c r="BG508" s="21">
        <f t="shared" si="1282"/>
        <v>311.34495246339191</v>
      </c>
      <c r="BH508" s="21">
        <f t="shared" si="1283"/>
        <v>320.5077487598013</v>
      </c>
      <c r="BI508" s="21">
        <f t="shared" si="1284"/>
        <v>313.12864779426047</v>
      </c>
      <c r="BJ508" s="21">
        <f t="shared" si="1285"/>
        <v>276.98537990978588</v>
      </c>
      <c r="BK508" s="17">
        <f t="shared" si="1286"/>
        <v>0</v>
      </c>
      <c r="BL508" s="22">
        <f t="shared" si="1287"/>
        <v>0</v>
      </c>
      <c r="BM508" s="22">
        <f t="shared" si="1288"/>
        <v>3844.3907797181118</v>
      </c>
      <c r="BN508" s="22">
        <f t="shared" si="1289"/>
        <v>0</v>
      </c>
      <c r="BO508" s="22">
        <f t="shared" si="1290"/>
        <v>0</v>
      </c>
      <c r="BP508" s="22">
        <f t="shared" si="1291"/>
        <v>0</v>
      </c>
      <c r="BQ508" s="22">
        <f t="shared" si="1292"/>
        <v>0</v>
      </c>
      <c r="BR508" s="22">
        <f t="shared" si="1293"/>
        <v>0</v>
      </c>
      <c r="BS508" s="22">
        <f t="shared" si="1294"/>
        <v>0</v>
      </c>
      <c r="BT508" s="22">
        <f t="shared" si="1295"/>
        <v>0</v>
      </c>
      <c r="BU508" s="22">
        <f t="shared" si="1296"/>
        <v>0</v>
      </c>
      <c r="BV508" s="22">
        <f t="shared" si="1297"/>
        <v>0</v>
      </c>
      <c r="BW508" s="22">
        <f t="shared" si="1298"/>
        <v>0</v>
      </c>
      <c r="BX508" s="22">
        <f t="shared" si="1299"/>
        <v>0</v>
      </c>
      <c r="BY508" s="22">
        <f t="shared" si="1300"/>
        <v>0</v>
      </c>
      <c r="BZ508" s="22">
        <f t="shared" si="1301"/>
        <v>243.65880793599999</v>
      </c>
      <c r="CA508" s="22">
        <f t="shared" si="1302"/>
        <v>318.54805363200001</v>
      </c>
      <c r="CB508" s="22">
        <f t="shared" si="1303"/>
        <v>390.1643339180286</v>
      </c>
      <c r="CC508" s="22">
        <f t="shared" si="1304"/>
        <v>355.95973465982166</v>
      </c>
      <c r="CD508" s="22">
        <f t="shared" si="1305"/>
        <v>357.47174663559065</v>
      </c>
      <c r="CE508" s="22">
        <f t="shared" si="1306"/>
        <v>402.04431101650721</v>
      </c>
      <c r="CF508" s="22">
        <f t="shared" si="1307"/>
        <v>318.30332072690163</v>
      </c>
      <c r="CG508" s="22">
        <f t="shared" si="1308"/>
        <v>348.10500906261677</v>
      </c>
      <c r="CH508" s="22">
        <f t="shared" si="1309"/>
        <v>282.85145945702061</v>
      </c>
      <c r="CI508" s="22">
        <f t="shared" si="1310"/>
        <v>291.17570009314113</v>
      </c>
      <c r="CJ508" s="22">
        <f t="shared" si="1311"/>
        <v>284.47191555746809</v>
      </c>
      <c r="CK508" s="22">
        <f t="shared" si="1312"/>
        <v>251.63638702301486</v>
      </c>
    </row>
    <row r="509" spans="1:89" x14ac:dyDescent="0.25">
      <c r="A509" t="str">
        <f>VLOOKUP($C509,'Tech Pallet'!$A:$J,10,0)</f>
        <v>NOV</v>
      </c>
      <c r="B509" s="30" t="str">
        <f>VLOOKUP(C509,'Tech Pallet'!A:I,3,0)</f>
        <v>Yasso Sticks</v>
      </c>
      <c r="C509" s="12">
        <f>VLOOKUP($D509,'DU -UCC'!B:C,2,0)</f>
        <v>64325510</v>
      </c>
      <c r="D509" s="94">
        <v>10851035003316</v>
      </c>
      <c r="E509" s="95" t="s">
        <v>141</v>
      </c>
      <c r="S509" s="95">
        <v>77125</v>
      </c>
      <c r="T509" s="95">
        <v>72798</v>
      </c>
      <c r="U509" s="95">
        <v>93365.823492477895</v>
      </c>
      <c r="V509" s="95">
        <v>86186.307982008671</v>
      </c>
      <c r="W509" s="95">
        <v>97679.967749763469</v>
      </c>
      <c r="X509" s="95">
        <v>113311.37121303576</v>
      </c>
      <c r="Y509" s="95">
        <v>107703.31964720399</v>
      </c>
      <c r="Z509" s="95">
        <v>110400.24192425083</v>
      </c>
      <c r="AA509" s="95">
        <v>87754.217157409454</v>
      </c>
      <c r="AB509" s="95">
        <v>79281.123305755202</v>
      </c>
      <c r="AC509" s="95">
        <v>75592.081445957592</v>
      </c>
      <c r="AD509" s="95">
        <v>63356.35956838564</v>
      </c>
      <c r="AE509" s="23">
        <f t="shared" si="1256"/>
        <v>1064553.8134862485</v>
      </c>
      <c r="AF509">
        <f>VLOOKUP($C509,'Tech Pallet'!$A:$I,9,0)</f>
        <v>187</v>
      </c>
      <c r="AG509">
        <f>VLOOKUP($C509,'Tech Pallet'!$A:$H,8,0)</f>
        <v>3.3119999999999998E-3</v>
      </c>
      <c r="AH509" s="25">
        <f t="shared" si="1257"/>
        <v>0</v>
      </c>
      <c r="AI509" s="25">
        <f t="shared" si="1258"/>
        <v>1064553.8134862485</v>
      </c>
      <c r="AJ509" s="8">
        <f t="shared" si="1259"/>
        <v>0</v>
      </c>
      <c r="AK509" s="21">
        <f t="shared" si="1260"/>
        <v>0</v>
      </c>
      <c r="AL509" s="20">
        <f t="shared" si="1261"/>
        <v>5692.8011416376921</v>
      </c>
      <c r="AM509" s="21">
        <f t="shared" si="1262"/>
        <v>0</v>
      </c>
      <c r="AN509" s="21">
        <f t="shared" si="1263"/>
        <v>0</v>
      </c>
      <c r="AO509" s="21">
        <f t="shared" si="1264"/>
        <v>0</v>
      </c>
      <c r="AP509" s="21">
        <f t="shared" si="1265"/>
        <v>0</v>
      </c>
      <c r="AQ509" s="21">
        <f t="shared" si="1266"/>
        <v>0</v>
      </c>
      <c r="AR509" s="21">
        <f t="shared" si="1267"/>
        <v>0</v>
      </c>
      <c r="AS509" s="21">
        <f t="shared" si="1268"/>
        <v>0</v>
      </c>
      <c r="AT509" s="21">
        <f t="shared" si="1269"/>
        <v>0</v>
      </c>
      <c r="AU509" s="21">
        <f t="shared" si="1270"/>
        <v>0</v>
      </c>
      <c r="AV509" s="21">
        <f t="shared" si="1271"/>
        <v>0</v>
      </c>
      <c r="AW509" s="21">
        <f t="shared" si="1272"/>
        <v>0</v>
      </c>
      <c r="AX509" s="21">
        <f t="shared" si="1273"/>
        <v>0</v>
      </c>
      <c r="AY509" s="21">
        <f t="shared" si="1274"/>
        <v>412.43315508021391</v>
      </c>
      <c r="AZ509" s="21">
        <f t="shared" si="1275"/>
        <v>389.29411764705884</v>
      </c>
      <c r="BA509" s="21">
        <f t="shared" si="1276"/>
        <v>499.2824785694005</v>
      </c>
      <c r="BB509" s="21">
        <f t="shared" si="1277"/>
        <v>460.88934749737257</v>
      </c>
      <c r="BC509" s="21">
        <f t="shared" si="1278"/>
        <v>522.35276871531266</v>
      </c>
      <c r="BD509" s="21">
        <f t="shared" si="1279"/>
        <v>605.9431615670361</v>
      </c>
      <c r="BE509" s="21">
        <f t="shared" si="1280"/>
        <v>575.95358100109081</v>
      </c>
      <c r="BF509" s="21">
        <f t="shared" si="1281"/>
        <v>590.37562526337342</v>
      </c>
      <c r="BG509" s="21">
        <f t="shared" si="1282"/>
        <v>469.27388854229656</v>
      </c>
      <c r="BH509" s="21">
        <f t="shared" si="1283"/>
        <v>423.96322623398504</v>
      </c>
      <c r="BI509" s="21">
        <f t="shared" si="1284"/>
        <v>404.23572965752726</v>
      </c>
      <c r="BJ509" s="21">
        <f t="shared" si="1285"/>
        <v>338.8040618630248</v>
      </c>
      <c r="BK509" s="17">
        <f t="shared" si="1286"/>
        <v>0</v>
      </c>
      <c r="BL509" s="22">
        <f t="shared" si="1287"/>
        <v>0</v>
      </c>
      <c r="BM509" s="22">
        <f t="shared" si="1288"/>
        <v>3525.8022302664549</v>
      </c>
      <c r="BN509" s="22">
        <f t="shared" si="1289"/>
        <v>0</v>
      </c>
      <c r="BO509" s="22">
        <f t="shared" si="1290"/>
        <v>0</v>
      </c>
      <c r="BP509" s="22">
        <f t="shared" si="1291"/>
        <v>0</v>
      </c>
      <c r="BQ509" s="22">
        <f t="shared" si="1292"/>
        <v>0</v>
      </c>
      <c r="BR509" s="22">
        <f t="shared" si="1293"/>
        <v>0</v>
      </c>
      <c r="BS509" s="22">
        <f t="shared" si="1294"/>
        <v>0</v>
      </c>
      <c r="BT509" s="22">
        <f t="shared" si="1295"/>
        <v>0</v>
      </c>
      <c r="BU509" s="22">
        <f t="shared" si="1296"/>
        <v>0</v>
      </c>
      <c r="BV509" s="22">
        <f t="shared" si="1297"/>
        <v>0</v>
      </c>
      <c r="BW509" s="22">
        <f t="shared" si="1298"/>
        <v>0</v>
      </c>
      <c r="BX509" s="22">
        <f t="shared" si="1299"/>
        <v>0</v>
      </c>
      <c r="BY509" s="22">
        <f t="shared" si="1300"/>
        <v>0</v>
      </c>
      <c r="BZ509" s="22">
        <f t="shared" si="1301"/>
        <v>255.43799999999999</v>
      </c>
      <c r="CA509" s="22">
        <f t="shared" si="1302"/>
        <v>241.10697599999997</v>
      </c>
      <c r="CB509" s="22">
        <f t="shared" si="1303"/>
        <v>309.22760740708679</v>
      </c>
      <c r="CC509" s="22">
        <f t="shared" si="1304"/>
        <v>285.4490520364127</v>
      </c>
      <c r="CD509" s="22">
        <f t="shared" si="1305"/>
        <v>323.51605318721658</v>
      </c>
      <c r="CE509" s="22">
        <f t="shared" si="1306"/>
        <v>375.2872614575744</v>
      </c>
      <c r="CF509" s="22">
        <f t="shared" si="1307"/>
        <v>356.71339467153956</v>
      </c>
      <c r="CG509" s="22">
        <f t="shared" si="1308"/>
        <v>365.64560125311874</v>
      </c>
      <c r="CH509" s="22">
        <f t="shared" si="1309"/>
        <v>290.64196722534012</v>
      </c>
      <c r="CI509" s="22">
        <f t="shared" si="1310"/>
        <v>262.57908038866123</v>
      </c>
      <c r="CJ509" s="22">
        <f t="shared" si="1311"/>
        <v>250.36097374901152</v>
      </c>
      <c r="CK509" s="22">
        <f t="shared" si="1312"/>
        <v>209.83626289049323</v>
      </c>
    </row>
    <row r="510" spans="1:89" x14ac:dyDescent="0.25">
      <c r="A510" t="str">
        <f>VLOOKUP($C510,'Tech Pallet'!$A:$J,10,0)</f>
        <v>PIC</v>
      </c>
      <c r="B510" s="30" t="str">
        <f>VLOOKUP(C510,'Tech Pallet'!A:I,3,0)</f>
        <v>48oz</v>
      </c>
      <c r="C510" s="12">
        <f>VLOOKUP($D510,'DU -UCC'!B:C,2,0)</f>
        <v>64341968</v>
      </c>
      <c r="D510" s="94">
        <v>10077567265309</v>
      </c>
      <c r="E510" s="95" t="s">
        <v>142</v>
      </c>
      <c r="S510" s="95">
        <v>41525</v>
      </c>
      <c r="T510" s="95">
        <v>45023</v>
      </c>
      <c r="U510" s="95">
        <v>63434.031232302848</v>
      </c>
      <c r="V510" s="95">
        <v>64502.112634725847</v>
      </c>
      <c r="W510" s="95">
        <v>69331.491619929569</v>
      </c>
      <c r="X510" s="95">
        <v>78852.152852012616</v>
      </c>
      <c r="Y510" s="95">
        <v>65700.814418275608</v>
      </c>
      <c r="Z510" s="95">
        <v>59034.098063914018</v>
      </c>
      <c r="AA510" s="95">
        <v>42811.483741575248</v>
      </c>
      <c r="AB510" s="95">
        <v>44692.388093631213</v>
      </c>
      <c r="AC510" s="95">
        <v>48952.1874693551</v>
      </c>
      <c r="AD510" s="95">
        <v>42441.156608366276</v>
      </c>
      <c r="AE510" s="23">
        <f t="shared" si="1256"/>
        <v>666299.91673408833</v>
      </c>
      <c r="AF510">
        <f>VLOOKUP($C510,'Tech Pallet'!$A:$I,9,0)</f>
        <v>176</v>
      </c>
      <c r="AG510">
        <f>VLOOKUP($C510,'Tech Pallet'!$A:$H,8,0)</f>
        <v>8.5199999999999998E-3</v>
      </c>
      <c r="AH510" s="25">
        <f t="shared" si="1257"/>
        <v>0</v>
      </c>
      <c r="AI510" s="25">
        <f t="shared" si="1258"/>
        <v>666299.91673408833</v>
      </c>
      <c r="AJ510" s="8">
        <f t="shared" si="1259"/>
        <v>0</v>
      </c>
      <c r="AK510" s="21">
        <f t="shared" si="1260"/>
        <v>0</v>
      </c>
      <c r="AL510" s="20">
        <f t="shared" si="1261"/>
        <v>3785.7949814436838</v>
      </c>
      <c r="AM510" s="21">
        <f t="shared" si="1262"/>
        <v>0</v>
      </c>
      <c r="AN510" s="21">
        <f t="shared" si="1263"/>
        <v>0</v>
      </c>
      <c r="AO510" s="21">
        <f t="shared" si="1264"/>
        <v>0</v>
      </c>
      <c r="AP510" s="21">
        <f t="shared" si="1265"/>
        <v>0</v>
      </c>
      <c r="AQ510" s="21">
        <f t="shared" si="1266"/>
        <v>0</v>
      </c>
      <c r="AR510" s="21">
        <f t="shared" si="1267"/>
        <v>0</v>
      </c>
      <c r="AS510" s="21">
        <f t="shared" si="1268"/>
        <v>0</v>
      </c>
      <c r="AT510" s="21">
        <f t="shared" si="1269"/>
        <v>0</v>
      </c>
      <c r="AU510" s="21">
        <f t="shared" si="1270"/>
        <v>0</v>
      </c>
      <c r="AV510" s="21">
        <f t="shared" si="1271"/>
        <v>0</v>
      </c>
      <c r="AW510" s="21">
        <f t="shared" si="1272"/>
        <v>0</v>
      </c>
      <c r="AX510" s="21">
        <f t="shared" si="1273"/>
        <v>0</v>
      </c>
      <c r="AY510" s="21">
        <f t="shared" si="1274"/>
        <v>235.9375</v>
      </c>
      <c r="AZ510" s="21">
        <f t="shared" si="1275"/>
        <v>255.8125</v>
      </c>
      <c r="BA510" s="21">
        <f t="shared" si="1276"/>
        <v>360.42063200172072</v>
      </c>
      <c r="BB510" s="21">
        <f t="shared" si="1277"/>
        <v>366.48927633366958</v>
      </c>
      <c r="BC510" s="21">
        <f t="shared" si="1278"/>
        <v>393.92892965869072</v>
      </c>
      <c r="BD510" s="21">
        <f t="shared" si="1279"/>
        <v>448.02359575007171</v>
      </c>
      <c r="BE510" s="21">
        <f t="shared" si="1280"/>
        <v>373.30008192202052</v>
      </c>
      <c r="BF510" s="21">
        <f t="shared" si="1281"/>
        <v>335.42101172678417</v>
      </c>
      <c r="BG510" s="21">
        <f t="shared" si="1282"/>
        <v>243.24706671349574</v>
      </c>
      <c r="BH510" s="21">
        <f t="shared" si="1283"/>
        <v>253.93402325926826</v>
      </c>
      <c r="BI510" s="21">
        <f t="shared" si="1284"/>
        <v>278.13742880315397</v>
      </c>
      <c r="BJ510" s="21">
        <f t="shared" si="1285"/>
        <v>241.14293527480839</v>
      </c>
      <c r="BK510" s="17">
        <f t="shared" si="1286"/>
        <v>0</v>
      </c>
      <c r="BL510" s="22">
        <f t="shared" si="1287"/>
        <v>0</v>
      </c>
      <c r="BM510" s="22">
        <f t="shared" si="1288"/>
        <v>5676.8752905744323</v>
      </c>
      <c r="BN510" s="22">
        <f t="shared" si="1289"/>
        <v>0</v>
      </c>
      <c r="BO510" s="22">
        <f t="shared" si="1290"/>
        <v>0</v>
      </c>
      <c r="BP510" s="22">
        <f t="shared" si="1291"/>
        <v>0</v>
      </c>
      <c r="BQ510" s="22">
        <f t="shared" si="1292"/>
        <v>0</v>
      </c>
      <c r="BR510" s="22">
        <f t="shared" si="1293"/>
        <v>0</v>
      </c>
      <c r="BS510" s="22">
        <f t="shared" si="1294"/>
        <v>0</v>
      </c>
      <c r="BT510" s="22">
        <f t="shared" si="1295"/>
        <v>0</v>
      </c>
      <c r="BU510" s="22">
        <f t="shared" si="1296"/>
        <v>0</v>
      </c>
      <c r="BV510" s="22">
        <f t="shared" si="1297"/>
        <v>0</v>
      </c>
      <c r="BW510" s="22">
        <f t="shared" si="1298"/>
        <v>0</v>
      </c>
      <c r="BX510" s="22">
        <f t="shared" si="1299"/>
        <v>0</v>
      </c>
      <c r="BY510" s="22">
        <f t="shared" si="1300"/>
        <v>0</v>
      </c>
      <c r="BZ510" s="22">
        <f t="shared" si="1301"/>
        <v>353.79300000000001</v>
      </c>
      <c r="CA510" s="22">
        <f t="shared" si="1302"/>
        <v>383.59595999999999</v>
      </c>
      <c r="CB510" s="22">
        <f t="shared" si="1303"/>
        <v>540.45794609922029</v>
      </c>
      <c r="CC510" s="22">
        <f t="shared" si="1304"/>
        <v>549.55799964786422</v>
      </c>
      <c r="CD510" s="22">
        <f t="shared" si="1305"/>
        <v>590.70430860179988</v>
      </c>
      <c r="CE510" s="22">
        <f t="shared" si="1306"/>
        <v>671.82034229914746</v>
      </c>
      <c r="CF510" s="22">
        <f t="shared" si="1307"/>
        <v>559.77093884370811</v>
      </c>
      <c r="CG510" s="22">
        <f t="shared" si="1308"/>
        <v>502.97051550454739</v>
      </c>
      <c r="CH510" s="22">
        <f t="shared" si="1309"/>
        <v>364.75384147822109</v>
      </c>
      <c r="CI510" s="22">
        <f t="shared" si="1310"/>
        <v>380.77914655773793</v>
      </c>
      <c r="CJ510" s="22">
        <f t="shared" si="1311"/>
        <v>417.07263723890543</v>
      </c>
      <c r="CK510" s="22">
        <f t="shared" si="1312"/>
        <v>361.59865430328068</v>
      </c>
    </row>
    <row r="511" spans="1:89" x14ac:dyDescent="0.25">
      <c r="A511" t="str">
        <f>VLOOKUP($C511,'Tech Pallet'!$A:$J,10,0)</f>
        <v>PIC</v>
      </c>
      <c r="B511" s="30" t="str">
        <f>VLOOKUP(C511,'Tech Pallet'!A:I,3,0)</f>
        <v>48oz</v>
      </c>
      <c r="C511" s="12">
        <f>VLOOKUP($D511,'DU -UCC'!B:C,2,0)</f>
        <v>68817792</v>
      </c>
      <c r="D511" s="94">
        <v>10077567254341</v>
      </c>
      <c r="E511" s="95" t="s">
        <v>143</v>
      </c>
      <c r="S511" s="95">
        <v>48884</v>
      </c>
      <c r="T511" s="95">
        <v>52229</v>
      </c>
      <c r="U511" s="95">
        <v>74775.470325448172</v>
      </c>
      <c r="V511" s="95">
        <v>71936.183871411704</v>
      </c>
      <c r="W511" s="95">
        <v>76131.995702646149</v>
      </c>
      <c r="X511" s="95">
        <v>95273.345800637922</v>
      </c>
      <c r="Y511" s="95">
        <v>70437.410286967497</v>
      </c>
      <c r="Z511" s="95">
        <v>65497.998910255803</v>
      </c>
      <c r="AA511" s="95">
        <v>48998.393122179812</v>
      </c>
      <c r="AB511" s="95">
        <v>50953.908863286204</v>
      </c>
      <c r="AC511" s="95">
        <v>54161.76561399499</v>
      </c>
      <c r="AD511" s="95">
        <v>48613.303544267124</v>
      </c>
      <c r="AE511" s="23">
        <f t="shared" si="1256"/>
        <v>757892.77604109538</v>
      </c>
      <c r="AF511">
        <f>VLOOKUP($C511,'Tech Pallet'!$A:$I,9,0)</f>
        <v>154</v>
      </c>
      <c r="AG511">
        <f>VLOOKUP($C511,'Tech Pallet'!$A:$H,8,0)</f>
        <v>8.5199999999999998E-3</v>
      </c>
      <c r="AH511" s="25">
        <f t="shared" si="1257"/>
        <v>0</v>
      </c>
      <c r="AI511" s="25">
        <f t="shared" si="1258"/>
        <v>757892.77604109538</v>
      </c>
      <c r="AJ511" s="8">
        <f t="shared" si="1259"/>
        <v>0</v>
      </c>
      <c r="AK511" s="21">
        <f t="shared" si="1260"/>
        <v>0</v>
      </c>
      <c r="AL511" s="20">
        <f t="shared" si="1261"/>
        <v>4921.3816626045154</v>
      </c>
      <c r="AM511" s="21">
        <f t="shared" si="1262"/>
        <v>0</v>
      </c>
      <c r="AN511" s="21">
        <f t="shared" si="1263"/>
        <v>0</v>
      </c>
      <c r="AO511" s="21">
        <f t="shared" si="1264"/>
        <v>0</v>
      </c>
      <c r="AP511" s="21">
        <f t="shared" si="1265"/>
        <v>0</v>
      </c>
      <c r="AQ511" s="21">
        <f t="shared" si="1266"/>
        <v>0</v>
      </c>
      <c r="AR511" s="21">
        <f t="shared" si="1267"/>
        <v>0</v>
      </c>
      <c r="AS511" s="21">
        <f t="shared" si="1268"/>
        <v>0</v>
      </c>
      <c r="AT511" s="21">
        <f t="shared" si="1269"/>
        <v>0</v>
      </c>
      <c r="AU511" s="21">
        <f t="shared" si="1270"/>
        <v>0</v>
      </c>
      <c r="AV511" s="21">
        <f t="shared" si="1271"/>
        <v>0</v>
      </c>
      <c r="AW511" s="21">
        <f t="shared" si="1272"/>
        <v>0</v>
      </c>
      <c r="AX511" s="21">
        <f t="shared" si="1273"/>
        <v>0</v>
      </c>
      <c r="AY511" s="21">
        <f t="shared" si="1274"/>
        <v>317.42857142857144</v>
      </c>
      <c r="AZ511" s="21">
        <f t="shared" si="1275"/>
        <v>339.14935064935065</v>
      </c>
      <c r="BA511" s="21">
        <f t="shared" si="1276"/>
        <v>485.55500211329979</v>
      </c>
      <c r="BB511" s="21">
        <f t="shared" si="1277"/>
        <v>467.11807708708898</v>
      </c>
      <c r="BC511" s="21">
        <f t="shared" si="1278"/>
        <v>494.36360845874123</v>
      </c>
      <c r="BD511" s="21">
        <f t="shared" si="1279"/>
        <v>618.65808961453195</v>
      </c>
      <c r="BE511" s="21">
        <f t="shared" si="1280"/>
        <v>457.38578108420455</v>
      </c>
      <c r="BF511" s="21">
        <f t="shared" si="1281"/>
        <v>425.31168123542727</v>
      </c>
      <c r="BG511" s="21">
        <f t="shared" si="1282"/>
        <v>318.1713839102585</v>
      </c>
      <c r="BH511" s="21">
        <f t="shared" si="1283"/>
        <v>330.86953807328706</v>
      </c>
      <c r="BI511" s="21">
        <f t="shared" si="1284"/>
        <v>351.69977671425318</v>
      </c>
      <c r="BJ511" s="21">
        <f t="shared" si="1285"/>
        <v>315.67080223550079</v>
      </c>
      <c r="BK511" s="17">
        <f t="shared" si="1286"/>
        <v>0</v>
      </c>
      <c r="BL511" s="22">
        <f t="shared" si="1287"/>
        <v>0</v>
      </c>
      <c r="BM511" s="22">
        <f t="shared" si="1288"/>
        <v>6457.2464518701327</v>
      </c>
      <c r="BN511" s="22">
        <f t="shared" si="1289"/>
        <v>0</v>
      </c>
      <c r="BO511" s="22">
        <f t="shared" si="1290"/>
        <v>0</v>
      </c>
      <c r="BP511" s="22">
        <f t="shared" si="1291"/>
        <v>0</v>
      </c>
      <c r="BQ511" s="22">
        <f t="shared" si="1292"/>
        <v>0</v>
      </c>
      <c r="BR511" s="22">
        <f t="shared" si="1293"/>
        <v>0</v>
      </c>
      <c r="BS511" s="22">
        <f t="shared" si="1294"/>
        <v>0</v>
      </c>
      <c r="BT511" s="22">
        <f t="shared" si="1295"/>
        <v>0</v>
      </c>
      <c r="BU511" s="22">
        <f t="shared" si="1296"/>
        <v>0</v>
      </c>
      <c r="BV511" s="22">
        <f t="shared" si="1297"/>
        <v>0</v>
      </c>
      <c r="BW511" s="22">
        <f t="shared" si="1298"/>
        <v>0</v>
      </c>
      <c r="BX511" s="22">
        <f t="shared" si="1299"/>
        <v>0</v>
      </c>
      <c r="BY511" s="22">
        <f t="shared" si="1300"/>
        <v>0</v>
      </c>
      <c r="BZ511" s="22">
        <f t="shared" si="1301"/>
        <v>416.49167999999997</v>
      </c>
      <c r="CA511" s="22">
        <f t="shared" si="1302"/>
        <v>444.99108000000001</v>
      </c>
      <c r="CB511" s="22">
        <f t="shared" si="1303"/>
        <v>637.0870071728184</v>
      </c>
      <c r="CC511" s="22">
        <f t="shared" si="1304"/>
        <v>612.89628658442768</v>
      </c>
      <c r="CD511" s="22">
        <f t="shared" si="1305"/>
        <v>648.64460338654521</v>
      </c>
      <c r="CE511" s="22">
        <f t="shared" si="1306"/>
        <v>811.72890622143507</v>
      </c>
      <c r="CF511" s="22">
        <f t="shared" si="1307"/>
        <v>600.12673564496311</v>
      </c>
      <c r="CG511" s="22">
        <f t="shared" si="1308"/>
        <v>558.04295071537945</v>
      </c>
      <c r="CH511" s="22">
        <f t="shared" si="1309"/>
        <v>417.46630940097197</v>
      </c>
      <c r="CI511" s="22">
        <f t="shared" si="1310"/>
        <v>434.12730351519843</v>
      </c>
      <c r="CJ511" s="22">
        <f t="shared" si="1311"/>
        <v>461.45824303123732</v>
      </c>
      <c r="CK511" s="22">
        <f t="shared" si="1312"/>
        <v>414.18534619715587</v>
      </c>
    </row>
    <row r="512" spans="1:89" x14ac:dyDescent="0.25">
      <c r="A512" t="str">
        <f>VLOOKUP($C512,'Tech Pallet'!$A:$J,10,0)</f>
        <v>PIC</v>
      </c>
      <c r="B512" s="30" t="str">
        <f>VLOOKUP(C512,'Tech Pallet'!A:I,3,0)</f>
        <v>48oz</v>
      </c>
      <c r="C512" s="12">
        <f>VLOOKUP($D512,'DU -UCC'!B:C,2,0)</f>
        <v>64988056</v>
      </c>
      <c r="D512" s="94">
        <v>10077567254402</v>
      </c>
      <c r="E512" s="95" t="s">
        <v>144</v>
      </c>
      <c r="S512" s="95">
        <v>55549</v>
      </c>
      <c r="T512" s="95">
        <v>55364</v>
      </c>
      <c r="U512" s="95">
        <v>79868.995591205705</v>
      </c>
      <c r="V512" s="95">
        <v>73607.027128685761</v>
      </c>
      <c r="W512" s="95">
        <v>76737.414038431481</v>
      </c>
      <c r="X512" s="95">
        <v>91510.939751329672</v>
      </c>
      <c r="Y512" s="95">
        <v>74891.062029724068</v>
      </c>
      <c r="Z512" s="95">
        <v>70388.660527186861</v>
      </c>
      <c r="AA512" s="95">
        <v>50717.845752276437</v>
      </c>
      <c r="AB512" s="95">
        <v>56703.640914712982</v>
      </c>
      <c r="AC512" s="95">
        <v>70635.124486112691</v>
      </c>
      <c r="AD512" s="95">
        <v>53512.190709711773</v>
      </c>
      <c r="AE512" s="23">
        <f t="shared" si="1256"/>
        <v>809485.90092937753</v>
      </c>
      <c r="AF512">
        <f>VLOOKUP($C512,'Tech Pallet'!$A:$I,9,0)</f>
        <v>176</v>
      </c>
      <c r="AG512">
        <f>VLOOKUP($C512,'Tech Pallet'!$A:$H,8,0)</f>
        <v>8.513999999999999E-3</v>
      </c>
      <c r="AH512" s="25">
        <f t="shared" si="1257"/>
        <v>0</v>
      </c>
      <c r="AI512" s="25">
        <f t="shared" si="1258"/>
        <v>809485.90092937753</v>
      </c>
      <c r="AJ512" s="8">
        <f t="shared" si="1259"/>
        <v>0</v>
      </c>
      <c r="AK512" s="21">
        <f t="shared" si="1260"/>
        <v>0</v>
      </c>
      <c r="AL512" s="20">
        <f t="shared" si="1261"/>
        <v>4599.351709826009</v>
      </c>
      <c r="AM512" s="21">
        <f t="shared" si="1262"/>
        <v>0</v>
      </c>
      <c r="AN512" s="21">
        <f t="shared" si="1263"/>
        <v>0</v>
      </c>
      <c r="AO512" s="21">
        <f t="shared" si="1264"/>
        <v>0</v>
      </c>
      <c r="AP512" s="21">
        <f t="shared" si="1265"/>
        <v>0</v>
      </c>
      <c r="AQ512" s="21">
        <f t="shared" si="1266"/>
        <v>0</v>
      </c>
      <c r="AR512" s="21">
        <f t="shared" si="1267"/>
        <v>0</v>
      </c>
      <c r="AS512" s="21">
        <f t="shared" si="1268"/>
        <v>0</v>
      </c>
      <c r="AT512" s="21">
        <f t="shared" si="1269"/>
        <v>0</v>
      </c>
      <c r="AU512" s="21">
        <f t="shared" si="1270"/>
        <v>0</v>
      </c>
      <c r="AV512" s="21">
        <f t="shared" si="1271"/>
        <v>0</v>
      </c>
      <c r="AW512" s="21">
        <f t="shared" si="1272"/>
        <v>0</v>
      </c>
      <c r="AX512" s="21">
        <f t="shared" si="1273"/>
        <v>0</v>
      </c>
      <c r="AY512" s="21">
        <f t="shared" si="1274"/>
        <v>315.61931818181819</v>
      </c>
      <c r="AZ512" s="21">
        <f t="shared" si="1275"/>
        <v>314.56818181818181</v>
      </c>
      <c r="BA512" s="21">
        <f t="shared" si="1276"/>
        <v>453.8011113136688</v>
      </c>
      <c r="BB512" s="21">
        <f t="shared" si="1277"/>
        <v>418.22174504935089</v>
      </c>
      <c r="BC512" s="21">
        <f t="shared" si="1278"/>
        <v>436.00803430926976</v>
      </c>
      <c r="BD512" s="21">
        <f t="shared" si="1279"/>
        <v>519.94852131437312</v>
      </c>
      <c r="BE512" s="21">
        <f t="shared" si="1280"/>
        <v>425.51739789615948</v>
      </c>
      <c r="BF512" s="21">
        <f t="shared" si="1281"/>
        <v>399.93557117719809</v>
      </c>
      <c r="BG512" s="21">
        <f t="shared" si="1282"/>
        <v>288.16957813793431</v>
      </c>
      <c r="BH512" s="21">
        <f t="shared" si="1283"/>
        <v>322.17977792450557</v>
      </c>
      <c r="BI512" s="21">
        <f t="shared" si="1284"/>
        <v>401.33593458018572</v>
      </c>
      <c r="BJ512" s="21">
        <f t="shared" si="1285"/>
        <v>304.04653812336232</v>
      </c>
      <c r="BK512" s="17">
        <f t="shared" si="1286"/>
        <v>0</v>
      </c>
      <c r="BL512" s="22">
        <f t="shared" si="1287"/>
        <v>0</v>
      </c>
      <c r="BM512" s="22">
        <f t="shared" si="1288"/>
        <v>6891.9629605127193</v>
      </c>
      <c r="BN512" s="22">
        <f t="shared" si="1289"/>
        <v>0</v>
      </c>
      <c r="BO512" s="22">
        <f t="shared" si="1290"/>
        <v>0</v>
      </c>
      <c r="BP512" s="22">
        <f t="shared" si="1291"/>
        <v>0</v>
      </c>
      <c r="BQ512" s="22">
        <f t="shared" si="1292"/>
        <v>0</v>
      </c>
      <c r="BR512" s="22">
        <f t="shared" si="1293"/>
        <v>0</v>
      </c>
      <c r="BS512" s="22">
        <f t="shared" si="1294"/>
        <v>0</v>
      </c>
      <c r="BT512" s="22">
        <f t="shared" si="1295"/>
        <v>0</v>
      </c>
      <c r="BU512" s="22">
        <f t="shared" si="1296"/>
        <v>0</v>
      </c>
      <c r="BV512" s="22">
        <f t="shared" si="1297"/>
        <v>0</v>
      </c>
      <c r="BW512" s="22">
        <f t="shared" si="1298"/>
        <v>0</v>
      </c>
      <c r="BX512" s="22">
        <f t="shared" si="1299"/>
        <v>0</v>
      </c>
      <c r="BY512" s="22">
        <f t="shared" si="1300"/>
        <v>0</v>
      </c>
      <c r="BZ512" s="22">
        <f t="shared" si="1301"/>
        <v>472.94418599999995</v>
      </c>
      <c r="CA512" s="22">
        <f t="shared" si="1302"/>
        <v>471.36909599999996</v>
      </c>
      <c r="CB512" s="22">
        <f t="shared" si="1303"/>
        <v>680.00462846352525</v>
      </c>
      <c r="CC512" s="22">
        <f t="shared" si="1304"/>
        <v>626.6902289736305</v>
      </c>
      <c r="CD512" s="22">
        <f t="shared" si="1305"/>
        <v>653.34234312320552</v>
      </c>
      <c r="CE512" s="22">
        <f t="shared" si="1306"/>
        <v>779.12414104282072</v>
      </c>
      <c r="CF512" s="22">
        <f t="shared" si="1307"/>
        <v>637.62250212107062</v>
      </c>
      <c r="CG512" s="22">
        <f t="shared" si="1308"/>
        <v>599.28905572846884</v>
      </c>
      <c r="CH512" s="22">
        <f t="shared" si="1309"/>
        <v>431.81173873488154</v>
      </c>
      <c r="CI512" s="22">
        <f t="shared" si="1310"/>
        <v>482.77479874786627</v>
      </c>
      <c r="CJ512" s="22">
        <f t="shared" si="1311"/>
        <v>601.38744987476343</v>
      </c>
      <c r="CK512" s="22">
        <f t="shared" si="1312"/>
        <v>455.602791702486</v>
      </c>
    </row>
    <row r="513" spans="1:89" x14ac:dyDescent="0.25">
      <c r="A513" t="str">
        <f>VLOOKUP($C513,'Tech Pallet'!$A:$J,10,0)</f>
        <v>PIC</v>
      </c>
      <c r="B513" s="30" t="str">
        <f>VLOOKUP(C513,'Tech Pallet'!A:I,3,0)</f>
        <v>48oz</v>
      </c>
      <c r="C513" s="12">
        <f>VLOOKUP($D513,'DU -UCC'!B:C,2,0)</f>
        <v>69568828</v>
      </c>
      <c r="D513" s="94">
        <v>10077567283235</v>
      </c>
      <c r="E513" s="95" t="s">
        <v>145</v>
      </c>
      <c r="S513" s="95">
        <v>64028</v>
      </c>
      <c r="T513" s="95">
        <v>56478</v>
      </c>
      <c r="U513" s="95">
        <v>117558.30054729877</v>
      </c>
      <c r="V513" s="95">
        <v>62020.415415179385</v>
      </c>
      <c r="W513" s="95">
        <v>72225.803235809857</v>
      </c>
      <c r="X513" s="95">
        <v>86583.855254623268</v>
      </c>
      <c r="Y513" s="95">
        <v>83393.877277066611</v>
      </c>
      <c r="Z513" s="95">
        <v>75860.512638259737</v>
      </c>
      <c r="AA513" s="95">
        <v>68576.025773328889</v>
      </c>
      <c r="AB513" s="95">
        <v>64853.679317818001</v>
      </c>
      <c r="AC513" s="95">
        <v>62765.363218833336</v>
      </c>
      <c r="AD513" s="95">
        <v>52663.019754900146</v>
      </c>
      <c r="AE513" s="23">
        <f t="shared" si="1256"/>
        <v>867006.85243311804</v>
      </c>
      <c r="AF513">
        <f>VLOOKUP($C513,'Tech Pallet'!$A:$I,9,0)</f>
        <v>176</v>
      </c>
      <c r="AG513">
        <f>VLOOKUP($C513,'Tech Pallet'!$A:$H,8,0)</f>
        <v>8.5199999999999998E-3</v>
      </c>
      <c r="AH513" s="25">
        <f t="shared" si="1257"/>
        <v>0</v>
      </c>
      <c r="AI513" s="25">
        <f t="shared" si="1258"/>
        <v>867006.85243311804</v>
      </c>
      <c r="AJ513" s="8">
        <f t="shared" si="1259"/>
        <v>0</v>
      </c>
      <c r="AK513" s="21">
        <f t="shared" si="1260"/>
        <v>0</v>
      </c>
      <c r="AL513" s="20">
        <f t="shared" si="1261"/>
        <v>4926.1752979154435</v>
      </c>
      <c r="AM513" s="21">
        <f t="shared" si="1262"/>
        <v>0</v>
      </c>
      <c r="AN513" s="21">
        <f t="shared" si="1263"/>
        <v>0</v>
      </c>
      <c r="AO513" s="21">
        <f t="shared" si="1264"/>
        <v>0</v>
      </c>
      <c r="AP513" s="21">
        <f t="shared" si="1265"/>
        <v>0</v>
      </c>
      <c r="AQ513" s="21">
        <f t="shared" si="1266"/>
        <v>0</v>
      </c>
      <c r="AR513" s="21">
        <f t="shared" si="1267"/>
        <v>0</v>
      </c>
      <c r="AS513" s="21">
        <f t="shared" si="1268"/>
        <v>0</v>
      </c>
      <c r="AT513" s="21">
        <f t="shared" si="1269"/>
        <v>0</v>
      </c>
      <c r="AU513" s="21">
        <f t="shared" si="1270"/>
        <v>0</v>
      </c>
      <c r="AV513" s="21">
        <f t="shared" si="1271"/>
        <v>0</v>
      </c>
      <c r="AW513" s="21">
        <f t="shared" si="1272"/>
        <v>0</v>
      </c>
      <c r="AX513" s="21">
        <f t="shared" si="1273"/>
        <v>0</v>
      </c>
      <c r="AY513" s="21">
        <f t="shared" si="1274"/>
        <v>363.79545454545456</v>
      </c>
      <c r="AZ513" s="21">
        <f t="shared" si="1275"/>
        <v>320.89772727272725</v>
      </c>
      <c r="BA513" s="21">
        <f t="shared" si="1276"/>
        <v>667.94488947328853</v>
      </c>
      <c r="BB513" s="21">
        <f t="shared" si="1277"/>
        <v>352.38872394988289</v>
      </c>
      <c r="BC513" s="21">
        <f t="shared" si="1278"/>
        <v>410.37388202164692</v>
      </c>
      <c r="BD513" s="21">
        <f t="shared" si="1279"/>
        <v>491.95372303763219</v>
      </c>
      <c r="BE513" s="21">
        <f t="shared" si="1280"/>
        <v>473.82884816515121</v>
      </c>
      <c r="BF513" s="21">
        <f t="shared" si="1281"/>
        <v>431.02563999011215</v>
      </c>
      <c r="BG513" s="21">
        <f t="shared" si="1282"/>
        <v>389.6365100757323</v>
      </c>
      <c r="BH513" s="21">
        <f t="shared" si="1283"/>
        <v>368.48681430578409</v>
      </c>
      <c r="BI513" s="21">
        <f t="shared" si="1284"/>
        <v>356.62138192518938</v>
      </c>
      <c r="BJ513" s="21">
        <f t="shared" si="1285"/>
        <v>299.22170315284171</v>
      </c>
      <c r="BK513" s="17">
        <f t="shared" si="1286"/>
        <v>0</v>
      </c>
      <c r="BL513" s="22">
        <f t="shared" si="1287"/>
        <v>0</v>
      </c>
      <c r="BM513" s="22">
        <f t="shared" si="1288"/>
        <v>7386.8983827301654</v>
      </c>
      <c r="BN513" s="22">
        <f t="shared" si="1289"/>
        <v>0</v>
      </c>
      <c r="BO513" s="22">
        <f t="shared" si="1290"/>
        <v>0</v>
      </c>
      <c r="BP513" s="22">
        <f t="shared" si="1291"/>
        <v>0</v>
      </c>
      <c r="BQ513" s="22">
        <f t="shared" si="1292"/>
        <v>0</v>
      </c>
      <c r="BR513" s="22">
        <f t="shared" si="1293"/>
        <v>0</v>
      </c>
      <c r="BS513" s="22">
        <f t="shared" si="1294"/>
        <v>0</v>
      </c>
      <c r="BT513" s="22">
        <f t="shared" si="1295"/>
        <v>0</v>
      </c>
      <c r="BU513" s="22">
        <f t="shared" si="1296"/>
        <v>0</v>
      </c>
      <c r="BV513" s="22">
        <f t="shared" si="1297"/>
        <v>0</v>
      </c>
      <c r="BW513" s="22">
        <f t="shared" si="1298"/>
        <v>0</v>
      </c>
      <c r="BX513" s="22">
        <f t="shared" si="1299"/>
        <v>0</v>
      </c>
      <c r="BY513" s="22">
        <f t="shared" si="1300"/>
        <v>0</v>
      </c>
      <c r="BZ513" s="22">
        <f t="shared" si="1301"/>
        <v>545.51855999999998</v>
      </c>
      <c r="CA513" s="22">
        <f t="shared" si="1302"/>
        <v>481.19256000000001</v>
      </c>
      <c r="CB513" s="22">
        <f t="shared" si="1303"/>
        <v>1001.5967206629855</v>
      </c>
      <c r="CC513" s="22">
        <f t="shared" si="1304"/>
        <v>528.41393933732832</v>
      </c>
      <c r="CD513" s="22">
        <f t="shared" si="1305"/>
        <v>615.36384356909991</v>
      </c>
      <c r="CE513" s="22">
        <f t="shared" si="1306"/>
        <v>737.6944467693902</v>
      </c>
      <c r="CF513" s="22">
        <f t="shared" si="1307"/>
        <v>710.51583440060756</v>
      </c>
      <c r="CG513" s="22">
        <f t="shared" si="1308"/>
        <v>646.331567677973</v>
      </c>
      <c r="CH513" s="22">
        <f t="shared" si="1309"/>
        <v>584.26773958876208</v>
      </c>
      <c r="CI513" s="22">
        <f t="shared" si="1310"/>
        <v>552.55334778780934</v>
      </c>
      <c r="CJ513" s="22">
        <f t="shared" si="1311"/>
        <v>534.76089462445998</v>
      </c>
      <c r="CK513" s="22">
        <f t="shared" si="1312"/>
        <v>448.68892831174924</v>
      </c>
    </row>
    <row r="514" spans="1:89" x14ac:dyDescent="0.25">
      <c r="A514" t="str">
        <f>VLOOKUP($C514,'Tech Pallet'!$A:$J,10,0)</f>
        <v>NOV</v>
      </c>
      <c r="B514" s="30" t="str">
        <f>VLOOKUP(C514,'Tech Pallet'!A:I,3,0)</f>
        <v>ESS</v>
      </c>
      <c r="C514" s="12">
        <f>VLOOKUP($D514,'DU -UCC'!B:C,2,0)</f>
        <v>64875812</v>
      </c>
      <c r="D514" s="94">
        <v>10075856728719</v>
      </c>
      <c r="E514" s="95" t="s">
        <v>146</v>
      </c>
      <c r="S514" s="95">
        <v>62604</v>
      </c>
      <c r="T514" s="95">
        <v>79608</v>
      </c>
      <c r="U514" s="95">
        <v>91197.830000000016</v>
      </c>
      <c r="V514" s="95">
        <v>80108.959999999992</v>
      </c>
      <c r="W514" s="95">
        <v>105870.28</v>
      </c>
      <c r="X514" s="95">
        <v>123060.01999999997</v>
      </c>
      <c r="Y514" s="95">
        <v>103807.82</v>
      </c>
      <c r="Z514" s="95">
        <v>88925.500000000015</v>
      </c>
      <c r="AA514" s="95">
        <v>77343.180000000008</v>
      </c>
      <c r="AB514" s="95">
        <v>73211.53</v>
      </c>
      <c r="AC514" s="95">
        <v>61747.62</v>
      </c>
      <c r="AD514" s="95">
        <v>58788.79</v>
      </c>
      <c r="AE514" s="23">
        <f t="shared" si="1256"/>
        <v>1006273.5300000003</v>
      </c>
      <c r="AF514">
        <f>VLOOKUP($C514,'Tech Pallet'!$A:$I,9,0)</f>
        <v>108</v>
      </c>
      <c r="AG514">
        <f>VLOOKUP($C514,'Tech Pallet'!$A:$H,8,0)</f>
        <v>6.0000000000000001E-3</v>
      </c>
      <c r="AH514" s="25">
        <f t="shared" si="1257"/>
        <v>0</v>
      </c>
      <c r="AI514" s="25">
        <f t="shared" si="1258"/>
        <v>1006273.5300000003</v>
      </c>
      <c r="AJ514" s="8">
        <f t="shared" si="1259"/>
        <v>0</v>
      </c>
      <c r="AK514" s="21">
        <f t="shared" si="1260"/>
        <v>0</v>
      </c>
      <c r="AL514" s="20">
        <f t="shared" si="1261"/>
        <v>9317.3475000000017</v>
      </c>
      <c r="AM514" s="21">
        <f t="shared" si="1262"/>
        <v>0</v>
      </c>
      <c r="AN514" s="21">
        <f t="shared" si="1263"/>
        <v>0</v>
      </c>
      <c r="AO514" s="21">
        <f t="shared" si="1264"/>
        <v>0</v>
      </c>
      <c r="AP514" s="21">
        <f t="shared" si="1265"/>
        <v>0</v>
      </c>
      <c r="AQ514" s="21">
        <f t="shared" si="1266"/>
        <v>0</v>
      </c>
      <c r="AR514" s="21">
        <f t="shared" si="1267"/>
        <v>0</v>
      </c>
      <c r="AS514" s="21">
        <f t="shared" si="1268"/>
        <v>0</v>
      </c>
      <c r="AT514" s="21">
        <f t="shared" si="1269"/>
        <v>0</v>
      </c>
      <c r="AU514" s="21">
        <f t="shared" si="1270"/>
        <v>0</v>
      </c>
      <c r="AV514" s="21">
        <f t="shared" si="1271"/>
        <v>0</v>
      </c>
      <c r="AW514" s="21">
        <f t="shared" si="1272"/>
        <v>0</v>
      </c>
      <c r="AX514" s="21">
        <f t="shared" si="1273"/>
        <v>0</v>
      </c>
      <c r="AY514" s="21">
        <f t="shared" si="1274"/>
        <v>579.66666666666663</v>
      </c>
      <c r="AZ514" s="21">
        <f t="shared" si="1275"/>
        <v>737.11111111111109</v>
      </c>
      <c r="BA514" s="21">
        <f t="shared" si="1276"/>
        <v>844.42435185185195</v>
      </c>
      <c r="BB514" s="21">
        <f t="shared" si="1277"/>
        <v>741.74962962962957</v>
      </c>
      <c r="BC514" s="21">
        <f t="shared" si="1278"/>
        <v>980.28037037037041</v>
      </c>
      <c r="BD514" s="21">
        <f t="shared" si="1279"/>
        <v>1139.4446296296294</v>
      </c>
      <c r="BE514" s="21">
        <f t="shared" si="1280"/>
        <v>961.18351851851855</v>
      </c>
      <c r="BF514" s="21">
        <f t="shared" si="1281"/>
        <v>823.38425925925935</v>
      </c>
      <c r="BG514" s="21">
        <f t="shared" si="1282"/>
        <v>716.14055555555558</v>
      </c>
      <c r="BH514" s="21">
        <f t="shared" si="1283"/>
        <v>677.88453703703703</v>
      </c>
      <c r="BI514" s="21">
        <f t="shared" si="1284"/>
        <v>571.73722222222227</v>
      </c>
      <c r="BJ514" s="21">
        <f t="shared" si="1285"/>
        <v>544.34064814814815</v>
      </c>
      <c r="BK514" s="17">
        <f t="shared" si="1286"/>
        <v>0</v>
      </c>
      <c r="BL514" s="22">
        <f t="shared" si="1287"/>
        <v>0</v>
      </c>
      <c r="BM514" s="22">
        <f t="shared" si="1288"/>
        <v>6037.6411800000014</v>
      </c>
      <c r="BN514" s="22">
        <f t="shared" si="1289"/>
        <v>0</v>
      </c>
      <c r="BO514" s="22">
        <f t="shared" si="1290"/>
        <v>0</v>
      </c>
      <c r="BP514" s="22">
        <f t="shared" si="1291"/>
        <v>0</v>
      </c>
      <c r="BQ514" s="22">
        <f t="shared" si="1292"/>
        <v>0</v>
      </c>
      <c r="BR514" s="22">
        <f t="shared" si="1293"/>
        <v>0</v>
      </c>
      <c r="BS514" s="22">
        <f t="shared" si="1294"/>
        <v>0</v>
      </c>
      <c r="BT514" s="22">
        <f t="shared" si="1295"/>
        <v>0</v>
      </c>
      <c r="BU514" s="22">
        <f t="shared" si="1296"/>
        <v>0</v>
      </c>
      <c r="BV514" s="22">
        <f t="shared" si="1297"/>
        <v>0</v>
      </c>
      <c r="BW514" s="22">
        <f t="shared" si="1298"/>
        <v>0</v>
      </c>
      <c r="BX514" s="22">
        <f t="shared" si="1299"/>
        <v>0</v>
      </c>
      <c r="BY514" s="22">
        <f t="shared" si="1300"/>
        <v>0</v>
      </c>
      <c r="BZ514" s="22">
        <f t="shared" si="1301"/>
        <v>375.62400000000002</v>
      </c>
      <c r="CA514" s="22">
        <f t="shared" si="1302"/>
        <v>477.64800000000002</v>
      </c>
      <c r="CB514" s="22">
        <f t="shared" si="1303"/>
        <v>547.18698000000006</v>
      </c>
      <c r="CC514" s="22">
        <f t="shared" si="1304"/>
        <v>480.65375999999998</v>
      </c>
      <c r="CD514" s="22">
        <f t="shared" si="1305"/>
        <v>635.22167999999999</v>
      </c>
      <c r="CE514" s="22">
        <f t="shared" si="1306"/>
        <v>738.36011999999982</v>
      </c>
      <c r="CF514" s="22">
        <f t="shared" si="1307"/>
        <v>622.84692000000007</v>
      </c>
      <c r="CG514" s="22">
        <f t="shared" si="1308"/>
        <v>533.55300000000011</v>
      </c>
      <c r="CH514" s="22">
        <f t="shared" si="1309"/>
        <v>464.05908000000005</v>
      </c>
      <c r="CI514" s="22">
        <f t="shared" si="1310"/>
        <v>439.26918000000001</v>
      </c>
      <c r="CJ514" s="22">
        <f t="shared" si="1311"/>
        <v>370.48572000000001</v>
      </c>
      <c r="CK514" s="22">
        <f t="shared" si="1312"/>
        <v>352.73274000000004</v>
      </c>
    </row>
    <row r="515" spans="1:89" x14ac:dyDescent="0.25">
      <c r="A515" t="str">
        <f>VLOOKUP($C515,'Tech Pallet'!$A:$J,10,0)</f>
        <v>NOV</v>
      </c>
      <c r="B515" s="30" t="str">
        <f>VLOOKUP(C515,'Tech Pallet'!A:I,3,0)</f>
        <v>Giant SW</v>
      </c>
      <c r="C515" s="12">
        <f>VLOOKUP($D515,'DU -UCC'!B:C,2,0)</f>
        <v>64825255</v>
      </c>
      <c r="D515" s="94">
        <v>10077567002942</v>
      </c>
      <c r="E515" s="95" t="s">
        <v>147</v>
      </c>
      <c r="S515" s="95">
        <v>7798</v>
      </c>
      <c r="T515" s="95">
        <v>21708</v>
      </c>
      <c r="U515" s="95">
        <v>35634.880000000005</v>
      </c>
      <c r="V515" s="95">
        <v>41218.870000000003</v>
      </c>
      <c r="W515" s="95">
        <v>53400.160000000003</v>
      </c>
      <c r="X515" s="95">
        <v>77553.11</v>
      </c>
      <c r="Y515" s="95">
        <v>66012.13</v>
      </c>
      <c r="Z515" s="95">
        <v>63296.25</v>
      </c>
      <c r="AA515" s="95">
        <v>48915.920000000006</v>
      </c>
      <c r="AB515" s="95">
        <v>29031.800000000003</v>
      </c>
      <c r="AC515" s="95">
        <v>26442.79</v>
      </c>
      <c r="AD515" s="95">
        <v>25090.260000000002</v>
      </c>
      <c r="AE515" s="23">
        <f t="shared" si="1256"/>
        <v>496102.17</v>
      </c>
      <c r="AF515">
        <f>VLOOKUP($C515,'Tech Pallet'!$A:$I,9,0)</f>
        <v>324</v>
      </c>
      <c r="AG515">
        <f>VLOOKUP($C515,'Tech Pallet'!$A:$H,8,0)</f>
        <v>4.248E-3</v>
      </c>
      <c r="AH515" s="25">
        <f t="shared" si="1257"/>
        <v>0</v>
      </c>
      <c r="AI515" s="25">
        <f t="shared" si="1258"/>
        <v>496102.17</v>
      </c>
      <c r="AJ515" s="8">
        <f t="shared" si="1259"/>
        <v>0</v>
      </c>
      <c r="AK515" s="21">
        <f t="shared" si="1260"/>
        <v>0</v>
      </c>
      <c r="AL515" s="20">
        <f t="shared" si="1261"/>
        <v>1531.1795370370369</v>
      </c>
      <c r="AM515" s="21">
        <f t="shared" si="1262"/>
        <v>0</v>
      </c>
      <c r="AN515" s="21">
        <f t="shared" si="1263"/>
        <v>0</v>
      </c>
      <c r="AO515" s="21">
        <f t="shared" si="1264"/>
        <v>0</v>
      </c>
      <c r="AP515" s="21">
        <f t="shared" si="1265"/>
        <v>0</v>
      </c>
      <c r="AQ515" s="21">
        <f t="shared" si="1266"/>
        <v>0</v>
      </c>
      <c r="AR515" s="21">
        <f t="shared" si="1267"/>
        <v>0</v>
      </c>
      <c r="AS515" s="21">
        <f t="shared" si="1268"/>
        <v>0</v>
      </c>
      <c r="AT515" s="21">
        <f t="shared" si="1269"/>
        <v>0</v>
      </c>
      <c r="AU515" s="21">
        <f t="shared" si="1270"/>
        <v>0</v>
      </c>
      <c r="AV515" s="21">
        <f t="shared" si="1271"/>
        <v>0</v>
      </c>
      <c r="AW515" s="21">
        <f t="shared" si="1272"/>
        <v>0</v>
      </c>
      <c r="AX515" s="21">
        <f t="shared" si="1273"/>
        <v>0</v>
      </c>
      <c r="AY515" s="21">
        <f t="shared" si="1274"/>
        <v>24.067901234567902</v>
      </c>
      <c r="AZ515" s="21">
        <f t="shared" si="1275"/>
        <v>67</v>
      </c>
      <c r="BA515" s="21">
        <f t="shared" si="1276"/>
        <v>109.98419753086421</v>
      </c>
      <c r="BB515" s="21">
        <f t="shared" si="1277"/>
        <v>127.21873456790124</v>
      </c>
      <c r="BC515" s="21">
        <f t="shared" si="1278"/>
        <v>164.81530864197532</v>
      </c>
      <c r="BD515" s="21">
        <f t="shared" si="1279"/>
        <v>239.36145061728396</v>
      </c>
      <c r="BE515" s="21">
        <f t="shared" si="1280"/>
        <v>203.74114197530866</v>
      </c>
      <c r="BF515" s="21">
        <f t="shared" si="1281"/>
        <v>195.3587962962963</v>
      </c>
      <c r="BG515" s="21">
        <f t="shared" si="1282"/>
        <v>150.97506172839508</v>
      </c>
      <c r="BH515" s="21">
        <f t="shared" si="1283"/>
        <v>89.604320987654333</v>
      </c>
      <c r="BI515" s="21">
        <f t="shared" si="1284"/>
        <v>81.613549382716059</v>
      </c>
      <c r="BJ515" s="21">
        <f t="shared" si="1285"/>
        <v>77.439074074074085</v>
      </c>
      <c r="BK515" s="17">
        <f t="shared" si="1286"/>
        <v>0</v>
      </c>
      <c r="BL515" s="22">
        <f t="shared" si="1287"/>
        <v>0</v>
      </c>
      <c r="BM515" s="22">
        <f t="shared" si="1288"/>
        <v>2107.4420181599999</v>
      </c>
      <c r="BN515" s="22">
        <f t="shared" si="1289"/>
        <v>0</v>
      </c>
      <c r="BO515" s="22">
        <f t="shared" si="1290"/>
        <v>0</v>
      </c>
      <c r="BP515" s="22">
        <f t="shared" si="1291"/>
        <v>0</v>
      </c>
      <c r="BQ515" s="22">
        <f t="shared" si="1292"/>
        <v>0</v>
      </c>
      <c r="BR515" s="22">
        <f t="shared" si="1293"/>
        <v>0</v>
      </c>
      <c r="BS515" s="22">
        <f t="shared" si="1294"/>
        <v>0</v>
      </c>
      <c r="BT515" s="22">
        <f t="shared" si="1295"/>
        <v>0</v>
      </c>
      <c r="BU515" s="22">
        <f t="shared" si="1296"/>
        <v>0</v>
      </c>
      <c r="BV515" s="22">
        <f t="shared" si="1297"/>
        <v>0</v>
      </c>
      <c r="BW515" s="22">
        <f t="shared" si="1298"/>
        <v>0</v>
      </c>
      <c r="BX515" s="22">
        <f t="shared" si="1299"/>
        <v>0</v>
      </c>
      <c r="BY515" s="22">
        <f t="shared" si="1300"/>
        <v>0</v>
      </c>
      <c r="BZ515" s="22">
        <f t="shared" si="1301"/>
        <v>33.125903999999998</v>
      </c>
      <c r="CA515" s="22">
        <f t="shared" si="1302"/>
        <v>92.215584000000007</v>
      </c>
      <c r="CB515" s="22">
        <f t="shared" si="1303"/>
        <v>151.37697024000002</v>
      </c>
      <c r="CC515" s="22">
        <f t="shared" si="1304"/>
        <v>175.09775976</v>
      </c>
      <c r="CD515" s="22">
        <f t="shared" si="1305"/>
        <v>226.84387968000001</v>
      </c>
      <c r="CE515" s="22">
        <f t="shared" si="1306"/>
        <v>329.44561127999998</v>
      </c>
      <c r="CF515" s="22">
        <f t="shared" si="1307"/>
        <v>280.41952824000003</v>
      </c>
      <c r="CG515" s="22">
        <f t="shared" si="1308"/>
        <v>268.88247000000001</v>
      </c>
      <c r="CH515" s="22">
        <f t="shared" si="1309"/>
        <v>207.79482816000004</v>
      </c>
      <c r="CI515" s="22">
        <f t="shared" si="1310"/>
        <v>123.32708640000001</v>
      </c>
      <c r="CJ515" s="22">
        <f t="shared" si="1311"/>
        <v>112.32897192</v>
      </c>
      <c r="CK515" s="22">
        <f t="shared" si="1312"/>
        <v>106.58342448000001</v>
      </c>
    </row>
    <row r="516" spans="1:89" x14ac:dyDescent="0.25">
      <c r="A516" t="str">
        <f>VLOOKUP($C516,'Tech Pallet'!$A:$J,10,0)</f>
        <v>NOV</v>
      </c>
      <c r="B516" s="30" t="str">
        <f>VLOOKUP(C516,'Tech Pallet'!A:I,3,0)</f>
        <v>EDF</v>
      </c>
      <c r="C516" s="12">
        <f>VLOOKUP($D516,'DU -UCC'!B:C,2,0)</f>
        <v>68852591</v>
      </c>
      <c r="D516" s="94">
        <v>10075856011132</v>
      </c>
      <c r="E516" s="95" t="s">
        <v>148</v>
      </c>
      <c r="S516" s="95">
        <v>50760</v>
      </c>
      <c r="T516" s="95">
        <v>56652</v>
      </c>
      <c r="U516" s="95">
        <v>83471.916748352232</v>
      </c>
      <c r="V516" s="95">
        <v>80053.277262460542</v>
      </c>
      <c r="W516" s="95">
        <v>93478.162002304918</v>
      </c>
      <c r="X516" s="95">
        <v>92561.56635969186</v>
      </c>
      <c r="Y516" s="95">
        <v>89654.516549494423</v>
      </c>
      <c r="Z516" s="95">
        <v>78064.428772673622</v>
      </c>
      <c r="AA516" s="95">
        <v>59933.30897371086</v>
      </c>
      <c r="AB516" s="95">
        <v>54724.875187961668</v>
      </c>
      <c r="AC516" s="95">
        <v>42541.898193808418</v>
      </c>
      <c r="AD516" s="95">
        <v>40280.482421588618</v>
      </c>
      <c r="AE516" s="23">
        <f t="shared" si="1256"/>
        <v>822176.43247204705</v>
      </c>
      <c r="AF516">
        <f>VLOOKUP($C516,'Tech Pallet'!$A:$I,9,0)</f>
        <v>132</v>
      </c>
      <c r="AG516">
        <f>VLOOKUP($C516,'Tech Pallet'!$A:$H,8,0)</f>
        <v>8.5199999999999998E-3</v>
      </c>
      <c r="AH516" s="25">
        <f t="shared" si="1257"/>
        <v>0</v>
      </c>
      <c r="AI516" s="25">
        <f t="shared" si="1258"/>
        <v>822176.43247204705</v>
      </c>
      <c r="AJ516" s="8">
        <f t="shared" si="1259"/>
        <v>0</v>
      </c>
      <c r="AK516" s="21">
        <f t="shared" si="1260"/>
        <v>0</v>
      </c>
      <c r="AL516" s="20">
        <f t="shared" si="1261"/>
        <v>6228.6093369094469</v>
      </c>
      <c r="AM516" s="21">
        <f t="shared" si="1262"/>
        <v>0</v>
      </c>
      <c r="AN516" s="21">
        <f t="shared" si="1263"/>
        <v>0</v>
      </c>
      <c r="AO516" s="21">
        <f t="shared" si="1264"/>
        <v>0</v>
      </c>
      <c r="AP516" s="21">
        <f t="shared" si="1265"/>
        <v>0</v>
      </c>
      <c r="AQ516" s="21">
        <f t="shared" si="1266"/>
        <v>0</v>
      </c>
      <c r="AR516" s="21">
        <f t="shared" si="1267"/>
        <v>0</v>
      </c>
      <c r="AS516" s="21">
        <f t="shared" si="1268"/>
        <v>0</v>
      </c>
      <c r="AT516" s="21">
        <f t="shared" si="1269"/>
        <v>0</v>
      </c>
      <c r="AU516" s="21">
        <f t="shared" si="1270"/>
        <v>0</v>
      </c>
      <c r="AV516" s="21">
        <f t="shared" si="1271"/>
        <v>0</v>
      </c>
      <c r="AW516" s="21">
        <f t="shared" si="1272"/>
        <v>0</v>
      </c>
      <c r="AX516" s="21">
        <f t="shared" si="1273"/>
        <v>0</v>
      </c>
      <c r="AY516" s="21">
        <f t="shared" si="1274"/>
        <v>384.54545454545456</v>
      </c>
      <c r="AZ516" s="21">
        <f t="shared" si="1275"/>
        <v>429.18181818181819</v>
      </c>
      <c r="BA516" s="21">
        <f t="shared" si="1276"/>
        <v>632.36300566933505</v>
      </c>
      <c r="BB516" s="21">
        <f t="shared" si="1277"/>
        <v>606.46422168530717</v>
      </c>
      <c r="BC516" s="21">
        <f t="shared" si="1278"/>
        <v>708.16789395685544</v>
      </c>
      <c r="BD516" s="21">
        <f t="shared" si="1279"/>
        <v>701.22398757342319</v>
      </c>
      <c r="BE516" s="21">
        <f t="shared" si="1280"/>
        <v>679.20088295071537</v>
      </c>
      <c r="BF516" s="21">
        <f t="shared" si="1281"/>
        <v>591.39718767176987</v>
      </c>
      <c r="BG516" s="21">
        <f t="shared" si="1282"/>
        <v>454.04021949780957</v>
      </c>
      <c r="BH516" s="21">
        <f t="shared" si="1283"/>
        <v>414.5823877875884</v>
      </c>
      <c r="BI516" s="21">
        <f t="shared" si="1284"/>
        <v>322.28710752885166</v>
      </c>
      <c r="BJ516" s="21">
        <f t="shared" si="1285"/>
        <v>305.15516986051983</v>
      </c>
      <c r="BK516" s="17">
        <f t="shared" si="1286"/>
        <v>0</v>
      </c>
      <c r="BL516" s="22">
        <f t="shared" si="1287"/>
        <v>0</v>
      </c>
      <c r="BM516" s="22">
        <f t="shared" si="1288"/>
        <v>7004.9432046618404</v>
      </c>
      <c r="BN516" s="22">
        <f t="shared" si="1289"/>
        <v>0</v>
      </c>
      <c r="BO516" s="22">
        <f t="shared" si="1290"/>
        <v>0</v>
      </c>
      <c r="BP516" s="22">
        <f t="shared" si="1291"/>
        <v>0</v>
      </c>
      <c r="BQ516" s="22">
        <f t="shared" si="1292"/>
        <v>0</v>
      </c>
      <c r="BR516" s="22">
        <f t="shared" si="1293"/>
        <v>0</v>
      </c>
      <c r="BS516" s="22">
        <f t="shared" si="1294"/>
        <v>0</v>
      </c>
      <c r="BT516" s="22">
        <f t="shared" si="1295"/>
        <v>0</v>
      </c>
      <c r="BU516" s="22">
        <f t="shared" si="1296"/>
        <v>0</v>
      </c>
      <c r="BV516" s="22">
        <f t="shared" si="1297"/>
        <v>0</v>
      </c>
      <c r="BW516" s="22">
        <f t="shared" si="1298"/>
        <v>0</v>
      </c>
      <c r="BX516" s="22">
        <f t="shared" si="1299"/>
        <v>0</v>
      </c>
      <c r="BY516" s="22">
        <f t="shared" si="1300"/>
        <v>0</v>
      </c>
      <c r="BZ516" s="22">
        <f t="shared" si="1301"/>
        <v>432.47519999999997</v>
      </c>
      <c r="CA516" s="22">
        <f t="shared" si="1302"/>
        <v>482.67503999999997</v>
      </c>
      <c r="CB516" s="22">
        <f t="shared" si="1303"/>
        <v>711.18073069596096</v>
      </c>
      <c r="CC516" s="22">
        <f t="shared" si="1304"/>
        <v>682.0539222761638</v>
      </c>
      <c r="CD516" s="22">
        <f t="shared" si="1305"/>
        <v>796.43394025963789</v>
      </c>
      <c r="CE516" s="22">
        <f t="shared" si="1306"/>
        <v>788.62454538457462</v>
      </c>
      <c r="CF516" s="22">
        <f t="shared" si="1307"/>
        <v>763.85648100169249</v>
      </c>
      <c r="CG516" s="22">
        <f t="shared" si="1308"/>
        <v>665.10893314317923</v>
      </c>
      <c r="CH516" s="22">
        <f t="shared" si="1309"/>
        <v>510.63179245601651</v>
      </c>
      <c r="CI516" s="22">
        <f t="shared" si="1310"/>
        <v>466.2559366014334</v>
      </c>
      <c r="CJ516" s="22">
        <f t="shared" si="1311"/>
        <v>362.45697261124769</v>
      </c>
      <c r="CK516" s="22">
        <f t="shared" si="1312"/>
        <v>343.18971023193501</v>
      </c>
    </row>
    <row r="517" spans="1:89" x14ac:dyDescent="0.25">
      <c r="A517" t="str">
        <f>VLOOKUP($C517,'Tech Pallet'!$A:$J,10,0)</f>
        <v>PIC</v>
      </c>
      <c r="B517" s="30" t="str">
        <f>VLOOKUP(C517,'Tech Pallet'!A:I,3,0)</f>
        <v>48oz</v>
      </c>
      <c r="C517" s="12">
        <f>VLOOKUP($D517,'DU -UCC'!B:C,2,0)</f>
        <v>68817796</v>
      </c>
      <c r="D517" s="94">
        <v>10077567250046</v>
      </c>
      <c r="E517" s="95" t="s">
        <v>149</v>
      </c>
      <c r="S517" s="95">
        <v>48444</v>
      </c>
      <c r="T517" s="95">
        <v>35266</v>
      </c>
      <c r="U517" s="95">
        <v>68662.483616835714</v>
      </c>
      <c r="V517" s="95">
        <v>53411.137276483991</v>
      </c>
      <c r="W517" s="95">
        <v>66173.390806523428</v>
      </c>
      <c r="X517" s="95">
        <v>72742.954373809145</v>
      </c>
      <c r="Y517" s="95">
        <v>61305.700459609507</v>
      </c>
      <c r="Z517" s="95">
        <v>56788.418291353344</v>
      </c>
      <c r="AA517" s="95">
        <v>44400.878373721942</v>
      </c>
      <c r="AB517" s="95">
        <v>53166.306351986779</v>
      </c>
      <c r="AC517" s="95">
        <v>73771.834680544911</v>
      </c>
      <c r="AD517" s="95">
        <v>52059.553586599905</v>
      </c>
      <c r="AE517" s="23">
        <f t="shared" si="1256"/>
        <v>686192.65781746875</v>
      </c>
      <c r="AF517">
        <f>VLOOKUP($C517,'Tech Pallet'!$A:$I,9,0)</f>
        <v>176</v>
      </c>
      <c r="AG517">
        <f>VLOOKUP($C517,'Tech Pallet'!$A:$H,8,0)</f>
        <v>8.513999999999999E-3</v>
      </c>
      <c r="AH517" s="25">
        <f t="shared" si="1257"/>
        <v>0</v>
      </c>
      <c r="AI517" s="25">
        <f t="shared" si="1258"/>
        <v>686192.65781746875</v>
      </c>
      <c r="AJ517" s="8">
        <f t="shared" si="1259"/>
        <v>0</v>
      </c>
      <c r="AK517" s="21">
        <f t="shared" si="1260"/>
        <v>0</v>
      </c>
      <c r="AL517" s="20">
        <f t="shared" si="1261"/>
        <v>3898.8219194174362</v>
      </c>
      <c r="AM517" s="21">
        <f t="shared" si="1262"/>
        <v>0</v>
      </c>
      <c r="AN517" s="21">
        <f t="shared" si="1263"/>
        <v>0</v>
      </c>
      <c r="AO517" s="21">
        <f t="shared" si="1264"/>
        <v>0</v>
      </c>
      <c r="AP517" s="21">
        <f t="shared" si="1265"/>
        <v>0</v>
      </c>
      <c r="AQ517" s="21">
        <f t="shared" si="1266"/>
        <v>0</v>
      </c>
      <c r="AR517" s="21">
        <f t="shared" si="1267"/>
        <v>0</v>
      </c>
      <c r="AS517" s="21">
        <f t="shared" si="1268"/>
        <v>0</v>
      </c>
      <c r="AT517" s="21">
        <f t="shared" si="1269"/>
        <v>0</v>
      </c>
      <c r="AU517" s="21">
        <f t="shared" si="1270"/>
        <v>0</v>
      </c>
      <c r="AV517" s="21">
        <f t="shared" si="1271"/>
        <v>0</v>
      </c>
      <c r="AW517" s="21">
        <f t="shared" si="1272"/>
        <v>0</v>
      </c>
      <c r="AX517" s="21">
        <f t="shared" si="1273"/>
        <v>0</v>
      </c>
      <c r="AY517" s="21">
        <f t="shared" si="1274"/>
        <v>275.25</v>
      </c>
      <c r="AZ517" s="21">
        <f t="shared" si="1275"/>
        <v>200.375</v>
      </c>
      <c r="BA517" s="21">
        <f t="shared" si="1276"/>
        <v>390.12774782293019</v>
      </c>
      <c r="BB517" s="21">
        <f t="shared" si="1277"/>
        <v>303.47237088911356</v>
      </c>
      <c r="BC517" s="21">
        <f t="shared" si="1278"/>
        <v>375.98517503706495</v>
      </c>
      <c r="BD517" s="21">
        <f t="shared" si="1279"/>
        <v>413.31224076027922</v>
      </c>
      <c r="BE517" s="21">
        <f t="shared" si="1280"/>
        <v>348.32784352050857</v>
      </c>
      <c r="BF517" s="21">
        <f t="shared" si="1281"/>
        <v>322.66146756450763</v>
      </c>
      <c r="BG517" s="21">
        <f t="shared" si="1282"/>
        <v>252.27771803251105</v>
      </c>
      <c r="BH517" s="21">
        <f t="shared" si="1283"/>
        <v>302.081286090834</v>
      </c>
      <c r="BI517" s="21">
        <f t="shared" si="1284"/>
        <v>419.15815159400518</v>
      </c>
      <c r="BJ517" s="21">
        <f t="shared" si="1285"/>
        <v>295.79291810568128</v>
      </c>
      <c r="BK517" s="17">
        <f t="shared" si="1286"/>
        <v>0</v>
      </c>
      <c r="BL517" s="22">
        <f t="shared" si="1287"/>
        <v>0</v>
      </c>
      <c r="BM517" s="22">
        <f t="shared" si="1288"/>
        <v>5842.2442886579283</v>
      </c>
      <c r="BN517" s="22">
        <f t="shared" si="1289"/>
        <v>0</v>
      </c>
      <c r="BO517" s="22">
        <f t="shared" si="1290"/>
        <v>0</v>
      </c>
      <c r="BP517" s="22">
        <f t="shared" si="1291"/>
        <v>0</v>
      </c>
      <c r="BQ517" s="22">
        <f t="shared" si="1292"/>
        <v>0</v>
      </c>
      <c r="BR517" s="22">
        <f t="shared" si="1293"/>
        <v>0</v>
      </c>
      <c r="BS517" s="22">
        <f t="shared" si="1294"/>
        <v>0</v>
      </c>
      <c r="BT517" s="22">
        <f t="shared" si="1295"/>
        <v>0</v>
      </c>
      <c r="BU517" s="22">
        <f t="shared" si="1296"/>
        <v>0</v>
      </c>
      <c r="BV517" s="22">
        <f t="shared" si="1297"/>
        <v>0</v>
      </c>
      <c r="BW517" s="22">
        <f t="shared" si="1298"/>
        <v>0</v>
      </c>
      <c r="BX517" s="22">
        <f t="shared" si="1299"/>
        <v>0</v>
      </c>
      <c r="BY517" s="22">
        <f t="shared" si="1300"/>
        <v>0</v>
      </c>
      <c r="BZ517" s="22">
        <f t="shared" si="1301"/>
        <v>412.45221599999996</v>
      </c>
      <c r="CA517" s="22">
        <f t="shared" si="1302"/>
        <v>300.25472399999995</v>
      </c>
      <c r="CB517" s="22">
        <f t="shared" si="1303"/>
        <v>584.59238551373915</v>
      </c>
      <c r="CC517" s="22">
        <f t="shared" si="1304"/>
        <v>454.74242277198465</v>
      </c>
      <c r="CD517" s="22">
        <f t="shared" si="1305"/>
        <v>563.40024932674044</v>
      </c>
      <c r="CE517" s="22">
        <f t="shared" si="1306"/>
        <v>619.33351353861099</v>
      </c>
      <c r="CF517" s="22">
        <f t="shared" si="1307"/>
        <v>521.95673371311523</v>
      </c>
      <c r="CG517" s="22">
        <f t="shared" si="1308"/>
        <v>483.49659333258234</v>
      </c>
      <c r="CH517" s="22">
        <f t="shared" si="1309"/>
        <v>378.02907847386859</v>
      </c>
      <c r="CI517" s="22">
        <f t="shared" si="1310"/>
        <v>452.65793228081537</v>
      </c>
      <c r="CJ517" s="22">
        <f t="shared" si="1311"/>
        <v>628.09340047015928</v>
      </c>
      <c r="CK517" s="22">
        <f t="shared" si="1312"/>
        <v>443.23503923631154</v>
      </c>
    </row>
    <row r="518" spans="1:89" x14ac:dyDescent="0.25">
      <c r="A518" t="str">
        <f>VLOOKUP($C518,'Tech Pallet'!$A:$J,10,0)</f>
        <v>PIC</v>
      </c>
      <c r="B518" s="30" t="str">
        <f>VLOOKUP(C518,'Tech Pallet'!A:I,3,0)</f>
        <v>48oz</v>
      </c>
      <c r="C518" s="12">
        <f>VLOOKUP($D518,'DU -UCC'!B:C,2,0)</f>
        <v>68737750</v>
      </c>
      <c r="D518" s="94">
        <v>10077567224801</v>
      </c>
      <c r="E518" s="95" t="s">
        <v>150</v>
      </c>
      <c r="S518" s="95">
        <v>34820</v>
      </c>
      <c r="T518" s="95">
        <v>36553</v>
      </c>
      <c r="U518" s="95">
        <v>51875.039121031827</v>
      </c>
      <c r="V518" s="95">
        <v>49190.109798562422</v>
      </c>
      <c r="W518" s="95">
        <v>53913.933743781934</v>
      </c>
      <c r="X518" s="95">
        <v>57141.242267636786</v>
      </c>
      <c r="Y518" s="95">
        <v>50009.180215433691</v>
      </c>
      <c r="Z518" s="95">
        <v>43942.795853511961</v>
      </c>
      <c r="AA518" s="95">
        <v>38655.106766947851</v>
      </c>
      <c r="AB518" s="95">
        <v>38574.475652011221</v>
      </c>
      <c r="AC518" s="95">
        <v>37792.526411658218</v>
      </c>
      <c r="AD518" s="95">
        <v>33034.09239675272</v>
      </c>
      <c r="AE518" s="23">
        <f t="shared" si="1256"/>
        <v>525501.5022273286</v>
      </c>
      <c r="AF518">
        <f>VLOOKUP($C518,'Tech Pallet'!$A:$I,9,0)</f>
        <v>176</v>
      </c>
      <c r="AG518">
        <f>VLOOKUP($C518,'Tech Pallet'!$A:$H,8,0)</f>
        <v>8.5199999999999998E-3</v>
      </c>
      <c r="AH518" s="25">
        <f t="shared" si="1257"/>
        <v>0</v>
      </c>
      <c r="AI518" s="25">
        <f t="shared" si="1258"/>
        <v>525501.5022273286</v>
      </c>
      <c r="AJ518" s="8">
        <f t="shared" si="1259"/>
        <v>0</v>
      </c>
      <c r="AK518" s="21">
        <f t="shared" si="1260"/>
        <v>0</v>
      </c>
      <c r="AL518" s="20">
        <f t="shared" si="1261"/>
        <v>2985.8039899280034</v>
      </c>
      <c r="AM518" s="21">
        <f t="shared" si="1262"/>
        <v>0</v>
      </c>
      <c r="AN518" s="21">
        <f t="shared" si="1263"/>
        <v>0</v>
      </c>
      <c r="AO518" s="21">
        <f t="shared" si="1264"/>
        <v>0</v>
      </c>
      <c r="AP518" s="21">
        <f t="shared" si="1265"/>
        <v>0</v>
      </c>
      <c r="AQ518" s="21">
        <f t="shared" si="1266"/>
        <v>0</v>
      </c>
      <c r="AR518" s="21">
        <f t="shared" si="1267"/>
        <v>0</v>
      </c>
      <c r="AS518" s="21">
        <f t="shared" si="1268"/>
        <v>0</v>
      </c>
      <c r="AT518" s="21">
        <f t="shared" si="1269"/>
        <v>0</v>
      </c>
      <c r="AU518" s="21">
        <f t="shared" si="1270"/>
        <v>0</v>
      </c>
      <c r="AV518" s="21">
        <f t="shared" si="1271"/>
        <v>0</v>
      </c>
      <c r="AW518" s="21">
        <f t="shared" si="1272"/>
        <v>0</v>
      </c>
      <c r="AX518" s="21">
        <f t="shared" si="1273"/>
        <v>0</v>
      </c>
      <c r="AY518" s="21">
        <f t="shared" si="1274"/>
        <v>197.84090909090909</v>
      </c>
      <c r="AZ518" s="21">
        <f t="shared" si="1275"/>
        <v>207.6875</v>
      </c>
      <c r="BA518" s="21">
        <f t="shared" si="1276"/>
        <v>294.74454046040813</v>
      </c>
      <c r="BB518" s="21">
        <f t="shared" si="1277"/>
        <v>279.48926021910466</v>
      </c>
      <c r="BC518" s="21">
        <f t="shared" si="1278"/>
        <v>306.32916899876096</v>
      </c>
      <c r="BD518" s="21">
        <f t="shared" si="1279"/>
        <v>324.66614924793629</v>
      </c>
      <c r="BE518" s="21">
        <f t="shared" si="1280"/>
        <v>284.14306940587323</v>
      </c>
      <c r="BF518" s="21">
        <f t="shared" si="1281"/>
        <v>249.67497644040887</v>
      </c>
      <c r="BG518" s="21">
        <f t="shared" si="1282"/>
        <v>219.63128844856735</v>
      </c>
      <c r="BH518" s="21">
        <f t="shared" si="1283"/>
        <v>219.17315711370011</v>
      </c>
      <c r="BI518" s="21">
        <f t="shared" si="1284"/>
        <v>214.73026370260351</v>
      </c>
      <c r="BJ518" s="21">
        <f t="shared" si="1285"/>
        <v>187.69370679973136</v>
      </c>
      <c r="BK518" s="17">
        <f t="shared" si="1286"/>
        <v>0</v>
      </c>
      <c r="BL518" s="22">
        <f t="shared" si="1287"/>
        <v>0</v>
      </c>
      <c r="BM518" s="22">
        <f t="shared" si="1288"/>
        <v>4477.27279897684</v>
      </c>
      <c r="BN518" s="22">
        <f t="shared" si="1289"/>
        <v>0</v>
      </c>
      <c r="BO518" s="22">
        <f t="shared" si="1290"/>
        <v>0</v>
      </c>
      <c r="BP518" s="22">
        <f t="shared" si="1291"/>
        <v>0</v>
      </c>
      <c r="BQ518" s="22">
        <f t="shared" si="1292"/>
        <v>0</v>
      </c>
      <c r="BR518" s="22">
        <f t="shared" si="1293"/>
        <v>0</v>
      </c>
      <c r="BS518" s="22">
        <f t="shared" si="1294"/>
        <v>0</v>
      </c>
      <c r="BT518" s="22">
        <f t="shared" si="1295"/>
        <v>0</v>
      </c>
      <c r="BU518" s="22">
        <f t="shared" si="1296"/>
        <v>0</v>
      </c>
      <c r="BV518" s="22">
        <f t="shared" si="1297"/>
        <v>0</v>
      </c>
      <c r="BW518" s="22">
        <f t="shared" si="1298"/>
        <v>0</v>
      </c>
      <c r="BX518" s="22">
        <f t="shared" si="1299"/>
        <v>0</v>
      </c>
      <c r="BY518" s="22">
        <f t="shared" si="1300"/>
        <v>0</v>
      </c>
      <c r="BZ518" s="22">
        <f t="shared" si="1301"/>
        <v>296.66640000000001</v>
      </c>
      <c r="CA518" s="22">
        <f t="shared" si="1302"/>
        <v>311.43155999999999</v>
      </c>
      <c r="CB518" s="22">
        <f t="shared" si="1303"/>
        <v>441.97533331119115</v>
      </c>
      <c r="CC518" s="22">
        <f t="shared" si="1304"/>
        <v>419.09973548375183</v>
      </c>
      <c r="CD518" s="22">
        <f t="shared" si="1305"/>
        <v>459.34671549702205</v>
      </c>
      <c r="CE518" s="22">
        <f t="shared" si="1306"/>
        <v>486.8433841202654</v>
      </c>
      <c r="CF518" s="22">
        <f t="shared" si="1307"/>
        <v>426.07821543549505</v>
      </c>
      <c r="CG518" s="22">
        <f t="shared" si="1308"/>
        <v>374.39262067192192</v>
      </c>
      <c r="CH518" s="22">
        <f t="shared" si="1309"/>
        <v>329.34150965439568</v>
      </c>
      <c r="CI518" s="22">
        <f t="shared" si="1310"/>
        <v>328.65453255513557</v>
      </c>
      <c r="CJ518" s="22">
        <f t="shared" si="1311"/>
        <v>321.99232502732804</v>
      </c>
      <c r="CK518" s="22">
        <f t="shared" si="1312"/>
        <v>281.45046722033317</v>
      </c>
    </row>
    <row r="519" spans="1:89" x14ac:dyDescent="0.25">
      <c r="A519" t="str">
        <f>VLOOKUP($C519,'Tech Pallet'!$A:$J,10,0)</f>
        <v>NOV</v>
      </c>
      <c r="B519" s="30" t="str">
        <f>VLOOKUP(C519,'Tech Pallet'!A:I,3,0)</f>
        <v>Yasso Sticks</v>
      </c>
      <c r="C519" s="12">
        <f>VLOOKUP($D519,'DU -UCC'!B:C,2,0)</f>
        <v>64325572</v>
      </c>
      <c r="D519" s="94">
        <v>10850001974056</v>
      </c>
      <c r="E519" s="95" t="s">
        <v>151</v>
      </c>
      <c r="S519" s="95">
        <v>65210</v>
      </c>
      <c r="T519" s="95">
        <v>70248</v>
      </c>
      <c r="U519" s="95">
        <v>91008.281239922886</v>
      </c>
      <c r="V519" s="95">
        <v>87604.82107242418</v>
      </c>
      <c r="W519" s="95">
        <v>98876.915159707394</v>
      </c>
      <c r="X519" s="95">
        <v>106131.73637331327</v>
      </c>
      <c r="Y519" s="95">
        <v>114293.02990248283</v>
      </c>
      <c r="Z519" s="95">
        <v>105616.76488143859</v>
      </c>
      <c r="AA519" s="95">
        <v>88761.737626061658</v>
      </c>
      <c r="AB519" s="95">
        <v>76681.699983436745</v>
      </c>
      <c r="AC519" s="95">
        <v>70976.303946866203</v>
      </c>
      <c r="AD519" s="95">
        <v>57608.949501975221</v>
      </c>
      <c r="AE519" s="23">
        <f t="shared" si="1256"/>
        <v>1033018.2396876289</v>
      </c>
      <c r="AF519">
        <f>VLOOKUP($C519,'Tech Pallet'!$A:$I,9,0)</f>
        <v>187</v>
      </c>
      <c r="AG519">
        <f>VLOOKUP($C519,'Tech Pallet'!$A:$H,8,0)</f>
        <v>2.5119999999999999E-3</v>
      </c>
      <c r="AH519" s="25">
        <f t="shared" si="1257"/>
        <v>0</v>
      </c>
      <c r="AI519" s="25">
        <f t="shared" si="1258"/>
        <v>1033018.2396876289</v>
      </c>
      <c r="AJ519" s="8">
        <f t="shared" si="1259"/>
        <v>0</v>
      </c>
      <c r="AK519" s="21">
        <f t="shared" si="1260"/>
        <v>0</v>
      </c>
      <c r="AL519" s="20">
        <f t="shared" si="1261"/>
        <v>5524.1617095595129</v>
      </c>
      <c r="AM519" s="21">
        <f t="shared" si="1262"/>
        <v>0</v>
      </c>
      <c r="AN519" s="21">
        <f t="shared" si="1263"/>
        <v>0</v>
      </c>
      <c r="AO519" s="21">
        <f t="shared" si="1264"/>
        <v>0</v>
      </c>
      <c r="AP519" s="21">
        <f t="shared" si="1265"/>
        <v>0</v>
      </c>
      <c r="AQ519" s="21">
        <f t="shared" si="1266"/>
        <v>0</v>
      </c>
      <c r="AR519" s="21">
        <f t="shared" si="1267"/>
        <v>0</v>
      </c>
      <c r="AS519" s="21">
        <f t="shared" si="1268"/>
        <v>0</v>
      </c>
      <c r="AT519" s="21">
        <f t="shared" si="1269"/>
        <v>0</v>
      </c>
      <c r="AU519" s="21">
        <f t="shared" si="1270"/>
        <v>0</v>
      </c>
      <c r="AV519" s="21">
        <f t="shared" si="1271"/>
        <v>0</v>
      </c>
      <c r="AW519" s="21">
        <f t="shared" si="1272"/>
        <v>0</v>
      </c>
      <c r="AX519" s="21">
        <f t="shared" si="1273"/>
        <v>0</v>
      </c>
      <c r="AY519" s="21">
        <f t="shared" si="1274"/>
        <v>348.71657754010693</v>
      </c>
      <c r="AZ519" s="21">
        <f t="shared" si="1275"/>
        <v>375.65775401069521</v>
      </c>
      <c r="BA519" s="21">
        <f t="shared" si="1276"/>
        <v>486.67530074825072</v>
      </c>
      <c r="BB519" s="21">
        <f t="shared" si="1277"/>
        <v>468.47497899692075</v>
      </c>
      <c r="BC519" s="21">
        <f t="shared" si="1278"/>
        <v>528.75355700378282</v>
      </c>
      <c r="BD519" s="21">
        <f t="shared" si="1279"/>
        <v>567.54939237065912</v>
      </c>
      <c r="BE519" s="21">
        <f t="shared" si="1280"/>
        <v>611.19267327530929</v>
      </c>
      <c r="BF519" s="21">
        <f t="shared" si="1281"/>
        <v>564.79553412534005</v>
      </c>
      <c r="BG519" s="21">
        <f t="shared" si="1282"/>
        <v>474.6616985350891</v>
      </c>
      <c r="BH519" s="21">
        <f t="shared" si="1283"/>
        <v>410.06256675634626</v>
      </c>
      <c r="BI519" s="21">
        <f t="shared" si="1284"/>
        <v>379.55242752334868</v>
      </c>
      <c r="BJ519" s="21">
        <f t="shared" si="1285"/>
        <v>308.06924867366428</v>
      </c>
      <c r="BK519" s="17">
        <f t="shared" si="1286"/>
        <v>0</v>
      </c>
      <c r="BL519" s="22">
        <f t="shared" si="1287"/>
        <v>0</v>
      </c>
      <c r="BM519" s="22">
        <f t="shared" si="1288"/>
        <v>2594.9418180953239</v>
      </c>
      <c r="BN519" s="22">
        <f t="shared" si="1289"/>
        <v>0</v>
      </c>
      <c r="BO519" s="22">
        <f t="shared" si="1290"/>
        <v>0</v>
      </c>
      <c r="BP519" s="22">
        <f t="shared" si="1291"/>
        <v>0</v>
      </c>
      <c r="BQ519" s="22">
        <f t="shared" si="1292"/>
        <v>0</v>
      </c>
      <c r="BR519" s="22">
        <f t="shared" si="1293"/>
        <v>0</v>
      </c>
      <c r="BS519" s="22">
        <f t="shared" si="1294"/>
        <v>0</v>
      </c>
      <c r="BT519" s="22">
        <f t="shared" si="1295"/>
        <v>0</v>
      </c>
      <c r="BU519" s="22">
        <f t="shared" si="1296"/>
        <v>0</v>
      </c>
      <c r="BV519" s="22">
        <f t="shared" si="1297"/>
        <v>0</v>
      </c>
      <c r="BW519" s="22">
        <f t="shared" si="1298"/>
        <v>0</v>
      </c>
      <c r="BX519" s="22">
        <f t="shared" si="1299"/>
        <v>0</v>
      </c>
      <c r="BY519" s="22">
        <f t="shared" si="1300"/>
        <v>0</v>
      </c>
      <c r="BZ519" s="22">
        <f t="shared" si="1301"/>
        <v>163.80751999999998</v>
      </c>
      <c r="CA519" s="22">
        <f t="shared" si="1302"/>
        <v>176.462976</v>
      </c>
      <c r="CB519" s="22">
        <f t="shared" si="1303"/>
        <v>228.61280247468628</v>
      </c>
      <c r="CC519" s="22">
        <f t="shared" si="1304"/>
        <v>220.06331053392952</v>
      </c>
      <c r="CD519" s="22">
        <f t="shared" si="1305"/>
        <v>248.37881088118496</v>
      </c>
      <c r="CE519" s="22">
        <f t="shared" si="1306"/>
        <v>266.60292176976293</v>
      </c>
      <c r="CF519" s="22">
        <f t="shared" si="1307"/>
        <v>287.10409111503685</v>
      </c>
      <c r="CG519" s="22">
        <f t="shared" si="1308"/>
        <v>265.30931338217374</v>
      </c>
      <c r="CH519" s="22">
        <f t="shared" si="1309"/>
        <v>222.96948491666689</v>
      </c>
      <c r="CI519" s="22">
        <f t="shared" si="1310"/>
        <v>192.62443035839308</v>
      </c>
      <c r="CJ519" s="22">
        <f t="shared" si="1311"/>
        <v>178.29247551452789</v>
      </c>
      <c r="CK519" s="22">
        <f t="shared" si="1312"/>
        <v>144.71368114896174</v>
      </c>
    </row>
    <row r="520" spans="1:89" x14ac:dyDescent="0.25">
      <c r="A520" t="str">
        <f>VLOOKUP($C520,'Tech Pallet'!$A:$J,10,0)</f>
        <v>NOV</v>
      </c>
      <c r="B520" s="30" t="str">
        <f>VLOOKUP(C520,'Tech Pallet'!A:I,3,0)</f>
        <v>Facepieces</v>
      </c>
      <c r="C520" s="12">
        <f>VLOOKUP($D520,'DU -UCC'!B:C,2,0)</f>
        <v>64365613</v>
      </c>
      <c r="D520" s="94">
        <v>10077567003840</v>
      </c>
      <c r="E520" s="95" t="s">
        <v>152</v>
      </c>
      <c r="S520" s="95">
        <v>45330</v>
      </c>
      <c r="T520" s="95">
        <v>41460</v>
      </c>
      <c r="U520" s="95">
        <v>35762.815954309117</v>
      </c>
      <c r="V520" s="95">
        <v>50429.212349509471</v>
      </c>
      <c r="W520" s="95">
        <v>59027.636304886997</v>
      </c>
      <c r="X520" s="95">
        <v>62557.150892104553</v>
      </c>
      <c r="Y520" s="95">
        <v>58229.84</v>
      </c>
      <c r="Z520" s="95">
        <v>35169.120000000003</v>
      </c>
      <c r="AA520" s="95">
        <v>26363.84</v>
      </c>
      <c r="AB520" s="95">
        <v>18220.27</v>
      </c>
      <c r="AC520" s="95">
        <v>24743.39621677703</v>
      </c>
      <c r="AD520" s="95">
        <v>19305.687179920365</v>
      </c>
      <c r="AE520" s="23">
        <f t="shared" si="1256"/>
        <v>476598.96889750758</v>
      </c>
      <c r="AF520">
        <f>VLOOKUP($C520,'Tech Pallet'!$A:$I,9,0)</f>
        <v>195</v>
      </c>
      <c r="AG520">
        <f>VLOOKUP($C520,'Tech Pallet'!$A:$H,8,0)</f>
        <v>2.1540000000000001E-3</v>
      </c>
      <c r="AH520" s="25">
        <f t="shared" si="1257"/>
        <v>0</v>
      </c>
      <c r="AI520" s="25">
        <f t="shared" si="1258"/>
        <v>476598.96889750758</v>
      </c>
      <c r="AJ520" s="8">
        <f t="shared" si="1259"/>
        <v>0</v>
      </c>
      <c r="AK520" s="21">
        <f t="shared" si="1260"/>
        <v>0</v>
      </c>
      <c r="AL520" s="20">
        <f t="shared" si="1261"/>
        <v>2444.0972763974746</v>
      </c>
      <c r="AM520" s="21">
        <f t="shared" si="1262"/>
        <v>0</v>
      </c>
      <c r="AN520" s="21">
        <f t="shared" si="1263"/>
        <v>0</v>
      </c>
      <c r="AO520" s="21">
        <f t="shared" si="1264"/>
        <v>0</v>
      </c>
      <c r="AP520" s="21">
        <f t="shared" si="1265"/>
        <v>0</v>
      </c>
      <c r="AQ520" s="21">
        <f t="shared" si="1266"/>
        <v>0</v>
      </c>
      <c r="AR520" s="21">
        <f t="shared" si="1267"/>
        <v>0</v>
      </c>
      <c r="AS520" s="21">
        <f t="shared" si="1268"/>
        <v>0</v>
      </c>
      <c r="AT520" s="21">
        <f t="shared" si="1269"/>
        <v>0</v>
      </c>
      <c r="AU520" s="21">
        <f t="shared" si="1270"/>
        <v>0</v>
      </c>
      <c r="AV520" s="21">
        <f t="shared" si="1271"/>
        <v>0</v>
      </c>
      <c r="AW520" s="21">
        <f t="shared" si="1272"/>
        <v>0</v>
      </c>
      <c r="AX520" s="21">
        <f t="shared" si="1273"/>
        <v>0</v>
      </c>
      <c r="AY520" s="21">
        <f t="shared" si="1274"/>
        <v>232.46153846153845</v>
      </c>
      <c r="AZ520" s="21">
        <f t="shared" si="1275"/>
        <v>212.61538461538461</v>
      </c>
      <c r="BA520" s="21">
        <f t="shared" si="1276"/>
        <v>183.3990561759442</v>
      </c>
      <c r="BB520" s="21">
        <f t="shared" si="1277"/>
        <v>258.61134538209984</v>
      </c>
      <c r="BC520" s="21">
        <f t="shared" si="1278"/>
        <v>302.70582720454871</v>
      </c>
      <c r="BD520" s="21">
        <f t="shared" si="1279"/>
        <v>320.80590201079258</v>
      </c>
      <c r="BE520" s="21">
        <f t="shared" si="1280"/>
        <v>298.61456410256409</v>
      </c>
      <c r="BF520" s="21">
        <f t="shared" si="1281"/>
        <v>180.35446153846155</v>
      </c>
      <c r="BG520" s="21">
        <f t="shared" si="1282"/>
        <v>135.19917948717949</v>
      </c>
      <c r="BH520" s="21">
        <f t="shared" si="1283"/>
        <v>93.437282051282054</v>
      </c>
      <c r="BI520" s="21">
        <f t="shared" si="1284"/>
        <v>126.88921136808733</v>
      </c>
      <c r="BJ520" s="21">
        <f t="shared" si="1285"/>
        <v>99.003523999591621</v>
      </c>
      <c r="BK520" s="17">
        <f t="shared" si="1286"/>
        <v>0</v>
      </c>
      <c r="BL520" s="22">
        <f t="shared" si="1287"/>
        <v>0</v>
      </c>
      <c r="BM520" s="22">
        <f t="shared" si="1288"/>
        <v>1026.5941790052314</v>
      </c>
      <c r="BN520" s="22">
        <f t="shared" si="1289"/>
        <v>0</v>
      </c>
      <c r="BO520" s="22">
        <f t="shared" si="1290"/>
        <v>0</v>
      </c>
      <c r="BP520" s="22">
        <f t="shared" si="1291"/>
        <v>0</v>
      </c>
      <c r="BQ520" s="22">
        <f t="shared" si="1292"/>
        <v>0</v>
      </c>
      <c r="BR520" s="22">
        <f t="shared" si="1293"/>
        <v>0</v>
      </c>
      <c r="BS520" s="22">
        <f t="shared" si="1294"/>
        <v>0</v>
      </c>
      <c r="BT520" s="22">
        <f t="shared" si="1295"/>
        <v>0</v>
      </c>
      <c r="BU520" s="22">
        <f t="shared" si="1296"/>
        <v>0</v>
      </c>
      <c r="BV520" s="22">
        <f t="shared" si="1297"/>
        <v>0</v>
      </c>
      <c r="BW520" s="22">
        <f t="shared" si="1298"/>
        <v>0</v>
      </c>
      <c r="BX520" s="22">
        <f t="shared" si="1299"/>
        <v>0</v>
      </c>
      <c r="BY520" s="22">
        <f t="shared" si="1300"/>
        <v>0</v>
      </c>
      <c r="BZ520" s="22">
        <f t="shared" si="1301"/>
        <v>97.640820000000005</v>
      </c>
      <c r="CA520" s="22">
        <f t="shared" si="1302"/>
        <v>89.304839999999999</v>
      </c>
      <c r="CB520" s="22">
        <f t="shared" si="1303"/>
        <v>77.033105565581835</v>
      </c>
      <c r="CC520" s="22">
        <f t="shared" si="1304"/>
        <v>108.6245234008434</v>
      </c>
      <c r="CD520" s="22">
        <f t="shared" si="1305"/>
        <v>127.14552860072659</v>
      </c>
      <c r="CE520" s="22">
        <f t="shared" si="1306"/>
        <v>134.74810302159321</v>
      </c>
      <c r="CF520" s="22">
        <f t="shared" si="1307"/>
        <v>125.42707536</v>
      </c>
      <c r="CG520" s="22">
        <f t="shared" si="1308"/>
        <v>75.75428448000001</v>
      </c>
      <c r="CH520" s="22">
        <f t="shared" si="1309"/>
        <v>56.787711360000003</v>
      </c>
      <c r="CI520" s="22">
        <f t="shared" si="1310"/>
        <v>39.246461580000002</v>
      </c>
      <c r="CJ520" s="22">
        <f t="shared" si="1311"/>
        <v>53.297275450937725</v>
      </c>
      <c r="CK520" s="22">
        <f t="shared" si="1312"/>
        <v>41.584450185548469</v>
      </c>
    </row>
    <row r="521" spans="1:89" x14ac:dyDescent="0.25">
      <c r="A521" t="str">
        <f>VLOOKUP($C521,'Tech Pallet'!$A:$J,10,0)</f>
        <v>PIC</v>
      </c>
      <c r="B521" s="30" t="str">
        <f>VLOOKUP(C521,'Tech Pallet'!A:I,3,0)</f>
        <v>48oz</v>
      </c>
      <c r="C521" s="12">
        <f>VLOOKUP($D521,'DU -UCC'!B:C,2,0)</f>
        <v>68821735</v>
      </c>
      <c r="D521" s="94">
        <v>10077567227000</v>
      </c>
      <c r="E521" s="95" t="s">
        <v>153</v>
      </c>
      <c r="S521" s="95">
        <v>52558</v>
      </c>
      <c r="T521" s="95">
        <v>42086</v>
      </c>
      <c r="U521" s="95">
        <v>61354.070888377231</v>
      </c>
      <c r="V521" s="95">
        <v>54219.190519791329</v>
      </c>
      <c r="W521" s="95">
        <v>59864.310048594947</v>
      </c>
      <c r="X521" s="95">
        <v>66501.193100384146</v>
      </c>
      <c r="Y521" s="95">
        <v>59218.905734861561</v>
      </c>
      <c r="Z521" s="95">
        <v>56453.919665278823</v>
      </c>
      <c r="AA521" s="95">
        <v>46100.901715373475</v>
      </c>
      <c r="AB521" s="95">
        <v>48809.813372476216</v>
      </c>
      <c r="AC521" s="95">
        <v>58643.570787631812</v>
      </c>
      <c r="AD521" s="95">
        <v>45942.523170695342</v>
      </c>
      <c r="AE521" s="23">
        <f t="shared" si="1256"/>
        <v>651752.39900346485</v>
      </c>
      <c r="AF521">
        <f>VLOOKUP($C521,'Tech Pallet'!$A:$I,9,0)</f>
        <v>176</v>
      </c>
      <c r="AG521">
        <f>VLOOKUP($C521,'Tech Pallet'!$A:$H,8,0)</f>
        <v>8.5199999999999998E-3</v>
      </c>
      <c r="AH521" s="25">
        <f t="shared" si="1257"/>
        <v>0</v>
      </c>
      <c r="AI521" s="25">
        <f t="shared" si="1258"/>
        <v>651752.39900346485</v>
      </c>
      <c r="AJ521" s="8">
        <f t="shared" si="1259"/>
        <v>0</v>
      </c>
      <c r="AK521" s="21">
        <f t="shared" si="1260"/>
        <v>0</v>
      </c>
      <c r="AL521" s="20">
        <f t="shared" si="1261"/>
        <v>3703.138630701505</v>
      </c>
      <c r="AM521" s="21">
        <f t="shared" si="1262"/>
        <v>0</v>
      </c>
      <c r="AN521" s="21">
        <f t="shared" si="1263"/>
        <v>0</v>
      </c>
      <c r="AO521" s="21">
        <f t="shared" si="1264"/>
        <v>0</v>
      </c>
      <c r="AP521" s="21">
        <f t="shared" si="1265"/>
        <v>0</v>
      </c>
      <c r="AQ521" s="21">
        <f t="shared" si="1266"/>
        <v>0</v>
      </c>
      <c r="AR521" s="21">
        <f t="shared" si="1267"/>
        <v>0</v>
      </c>
      <c r="AS521" s="21">
        <f t="shared" si="1268"/>
        <v>0</v>
      </c>
      <c r="AT521" s="21">
        <f t="shared" si="1269"/>
        <v>0</v>
      </c>
      <c r="AU521" s="21">
        <f t="shared" si="1270"/>
        <v>0</v>
      </c>
      <c r="AV521" s="21">
        <f t="shared" si="1271"/>
        <v>0</v>
      </c>
      <c r="AW521" s="21">
        <f t="shared" si="1272"/>
        <v>0</v>
      </c>
      <c r="AX521" s="21">
        <f t="shared" si="1273"/>
        <v>0</v>
      </c>
      <c r="AY521" s="21">
        <f t="shared" si="1274"/>
        <v>298.625</v>
      </c>
      <c r="AZ521" s="21">
        <f t="shared" si="1275"/>
        <v>239.125</v>
      </c>
      <c r="BA521" s="21">
        <f t="shared" si="1276"/>
        <v>348.60267550214337</v>
      </c>
      <c r="BB521" s="21">
        <f t="shared" si="1277"/>
        <v>308.06358249881436</v>
      </c>
      <c r="BC521" s="21">
        <f t="shared" si="1278"/>
        <v>340.13812527610764</v>
      </c>
      <c r="BD521" s="21">
        <f t="shared" si="1279"/>
        <v>377.84768807036448</v>
      </c>
      <c r="BE521" s="21">
        <f t="shared" si="1280"/>
        <v>336.47105531171343</v>
      </c>
      <c r="BF521" s="21">
        <f t="shared" si="1281"/>
        <v>320.76090718908421</v>
      </c>
      <c r="BG521" s="21">
        <f t="shared" si="1282"/>
        <v>261.93694156462203</v>
      </c>
      <c r="BH521" s="21">
        <f t="shared" si="1283"/>
        <v>277.32848507088761</v>
      </c>
      <c r="BI521" s="21">
        <f t="shared" si="1284"/>
        <v>333.20210674790803</v>
      </c>
      <c r="BJ521" s="21">
        <f t="shared" si="1285"/>
        <v>261.0370634698599</v>
      </c>
      <c r="BK521" s="17">
        <f t="shared" si="1286"/>
        <v>0</v>
      </c>
      <c r="BL521" s="22">
        <f t="shared" si="1287"/>
        <v>0</v>
      </c>
      <c r="BM521" s="22">
        <f t="shared" si="1288"/>
        <v>5552.9304395095205</v>
      </c>
      <c r="BN521" s="22">
        <f t="shared" si="1289"/>
        <v>0</v>
      </c>
      <c r="BO521" s="22">
        <f t="shared" si="1290"/>
        <v>0</v>
      </c>
      <c r="BP521" s="22">
        <f t="shared" si="1291"/>
        <v>0</v>
      </c>
      <c r="BQ521" s="22">
        <f t="shared" si="1292"/>
        <v>0</v>
      </c>
      <c r="BR521" s="22">
        <f t="shared" si="1293"/>
        <v>0</v>
      </c>
      <c r="BS521" s="22">
        <f t="shared" si="1294"/>
        <v>0</v>
      </c>
      <c r="BT521" s="22">
        <f t="shared" si="1295"/>
        <v>0</v>
      </c>
      <c r="BU521" s="22">
        <f t="shared" si="1296"/>
        <v>0</v>
      </c>
      <c r="BV521" s="22">
        <f t="shared" si="1297"/>
        <v>0</v>
      </c>
      <c r="BW521" s="22">
        <f t="shared" si="1298"/>
        <v>0</v>
      </c>
      <c r="BX521" s="22">
        <f t="shared" si="1299"/>
        <v>0</v>
      </c>
      <c r="BY521" s="22">
        <f t="shared" si="1300"/>
        <v>0</v>
      </c>
      <c r="BZ521" s="22">
        <f t="shared" si="1301"/>
        <v>447.79415999999998</v>
      </c>
      <c r="CA521" s="22">
        <f t="shared" si="1302"/>
        <v>358.57272</v>
      </c>
      <c r="CB521" s="22">
        <f t="shared" si="1303"/>
        <v>522.73668396897403</v>
      </c>
      <c r="CC521" s="22">
        <f t="shared" si="1304"/>
        <v>461.94750322862211</v>
      </c>
      <c r="CD521" s="22">
        <f t="shared" si="1305"/>
        <v>510.04392161402893</v>
      </c>
      <c r="CE521" s="22">
        <f t="shared" si="1306"/>
        <v>566.59016521527292</v>
      </c>
      <c r="CF521" s="22">
        <f t="shared" si="1307"/>
        <v>504.5450768610205</v>
      </c>
      <c r="CG521" s="22">
        <f t="shared" si="1308"/>
        <v>480.98739554817558</v>
      </c>
      <c r="CH521" s="22">
        <f t="shared" si="1309"/>
        <v>392.77968261498199</v>
      </c>
      <c r="CI521" s="22">
        <f t="shared" si="1310"/>
        <v>415.85960993349732</v>
      </c>
      <c r="CJ521" s="22">
        <f t="shared" si="1311"/>
        <v>499.64322311062301</v>
      </c>
      <c r="CK521" s="22">
        <f t="shared" si="1312"/>
        <v>391.43029741432429</v>
      </c>
    </row>
    <row r="522" spans="1:89" x14ac:dyDescent="0.25">
      <c r="A522" t="str">
        <f>VLOOKUP($C522,'Tech Pallet'!$A:$J,10,0)</f>
        <v>PIC</v>
      </c>
      <c r="B522" s="30" t="str">
        <f>VLOOKUP(C522,'Tech Pallet'!A:I,3,0)</f>
        <v>BJ PTS</v>
      </c>
      <c r="C522" s="12">
        <f>VLOOKUP($D522,'DU -UCC'!B:C,2,0)</f>
        <v>67881629</v>
      </c>
      <c r="D522" s="94">
        <v>10076840529879</v>
      </c>
      <c r="E522" s="95" t="s">
        <v>154</v>
      </c>
      <c r="S522" s="95">
        <v>41200</v>
      </c>
      <c r="T522" s="95">
        <v>56616</v>
      </c>
      <c r="U522" s="95">
        <v>67973.980196088363</v>
      </c>
      <c r="V522" s="95">
        <v>60034.386375242051</v>
      </c>
      <c r="W522" s="95">
        <v>56932.233697449352</v>
      </c>
      <c r="X522" s="95">
        <v>66922.896906493464</v>
      </c>
      <c r="Y522" s="95">
        <v>55887.415199905452</v>
      </c>
      <c r="Z522" s="95">
        <v>56829.498665695886</v>
      </c>
      <c r="AA522" s="95">
        <v>50494.764900557348</v>
      </c>
      <c r="AB522" s="95">
        <v>47019.387910048703</v>
      </c>
      <c r="AC522" s="95">
        <v>48773.269411880516</v>
      </c>
      <c r="AD522" s="95">
        <v>43538.573154225189</v>
      </c>
      <c r="AE522" s="23">
        <f t="shared" si="1256"/>
        <v>652222.40641758638</v>
      </c>
      <c r="AF522">
        <f>VLOOKUP($C522,'Tech Pallet'!$A:$I,9,0)</f>
        <v>240</v>
      </c>
      <c r="AG522">
        <f>VLOOKUP($C522,'Tech Pallet'!$A:$H,8,0)</f>
        <v>3.7853439999999999E-3</v>
      </c>
      <c r="AH522" s="25">
        <f t="shared" si="1257"/>
        <v>0</v>
      </c>
      <c r="AI522" s="25">
        <f t="shared" si="1258"/>
        <v>652222.40641758638</v>
      </c>
      <c r="AJ522" s="8">
        <f t="shared" si="1259"/>
        <v>0</v>
      </c>
      <c r="AK522" s="21">
        <f t="shared" si="1260"/>
        <v>0</v>
      </c>
      <c r="AL522" s="20">
        <f t="shared" si="1261"/>
        <v>2717.5933600732765</v>
      </c>
      <c r="AM522" s="21">
        <f t="shared" si="1262"/>
        <v>0</v>
      </c>
      <c r="AN522" s="21">
        <f t="shared" si="1263"/>
        <v>0</v>
      </c>
      <c r="AO522" s="21">
        <f t="shared" si="1264"/>
        <v>0</v>
      </c>
      <c r="AP522" s="21">
        <f t="shared" si="1265"/>
        <v>0</v>
      </c>
      <c r="AQ522" s="21">
        <f t="shared" si="1266"/>
        <v>0</v>
      </c>
      <c r="AR522" s="21">
        <f t="shared" si="1267"/>
        <v>0</v>
      </c>
      <c r="AS522" s="21">
        <f t="shared" si="1268"/>
        <v>0</v>
      </c>
      <c r="AT522" s="21">
        <f t="shared" si="1269"/>
        <v>0</v>
      </c>
      <c r="AU522" s="21">
        <f t="shared" si="1270"/>
        <v>0</v>
      </c>
      <c r="AV522" s="21">
        <f t="shared" si="1271"/>
        <v>0</v>
      </c>
      <c r="AW522" s="21">
        <f t="shared" si="1272"/>
        <v>0</v>
      </c>
      <c r="AX522" s="21">
        <f t="shared" si="1273"/>
        <v>0</v>
      </c>
      <c r="AY522" s="21">
        <f t="shared" si="1274"/>
        <v>171.66666666666666</v>
      </c>
      <c r="AZ522" s="21">
        <f t="shared" si="1275"/>
        <v>235.9</v>
      </c>
      <c r="BA522" s="21">
        <f t="shared" si="1276"/>
        <v>283.22491748370152</v>
      </c>
      <c r="BB522" s="21">
        <f t="shared" si="1277"/>
        <v>250.14327656350855</v>
      </c>
      <c r="BC522" s="21">
        <f t="shared" si="1278"/>
        <v>237.21764040603895</v>
      </c>
      <c r="BD522" s="21">
        <f t="shared" si="1279"/>
        <v>278.84540377705611</v>
      </c>
      <c r="BE522" s="21">
        <f t="shared" si="1280"/>
        <v>232.86422999960604</v>
      </c>
      <c r="BF522" s="21">
        <f t="shared" si="1281"/>
        <v>236.78957777373287</v>
      </c>
      <c r="BG522" s="21">
        <f t="shared" si="1282"/>
        <v>210.39485375232229</v>
      </c>
      <c r="BH522" s="21">
        <f t="shared" si="1283"/>
        <v>195.91411629186959</v>
      </c>
      <c r="BI522" s="21">
        <f t="shared" si="1284"/>
        <v>203.22195588283549</v>
      </c>
      <c r="BJ522" s="21">
        <f t="shared" si="1285"/>
        <v>181.41072147593829</v>
      </c>
      <c r="BK522" s="17">
        <f t="shared" si="1286"/>
        <v>0</v>
      </c>
      <c r="BL522" s="22">
        <f t="shared" si="1287"/>
        <v>0</v>
      </c>
      <c r="BM522" s="22">
        <f t="shared" si="1288"/>
        <v>2468.8861727983722</v>
      </c>
      <c r="BN522" s="22">
        <f t="shared" si="1289"/>
        <v>0</v>
      </c>
      <c r="BO522" s="22">
        <f t="shared" si="1290"/>
        <v>0</v>
      </c>
      <c r="BP522" s="22">
        <f t="shared" si="1291"/>
        <v>0</v>
      </c>
      <c r="BQ522" s="22">
        <f t="shared" si="1292"/>
        <v>0</v>
      </c>
      <c r="BR522" s="22">
        <f t="shared" si="1293"/>
        <v>0</v>
      </c>
      <c r="BS522" s="22">
        <f t="shared" si="1294"/>
        <v>0</v>
      </c>
      <c r="BT522" s="22">
        <f t="shared" si="1295"/>
        <v>0</v>
      </c>
      <c r="BU522" s="22">
        <f t="shared" si="1296"/>
        <v>0</v>
      </c>
      <c r="BV522" s="22">
        <f t="shared" si="1297"/>
        <v>0</v>
      </c>
      <c r="BW522" s="22">
        <f t="shared" si="1298"/>
        <v>0</v>
      </c>
      <c r="BX522" s="22">
        <f t="shared" si="1299"/>
        <v>0</v>
      </c>
      <c r="BY522" s="22">
        <f t="shared" si="1300"/>
        <v>0</v>
      </c>
      <c r="BZ522" s="22">
        <f t="shared" si="1301"/>
        <v>155.95617279999999</v>
      </c>
      <c r="CA522" s="22">
        <f t="shared" si="1302"/>
        <v>214.31103590399999</v>
      </c>
      <c r="CB522" s="22">
        <f t="shared" si="1303"/>
        <v>257.30489809138192</v>
      </c>
      <c r="CC522" s="22">
        <f t="shared" si="1304"/>
        <v>227.25080425920424</v>
      </c>
      <c r="CD522" s="22">
        <f t="shared" si="1305"/>
        <v>215.50808923323771</v>
      </c>
      <c r="CE522" s="22">
        <f t="shared" si="1306"/>
        <v>253.32618626761359</v>
      </c>
      <c r="CF522" s="22">
        <f t="shared" si="1307"/>
        <v>211.5530918024709</v>
      </c>
      <c r="CG522" s="22">
        <f t="shared" si="1308"/>
        <v>215.11920179719993</v>
      </c>
      <c r="CH522" s="22">
        <f t="shared" si="1309"/>
        <v>191.14005534773534</v>
      </c>
      <c r="CI522" s="22">
        <f t="shared" si="1310"/>
        <v>177.9845579089754</v>
      </c>
      <c r="CJ522" s="22">
        <f t="shared" si="1311"/>
        <v>184.62360272864544</v>
      </c>
      <c r="CK522" s="22">
        <f t="shared" si="1312"/>
        <v>164.80847665790739</v>
      </c>
    </row>
    <row r="523" spans="1:89" x14ac:dyDescent="0.25">
      <c r="A523" t="str">
        <f>VLOOKUP($C523,'Tech Pallet'!$A:$J,10,0)</f>
        <v>NOV</v>
      </c>
      <c r="B523" s="30" t="str">
        <f>VLOOKUP(C523,'Tech Pallet'!A:I,3,0)</f>
        <v>MBG</v>
      </c>
      <c r="C523" s="12">
        <f>VLOOKUP($D523,'DU -UCC'!B:C,2,0)</f>
        <v>68741714</v>
      </c>
      <c r="D523" s="94">
        <v>10041000054140</v>
      </c>
      <c r="E523" s="95" t="s">
        <v>155</v>
      </c>
      <c r="S523" s="95">
        <v>21963</v>
      </c>
      <c r="T523" s="95">
        <v>24030</v>
      </c>
      <c r="U523" s="95">
        <v>39489.20032935479</v>
      </c>
      <c r="V523" s="95">
        <v>56304.247368494456</v>
      </c>
      <c r="W523" s="95">
        <v>78007.61074643959</v>
      </c>
      <c r="X523" s="95">
        <v>75153.830176105039</v>
      </c>
      <c r="Y523" s="95">
        <v>74978.908594760214</v>
      </c>
      <c r="Z523" s="95">
        <v>57691.689360450386</v>
      </c>
      <c r="AA523" s="95">
        <v>50178.355292787266</v>
      </c>
      <c r="AB523" s="95">
        <v>38162.324946382956</v>
      </c>
      <c r="AC523" s="95">
        <v>35738.060608411237</v>
      </c>
      <c r="AD523" s="95">
        <v>28767.029353624657</v>
      </c>
      <c r="AE523" s="23">
        <f t="shared" si="1256"/>
        <v>580464.25677681062</v>
      </c>
      <c r="AF523">
        <f>VLOOKUP($C523,'Tech Pallet'!$A:$I,9,0)</f>
        <v>225</v>
      </c>
      <c r="AG523">
        <f>VLOOKUP($C523,'Tech Pallet'!$A:$H,8,0)</f>
        <v>2.8319999999999999E-3</v>
      </c>
      <c r="AH523" s="25">
        <f t="shared" si="1257"/>
        <v>0</v>
      </c>
      <c r="AI523" s="25">
        <f t="shared" si="1258"/>
        <v>580464.25677681062</v>
      </c>
      <c r="AJ523" s="8">
        <f t="shared" si="1259"/>
        <v>0</v>
      </c>
      <c r="AK523" s="21">
        <f t="shared" si="1260"/>
        <v>0</v>
      </c>
      <c r="AL523" s="20">
        <f t="shared" si="1261"/>
        <v>2579.8411412302694</v>
      </c>
      <c r="AM523" s="21">
        <f t="shared" si="1262"/>
        <v>0</v>
      </c>
      <c r="AN523" s="21">
        <f t="shared" si="1263"/>
        <v>0</v>
      </c>
      <c r="AO523" s="21">
        <f t="shared" si="1264"/>
        <v>0</v>
      </c>
      <c r="AP523" s="21">
        <f t="shared" si="1265"/>
        <v>0</v>
      </c>
      <c r="AQ523" s="21">
        <f t="shared" si="1266"/>
        <v>0</v>
      </c>
      <c r="AR523" s="21">
        <f t="shared" si="1267"/>
        <v>0</v>
      </c>
      <c r="AS523" s="21">
        <f t="shared" si="1268"/>
        <v>0</v>
      </c>
      <c r="AT523" s="21">
        <f t="shared" si="1269"/>
        <v>0</v>
      </c>
      <c r="AU523" s="21">
        <f t="shared" si="1270"/>
        <v>0</v>
      </c>
      <c r="AV523" s="21">
        <f t="shared" si="1271"/>
        <v>0</v>
      </c>
      <c r="AW523" s="21">
        <f t="shared" si="1272"/>
        <v>0</v>
      </c>
      <c r="AX523" s="21">
        <f t="shared" si="1273"/>
        <v>0</v>
      </c>
      <c r="AY523" s="21">
        <f t="shared" si="1274"/>
        <v>97.61333333333333</v>
      </c>
      <c r="AZ523" s="21">
        <f t="shared" si="1275"/>
        <v>106.8</v>
      </c>
      <c r="BA523" s="21">
        <f t="shared" si="1276"/>
        <v>175.50755701935461</v>
      </c>
      <c r="BB523" s="21">
        <f t="shared" si="1277"/>
        <v>250.24109941553093</v>
      </c>
      <c r="BC523" s="21">
        <f t="shared" si="1278"/>
        <v>346.70049220639817</v>
      </c>
      <c r="BD523" s="21">
        <f t="shared" si="1279"/>
        <v>334.01702300491127</v>
      </c>
      <c r="BE523" s="21">
        <f t="shared" si="1280"/>
        <v>333.23959375448982</v>
      </c>
      <c r="BF523" s="21">
        <f t="shared" si="1281"/>
        <v>256.40750826866838</v>
      </c>
      <c r="BG523" s="21">
        <f t="shared" si="1282"/>
        <v>223.01491241238784</v>
      </c>
      <c r="BH523" s="21">
        <f t="shared" si="1283"/>
        <v>169.61033309503537</v>
      </c>
      <c r="BI523" s="21">
        <f t="shared" si="1284"/>
        <v>158.83582492627215</v>
      </c>
      <c r="BJ523" s="21">
        <f t="shared" si="1285"/>
        <v>127.85346379388737</v>
      </c>
      <c r="BK523" s="17">
        <f t="shared" si="1286"/>
        <v>0</v>
      </c>
      <c r="BL523" s="22">
        <f t="shared" si="1287"/>
        <v>0</v>
      </c>
      <c r="BM523" s="22">
        <f t="shared" si="1288"/>
        <v>1643.8747751919277</v>
      </c>
      <c r="BN523" s="22">
        <f t="shared" si="1289"/>
        <v>0</v>
      </c>
      <c r="BO523" s="22">
        <f t="shared" si="1290"/>
        <v>0</v>
      </c>
      <c r="BP523" s="22">
        <f t="shared" si="1291"/>
        <v>0</v>
      </c>
      <c r="BQ523" s="22">
        <f t="shared" si="1292"/>
        <v>0</v>
      </c>
      <c r="BR523" s="22">
        <f t="shared" si="1293"/>
        <v>0</v>
      </c>
      <c r="BS523" s="22">
        <f t="shared" si="1294"/>
        <v>0</v>
      </c>
      <c r="BT523" s="22">
        <f t="shared" si="1295"/>
        <v>0</v>
      </c>
      <c r="BU523" s="22">
        <f t="shared" si="1296"/>
        <v>0</v>
      </c>
      <c r="BV523" s="22">
        <f t="shared" si="1297"/>
        <v>0</v>
      </c>
      <c r="BW523" s="22">
        <f t="shared" si="1298"/>
        <v>0</v>
      </c>
      <c r="BX523" s="22">
        <f t="shared" si="1299"/>
        <v>0</v>
      </c>
      <c r="BY523" s="22">
        <f t="shared" si="1300"/>
        <v>0</v>
      </c>
      <c r="BZ523" s="22">
        <f t="shared" si="1301"/>
        <v>62.199216</v>
      </c>
      <c r="CA523" s="22">
        <f t="shared" si="1302"/>
        <v>68.052959999999999</v>
      </c>
      <c r="CB523" s="22">
        <f t="shared" si="1303"/>
        <v>111.83341533273276</v>
      </c>
      <c r="CC523" s="22">
        <f t="shared" si="1304"/>
        <v>159.4536285475763</v>
      </c>
      <c r="CD523" s="22">
        <f t="shared" si="1305"/>
        <v>220.9175536339169</v>
      </c>
      <c r="CE523" s="22">
        <f t="shared" si="1306"/>
        <v>212.83564705872945</v>
      </c>
      <c r="CF523" s="22">
        <f t="shared" si="1307"/>
        <v>212.34026914036093</v>
      </c>
      <c r="CG523" s="22">
        <f t="shared" si="1308"/>
        <v>163.38286426879549</v>
      </c>
      <c r="CH523" s="22">
        <f t="shared" si="1309"/>
        <v>142.10510218917352</v>
      </c>
      <c r="CI523" s="22">
        <f t="shared" si="1310"/>
        <v>108.07570424815653</v>
      </c>
      <c r="CJ523" s="22">
        <f t="shared" si="1311"/>
        <v>101.21018764302062</v>
      </c>
      <c r="CK523" s="22">
        <f t="shared" si="1312"/>
        <v>81.468227129465021</v>
      </c>
    </row>
    <row r="524" spans="1:89" x14ac:dyDescent="0.25">
      <c r="A524" t="str">
        <f>VLOOKUP($C524,'Tech Pallet'!$A:$J,10,0)</f>
        <v>NOV</v>
      </c>
      <c r="B524" s="30" t="str">
        <f>VLOOKUP(C524,'Tech Pallet'!A:I,3,0)</f>
        <v>Yasso Club</v>
      </c>
      <c r="C524" s="12">
        <f>VLOOKUP($D524,'DU -UCC'!B:C,2,0)</f>
        <v>64327161</v>
      </c>
      <c r="D524" s="94">
        <v>851035003074</v>
      </c>
      <c r="E524" s="95" t="s">
        <v>156</v>
      </c>
      <c r="S524" s="95">
        <v>4800</v>
      </c>
      <c r="T524" s="95">
        <v>11040</v>
      </c>
      <c r="U524" s="95">
        <v>129185</v>
      </c>
      <c r="V524" s="95">
        <v>67345</v>
      </c>
      <c r="W524" s="95">
        <v>114395</v>
      </c>
      <c r="X524" s="95">
        <v>97742</v>
      </c>
      <c r="Y524" s="95">
        <v>115290</v>
      </c>
      <c r="Z524" s="95">
        <v>48108</v>
      </c>
      <c r="AA524" s="95">
        <v>26804</v>
      </c>
      <c r="AB524" s="95">
        <v>22711</v>
      </c>
      <c r="AC524" s="95">
        <v>21430</v>
      </c>
      <c r="AD524" s="95">
        <v>19285</v>
      </c>
      <c r="AE524" s="23">
        <f t="shared" si="1256"/>
        <v>678135</v>
      </c>
      <c r="AF524">
        <f>VLOOKUP($C524,'Tech Pallet'!$A:$I,9,0)</f>
        <v>240</v>
      </c>
      <c r="AG524">
        <f>VLOOKUP($C524,'Tech Pallet'!$A:$H,8,0)</f>
        <v>1.56E-3</v>
      </c>
      <c r="AH524" s="25">
        <f t="shared" si="1257"/>
        <v>0</v>
      </c>
      <c r="AI524" s="25">
        <f t="shared" si="1258"/>
        <v>678135</v>
      </c>
      <c r="AJ524" s="8">
        <f t="shared" si="1259"/>
        <v>0</v>
      </c>
      <c r="AK524" s="21">
        <f t="shared" si="1260"/>
        <v>0</v>
      </c>
      <c r="AL524" s="20">
        <f t="shared" si="1261"/>
        <v>2825.5625</v>
      </c>
      <c r="AM524" s="21">
        <f t="shared" si="1262"/>
        <v>0</v>
      </c>
      <c r="AN524" s="21">
        <f t="shared" si="1263"/>
        <v>0</v>
      </c>
      <c r="AO524" s="21">
        <f t="shared" si="1264"/>
        <v>0</v>
      </c>
      <c r="AP524" s="21">
        <f t="shared" si="1265"/>
        <v>0</v>
      </c>
      <c r="AQ524" s="21">
        <f t="shared" si="1266"/>
        <v>0</v>
      </c>
      <c r="AR524" s="21">
        <f t="shared" si="1267"/>
        <v>0</v>
      </c>
      <c r="AS524" s="21">
        <f t="shared" si="1268"/>
        <v>0</v>
      </c>
      <c r="AT524" s="21">
        <f t="shared" si="1269"/>
        <v>0</v>
      </c>
      <c r="AU524" s="21">
        <f t="shared" si="1270"/>
        <v>0</v>
      </c>
      <c r="AV524" s="21">
        <f t="shared" si="1271"/>
        <v>0</v>
      </c>
      <c r="AW524" s="21">
        <f t="shared" si="1272"/>
        <v>0</v>
      </c>
      <c r="AX524" s="21">
        <f t="shared" si="1273"/>
        <v>0</v>
      </c>
      <c r="AY524" s="21">
        <f t="shared" si="1274"/>
        <v>20</v>
      </c>
      <c r="AZ524" s="21">
        <f t="shared" si="1275"/>
        <v>46</v>
      </c>
      <c r="BA524" s="21">
        <f t="shared" si="1276"/>
        <v>538.27083333333337</v>
      </c>
      <c r="BB524" s="21">
        <f t="shared" si="1277"/>
        <v>280.60416666666669</v>
      </c>
      <c r="BC524" s="21">
        <f t="shared" si="1278"/>
        <v>476.64583333333331</v>
      </c>
      <c r="BD524" s="21">
        <f t="shared" si="1279"/>
        <v>407.25833333333333</v>
      </c>
      <c r="BE524" s="21">
        <f t="shared" si="1280"/>
        <v>480.375</v>
      </c>
      <c r="BF524" s="21">
        <f t="shared" si="1281"/>
        <v>200.45</v>
      </c>
      <c r="BG524" s="21">
        <f t="shared" si="1282"/>
        <v>111.68333333333334</v>
      </c>
      <c r="BH524" s="21">
        <f t="shared" si="1283"/>
        <v>94.629166666666663</v>
      </c>
      <c r="BI524" s="21">
        <f t="shared" si="1284"/>
        <v>89.291666666666671</v>
      </c>
      <c r="BJ524" s="21">
        <f t="shared" si="1285"/>
        <v>80.354166666666671</v>
      </c>
      <c r="BK524" s="17">
        <f t="shared" si="1286"/>
        <v>0</v>
      </c>
      <c r="BL524" s="22">
        <f t="shared" si="1287"/>
        <v>0</v>
      </c>
      <c r="BM524" s="22">
        <f t="shared" si="1288"/>
        <v>1057.8905999999999</v>
      </c>
      <c r="BN524" s="22">
        <f t="shared" si="1289"/>
        <v>0</v>
      </c>
      <c r="BO524" s="22">
        <f t="shared" si="1290"/>
        <v>0</v>
      </c>
      <c r="BP524" s="22">
        <f t="shared" si="1291"/>
        <v>0</v>
      </c>
      <c r="BQ524" s="22">
        <f t="shared" si="1292"/>
        <v>0</v>
      </c>
      <c r="BR524" s="22">
        <f t="shared" si="1293"/>
        <v>0</v>
      </c>
      <c r="BS524" s="22">
        <f t="shared" si="1294"/>
        <v>0</v>
      </c>
      <c r="BT524" s="22">
        <f t="shared" si="1295"/>
        <v>0</v>
      </c>
      <c r="BU524" s="22">
        <f t="shared" si="1296"/>
        <v>0</v>
      </c>
      <c r="BV524" s="22">
        <f t="shared" si="1297"/>
        <v>0</v>
      </c>
      <c r="BW524" s="22">
        <f t="shared" si="1298"/>
        <v>0</v>
      </c>
      <c r="BX524" s="22">
        <f t="shared" si="1299"/>
        <v>0</v>
      </c>
      <c r="BY524" s="22">
        <f t="shared" si="1300"/>
        <v>0</v>
      </c>
      <c r="BZ524" s="22">
        <f t="shared" si="1301"/>
        <v>7.4879999999999995</v>
      </c>
      <c r="CA524" s="22">
        <f t="shared" si="1302"/>
        <v>17.2224</v>
      </c>
      <c r="CB524" s="22">
        <f t="shared" si="1303"/>
        <v>201.52859999999998</v>
      </c>
      <c r="CC524" s="22">
        <f t="shared" si="1304"/>
        <v>105.0582</v>
      </c>
      <c r="CD524" s="22">
        <f t="shared" si="1305"/>
        <v>178.4562</v>
      </c>
      <c r="CE524" s="22">
        <f t="shared" si="1306"/>
        <v>152.47752</v>
      </c>
      <c r="CF524" s="22">
        <f t="shared" si="1307"/>
        <v>179.85239999999999</v>
      </c>
      <c r="CG524" s="22">
        <f t="shared" si="1308"/>
        <v>75.048479999999998</v>
      </c>
      <c r="CH524" s="22">
        <f t="shared" si="1309"/>
        <v>41.814239999999998</v>
      </c>
      <c r="CI524" s="22">
        <f t="shared" si="1310"/>
        <v>35.429159999999996</v>
      </c>
      <c r="CJ524" s="22">
        <f t="shared" si="1311"/>
        <v>33.430799999999998</v>
      </c>
      <c r="CK524" s="22">
        <f t="shared" si="1312"/>
        <v>30.084599999999998</v>
      </c>
    </row>
    <row r="525" spans="1:89" x14ac:dyDescent="0.25">
      <c r="A525" t="str">
        <f>VLOOKUP($C525,'Tech Pallet'!$A:$J,10,0)</f>
        <v>NOV</v>
      </c>
      <c r="B525" s="30" t="str">
        <f>VLOOKUP(C525,'Tech Pallet'!A:I,3,0)</f>
        <v>Yasso Sticks</v>
      </c>
      <c r="C525" s="12">
        <f>VLOOKUP($D525,'DU -UCC'!B:C,2,0)</f>
        <v>64325523</v>
      </c>
      <c r="D525" s="94">
        <v>10851035003637</v>
      </c>
      <c r="E525" s="95" t="s">
        <v>157</v>
      </c>
      <c r="S525" s="95">
        <v>56324</v>
      </c>
      <c r="T525" s="95">
        <v>52276</v>
      </c>
      <c r="U525" s="95">
        <v>69149.712536115054</v>
      </c>
      <c r="V525" s="95">
        <v>64294.300545775674</v>
      </c>
      <c r="W525" s="95">
        <v>67057.932729276843</v>
      </c>
      <c r="X525" s="95">
        <v>80746.965995538572</v>
      </c>
      <c r="Y525" s="95">
        <v>83327.784749223792</v>
      </c>
      <c r="Z525" s="95">
        <v>74294.915719680823</v>
      </c>
      <c r="AA525" s="95">
        <v>60141.142509594451</v>
      </c>
      <c r="AB525" s="95">
        <v>52652.645210710914</v>
      </c>
      <c r="AC525" s="95">
        <v>49203.990197773674</v>
      </c>
      <c r="AD525" s="95">
        <v>43331.596641100565</v>
      </c>
      <c r="AE525" s="23">
        <f t="shared" si="1256"/>
        <v>752800.98683479044</v>
      </c>
      <c r="AF525">
        <f>VLOOKUP($C525,'Tech Pallet'!$A:$I,9,0)</f>
        <v>187</v>
      </c>
      <c r="AG525">
        <f>VLOOKUP($C525,'Tech Pallet'!$A:$H,8,0)</f>
        <v>3.3119999999999998E-3</v>
      </c>
      <c r="AH525" s="25">
        <f t="shared" si="1257"/>
        <v>0</v>
      </c>
      <c r="AI525" s="25">
        <f t="shared" si="1258"/>
        <v>752800.98683479044</v>
      </c>
      <c r="AJ525" s="8">
        <f t="shared" si="1259"/>
        <v>0</v>
      </c>
      <c r="AK525" s="21">
        <f t="shared" si="1260"/>
        <v>0</v>
      </c>
      <c r="AL525" s="20">
        <f t="shared" si="1261"/>
        <v>4025.6737263892537</v>
      </c>
      <c r="AM525" s="21">
        <f t="shared" si="1262"/>
        <v>0</v>
      </c>
      <c r="AN525" s="21">
        <f t="shared" si="1263"/>
        <v>0</v>
      </c>
      <c r="AO525" s="21">
        <f t="shared" si="1264"/>
        <v>0</v>
      </c>
      <c r="AP525" s="21">
        <f t="shared" si="1265"/>
        <v>0</v>
      </c>
      <c r="AQ525" s="21">
        <f t="shared" si="1266"/>
        <v>0</v>
      </c>
      <c r="AR525" s="21">
        <f t="shared" si="1267"/>
        <v>0</v>
      </c>
      <c r="AS525" s="21">
        <f t="shared" si="1268"/>
        <v>0</v>
      </c>
      <c r="AT525" s="21">
        <f t="shared" si="1269"/>
        <v>0</v>
      </c>
      <c r="AU525" s="21">
        <f t="shared" si="1270"/>
        <v>0</v>
      </c>
      <c r="AV525" s="21">
        <f t="shared" si="1271"/>
        <v>0</v>
      </c>
      <c r="AW525" s="21">
        <f t="shared" si="1272"/>
        <v>0</v>
      </c>
      <c r="AX525" s="21">
        <f t="shared" si="1273"/>
        <v>0</v>
      </c>
      <c r="AY525" s="21">
        <f t="shared" si="1274"/>
        <v>301.19786096256684</v>
      </c>
      <c r="AZ525" s="21">
        <f t="shared" si="1275"/>
        <v>279.55080213903744</v>
      </c>
      <c r="BA525" s="21">
        <f t="shared" si="1276"/>
        <v>369.78455901665802</v>
      </c>
      <c r="BB525" s="21">
        <f t="shared" si="1277"/>
        <v>343.8197890148432</v>
      </c>
      <c r="BC525" s="21">
        <f t="shared" si="1278"/>
        <v>358.59857074479595</v>
      </c>
      <c r="BD525" s="21">
        <f t="shared" si="1279"/>
        <v>431.80195719539341</v>
      </c>
      <c r="BE525" s="21">
        <f t="shared" si="1280"/>
        <v>445.60312700119675</v>
      </c>
      <c r="BF525" s="21">
        <f t="shared" si="1281"/>
        <v>397.29901454374772</v>
      </c>
      <c r="BG525" s="21">
        <f t="shared" si="1282"/>
        <v>321.61038775184198</v>
      </c>
      <c r="BH525" s="21">
        <f t="shared" si="1283"/>
        <v>281.56494765086052</v>
      </c>
      <c r="BI525" s="21">
        <f t="shared" si="1284"/>
        <v>263.12294223408384</v>
      </c>
      <c r="BJ525" s="21">
        <f t="shared" si="1285"/>
        <v>231.71976813422762</v>
      </c>
      <c r="BK525" s="17">
        <f t="shared" si="1286"/>
        <v>0</v>
      </c>
      <c r="BL525" s="22">
        <f t="shared" si="1287"/>
        <v>0</v>
      </c>
      <c r="BM525" s="22">
        <f t="shared" si="1288"/>
        <v>2493.2768683968256</v>
      </c>
      <c r="BN525" s="22">
        <f t="shared" si="1289"/>
        <v>0</v>
      </c>
      <c r="BO525" s="22">
        <f t="shared" si="1290"/>
        <v>0</v>
      </c>
      <c r="BP525" s="22">
        <f t="shared" si="1291"/>
        <v>0</v>
      </c>
      <c r="BQ525" s="22">
        <f t="shared" si="1292"/>
        <v>0</v>
      </c>
      <c r="BR525" s="22">
        <f t="shared" si="1293"/>
        <v>0</v>
      </c>
      <c r="BS525" s="22">
        <f t="shared" si="1294"/>
        <v>0</v>
      </c>
      <c r="BT525" s="22">
        <f t="shared" si="1295"/>
        <v>0</v>
      </c>
      <c r="BU525" s="22">
        <f t="shared" si="1296"/>
        <v>0</v>
      </c>
      <c r="BV525" s="22">
        <f t="shared" si="1297"/>
        <v>0</v>
      </c>
      <c r="BW525" s="22">
        <f t="shared" si="1298"/>
        <v>0</v>
      </c>
      <c r="BX525" s="22">
        <f t="shared" si="1299"/>
        <v>0</v>
      </c>
      <c r="BY525" s="22">
        <f t="shared" si="1300"/>
        <v>0</v>
      </c>
      <c r="BZ525" s="22">
        <f t="shared" si="1301"/>
        <v>186.54508799999999</v>
      </c>
      <c r="CA525" s="22">
        <f t="shared" si="1302"/>
        <v>173.13811199999998</v>
      </c>
      <c r="CB525" s="22">
        <f t="shared" si="1303"/>
        <v>229.02384791961305</v>
      </c>
      <c r="CC525" s="22">
        <f t="shared" si="1304"/>
        <v>212.94272340760901</v>
      </c>
      <c r="CD525" s="22">
        <f t="shared" si="1305"/>
        <v>222.09587319936489</v>
      </c>
      <c r="CE525" s="22">
        <f t="shared" si="1306"/>
        <v>267.43395137722376</v>
      </c>
      <c r="CF525" s="22">
        <f t="shared" si="1307"/>
        <v>275.98162308942921</v>
      </c>
      <c r="CG525" s="22">
        <f t="shared" si="1308"/>
        <v>246.06476086358288</v>
      </c>
      <c r="CH525" s="22">
        <f t="shared" si="1309"/>
        <v>199.18746399177681</v>
      </c>
      <c r="CI525" s="22">
        <f t="shared" si="1310"/>
        <v>174.38556093787454</v>
      </c>
      <c r="CJ525" s="22">
        <f t="shared" si="1311"/>
        <v>162.96361553502641</v>
      </c>
      <c r="CK525" s="22">
        <f t="shared" si="1312"/>
        <v>143.51424807532507</v>
      </c>
    </row>
    <row r="526" spans="1:89" x14ac:dyDescent="0.25">
      <c r="A526" t="str">
        <f>VLOOKUP($C526,'Tech Pallet'!$A:$J,10,0)</f>
        <v>PIC</v>
      </c>
      <c r="B526" s="30" t="str">
        <f>VLOOKUP(C526,'Tech Pallet'!A:I,3,0)</f>
        <v>Talenti</v>
      </c>
      <c r="C526" s="12">
        <f>VLOOKUP($D526,'DU -UCC'!B:C,2,0)</f>
        <v>68860059</v>
      </c>
      <c r="D526" s="94">
        <v>20186852000093</v>
      </c>
      <c r="E526" s="95" t="s">
        <v>158</v>
      </c>
      <c r="S526" s="95">
        <v>40080</v>
      </c>
      <c r="T526" s="95">
        <v>46800</v>
      </c>
      <c r="U526" s="95">
        <v>55215.254310602904</v>
      </c>
      <c r="V526" s="95">
        <v>56505.022631364402</v>
      </c>
      <c r="W526" s="95">
        <v>58513.696044262288</v>
      </c>
      <c r="X526" s="95">
        <v>68243.876307436774</v>
      </c>
      <c r="Y526" s="95">
        <v>53879.350989145969</v>
      </c>
      <c r="Z526" s="95">
        <v>49349.491973055432</v>
      </c>
      <c r="AA526" s="95">
        <v>48429.693559677689</v>
      </c>
      <c r="AB526" s="95">
        <v>42579.916281200902</v>
      </c>
      <c r="AC526" s="95">
        <v>34191.369741209521</v>
      </c>
      <c r="AD526" s="95">
        <v>27192.475141628882</v>
      </c>
      <c r="AE526" s="23">
        <f t="shared" si="1256"/>
        <v>580980.14697958471</v>
      </c>
      <c r="AF526">
        <f>VLOOKUP($C526,'Tech Pallet'!$A:$I,9,0)</f>
        <v>255</v>
      </c>
      <c r="AG526">
        <f>VLOOKUP($C526,'Tech Pallet'!$A:$H,8,0)</f>
        <v>3.7839999999999996E-3</v>
      </c>
      <c r="AH526" s="25">
        <f t="shared" si="1257"/>
        <v>0</v>
      </c>
      <c r="AI526" s="25">
        <f t="shared" si="1258"/>
        <v>580980.14697958471</v>
      </c>
      <c r="AJ526" s="8">
        <f t="shared" si="1259"/>
        <v>0</v>
      </c>
      <c r="AK526" s="21">
        <f t="shared" si="1260"/>
        <v>0</v>
      </c>
      <c r="AL526" s="20">
        <f t="shared" si="1261"/>
        <v>2278.353517566999</v>
      </c>
      <c r="AM526" s="21">
        <f t="shared" si="1262"/>
        <v>0</v>
      </c>
      <c r="AN526" s="21">
        <f t="shared" si="1263"/>
        <v>0</v>
      </c>
      <c r="AO526" s="21">
        <f t="shared" si="1264"/>
        <v>0</v>
      </c>
      <c r="AP526" s="21">
        <f t="shared" si="1265"/>
        <v>0</v>
      </c>
      <c r="AQ526" s="21">
        <f t="shared" si="1266"/>
        <v>0</v>
      </c>
      <c r="AR526" s="21">
        <f t="shared" si="1267"/>
        <v>0</v>
      </c>
      <c r="AS526" s="21">
        <f t="shared" si="1268"/>
        <v>0</v>
      </c>
      <c r="AT526" s="21">
        <f t="shared" si="1269"/>
        <v>0</v>
      </c>
      <c r="AU526" s="21">
        <f t="shared" si="1270"/>
        <v>0</v>
      </c>
      <c r="AV526" s="21">
        <f t="shared" si="1271"/>
        <v>0</v>
      </c>
      <c r="AW526" s="21">
        <f t="shared" si="1272"/>
        <v>0</v>
      </c>
      <c r="AX526" s="21">
        <f t="shared" si="1273"/>
        <v>0</v>
      </c>
      <c r="AY526" s="21">
        <f t="shared" si="1274"/>
        <v>157.1764705882353</v>
      </c>
      <c r="AZ526" s="21">
        <f t="shared" si="1275"/>
        <v>183.52941176470588</v>
      </c>
      <c r="BA526" s="21">
        <f t="shared" si="1276"/>
        <v>216.53040906118787</v>
      </c>
      <c r="BB526" s="21">
        <f t="shared" si="1277"/>
        <v>221.58832404456629</v>
      </c>
      <c r="BC526" s="21">
        <f t="shared" si="1278"/>
        <v>229.46547468338153</v>
      </c>
      <c r="BD526" s="21">
        <f t="shared" si="1279"/>
        <v>267.62304434288933</v>
      </c>
      <c r="BE526" s="21">
        <f t="shared" si="1280"/>
        <v>211.29157250645477</v>
      </c>
      <c r="BF526" s="21">
        <f t="shared" si="1281"/>
        <v>193.52741950217816</v>
      </c>
      <c r="BG526" s="21">
        <f t="shared" si="1282"/>
        <v>189.92036690069682</v>
      </c>
      <c r="BH526" s="21">
        <f t="shared" si="1283"/>
        <v>166.98006384784668</v>
      </c>
      <c r="BI526" s="21">
        <f t="shared" si="1284"/>
        <v>134.08380290670399</v>
      </c>
      <c r="BJ526" s="21">
        <f t="shared" si="1285"/>
        <v>106.63715741815248</v>
      </c>
      <c r="BK526" s="17">
        <f t="shared" si="1286"/>
        <v>0</v>
      </c>
      <c r="BL526" s="22">
        <f t="shared" si="1287"/>
        <v>0</v>
      </c>
      <c r="BM526" s="22">
        <f t="shared" si="1288"/>
        <v>2198.4288761707485</v>
      </c>
      <c r="BN526" s="22">
        <f t="shared" si="1289"/>
        <v>0</v>
      </c>
      <c r="BO526" s="22">
        <f t="shared" si="1290"/>
        <v>0</v>
      </c>
      <c r="BP526" s="22">
        <f t="shared" si="1291"/>
        <v>0</v>
      </c>
      <c r="BQ526" s="22">
        <f t="shared" si="1292"/>
        <v>0</v>
      </c>
      <c r="BR526" s="22">
        <f t="shared" si="1293"/>
        <v>0</v>
      </c>
      <c r="BS526" s="22">
        <f t="shared" si="1294"/>
        <v>0</v>
      </c>
      <c r="BT526" s="22">
        <f t="shared" si="1295"/>
        <v>0</v>
      </c>
      <c r="BU526" s="22">
        <f t="shared" si="1296"/>
        <v>0</v>
      </c>
      <c r="BV526" s="22">
        <f t="shared" si="1297"/>
        <v>0</v>
      </c>
      <c r="BW526" s="22">
        <f t="shared" si="1298"/>
        <v>0</v>
      </c>
      <c r="BX526" s="22">
        <f t="shared" si="1299"/>
        <v>0</v>
      </c>
      <c r="BY526" s="22">
        <f t="shared" si="1300"/>
        <v>0</v>
      </c>
      <c r="BZ526" s="22">
        <f t="shared" si="1301"/>
        <v>151.66271999999998</v>
      </c>
      <c r="CA526" s="22">
        <f t="shared" si="1302"/>
        <v>177.09119999999999</v>
      </c>
      <c r="CB526" s="22">
        <f t="shared" si="1303"/>
        <v>208.93452231132136</v>
      </c>
      <c r="CC526" s="22">
        <f t="shared" si="1304"/>
        <v>213.81500563708286</v>
      </c>
      <c r="CD526" s="22">
        <f t="shared" si="1305"/>
        <v>221.41582583148846</v>
      </c>
      <c r="CE526" s="22">
        <f t="shared" si="1306"/>
        <v>258.2348279473407</v>
      </c>
      <c r="CF526" s="22">
        <f t="shared" si="1307"/>
        <v>203.87946414292833</v>
      </c>
      <c r="CG526" s="22">
        <f t="shared" si="1308"/>
        <v>186.73847762604174</v>
      </c>
      <c r="CH526" s="22">
        <f t="shared" si="1309"/>
        <v>183.25796042982034</v>
      </c>
      <c r="CI526" s="22">
        <f t="shared" si="1310"/>
        <v>161.12240320806418</v>
      </c>
      <c r="CJ526" s="22">
        <f t="shared" si="1311"/>
        <v>129.3801431007368</v>
      </c>
      <c r="CK526" s="22">
        <f t="shared" si="1312"/>
        <v>102.89632593592368</v>
      </c>
    </row>
    <row r="527" spans="1:89" x14ac:dyDescent="0.25">
      <c r="A527" t="str">
        <f>VLOOKUP($C527,'Tech Pallet'!$A:$J,10,0)</f>
        <v>PIC</v>
      </c>
      <c r="B527" s="30" t="str">
        <f>VLOOKUP(C527,'Tech Pallet'!A:I,3,0)</f>
        <v>Talenti</v>
      </c>
      <c r="C527" s="12">
        <f>VLOOKUP($D527,'DU -UCC'!B:C,2,0)</f>
        <v>68867755</v>
      </c>
      <c r="D527" s="94">
        <v>10186852001093</v>
      </c>
      <c r="E527" s="95" t="s">
        <v>159</v>
      </c>
      <c r="S527" s="95">
        <v>46755</v>
      </c>
      <c r="T527" s="95">
        <v>59355</v>
      </c>
      <c r="U527" s="95">
        <v>73860.500958664546</v>
      </c>
      <c r="V527" s="95">
        <v>71361.039290407352</v>
      </c>
      <c r="W527" s="95">
        <v>79112.926475018408</v>
      </c>
      <c r="X527" s="95">
        <v>84027.694551619192</v>
      </c>
      <c r="Y527" s="95">
        <v>71951.522223776221</v>
      </c>
      <c r="Z527" s="95">
        <v>69111.925043527881</v>
      </c>
      <c r="AA527" s="95">
        <v>67632.107268331412</v>
      </c>
      <c r="AB527" s="95">
        <v>65304.988019528908</v>
      </c>
      <c r="AC527" s="95">
        <v>61571.327292059737</v>
      </c>
      <c r="AD527" s="95">
        <v>49714.218354958692</v>
      </c>
      <c r="AE527" s="23">
        <f t="shared" si="1256"/>
        <v>799758.24947789242</v>
      </c>
      <c r="AF527">
        <f>VLOOKUP($C527,'Tech Pallet'!$A:$I,9,0)</f>
        <v>255</v>
      </c>
      <c r="AG527">
        <f>VLOOKUP($C527,'Tech Pallet'!$A:$H,8,0)</f>
        <v>3.552E-3</v>
      </c>
      <c r="AH527" s="25">
        <f t="shared" si="1257"/>
        <v>0</v>
      </c>
      <c r="AI527" s="25">
        <f t="shared" si="1258"/>
        <v>799758.24947789242</v>
      </c>
      <c r="AJ527" s="8">
        <f t="shared" si="1259"/>
        <v>0</v>
      </c>
      <c r="AK527" s="21">
        <f t="shared" si="1260"/>
        <v>0</v>
      </c>
      <c r="AL527" s="20">
        <f t="shared" si="1261"/>
        <v>3136.3068606976171</v>
      </c>
      <c r="AM527" s="21">
        <f t="shared" si="1262"/>
        <v>0</v>
      </c>
      <c r="AN527" s="21">
        <f t="shared" si="1263"/>
        <v>0</v>
      </c>
      <c r="AO527" s="21">
        <f t="shared" si="1264"/>
        <v>0</v>
      </c>
      <c r="AP527" s="21">
        <f t="shared" si="1265"/>
        <v>0</v>
      </c>
      <c r="AQ527" s="21">
        <f t="shared" si="1266"/>
        <v>0</v>
      </c>
      <c r="AR527" s="21">
        <f t="shared" si="1267"/>
        <v>0</v>
      </c>
      <c r="AS527" s="21">
        <f t="shared" si="1268"/>
        <v>0</v>
      </c>
      <c r="AT527" s="21">
        <f t="shared" si="1269"/>
        <v>0</v>
      </c>
      <c r="AU527" s="21">
        <f t="shared" si="1270"/>
        <v>0</v>
      </c>
      <c r="AV527" s="21">
        <f t="shared" si="1271"/>
        <v>0</v>
      </c>
      <c r="AW527" s="21">
        <f t="shared" si="1272"/>
        <v>0</v>
      </c>
      <c r="AX527" s="21">
        <f t="shared" si="1273"/>
        <v>0</v>
      </c>
      <c r="AY527" s="21">
        <f t="shared" si="1274"/>
        <v>183.35294117647058</v>
      </c>
      <c r="AZ527" s="21">
        <f t="shared" si="1275"/>
        <v>232.76470588235293</v>
      </c>
      <c r="BA527" s="21">
        <f t="shared" si="1276"/>
        <v>289.64902336731194</v>
      </c>
      <c r="BB527" s="21">
        <f t="shared" si="1277"/>
        <v>279.84721290355827</v>
      </c>
      <c r="BC527" s="21">
        <f t="shared" si="1278"/>
        <v>310.24677049026826</v>
      </c>
      <c r="BD527" s="21">
        <f t="shared" si="1279"/>
        <v>329.52037079066349</v>
      </c>
      <c r="BE527" s="21">
        <f t="shared" si="1280"/>
        <v>282.16283225010284</v>
      </c>
      <c r="BF527" s="21">
        <f t="shared" si="1281"/>
        <v>271.02715703344268</v>
      </c>
      <c r="BG527" s="21">
        <f t="shared" si="1282"/>
        <v>265.22395007188788</v>
      </c>
      <c r="BH527" s="21">
        <f t="shared" si="1283"/>
        <v>256.09799223344669</v>
      </c>
      <c r="BI527" s="21">
        <f t="shared" si="1284"/>
        <v>241.45618545905779</v>
      </c>
      <c r="BJ527" s="21">
        <f t="shared" si="1285"/>
        <v>194.9577190390537</v>
      </c>
      <c r="BK527" s="17">
        <f t="shared" si="1286"/>
        <v>0</v>
      </c>
      <c r="BL527" s="22">
        <f t="shared" si="1287"/>
        <v>0</v>
      </c>
      <c r="BM527" s="22">
        <f t="shared" si="1288"/>
        <v>2840.741302145474</v>
      </c>
      <c r="BN527" s="22">
        <f t="shared" si="1289"/>
        <v>0</v>
      </c>
      <c r="BO527" s="22">
        <f t="shared" si="1290"/>
        <v>0</v>
      </c>
      <c r="BP527" s="22">
        <f t="shared" si="1291"/>
        <v>0</v>
      </c>
      <c r="BQ527" s="22">
        <f t="shared" si="1292"/>
        <v>0</v>
      </c>
      <c r="BR527" s="22">
        <f t="shared" si="1293"/>
        <v>0</v>
      </c>
      <c r="BS527" s="22">
        <f t="shared" si="1294"/>
        <v>0</v>
      </c>
      <c r="BT527" s="22">
        <f t="shared" si="1295"/>
        <v>0</v>
      </c>
      <c r="BU527" s="22">
        <f t="shared" si="1296"/>
        <v>0</v>
      </c>
      <c r="BV527" s="22">
        <f t="shared" si="1297"/>
        <v>0</v>
      </c>
      <c r="BW527" s="22">
        <f t="shared" si="1298"/>
        <v>0</v>
      </c>
      <c r="BX527" s="22">
        <f t="shared" si="1299"/>
        <v>0</v>
      </c>
      <c r="BY527" s="22">
        <f t="shared" si="1300"/>
        <v>0</v>
      </c>
      <c r="BZ527" s="22">
        <f t="shared" si="1301"/>
        <v>166.07375999999999</v>
      </c>
      <c r="CA527" s="22">
        <f t="shared" si="1302"/>
        <v>210.82896</v>
      </c>
      <c r="CB527" s="22">
        <f t="shared" si="1303"/>
        <v>262.35249940517645</v>
      </c>
      <c r="CC527" s="22">
        <f t="shared" si="1304"/>
        <v>253.47441155952691</v>
      </c>
      <c r="CD527" s="22">
        <f t="shared" si="1305"/>
        <v>281.00911483926541</v>
      </c>
      <c r="CE527" s="22">
        <f t="shared" si="1306"/>
        <v>298.46637104735134</v>
      </c>
      <c r="CF527" s="22">
        <f t="shared" si="1307"/>
        <v>255.57180693885314</v>
      </c>
      <c r="CG527" s="22">
        <f t="shared" si="1308"/>
        <v>245.48555775461102</v>
      </c>
      <c r="CH527" s="22">
        <f t="shared" si="1309"/>
        <v>240.22924501711319</v>
      </c>
      <c r="CI527" s="22">
        <f t="shared" si="1310"/>
        <v>231.96331744536667</v>
      </c>
      <c r="CJ527" s="22">
        <f t="shared" si="1311"/>
        <v>218.7013545413962</v>
      </c>
      <c r="CK527" s="22">
        <f t="shared" si="1312"/>
        <v>176.58490359681326</v>
      </c>
    </row>
    <row r="528" spans="1:89" x14ac:dyDescent="0.25">
      <c r="A528" t="str">
        <f>VLOOKUP($C528,'Tech Pallet'!$A:$J,10,0)</f>
        <v>PIC</v>
      </c>
      <c r="B528" s="30" t="str">
        <f>VLOOKUP(C528,'Tech Pallet'!A:I,3,0)</f>
        <v>TALENTI</v>
      </c>
      <c r="C528" s="12">
        <f>VLOOKUP($D528,'DU -UCC'!B:C,2,0)</f>
        <v>68862496</v>
      </c>
      <c r="D528" s="94">
        <v>20186852000185</v>
      </c>
      <c r="E528" s="95" t="s">
        <v>160</v>
      </c>
      <c r="S528" s="95">
        <v>38595</v>
      </c>
      <c r="T528" s="95">
        <v>46804</v>
      </c>
      <c r="U528" s="95">
        <v>54782.643311457759</v>
      </c>
      <c r="V528" s="95">
        <v>56716.678566267234</v>
      </c>
      <c r="W528" s="95">
        <v>60859.763854740195</v>
      </c>
      <c r="X528" s="95">
        <v>66990.620552673645</v>
      </c>
      <c r="Y528" s="95">
        <v>57016.039423250833</v>
      </c>
      <c r="Z528" s="95">
        <v>48853.408237430813</v>
      </c>
      <c r="AA528" s="95">
        <v>47154.201430763736</v>
      </c>
      <c r="AB528" s="95">
        <v>44775.546294637876</v>
      </c>
      <c r="AC528" s="95">
        <v>39828.119175049353</v>
      </c>
      <c r="AD528" s="95">
        <v>34374.433890712084</v>
      </c>
      <c r="AE528" s="23">
        <f t="shared" si="1256"/>
        <v>596750.45473698352</v>
      </c>
      <c r="AF528">
        <f>VLOOKUP($C528,'Tech Pallet'!$A:$I,9,0)</f>
        <v>255</v>
      </c>
      <c r="AG528">
        <f>VLOOKUP($C528,'Tech Pallet'!$A:$H,8,0)</f>
        <v>3.7839999999999996E-3</v>
      </c>
      <c r="AH528" s="25">
        <f t="shared" si="1257"/>
        <v>0</v>
      </c>
      <c r="AI528" s="25">
        <f t="shared" si="1258"/>
        <v>596750.45473698352</v>
      </c>
      <c r="AJ528" s="8">
        <f t="shared" si="1259"/>
        <v>0</v>
      </c>
      <c r="AK528" s="21">
        <f t="shared" si="1260"/>
        <v>0</v>
      </c>
      <c r="AL528" s="20">
        <f t="shared" si="1261"/>
        <v>2340.197861713661</v>
      </c>
      <c r="AM528" s="21">
        <f t="shared" si="1262"/>
        <v>0</v>
      </c>
      <c r="AN528" s="21">
        <f t="shared" si="1263"/>
        <v>0</v>
      </c>
      <c r="AO528" s="21">
        <f t="shared" si="1264"/>
        <v>0</v>
      </c>
      <c r="AP528" s="21">
        <f t="shared" si="1265"/>
        <v>0</v>
      </c>
      <c r="AQ528" s="21">
        <f t="shared" si="1266"/>
        <v>0</v>
      </c>
      <c r="AR528" s="21">
        <f t="shared" si="1267"/>
        <v>0</v>
      </c>
      <c r="AS528" s="21">
        <f t="shared" si="1268"/>
        <v>0</v>
      </c>
      <c r="AT528" s="21">
        <f t="shared" si="1269"/>
        <v>0</v>
      </c>
      <c r="AU528" s="21">
        <f t="shared" si="1270"/>
        <v>0</v>
      </c>
      <c r="AV528" s="21">
        <f t="shared" si="1271"/>
        <v>0</v>
      </c>
      <c r="AW528" s="21">
        <f t="shared" si="1272"/>
        <v>0</v>
      </c>
      <c r="AX528" s="21">
        <f t="shared" si="1273"/>
        <v>0</v>
      </c>
      <c r="AY528" s="21">
        <f t="shared" si="1274"/>
        <v>151.35294117647058</v>
      </c>
      <c r="AZ528" s="21">
        <f t="shared" si="1275"/>
        <v>183.54509803921567</v>
      </c>
      <c r="BA528" s="21">
        <f t="shared" si="1276"/>
        <v>214.83389533905003</v>
      </c>
      <c r="BB528" s="21">
        <f t="shared" si="1277"/>
        <v>222.41834731869503</v>
      </c>
      <c r="BC528" s="21">
        <f t="shared" si="1278"/>
        <v>238.6657406068243</v>
      </c>
      <c r="BD528" s="21">
        <f t="shared" si="1279"/>
        <v>262.70831589283785</v>
      </c>
      <c r="BE528" s="21">
        <f t="shared" si="1280"/>
        <v>223.59231146372875</v>
      </c>
      <c r="BF528" s="21">
        <f t="shared" si="1281"/>
        <v>191.58199308796398</v>
      </c>
      <c r="BG528" s="21">
        <f t="shared" si="1282"/>
        <v>184.91843698338721</v>
      </c>
      <c r="BH528" s="21">
        <f t="shared" si="1283"/>
        <v>175.59037762603089</v>
      </c>
      <c r="BI528" s="21">
        <f t="shared" si="1284"/>
        <v>156.18870264725237</v>
      </c>
      <c r="BJ528" s="21">
        <f t="shared" si="1285"/>
        <v>134.80170153220425</v>
      </c>
      <c r="BK528" s="17">
        <f t="shared" si="1286"/>
        <v>0</v>
      </c>
      <c r="BL528" s="22">
        <f t="shared" si="1287"/>
        <v>0</v>
      </c>
      <c r="BM528" s="22">
        <f t="shared" si="1288"/>
        <v>2258.1037207247455</v>
      </c>
      <c r="BN528" s="22">
        <f t="shared" si="1289"/>
        <v>0</v>
      </c>
      <c r="BO528" s="22">
        <f t="shared" si="1290"/>
        <v>0</v>
      </c>
      <c r="BP528" s="22">
        <f t="shared" si="1291"/>
        <v>0</v>
      </c>
      <c r="BQ528" s="22">
        <f t="shared" si="1292"/>
        <v>0</v>
      </c>
      <c r="BR528" s="22">
        <f t="shared" si="1293"/>
        <v>0</v>
      </c>
      <c r="BS528" s="22">
        <f t="shared" si="1294"/>
        <v>0</v>
      </c>
      <c r="BT528" s="22">
        <f t="shared" si="1295"/>
        <v>0</v>
      </c>
      <c r="BU528" s="22">
        <f t="shared" si="1296"/>
        <v>0</v>
      </c>
      <c r="BV528" s="22">
        <f t="shared" si="1297"/>
        <v>0</v>
      </c>
      <c r="BW528" s="22">
        <f t="shared" si="1298"/>
        <v>0</v>
      </c>
      <c r="BX528" s="22">
        <f t="shared" si="1299"/>
        <v>0</v>
      </c>
      <c r="BY528" s="22">
        <f t="shared" si="1300"/>
        <v>0</v>
      </c>
      <c r="BZ528" s="22">
        <f t="shared" si="1301"/>
        <v>146.04347999999999</v>
      </c>
      <c r="CA528" s="22">
        <f t="shared" si="1302"/>
        <v>177.10633599999997</v>
      </c>
      <c r="CB528" s="22">
        <f t="shared" si="1303"/>
        <v>207.29752229055615</v>
      </c>
      <c r="CC528" s="22">
        <f t="shared" si="1304"/>
        <v>214.6159116947552</v>
      </c>
      <c r="CD528" s="22">
        <f t="shared" si="1305"/>
        <v>230.29334642633688</v>
      </c>
      <c r="CE528" s="22">
        <f t="shared" si="1306"/>
        <v>253.49250817131704</v>
      </c>
      <c r="CF528" s="22">
        <f t="shared" si="1307"/>
        <v>215.74869317758112</v>
      </c>
      <c r="CG528" s="22">
        <f t="shared" si="1308"/>
        <v>184.86129677043817</v>
      </c>
      <c r="CH528" s="22">
        <f t="shared" si="1309"/>
        <v>178.43149821400996</v>
      </c>
      <c r="CI528" s="22">
        <f t="shared" si="1310"/>
        <v>169.43066717890972</v>
      </c>
      <c r="CJ528" s="22">
        <f t="shared" si="1311"/>
        <v>150.70960295838674</v>
      </c>
      <c r="CK528" s="22">
        <f t="shared" si="1312"/>
        <v>130.07285784245451</v>
      </c>
    </row>
    <row r="529" spans="1:89" x14ac:dyDescent="0.25">
      <c r="A529" t="str">
        <f>VLOOKUP($C529,'Tech Pallet'!$A:$J,10,0)</f>
        <v>NOV</v>
      </c>
      <c r="B529" s="30" t="str">
        <f>VLOOKUP(C529,'Tech Pallet'!A:I,3,0)</f>
        <v>EDF</v>
      </c>
      <c r="C529" s="12">
        <f>VLOOKUP($D529,'DU -UCC'!B:C,2,0)</f>
        <v>68300738</v>
      </c>
      <c r="D529" s="94">
        <v>10075856024156</v>
      </c>
      <c r="E529" s="95" t="s">
        <v>161</v>
      </c>
      <c r="S529" s="95">
        <v>34632</v>
      </c>
      <c r="T529" s="95">
        <v>46692</v>
      </c>
      <c r="U529" s="95">
        <v>60215.38911969238</v>
      </c>
      <c r="V529" s="95">
        <v>58205.697888346236</v>
      </c>
      <c r="W529" s="95">
        <v>68127.960993798464</v>
      </c>
      <c r="X529" s="95">
        <v>78900.231467300982</v>
      </c>
      <c r="Y529" s="95">
        <v>67714.939878272286</v>
      </c>
      <c r="Z529" s="95">
        <v>57276.684462689664</v>
      </c>
      <c r="AA529" s="95">
        <v>49667.643877435126</v>
      </c>
      <c r="AB529" s="95">
        <v>44281.531558241928</v>
      </c>
      <c r="AC529" s="95">
        <v>30890.368831573451</v>
      </c>
      <c r="AD529" s="95">
        <v>30408.450598473806</v>
      </c>
      <c r="AE529" s="23">
        <f t="shared" si="1256"/>
        <v>627012.89867582428</v>
      </c>
      <c r="AF529">
        <f>VLOOKUP($C529,'Tech Pallet'!$A:$I,9,0)</f>
        <v>132</v>
      </c>
      <c r="AG529">
        <f>VLOOKUP($C529,'Tech Pallet'!$A:$H,8,0)</f>
        <v>8.4960000000000001E-3</v>
      </c>
      <c r="AH529" s="25">
        <f t="shared" si="1257"/>
        <v>0</v>
      </c>
      <c r="AI529" s="25">
        <f t="shared" si="1258"/>
        <v>627012.89867582428</v>
      </c>
      <c r="AJ529" s="8">
        <f t="shared" si="1259"/>
        <v>0</v>
      </c>
      <c r="AK529" s="21">
        <f t="shared" si="1260"/>
        <v>0</v>
      </c>
      <c r="AL529" s="20">
        <f t="shared" si="1261"/>
        <v>4750.0977172410931</v>
      </c>
      <c r="AM529" s="21">
        <f t="shared" si="1262"/>
        <v>0</v>
      </c>
      <c r="AN529" s="21">
        <f t="shared" si="1263"/>
        <v>0</v>
      </c>
      <c r="AO529" s="21">
        <f t="shared" si="1264"/>
        <v>0</v>
      </c>
      <c r="AP529" s="21">
        <f t="shared" si="1265"/>
        <v>0</v>
      </c>
      <c r="AQ529" s="21">
        <f t="shared" si="1266"/>
        <v>0</v>
      </c>
      <c r="AR529" s="21">
        <f t="shared" si="1267"/>
        <v>0</v>
      </c>
      <c r="AS529" s="21">
        <f t="shared" si="1268"/>
        <v>0</v>
      </c>
      <c r="AT529" s="21">
        <f t="shared" si="1269"/>
        <v>0</v>
      </c>
      <c r="AU529" s="21">
        <f t="shared" si="1270"/>
        <v>0</v>
      </c>
      <c r="AV529" s="21">
        <f t="shared" si="1271"/>
        <v>0</v>
      </c>
      <c r="AW529" s="21">
        <f t="shared" si="1272"/>
        <v>0</v>
      </c>
      <c r="AX529" s="21">
        <f t="shared" si="1273"/>
        <v>0</v>
      </c>
      <c r="AY529" s="21">
        <f t="shared" si="1274"/>
        <v>262.36363636363637</v>
      </c>
      <c r="AZ529" s="21">
        <f t="shared" si="1275"/>
        <v>353.72727272727275</v>
      </c>
      <c r="BA529" s="21">
        <f t="shared" si="1276"/>
        <v>456.17719030069986</v>
      </c>
      <c r="BB529" s="21">
        <f t="shared" si="1277"/>
        <v>440.95225672989574</v>
      </c>
      <c r="BC529" s="21">
        <f t="shared" si="1278"/>
        <v>516.12091661968532</v>
      </c>
      <c r="BD529" s="21">
        <f t="shared" si="1279"/>
        <v>597.72902626743166</v>
      </c>
      <c r="BE529" s="21">
        <f t="shared" si="1280"/>
        <v>512.99196877479005</v>
      </c>
      <c r="BF529" s="21">
        <f t="shared" si="1281"/>
        <v>433.91427623249746</v>
      </c>
      <c r="BG529" s="21">
        <f t="shared" si="1282"/>
        <v>376.27002937450851</v>
      </c>
      <c r="BH529" s="21">
        <f t="shared" si="1283"/>
        <v>335.46614816849944</v>
      </c>
      <c r="BI529" s="21">
        <f t="shared" si="1284"/>
        <v>234.01794569373826</v>
      </c>
      <c r="BJ529" s="21">
        <f t="shared" si="1285"/>
        <v>230.36704998843791</v>
      </c>
      <c r="BK529" s="17">
        <f t="shared" si="1286"/>
        <v>0</v>
      </c>
      <c r="BL529" s="22">
        <f t="shared" si="1287"/>
        <v>0</v>
      </c>
      <c r="BM529" s="22">
        <f t="shared" si="1288"/>
        <v>5327.101587149803</v>
      </c>
      <c r="BN529" s="22">
        <f t="shared" si="1289"/>
        <v>0</v>
      </c>
      <c r="BO529" s="22">
        <f t="shared" si="1290"/>
        <v>0</v>
      </c>
      <c r="BP529" s="22">
        <f t="shared" si="1291"/>
        <v>0</v>
      </c>
      <c r="BQ529" s="22">
        <f t="shared" si="1292"/>
        <v>0</v>
      </c>
      <c r="BR529" s="22">
        <f t="shared" si="1293"/>
        <v>0</v>
      </c>
      <c r="BS529" s="22">
        <f t="shared" si="1294"/>
        <v>0</v>
      </c>
      <c r="BT529" s="22">
        <f t="shared" si="1295"/>
        <v>0</v>
      </c>
      <c r="BU529" s="22">
        <f t="shared" si="1296"/>
        <v>0</v>
      </c>
      <c r="BV529" s="22">
        <f t="shared" si="1297"/>
        <v>0</v>
      </c>
      <c r="BW529" s="22">
        <f t="shared" si="1298"/>
        <v>0</v>
      </c>
      <c r="BX529" s="22">
        <f t="shared" si="1299"/>
        <v>0</v>
      </c>
      <c r="BY529" s="22">
        <f t="shared" si="1300"/>
        <v>0</v>
      </c>
      <c r="BZ529" s="22">
        <f t="shared" si="1301"/>
        <v>294.23347200000001</v>
      </c>
      <c r="CA529" s="22">
        <f t="shared" si="1302"/>
        <v>396.69523199999998</v>
      </c>
      <c r="CB529" s="22">
        <f t="shared" si="1303"/>
        <v>511.58994596090645</v>
      </c>
      <c r="CC529" s="22">
        <f t="shared" si="1304"/>
        <v>494.51560925938963</v>
      </c>
      <c r="CD529" s="22">
        <f t="shared" si="1305"/>
        <v>578.81515660331172</v>
      </c>
      <c r="CE529" s="22">
        <f t="shared" si="1306"/>
        <v>670.3363665461892</v>
      </c>
      <c r="CF529" s="22">
        <f t="shared" si="1307"/>
        <v>575.30612920580131</v>
      </c>
      <c r="CG529" s="22">
        <f t="shared" si="1308"/>
        <v>486.62271119501139</v>
      </c>
      <c r="CH529" s="22">
        <f t="shared" si="1309"/>
        <v>421.97630238268886</v>
      </c>
      <c r="CI529" s="22">
        <f t="shared" si="1310"/>
        <v>376.21589211882343</v>
      </c>
      <c r="CJ529" s="22">
        <f t="shared" si="1311"/>
        <v>262.44457359304806</v>
      </c>
      <c r="CK529" s="22">
        <f t="shared" si="1312"/>
        <v>258.35019628463345</v>
      </c>
    </row>
    <row r="530" spans="1:89" x14ac:dyDescent="0.25">
      <c r="A530" t="str">
        <f>VLOOKUP($C530,'Tech Pallet'!$A:$J,10,0)</f>
        <v>PIC</v>
      </c>
      <c r="B530" s="30" t="str">
        <f>VLOOKUP(C530,'Tech Pallet'!A:I,3,0)</f>
        <v>48oz</v>
      </c>
      <c r="C530" s="12">
        <f>VLOOKUP($D530,'DU -UCC'!B:C,2,0)</f>
        <v>69568964</v>
      </c>
      <c r="D530" s="94">
        <v>10077567281903</v>
      </c>
      <c r="E530" s="95" t="s">
        <v>162</v>
      </c>
      <c r="S530" s="95">
        <v>37069</v>
      </c>
      <c r="T530" s="95">
        <v>29624</v>
      </c>
      <c r="U530" s="95">
        <v>48695.438856727582</v>
      </c>
      <c r="V530" s="95">
        <v>50461.537478177735</v>
      </c>
      <c r="W530" s="95">
        <v>49163.001362828923</v>
      </c>
      <c r="X530" s="95">
        <v>60250.881506649777</v>
      </c>
      <c r="Y530" s="95">
        <v>49135.144991140529</v>
      </c>
      <c r="Z530" s="95">
        <v>52258.063761081023</v>
      </c>
      <c r="AA530" s="95">
        <v>38944.808952259627</v>
      </c>
      <c r="AB530" s="95">
        <v>38420.518777165496</v>
      </c>
      <c r="AC530" s="95">
        <v>41909.501154390928</v>
      </c>
      <c r="AD530" s="95">
        <v>33766.6968091655</v>
      </c>
      <c r="AE530" s="23">
        <f t="shared" si="1256"/>
        <v>529698.59364958713</v>
      </c>
      <c r="AF530">
        <f>VLOOKUP($C530,'Tech Pallet'!$A:$I,9,0)</f>
        <v>176</v>
      </c>
      <c r="AG530">
        <f>VLOOKUP($C530,'Tech Pallet'!$A:$H,8,0)</f>
        <v>8.5199999999999998E-3</v>
      </c>
      <c r="AH530" s="25">
        <f t="shared" si="1257"/>
        <v>0</v>
      </c>
      <c r="AI530" s="25">
        <f t="shared" si="1258"/>
        <v>529698.59364958713</v>
      </c>
      <c r="AJ530" s="8">
        <f t="shared" si="1259"/>
        <v>0</v>
      </c>
      <c r="AK530" s="21">
        <f t="shared" si="1260"/>
        <v>0</v>
      </c>
      <c r="AL530" s="20">
        <f t="shared" si="1261"/>
        <v>3009.6511002817451</v>
      </c>
      <c r="AM530" s="21">
        <f t="shared" si="1262"/>
        <v>0</v>
      </c>
      <c r="AN530" s="21">
        <f t="shared" si="1263"/>
        <v>0</v>
      </c>
      <c r="AO530" s="21">
        <f t="shared" si="1264"/>
        <v>0</v>
      </c>
      <c r="AP530" s="21">
        <f t="shared" si="1265"/>
        <v>0</v>
      </c>
      <c r="AQ530" s="21">
        <f t="shared" si="1266"/>
        <v>0</v>
      </c>
      <c r="AR530" s="21">
        <f t="shared" si="1267"/>
        <v>0</v>
      </c>
      <c r="AS530" s="21">
        <f t="shared" si="1268"/>
        <v>0</v>
      </c>
      <c r="AT530" s="21">
        <f t="shared" si="1269"/>
        <v>0</v>
      </c>
      <c r="AU530" s="21">
        <f t="shared" si="1270"/>
        <v>0</v>
      </c>
      <c r="AV530" s="21">
        <f t="shared" si="1271"/>
        <v>0</v>
      </c>
      <c r="AW530" s="21">
        <f t="shared" si="1272"/>
        <v>0</v>
      </c>
      <c r="AX530" s="21">
        <f t="shared" si="1273"/>
        <v>0</v>
      </c>
      <c r="AY530" s="21">
        <f t="shared" si="1274"/>
        <v>210.61931818181819</v>
      </c>
      <c r="AZ530" s="21">
        <f t="shared" si="1275"/>
        <v>168.31818181818181</v>
      </c>
      <c r="BA530" s="21">
        <f t="shared" si="1276"/>
        <v>276.67862986777033</v>
      </c>
      <c r="BB530" s="21">
        <f t="shared" si="1277"/>
        <v>286.71328112600986</v>
      </c>
      <c r="BC530" s="21">
        <f t="shared" si="1278"/>
        <v>279.33523501607345</v>
      </c>
      <c r="BD530" s="21">
        <f t="shared" si="1279"/>
        <v>342.33455401505557</v>
      </c>
      <c r="BE530" s="21">
        <f t="shared" si="1280"/>
        <v>279.17696017693481</v>
      </c>
      <c r="BF530" s="21">
        <f t="shared" si="1281"/>
        <v>296.92081682432399</v>
      </c>
      <c r="BG530" s="21">
        <f t="shared" si="1282"/>
        <v>221.27732359238425</v>
      </c>
      <c r="BH530" s="21">
        <f t="shared" si="1283"/>
        <v>218.29840214298576</v>
      </c>
      <c r="BI530" s="21">
        <f t="shared" si="1284"/>
        <v>238.12216564994844</v>
      </c>
      <c r="BJ530" s="21">
        <f t="shared" si="1285"/>
        <v>191.85623187025851</v>
      </c>
      <c r="BK530" s="17">
        <f t="shared" si="1286"/>
        <v>0</v>
      </c>
      <c r="BL530" s="22">
        <f t="shared" si="1287"/>
        <v>0</v>
      </c>
      <c r="BM530" s="22">
        <f t="shared" si="1288"/>
        <v>4513.0320178944821</v>
      </c>
      <c r="BN530" s="22">
        <f t="shared" si="1289"/>
        <v>0</v>
      </c>
      <c r="BO530" s="22">
        <f t="shared" si="1290"/>
        <v>0</v>
      </c>
      <c r="BP530" s="22">
        <f t="shared" si="1291"/>
        <v>0</v>
      </c>
      <c r="BQ530" s="22">
        <f t="shared" si="1292"/>
        <v>0</v>
      </c>
      <c r="BR530" s="22">
        <f t="shared" si="1293"/>
        <v>0</v>
      </c>
      <c r="BS530" s="22">
        <f t="shared" si="1294"/>
        <v>0</v>
      </c>
      <c r="BT530" s="22">
        <f t="shared" si="1295"/>
        <v>0</v>
      </c>
      <c r="BU530" s="22">
        <f t="shared" si="1296"/>
        <v>0</v>
      </c>
      <c r="BV530" s="22">
        <f t="shared" si="1297"/>
        <v>0</v>
      </c>
      <c r="BW530" s="22">
        <f t="shared" si="1298"/>
        <v>0</v>
      </c>
      <c r="BX530" s="22">
        <f t="shared" si="1299"/>
        <v>0</v>
      </c>
      <c r="BY530" s="22">
        <f t="shared" si="1300"/>
        <v>0</v>
      </c>
      <c r="BZ530" s="22">
        <f t="shared" si="1301"/>
        <v>315.82787999999999</v>
      </c>
      <c r="CA530" s="22">
        <f t="shared" si="1302"/>
        <v>252.39648</v>
      </c>
      <c r="CB530" s="22">
        <f t="shared" si="1303"/>
        <v>414.88513905931899</v>
      </c>
      <c r="CC530" s="22">
        <f t="shared" si="1304"/>
        <v>429.93229931407427</v>
      </c>
      <c r="CD530" s="22">
        <f t="shared" si="1305"/>
        <v>418.86877161130241</v>
      </c>
      <c r="CE530" s="22">
        <f t="shared" si="1306"/>
        <v>513.33751043665609</v>
      </c>
      <c r="CF530" s="22">
        <f t="shared" si="1307"/>
        <v>418.63143532451727</v>
      </c>
      <c r="CG530" s="22">
        <f t="shared" si="1308"/>
        <v>445.23870324441032</v>
      </c>
      <c r="CH530" s="22">
        <f t="shared" si="1309"/>
        <v>331.80977227325201</v>
      </c>
      <c r="CI530" s="22">
        <f t="shared" si="1310"/>
        <v>327.34281998145002</v>
      </c>
      <c r="CJ530" s="22">
        <f t="shared" si="1311"/>
        <v>357.06894983541071</v>
      </c>
      <c r="CK530" s="22">
        <f t="shared" si="1312"/>
        <v>287.69225681409006</v>
      </c>
    </row>
    <row r="531" spans="1:89" x14ac:dyDescent="0.25">
      <c r="A531" t="str">
        <f>VLOOKUP($C531,'Tech Pallet'!$A:$J,10,0)</f>
        <v>NOV</v>
      </c>
      <c r="B531" s="30" t="str">
        <f>VLOOKUP(C531,'Tech Pallet'!A:I,3,0)</f>
        <v>Yasso Sticks</v>
      </c>
      <c r="C531" s="12">
        <f>VLOOKUP($D531,'DU -UCC'!B:C,2,0)</f>
        <v>64325512</v>
      </c>
      <c r="D531" s="94">
        <v>10851035003323</v>
      </c>
      <c r="E531" s="95" t="s">
        <v>163</v>
      </c>
      <c r="S531" s="95">
        <v>37618</v>
      </c>
      <c r="T531" s="95">
        <v>42136</v>
      </c>
      <c r="U531" s="95">
        <v>51195.898759259508</v>
      </c>
      <c r="V531" s="95">
        <v>42113.873929884496</v>
      </c>
      <c r="W531" s="95">
        <v>51283.102097603536</v>
      </c>
      <c r="X531" s="95">
        <v>54540.589730160762</v>
      </c>
      <c r="Y531" s="95">
        <v>56268.461602293239</v>
      </c>
      <c r="Z531" s="95">
        <v>58675.698332809428</v>
      </c>
      <c r="AA531" s="95">
        <v>47060.285450983836</v>
      </c>
      <c r="AB531" s="95">
        <v>34715.512176492048</v>
      </c>
      <c r="AC531" s="95">
        <v>36646.133346112249</v>
      </c>
      <c r="AD531" s="95">
        <v>30316.342791937455</v>
      </c>
      <c r="AE531" s="23">
        <f t="shared" si="1256"/>
        <v>542569.89821753663</v>
      </c>
      <c r="AF531">
        <f>VLOOKUP($C531,'Tech Pallet'!$A:$I,9,0)</f>
        <v>187</v>
      </c>
      <c r="AG531">
        <f>VLOOKUP($C531,'Tech Pallet'!$A:$H,8,0)</f>
        <v>3.3119999999999998E-3</v>
      </c>
      <c r="AH531" s="25">
        <f t="shared" si="1257"/>
        <v>0</v>
      </c>
      <c r="AI531" s="25">
        <f t="shared" si="1258"/>
        <v>542569.89821753663</v>
      </c>
      <c r="AJ531" s="8">
        <f t="shared" si="1259"/>
        <v>0</v>
      </c>
      <c r="AK531" s="21">
        <f t="shared" si="1260"/>
        <v>0</v>
      </c>
      <c r="AL531" s="20">
        <f t="shared" si="1261"/>
        <v>2901.4433059761318</v>
      </c>
      <c r="AM531" s="21">
        <f t="shared" si="1262"/>
        <v>0</v>
      </c>
      <c r="AN531" s="21">
        <f t="shared" si="1263"/>
        <v>0</v>
      </c>
      <c r="AO531" s="21">
        <f t="shared" si="1264"/>
        <v>0</v>
      </c>
      <c r="AP531" s="21">
        <f t="shared" si="1265"/>
        <v>0</v>
      </c>
      <c r="AQ531" s="21">
        <f t="shared" si="1266"/>
        <v>0</v>
      </c>
      <c r="AR531" s="21">
        <f t="shared" si="1267"/>
        <v>0</v>
      </c>
      <c r="AS531" s="21">
        <f t="shared" si="1268"/>
        <v>0</v>
      </c>
      <c r="AT531" s="21">
        <f t="shared" si="1269"/>
        <v>0</v>
      </c>
      <c r="AU531" s="21">
        <f t="shared" si="1270"/>
        <v>0</v>
      </c>
      <c r="AV531" s="21">
        <f t="shared" si="1271"/>
        <v>0</v>
      </c>
      <c r="AW531" s="21">
        <f t="shared" si="1272"/>
        <v>0</v>
      </c>
      <c r="AX531" s="21">
        <f t="shared" si="1273"/>
        <v>0</v>
      </c>
      <c r="AY531" s="21">
        <f t="shared" si="1274"/>
        <v>201.16577540106951</v>
      </c>
      <c r="AZ531" s="21">
        <f t="shared" si="1275"/>
        <v>225.32620320855614</v>
      </c>
      <c r="BA531" s="21">
        <f t="shared" si="1276"/>
        <v>273.77485967518453</v>
      </c>
      <c r="BB531" s="21">
        <f t="shared" si="1277"/>
        <v>225.20788197799195</v>
      </c>
      <c r="BC531" s="21">
        <f t="shared" si="1278"/>
        <v>274.24118768771945</v>
      </c>
      <c r="BD531" s="21">
        <f t="shared" si="1279"/>
        <v>291.66090764791852</v>
      </c>
      <c r="BE531" s="21">
        <f t="shared" si="1280"/>
        <v>300.90086418338632</v>
      </c>
      <c r="BF531" s="21">
        <f t="shared" si="1281"/>
        <v>313.77378787598627</v>
      </c>
      <c r="BG531" s="21">
        <f t="shared" si="1282"/>
        <v>251.65928048654459</v>
      </c>
      <c r="BH531" s="21">
        <f t="shared" si="1283"/>
        <v>185.6444501416687</v>
      </c>
      <c r="BI531" s="21">
        <f t="shared" si="1284"/>
        <v>195.96862751931684</v>
      </c>
      <c r="BJ531" s="21">
        <f t="shared" si="1285"/>
        <v>162.11948017078853</v>
      </c>
      <c r="BK531" s="17">
        <f t="shared" si="1286"/>
        <v>0</v>
      </c>
      <c r="BL531" s="22">
        <f t="shared" si="1287"/>
        <v>0</v>
      </c>
      <c r="BM531" s="22">
        <f t="shared" si="1288"/>
        <v>1796.9915028964813</v>
      </c>
      <c r="BN531" s="22">
        <f t="shared" si="1289"/>
        <v>0</v>
      </c>
      <c r="BO531" s="22">
        <f t="shared" si="1290"/>
        <v>0</v>
      </c>
      <c r="BP531" s="22">
        <f t="shared" si="1291"/>
        <v>0</v>
      </c>
      <c r="BQ531" s="22">
        <f t="shared" si="1292"/>
        <v>0</v>
      </c>
      <c r="BR531" s="22">
        <f t="shared" si="1293"/>
        <v>0</v>
      </c>
      <c r="BS531" s="22">
        <f t="shared" si="1294"/>
        <v>0</v>
      </c>
      <c r="BT531" s="22">
        <f t="shared" si="1295"/>
        <v>0</v>
      </c>
      <c r="BU531" s="22">
        <f t="shared" si="1296"/>
        <v>0</v>
      </c>
      <c r="BV531" s="22">
        <f t="shared" si="1297"/>
        <v>0</v>
      </c>
      <c r="BW531" s="22">
        <f t="shared" si="1298"/>
        <v>0</v>
      </c>
      <c r="BX531" s="22">
        <f t="shared" si="1299"/>
        <v>0</v>
      </c>
      <c r="BY531" s="22">
        <f t="shared" si="1300"/>
        <v>0</v>
      </c>
      <c r="BZ531" s="22">
        <f t="shared" si="1301"/>
        <v>124.59081599999999</v>
      </c>
      <c r="CA531" s="22">
        <f t="shared" si="1302"/>
        <v>139.55443199999999</v>
      </c>
      <c r="CB531" s="22">
        <f t="shared" si="1303"/>
        <v>169.56081669066748</v>
      </c>
      <c r="CC531" s="22">
        <f t="shared" si="1304"/>
        <v>139.48115045577745</v>
      </c>
      <c r="CD531" s="22">
        <f t="shared" si="1305"/>
        <v>169.84963414726289</v>
      </c>
      <c r="CE531" s="22">
        <f t="shared" si="1306"/>
        <v>180.63843318629245</v>
      </c>
      <c r="CF531" s="22">
        <f t="shared" si="1307"/>
        <v>186.3611448267952</v>
      </c>
      <c r="CG531" s="22">
        <f t="shared" si="1308"/>
        <v>194.33391287826481</v>
      </c>
      <c r="CH531" s="22">
        <f t="shared" si="1309"/>
        <v>155.86366541365845</v>
      </c>
      <c r="CI531" s="22">
        <f t="shared" si="1310"/>
        <v>114.97777632854165</v>
      </c>
      <c r="CJ531" s="22">
        <f t="shared" si="1311"/>
        <v>121.37199364232376</v>
      </c>
      <c r="CK531" s="22">
        <f t="shared" si="1312"/>
        <v>100.40772732689685</v>
      </c>
    </row>
    <row r="532" spans="1:89" x14ac:dyDescent="0.25">
      <c r="A532" t="str">
        <f>VLOOKUP($C532,'Tech Pallet'!$A:$J,10,0)</f>
        <v>NOV</v>
      </c>
      <c r="B532" s="30" t="str">
        <f>VLOOKUP(C532,'Tech Pallet'!A:I,3,0)</f>
        <v>pG</v>
      </c>
      <c r="C532" s="12">
        <f>VLOOKUP($D532,'DU -UCC'!B:C,2,0)</f>
        <v>64776954</v>
      </c>
      <c r="D532" s="94">
        <v>10077567001570</v>
      </c>
      <c r="E532" s="95" t="s">
        <v>164</v>
      </c>
      <c r="S532" s="95">
        <v>25831</v>
      </c>
      <c r="T532" s="95">
        <v>27378</v>
      </c>
      <c r="U532" s="95">
        <v>37698.462713689973</v>
      </c>
      <c r="V532" s="95">
        <v>45320.005092953557</v>
      </c>
      <c r="W532" s="95">
        <v>56567.027597722896</v>
      </c>
      <c r="X532" s="95">
        <v>66096.820736397916</v>
      </c>
      <c r="Y532" s="95">
        <v>54307.451532609433</v>
      </c>
      <c r="Z532" s="95">
        <v>43721.264152828779</v>
      </c>
      <c r="AA532" s="95">
        <v>29924.020449238662</v>
      </c>
      <c r="AB532" s="95">
        <v>22566.666023178539</v>
      </c>
      <c r="AC532" s="95">
        <v>17015.043632061497</v>
      </c>
      <c r="AD532" s="95">
        <v>22940.705863668569</v>
      </c>
      <c r="AE532" s="23">
        <f t="shared" si="1256"/>
        <v>449366.46779434982</v>
      </c>
      <c r="AF532">
        <f>VLOOKUP($C532,'Tech Pallet'!$A:$I,9,0)</f>
        <v>130</v>
      </c>
      <c r="AG532">
        <f>VLOOKUP($C532,'Tech Pallet'!$A:$H,8,0)</f>
        <v>3.8340000000000002E-3</v>
      </c>
      <c r="AH532" s="25">
        <f t="shared" si="1257"/>
        <v>0</v>
      </c>
      <c r="AI532" s="25">
        <f t="shared" si="1258"/>
        <v>449366.46779434982</v>
      </c>
      <c r="AJ532" s="8">
        <f t="shared" si="1259"/>
        <v>0</v>
      </c>
      <c r="AK532" s="21">
        <f t="shared" si="1260"/>
        <v>0</v>
      </c>
      <c r="AL532" s="20">
        <f t="shared" si="1261"/>
        <v>3456.6651368796142</v>
      </c>
      <c r="AM532" s="21">
        <f t="shared" si="1262"/>
        <v>0</v>
      </c>
      <c r="AN532" s="21">
        <f t="shared" si="1263"/>
        <v>0</v>
      </c>
      <c r="AO532" s="21">
        <f t="shared" si="1264"/>
        <v>0</v>
      </c>
      <c r="AP532" s="21">
        <f t="shared" si="1265"/>
        <v>0</v>
      </c>
      <c r="AQ532" s="21">
        <f t="shared" si="1266"/>
        <v>0</v>
      </c>
      <c r="AR532" s="21">
        <f t="shared" si="1267"/>
        <v>0</v>
      </c>
      <c r="AS532" s="21">
        <f t="shared" si="1268"/>
        <v>0</v>
      </c>
      <c r="AT532" s="21">
        <f t="shared" si="1269"/>
        <v>0</v>
      </c>
      <c r="AU532" s="21">
        <f t="shared" si="1270"/>
        <v>0</v>
      </c>
      <c r="AV532" s="21">
        <f t="shared" si="1271"/>
        <v>0</v>
      </c>
      <c r="AW532" s="21">
        <f t="shared" si="1272"/>
        <v>0</v>
      </c>
      <c r="AX532" s="21">
        <f t="shared" si="1273"/>
        <v>0</v>
      </c>
      <c r="AY532" s="21">
        <f t="shared" si="1274"/>
        <v>198.7</v>
      </c>
      <c r="AZ532" s="21">
        <f t="shared" si="1275"/>
        <v>210.6</v>
      </c>
      <c r="BA532" s="21">
        <f t="shared" si="1276"/>
        <v>289.98817472069209</v>
      </c>
      <c r="BB532" s="21">
        <f t="shared" si="1277"/>
        <v>348.61542379195043</v>
      </c>
      <c r="BC532" s="21">
        <f t="shared" si="1278"/>
        <v>435.13098152094534</v>
      </c>
      <c r="BD532" s="21">
        <f t="shared" si="1279"/>
        <v>508.43708258767629</v>
      </c>
      <c r="BE532" s="21">
        <f t="shared" si="1280"/>
        <v>417.74962717391873</v>
      </c>
      <c r="BF532" s="21">
        <f t="shared" si="1281"/>
        <v>336.31741656022137</v>
      </c>
      <c r="BG532" s="21">
        <f t="shared" si="1282"/>
        <v>230.18477268645125</v>
      </c>
      <c r="BH532" s="21">
        <f t="shared" si="1283"/>
        <v>173.58973863983491</v>
      </c>
      <c r="BI532" s="21">
        <f t="shared" si="1284"/>
        <v>130.88495101585767</v>
      </c>
      <c r="BJ532" s="21">
        <f t="shared" si="1285"/>
        <v>176.46696818206593</v>
      </c>
      <c r="BK532" s="17">
        <f t="shared" si="1286"/>
        <v>0</v>
      </c>
      <c r="BL532" s="22">
        <f t="shared" si="1287"/>
        <v>0</v>
      </c>
      <c r="BM532" s="22">
        <f t="shared" si="1288"/>
        <v>1722.8710375235373</v>
      </c>
      <c r="BN532" s="22">
        <f t="shared" si="1289"/>
        <v>0</v>
      </c>
      <c r="BO532" s="22">
        <f t="shared" si="1290"/>
        <v>0</v>
      </c>
      <c r="BP532" s="22">
        <f t="shared" si="1291"/>
        <v>0</v>
      </c>
      <c r="BQ532" s="22">
        <f t="shared" si="1292"/>
        <v>0</v>
      </c>
      <c r="BR532" s="22">
        <f t="shared" si="1293"/>
        <v>0</v>
      </c>
      <c r="BS532" s="22">
        <f t="shared" si="1294"/>
        <v>0</v>
      </c>
      <c r="BT532" s="22">
        <f t="shared" si="1295"/>
        <v>0</v>
      </c>
      <c r="BU532" s="22">
        <f t="shared" si="1296"/>
        <v>0</v>
      </c>
      <c r="BV532" s="22">
        <f t="shared" si="1297"/>
        <v>0</v>
      </c>
      <c r="BW532" s="22">
        <f t="shared" si="1298"/>
        <v>0</v>
      </c>
      <c r="BX532" s="22">
        <f t="shared" si="1299"/>
        <v>0</v>
      </c>
      <c r="BY532" s="22">
        <f t="shared" si="1300"/>
        <v>0</v>
      </c>
      <c r="BZ532" s="22">
        <f t="shared" si="1301"/>
        <v>99.036054000000007</v>
      </c>
      <c r="CA532" s="22">
        <f t="shared" si="1302"/>
        <v>104.967252</v>
      </c>
      <c r="CB532" s="22">
        <f t="shared" si="1303"/>
        <v>144.53590604428737</v>
      </c>
      <c r="CC532" s="22">
        <f t="shared" si="1304"/>
        <v>173.75689952638393</v>
      </c>
      <c r="CD532" s="22">
        <f t="shared" si="1305"/>
        <v>216.87798380966959</v>
      </c>
      <c r="CE532" s="22">
        <f t="shared" si="1306"/>
        <v>253.41521070334963</v>
      </c>
      <c r="CF532" s="22">
        <f t="shared" si="1307"/>
        <v>208.21476917602459</v>
      </c>
      <c r="CG532" s="22">
        <f t="shared" si="1308"/>
        <v>167.62732676194554</v>
      </c>
      <c r="CH532" s="22">
        <f t="shared" si="1309"/>
        <v>114.72869440238104</v>
      </c>
      <c r="CI532" s="22">
        <f t="shared" si="1310"/>
        <v>86.520597532866518</v>
      </c>
      <c r="CJ532" s="22">
        <f t="shared" si="1311"/>
        <v>65.235677285323789</v>
      </c>
      <c r="CK532" s="22">
        <f t="shared" si="1312"/>
        <v>87.954666281305293</v>
      </c>
    </row>
    <row r="533" spans="1:89" x14ac:dyDescent="0.25">
      <c r="A533" t="str">
        <f>VLOOKUP($C533,'Tech Pallet'!$A:$J,10,0)</f>
        <v>PIC</v>
      </c>
      <c r="B533" s="30" t="str">
        <f>VLOOKUP(C533,'Tech Pallet'!A:I,3,0)</f>
        <v>48oz</v>
      </c>
      <c r="C533" s="12">
        <f>VLOOKUP($D533,'DU -UCC'!B:C,2,0)</f>
        <v>68821734</v>
      </c>
      <c r="D533" s="94">
        <v>10077567254259</v>
      </c>
      <c r="E533" s="95" t="s">
        <v>165</v>
      </c>
      <c r="S533" s="95">
        <v>47462</v>
      </c>
      <c r="T533" s="95">
        <v>39611</v>
      </c>
      <c r="U533" s="95">
        <v>57611.398039406296</v>
      </c>
      <c r="V533" s="95">
        <v>49589.462073260751</v>
      </c>
      <c r="W533" s="95">
        <v>57084.81236076435</v>
      </c>
      <c r="X533" s="95">
        <v>65884.281049815341</v>
      </c>
      <c r="Y533" s="95">
        <v>52322.76738356486</v>
      </c>
      <c r="Z533" s="95">
        <v>50898.652530172178</v>
      </c>
      <c r="AA533" s="95">
        <v>41931.752121785459</v>
      </c>
      <c r="AB533" s="95">
        <v>43839.057711696012</v>
      </c>
      <c r="AC533" s="95">
        <v>51472.453724019935</v>
      </c>
      <c r="AD533" s="95">
        <v>42190.571290641885</v>
      </c>
      <c r="AE533" s="23">
        <f t="shared" si="1256"/>
        <v>599898.20828512718</v>
      </c>
      <c r="AF533">
        <f>VLOOKUP($C533,'Tech Pallet'!$A:$I,9,0)</f>
        <v>176</v>
      </c>
      <c r="AG533">
        <f>VLOOKUP($C533,'Tech Pallet'!$A:$H,8,0)</f>
        <v>8.5199999999999998E-3</v>
      </c>
      <c r="AH533" s="25">
        <f t="shared" si="1257"/>
        <v>0</v>
      </c>
      <c r="AI533" s="25">
        <f t="shared" si="1258"/>
        <v>599898.20828512718</v>
      </c>
      <c r="AJ533" s="8">
        <f t="shared" si="1259"/>
        <v>0</v>
      </c>
      <c r="AK533" s="21">
        <f t="shared" si="1260"/>
        <v>0</v>
      </c>
      <c r="AL533" s="20">
        <f t="shared" si="1261"/>
        <v>3408.5125470745861</v>
      </c>
      <c r="AM533" s="21">
        <f t="shared" si="1262"/>
        <v>0</v>
      </c>
      <c r="AN533" s="21">
        <f t="shared" si="1263"/>
        <v>0</v>
      </c>
      <c r="AO533" s="21">
        <f t="shared" si="1264"/>
        <v>0</v>
      </c>
      <c r="AP533" s="21">
        <f t="shared" si="1265"/>
        <v>0</v>
      </c>
      <c r="AQ533" s="21">
        <f t="shared" si="1266"/>
        <v>0</v>
      </c>
      <c r="AR533" s="21">
        <f t="shared" si="1267"/>
        <v>0</v>
      </c>
      <c r="AS533" s="21">
        <f t="shared" si="1268"/>
        <v>0</v>
      </c>
      <c r="AT533" s="21">
        <f t="shared" si="1269"/>
        <v>0</v>
      </c>
      <c r="AU533" s="21">
        <f t="shared" si="1270"/>
        <v>0</v>
      </c>
      <c r="AV533" s="21">
        <f t="shared" si="1271"/>
        <v>0</v>
      </c>
      <c r="AW533" s="21">
        <f t="shared" si="1272"/>
        <v>0</v>
      </c>
      <c r="AX533" s="21">
        <f t="shared" si="1273"/>
        <v>0</v>
      </c>
      <c r="AY533" s="21">
        <f t="shared" si="1274"/>
        <v>269.67045454545456</v>
      </c>
      <c r="AZ533" s="21">
        <f t="shared" si="1275"/>
        <v>225.0625</v>
      </c>
      <c r="BA533" s="21">
        <f t="shared" si="1276"/>
        <v>327.33748886026302</v>
      </c>
      <c r="BB533" s="21">
        <f t="shared" si="1277"/>
        <v>281.75830723443607</v>
      </c>
      <c r="BC533" s="21">
        <f t="shared" si="1278"/>
        <v>324.34552477707018</v>
      </c>
      <c r="BD533" s="21">
        <f t="shared" si="1279"/>
        <v>374.34250596485987</v>
      </c>
      <c r="BE533" s="21">
        <f t="shared" si="1280"/>
        <v>297.28845104298216</v>
      </c>
      <c r="BF533" s="21">
        <f t="shared" si="1281"/>
        <v>289.19688937597829</v>
      </c>
      <c r="BG533" s="21">
        <f t="shared" si="1282"/>
        <v>238.24859160105373</v>
      </c>
      <c r="BH533" s="21">
        <f t="shared" si="1283"/>
        <v>249.08555518009098</v>
      </c>
      <c r="BI533" s="21">
        <f t="shared" si="1284"/>
        <v>292.45712343193145</v>
      </c>
      <c r="BJ533" s="21">
        <f t="shared" si="1285"/>
        <v>239.71915506046525</v>
      </c>
      <c r="BK533" s="17">
        <f t="shared" si="1286"/>
        <v>0</v>
      </c>
      <c r="BL533" s="22">
        <f t="shared" si="1287"/>
        <v>0</v>
      </c>
      <c r="BM533" s="22">
        <f t="shared" si="1288"/>
        <v>5111.1327345892832</v>
      </c>
      <c r="BN533" s="22">
        <f t="shared" si="1289"/>
        <v>0</v>
      </c>
      <c r="BO533" s="22">
        <f t="shared" si="1290"/>
        <v>0</v>
      </c>
      <c r="BP533" s="22">
        <f t="shared" si="1291"/>
        <v>0</v>
      </c>
      <c r="BQ533" s="22">
        <f t="shared" si="1292"/>
        <v>0</v>
      </c>
      <c r="BR533" s="22">
        <f t="shared" si="1293"/>
        <v>0</v>
      </c>
      <c r="BS533" s="22">
        <f t="shared" si="1294"/>
        <v>0</v>
      </c>
      <c r="BT533" s="22">
        <f t="shared" si="1295"/>
        <v>0</v>
      </c>
      <c r="BU533" s="22">
        <f t="shared" si="1296"/>
        <v>0</v>
      </c>
      <c r="BV533" s="22">
        <f t="shared" si="1297"/>
        <v>0</v>
      </c>
      <c r="BW533" s="22">
        <f t="shared" si="1298"/>
        <v>0</v>
      </c>
      <c r="BX533" s="22">
        <f t="shared" si="1299"/>
        <v>0</v>
      </c>
      <c r="BY533" s="22">
        <f t="shared" si="1300"/>
        <v>0</v>
      </c>
      <c r="BZ533" s="22">
        <f t="shared" si="1301"/>
        <v>404.37624</v>
      </c>
      <c r="CA533" s="22">
        <f t="shared" si="1302"/>
        <v>337.48572000000001</v>
      </c>
      <c r="CB533" s="22">
        <f t="shared" si="1303"/>
        <v>490.84911129574164</v>
      </c>
      <c r="CC533" s="22">
        <f t="shared" si="1304"/>
        <v>422.50221686418161</v>
      </c>
      <c r="CD533" s="22">
        <f t="shared" si="1305"/>
        <v>486.36260131371228</v>
      </c>
      <c r="CE533" s="22">
        <f t="shared" si="1306"/>
        <v>561.3340745444267</v>
      </c>
      <c r="CF533" s="22">
        <f t="shared" si="1307"/>
        <v>445.78997810797262</v>
      </c>
      <c r="CG533" s="22">
        <f t="shared" si="1308"/>
        <v>433.65651955706693</v>
      </c>
      <c r="CH533" s="22">
        <f t="shared" si="1309"/>
        <v>357.25852807761208</v>
      </c>
      <c r="CI533" s="22">
        <f t="shared" si="1310"/>
        <v>373.50877170365004</v>
      </c>
      <c r="CJ533" s="22">
        <f t="shared" si="1311"/>
        <v>438.54530572864985</v>
      </c>
      <c r="CK533" s="22">
        <f t="shared" si="1312"/>
        <v>359.46366739626887</v>
      </c>
    </row>
    <row r="534" spans="1:89" x14ac:dyDescent="0.25">
      <c r="A534" t="str">
        <f>VLOOKUP($C534,'Tech Pallet'!$A:$J,10,0)</f>
        <v>PIC</v>
      </c>
      <c r="B534" s="30" t="str">
        <f>VLOOKUP(C534,'Tech Pallet'!A:I,3,0)</f>
        <v>Topped</v>
      </c>
      <c r="C534" s="12">
        <f>VLOOKUP($D534,'DU -UCC'!B:C,2,0)</f>
        <v>68649095</v>
      </c>
      <c r="D534" s="94">
        <v>10076840003546</v>
      </c>
      <c r="E534" s="95" t="s">
        <v>166</v>
      </c>
      <c r="S534" s="95">
        <v>44278</v>
      </c>
      <c r="T534" s="95">
        <v>72271</v>
      </c>
      <c r="U534" s="95">
        <v>79282.066007654983</v>
      </c>
      <c r="V534" s="95">
        <v>67283.513345753861</v>
      </c>
      <c r="W534" s="95">
        <v>66886.133198651063</v>
      </c>
      <c r="X534" s="95">
        <v>74627.970739339522</v>
      </c>
      <c r="Y534" s="95">
        <v>65003.281846062833</v>
      </c>
      <c r="Z534" s="95">
        <v>66983.261418738985</v>
      </c>
      <c r="AA534" s="95">
        <v>58546.222869024525</v>
      </c>
      <c r="AB534" s="95">
        <v>66662.51398634394</v>
      </c>
      <c r="AC534" s="95">
        <v>57664.860846100368</v>
      </c>
      <c r="AD534" s="95">
        <v>48829.632339931217</v>
      </c>
      <c r="AE534" s="23">
        <f t="shared" si="1256"/>
        <v>768318.45659760141</v>
      </c>
      <c r="AF534">
        <f>VLOOKUP($C534,'Tech Pallet'!$A:$I,9,0)</f>
        <v>240</v>
      </c>
      <c r="AG534">
        <f>VLOOKUP($C534,'Tech Pallet'!$A:$H,8,0)</f>
        <v>3.5999999999999999E-3</v>
      </c>
      <c r="AH534" s="25">
        <f t="shared" si="1257"/>
        <v>0</v>
      </c>
      <c r="AI534" s="25">
        <f t="shared" si="1258"/>
        <v>768318.45659760141</v>
      </c>
      <c r="AJ534" s="8">
        <f t="shared" si="1259"/>
        <v>0</v>
      </c>
      <c r="AK534" s="21">
        <f t="shared" si="1260"/>
        <v>0</v>
      </c>
      <c r="AL534" s="20">
        <f t="shared" si="1261"/>
        <v>3201.326902490006</v>
      </c>
      <c r="AM534" s="21">
        <f t="shared" si="1262"/>
        <v>0</v>
      </c>
      <c r="AN534" s="21">
        <f t="shared" si="1263"/>
        <v>0</v>
      </c>
      <c r="AO534" s="21">
        <f t="shared" si="1264"/>
        <v>0</v>
      </c>
      <c r="AP534" s="21">
        <f t="shared" si="1265"/>
        <v>0</v>
      </c>
      <c r="AQ534" s="21">
        <f t="shared" si="1266"/>
        <v>0</v>
      </c>
      <c r="AR534" s="21">
        <f t="shared" si="1267"/>
        <v>0</v>
      </c>
      <c r="AS534" s="21">
        <f t="shared" si="1268"/>
        <v>0</v>
      </c>
      <c r="AT534" s="21">
        <f t="shared" si="1269"/>
        <v>0</v>
      </c>
      <c r="AU534" s="21">
        <f t="shared" si="1270"/>
        <v>0</v>
      </c>
      <c r="AV534" s="21">
        <f t="shared" si="1271"/>
        <v>0</v>
      </c>
      <c r="AW534" s="21">
        <f t="shared" si="1272"/>
        <v>0</v>
      </c>
      <c r="AX534" s="21">
        <f t="shared" si="1273"/>
        <v>0</v>
      </c>
      <c r="AY534" s="21">
        <f t="shared" si="1274"/>
        <v>184.49166666666667</v>
      </c>
      <c r="AZ534" s="21">
        <f t="shared" si="1275"/>
        <v>301.12916666666666</v>
      </c>
      <c r="BA534" s="21">
        <f t="shared" si="1276"/>
        <v>330.34194169856244</v>
      </c>
      <c r="BB534" s="21">
        <f t="shared" si="1277"/>
        <v>280.34797227397445</v>
      </c>
      <c r="BC534" s="21">
        <f t="shared" si="1278"/>
        <v>278.69222166104612</v>
      </c>
      <c r="BD534" s="21">
        <f t="shared" si="1279"/>
        <v>310.94987808058136</v>
      </c>
      <c r="BE534" s="21">
        <f t="shared" si="1280"/>
        <v>270.84700769192847</v>
      </c>
      <c r="BF534" s="21">
        <f t="shared" si="1281"/>
        <v>279.0969225780791</v>
      </c>
      <c r="BG534" s="21">
        <f t="shared" si="1282"/>
        <v>243.94259528760219</v>
      </c>
      <c r="BH534" s="21">
        <f t="shared" si="1283"/>
        <v>277.76047494309972</v>
      </c>
      <c r="BI534" s="21">
        <f t="shared" si="1284"/>
        <v>240.27025352541821</v>
      </c>
      <c r="BJ534" s="21">
        <f t="shared" si="1285"/>
        <v>203.45680141638007</v>
      </c>
      <c r="BK534" s="17">
        <f t="shared" si="1286"/>
        <v>0</v>
      </c>
      <c r="BL534" s="22">
        <f t="shared" si="1287"/>
        <v>0</v>
      </c>
      <c r="BM534" s="22">
        <f t="shared" si="1288"/>
        <v>2765.9464437513652</v>
      </c>
      <c r="BN534" s="22">
        <f t="shared" si="1289"/>
        <v>0</v>
      </c>
      <c r="BO534" s="22">
        <f t="shared" si="1290"/>
        <v>0</v>
      </c>
      <c r="BP534" s="22">
        <f t="shared" si="1291"/>
        <v>0</v>
      </c>
      <c r="BQ534" s="22">
        <f t="shared" si="1292"/>
        <v>0</v>
      </c>
      <c r="BR534" s="22">
        <f t="shared" si="1293"/>
        <v>0</v>
      </c>
      <c r="BS534" s="22">
        <f t="shared" si="1294"/>
        <v>0</v>
      </c>
      <c r="BT534" s="22">
        <f t="shared" si="1295"/>
        <v>0</v>
      </c>
      <c r="BU534" s="22">
        <f t="shared" si="1296"/>
        <v>0</v>
      </c>
      <c r="BV534" s="22">
        <f t="shared" si="1297"/>
        <v>0</v>
      </c>
      <c r="BW534" s="22">
        <f t="shared" si="1298"/>
        <v>0</v>
      </c>
      <c r="BX534" s="22">
        <f t="shared" si="1299"/>
        <v>0</v>
      </c>
      <c r="BY534" s="22">
        <f t="shared" si="1300"/>
        <v>0</v>
      </c>
      <c r="BZ534" s="22">
        <f t="shared" si="1301"/>
        <v>159.4008</v>
      </c>
      <c r="CA534" s="22">
        <f t="shared" si="1302"/>
        <v>260.17559999999997</v>
      </c>
      <c r="CB534" s="22">
        <f t="shared" si="1303"/>
        <v>285.41543762755794</v>
      </c>
      <c r="CC534" s="22">
        <f t="shared" si="1304"/>
        <v>242.2206480447139</v>
      </c>
      <c r="CD534" s="22">
        <f t="shared" si="1305"/>
        <v>240.79007951514382</v>
      </c>
      <c r="CE534" s="22">
        <f t="shared" si="1306"/>
        <v>268.66069466162224</v>
      </c>
      <c r="CF534" s="22">
        <f t="shared" si="1307"/>
        <v>234.01181464582621</v>
      </c>
      <c r="CG534" s="22">
        <f t="shared" si="1308"/>
        <v>241.13974110746034</v>
      </c>
      <c r="CH534" s="22">
        <f t="shared" si="1309"/>
        <v>210.76640232848828</v>
      </c>
      <c r="CI534" s="22">
        <f t="shared" si="1310"/>
        <v>239.98505035083818</v>
      </c>
      <c r="CJ534" s="22">
        <f t="shared" si="1311"/>
        <v>207.59349904596132</v>
      </c>
      <c r="CK534" s="22">
        <f t="shared" si="1312"/>
        <v>175.78667642375237</v>
      </c>
    </row>
    <row r="535" spans="1:89" x14ac:dyDescent="0.25">
      <c r="A535" t="str">
        <f>VLOOKUP($C535,'Tech Pallet'!$A:$J,10,0)</f>
        <v>PIC</v>
      </c>
      <c r="B535" s="30" t="str">
        <f>VLOOKUP(C535,'Tech Pallet'!A:I,3,0)</f>
        <v>48oz</v>
      </c>
      <c r="C535" s="12">
        <f>VLOOKUP($D535,'DU -UCC'!B:C,2,0)</f>
        <v>69568829</v>
      </c>
      <c r="D535" s="94">
        <v>10077567283204</v>
      </c>
      <c r="E535" s="95" t="s">
        <v>167</v>
      </c>
      <c r="S535" s="95">
        <v>34576</v>
      </c>
      <c r="T535" s="95">
        <v>29419</v>
      </c>
      <c r="U535" s="95">
        <v>43657.832979259721</v>
      </c>
      <c r="V535" s="95">
        <v>43962.730674359853</v>
      </c>
      <c r="W535" s="95">
        <v>41893.058080874347</v>
      </c>
      <c r="X535" s="95">
        <v>47899.826475748072</v>
      </c>
      <c r="Y535" s="95">
        <v>44756.214475982539</v>
      </c>
      <c r="Z535" s="95">
        <v>43837.858090024805</v>
      </c>
      <c r="AA535" s="95">
        <v>36409.419099623105</v>
      </c>
      <c r="AB535" s="95">
        <v>34582.987950729512</v>
      </c>
      <c r="AC535" s="95">
        <v>38240.790020893422</v>
      </c>
      <c r="AD535" s="95">
        <v>28806.401983166747</v>
      </c>
      <c r="AE535" s="23">
        <f t="shared" si="1256"/>
        <v>468042.11983066215</v>
      </c>
      <c r="AF535">
        <f>VLOOKUP($C535,'Tech Pallet'!$A:$I,9,0)</f>
        <v>176</v>
      </c>
      <c r="AG535">
        <f>VLOOKUP($C535,'Tech Pallet'!$A:$H,8,0)</f>
        <v>8.5199999999999998E-3</v>
      </c>
      <c r="AH535" s="25">
        <f t="shared" si="1257"/>
        <v>0</v>
      </c>
      <c r="AI535" s="25">
        <f t="shared" si="1258"/>
        <v>468042.11983066215</v>
      </c>
      <c r="AJ535" s="8">
        <f t="shared" si="1259"/>
        <v>0</v>
      </c>
      <c r="AK535" s="21">
        <f t="shared" si="1260"/>
        <v>0</v>
      </c>
      <c r="AL535" s="20">
        <f t="shared" si="1261"/>
        <v>2659.3302263105802</v>
      </c>
      <c r="AM535" s="21">
        <f t="shared" si="1262"/>
        <v>0</v>
      </c>
      <c r="AN535" s="21">
        <f t="shared" si="1263"/>
        <v>0</v>
      </c>
      <c r="AO535" s="21">
        <f t="shared" si="1264"/>
        <v>0</v>
      </c>
      <c r="AP535" s="21">
        <f t="shared" si="1265"/>
        <v>0</v>
      </c>
      <c r="AQ535" s="21">
        <f t="shared" si="1266"/>
        <v>0</v>
      </c>
      <c r="AR535" s="21">
        <f t="shared" si="1267"/>
        <v>0</v>
      </c>
      <c r="AS535" s="21">
        <f t="shared" si="1268"/>
        <v>0</v>
      </c>
      <c r="AT535" s="21">
        <f t="shared" si="1269"/>
        <v>0</v>
      </c>
      <c r="AU535" s="21">
        <f t="shared" si="1270"/>
        <v>0</v>
      </c>
      <c r="AV535" s="21">
        <f t="shared" si="1271"/>
        <v>0</v>
      </c>
      <c r="AW535" s="21">
        <f t="shared" si="1272"/>
        <v>0</v>
      </c>
      <c r="AX535" s="21">
        <f t="shared" si="1273"/>
        <v>0</v>
      </c>
      <c r="AY535" s="21">
        <f t="shared" si="1274"/>
        <v>196.45454545454547</v>
      </c>
      <c r="AZ535" s="21">
        <f t="shared" si="1275"/>
        <v>167.15340909090909</v>
      </c>
      <c r="BA535" s="21">
        <f t="shared" si="1276"/>
        <v>248.05586920033932</v>
      </c>
      <c r="BB535" s="21">
        <f t="shared" si="1277"/>
        <v>249.78824246795372</v>
      </c>
      <c r="BC535" s="21">
        <f t="shared" si="1278"/>
        <v>238.02873909587697</v>
      </c>
      <c r="BD535" s="21">
        <f t="shared" si="1279"/>
        <v>272.1581049758413</v>
      </c>
      <c r="BE535" s="21">
        <f t="shared" si="1280"/>
        <v>254.29667315899169</v>
      </c>
      <c r="BF535" s="21">
        <f t="shared" si="1281"/>
        <v>249.07873914786822</v>
      </c>
      <c r="BG535" s="21">
        <f t="shared" si="1282"/>
        <v>206.87169942967674</v>
      </c>
      <c r="BH535" s="21">
        <f t="shared" si="1283"/>
        <v>196.49424972005406</v>
      </c>
      <c r="BI535" s="21">
        <f t="shared" si="1284"/>
        <v>217.27721602780355</v>
      </c>
      <c r="BJ535" s="21">
        <f t="shared" si="1285"/>
        <v>163.67273854072016</v>
      </c>
      <c r="BK535" s="17">
        <f t="shared" si="1286"/>
        <v>0</v>
      </c>
      <c r="BL535" s="22">
        <f t="shared" si="1287"/>
        <v>0</v>
      </c>
      <c r="BM535" s="22">
        <f t="shared" si="1288"/>
        <v>3987.7188609572413</v>
      </c>
      <c r="BN535" s="22">
        <f t="shared" si="1289"/>
        <v>0</v>
      </c>
      <c r="BO535" s="22">
        <f t="shared" si="1290"/>
        <v>0</v>
      </c>
      <c r="BP535" s="22">
        <f t="shared" si="1291"/>
        <v>0</v>
      </c>
      <c r="BQ535" s="22">
        <f t="shared" si="1292"/>
        <v>0</v>
      </c>
      <c r="BR535" s="22">
        <f t="shared" si="1293"/>
        <v>0</v>
      </c>
      <c r="BS535" s="22">
        <f t="shared" si="1294"/>
        <v>0</v>
      </c>
      <c r="BT535" s="22">
        <f t="shared" si="1295"/>
        <v>0</v>
      </c>
      <c r="BU535" s="22">
        <f t="shared" si="1296"/>
        <v>0</v>
      </c>
      <c r="BV535" s="22">
        <f t="shared" si="1297"/>
        <v>0</v>
      </c>
      <c r="BW535" s="22">
        <f t="shared" si="1298"/>
        <v>0</v>
      </c>
      <c r="BX535" s="22">
        <f t="shared" si="1299"/>
        <v>0</v>
      </c>
      <c r="BY535" s="22">
        <f t="shared" si="1300"/>
        <v>0</v>
      </c>
      <c r="BZ535" s="22">
        <f t="shared" si="1301"/>
        <v>294.58751999999998</v>
      </c>
      <c r="CA535" s="22">
        <f t="shared" si="1302"/>
        <v>250.64988</v>
      </c>
      <c r="CB535" s="22">
        <f t="shared" si="1303"/>
        <v>371.96473698329282</v>
      </c>
      <c r="CC535" s="22">
        <f t="shared" si="1304"/>
        <v>374.56246534554595</v>
      </c>
      <c r="CD535" s="22">
        <f t="shared" si="1305"/>
        <v>356.9288548490494</v>
      </c>
      <c r="CE535" s="22">
        <f t="shared" si="1306"/>
        <v>408.10652157337358</v>
      </c>
      <c r="CF535" s="22">
        <f t="shared" si="1307"/>
        <v>381.32294733537123</v>
      </c>
      <c r="CG535" s="22">
        <f t="shared" si="1308"/>
        <v>373.49855092701131</v>
      </c>
      <c r="CH535" s="22">
        <f t="shared" si="1309"/>
        <v>310.20825072878887</v>
      </c>
      <c r="CI535" s="22">
        <f t="shared" si="1310"/>
        <v>294.64705734021544</v>
      </c>
      <c r="CJ535" s="22">
        <f t="shared" si="1311"/>
        <v>325.81153097801194</v>
      </c>
      <c r="CK535" s="22">
        <f t="shared" si="1312"/>
        <v>245.43054489658067</v>
      </c>
    </row>
    <row r="536" spans="1:89" x14ac:dyDescent="0.25">
      <c r="A536" t="str">
        <f>VLOOKUP($C536,'Tech Pallet'!$A:$J,10,0)</f>
        <v>NOV</v>
      </c>
      <c r="B536" s="30" t="str">
        <f>VLOOKUP(C536,'Tech Pallet'!A:I,3,0)</f>
        <v>Yasso Sticks</v>
      </c>
      <c r="C536" s="12">
        <f>VLOOKUP($D536,'DU -UCC'!B:C,2,0)</f>
        <v>64325372</v>
      </c>
      <c r="D536" s="94">
        <v>10851035003248</v>
      </c>
      <c r="E536" s="95" t="s">
        <v>168</v>
      </c>
      <c r="S536" s="95">
        <v>36967</v>
      </c>
      <c r="T536" s="95">
        <v>41631</v>
      </c>
      <c r="U536" s="95">
        <v>51460.933947345147</v>
      </c>
      <c r="V536" s="95">
        <v>42544.543181988171</v>
      </c>
      <c r="W536" s="95">
        <v>50230.727643327256</v>
      </c>
      <c r="X536" s="95">
        <v>60484.153446789656</v>
      </c>
      <c r="Y536" s="95">
        <v>57262.609975830084</v>
      </c>
      <c r="Z536" s="95">
        <v>56170.727257088831</v>
      </c>
      <c r="AA536" s="95">
        <v>44927.851640354791</v>
      </c>
      <c r="AB536" s="95">
        <v>38922.991429512222</v>
      </c>
      <c r="AC536" s="95">
        <v>36686.236995163308</v>
      </c>
      <c r="AD536" s="95">
        <v>31809.372950418205</v>
      </c>
      <c r="AE536" s="23">
        <f t="shared" si="1256"/>
        <v>549098.14846781758</v>
      </c>
      <c r="AF536">
        <f>VLOOKUP($C536,'Tech Pallet'!$A:$I,9,0)</f>
        <v>187</v>
      </c>
      <c r="AG536">
        <f>VLOOKUP($C536,'Tech Pallet'!$A:$H,8,0)</f>
        <v>3.3119999999999998E-3</v>
      </c>
      <c r="AH536" s="25">
        <f t="shared" si="1257"/>
        <v>0</v>
      </c>
      <c r="AI536" s="25">
        <f t="shared" si="1258"/>
        <v>549098.14846781758</v>
      </c>
      <c r="AJ536" s="8">
        <f t="shared" si="1259"/>
        <v>0</v>
      </c>
      <c r="AK536" s="21">
        <f t="shared" si="1260"/>
        <v>0</v>
      </c>
      <c r="AL536" s="20">
        <f t="shared" si="1261"/>
        <v>2936.3537351220193</v>
      </c>
      <c r="AM536" s="21">
        <f t="shared" si="1262"/>
        <v>0</v>
      </c>
      <c r="AN536" s="21">
        <f t="shared" si="1263"/>
        <v>0</v>
      </c>
      <c r="AO536" s="21">
        <f t="shared" si="1264"/>
        <v>0</v>
      </c>
      <c r="AP536" s="21">
        <f t="shared" si="1265"/>
        <v>0</v>
      </c>
      <c r="AQ536" s="21">
        <f t="shared" si="1266"/>
        <v>0</v>
      </c>
      <c r="AR536" s="21">
        <f t="shared" si="1267"/>
        <v>0</v>
      </c>
      <c r="AS536" s="21">
        <f t="shared" si="1268"/>
        <v>0</v>
      </c>
      <c r="AT536" s="21">
        <f t="shared" si="1269"/>
        <v>0</v>
      </c>
      <c r="AU536" s="21">
        <f t="shared" si="1270"/>
        <v>0</v>
      </c>
      <c r="AV536" s="21">
        <f t="shared" si="1271"/>
        <v>0</v>
      </c>
      <c r="AW536" s="21">
        <f t="shared" si="1272"/>
        <v>0</v>
      </c>
      <c r="AX536" s="21">
        <f t="shared" si="1273"/>
        <v>0</v>
      </c>
      <c r="AY536" s="21">
        <f t="shared" si="1274"/>
        <v>197.68449197860963</v>
      </c>
      <c r="AZ536" s="21">
        <f t="shared" si="1275"/>
        <v>222.62566844919786</v>
      </c>
      <c r="BA536" s="21">
        <f t="shared" si="1276"/>
        <v>275.19216014623072</v>
      </c>
      <c r="BB536" s="21">
        <f t="shared" si="1277"/>
        <v>227.5109261068886</v>
      </c>
      <c r="BC536" s="21">
        <f t="shared" si="1278"/>
        <v>268.61351680923667</v>
      </c>
      <c r="BD536" s="21">
        <f t="shared" si="1279"/>
        <v>323.44467083844734</v>
      </c>
      <c r="BE536" s="21">
        <f t="shared" si="1280"/>
        <v>306.21716564615019</v>
      </c>
      <c r="BF536" s="21">
        <f t="shared" si="1281"/>
        <v>300.3782206261435</v>
      </c>
      <c r="BG536" s="21">
        <f t="shared" si="1282"/>
        <v>240.25589112489192</v>
      </c>
      <c r="BH536" s="21">
        <f t="shared" si="1283"/>
        <v>208.14433919525251</v>
      </c>
      <c r="BI536" s="21">
        <f t="shared" si="1284"/>
        <v>196.18308553563267</v>
      </c>
      <c r="BJ536" s="21">
        <f t="shared" si="1285"/>
        <v>170.10359866533798</v>
      </c>
      <c r="BK536" s="17">
        <f t="shared" si="1286"/>
        <v>0</v>
      </c>
      <c r="BL536" s="22">
        <f t="shared" si="1287"/>
        <v>0</v>
      </c>
      <c r="BM536" s="22">
        <f t="shared" si="1288"/>
        <v>1818.6130677254118</v>
      </c>
      <c r="BN536" s="22">
        <f t="shared" si="1289"/>
        <v>0</v>
      </c>
      <c r="BO536" s="22">
        <f t="shared" si="1290"/>
        <v>0</v>
      </c>
      <c r="BP536" s="22">
        <f t="shared" si="1291"/>
        <v>0</v>
      </c>
      <c r="BQ536" s="22">
        <f t="shared" si="1292"/>
        <v>0</v>
      </c>
      <c r="BR536" s="22">
        <f t="shared" si="1293"/>
        <v>0</v>
      </c>
      <c r="BS536" s="22">
        <f t="shared" si="1294"/>
        <v>0</v>
      </c>
      <c r="BT536" s="22">
        <f t="shared" si="1295"/>
        <v>0</v>
      </c>
      <c r="BU536" s="22">
        <f t="shared" si="1296"/>
        <v>0</v>
      </c>
      <c r="BV536" s="22">
        <f t="shared" si="1297"/>
        <v>0</v>
      </c>
      <c r="BW536" s="22">
        <f t="shared" si="1298"/>
        <v>0</v>
      </c>
      <c r="BX536" s="22">
        <f t="shared" si="1299"/>
        <v>0</v>
      </c>
      <c r="BY536" s="22">
        <f t="shared" si="1300"/>
        <v>0</v>
      </c>
      <c r="BZ536" s="22">
        <f t="shared" si="1301"/>
        <v>122.434704</v>
      </c>
      <c r="CA536" s="22">
        <f t="shared" si="1302"/>
        <v>137.88187199999999</v>
      </c>
      <c r="CB536" s="22">
        <f t="shared" si="1303"/>
        <v>170.43861323360713</v>
      </c>
      <c r="CC536" s="22">
        <f t="shared" si="1304"/>
        <v>140.90752701874482</v>
      </c>
      <c r="CD536" s="22">
        <f t="shared" si="1305"/>
        <v>166.36416995469986</v>
      </c>
      <c r="CE536" s="22">
        <f t="shared" si="1306"/>
        <v>200.32351621576734</v>
      </c>
      <c r="CF536" s="22">
        <f t="shared" si="1307"/>
        <v>189.65376423994923</v>
      </c>
      <c r="CG536" s="22">
        <f t="shared" si="1308"/>
        <v>186.0374486754782</v>
      </c>
      <c r="CH536" s="22">
        <f t="shared" si="1309"/>
        <v>148.80104463285505</v>
      </c>
      <c r="CI536" s="22">
        <f t="shared" si="1310"/>
        <v>128.91294761454446</v>
      </c>
      <c r="CJ536" s="22">
        <f t="shared" si="1311"/>
        <v>121.50481692798087</v>
      </c>
      <c r="CK536" s="22">
        <f t="shared" si="1312"/>
        <v>105.35264321178509</v>
      </c>
    </row>
    <row r="537" spans="1:89" x14ac:dyDescent="0.25">
      <c r="A537" t="str">
        <f>VLOOKUP($C537,'Tech Pallet'!$A:$J,10,0)</f>
        <v>NOV</v>
      </c>
      <c r="B537" s="30" t="str">
        <f>VLOOKUP(C537,'Tech Pallet'!A:I,3,0)</f>
        <v>PG</v>
      </c>
      <c r="C537" s="12">
        <f>VLOOKUP($D537,'DU -UCC'!B:C,2,0)</f>
        <v>64341106</v>
      </c>
      <c r="D537" s="94">
        <v>10077567085167</v>
      </c>
      <c r="E537" s="95" t="s">
        <v>169</v>
      </c>
      <c r="S537" s="95">
        <v>36139</v>
      </c>
      <c r="T537" s="95">
        <v>36075</v>
      </c>
      <c r="U537" s="95">
        <v>50166.583668545616</v>
      </c>
      <c r="V537" s="95">
        <v>52911.268611762396</v>
      </c>
      <c r="W537" s="95">
        <v>78405.379452949885</v>
      </c>
      <c r="X537" s="95">
        <v>85816.907527293195</v>
      </c>
      <c r="Y537" s="95">
        <v>67084.743991109528</v>
      </c>
      <c r="Z537" s="95">
        <v>45433.574983862913</v>
      </c>
      <c r="AA537" s="95">
        <v>35229.936493964196</v>
      </c>
      <c r="AB537" s="95">
        <v>28749.123323892483</v>
      </c>
      <c r="AC537" s="95">
        <v>29326.911558858956</v>
      </c>
      <c r="AD537" s="95">
        <v>29177.054348067122</v>
      </c>
      <c r="AE537" s="23">
        <f t="shared" si="1256"/>
        <v>574515.48396030627</v>
      </c>
      <c r="AF537">
        <f>VLOOKUP($C537,'Tech Pallet'!$A:$I,9,0)</f>
        <v>130</v>
      </c>
      <c r="AG537">
        <f>VLOOKUP($C537,'Tech Pallet'!$A:$H,8,0)</f>
        <v>5.2680000000000001E-3</v>
      </c>
      <c r="AH537" s="25">
        <f t="shared" si="1257"/>
        <v>0</v>
      </c>
      <c r="AI537" s="25">
        <f t="shared" si="1258"/>
        <v>574515.48396030627</v>
      </c>
      <c r="AJ537" s="8">
        <f t="shared" si="1259"/>
        <v>0</v>
      </c>
      <c r="AK537" s="21">
        <f t="shared" si="1260"/>
        <v>0</v>
      </c>
      <c r="AL537" s="20">
        <f t="shared" si="1261"/>
        <v>4419.3498766177408</v>
      </c>
      <c r="AM537" s="21">
        <f t="shared" si="1262"/>
        <v>0</v>
      </c>
      <c r="AN537" s="21">
        <f t="shared" si="1263"/>
        <v>0</v>
      </c>
      <c r="AO537" s="21">
        <f t="shared" si="1264"/>
        <v>0</v>
      </c>
      <c r="AP537" s="21">
        <f t="shared" si="1265"/>
        <v>0</v>
      </c>
      <c r="AQ537" s="21">
        <f t="shared" si="1266"/>
        <v>0</v>
      </c>
      <c r="AR537" s="21">
        <f t="shared" si="1267"/>
        <v>0</v>
      </c>
      <c r="AS537" s="21">
        <f t="shared" si="1268"/>
        <v>0</v>
      </c>
      <c r="AT537" s="21">
        <f t="shared" si="1269"/>
        <v>0</v>
      </c>
      <c r="AU537" s="21">
        <f t="shared" si="1270"/>
        <v>0</v>
      </c>
      <c r="AV537" s="21">
        <f t="shared" si="1271"/>
        <v>0</v>
      </c>
      <c r="AW537" s="21">
        <f t="shared" si="1272"/>
        <v>0</v>
      </c>
      <c r="AX537" s="21">
        <f t="shared" si="1273"/>
        <v>0</v>
      </c>
      <c r="AY537" s="21">
        <f t="shared" si="1274"/>
        <v>277.99230769230769</v>
      </c>
      <c r="AZ537" s="21">
        <f t="shared" si="1275"/>
        <v>277.5</v>
      </c>
      <c r="BA537" s="21">
        <f t="shared" si="1276"/>
        <v>385.8967974503509</v>
      </c>
      <c r="BB537" s="21">
        <f t="shared" si="1277"/>
        <v>407.00975855201841</v>
      </c>
      <c r="BC537" s="21">
        <f t="shared" si="1278"/>
        <v>603.11830348422984</v>
      </c>
      <c r="BD537" s="21">
        <f t="shared" si="1279"/>
        <v>660.13005790225532</v>
      </c>
      <c r="BE537" s="21">
        <f t="shared" si="1280"/>
        <v>516.03649223930404</v>
      </c>
      <c r="BF537" s="21">
        <f t="shared" si="1281"/>
        <v>349.48903833740701</v>
      </c>
      <c r="BG537" s="21">
        <f t="shared" si="1282"/>
        <v>270.9995114920323</v>
      </c>
      <c r="BH537" s="21">
        <f t="shared" si="1283"/>
        <v>221.14710249148064</v>
      </c>
      <c r="BI537" s="21">
        <f t="shared" si="1284"/>
        <v>225.59162737583813</v>
      </c>
      <c r="BJ537" s="21">
        <f t="shared" si="1285"/>
        <v>224.43887960051632</v>
      </c>
      <c r="BK537" s="17">
        <f t="shared" si="1286"/>
        <v>0</v>
      </c>
      <c r="BL537" s="22">
        <f t="shared" si="1287"/>
        <v>0</v>
      </c>
      <c r="BM537" s="22">
        <f t="shared" si="1288"/>
        <v>3026.5475695028936</v>
      </c>
      <c r="BN537" s="22">
        <f t="shared" si="1289"/>
        <v>0</v>
      </c>
      <c r="BO537" s="22">
        <f t="shared" si="1290"/>
        <v>0</v>
      </c>
      <c r="BP537" s="22">
        <f t="shared" si="1291"/>
        <v>0</v>
      </c>
      <c r="BQ537" s="22">
        <f t="shared" si="1292"/>
        <v>0</v>
      </c>
      <c r="BR537" s="22">
        <f t="shared" si="1293"/>
        <v>0</v>
      </c>
      <c r="BS537" s="22">
        <f t="shared" si="1294"/>
        <v>0</v>
      </c>
      <c r="BT537" s="22">
        <f t="shared" si="1295"/>
        <v>0</v>
      </c>
      <c r="BU537" s="22">
        <f t="shared" si="1296"/>
        <v>0</v>
      </c>
      <c r="BV537" s="22">
        <f t="shared" si="1297"/>
        <v>0</v>
      </c>
      <c r="BW537" s="22">
        <f t="shared" si="1298"/>
        <v>0</v>
      </c>
      <c r="BX537" s="22">
        <f t="shared" si="1299"/>
        <v>0</v>
      </c>
      <c r="BY537" s="22">
        <f t="shared" si="1300"/>
        <v>0</v>
      </c>
      <c r="BZ537" s="22">
        <f t="shared" si="1301"/>
        <v>190.38025200000001</v>
      </c>
      <c r="CA537" s="22">
        <f t="shared" si="1302"/>
        <v>190.04310000000001</v>
      </c>
      <c r="CB537" s="22">
        <f t="shared" si="1303"/>
        <v>264.27756276589832</v>
      </c>
      <c r="CC537" s="22">
        <f t="shared" si="1304"/>
        <v>278.73656304676433</v>
      </c>
      <c r="CD537" s="22">
        <f t="shared" si="1305"/>
        <v>413.03953895813999</v>
      </c>
      <c r="CE537" s="22">
        <f t="shared" si="1306"/>
        <v>452.08346885378057</v>
      </c>
      <c r="CF537" s="22">
        <f t="shared" si="1307"/>
        <v>353.40243134516498</v>
      </c>
      <c r="CG537" s="22">
        <f t="shared" si="1308"/>
        <v>239.34407301498982</v>
      </c>
      <c r="CH537" s="22">
        <f t="shared" si="1309"/>
        <v>185.59130545020338</v>
      </c>
      <c r="CI537" s="22">
        <f t="shared" si="1310"/>
        <v>151.45038167026561</v>
      </c>
      <c r="CJ537" s="22">
        <f t="shared" si="1311"/>
        <v>154.49417009206897</v>
      </c>
      <c r="CK537" s="22">
        <f t="shared" si="1312"/>
        <v>153.70472230561759</v>
      </c>
    </row>
    <row r="538" spans="1:89" x14ac:dyDescent="0.25">
      <c r="A538" t="str">
        <f>VLOOKUP($C538,'Tech Pallet'!$A:$J,10,0)</f>
        <v>PIC</v>
      </c>
      <c r="B538" s="30" t="str">
        <f>VLOOKUP(C538,'Tech Pallet'!A:I,3,0)</f>
        <v>BJ PTS</v>
      </c>
      <c r="C538" s="12">
        <f>VLOOKUP($D538,'DU -UCC'!B:C,2,0)</f>
        <v>84164936</v>
      </c>
      <c r="D538" s="94">
        <v>10076840100047</v>
      </c>
      <c r="E538" s="95" t="s">
        <v>170</v>
      </c>
      <c r="S538" s="95">
        <v>32956</v>
      </c>
      <c r="T538" s="95">
        <v>40214</v>
      </c>
      <c r="U538" s="95">
        <v>50802.842657329282</v>
      </c>
      <c r="V538" s="95">
        <v>43137.573668231307</v>
      </c>
      <c r="W538" s="95">
        <v>45102.008315940628</v>
      </c>
      <c r="X538" s="95">
        <v>48954.724210633198</v>
      </c>
      <c r="Y538" s="95">
        <v>41232.431252282244</v>
      </c>
      <c r="Z538" s="95">
        <v>42114.635630636352</v>
      </c>
      <c r="AA538" s="95">
        <v>34860.366156014417</v>
      </c>
      <c r="AB538" s="95">
        <v>33963.475984613026</v>
      </c>
      <c r="AC538" s="95">
        <v>31528.457457307082</v>
      </c>
      <c r="AD538" s="95">
        <v>28922.921168838358</v>
      </c>
      <c r="AE538" s="23">
        <f t="shared" si="1256"/>
        <v>473789.43650182587</v>
      </c>
      <c r="AF538">
        <f>VLOOKUP($C538,'Tech Pallet'!$A:$I,9,0)</f>
        <v>240</v>
      </c>
      <c r="AG538">
        <f>VLOOKUP($C538,'Tech Pallet'!$A:$H,8,0)</f>
        <v>3.7853439999999999E-3</v>
      </c>
      <c r="AH538" s="25">
        <f t="shared" si="1257"/>
        <v>0</v>
      </c>
      <c r="AI538" s="25">
        <f t="shared" si="1258"/>
        <v>473789.43650182587</v>
      </c>
      <c r="AJ538" s="8">
        <f t="shared" si="1259"/>
        <v>0</v>
      </c>
      <c r="AK538" s="21">
        <f t="shared" si="1260"/>
        <v>0</v>
      </c>
      <c r="AL538" s="20">
        <f t="shared" si="1261"/>
        <v>1974.1226520909411</v>
      </c>
      <c r="AM538" s="21">
        <f t="shared" si="1262"/>
        <v>0</v>
      </c>
      <c r="AN538" s="21">
        <f t="shared" si="1263"/>
        <v>0</v>
      </c>
      <c r="AO538" s="21">
        <f t="shared" si="1264"/>
        <v>0</v>
      </c>
      <c r="AP538" s="21">
        <f t="shared" si="1265"/>
        <v>0</v>
      </c>
      <c r="AQ538" s="21">
        <f t="shared" si="1266"/>
        <v>0</v>
      </c>
      <c r="AR538" s="21">
        <f t="shared" si="1267"/>
        <v>0</v>
      </c>
      <c r="AS538" s="21">
        <f t="shared" si="1268"/>
        <v>0</v>
      </c>
      <c r="AT538" s="21">
        <f t="shared" si="1269"/>
        <v>0</v>
      </c>
      <c r="AU538" s="21">
        <f t="shared" si="1270"/>
        <v>0</v>
      </c>
      <c r="AV538" s="21">
        <f t="shared" si="1271"/>
        <v>0</v>
      </c>
      <c r="AW538" s="21">
        <f t="shared" si="1272"/>
        <v>0</v>
      </c>
      <c r="AX538" s="21">
        <f t="shared" si="1273"/>
        <v>0</v>
      </c>
      <c r="AY538" s="21">
        <f t="shared" si="1274"/>
        <v>137.31666666666666</v>
      </c>
      <c r="AZ538" s="21">
        <f t="shared" si="1275"/>
        <v>167.55833333333334</v>
      </c>
      <c r="BA538" s="21">
        <f t="shared" si="1276"/>
        <v>211.67851107220534</v>
      </c>
      <c r="BB538" s="21">
        <f t="shared" si="1277"/>
        <v>179.7398902842971</v>
      </c>
      <c r="BC538" s="21">
        <f t="shared" si="1278"/>
        <v>187.9250346497526</v>
      </c>
      <c r="BD538" s="21">
        <f t="shared" si="1279"/>
        <v>203.978017544305</v>
      </c>
      <c r="BE538" s="21">
        <f t="shared" si="1280"/>
        <v>171.80179688450934</v>
      </c>
      <c r="BF538" s="21">
        <f t="shared" si="1281"/>
        <v>175.4776484609848</v>
      </c>
      <c r="BG538" s="21">
        <f t="shared" si="1282"/>
        <v>145.25152565006007</v>
      </c>
      <c r="BH538" s="21">
        <f t="shared" si="1283"/>
        <v>141.51448326922093</v>
      </c>
      <c r="BI538" s="21">
        <f t="shared" si="1284"/>
        <v>131.36857273877951</v>
      </c>
      <c r="BJ538" s="21">
        <f t="shared" si="1285"/>
        <v>120.5121715368265</v>
      </c>
      <c r="BK538" s="17">
        <f t="shared" si="1286"/>
        <v>0</v>
      </c>
      <c r="BL538" s="22">
        <f t="shared" si="1287"/>
        <v>0</v>
      </c>
      <c r="BM538" s="22">
        <f t="shared" si="1288"/>
        <v>1793.4560007255675</v>
      </c>
      <c r="BN538" s="22">
        <f t="shared" si="1289"/>
        <v>0</v>
      </c>
      <c r="BO538" s="22">
        <f t="shared" si="1290"/>
        <v>0</v>
      </c>
      <c r="BP538" s="22">
        <f t="shared" si="1291"/>
        <v>0</v>
      </c>
      <c r="BQ538" s="22">
        <f t="shared" si="1292"/>
        <v>0</v>
      </c>
      <c r="BR538" s="22">
        <f t="shared" si="1293"/>
        <v>0</v>
      </c>
      <c r="BS538" s="22">
        <f t="shared" si="1294"/>
        <v>0</v>
      </c>
      <c r="BT538" s="22">
        <f t="shared" si="1295"/>
        <v>0</v>
      </c>
      <c r="BU538" s="22">
        <f t="shared" si="1296"/>
        <v>0</v>
      </c>
      <c r="BV538" s="22">
        <f t="shared" si="1297"/>
        <v>0</v>
      </c>
      <c r="BW538" s="22">
        <f t="shared" si="1298"/>
        <v>0</v>
      </c>
      <c r="BX538" s="22">
        <f t="shared" si="1299"/>
        <v>0</v>
      </c>
      <c r="BY538" s="22">
        <f t="shared" si="1300"/>
        <v>0</v>
      </c>
      <c r="BZ538" s="22">
        <f t="shared" si="1301"/>
        <v>124.749796864</v>
      </c>
      <c r="CA538" s="22">
        <f t="shared" si="1302"/>
        <v>152.223823616</v>
      </c>
      <c r="CB538" s="22">
        <f t="shared" si="1303"/>
        <v>192.30623563586545</v>
      </c>
      <c r="CC538" s="22">
        <f t="shared" si="1304"/>
        <v>163.29055565959737</v>
      </c>
      <c r="CD538" s="22">
        <f t="shared" si="1305"/>
        <v>170.72661656669595</v>
      </c>
      <c r="CE538" s="22">
        <f t="shared" si="1306"/>
        <v>185.31047156237511</v>
      </c>
      <c r="CF538" s="22">
        <f t="shared" si="1307"/>
        <v>156.07893624623907</v>
      </c>
      <c r="CG538" s="22">
        <f t="shared" si="1308"/>
        <v>159.41838329661553</v>
      </c>
      <c r="CH538" s="22">
        <f t="shared" si="1309"/>
        <v>131.95847786647224</v>
      </c>
      <c r="CI538" s="22">
        <f t="shared" si="1310"/>
        <v>128.56344003749902</v>
      </c>
      <c r="CJ538" s="22">
        <f t="shared" si="1311"/>
        <v>119.34605726527262</v>
      </c>
      <c r="CK538" s="22">
        <f t="shared" si="1312"/>
        <v>109.48320610893526</v>
      </c>
    </row>
    <row r="539" spans="1:89" x14ac:dyDescent="0.25">
      <c r="A539" t="str">
        <f>VLOOKUP($C539,'Tech Pallet'!$A:$J,10,0)</f>
        <v>PIC</v>
      </c>
      <c r="B539" s="30" t="str">
        <f>VLOOKUP(C539,'Tech Pallet'!A:I,3,0)</f>
        <v>TALENTI</v>
      </c>
      <c r="C539" s="12">
        <f>VLOOKUP($D539,'DU -UCC'!B:C,2,0)</f>
        <v>68730257</v>
      </c>
      <c r="D539" s="94">
        <v>20186852000079</v>
      </c>
      <c r="E539" s="95" t="s">
        <v>171</v>
      </c>
      <c r="S539" s="95">
        <v>30105</v>
      </c>
      <c r="T539" s="95">
        <v>33690</v>
      </c>
      <c r="U539" s="95">
        <v>42628.006307259719</v>
      </c>
      <c r="V539" s="95">
        <v>39147.350348198306</v>
      </c>
      <c r="W539" s="95">
        <v>45476.48324698014</v>
      </c>
      <c r="X539" s="95">
        <v>51153.121154628527</v>
      </c>
      <c r="Y539" s="95">
        <v>39992.199470664498</v>
      </c>
      <c r="Z539" s="95">
        <v>34526.547939430689</v>
      </c>
      <c r="AA539" s="95">
        <v>35100.234552828886</v>
      </c>
      <c r="AB539" s="95">
        <v>33246.187219577288</v>
      </c>
      <c r="AC539" s="95">
        <v>23517.658623085503</v>
      </c>
      <c r="AD539" s="95">
        <v>25555.181129294684</v>
      </c>
      <c r="AE539" s="23">
        <f t="shared" si="1256"/>
        <v>434137.96999194822</v>
      </c>
      <c r="AF539">
        <f>VLOOKUP($C539,'Tech Pallet'!$A:$I,9,0)</f>
        <v>255</v>
      </c>
      <c r="AG539">
        <f>VLOOKUP($C539,'Tech Pallet'!$A:$H,8,0)</f>
        <v>3.7853439999999999E-3</v>
      </c>
      <c r="AH539" s="25">
        <f t="shared" si="1257"/>
        <v>0</v>
      </c>
      <c r="AI539" s="25">
        <f t="shared" si="1258"/>
        <v>434137.96999194822</v>
      </c>
      <c r="AJ539" s="8">
        <f t="shared" si="1259"/>
        <v>0</v>
      </c>
      <c r="AK539" s="21">
        <f t="shared" si="1260"/>
        <v>0</v>
      </c>
      <c r="AL539" s="20">
        <f t="shared" si="1261"/>
        <v>1702.5018431056792</v>
      </c>
      <c r="AM539" s="21">
        <f t="shared" si="1262"/>
        <v>0</v>
      </c>
      <c r="AN539" s="21">
        <f t="shared" si="1263"/>
        <v>0</v>
      </c>
      <c r="AO539" s="21">
        <f t="shared" si="1264"/>
        <v>0</v>
      </c>
      <c r="AP539" s="21">
        <f t="shared" si="1265"/>
        <v>0</v>
      </c>
      <c r="AQ539" s="21">
        <f t="shared" si="1266"/>
        <v>0</v>
      </c>
      <c r="AR539" s="21">
        <f t="shared" si="1267"/>
        <v>0</v>
      </c>
      <c r="AS539" s="21">
        <f t="shared" si="1268"/>
        <v>0</v>
      </c>
      <c r="AT539" s="21">
        <f t="shared" si="1269"/>
        <v>0</v>
      </c>
      <c r="AU539" s="21">
        <f t="shared" si="1270"/>
        <v>0</v>
      </c>
      <c r="AV539" s="21">
        <f t="shared" si="1271"/>
        <v>0</v>
      </c>
      <c r="AW539" s="21">
        <f t="shared" si="1272"/>
        <v>0</v>
      </c>
      <c r="AX539" s="21">
        <f t="shared" si="1273"/>
        <v>0</v>
      </c>
      <c r="AY539" s="21">
        <f t="shared" si="1274"/>
        <v>118.05882352941177</v>
      </c>
      <c r="AZ539" s="21">
        <f t="shared" si="1275"/>
        <v>132.11764705882354</v>
      </c>
      <c r="BA539" s="21">
        <f t="shared" si="1276"/>
        <v>167.16865218533223</v>
      </c>
      <c r="BB539" s="21">
        <f t="shared" si="1277"/>
        <v>153.51902097332669</v>
      </c>
      <c r="BC539" s="21">
        <f t="shared" si="1278"/>
        <v>178.3391499881574</v>
      </c>
      <c r="BD539" s="21">
        <f t="shared" si="1279"/>
        <v>200.6004751161903</v>
      </c>
      <c r="BE539" s="21">
        <f t="shared" si="1280"/>
        <v>156.8321547869196</v>
      </c>
      <c r="BF539" s="21">
        <f t="shared" si="1281"/>
        <v>135.39822721345368</v>
      </c>
      <c r="BG539" s="21">
        <f t="shared" si="1282"/>
        <v>137.64797863854466</v>
      </c>
      <c r="BH539" s="21">
        <f t="shared" si="1283"/>
        <v>130.37720478265604</v>
      </c>
      <c r="BI539" s="21">
        <f t="shared" si="1284"/>
        <v>92.226112247394127</v>
      </c>
      <c r="BJ539" s="21">
        <f t="shared" si="1285"/>
        <v>100.21639658546935</v>
      </c>
      <c r="BK539" s="17">
        <f t="shared" si="1286"/>
        <v>0</v>
      </c>
      <c r="BL539" s="22">
        <f t="shared" si="1287"/>
        <v>0</v>
      </c>
      <c r="BM539" s="22">
        <f t="shared" si="1288"/>
        <v>1643.3615598812012</v>
      </c>
      <c r="BN539" s="22">
        <f t="shared" si="1289"/>
        <v>0</v>
      </c>
      <c r="BO539" s="22">
        <f t="shared" si="1290"/>
        <v>0</v>
      </c>
      <c r="BP539" s="22">
        <f t="shared" si="1291"/>
        <v>0</v>
      </c>
      <c r="BQ539" s="22">
        <f t="shared" si="1292"/>
        <v>0</v>
      </c>
      <c r="BR539" s="22">
        <f t="shared" si="1293"/>
        <v>0</v>
      </c>
      <c r="BS539" s="22">
        <f t="shared" si="1294"/>
        <v>0</v>
      </c>
      <c r="BT539" s="22">
        <f t="shared" si="1295"/>
        <v>0</v>
      </c>
      <c r="BU539" s="22">
        <f t="shared" si="1296"/>
        <v>0</v>
      </c>
      <c r="BV539" s="22">
        <f t="shared" si="1297"/>
        <v>0</v>
      </c>
      <c r="BW539" s="22">
        <f t="shared" si="1298"/>
        <v>0</v>
      </c>
      <c r="BX539" s="22">
        <f t="shared" si="1299"/>
        <v>0</v>
      </c>
      <c r="BY539" s="22">
        <f t="shared" si="1300"/>
        <v>0</v>
      </c>
      <c r="BZ539" s="22">
        <f t="shared" si="1301"/>
        <v>113.95778111999999</v>
      </c>
      <c r="CA539" s="22">
        <f t="shared" si="1302"/>
        <v>127.52823936</v>
      </c>
      <c r="CB539" s="22">
        <f t="shared" si="1303"/>
        <v>161.36166790714773</v>
      </c>
      <c r="CC539" s="22">
        <f t="shared" si="1304"/>
        <v>148.18618775645038</v>
      </c>
      <c r="CD539" s="22">
        <f t="shared" si="1305"/>
        <v>172.1441330000568</v>
      </c>
      <c r="CE539" s="22">
        <f t="shared" si="1306"/>
        <v>193.63216024394617</v>
      </c>
      <c r="CF539" s="22">
        <f t="shared" si="1307"/>
        <v>151.38423231308303</v>
      </c>
      <c r="CG539" s="22">
        <f t="shared" si="1308"/>
        <v>130.69486108323633</v>
      </c>
      <c r="CH539" s="22">
        <f t="shared" si="1309"/>
        <v>132.86646226314352</v>
      </c>
      <c r="CI539" s="22">
        <f t="shared" si="1310"/>
        <v>125.84825531450358</v>
      </c>
      <c r="CJ539" s="22">
        <f t="shared" si="1311"/>
        <v>89.022427962944974</v>
      </c>
      <c r="CK539" s="22">
        <f t="shared" si="1312"/>
        <v>96.735151556688862</v>
      </c>
    </row>
    <row r="540" spans="1:89" x14ac:dyDescent="0.25">
      <c r="A540" t="str">
        <f>VLOOKUP($C540,'Tech Pallet'!$A:$J,10,0)</f>
        <v>PIC</v>
      </c>
      <c r="B540" s="30" t="str">
        <f>VLOOKUP(C540,'Tech Pallet'!A:I,3,0)</f>
        <v>TALENTI</v>
      </c>
      <c r="C540" s="12">
        <f>VLOOKUP($D540,'DU -UCC'!B:C,2,0)</f>
        <v>68862392</v>
      </c>
      <c r="D540" s="94">
        <v>20186852000062</v>
      </c>
      <c r="E540" s="95" t="s">
        <v>172</v>
      </c>
      <c r="S540" s="95">
        <v>33090</v>
      </c>
      <c r="T540" s="95">
        <v>39030</v>
      </c>
      <c r="U540" s="95">
        <v>44166.44935333926</v>
      </c>
      <c r="V540" s="95">
        <v>43142.07898309968</v>
      </c>
      <c r="W540" s="95">
        <v>46610.617898284181</v>
      </c>
      <c r="X540" s="95">
        <v>53499.363785429552</v>
      </c>
      <c r="Y540" s="95">
        <v>42527.849513441543</v>
      </c>
      <c r="Z540" s="95">
        <v>38884.832858890535</v>
      </c>
      <c r="AA540" s="95">
        <v>38375.81113157294</v>
      </c>
      <c r="AB540" s="95">
        <v>35352.090696116597</v>
      </c>
      <c r="AC540" s="95">
        <v>28719.024343393594</v>
      </c>
      <c r="AD540" s="95">
        <v>23412.486377468747</v>
      </c>
      <c r="AE540" s="23">
        <f t="shared" si="1256"/>
        <v>466810.60494103661</v>
      </c>
      <c r="AF540">
        <f>VLOOKUP($C540,'Tech Pallet'!$A:$I,9,0)</f>
        <v>255</v>
      </c>
      <c r="AG540">
        <f>VLOOKUP($C540,'Tech Pallet'!$A:$H,8,0)</f>
        <v>3.7839999999999996E-3</v>
      </c>
      <c r="AH540" s="25">
        <f t="shared" si="1257"/>
        <v>0</v>
      </c>
      <c r="AI540" s="25">
        <f t="shared" si="1258"/>
        <v>466810.60494103661</v>
      </c>
      <c r="AJ540" s="8">
        <f t="shared" si="1259"/>
        <v>0</v>
      </c>
      <c r="AK540" s="21">
        <f t="shared" si="1260"/>
        <v>0</v>
      </c>
      <c r="AL540" s="20">
        <f t="shared" si="1261"/>
        <v>1830.6298232981828</v>
      </c>
      <c r="AM540" s="21">
        <f t="shared" si="1262"/>
        <v>0</v>
      </c>
      <c r="AN540" s="21">
        <f t="shared" si="1263"/>
        <v>0</v>
      </c>
      <c r="AO540" s="21">
        <f t="shared" si="1264"/>
        <v>0</v>
      </c>
      <c r="AP540" s="21">
        <f t="shared" si="1265"/>
        <v>0</v>
      </c>
      <c r="AQ540" s="21">
        <f t="shared" si="1266"/>
        <v>0</v>
      </c>
      <c r="AR540" s="21">
        <f t="shared" si="1267"/>
        <v>0</v>
      </c>
      <c r="AS540" s="21">
        <f t="shared" si="1268"/>
        <v>0</v>
      </c>
      <c r="AT540" s="21">
        <f t="shared" si="1269"/>
        <v>0</v>
      </c>
      <c r="AU540" s="21">
        <f t="shared" si="1270"/>
        <v>0</v>
      </c>
      <c r="AV540" s="21">
        <f t="shared" si="1271"/>
        <v>0</v>
      </c>
      <c r="AW540" s="21">
        <f t="shared" si="1272"/>
        <v>0</v>
      </c>
      <c r="AX540" s="21">
        <f t="shared" si="1273"/>
        <v>0</v>
      </c>
      <c r="AY540" s="21">
        <f t="shared" si="1274"/>
        <v>129.76470588235293</v>
      </c>
      <c r="AZ540" s="21">
        <f t="shared" si="1275"/>
        <v>153.05882352941177</v>
      </c>
      <c r="BA540" s="21">
        <f t="shared" si="1276"/>
        <v>173.20176216995787</v>
      </c>
      <c r="BB540" s="21">
        <f t="shared" si="1277"/>
        <v>169.18462346313601</v>
      </c>
      <c r="BC540" s="21">
        <f t="shared" si="1278"/>
        <v>182.7867368560164</v>
      </c>
      <c r="BD540" s="21">
        <f t="shared" si="1279"/>
        <v>209.80142660952765</v>
      </c>
      <c r="BE540" s="21">
        <f t="shared" si="1280"/>
        <v>166.77588044486879</v>
      </c>
      <c r="BF540" s="21">
        <f t="shared" si="1281"/>
        <v>152.48954062310014</v>
      </c>
      <c r="BG540" s="21">
        <f t="shared" si="1282"/>
        <v>150.49337698656055</v>
      </c>
      <c r="BH540" s="21">
        <f t="shared" si="1283"/>
        <v>138.63564978869255</v>
      </c>
      <c r="BI540" s="21">
        <f t="shared" si="1284"/>
        <v>112.62362487605331</v>
      </c>
      <c r="BJ540" s="21">
        <f t="shared" si="1285"/>
        <v>91.813672068504886</v>
      </c>
      <c r="BK540" s="17">
        <f t="shared" si="1286"/>
        <v>0</v>
      </c>
      <c r="BL540" s="22">
        <f t="shared" si="1287"/>
        <v>0</v>
      </c>
      <c r="BM540" s="22">
        <f t="shared" si="1288"/>
        <v>1766.4113290968824</v>
      </c>
      <c r="BN540" s="22">
        <f t="shared" si="1289"/>
        <v>0</v>
      </c>
      <c r="BO540" s="22">
        <f t="shared" si="1290"/>
        <v>0</v>
      </c>
      <c r="BP540" s="22">
        <f t="shared" si="1291"/>
        <v>0</v>
      </c>
      <c r="BQ540" s="22">
        <f t="shared" si="1292"/>
        <v>0</v>
      </c>
      <c r="BR540" s="22">
        <f t="shared" si="1293"/>
        <v>0</v>
      </c>
      <c r="BS540" s="22">
        <f t="shared" si="1294"/>
        <v>0</v>
      </c>
      <c r="BT540" s="22">
        <f t="shared" si="1295"/>
        <v>0</v>
      </c>
      <c r="BU540" s="22">
        <f t="shared" si="1296"/>
        <v>0</v>
      </c>
      <c r="BV540" s="22">
        <f t="shared" si="1297"/>
        <v>0</v>
      </c>
      <c r="BW540" s="22">
        <f t="shared" si="1298"/>
        <v>0</v>
      </c>
      <c r="BX540" s="22">
        <f t="shared" si="1299"/>
        <v>0</v>
      </c>
      <c r="BY540" s="22">
        <f t="shared" si="1300"/>
        <v>0</v>
      </c>
      <c r="BZ540" s="22">
        <f t="shared" si="1301"/>
        <v>125.21255999999998</v>
      </c>
      <c r="CA540" s="22">
        <f t="shared" si="1302"/>
        <v>147.68951999999999</v>
      </c>
      <c r="CB540" s="22">
        <f t="shared" si="1303"/>
        <v>167.12584435303575</v>
      </c>
      <c r="CC540" s="22">
        <f t="shared" si="1304"/>
        <v>163.24962687204916</v>
      </c>
      <c r="CD540" s="22">
        <f t="shared" si="1305"/>
        <v>176.37457812710733</v>
      </c>
      <c r="CE540" s="22">
        <f t="shared" si="1306"/>
        <v>202.44159256406542</v>
      </c>
      <c r="CF540" s="22">
        <f t="shared" si="1307"/>
        <v>160.92538255886279</v>
      </c>
      <c r="CG540" s="22">
        <f t="shared" si="1308"/>
        <v>147.14020753804178</v>
      </c>
      <c r="CH540" s="22">
        <f t="shared" si="1309"/>
        <v>145.21406932187199</v>
      </c>
      <c r="CI540" s="22">
        <f t="shared" si="1310"/>
        <v>133.77231119410519</v>
      </c>
      <c r="CJ540" s="22">
        <f t="shared" si="1311"/>
        <v>108.67278811540135</v>
      </c>
      <c r="CK540" s="22">
        <f t="shared" si="1312"/>
        <v>88.592848452341727</v>
      </c>
    </row>
    <row r="541" spans="1:89" x14ac:dyDescent="0.25">
      <c r="A541" t="str">
        <f>VLOOKUP($C541,'Tech Pallet'!$A:$J,10,0)</f>
        <v>NOV</v>
      </c>
      <c r="B541" s="30" t="str">
        <f>VLOOKUP(C541,'Tech Pallet'!A:I,3,0)</f>
        <v>MG Sticks</v>
      </c>
      <c r="C541" s="12">
        <f>VLOOKUP($D541,'DU -UCC'!B:C,2,0)</f>
        <v>69591667</v>
      </c>
      <c r="D541" s="94">
        <v>10077567721836</v>
      </c>
      <c r="E541" s="95" t="s">
        <v>173</v>
      </c>
      <c r="S541" s="95">
        <v>40326</v>
      </c>
      <c r="T541" s="95">
        <v>34866</v>
      </c>
      <c r="U541" s="95">
        <v>39162.98066721276</v>
      </c>
      <c r="V541" s="95">
        <v>42880.406380006098</v>
      </c>
      <c r="W541" s="95">
        <v>47228.608458455914</v>
      </c>
      <c r="X541" s="95">
        <v>46354.697394132862</v>
      </c>
      <c r="Y541" s="95">
        <v>51665.951273554783</v>
      </c>
      <c r="Z541" s="95">
        <v>44035.427007746643</v>
      </c>
      <c r="AA541" s="95">
        <v>47425.564859260543</v>
      </c>
      <c r="AB541" s="95">
        <v>35516.04223515917</v>
      </c>
      <c r="AC541" s="95">
        <v>26939.488436502088</v>
      </c>
      <c r="AD541" s="95">
        <v>26376.773094007527</v>
      </c>
      <c r="AE541" s="23">
        <f t="shared" si="1256"/>
        <v>482777.93980603846</v>
      </c>
      <c r="AF541">
        <f>VLOOKUP($C541,'Tech Pallet'!$A:$I,9,0)</f>
        <v>143</v>
      </c>
      <c r="AG541">
        <f>VLOOKUP($C541,'Tech Pallet'!$A:$H,8,0)</f>
        <v>4.2560000000000002E-3</v>
      </c>
      <c r="AH541" s="25">
        <f t="shared" si="1257"/>
        <v>0</v>
      </c>
      <c r="AI541" s="25">
        <f t="shared" si="1258"/>
        <v>482777.93980603846</v>
      </c>
      <c r="AJ541" s="8">
        <f t="shared" si="1259"/>
        <v>0</v>
      </c>
      <c r="AK541" s="21">
        <f t="shared" si="1260"/>
        <v>0</v>
      </c>
      <c r="AL541" s="20">
        <f t="shared" si="1261"/>
        <v>3376.0695091331359</v>
      </c>
      <c r="AM541" s="21">
        <f t="shared" si="1262"/>
        <v>0</v>
      </c>
      <c r="AN541" s="21">
        <f t="shared" si="1263"/>
        <v>0</v>
      </c>
      <c r="AO541" s="21">
        <f t="shared" si="1264"/>
        <v>0</v>
      </c>
      <c r="AP541" s="21">
        <f t="shared" si="1265"/>
        <v>0</v>
      </c>
      <c r="AQ541" s="21">
        <f t="shared" si="1266"/>
        <v>0</v>
      </c>
      <c r="AR541" s="21">
        <f t="shared" si="1267"/>
        <v>0</v>
      </c>
      <c r="AS541" s="21">
        <f t="shared" si="1268"/>
        <v>0</v>
      </c>
      <c r="AT541" s="21">
        <f t="shared" si="1269"/>
        <v>0</v>
      </c>
      <c r="AU541" s="21">
        <f t="shared" si="1270"/>
        <v>0</v>
      </c>
      <c r="AV541" s="21">
        <f t="shared" si="1271"/>
        <v>0</v>
      </c>
      <c r="AW541" s="21">
        <f t="shared" si="1272"/>
        <v>0</v>
      </c>
      <c r="AX541" s="21">
        <f t="shared" si="1273"/>
        <v>0</v>
      </c>
      <c r="AY541" s="21">
        <f t="shared" si="1274"/>
        <v>282</v>
      </c>
      <c r="AZ541" s="21">
        <f t="shared" si="1275"/>
        <v>243.81818181818181</v>
      </c>
      <c r="BA541" s="21">
        <f t="shared" si="1276"/>
        <v>273.86699767281652</v>
      </c>
      <c r="BB541" s="21">
        <f t="shared" si="1277"/>
        <v>299.86298167836429</v>
      </c>
      <c r="BC541" s="21">
        <f t="shared" si="1278"/>
        <v>330.26998921997142</v>
      </c>
      <c r="BD541" s="21">
        <f t="shared" si="1279"/>
        <v>324.15872303589413</v>
      </c>
      <c r="BE541" s="21">
        <f t="shared" si="1280"/>
        <v>361.30035855632718</v>
      </c>
      <c r="BF541" s="21">
        <f t="shared" si="1281"/>
        <v>307.94004900522128</v>
      </c>
      <c r="BG541" s="21">
        <f t="shared" si="1282"/>
        <v>331.64730670811571</v>
      </c>
      <c r="BH541" s="21">
        <f t="shared" si="1283"/>
        <v>248.3639317143998</v>
      </c>
      <c r="BI541" s="21">
        <f t="shared" si="1284"/>
        <v>188.38803102449012</v>
      </c>
      <c r="BJ541" s="21">
        <f t="shared" si="1285"/>
        <v>184.45295869935333</v>
      </c>
      <c r="BK541" s="17">
        <f t="shared" si="1286"/>
        <v>0</v>
      </c>
      <c r="BL541" s="22">
        <f t="shared" si="1287"/>
        <v>0</v>
      </c>
      <c r="BM541" s="22">
        <f t="shared" si="1288"/>
        <v>2054.7029118144997</v>
      </c>
      <c r="BN541" s="22">
        <f t="shared" si="1289"/>
        <v>0</v>
      </c>
      <c r="BO541" s="22">
        <f t="shared" si="1290"/>
        <v>0</v>
      </c>
      <c r="BP541" s="22">
        <f t="shared" si="1291"/>
        <v>0</v>
      </c>
      <c r="BQ541" s="22">
        <f t="shared" si="1292"/>
        <v>0</v>
      </c>
      <c r="BR541" s="22">
        <f t="shared" si="1293"/>
        <v>0</v>
      </c>
      <c r="BS541" s="22">
        <f t="shared" si="1294"/>
        <v>0</v>
      </c>
      <c r="BT541" s="22">
        <f t="shared" si="1295"/>
        <v>0</v>
      </c>
      <c r="BU541" s="22">
        <f t="shared" si="1296"/>
        <v>0</v>
      </c>
      <c r="BV541" s="22">
        <f t="shared" si="1297"/>
        <v>0</v>
      </c>
      <c r="BW541" s="22">
        <f t="shared" si="1298"/>
        <v>0</v>
      </c>
      <c r="BX541" s="22">
        <f t="shared" si="1299"/>
        <v>0</v>
      </c>
      <c r="BY541" s="22">
        <f t="shared" si="1300"/>
        <v>0</v>
      </c>
      <c r="BZ541" s="22">
        <f t="shared" si="1301"/>
        <v>171.62745600000002</v>
      </c>
      <c r="CA541" s="22">
        <f t="shared" si="1302"/>
        <v>148.38969600000001</v>
      </c>
      <c r="CB541" s="22">
        <f t="shared" si="1303"/>
        <v>166.67764571965751</v>
      </c>
      <c r="CC541" s="22">
        <f t="shared" si="1304"/>
        <v>182.49900955330597</v>
      </c>
      <c r="CD541" s="22">
        <f t="shared" si="1305"/>
        <v>201.00495759918837</v>
      </c>
      <c r="CE541" s="22">
        <f t="shared" si="1306"/>
        <v>197.28559210942947</v>
      </c>
      <c r="CF541" s="22">
        <f t="shared" si="1307"/>
        <v>219.89028862024918</v>
      </c>
      <c r="CG541" s="22">
        <f t="shared" si="1308"/>
        <v>187.41477734496974</v>
      </c>
      <c r="CH541" s="22">
        <f t="shared" si="1309"/>
        <v>201.84320404101288</v>
      </c>
      <c r="CI541" s="22">
        <f t="shared" si="1310"/>
        <v>151.15627575283744</v>
      </c>
      <c r="CJ541" s="22">
        <f t="shared" si="1311"/>
        <v>114.6544627857529</v>
      </c>
      <c r="CK541" s="22">
        <f t="shared" si="1312"/>
        <v>112.25954628809605</v>
      </c>
    </row>
    <row r="542" spans="1:89" x14ac:dyDescent="0.25">
      <c r="A542" t="str">
        <f>VLOOKUP($C542,'Tech Pallet'!$A:$J,10,0)</f>
        <v>NOV</v>
      </c>
      <c r="B542" s="30" t="str">
        <f>VLOOKUP(C542,'Tech Pallet'!A:I,3,0)</f>
        <v>MG Sticks</v>
      </c>
      <c r="C542" s="12">
        <f>VLOOKUP($D542,'DU -UCC'!B:C,2,0)</f>
        <v>64330596</v>
      </c>
      <c r="D542" s="94">
        <v>10077567193428</v>
      </c>
      <c r="E542" s="95" t="s">
        <v>174</v>
      </c>
      <c r="S542" s="95">
        <v>28165</v>
      </c>
      <c r="T542" s="95">
        <v>41319</v>
      </c>
      <c r="U542" s="95">
        <v>38936.963643172166</v>
      </c>
      <c r="V542" s="95">
        <v>35746.724791563596</v>
      </c>
      <c r="W542" s="95">
        <v>42567.212711403787</v>
      </c>
      <c r="X542" s="95">
        <v>46976.026184155933</v>
      </c>
      <c r="Y542" s="95">
        <v>34878.622898933572</v>
      </c>
      <c r="Z542" s="95">
        <v>43418.284489298923</v>
      </c>
      <c r="AA542" s="95">
        <v>33205.508060894143</v>
      </c>
      <c r="AB542" s="95">
        <v>29901.301392704583</v>
      </c>
      <c r="AC542" s="95">
        <v>29141.60503650083</v>
      </c>
      <c r="AD542" s="95">
        <v>25135.042760879485</v>
      </c>
      <c r="AE542" s="23">
        <f t="shared" si="1256"/>
        <v>429391.29196950706</v>
      </c>
      <c r="AF542">
        <f>VLOOKUP($C542,'Tech Pallet'!$A:$I,9,0)</f>
        <v>176</v>
      </c>
      <c r="AG542">
        <f>VLOOKUP($C542,'Tech Pallet'!$A:$H,8,0)</f>
        <v>1.98E-3</v>
      </c>
      <c r="AH542" s="25">
        <f t="shared" si="1257"/>
        <v>0</v>
      </c>
      <c r="AI542" s="25">
        <f t="shared" si="1258"/>
        <v>429391.29196950706</v>
      </c>
      <c r="AJ542" s="8">
        <f t="shared" si="1259"/>
        <v>0</v>
      </c>
      <c r="AK542" s="21">
        <f t="shared" si="1260"/>
        <v>0</v>
      </c>
      <c r="AL542" s="20">
        <f t="shared" si="1261"/>
        <v>2439.7232498267444</v>
      </c>
      <c r="AM542" s="21">
        <f t="shared" si="1262"/>
        <v>0</v>
      </c>
      <c r="AN542" s="21">
        <f t="shared" si="1263"/>
        <v>0</v>
      </c>
      <c r="AO542" s="21">
        <f t="shared" si="1264"/>
        <v>0</v>
      </c>
      <c r="AP542" s="21">
        <f t="shared" si="1265"/>
        <v>0</v>
      </c>
      <c r="AQ542" s="21">
        <f t="shared" si="1266"/>
        <v>0</v>
      </c>
      <c r="AR542" s="21">
        <f t="shared" si="1267"/>
        <v>0</v>
      </c>
      <c r="AS542" s="21">
        <f t="shared" si="1268"/>
        <v>0</v>
      </c>
      <c r="AT542" s="21">
        <f t="shared" si="1269"/>
        <v>0</v>
      </c>
      <c r="AU542" s="21">
        <f t="shared" si="1270"/>
        <v>0</v>
      </c>
      <c r="AV542" s="21">
        <f t="shared" si="1271"/>
        <v>0</v>
      </c>
      <c r="AW542" s="21">
        <f t="shared" si="1272"/>
        <v>0</v>
      </c>
      <c r="AX542" s="21">
        <f t="shared" si="1273"/>
        <v>0</v>
      </c>
      <c r="AY542" s="21">
        <f t="shared" si="1274"/>
        <v>160.02840909090909</v>
      </c>
      <c r="AZ542" s="21">
        <f t="shared" si="1275"/>
        <v>234.76704545454547</v>
      </c>
      <c r="BA542" s="21">
        <f t="shared" si="1276"/>
        <v>221.23274797256911</v>
      </c>
      <c r="BB542" s="21">
        <f t="shared" si="1277"/>
        <v>203.1063908611568</v>
      </c>
      <c r="BC542" s="21">
        <f t="shared" si="1278"/>
        <v>241.85916313297605</v>
      </c>
      <c r="BD542" s="21">
        <f t="shared" si="1279"/>
        <v>266.90923968270414</v>
      </c>
      <c r="BE542" s="21">
        <f t="shared" si="1280"/>
        <v>198.17399374394074</v>
      </c>
      <c r="BF542" s="21">
        <f t="shared" si="1281"/>
        <v>246.69479823465298</v>
      </c>
      <c r="BG542" s="21">
        <f t="shared" si="1282"/>
        <v>188.66765943689853</v>
      </c>
      <c r="BH542" s="21">
        <f t="shared" si="1283"/>
        <v>169.89375791309422</v>
      </c>
      <c r="BI542" s="21">
        <f t="shared" si="1284"/>
        <v>165.57730134375473</v>
      </c>
      <c r="BJ542" s="21">
        <f t="shared" si="1285"/>
        <v>142.81274295954253</v>
      </c>
      <c r="BK542" s="17">
        <f t="shared" si="1286"/>
        <v>0</v>
      </c>
      <c r="BL542" s="22">
        <f t="shared" si="1287"/>
        <v>0</v>
      </c>
      <c r="BM542" s="22">
        <f t="shared" si="1288"/>
        <v>850.19475809962398</v>
      </c>
      <c r="BN542" s="22">
        <f t="shared" si="1289"/>
        <v>0</v>
      </c>
      <c r="BO542" s="22">
        <f t="shared" si="1290"/>
        <v>0</v>
      </c>
      <c r="BP542" s="22">
        <f t="shared" si="1291"/>
        <v>0</v>
      </c>
      <c r="BQ542" s="22">
        <f t="shared" si="1292"/>
        <v>0</v>
      </c>
      <c r="BR542" s="22">
        <f t="shared" si="1293"/>
        <v>0</v>
      </c>
      <c r="BS542" s="22">
        <f t="shared" si="1294"/>
        <v>0</v>
      </c>
      <c r="BT542" s="22">
        <f t="shared" si="1295"/>
        <v>0</v>
      </c>
      <c r="BU542" s="22">
        <f t="shared" si="1296"/>
        <v>0</v>
      </c>
      <c r="BV542" s="22">
        <f t="shared" si="1297"/>
        <v>0</v>
      </c>
      <c r="BW542" s="22">
        <f t="shared" si="1298"/>
        <v>0</v>
      </c>
      <c r="BX542" s="22">
        <f t="shared" si="1299"/>
        <v>0</v>
      </c>
      <c r="BY542" s="22">
        <f t="shared" si="1300"/>
        <v>0</v>
      </c>
      <c r="BZ542" s="22">
        <f t="shared" si="1301"/>
        <v>55.7667</v>
      </c>
      <c r="CA542" s="22">
        <f t="shared" si="1302"/>
        <v>81.811620000000005</v>
      </c>
      <c r="CB542" s="22">
        <f t="shared" si="1303"/>
        <v>77.095188013480893</v>
      </c>
      <c r="CC542" s="22">
        <f t="shared" si="1304"/>
        <v>70.778515087295915</v>
      </c>
      <c r="CD542" s="22">
        <f t="shared" si="1305"/>
        <v>84.2830811685795</v>
      </c>
      <c r="CE542" s="22">
        <f t="shared" si="1306"/>
        <v>93.012531844628754</v>
      </c>
      <c r="CF542" s="22">
        <f t="shared" si="1307"/>
        <v>69.059673339888477</v>
      </c>
      <c r="CG542" s="22">
        <f t="shared" si="1308"/>
        <v>85.968203288811864</v>
      </c>
      <c r="CH542" s="22">
        <f t="shared" si="1309"/>
        <v>65.746905960570402</v>
      </c>
      <c r="CI542" s="22">
        <f t="shared" si="1310"/>
        <v>59.204576757555074</v>
      </c>
      <c r="CJ542" s="22">
        <f t="shared" si="1311"/>
        <v>57.700377972271646</v>
      </c>
      <c r="CK542" s="22">
        <f t="shared" si="1312"/>
        <v>49.767384666541382</v>
      </c>
    </row>
    <row r="543" spans="1:89" x14ac:dyDescent="0.25">
      <c r="A543" t="str">
        <f>VLOOKUP($C543,'Tech Pallet'!$A:$J,10,0)</f>
        <v>PIC</v>
      </c>
      <c r="B543" s="30" t="str">
        <f>VLOOKUP(C543,'Tech Pallet'!A:I,3,0)</f>
        <v>TALENTI</v>
      </c>
      <c r="C543" s="12">
        <f>VLOOKUP($D543,'DU -UCC'!B:C,2,0)</f>
        <v>68730234</v>
      </c>
      <c r="D543" s="94">
        <v>20186852000116</v>
      </c>
      <c r="E543" s="95" t="s">
        <v>175</v>
      </c>
      <c r="S543" s="95">
        <v>30253</v>
      </c>
      <c r="T543" s="95">
        <v>39516</v>
      </c>
      <c r="U543" s="95">
        <v>42893.471364394863</v>
      </c>
      <c r="V543" s="95">
        <v>41607.877518751142</v>
      </c>
      <c r="W543" s="95">
        <v>45783.628468851712</v>
      </c>
      <c r="X543" s="95">
        <v>51376.441431901672</v>
      </c>
      <c r="Y543" s="95">
        <v>42121.037817598772</v>
      </c>
      <c r="Z543" s="95">
        <v>37081.283416748134</v>
      </c>
      <c r="AA543" s="95">
        <v>36987.990787513918</v>
      </c>
      <c r="AB543" s="95">
        <v>35612.567029577418</v>
      </c>
      <c r="AC543" s="95">
        <v>30148.30852281925</v>
      </c>
      <c r="AD543" s="95">
        <v>25997.362646997721</v>
      </c>
      <c r="AE543" s="23">
        <f t="shared" ref="AE543:AE606" si="1313">SUM(F543:AD543)</f>
        <v>459378.96900515468</v>
      </c>
      <c r="AF543">
        <f>VLOOKUP($C543,'Tech Pallet'!$A:$I,9,0)</f>
        <v>255</v>
      </c>
      <c r="AG543">
        <f>VLOOKUP($C543,'Tech Pallet'!$A:$H,8,0)</f>
        <v>3.7853439999999999E-3</v>
      </c>
      <c r="AH543" s="25">
        <f t="shared" ref="AH543:AH606" si="1314">SUM(G543:R543)</f>
        <v>0</v>
      </c>
      <c r="AI543" s="25">
        <f t="shared" ref="AI543:AI606" si="1315">SUM(S543:AD543)</f>
        <v>459378.96900515468</v>
      </c>
      <c r="AJ543" s="8">
        <f t="shared" ref="AJ543:AJ606" si="1316">F543/AF543</f>
        <v>0</v>
      </c>
      <c r="AK543" s="21">
        <f t="shared" ref="AK543:AK606" si="1317">SUM(G543:R543)/AF543</f>
        <v>0</v>
      </c>
      <c r="AL543" s="20">
        <f t="shared" ref="AL543:AL606" si="1318">SUM(S543:AD543)/AF543</f>
        <v>1801.4861529613909</v>
      </c>
      <c r="AM543" s="21">
        <f t="shared" ref="AM543:AM606" si="1319">G543/$AF543</f>
        <v>0</v>
      </c>
      <c r="AN543" s="21">
        <f t="shared" ref="AN543:AN606" si="1320">H543/$AF543</f>
        <v>0</v>
      </c>
      <c r="AO543" s="21">
        <f t="shared" ref="AO543:AO606" si="1321">I543/$AF543</f>
        <v>0</v>
      </c>
      <c r="AP543" s="21">
        <f t="shared" ref="AP543:AP606" si="1322">J543/$AF543</f>
        <v>0</v>
      </c>
      <c r="AQ543" s="21">
        <f t="shared" ref="AQ543:AQ606" si="1323">K543/$AF543</f>
        <v>0</v>
      </c>
      <c r="AR543" s="21">
        <f t="shared" ref="AR543:AR606" si="1324">L543/$AF543</f>
        <v>0</v>
      </c>
      <c r="AS543" s="21">
        <f t="shared" ref="AS543:AS606" si="1325">M543/$AF543</f>
        <v>0</v>
      </c>
      <c r="AT543" s="21">
        <f t="shared" ref="AT543:AT606" si="1326">N543/$AF543</f>
        <v>0</v>
      </c>
      <c r="AU543" s="21">
        <f t="shared" ref="AU543:AU606" si="1327">O543/$AF543</f>
        <v>0</v>
      </c>
      <c r="AV543" s="21">
        <f t="shared" ref="AV543:AV606" si="1328">P543/$AF543</f>
        <v>0</v>
      </c>
      <c r="AW543" s="21">
        <f t="shared" ref="AW543:AW606" si="1329">Q543/$AF543</f>
        <v>0</v>
      </c>
      <c r="AX543" s="21">
        <f t="shared" ref="AX543:AX606" si="1330">R543/$AF543</f>
        <v>0</v>
      </c>
      <c r="AY543" s="21">
        <f t="shared" ref="AY543:AY606" si="1331">S543/$AF543</f>
        <v>118.63921568627451</v>
      </c>
      <c r="AZ543" s="21">
        <f t="shared" ref="AZ543:AZ606" si="1332">T543/$AF543</f>
        <v>154.96470588235294</v>
      </c>
      <c r="BA543" s="21">
        <f t="shared" ref="BA543:BA606" si="1333">U543/$AF543</f>
        <v>168.20969162507791</v>
      </c>
      <c r="BB543" s="21">
        <f t="shared" ref="BB543:BB606" si="1334">V543/$AF543</f>
        <v>163.16814713235743</v>
      </c>
      <c r="BC543" s="21">
        <f t="shared" ref="BC543:BC606" si="1335">W543/$AF543</f>
        <v>179.54364105432043</v>
      </c>
      <c r="BD543" s="21">
        <f t="shared" ref="BD543:BD606" si="1336">X543/$AF543</f>
        <v>201.47624090941832</v>
      </c>
      <c r="BE543" s="21">
        <f t="shared" ref="BE543:BE606" si="1337">Y543/$AF543</f>
        <v>165.18054046117166</v>
      </c>
      <c r="BF543" s="21">
        <f t="shared" ref="BF543:BF606" si="1338">Z543/$AF543</f>
        <v>145.41679771273778</v>
      </c>
      <c r="BG543" s="21">
        <f t="shared" ref="BG543:BG606" si="1339">AA543/$AF543</f>
        <v>145.05094426476046</v>
      </c>
      <c r="BH543" s="21">
        <f t="shared" ref="BH543:BH606" si="1340">AB543/$AF543</f>
        <v>139.65712560618596</v>
      </c>
      <c r="BI543" s="21">
        <f t="shared" ref="BI543:BI606" si="1341">AC543/$AF543</f>
        <v>118.22866087380098</v>
      </c>
      <c r="BJ543" s="21">
        <f t="shared" ref="BJ543:BJ606" si="1342">AD543/$AF543</f>
        <v>101.95044175293224</v>
      </c>
      <c r="BK543" s="17">
        <f t="shared" ref="BK543:BK606" si="1343">F543*AG543</f>
        <v>0</v>
      </c>
      <c r="BL543" s="22">
        <f t="shared" ref="BL543:BL606" si="1344">SUM(G543:R543)*AG543</f>
        <v>0</v>
      </c>
      <c r="BM543" s="22">
        <f t="shared" ref="BM543:BM606" si="1345">SUM(S543:AD543)*AG543</f>
        <v>1738.9074240498483</v>
      </c>
      <c r="BN543" s="22">
        <f t="shared" ref="BN543:BN606" si="1346">G543*$AG543</f>
        <v>0</v>
      </c>
      <c r="BO543" s="22">
        <f t="shared" ref="BO543:BO606" si="1347">H543*$AG543</f>
        <v>0</v>
      </c>
      <c r="BP543" s="22">
        <f t="shared" ref="BP543:BP606" si="1348">I543*$AG543</f>
        <v>0</v>
      </c>
      <c r="BQ543" s="22">
        <f t="shared" ref="BQ543:BQ606" si="1349">J543*$AG543</f>
        <v>0</v>
      </c>
      <c r="BR543" s="22">
        <f t="shared" ref="BR543:BR606" si="1350">K543*$AG543</f>
        <v>0</v>
      </c>
      <c r="BS543" s="22">
        <f t="shared" ref="BS543:BS606" si="1351">L543*$AG543</f>
        <v>0</v>
      </c>
      <c r="BT543" s="22">
        <f t="shared" ref="BT543:BT606" si="1352">M543*$AG543</f>
        <v>0</v>
      </c>
      <c r="BU543" s="22">
        <f t="shared" ref="BU543:BU606" si="1353">N543*$AG543</f>
        <v>0</v>
      </c>
      <c r="BV543" s="22">
        <f t="shared" ref="BV543:BV606" si="1354">O543*$AG543</f>
        <v>0</v>
      </c>
      <c r="BW543" s="22">
        <f t="shared" ref="BW543:BW606" si="1355">P543*$AG543</f>
        <v>0</v>
      </c>
      <c r="BX543" s="22">
        <f t="shared" ref="BX543:BX606" si="1356">Q543*$AG543</f>
        <v>0</v>
      </c>
      <c r="BY543" s="22">
        <f t="shared" ref="BY543:BY606" si="1357">R543*$AG543</f>
        <v>0</v>
      </c>
      <c r="BZ543" s="22">
        <f t="shared" ref="BZ543:BZ606" si="1358">S543*$AG543</f>
        <v>114.518012032</v>
      </c>
      <c r="CA543" s="22">
        <f t="shared" ref="CA543:CA606" si="1359">T543*$AG543</f>
        <v>149.581653504</v>
      </c>
      <c r="CB543" s="22">
        <f t="shared" ref="CB543:CB606" si="1360">U543*$AG543</f>
        <v>162.36654446838392</v>
      </c>
      <c r="CC543" s="22">
        <f t="shared" ref="CC543:CC606" si="1361">V543*$AG543</f>
        <v>157.50012951833952</v>
      </c>
      <c r="CD543" s="22">
        <f t="shared" ref="CD543:CD606" si="1362">W543*$AG543</f>
        <v>173.306783322797</v>
      </c>
      <c r="CE543" s="22">
        <f t="shared" ref="CE543:CE606" si="1363">X543*$AG543</f>
        <v>194.47750431560041</v>
      </c>
      <c r="CF543" s="22">
        <f t="shared" ref="CF543:CF606" si="1364">Y543*$AG543</f>
        <v>159.44261777662061</v>
      </c>
      <c r="CG543" s="22">
        <f t="shared" ref="CG543:CG606" si="1365">Z543*$AG543</f>
        <v>140.36541369388704</v>
      </c>
      <c r="CH543" s="22">
        <f t="shared" ref="CH543:CH606" si="1366">AA543*$AG543</f>
        <v>140.01226899957109</v>
      </c>
      <c r="CI543" s="22">
        <f t="shared" ref="CI543:CI606" si="1367">AB543*$AG543</f>
        <v>134.80581693000869</v>
      </c>
      <c r="CJ543" s="22">
        <f t="shared" ref="CJ543:CJ606" si="1368">AC543*$AG543</f>
        <v>114.12171877700271</v>
      </c>
      <c r="CK543" s="22">
        <f t="shared" ref="CK543:CK606" si="1369">AD543*$AG543</f>
        <v>98.408960711636936</v>
      </c>
    </row>
    <row r="544" spans="1:89" x14ac:dyDescent="0.25">
      <c r="A544" t="str">
        <f>VLOOKUP($C544,'Tech Pallet'!$A:$J,10,0)</f>
        <v>PIC</v>
      </c>
      <c r="B544" s="30" t="str">
        <f>VLOOKUP(C544,'Tech Pallet'!A:I,3,0)</f>
        <v>BJ PTS</v>
      </c>
      <c r="C544" s="12">
        <f>VLOOKUP($D544,'DU -UCC'!B:C,2,0)</f>
        <v>69999267</v>
      </c>
      <c r="D544" s="94">
        <v>10076840002358</v>
      </c>
      <c r="E544" s="95" t="s">
        <v>176</v>
      </c>
      <c r="S544" s="95">
        <v>36867</v>
      </c>
      <c r="T544" s="95">
        <v>49342</v>
      </c>
      <c r="U544" s="95">
        <v>58549.063454779876</v>
      </c>
      <c r="V544" s="95">
        <v>50449.285132565783</v>
      </c>
      <c r="W544" s="95">
        <v>56133.371202248149</v>
      </c>
      <c r="X544" s="95">
        <v>55673.366447846594</v>
      </c>
      <c r="Y544" s="95">
        <v>48146.839756676127</v>
      </c>
      <c r="Z544" s="95">
        <v>48684.839192762149</v>
      </c>
      <c r="AA544" s="95">
        <v>40782.249110086384</v>
      </c>
      <c r="AB544" s="95">
        <v>39645.399003323611</v>
      </c>
      <c r="AC544" s="95">
        <v>39319.930172811932</v>
      </c>
      <c r="AD544" s="95">
        <v>34670.750252355516</v>
      </c>
      <c r="AE544" s="23">
        <f t="shared" si="1313"/>
        <v>558264.09372545616</v>
      </c>
      <c r="AF544">
        <f>VLOOKUP($C544,'Tech Pallet'!$A:$I,9,0)</f>
        <v>240</v>
      </c>
      <c r="AG544">
        <f>VLOOKUP($C544,'Tech Pallet'!$A:$H,8,0)</f>
        <v>3.7839999999999996E-3</v>
      </c>
      <c r="AH544" s="25">
        <f t="shared" si="1314"/>
        <v>0</v>
      </c>
      <c r="AI544" s="25">
        <f t="shared" si="1315"/>
        <v>558264.09372545616</v>
      </c>
      <c r="AJ544" s="8">
        <f t="shared" si="1316"/>
        <v>0</v>
      </c>
      <c r="AK544" s="21">
        <f t="shared" si="1317"/>
        <v>0</v>
      </c>
      <c r="AL544" s="20">
        <f t="shared" si="1318"/>
        <v>2326.100390522734</v>
      </c>
      <c r="AM544" s="21">
        <f t="shared" si="1319"/>
        <v>0</v>
      </c>
      <c r="AN544" s="21">
        <f t="shared" si="1320"/>
        <v>0</v>
      </c>
      <c r="AO544" s="21">
        <f t="shared" si="1321"/>
        <v>0</v>
      </c>
      <c r="AP544" s="21">
        <f t="shared" si="1322"/>
        <v>0</v>
      </c>
      <c r="AQ544" s="21">
        <f t="shared" si="1323"/>
        <v>0</v>
      </c>
      <c r="AR544" s="21">
        <f t="shared" si="1324"/>
        <v>0</v>
      </c>
      <c r="AS544" s="21">
        <f t="shared" si="1325"/>
        <v>0</v>
      </c>
      <c r="AT544" s="21">
        <f t="shared" si="1326"/>
        <v>0</v>
      </c>
      <c r="AU544" s="21">
        <f t="shared" si="1327"/>
        <v>0</v>
      </c>
      <c r="AV544" s="21">
        <f t="shared" si="1328"/>
        <v>0</v>
      </c>
      <c r="AW544" s="21">
        <f t="shared" si="1329"/>
        <v>0</v>
      </c>
      <c r="AX544" s="21">
        <f t="shared" si="1330"/>
        <v>0</v>
      </c>
      <c r="AY544" s="21">
        <f t="shared" si="1331"/>
        <v>153.61250000000001</v>
      </c>
      <c r="AZ544" s="21">
        <f t="shared" si="1332"/>
        <v>205.59166666666667</v>
      </c>
      <c r="BA544" s="21">
        <f t="shared" si="1333"/>
        <v>243.95443106158282</v>
      </c>
      <c r="BB544" s="21">
        <f t="shared" si="1334"/>
        <v>210.20535471902409</v>
      </c>
      <c r="BC544" s="21">
        <f t="shared" si="1335"/>
        <v>233.88904667603396</v>
      </c>
      <c r="BD544" s="21">
        <f t="shared" si="1336"/>
        <v>231.97236019936082</v>
      </c>
      <c r="BE544" s="21">
        <f t="shared" si="1337"/>
        <v>200.61183231948385</v>
      </c>
      <c r="BF544" s="21">
        <f t="shared" si="1338"/>
        <v>202.85349663650896</v>
      </c>
      <c r="BG544" s="21">
        <f t="shared" si="1339"/>
        <v>169.92603795869326</v>
      </c>
      <c r="BH544" s="21">
        <f t="shared" si="1340"/>
        <v>165.18916251384837</v>
      </c>
      <c r="BI544" s="21">
        <f t="shared" si="1341"/>
        <v>163.83304238671639</v>
      </c>
      <c r="BJ544" s="21">
        <f t="shared" si="1342"/>
        <v>144.46145938481465</v>
      </c>
      <c r="BK544" s="17">
        <f t="shared" si="1343"/>
        <v>0</v>
      </c>
      <c r="BL544" s="22">
        <f t="shared" si="1344"/>
        <v>0</v>
      </c>
      <c r="BM544" s="22">
        <f t="shared" si="1345"/>
        <v>2112.4713306571257</v>
      </c>
      <c r="BN544" s="22">
        <f t="shared" si="1346"/>
        <v>0</v>
      </c>
      <c r="BO544" s="22">
        <f t="shared" si="1347"/>
        <v>0</v>
      </c>
      <c r="BP544" s="22">
        <f t="shared" si="1348"/>
        <v>0</v>
      </c>
      <c r="BQ544" s="22">
        <f t="shared" si="1349"/>
        <v>0</v>
      </c>
      <c r="BR544" s="22">
        <f t="shared" si="1350"/>
        <v>0</v>
      </c>
      <c r="BS544" s="22">
        <f t="shared" si="1351"/>
        <v>0</v>
      </c>
      <c r="BT544" s="22">
        <f t="shared" si="1352"/>
        <v>0</v>
      </c>
      <c r="BU544" s="22">
        <f t="shared" si="1353"/>
        <v>0</v>
      </c>
      <c r="BV544" s="22">
        <f t="shared" si="1354"/>
        <v>0</v>
      </c>
      <c r="BW544" s="22">
        <f t="shared" si="1355"/>
        <v>0</v>
      </c>
      <c r="BX544" s="22">
        <f t="shared" si="1356"/>
        <v>0</v>
      </c>
      <c r="BY544" s="22">
        <f t="shared" si="1357"/>
        <v>0</v>
      </c>
      <c r="BZ544" s="22">
        <f t="shared" si="1358"/>
        <v>139.50472799999997</v>
      </c>
      <c r="CA544" s="22">
        <f t="shared" si="1359"/>
        <v>186.71012799999997</v>
      </c>
      <c r="CB544" s="22">
        <f t="shared" si="1360"/>
        <v>221.54965611288702</v>
      </c>
      <c r="CC544" s="22">
        <f t="shared" si="1361"/>
        <v>190.90009494162891</v>
      </c>
      <c r="CD544" s="22">
        <f t="shared" si="1362"/>
        <v>212.40867662930697</v>
      </c>
      <c r="CE544" s="22">
        <f t="shared" si="1363"/>
        <v>210.66801863865149</v>
      </c>
      <c r="CF544" s="22">
        <f t="shared" si="1364"/>
        <v>182.18764163926244</v>
      </c>
      <c r="CG544" s="22">
        <f t="shared" si="1365"/>
        <v>184.22343150541195</v>
      </c>
      <c r="CH544" s="22">
        <f t="shared" si="1366"/>
        <v>154.32003063256687</v>
      </c>
      <c r="CI544" s="22">
        <f t="shared" si="1367"/>
        <v>150.01818982857654</v>
      </c>
      <c r="CJ544" s="22">
        <f t="shared" si="1368"/>
        <v>148.78661577392035</v>
      </c>
      <c r="CK544" s="22">
        <f t="shared" si="1369"/>
        <v>131.19411895491325</v>
      </c>
    </row>
    <row r="545" spans="1:89" x14ac:dyDescent="0.25">
      <c r="A545" t="str">
        <f>VLOOKUP($C545,'Tech Pallet'!$A:$J,10,0)</f>
        <v>NOV</v>
      </c>
      <c r="B545" s="30" t="str">
        <f>VLOOKUP(C545,'Tech Pallet'!A:I,3,0)</f>
        <v>Other</v>
      </c>
      <c r="C545" s="12">
        <f>VLOOKUP($D545,'DU -UCC'!B:C,2,0)</f>
        <v>64967300</v>
      </c>
      <c r="D545" s="94">
        <v>10077567008227</v>
      </c>
      <c r="E545" s="95" t="s">
        <v>177</v>
      </c>
      <c r="S545" s="95">
        <v>11700</v>
      </c>
      <c r="T545" s="95">
        <v>18980</v>
      </c>
      <c r="U545" s="95">
        <v>39200.282435904934</v>
      </c>
      <c r="V545" s="95">
        <v>43543.758543384603</v>
      </c>
      <c r="W545" s="95">
        <v>55923.878221008577</v>
      </c>
      <c r="X545" s="95">
        <v>62449.461319540358</v>
      </c>
      <c r="Y545" s="95">
        <v>61556.61008968886</v>
      </c>
      <c r="Z545" s="95">
        <v>41528.038967243549</v>
      </c>
      <c r="AA545" s="95">
        <v>37168.398901510212</v>
      </c>
      <c r="AB545" s="95">
        <v>33565.488764225229</v>
      </c>
      <c r="AC545" s="95">
        <v>30497.91</v>
      </c>
      <c r="AD545" s="95">
        <v>30205.35</v>
      </c>
      <c r="AE545" s="23">
        <f t="shared" si="1313"/>
        <v>466319.1772425063</v>
      </c>
      <c r="AF545">
        <f>VLOOKUP($C545,'Tech Pallet'!$A:$I,9,0)</f>
        <v>240</v>
      </c>
      <c r="AG545">
        <f>VLOOKUP($C545,'Tech Pallet'!$A:$H,8,0)</f>
        <v>2.8319999999999999E-3</v>
      </c>
      <c r="AH545" s="25">
        <f t="shared" si="1314"/>
        <v>0</v>
      </c>
      <c r="AI545" s="25">
        <f t="shared" si="1315"/>
        <v>466319.1772425063</v>
      </c>
      <c r="AJ545" s="8">
        <f t="shared" si="1316"/>
        <v>0</v>
      </c>
      <c r="AK545" s="21">
        <f t="shared" si="1317"/>
        <v>0</v>
      </c>
      <c r="AL545" s="20">
        <f t="shared" si="1318"/>
        <v>1942.9965718437763</v>
      </c>
      <c r="AM545" s="21">
        <f t="shared" si="1319"/>
        <v>0</v>
      </c>
      <c r="AN545" s="21">
        <f t="shared" si="1320"/>
        <v>0</v>
      </c>
      <c r="AO545" s="21">
        <f t="shared" si="1321"/>
        <v>0</v>
      </c>
      <c r="AP545" s="21">
        <f t="shared" si="1322"/>
        <v>0</v>
      </c>
      <c r="AQ545" s="21">
        <f t="shared" si="1323"/>
        <v>0</v>
      </c>
      <c r="AR545" s="21">
        <f t="shared" si="1324"/>
        <v>0</v>
      </c>
      <c r="AS545" s="21">
        <f t="shared" si="1325"/>
        <v>0</v>
      </c>
      <c r="AT545" s="21">
        <f t="shared" si="1326"/>
        <v>0</v>
      </c>
      <c r="AU545" s="21">
        <f t="shared" si="1327"/>
        <v>0</v>
      </c>
      <c r="AV545" s="21">
        <f t="shared" si="1328"/>
        <v>0</v>
      </c>
      <c r="AW545" s="21">
        <f t="shared" si="1329"/>
        <v>0</v>
      </c>
      <c r="AX545" s="21">
        <f t="shared" si="1330"/>
        <v>0</v>
      </c>
      <c r="AY545" s="21">
        <f t="shared" si="1331"/>
        <v>48.75</v>
      </c>
      <c r="AZ545" s="21">
        <f t="shared" si="1332"/>
        <v>79.083333333333329</v>
      </c>
      <c r="BA545" s="21">
        <f t="shared" si="1333"/>
        <v>163.33451014960389</v>
      </c>
      <c r="BB545" s="21">
        <f t="shared" si="1334"/>
        <v>181.43232726410253</v>
      </c>
      <c r="BC545" s="21">
        <f t="shared" si="1335"/>
        <v>233.01615925420239</v>
      </c>
      <c r="BD545" s="21">
        <f t="shared" si="1336"/>
        <v>260.20608883141819</v>
      </c>
      <c r="BE545" s="21">
        <f t="shared" si="1337"/>
        <v>256.48587537370361</v>
      </c>
      <c r="BF545" s="21">
        <f t="shared" si="1338"/>
        <v>173.03349569684812</v>
      </c>
      <c r="BG545" s="21">
        <f t="shared" si="1339"/>
        <v>154.86832875629256</v>
      </c>
      <c r="BH545" s="21">
        <f t="shared" si="1340"/>
        <v>139.85620318427178</v>
      </c>
      <c r="BI545" s="21">
        <f t="shared" si="1341"/>
        <v>127.074625</v>
      </c>
      <c r="BJ545" s="21">
        <f t="shared" si="1342"/>
        <v>125.85562499999999</v>
      </c>
      <c r="BK545" s="17">
        <f t="shared" si="1343"/>
        <v>0</v>
      </c>
      <c r="BL545" s="22">
        <f t="shared" si="1344"/>
        <v>0</v>
      </c>
      <c r="BM545" s="22">
        <f t="shared" si="1345"/>
        <v>1320.6159099507777</v>
      </c>
      <c r="BN545" s="22">
        <f t="shared" si="1346"/>
        <v>0</v>
      </c>
      <c r="BO545" s="22">
        <f t="shared" si="1347"/>
        <v>0</v>
      </c>
      <c r="BP545" s="22">
        <f t="shared" si="1348"/>
        <v>0</v>
      </c>
      <c r="BQ545" s="22">
        <f t="shared" si="1349"/>
        <v>0</v>
      </c>
      <c r="BR545" s="22">
        <f t="shared" si="1350"/>
        <v>0</v>
      </c>
      <c r="BS545" s="22">
        <f t="shared" si="1351"/>
        <v>0</v>
      </c>
      <c r="BT545" s="22">
        <f t="shared" si="1352"/>
        <v>0</v>
      </c>
      <c r="BU545" s="22">
        <f t="shared" si="1353"/>
        <v>0</v>
      </c>
      <c r="BV545" s="22">
        <f t="shared" si="1354"/>
        <v>0</v>
      </c>
      <c r="BW545" s="22">
        <f t="shared" si="1355"/>
        <v>0</v>
      </c>
      <c r="BX545" s="22">
        <f t="shared" si="1356"/>
        <v>0</v>
      </c>
      <c r="BY545" s="22">
        <f t="shared" si="1357"/>
        <v>0</v>
      </c>
      <c r="BZ545" s="22">
        <f t="shared" si="1358"/>
        <v>33.134399999999999</v>
      </c>
      <c r="CA545" s="22">
        <f t="shared" si="1359"/>
        <v>53.751359999999998</v>
      </c>
      <c r="CB545" s="22">
        <f t="shared" si="1360"/>
        <v>111.01519985848277</v>
      </c>
      <c r="CC545" s="22">
        <f t="shared" si="1361"/>
        <v>123.31592419486519</v>
      </c>
      <c r="CD545" s="22">
        <f t="shared" si="1362"/>
        <v>158.37642312189629</v>
      </c>
      <c r="CE545" s="22">
        <f t="shared" si="1363"/>
        <v>176.8568744569383</v>
      </c>
      <c r="CF545" s="22">
        <f t="shared" si="1364"/>
        <v>174.32831977399886</v>
      </c>
      <c r="CG545" s="22">
        <f t="shared" si="1365"/>
        <v>117.60740635523372</v>
      </c>
      <c r="CH545" s="22">
        <f t="shared" si="1366"/>
        <v>105.26090568907692</v>
      </c>
      <c r="CI545" s="22">
        <f t="shared" si="1367"/>
        <v>95.057464180285848</v>
      </c>
      <c r="CJ545" s="22">
        <f t="shared" si="1368"/>
        <v>86.370081119999995</v>
      </c>
      <c r="CK545" s="22">
        <f t="shared" si="1369"/>
        <v>85.541551199999986</v>
      </c>
    </row>
    <row r="546" spans="1:89" x14ac:dyDescent="0.25">
      <c r="A546" t="str">
        <f>VLOOKUP($C546,'Tech Pallet'!$A:$J,10,0)</f>
        <v>NOV</v>
      </c>
      <c r="B546" s="30" t="str">
        <f>VLOOKUP(C546,'Tech Pallet'!A:I,3,0)</f>
        <v>Yasso Sticks</v>
      </c>
      <c r="C546" s="12">
        <f>VLOOKUP($D546,'DU -UCC'!B:C,2,0)</f>
        <v>64325486</v>
      </c>
      <c r="D546" s="94">
        <v>10850001974063</v>
      </c>
      <c r="E546" s="95" t="s">
        <v>178</v>
      </c>
      <c r="S546" s="95">
        <v>45313</v>
      </c>
      <c r="T546" s="95">
        <v>47068</v>
      </c>
      <c r="U546" s="95">
        <v>68670.405980688331</v>
      </c>
      <c r="V546" s="95">
        <v>64929.215133123616</v>
      </c>
      <c r="W546" s="95">
        <v>71913.820096950163</v>
      </c>
      <c r="X546" s="95">
        <v>79602.964388590612</v>
      </c>
      <c r="Y546" s="95">
        <v>78472.721163041773</v>
      </c>
      <c r="Z546" s="95">
        <v>72698.938043942981</v>
      </c>
      <c r="AA546" s="95">
        <v>61191.24017216004</v>
      </c>
      <c r="AB546" s="95">
        <v>55083.755977035464</v>
      </c>
      <c r="AC546" s="95">
        <v>47041.986738543819</v>
      </c>
      <c r="AD546" s="95">
        <v>36114.208601955295</v>
      </c>
      <c r="AE546" s="23">
        <f t="shared" si="1313"/>
        <v>728100.25629603222</v>
      </c>
      <c r="AF546">
        <f>VLOOKUP($C546,'Tech Pallet'!$A:$I,9,0)</f>
        <v>187</v>
      </c>
      <c r="AG546">
        <f>VLOOKUP($C546,'Tech Pallet'!$A:$H,8,0)</f>
        <v>2.5119999999999999E-3</v>
      </c>
      <c r="AH546" s="25">
        <f t="shared" si="1314"/>
        <v>0</v>
      </c>
      <c r="AI546" s="25">
        <f t="shared" si="1315"/>
        <v>728100.25629603222</v>
      </c>
      <c r="AJ546" s="8">
        <f t="shared" si="1316"/>
        <v>0</v>
      </c>
      <c r="AK546" s="21">
        <f t="shared" si="1317"/>
        <v>0</v>
      </c>
      <c r="AL546" s="20">
        <f t="shared" si="1318"/>
        <v>3893.5842582675518</v>
      </c>
      <c r="AM546" s="21">
        <f t="shared" si="1319"/>
        <v>0</v>
      </c>
      <c r="AN546" s="21">
        <f t="shared" si="1320"/>
        <v>0</v>
      </c>
      <c r="AO546" s="21">
        <f t="shared" si="1321"/>
        <v>0</v>
      </c>
      <c r="AP546" s="21">
        <f t="shared" si="1322"/>
        <v>0</v>
      </c>
      <c r="AQ546" s="21">
        <f t="shared" si="1323"/>
        <v>0</v>
      </c>
      <c r="AR546" s="21">
        <f t="shared" si="1324"/>
        <v>0</v>
      </c>
      <c r="AS546" s="21">
        <f t="shared" si="1325"/>
        <v>0</v>
      </c>
      <c r="AT546" s="21">
        <f t="shared" si="1326"/>
        <v>0</v>
      </c>
      <c r="AU546" s="21">
        <f t="shared" si="1327"/>
        <v>0</v>
      </c>
      <c r="AV546" s="21">
        <f t="shared" si="1328"/>
        <v>0</v>
      </c>
      <c r="AW546" s="21">
        <f t="shared" si="1329"/>
        <v>0</v>
      </c>
      <c r="AX546" s="21">
        <f t="shared" si="1330"/>
        <v>0</v>
      </c>
      <c r="AY546" s="21">
        <f t="shared" si="1331"/>
        <v>242.31550802139037</v>
      </c>
      <c r="AZ546" s="21">
        <f t="shared" si="1332"/>
        <v>251.70053475935828</v>
      </c>
      <c r="BA546" s="21">
        <f t="shared" si="1333"/>
        <v>367.2214223566221</v>
      </c>
      <c r="BB546" s="21">
        <f t="shared" si="1334"/>
        <v>347.21505418782681</v>
      </c>
      <c r="BC546" s="21">
        <f t="shared" si="1335"/>
        <v>384.56588287139124</v>
      </c>
      <c r="BD546" s="21">
        <f t="shared" si="1336"/>
        <v>425.68430154326529</v>
      </c>
      <c r="BE546" s="21">
        <f t="shared" si="1337"/>
        <v>419.64022012321806</v>
      </c>
      <c r="BF546" s="21">
        <f t="shared" si="1338"/>
        <v>388.76437456654003</v>
      </c>
      <c r="BG546" s="21">
        <f t="shared" si="1339"/>
        <v>327.22588327358312</v>
      </c>
      <c r="BH546" s="21">
        <f t="shared" si="1340"/>
        <v>294.56553998414688</v>
      </c>
      <c r="BI546" s="21">
        <f t="shared" si="1341"/>
        <v>251.56142640932524</v>
      </c>
      <c r="BJ546" s="21">
        <f t="shared" si="1342"/>
        <v>193.12411017088394</v>
      </c>
      <c r="BK546" s="17">
        <f t="shared" si="1343"/>
        <v>0</v>
      </c>
      <c r="BL546" s="22">
        <f t="shared" si="1344"/>
        <v>0</v>
      </c>
      <c r="BM546" s="22">
        <f t="shared" si="1345"/>
        <v>1828.9878438156329</v>
      </c>
      <c r="BN546" s="22">
        <f t="shared" si="1346"/>
        <v>0</v>
      </c>
      <c r="BO546" s="22">
        <f t="shared" si="1347"/>
        <v>0</v>
      </c>
      <c r="BP546" s="22">
        <f t="shared" si="1348"/>
        <v>0</v>
      </c>
      <c r="BQ546" s="22">
        <f t="shared" si="1349"/>
        <v>0</v>
      </c>
      <c r="BR546" s="22">
        <f t="shared" si="1350"/>
        <v>0</v>
      </c>
      <c r="BS546" s="22">
        <f t="shared" si="1351"/>
        <v>0</v>
      </c>
      <c r="BT546" s="22">
        <f t="shared" si="1352"/>
        <v>0</v>
      </c>
      <c r="BU546" s="22">
        <f t="shared" si="1353"/>
        <v>0</v>
      </c>
      <c r="BV546" s="22">
        <f t="shared" si="1354"/>
        <v>0</v>
      </c>
      <c r="BW546" s="22">
        <f t="shared" si="1355"/>
        <v>0</v>
      </c>
      <c r="BX546" s="22">
        <f t="shared" si="1356"/>
        <v>0</v>
      </c>
      <c r="BY546" s="22">
        <f t="shared" si="1357"/>
        <v>0</v>
      </c>
      <c r="BZ546" s="22">
        <f t="shared" si="1358"/>
        <v>113.826256</v>
      </c>
      <c r="CA546" s="22">
        <f t="shared" si="1359"/>
        <v>118.234816</v>
      </c>
      <c r="CB546" s="22">
        <f t="shared" si="1360"/>
        <v>172.50005982348907</v>
      </c>
      <c r="CC546" s="22">
        <f t="shared" si="1361"/>
        <v>163.10218841440653</v>
      </c>
      <c r="CD546" s="22">
        <f t="shared" si="1362"/>
        <v>180.64751608353879</v>
      </c>
      <c r="CE546" s="22">
        <f t="shared" si="1363"/>
        <v>199.9626465441396</v>
      </c>
      <c r="CF546" s="22">
        <f t="shared" si="1364"/>
        <v>197.12347556156092</v>
      </c>
      <c r="CG546" s="22">
        <f t="shared" si="1365"/>
        <v>182.61973236638477</v>
      </c>
      <c r="CH546" s="22">
        <f t="shared" si="1366"/>
        <v>153.71239531246601</v>
      </c>
      <c r="CI546" s="22">
        <f t="shared" si="1367"/>
        <v>138.37039501431309</v>
      </c>
      <c r="CJ546" s="22">
        <f t="shared" si="1368"/>
        <v>118.16947068722207</v>
      </c>
      <c r="CK546" s="22">
        <f t="shared" si="1369"/>
        <v>90.718892008111695</v>
      </c>
    </row>
    <row r="547" spans="1:89" x14ac:dyDescent="0.25">
      <c r="A547" t="str">
        <f>VLOOKUP($C547,'Tech Pallet'!$A:$J,10,0)</f>
        <v>NOV</v>
      </c>
      <c r="B547" s="30" t="str">
        <f>VLOOKUP(C547,'Tech Pallet'!A:I,3,0)</f>
        <v>Repack MG Sticks</v>
      </c>
      <c r="C547" s="12">
        <f>VLOOKUP($D547,'DU -UCC'!B:C,2,0)</f>
        <v>64356482</v>
      </c>
      <c r="D547" s="94">
        <v>10077567003826</v>
      </c>
      <c r="E547" s="95" t="s">
        <v>179</v>
      </c>
      <c r="S547" s="95">
        <v>0</v>
      </c>
      <c r="T547" s="95">
        <v>0</v>
      </c>
      <c r="U547" s="95">
        <v>0</v>
      </c>
      <c r="V547" s="95">
        <v>38924</v>
      </c>
      <c r="W547" s="95">
        <v>172556</v>
      </c>
      <c r="X547" s="95">
        <v>151172</v>
      </c>
      <c r="Y547" s="95">
        <v>80738</v>
      </c>
      <c r="Z547" s="95">
        <v>0</v>
      </c>
      <c r="AA547" s="95">
        <v>0</v>
      </c>
      <c r="AB547" s="95">
        <v>0</v>
      </c>
      <c r="AC547" s="95">
        <v>0</v>
      </c>
      <c r="AD547" s="95">
        <v>0</v>
      </c>
      <c r="AE547" s="23">
        <f t="shared" si="1313"/>
        <v>443390</v>
      </c>
      <c r="AF547">
        <f>VLOOKUP($C547,'Tech Pallet'!$A:$I,9,0)</f>
        <v>296</v>
      </c>
      <c r="AG547">
        <f>VLOOKUP($C547,'Tech Pallet'!$A:$H,8,0)</f>
        <v>9.8999999999999999E-4</v>
      </c>
      <c r="AH547" s="25">
        <f t="shared" si="1314"/>
        <v>0</v>
      </c>
      <c r="AI547" s="25">
        <f t="shared" si="1315"/>
        <v>443390</v>
      </c>
      <c r="AJ547" s="8">
        <f t="shared" si="1316"/>
        <v>0</v>
      </c>
      <c r="AK547" s="21">
        <f t="shared" si="1317"/>
        <v>0</v>
      </c>
      <c r="AL547" s="20">
        <f t="shared" si="1318"/>
        <v>1497.9391891891892</v>
      </c>
      <c r="AM547" s="21">
        <f t="shared" si="1319"/>
        <v>0</v>
      </c>
      <c r="AN547" s="21">
        <f t="shared" si="1320"/>
        <v>0</v>
      </c>
      <c r="AO547" s="21">
        <f t="shared" si="1321"/>
        <v>0</v>
      </c>
      <c r="AP547" s="21">
        <f t="shared" si="1322"/>
        <v>0</v>
      </c>
      <c r="AQ547" s="21">
        <f t="shared" si="1323"/>
        <v>0</v>
      </c>
      <c r="AR547" s="21">
        <f t="shared" si="1324"/>
        <v>0</v>
      </c>
      <c r="AS547" s="21">
        <f t="shared" si="1325"/>
        <v>0</v>
      </c>
      <c r="AT547" s="21">
        <f t="shared" si="1326"/>
        <v>0</v>
      </c>
      <c r="AU547" s="21">
        <f t="shared" si="1327"/>
        <v>0</v>
      </c>
      <c r="AV547" s="21">
        <f t="shared" si="1328"/>
        <v>0</v>
      </c>
      <c r="AW547" s="21">
        <f t="shared" si="1329"/>
        <v>0</v>
      </c>
      <c r="AX547" s="21">
        <f t="shared" si="1330"/>
        <v>0</v>
      </c>
      <c r="AY547" s="21">
        <f t="shared" si="1331"/>
        <v>0</v>
      </c>
      <c r="AZ547" s="21">
        <f t="shared" si="1332"/>
        <v>0</v>
      </c>
      <c r="BA547" s="21">
        <f t="shared" si="1333"/>
        <v>0</v>
      </c>
      <c r="BB547" s="21">
        <f t="shared" si="1334"/>
        <v>131.5</v>
      </c>
      <c r="BC547" s="21">
        <f t="shared" si="1335"/>
        <v>582.95945945945948</v>
      </c>
      <c r="BD547" s="21">
        <f t="shared" si="1336"/>
        <v>510.7162162162162</v>
      </c>
      <c r="BE547" s="21">
        <f t="shared" si="1337"/>
        <v>272.76351351351349</v>
      </c>
      <c r="BF547" s="21">
        <f t="shared" si="1338"/>
        <v>0</v>
      </c>
      <c r="BG547" s="21">
        <f t="shared" si="1339"/>
        <v>0</v>
      </c>
      <c r="BH547" s="21">
        <f t="shared" si="1340"/>
        <v>0</v>
      </c>
      <c r="BI547" s="21">
        <f t="shared" si="1341"/>
        <v>0</v>
      </c>
      <c r="BJ547" s="21">
        <f t="shared" si="1342"/>
        <v>0</v>
      </c>
      <c r="BK547" s="17">
        <f t="shared" si="1343"/>
        <v>0</v>
      </c>
      <c r="BL547" s="22">
        <f t="shared" si="1344"/>
        <v>0</v>
      </c>
      <c r="BM547" s="22">
        <f t="shared" si="1345"/>
        <v>438.95609999999999</v>
      </c>
      <c r="BN547" s="22">
        <f t="shared" si="1346"/>
        <v>0</v>
      </c>
      <c r="BO547" s="22">
        <f t="shared" si="1347"/>
        <v>0</v>
      </c>
      <c r="BP547" s="22">
        <f t="shared" si="1348"/>
        <v>0</v>
      </c>
      <c r="BQ547" s="22">
        <f t="shared" si="1349"/>
        <v>0</v>
      </c>
      <c r="BR547" s="22">
        <f t="shared" si="1350"/>
        <v>0</v>
      </c>
      <c r="BS547" s="22">
        <f t="shared" si="1351"/>
        <v>0</v>
      </c>
      <c r="BT547" s="22">
        <f t="shared" si="1352"/>
        <v>0</v>
      </c>
      <c r="BU547" s="22">
        <f t="shared" si="1353"/>
        <v>0</v>
      </c>
      <c r="BV547" s="22">
        <f t="shared" si="1354"/>
        <v>0</v>
      </c>
      <c r="BW547" s="22">
        <f t="shared" si="1355"/>
        <v>0</v>
      </c>
      <c r="BX547" s="22">
        <f t="shared" si="1356"/>
        <v>0</v>
      </c>
      <c r="BY547" s="22">
        <f t="shared" si="1357"/>
        <v>0</v>
      </c>
      <c r="BZ547" s="22">
        <f t="shared" si="1358"/>
        <v>0</v>
      </c>
      <c r="CA547" s="22">
        <f t="shared" si="1359"/>
        <v>0</v>
      </c>
      <c r="CB547" s="22">
        <f t="shared" si="1360"/>
        <v>0</v>
      </c>
      <c r="CC547" s="22">
        <f t="shared" si="1361"/>
        <v>38.534759999999999</v>
      </c>
      <c r="CD547" s="22">
        <f t="shared" si="1362"/>
        <v>170.83044000000001</v>
      </c>
      <c r="CE547" s="22">
        <f t="shared" si="1363"/>
        <v>149.66028</v>
      </c>
      <c r="CF547" s="22">
        <f t="shared" si="1364"/>
        <v>79.930620000000005</v>
      </c>
      <c r="CG547" s="22">
        <f t="shared" si="1365"/>
        <v>0</v>
      </c>
      <c r="CH547" s="22">
        <f t="shared" si="1366"/>
        <v>0</v>
      </c>
      <c r="CI547" s="22">
        <f t="shared" si="1367"/>
        <v>0</v>
      </c>
      <c r="CJ547" s="22">
        <f t="shared" si="1368"/>
        <v>0</v>
      </c>
      <c r="CK547" s="22">
        <f t="shared" si="1369"/>
        <v>0</v>
      </c>
    </row>
    <row r="548" spans="1:89" x14ac:dyDescent="0.25">
      <c r="A548" t="str">
        <f>VLOOKUP($C548,'Tech Pallet'!$A:$J,10,0)</f>
        <v>NOV</v>
      </c>
      <c r="B548" s="30" t="str">
        <f>VLOOKUP(C548,'Tech Pallet'!A:I,3,0)</f>
        <v>Facepieces</v>
      </c>
      <c r="C548" s="12">
        <f>VLOOKUP($D548,'DU -UCC'!B:C,2,0)</f>
        <v>64341109</v>
      </c>
      <c r="D548" s="94">
        <v>10077567003482</v>
      </c>
      <c r="E548" s="95" t="s">
        <v>180</v>
      </c>
      <c r="S548" s="95">
        <v>13170</v>
      </c>
      <c r="T548" s="95">
        <v>21450</v>
      </c>
      <c r="U548" s="95">
        <v>47393.274689940597</v>
      </c>
      <c r="V548" s="95">
        <v>57431.768539713958</v>
      </c>
      <c r="W548" s="95">
        <v>71436.830203903824</v>
      </c>
      <c r="X548" s="95">
        <v>73009.797012861192</v>
      </c>
      <c r="Y548" s="95">
        <v>55269.036616763959</v>
      </c>
      <c r="Z548" s="95">
        <v>36822.325782414504</v>
      </c>
      <c r="AA548" s="95">
        <v>33691.399516117701</v>
      </c>
      <c r="AB548" s="95">
        <v>27523.492511718043</v>
      </c>
      <c r="AC548" s="95">
        <v>19724.393167291499</v>
      </c>
      <c r="AD548" s="95">
        <v>20054.03307395101</v>
      </c>
      <c r="AE548" s="23">
        <f t="shared" si="1313"/>
        <v>476976.35111467633</v>
      </c>
      <c r="AF548">
        <f>VLOOKUP($C548,'Tech Pallet'!$A:$I,9,0)</f>
        <v>210</v>
      </c>
      <c r="AG548">
        <f>VLOOKUP($C548,'Tech Pallet'!$A:$H,8,0)</f>
        <v>2E-3</v>
      </c>
      <c r="AH548" s="25">
        <f t="shared" si="1314"/>
        <v>0</v>
      </c>
      <c r="AI548" s="25">
        <f t="shared" si="1315"/>
        <v>476976.35111467633</v>
      </c>
      <c r="AJ548" s="8">
        <f t="shared" si="1316"/>
        <v>0</v>
      </c>
      <c r="AK548" s="21">
        <f t="shared" si="1317"/>
        <v>0</v>
      </c>
      <c r="AL548" s="20">
        <f t="shared" si="1318"/>
        <v>2271.3159576889348</v>
      </c>
      <c r="AM548" s="21">
        <f t="shared" si="1319"/>
        <v>0</v>
      </c>
      <c r="AN548" s="21">
        <f t="shared" si="1320"/>
        <v>0</v>
      </c>
      <c r="AO548" s="21">
        <f t="shared" si="1321"/>
        <v>0</v>
      </c>
      <c r="AP548" s="21">
        <f t="shared" si="1322"/>
        <v>0</v>
      </c>
      <c r="AQ548" s="21">
        <f t="shared" si="1323"/>
        <v>0</v>
      </c>
      <c r="AR548" s="21">
        <f t="shared" si="1324"/>
        <v>0</v>
      </c>
      <c r="AS548" s="21">
        <f t="shared" si="1325"/>
        <v>0</v>
      </c>
      <c r="AT548" s="21">
        <f t="shared" si="1326"/>
        <v>0</v>
      </c>
      <c r="AU548" s="21">
        <f t="shared" si="1327"/>
        <v>0</v>
      </c>
      <c r="AV548" s="21">
        <f t="shared" si="1328"/>
        <v>0</v>
      </c>
      <c r="AW548" s="21">
        <f t="shared" si="1329"/>
        <v>0</v>
      </c>
      <c r="AX548" s="21">
        <f t="shared" si="1330"/>
        <v>0</v>
      </c>
      <c r="AY548" s="21">
        <f t="shared" si="1331"/>
        <v>62.714285714285715</v>
      </c>
      <c r="AZ548" s="21">
        <f t="shared" si="1332"/>
        <v>102.14285714285714</v>
      </c>
      <c r="BA548" s="21">
        <f t="shared" si="1333"/>
        <v>225.68226042828857</v>
      </c>
      <c r="BB548" s="21">
        <f t="shared" si="1334"/>
        <v>273.48461209387597</v>
      </c>
      <c r="BC548" s="21">
        <f t="shared" si="1335"/>
        <v>340.17538192335155</v>
      </c>
      <c r="BD548" s="21">
        <f t="shared" si="1336"/>
        <v>347.6657000612438</v>
      </c>
      <c r="BE548" s="21">
        <f t="shared" si="1337"/>
        <v>263.18588865125696</v>
      </c>
      <c r="BF548" s="21">
        <f t="shared" si="1338"/>
        <v>175.34440848768813</v>
      </c>
      <c r="BG548" s="21">
        <f t="shared" si="1339"/>
        <v>160.43523579103666</v>
      </c>
      <c r="BH548" s="21">
        <f t="shared" si="1340"/>
        <v>131.06425005580022</v>
      </c>
      <c r="BI548" s="21">
        <f t="shared" si="1341"/>
        <v>93.92568174900714</v>
      </c>
      <c r="BJ548" s="21">
        <f t="shared" si="1342"/>
        <v>95.495395590242907</v>
      </c>
      <c r="BK548" s="17">
        <f t="shared" si="1343"/>
        <v>0</v>
      </c>
      <c r="BL548" s="22">
        <f t="shared" si="1344"/>
        <v>0</v>
      </c>
      <c r="BM548" s="22">
        <f t="shared" si="1345"/>
        <v>953.95270222935267</v>
      </c>
      <c r="BN548" s="22">
        <f t="shared" si="1346"/>
        <v>0</v>
      </c>
      <c r="BO548" s="22">
        <f t="shared" si="1347"/>
        <v>0</v>
      </c>
      <c r="BP548" s="22">
        <f t="shared" si="1348"/>
        <v>0</v>
      </c>
      <c r="BQ548" s="22">
        <f t="shared" si="1349"/>
        <v>0</v>
      </c>
      <c r="BR548" s="22">
        <f t="shared" si="1350"/>
        <v>0</v>
      </c>
      <c r="BS548" s="22">
        <f t="shared" si="1351"/>
        <v>0</v>
      </c>
      <c r="BT548" s="22">
        <f t="shared" si="1352"/>
        <v>0</v>
      </c>
      <c r="BU548" s="22">
        <f t="shared" si="1353"/>
        <v>0</v>
      </c>
      <c r="BV548" s="22">
        <f t="shared" si="1354"/>
        <v>0</v>
      </c>
      <c r="BW548" s="22">
        <f t="shared" si="1355"/>
        <v>0</v>
      </c>
      <c r="BX548" s="22">
        <f t="shared" si="1356"/>
        <v>0</v>
      </c>
      <c r="BY548" s="22">
        <f t="shared" si="1357"/>
        <v>0</v>
      </c>
      <c r="BZ548" s="22">
        <f t="shared" si="1358"/>
        <v>26.34</v>
      </c>
      <c r="CA548" s="22">
        <f t="shared" si="1359"/>
        <v>42.9</v>
      </c>
      <c r="CB548" s="22">
        <f t="shared" si="1360"/>
        <v>94.786549379881194</v>
      </c>
      <c r="CC548" s="22">
        <f t="shared" si="1361"/>
        <v>114.86353707942791</v>
      </c>
      <c r="CD548" s="22">
        <f t="shared" si="1362"/>
        <v>142.87366040780765</v>
      </c>
      <c r="CE548" s="22">
        <f t="shared" si="1363"/>
        <v>146.0195940257224</v>
      </c>
      <c r="CF548" s="22">
        <f t="shared" si="1364"/>
        <v>110.53807323352792</v>
      </c>
      <c r="CG548" s="22">
        <f t="shared" si="1365"/>
        <v>73.644651564829005</v>
      </c>
      <c r="CH548" s="22">
        <f t="shared" si="1366"/>
        <v>67.382799032235397</v>
      </c>
      <c r="CI548" s="22">
        <f t="shared" si="1367"/>
        <v>55.046985023436086</v>
      </c>
      <c r="CJ548" s="22">
        <f t="shared" si="1368"/>
        <v>39.448786334582998</v>
      </c>
      <c r="CK548" s="22">
        <f t="shared" si="1369"/>
        <v>40.108066147902022</v>
      </c>
    </row>
    <row r="549" spans="1:89" x14ac:dyDescent="0.25">
      <c r="A549" t="str">
        <f>VLOOKUP($C549,'Tech Pallet'!$A:$J,10,0)</f>
        <v>PIC</v>
      </c>
      <c r="B549" s="30" t="str">
        <f>VLOOKUP(C549,'Tech Pallet'!A:I,3,0)</f>
        <v>Talenti</v>
      </c>
      <c r="C549" s="12">
        <f>VLOOKUP($D549,'DU -UCC'!B:C,2,0)</f>
        <v>68867744</v>
      </c>
      <c r="D549" s="94">
        <v>10186852001079</v>
      </c>
      <c r="E549" s="95" t="s">
        <v>181</v>
      </c>
      <c r="S549" s="95">
        <v>22845</v>
      </c>
      <c r="T549" s="95">
        <v>33480</v>
      </c>
      <c r="U549" s="95">
        <v>46901.933742902263</v>
      </c>
      <c r="V549" s="95">
        <v>42298.451212615255</v>
      </c>
      <c r="W549" s="95">
        <v>51549.705112925054</v>
      </c>
      <c r="X549" s="95">
        <v>50437.734121533613</v>
      </c>
      <c r="Y549" s="95">
        <v>41971.253031966407</v>
      </c>
      <c r="Z549" s="95">
        <v>40021.526880495614</v>
      </c>
      <c r="AA549" s="95">
        <v>38741.997381499779</v>
      </c>
      <c r="AB549" s="95">
        <v>39474.414096088876</v>
      </c>
      <c r="AC549" s="95">
        <v>37844.923351171092</v>
      </c>
      <c r="AD549" s="95">
        <v>30183.855558222509</v>
      </c>
      <c r="AE549" s="23">
        <f t="shared" si="1313"/>
        <v>475750.79448942048</v>
      </c>
      <c r="AF549">
        <f>VLOOKUP($C549,'Tech Pallet'!$A:$I,9,0)</f>
        <v>255</v>
      </c>
      <c r="AG549">
        <f>VLOOKUP($C549,'Tech Pallet'!$A:$H,8,0)</f>
        <v>3.552E-3</v>
      </c>
      <c r="AH549" s="25">
        <f t="shared" si="1314"/>
        <v>0</v>
      </c>
      <c r="AI549" s="25">
        <f t="shared" si="1315"/>
        <v>475750.79448942048</v>
      </c>
      <c r="AJ549" s="8">
        <f t="shared" si="1316"/>
        <v>0</v>
      </c>
      <c r="AK549" s="21">
        <f t="shared" si="1317"/>
        <v>0</v>
      </c>
      <c r="AL549" s="20">
        <f t="shared" si="1318"/>
        <v>1865.6893901545902</v>
      </c>
      <c r="AM549" s="21">
        <f t="shared" si="1319"/>
        <v>0</v>
      </c>
      <c r="AN549" s="21">
        <f t="shared" si="1320"/>
        <v>0</v>
      </c>
      <c r="AO549" s="21">
        <f t="shared" si="1321"/>
        <v>0</v>
      </c>
      <c r="AP549" s="21">
        <f t="shared" si="1322"/>
        <v>0</v>
      </c>
      <c r="AQ549" s="21">
        <f t="shared" si="1323"/>
        <v>0</v>
      </c>
      <c r="AR549" s="21">
        <f t="shared" si="1324"/>
        <v>0</v>
      </c>
      <c r="AS549" s="21">
        <f t="shared" si="1325"/>
        <v>0</v>
      </c>
      <c r="AT549" s="21">
        <f t="shared" si="1326"/>
        <v>0</v>
      </c>
      <c r="AU549" s="21">
        <f t="shared" si="1327"/>
        <v>0</v>
      </c>
      <c r="AV549" s="21">
        <f t="shared" si="1328"/>
        <v>0</v>
      </c>
      <c r="AW549" s="21">
        <f t="shared" si="1329"/>
        <v>0</v>
      </c>
      <c r="AX549" s="21">
        <f t="shared" si="1330"/>
        <v>0</v>
      </c>
      <c r="AY549" s="21">
        <f t="shared" si="1331"/>
        <v>89.588235294117652</v>
      </c>
      <c r="AZ549" s="21">
        <f t="shared" si="1332"/>
        <v>131.29411764705881</v>
      </c>
      <c r="BA549" s="21">
        <f t="shared" si="1333"/>
        <v>183.92915193295005</v>
      </c>
      <c r="BB549" s="21">
        <f t="shared" si="1334"/>
        <v>165.87627926515788</v>
      </c>
      <c r="BC549" s="21">
        <f t="shared" si="1335"/>
        <v>202.15570632519629</v>
      </c>
      <c r="BD549" s="21">
        <f t="shared" si="1336"/>
        <v>197.79503577072006</v>
      </c>
      <c r="BE549" s="21">
        <f t="shared" si="1337"/>
        <v>164.5931491449663</v>
      </c>
      <c r="BF549" s="21">
        <f t="shared" si="1338"/>
        <v>156.9471642372377</v>
      </c>
      <c r="BG549" s="21">
        <f t="shared" si="1339"/>
        <v>151.92940149607756</v>
      </c>
      <c r="BH549" s="21">
        <f t="shared" si="1340"/>
        <v>154.8016239062309</v>
      </c>
      <c r="BI549" s="21">
        <f t="shared" si="1341"/>
        <v>148.41146412223958</v>
      </c>
      <c r="BJ549" s="21">
        <f t="shared" si="1342"/>
        <v>118.36806101263728</v>
      </c>
      <c r="BK549" s="17">
        <f t="shared" si="1343"/>
        <v>0</v>
      </c>
      <c r="BL549" s="22">
        <f t="shared" si="1344"/>
        <v>0</v>
      </c>
      <c r="BM549" s="22">
        <f t="shared" si="1345"/>
        <v>1689.8668220264217</v>
      </c>
      <c r="BN549" s="22">
        <f t="shared" si="1346"/>
        <v>0</v>
      </c>
      <c r="BO549" s="22">
        <f t="shared" si="1347"/>
        <v>0</v>
      </c>
      <c r="BP549" s="22">
        <f t="shared" si="1348"/>
        <v>0</v>
      </c>
      <c r="BQ549" s="22">
        <f t="shared" si="1349"/>
        <v>0</v>
      </c>
      <c r="BR549" s="22">
        <f t="shared" si="1350"/>
        <v>0</v>
      </c>
      <c r="BS549" s="22">
        <f t="shared" si="1351"/>
        <v>0</v>
      </c>
      <c r="BT549" s="22">
        <f t="shared" si="1352"/>
        <v>0</v>
      </c>
      <c r="BU549" s="22">
        <f t="shared" si="1353"/>
        <v>0</v>
      </c>
      <c r="BV549" s="22">
        <f t="shared" si="1354"/>
        <v>0</v>
      </c>
      <c r="BW549" s="22">
        <f t="shared" si="1355"/>
        <v>0</v>
      </c>
      <c r="BX549" s="22">
        <f t="shared" si="1356"/>
        <v>0</v>
      </c>
      <c r="BY549" s="22">
        <f t="shared" si="1357"/>
        <v>0</v>
      </c>
      <c r="BZ549" s="22">
        <f t="shared" si="1358"/>
        <v>81.145440000000008</v>
      </c>
      <c r="CA549" s="22">
        <f t="shared" si="1359"/>
        <v>118.92096000000001</v>
      </c>
      <c r="CB549" s="22">
        <f t="shared" si="1360"/>
        <v>166.59566865478885</v>
      </c>
      <c r="CC549" s="22">
        <f t="shared" si="1361"/>
        <v>150.24409870720939</v>
      </c>
      <c r="CD549" s="22">
        <f t="shared" si="1362"/>
        <v>183.10455256110978</v>
      </c>
      <c r="CE549" s="22">
        <f t="shared" si="1363"/>
        <v>179.15483159968738</v>
      </c>
      <c r="CF549" s="22">
        <f t="shared" si="1364"/>
        <v>149.08189076954469</v>
      </c>
      <c r="CG549" s="22">
        <f t="shared" si="1365"/>
        <v>142.15646347952043</v>
      </c>
      <c r="CH549" s="22">
        <f t="shared" si="1366"/>
        <v>137.61157469908721</v>
      </c>
      <c r="CI549" s="22">
        <f t="shared" si="1367"/>
        <v>140.21311886930769</v>
      </c>
      <c r="CJ549" s="22">
        <f t="shared" si="1368"/>
        <v>134.42516774335971</v>
      </c>
      <c r="CK549" s="22">
        <f t="shared" si="1369"/>
        <v>107.21305494280635</v>
      </c>
    </row>
    <row r="550" spans="1:89" x14ac:dyDescent="0.25">
      <c r="A550" t="str">
        <f>VLOOKUP($C550,'Tech Pallet'!$A:$J,10,0)</f>
        <v>PIC</v>
      </c>
      <c r="B550" s="30" t="str">
        <f>VLOOKUP(C550,'Tech Pallet'!A:I,3,0)</f>
        <v>BJ PTS</v>
      </c>
      <c r="C550" s="12">
        <f>VLOOKUP($D550,'DU -UCC'!B:C,2,0)</f>
        <v>67430513</v>
      </c>
      <c r="D550" s="94">
        <v>10076840100818</v>
      </c>
      <c r="E550" s="95" t="s">
        <v>182</v>
      </c>
      <c r="S550" s="95">
        <v>28853</v>
      </c>
      <c r="T550" s="95">
        <v>32955</v>
      </c>
      <c r="U550" s="95">
        <v>43146.108703431397</v>
      </c>
      <c r="V550" s="95">
        <v>36415.293445584713</v>
      </c>
      <c r="W550" s="95">
        <v>40227.710784744493</v>
      </c>
      <c r="X550" s="95">
        <v>42120.844851469868</v>
      </c>
      <c r="Y550" s="95">
        <v>33995.508880389454</v>
      </c>
      <c r="Z550" s="95">
        <v>36109.499336854984</v>
      </c>
      <c r="AA550" s="95">
        <v>30441.149477012063</v>
      </c>
      <c r="AB550" s="95">
        <v>29824.958198559631</v>
      </c>
      <c r="AC550" s="95">
        <v>27947.740334665483</v>
      </c>
      <c r="AD550" s="95">
        <v>26145.734289302556</v>
      </c>
      <c r="AE550" s="23">
        <f t="shared" si="1313"/>
        <v>408182.54830201459</v>
      </c>
      <c r="AF550">
        <f>VLOOKUP($C550,'Tech Pallet'!$A:$I,9,0)</f>
        <v>240</v>
      </c>
      <c r="AG550">
        <f>VLOOKUP($C550,'Tech Pallet'!$A:$H,8,0)</f>
        <v>3.7839999999999996E-3</v>
      </c>
      <c r="AH550" s="25">
        <f t="shared" si="1314"/>
        <v>0</v>
      </c>
      <c r="AI550" s="25">
        <f t="shared" si="1315"/>
        <v>408182.54830201459</v>
      </c>
      <c r="AJ550" s="8">
        <f t="shared" si="1316"/>
        <v>0</v>
      </c>
      <c r="AK550" s="21">
        <f t="shared" si="1317"/>
        <v>0</v>
      </c>
      <c r="AL550" s="20">
        <f t="shared" si="1318"/>
        <v>1700.7606179250608</v>
      </c>
      <c r="AM550" s="21">
        <f t="shared" si="1319"/>
        <v>0</v>
      </c>
      <c r="AN550" s="21">
        <f t="shared" si="1320"/>
        <v>0</v>
      </c>
      <c r="AO550" s="21">
        <f t="shared" si="1321"/>
        <v>0</v>
      </c>
      <c r="AP550" s="21">
        <f t="shared" si="1322"/>
        <v>0</v>
      </c>
      <c r="AQ550" s="21">
        <f t="shared" si="1323"/>
        <v>0</v>
      </c>
      <c r="AR550" s="21">
        <f t="shared" si="1324"/>
        <v>0</v>
      </c>
      <c r="AS550" s="21">
        <f t="shared" si="1325"/>
        <v>0</v>
      </c>
      <c r="AT550" s="21">
        <f t="shared" si="1326"/>
        <v>0</v>
      </c>
      <c r="AU550" s="21">
        <f t="shared" si="1327"/>
        <v>0</v>
      </c>
      <c r="AV550" s="21">
        <f t="shared" si="1328"/>
        <v>0</v>
      </c>
      <c r="AW550" s="21">
        <f t="shared" si="1329"/>
        <v>0</v>
      </c>
      <c r="AX550" s="21">
        <f t="shared" si="1330"/>
        <v>0</v>
      </c>
      <c r="AY550" s="21">
        <f t="shared" si="1331"/>
        <v>120.22083333333333</v>
      </c>
      <c r="AZ550" s="21">
        <f t="shared" si="1332"/>
        <v>137.3125</v>
      </c>
      <c r="BA550" s="21">
        <f t="shared" si="1333"/>
        <v>179.77545293096415</v>
      </c>
      <c r="BB550" s="21">
        <f t="shared" si="1334"/>
        <v>151.73038935660298</v>
      </c>
      <c r="BC550" s="21">
        <f t="shared" si="1335"/>
        <v>167.61546160310206</v>
      </c>
      <c r="BD550" s="21">
        <f t="shared" si="1336"/>
        <v>175.50352021445778</v>
      </c>
      <c r="BE550" s="21">
        <f t="shared" si="1337"/>
        <v>141.6479536682894</v>
      </c>
      <c r="BF550" s="21">
        <f t="shared" si="1338"/>
        <v>150.45624723689576</v>
      </c>
      <c r="BG550" s="21">
        <f t="shared" si="1339"/>
        <v>126.8381228208836</v>
      </c>
      <c r="BH550" s="21">
        <f t="shared" si="1340"/>
        <v>124.27065916066513</v>
      </c>
      <c r="BI550" s="21">
        <f t="shared" si="1341"/>
        <v>116.44891806110618</v>
      </c>
      <c r="BJ550" s="21">
        <f t="shared" si="1342"/>
        <v>108.94055953876065</v>
      </c>
      <c r="BK550" s="17">
        <f t="shared" si="1343"/>
        <v>0</v>
      </c>
      <c r="BL550" s="22">
        <f t="shared" si="1344"/>
        <v>0</v>
      </c>
      <c r="BM550" s="22">
        <f t="shared" si="1345"/>
        <v>1544.5627627748231</v>
      </c>
      <c r="BN550" s="22">
        <f t="shared" si="1346"/>
        <v>0</v>
      </c>
      <c r="BO550" s="22">
        <f t="shared" si="1347"/>
        <v>0</v>
      </c>
      <c r="BP550" s="22">
        <f t="shared" si="1348"/>
        <v>0</v>
      </c>
      <c r="BQ550" s="22">
        <f t="shared" si="1349"/>
        <v>0</v>
      </c>
      <c r="BR550" s="22">
        <f t="shared" si="1350"/>
        <v>0</v>
      </c>
      <c r="BS550" s="22">
        <f t="shared" si="1351"/>
        <v>0</v>
      </c>
      <c r="BT550" s="22">
        <f t="shared" si="1352"/>
        <v>0</v>
      </c>
      <c r="BU550" s="22">
        <f t="shared" si="1353"/>
        <v>0</v>
      </c>
      <c r="BV550" s="22">
        <f t="shared" si="1354"/>
        <v>0</v>
      </c>
      <c r="BW550" s="22">
        <f t="shared" si="1355"/>
        <v>0</v>
      </c>
      <c r="BX550" s="22">
        <f t="shared" si="1356"/>
        <v>0</v>
      </c>
      <c r="BY550" s="22">
        <f t="shared" si="1357"/>
        <v>0</v>
      </c>
      <c r="BZ550" s="22">
        <f t="shared" si="1358"/>
        <v>109.17975199999999</v>
      </c>
      <c r="CA550" s="22">
        <f t="shared" si="1359"/>
        <v>124.70171999999998</v>
      </c>
      <c r="CB550" s="22">
        <f t="shared" si="1360"/>
        <v>163.2648753337844</v>
      </c>
      <c r="CC550" s="22">
        <f t="shared" si="1361"/>
        <v>137.79547039809253</v>
      </c>
      <c r="CD550" s="22">
        <f t="shared" si="1362"/>
        <v>152.22165760947314</v>
      </c>
      <c r="CE550" s="22">
        <f t="shared" si="1363"/>
        <v>159.38527691796196</v>
      </c>
      <c r="CF550" s="22">
        <f t="shared" si="1364"/>
        <v>128.63900560339368</v>
      </c>
      <c r="CG550" s="22">
        <f t="shared" si="1365"/>
        <v>136.63834549065925</v>
      </c>
      <c r="CH550" s="22">
        <f t="shared" si="1366"/>
        <v>115.18930962101363</v>
      </c>
      <c r="CI550" s="22">
        <f t="shared" si="1367"/>
        <v>112.85764182334962</v>
      </c>
      <c r="CJ550" s="22">
        <f t="shared" si="1368"/>
        <v>105.75424942637417</v>
      </c>
      <c r="CK550" s="22">
        <f t="shared" si="1369"/>
        <v>98.935458550720867</v>
      </c>
    </row>
    <row r="551" spans="1:89" x14ac:dyDescent="0.25">
      <c r="A551" t="str">
        <f>VLOOKUP($C551,'Tech Pallet'!$A:$J,10,0)</f>
        <v>PIC</v>
      </c>
      <c r="B551" s="30" t="str">
        <f>VLOOKUP(C551,'Tech Pallet'!A:I,3,0)</f>
        <v>Talenti</v>
      </c>
      <c r="C551" s="12">
        <f>VLOOKUP($D551,'DU -UCC'!B:C,2,0)</f>
        <v>68860659</v>
      </c>
      <c r="D551" s="94">
        <v>20186852000604</v>
      </c>
      <c r="E551" s="95" t="s">
        <v>183</v>
      </c>
      <c r="S551" s="95">
        <v>31865</v>
      </c>
      <c r="T551" s="95">
        <v>38326</v>
      </c>
      <c r="U551" s="95">
        <v>41437.449726139545</v>
      </c>
      <c r="V551" s="95">
        <v>41700.460857874452</v>
      </c>
      <c r="W551" s="95">
        <v>42604.195417524723</v>
      </c>
      <c r="X551" s="95">
        <v>48695.227239841435</v>
      </c>
      <c r="Y551" s="95">
        <v>38983.344348037135</v>
      </c>
      <c r="Z551" s="95">
        <v>33082.168249314491</v>
      </c>
      <c r="AA551" s="95">
        <v>35379.918983984797</v>
      </c>
      <c r="AB551" s="95">
        <v>33057.028785275725</v>
      </c>
      <c r="AC551" s="95">
        <v>27970.88973156568</v>
      </c>
      <c r="AD551" s="95">
        <v>22908.925044337557</v>
      </c>
      <c r="AE551" s="23">
        <f t="shared" si="1313"/>
        <v>436010.60838389554</v>
      </c>
      <c r="AF551">
        <f>VLOOKUP($C551,'Tech Pallet'!$A:$I,9,0)</f>
        <v>255</v>
      </c>
      <c r="AG551">
        <f>VLOOKUP($C551,'Tech Pallet'!$A:$H,8,0)</f>
        <v>3.7839999999999996E-3</v>
      </c>
      <c r="AH551" s="25">
        <f t="shared" si="1314"/>
        <v>0</v>
      </c>
      <c r="AI551" s="25">
        <f t="shared" si="1315"/>
        <v>436010.60838389554</v>
      </c>
      <c r="AJ551" s="8">
        <f t="shared" si="1316"/>
        <v>0</v>
      </c>
      <c r="AK551" s="21">
        <f t="shared" si="1317"/>
        <v>0</v>
      </c>
      <c r="AL551" s="20">
        <f t="shared" si="1318"/>
        <v>1709.8455230741001</v>
      </c>
      <c r="AM551" s="21">
        <f t="shared" si="1319"/>
        <v>0</v>
      </c>
      <c r="AN551" s="21">
        <f t="shared" si="1320"/>
        <v>0</v>
      </c>
      <c r="AO551" s="21">
        <f t="shared" si="1321"/>
        <v>0</v>
      </c>
      <c r="AP551" s="21">
        <f t="shared" si="1322"/>
        <v>0</v>
      </c>
      <c r="AQ551" s="21">
        <f t="shared" si="1323"/>
        <v>0</v>
      </c>
      <c r="AR551" s="21">
        <f t="shared" si="1324"/>
        <v>0</v>
      </c>
      <c r="AS551" s="21">
        <f t="shared" si="1325"/>
        <v>0</v>
      </c>
      <c r="AT551" s="21">
        <f t="shared" si="1326"/>
        <v>0</v>
      </c>
      <c r="AU551" s="21">
        <f t="shared" si="1327"/>
        <v>0</v>
      </c>
      <c r="AV551" s="21">
        <f t="shared" si="1328"/>
        <v>0</v>
      </c>
      <c r="AW551" s="21">
        <f t="shared" si="1329"/>
        <v>0</v>
      </c>
      <c r="AX551" s="21">
        <f t="shared" si="1330"/>
        <v>0</v>
      </c>
      <c r="AY551" s="21">
        <f t="shared" si="1331"/>
        <v>124.96078431372548</v>
      </c>
      <c r="AZ551" s="21">
        <f t="shared" si="1332"/>
        <v>150.29803921568629</v>
      </c>
      <c r="BA551" s="21">
        <f t="shared" si="1333"/>
        <v>162.49980284760605</v>
      </c>
      <c r="BB551" s="21">
        <f t="shared" si="1334"/>
        <v>163.53121905048803</v>
      </c>
      <c r="BC551" s="21">
        <f t="shared" si="1335"/>
        <v>167.07527614715576</v>
      </c>
      <c r="BD551" s="21">
        <f t="shared" si="1336"/>
        <v>190.96167545035857</v>
      </c>
      <c r="BE551" s="21">
        <f t="shared" si="1337"/>
        <v>152.87586018838093</v>
      </c>
      <c r="BF551" s="21">
        <f t="shared" si="1338"/>
        <v>129.73399313456662</v>
      </c>
      <c r="BG551" s="21">
        <f t="shared" si="1339"/>
        <v>138.74478032935215</v>
      </c>
      <c r="BH551" s="21">
        <f t="shared" si="1340"/>
        <v>129.63540700108126</v>
      </c>
      <c r="BI551" s="21">
        <f t="shared" si="1341"/>
        <v>109.68976365319874</v>
      </c>
      <c r="BJ551" s="21">
        <f t="shared" si="1342"/>
        <v>89.838921742500219</v>
      </c>
      <c r="BK551" s="17">
        <f t="shared" si="1343"/>
        <v>0</v>
      </c>
      <c r="BL551" s="22">
        <f t="shared" si="1344"/>
        <v>0</v>
      </c>
      <c r="BM551" s="22">
        <f t="shared" si="1345"/>
        <v>1649.8641421246605</v>
      </c>
      <c r="BN551" s="22">
        <f t="shared" si="1346"/>
        <v>0</v>
      </c>
      <c r="BO551" s="22">
        <f t="shared" si="1347"/>
        <v>0</v>
      </c>
      <c r="BP551" s="22">
        <f t="shared" si="1348"/>
        <v>0</v>
      </c>
      <c r="BQ551" s="22">
        <f t="shared" si="1349"/>
        <v>0</v>
      </c>
      <c r="BR551" s="22">
        <f t="shared" si="1350"/>
        <v>0</v>
      </c>
      <c r="BS551" s="22">
        <f t="shared" si="1351"/>
        <v>0</v>
      </c>
      <c r="BT551" s="22">
        <f t="shared" si="1352"/>
        <v>0</v>
      </c>
      <c r="BU551" s="22">
        <f t="shared" si="1353"/>
        <v>0</v>
      </c>
      <c r="BV551" s="22">
        <f t="shared" si="1354"/>
        <v>0</v>
      </c>
      <c r="BW551" s="22">
        <f t="shared" si="1355"/>
        <v>0</v>
      </c>
      <c r="BX551" s="22">
        <f t="shared" si="1356"/>
        <v>0</v>
      </c>
      <c r="BY551" s="22">
        <f t="shared" si="1357"/>
        <v>0</v>
      </c>
      <c r="BZ551" s="22">
        <f t="shared" si="1358"/>
        <v>120.57715999999999</v>
      </c>
      <c r="CA551" s="22">
        <f t="shared" si="1359"/>
        <v>145.02558399999998</v>
      </c>
      <c r="CB551" s="22">
        <f t="shared" si="1360"/>
        <v>156.79930976371202</v>
      </c>
      <c r="CC551" s="22">
        <f t="shared" si="1361"/>
        <v>157.79454388619692</v>
      </c>
      <c r="CD551" s="22">
        <f t="shared" si="1362"/>
        <v>161.21427545991352</v>
      </c>
      <c r="CE551" s="22">
        <f t="shared" si="1363"/>
        <v>184.26273987555996</v>
      </c>
      <c r="CF551" s="22">
        <f t="shared" si="1364"/>
        <v>147.5129750129725</v>
      </c>
      <c r="CG551" s="22">
        <f t="shared" si="1365"/>
        <v>125.18292465540603</v>
      </c>
      <c r="CH551" s="22">
        <f t="shared" si="1366"/>
        <v>133.87761343539844</v>
      </c>
      <c r="CI551" s="22">
        <f t="shared" si="1367"/>
        <v>125.08779692348332</v>
      </c>
      <c r="CJ551" s="22">
        <f t="shared" si="1368"/>
        <v>105.84184674424452</v>
      </c>
      <c r="CK551" s="22">
        <f t="shared" si="1369"/>
        <v>86.687372367773307</v>
      </c>
    </row>
    <row r="552" spans="1:89" x14ac:dyDescent="0.25">
      <c r="A552" t="str">
        <f>VLOOKUP($C552,'Tech Pallet'!$A:$J,10,0)</f>
        <v>NOV</v>
      </c>
      <c r="B552" s="30" t="str">
        <f>VLOOKUP(C552,'Tech Pallet'!A:I,3,0)</f>
        <v>EDF</v>
      </c>
      <c r="C552" s="12">
        <f>VLOOKUP($D552,'DU -UCC'!B:C,2,0)</f>
        <v>68709233</v>
      </c>
      <c r="D552" s="94">
        <v>10075856011200</v>
      </c>
      <c r="E552" s="95" t="s">
        <v>184</v>
      </c>
      <c r="S552" s="95">
        <v>26016</v>
      </c>
      <c r="T552" s="95">
        <v>30288</v>
      </c>
      <c r="U552" s="95">
        <v>44929.471919147756</v>
      </c>
      <c r="V552" s="95">
        <v>36119.006624150119</v>
      </c>
      <c r="W552" s="95">
        <v>41135.221658701135</v>
      </c>
      <c r="X552" s="95">
        <v>51422.268718684536</v>
      </c>
      <c r="Y552" s="95">
        <v>46943.914814680502</v>
      </c>
      <c r="Z552" s="95">
        <v>40393.079515914222</v>
      </c>
      <c r="AA552" s="95">
        <v>33414.05365890656</v>
      </c>
      <c r="AB552" s="95">
        <v>30132.914201511208</v>
      </c>
      <c r="AC552" s="95">
        <v>22817.995573060209</v>
      </c>
      <c r="AD552" s="95">
        <v>23615.48966354497</v>
      </c>
      <c r="AE552" s="23">
        <f t="shared" si="1313"/>
        <v>427227.41634830117</v>
      </c>
      <c r="AF552">
        <f>VLOOKUP($C552,'Tech Pallet'!$A:$I,9,0)</f>
        <v>132</v>
      </c>
      <c r="AG552">
        <f>VLOOKUP($C552,'Tech Pallet'!$A:$H,8,0)</f>
        <v>8.4960000000000001E-3</v>
      </c>
      <c r="AH552" s="25">
        <f t="shared" si="1314"/>
        <v>0</v>
      </c>
      <c r="AI552" s="25">
        <f t="shared" si="1315"/>
        <v>427227.41634830117</v>
      </c>
      <c r="AJ552" s="8">
        <f t="shared" si="1316"/>
        <v>0</v>
      </c>
      <c r="AK552" s="21">
        <f t="shared" si="1317"/>
        <v>0</v>
      </c>
      <c r="AL552" s="20">
        <f t="shared" si="1318"/>
        <v>3236.5713359719784</v>
      </c>
      <c r="AM552" s="21">
        <f t="shared" si="1319"/>
        <v>0</v>
      </c>
      <c r="AN552" s="21">
        <f t="shared" si="1320"/>
        <v>0</v>
      </c>
      <c r="AO552" s="21">
        <f t="shared" si="1321"/>
        <v>0</v>
      </c>
      <c r="AP552" s="21">
        <f t="shared" si="1322"/>
        <v>0</v>
      </c>
      <c r="AQ552" s="21">
        <f t="shared" si="1323"/>
        <v>0</v>
      </c>
      <c r="AR552" s="21">
        <f t="shared" si="1324"/>
        <v>0</v>
      </c>
      <c r="AS552" s="21">
        <f t="shared" si="1325"/>
        <v>0</v>
      </c>
      <c r="AT552" s="21">
        <f t="shared" si="1326"/>
        <v>0</v>
      </c>
      <c r="AU552" s="21">
        <f t="shared" si="1327"/>
        <v>0</v>
      </c>
      <c r="AV552" s="21">
        <f t="shared" si="1328"/>
        <v>0</v>
      </c>
      <c r="AW552" s="21">
        <f t="shared" si="1329"/>
        <v>0</v>
      </c>
      <c r="AX552" s="21">
        <f t="shared" si="1330"/>
        <v>0</v>
      </c>
      <c r="AY552" s="21">
        <f t="shared" si="1331"/>
        <v>197.09090909090909</v>
      </c>
      <c r="AZ552" s="21">
        <f t="shared" si="1332"/>
        <v>229.45454545454547</v>
      </c>
      <c r="BA552" s="21">
        <f t="shared" si="1333"/>
        <v>340.37478726627086</v>
      </c>
      <c r="BB552" s="21">
        <f t="shared" si="1334"/>
        <v>273.62883806174335</v>
      </c>
      <c r="BC552" s="21">
        <f t="shared" si="1335"/>
        <v>311.63046711137224</v>
      </c>
      <c r="BD552" s="21">
        <f t="shared" si="1336"/>
        <v>389.5626418082162</v>
      </c>
      <c r="BE552" s="21">
        <f t="shared" si="1337"/>
        <v>355.63571829303413</v>
      </c>
      <c r="BF552" s="21">
        <f t="shared" si="1338"/>
        <v>306.00817815086532</v>
      </c>
      <c r="BG552" s="21">
        <f t="shared" si="1339"/>
        <v>253.1367701432315</v>
      </c>
      <c r="BH552" s="21">
        <f t="shared" si="1340"/>
        <v>228.27965304175157</v>
      </c>
      <c r="BI552" s="21">
        <f t="shared" si="1341"/>
        <v>172.86360282621371</v>
      </c>
      <c r="BJ552" s="21">
        <f t="shared" si="1342"/>
        <v>178.90522472382554</v>
      </c>
      <c r="BK552" s="17">
        <f t="shared" si="1343"/>
        <v>0</v>
      </c>
      <c r="BL552" s="22">
        <f t="shared" si="1344"/>
        <v>0</v>
      </c>
      <c r="BM552" s="22">
        <f t="shared" si="1345"/>
        <v>3629.7241292951667</v>
      </c>
      <c r="BN552" s="22">
        <f t="shared" si="1346"/>
        <v>0</v>
      </c>
      <c r="BO552" s="22">
        <f t="shared" si="1347"/>
        <v>0</v>
      </c>
      <c r="BP552" s="22">
        <f t="shared" si="1348"/>
        <v>0</v>
      </c>
      <c r="BQ552" s="22">
        <f t="shared" si="1349"/>
        <v>0</v>
      </c>
      <c r="BR552" s="22">
        <f t="shared" si="1350"/>
        <v>0</v>
      </c>
      <c r="BS552" s="22">
        <f t="shared" si="1351"/>
        <v>0</v>
      </c>
      <c r="BT552" s="22">
        <f t="shared" si="1352"/>
        <v>0</v>
      </c>
      <c r="BU552" s="22">
        <f t="shared" si="1353"/>
        <v>0</v>
      </c>
      <c r="BV552" s="22">
        <f t="shared" si="1354"/>
        <v>0</v>
      </c>
      <c r="BW552" s="22">
        <f t="shared" si="1355"/>
        <v>0</v>
      </c>
      <c r="BX552" s="22">
        <f t="shared" si="1356"/>
        <v>0</v>
      </c>
      <c r="BY552" s="22">
        <f t="shared" si="1357"/>
        <v>0</v>
      </c>
      <c r="BZ552" s="22">
        <f t="shared" si="1358"/>
        <v>221.031936</v>
      </c>
      <c r="CA552" s="22">
        <f t="shared" si="1359"/>
        <v>257.32684799999998</v>
      </c>
      <c r="CB552" s="22">
        <f t="shared" si="1360"/>
        <v>381.72079342507936</v>
      </c>
      <c r="CC552" s="22">
        <f t="shared" si="1361"/>
        <v>306.86708027877944</v>
      </c>
      <c r="CD552" s="22">
        <f t="shared" si="1362"/>
        <v>349.48484321232485</v>
      </c>
      <c r="CE552" s="22">
        <f t="shared" si="1363"/>
        <v>436.88359503394383</v>
      </c>
      <c r="CF552" s="22">
        <f t="shared" si="1364"/>
        <v>398.83550026552552</v>
      </c>
      <c r="CG552" s="22">
        <f t="shared" si="1365"/>
        <v>343.17960356720721</v>
      </c>
      <c r="CH552" s="22">
        <f t="shared" si="1366"/>
        <v>283.88579988607012</v>
      </c>
      <c r="CI552" s="22">
        <f t="shared" si="1367"/>
        <v>256.00923905603923</v>
      </c>
      <c r="CJ552" s="22">
        <f t="shared" si="1368"/>
        <v>193.86169038871952</v>
      </c>
      <c r="CK552" s="22">
        <f t="shared" si="1369"/>
        <v>200.63720018147805</v>
      </c>
    </row>
    <row r="553" spans="1:89" x14ac:dyDescent="0.25">
      <c r="A553" t="str">
        <f>VLOOKUP($C553,'Tech Pallet'!$A:$J,10,0)</f>
        <v>NOV</v>
      </c>
      <c r="B553" s="30" t="str">
        <f>VLOOKUP(C553,'Tech Pallet'!A:I,3,0)</f>
        <v>MG Sticks</v>
      </c>
      <c r="C553" s="12">
        <f>VLOOKUP($D553,'DU -UCC'!B:C,2,0)</f>
        <v>69591665</v>
      </c>
      <c r="D553" s="94">
        <v>10077567721102</v>
      </c>
      <c r="E553" s="95" t="s">
        <v>185</v>
      </c>
      <c r="S553" s="95">
        <v>28678</v>
      </c>
      <c r="T553" s="95">
        <v>28707</v>
      </c>
      <c r="U553" s="95">
        <v>32543.56461722745</v>
      </c>
      <c r="V553" s="95">
        <v>39272.293557194753</v>
      </c>
      <c r="W553" s="95">
        <v>44411.513099923272</v>
      </c>
      <c r="X553" s="95">
        <v>44285.277265383826</v>
      </c>
      <c r="Y553" s="95">
        <v>41601.435632331297</v>
      </c>
      <c r="Z553" s="95">
        <v>42025.290249510741</v>
      </c>
      <c r="AA553" s="95">
        <v>38977.405507908647</v>
      </c>
      <c r="AB553" s="95">
        <v>28813.3367396051</v>
      </c>
      <c r="AC553" s="95">
        <v>20289.286344691493</v>
      </c>
      <c r="AD553" s="95">
        <v>20831.197872379755</v>
      </c>
      <c r="AE553" s="23">
        <f t="shared" si="1313"/>
        <v>410435.60088615632</v>
      </c>
      <c r="AF553">
        <f>VLOOKUP($C553,'Tech Pallet'!$A:$I,9,0)</f>
        <v>143</v>
      </c>
      <c r="AG553">
        <f>VLOOKUP($C553,'Tech Pallet'!$A:$H,8,0)</f>
        <v>4.2560000000000002E-3</v>
      </c>
      <c r="AH553" s="25">
        <f t="shared" si="1314"/>
        <v>0</v>
      </c>
      <c r="AI553" s="25">
        <f t="shared" si="1315"/>
        <v>410435.60088615632</v>
      </c>
      <c r="AJ553" s="8">
        <f t="shared" si="1316"/>
        <v>0</v>
      </c>
      <c r="AK553" s="21">
        <f t="shared" si="1317"/>
        <v>0</v>
      </c>
      <c r="AL553" s="20">
        <f t="shared" si="1318"/>
        <v>2870.1790271759182</v>
      </c>
      <c r="AM553" s="21">
        <f t="shared" si="1319"/>
        <v>0</v>
      </c>
      <c r="AN553" s="21">
        <f t="shared" si="1320"/>
        <v>0</v>
      </c>
      <c r="AO553" s="21">
        <f t="shared" si="1321"/>
        <v>0</v>
      </c>
      <c r="AP553" s="21">
        <f t="shared" si="1322"/>
        <v>0</v>
      </c>
      <c r="AQ553" s="21">
        <f t="shared" si="1323"/>
        <v>0</v>
      </c>
      <c r="AR553" s="21">
        <f t="shared" si="1324"/>
        <v>0</v>
      </c>
      <c r="AS553" s="21">
        <f t="shared" si="1325"/>
        <v>0</v>
      </c>
      <c r="AT553" s="21">
        <f t="shared" si="1326"/>
        <v>0</v>
      </c>
      <c r="AU553" s="21">
        <f t="shared" si="1327"/>
        <v>0</v>
      </c>
      <c r="AV553" s="21">
        <f t="shared" si="1328"/>
        <v>0</v>
      </c>
      <c r="AW553" s="21">
        <f t="shared" si="1329"/>
        <v>0</v>
      </c>
      <c r="AX553" s="21">
        <f t="shared" si="1330"/>
        <v>0</v>
      </c>
      <c r="AY553" s="21">
        <f t="shared" si="1331"/>
        <v>200.54545454545453</v>
      </c>
      <c r="AZ553" s="21">
        <f t="shared" si="1332"/>
        <v>200.74825174825176</v>
      </c>
      <c r="BA553" s="21">
        <f t="shared" si="1333"/>
        <v>227.57737494564651</v>
      </c>
      <c r="BB553" s="21">
        <f t="shared" si="1334"/>
        <v>274.63142347688637</v>
      </c>
      <c r="BC553" s="21">
        <f t="shared" si="1335"/>
        <v>310.57002167778512</v>
      </c>
      <c r="BD553" s="21">
        <f t="shared" si="1336"/>
        <v>309.68725360408268</v>
      </c>
      <c r="BE553" s="21">
        <f t="shared" si="1337"/>
        <v>290.91913029602307</v>
      </c>
      <c r="BF553" s="21">
        <f t="shared" si="1338"/>
        <v>293.8831485979772</v>
      </c>
      <c r="BG553" s="21">
        <f t="shared" si="1339"/>
        <v>272.56926928607447</v>
      </c>
      <c r="BH553" s="21">
        <f t="shared" si="1340"/>
        <v>201.49186531192379</v>
      </c>
      <c r="BI553" s="21">
        <f t="shared" si="1341"/>
        <v>141.88312129154889</v>
      </c>
      <c r="BJ553" s="21">
        <f t="shared" si="1342"/>
        <v>145.67271239426401</v>
      </c>
      <c r="BK553" s="17">
        <f t="shared" si="1343"/>
        <v>0</v>
      </c>
      <c r="BL553" s="22">
        <f t="shared" si="1344"/>
        <v>0</v>
      </c>
      <c r="BM553" s="22">
        <f t="shared" si="1345"/>
        <v>1746.8139173714815</v>
      </c>
      <c r="BN553" s="22">
        <f t="shared" si="1346"/>
        <v>0</v>
      </c>
      <c r="BO553" s="22">
        <f t="shared" si="1347"/>
        <v>0</v>
      </c>
      <c r="BP553" s="22">
        <f t="shared" si="1348"/>
        <v>0</v>
      </c>
      <c r="BQ553" s="22">
        <f t="shared" si="1349"/>
        <v>0</v>
      </c>
      <c r="BR553" s="22">
        <f t="shared" si="1350"/>
        <v>0</v>
      </c>
      <c r="BS553" s="22">
        <f t="shared" si="1351"/>
        <v>0</v>
      </c>
      <c r="BT553" s="22">
        <f t="shared" si="1352"/>
        <v>0</v>
      </c>
      <c r="BU553" s="22">
        <f t="shared" si="1353"/>
        <v>0</v>
      </c>
      <c r="BV553" s="22">
        <f t="shared" si="1354"/>
        <v>0</v>
      </c>
      <c r="BW553" s="22">
        <f t="shared" si="1355"/>
        <v>0</v>
      </c>
      <c r="BX553" s="22">
        <f t="shared" si="1356"/>
        <v>0</v>
      </c>
      <c r="BY553" s="22">
        <f t="shared" si="1357"/>
        <v>0</v>
      </c>
      <c r="BZ553" s="22">
        <f t="shared" si="1358"/>
        <v>122.05356800000001</v>
      </c>
      <c r="CA553" s="22">
        <f t="shared" si="1359"/>
        <v>122.17699200000001</v>
      </c>
      <c r="CB553" s="22">
        <f t="shared" si="1360"/>
        <v>138.50541101092003</v>
      </c>
      <c r="CC553" s="22">
        <f t="shared" si="1361"/>
        <v>167.14288137942088</v>
      </c>
      <c r="CD553" s="22">
        <f t="shared" si="1362"/>
        <v>189.01539975327344</v>
      </c>
      <c r="CE553" s="22">
        <f t="shared" si="1363"/>
        <v>188.47814004147358</v>
      </c>
      <c r="CF553" s="22">
        <f t="shared" si="1364"/>
        <v>177.055710051202</v>
      </c>
      <c r="CG553" s="22">
        <f t="shared" si="1365"/>
        <v>178.85963530191773</v>
      </c>
      <c r="CH553" s="22">
        <f t="shared" si="1366"/>
        <v>165.88783784165921</v>
      </c>
      <c r="CI553" s="22">
        <f t="shared" si="1367"/>
        <v>122.62956116375931</v>
      </c>
      <c r="CJ553" s="22">
        <f t="shared" si="1368"/>
        <v>86.351202683007003</v>
      </c>
      <c r="CK553" s="22">
        <f t="shared" si="1369"/>
        <v>88.657578144848245</v>
      </c>
    </row>
    <row r="554" spans="1:89" x14ac:dyDescent="0.25">
      <c r="A554" t="str">
        <f>VLOOKUP($C554,'Tech Pallet'!$A:$J,10,0)</f>
        <v>NOV</v>
      </c>
      <c r="B554" s="30" t="str">
        <f>VLOOKUP(C554,'Tech Pallet'!A:I,3,0)</f>
        <v>MBG</v>
      </c>
      <c r="C554" s="12">
        <f>VLOOKUP($D554,'DU -UCC'!B:C,2,0)</f>
        <v>69983234</v>
      </c>
      <c r="D554" s="94">
        <v>10041000007672</v>
      </c>
      <c r="E554" s="95" t="s">
        <v>186</v>
      </c>
      <c r="S554" s="95">
        <v>22470</v>
      </c>
      <c r="T554" s="95">
        <v>30888</v>
      </c>
      <c r="U554" s="95">
        <v>32264.748849318901</v>
      </c>
      <c r="V554" s="95">
        <v>53164.018606198646</v>
      </c>
      <c r="W554" s="95">
        <v>56267.818519292108</v>
      </c>
      <c r="X554" s="95">
        <v>55227.041395914166</v>
      </c>
      <c r="Y554" s="95">
        <v>59403.382213760517</v>
      </c>
      <c r="Z554" s="95">
        <v>49525.578999150792</v>
      </c>
      <c r="AA554" s="95">
        <v>34040.832638918182</v>
      </c>
      <c r="AB554" s="95">
        <v>19535.606132152177</v>
      </c>
      <c r="AC554" s="95">
        <v>25003.10494580886</v>
      </c>
      <c r="AD554" s="95">
        <v>21764.792262688632</v>
      </c>
      <c r="AE554" s="23">
        <f t="shared" si="1313"/>
        <v>459554.92456320301</v>
      </c>
      <c r="AF554">
        <f>VLOOKUP($C554,'Tech Pallet'!$A:$I,9,0)</f>
        <v>154</v>
      </c>
      <c r="AG554">
        <f>VLOOKUP($C554,'Tech Pallet'!$A:$H,8,0)</f>
        <v>3.9039999999999999E-3</v>
      </c>
      <c r="AH554" s="25">
        <f t="shared" si="1314"/>
        <v>0</v>
      </c>
      <c r="AI554" s="25">
        <f t="shared" si="1315"/>
        <v>459554.92456320301</v>
      </c>
      <c r="AJ554" s="8">
        <f t="shared" si="1316"/>
        <v>0</v>
      </c>
      <c r="AK554" s="21">
        <f t="shared" si="1317"/>
        <v>0</v>
      </c>
      <c r="AL554" s="20">
        <f t="shared" si="1318"/>
        <v>2984.1228867740456</v>
      </c>
      <c r="AM554" s="21">
        <f t="shared" si="1319"/>
        <v>0</v>
      </c>
      <c r="AN554" s="21">
        <f t="shared" si="1320"/>
        <v>0</v>
      </c>
      <c r="AO554" s="21">
        <f t="shared" si="1321"/>
        <v>0</v>
      </c>
      <c r="AP554" s="21">
        <f t="shared" si="1322"/>
        <v>0</v>
      </c>
      <c r="AQ554" s="21">
        <f t="shared" si="1323"/>
        <v>0</v>
      </c>
      <c r="AR554" s="21">
        <f t="shared" si="1324"/>
        <v>0</v>
      </c>
      <c r="AS554" s="21">
        <f t="shared" si="1325"/>
        <v>0</v>
      </c>
      <c r="AT554" s="21">
        <f t="shared" si="1326"/>
        <v>0</v>
      </c>
      <c r="AU554" s="21">
        <f t="shared" si="1327"/>
        <v>0</v>
      </c>
      <c r="AV554" s="21">
        <f t="shared" si="1328"/>
        <v>0</v>
      </c>
      <c r="AW554" s="21">
        <f t="shared" si="1329"/>
        <v>0</v>
      </c>
      <c r="AX554" s="21">
        <f t="shared" si="1330"/>
        <v>0</v>
      </c>
      <c r="AY554" s="21">
        <f t="shared" si="1331"/>
        <v>145.90909090909091</v>
      </c>
      <c r="AZ554" s="21">
        <f t="shared" si="1332"/>
        <v>200.57142857142858</v>
      </c>
      <c r="BA554" s="21">
        <f t="shared" si="1333"/>
        <v>209.51135616440845</v>
      </c>
      <c r="BB554" s="21">
        <f t="shared" si="1334"/>
        <v>345.22090004025097</v>
      </c>
      <c r="BC554" s="21">
        <f t="shared" si="1335"/>
        <v>365.37544493046823</v>
      </c>
      <c r="BD554" s="21">
        <f t="shared" si="1336"/>
        <v>358.61715192152053</v>
      </c>
      <c r="BE554" s="21">
        <f t="shared" si="1337"/>
        <v>385.73624814130204</v>
      </c>
      <c r="BF554" s="21">
        <f t="shared" si="1338"/>
        <v>321.59466882565448</v>
      </c>
      <c r="BG554" s="21">
        <f t="shared" si="1339"/>
        <v>221.044367785183</v>
      </c>
      <c r="BH554" s="21">
        <f t="shared" si="1340"/>
        <v>126.85458527371544</v>
      </c>
      <c r="BI554" s="21">
        <f t="shared" si="1341"/>
        <v>162.35782432343416</v>
      </c>
      <c r="BJ554" s="21">
        <f t="shared" si="1342"/>
        <v>141.32981988758851</v>
      </c>
      <c r="BK554" s="17">
        <f t="shared" si="1343"/>
        <v>0</v>
      </c>
      <c r="BL554" s="22">
        <f t="shared" si="1344"/>
        <v>0</v>
      </c>
      <c r="BM554" s="22">
        <f t="shared" si="1345"/>
        <v>1794.1024254947445</v>
      </c>
      <c r="BN554" s="22">
        <f t="shared" si="1346"/>
        <v>0</v>
      </c>
      <c r="BO554" s="22">
        <f t="shared" si="1347"/>
        <v>0</v>
      </c>
      <c r="BP554" s="22">
        <f t="shared" si="1348"/>
        <v>0</v>
      </c>
      <c r="BQ554" s="22">
        <f t="shared" si="1349"/>
        <v>0</v>
      </c>
      <c r="BR554" s="22">
        <f t="shared" si="1350"/>
        <v>0</v>
      </c>
      <c r="BS554" s="22">
        <f t="shared" si="1351"/>
        <v>0</v>
      </c>
      <c r="BT554" s="22">
        <f t="shared" si="1352"/>
        <v>0</v>
      </c>
      <c r="BU554" s="22">
        <f t="shared" si="1353"/>
        <v>0</v>
      </c>
      <c r="BV554" s="22">
        <f t="shared" si="1354"/>
        <v>0</v>
      </c>
      <c r="BW554" s="22">
        <f t="shared" si="1355"/>
        <v>0</v>
      </c>
      <c r="BX554" s="22">
        <f t="shared" si="1356"/>
        <v>0</v>
      </c>
      <c r="BY554" s="22">
        <f t="shared" si="1357"/>
        <v>0</v>
      </c>
      <c r="BZ554" s="22">
        <f t="shared" si="1358"/>
        <v>87.722880000000004</v>
      </c>
      <c r="CA554" s="22">
        <f t="shared" si="1359"/>
        <v>120.586752</v>
      </c>
      <c r="CB554" s="22">
        <f t="shared" si="1360"/>
        <v>125.96157950774099</v>
      </c>
      <c r="CC554" s="22">
        <f t="shared" si="1361"/>
        <v>207.5523286385995</v>
      </c>
      <c r="CD554" s="22">
        <f t="shared" si="1362"/>
        <v>219.66956349931638</v>
      </c>
      <c r="CE554" s="22">
        <f t="shared" si="1363"/>
        <v>215.60636960964891</v>
      </c>
      <c r="CF554" s="22">
        <f t="shared" si="1364"/>
        <v>231.91080416252106</v>
      </c>
      <c r="CG554" s="22">
        <f t="shared" si="1365"/>
        <v>193.3478604126847</v>
      </c>
      <c r="CH554" s="22">
        <f t="shared" si="1366"/>
        <v>132.89541062233658</v>
      </c>
      <c r="CI554" s="22">
        <f t="shared" si="1367"/>
        <v>76.267006339922105</v>
      </c>
      <c r="CJ554" s="22">
        <f t="shared" si="1368"/>
        <v>97.612121708437783</v>
      </c>
      <c r="CK554" s="22">
        <f t="shared" si="1369"/>
        <v>84.969748993536413</v>
      </c>
    </row>
    <row r="555" spans="1:89" x14ac:dyDescent="0.25">
      <c r="A555" t="str">
        <f>VLOOKUP($C555,'Tech Pallet'!$A:$J,10,0)</f>
        <v>NOV</v>
      </c>
      <c r="B555" s="30" t="str">
        <f>VLOOKUP(C555,'Tech Pallet'!A:I,3,0)</f>
        <v>MG Sticks</v>
      </c>
      <c r="C555" s="12">
        <f>VLOOKUP($D555,'DU -UCC'!B:C,2,0)</f>
        <v>64331550</v>
      </c>
      <c r="D555" s="94">
        <v>10077567158939</v>
      </c>
      <c r="E555" s="95" t="s">
        <v>187</v>
      </c>
      <c r="S555" s="95">
        <v>14906</v>
      </c>
      <c r="T555" s="95">
        <v>28478</v>
      </c>
      <c r="U555" s="95">
        <v>55067.87</v>
      </c>
      <c r="V555" s="95">
        <v>67952.688145386317</v>
      </c>
      <c r="W555" s="95">
        <v>75731.322691104127</v>
      </c>
      <c r="X555" s="95">
        <v>96568.82565385256</v>
      </c>
      <c r="Y555" s="95">
        <v>65226.737035079619</v>
      </c>
      <c r="Z555" s="95">
        <v>61619.181513791315</v>
      </c>
      <c r="AA555" s="95">
        <v>60803.026327533567</v>
      </c>
      <c r="AB555" s="95">
        <v>53869.830234159395</v>
      </c>
      <c r="AC555" s="95">
        <v>45292.23905612262</v>
      </c>
      <c r="AD555" s="95">
        <v>38820.267844220791</v>
      </c>
      <c r="AE555" s="23">
        <f t="shared" si="1313"/>
        <v>664335.98850125016</v>
      </c>
      <c r="AF555">
        <f>VLOOKUP($C555,'Tech Pallet'!$A:$I,9,0)</f>
        <v>493</v>
      </c>
      <c r="AG555">
        <f>VLOOKUP($C555,'Tech Pallet'!$A:$H,8,0)</f>
        <v>1.08E-3</v>
      </c>
      <c r="AH555" s="25">
        <f t="shared" si="1314"/>
        <v>0</v>
      </c>
      <c r="AI555" s="25">
        <f t="shared" si="1315"/>
        <v>664335.98850125016</v>
      </c>
      <c r="AJ555" s="8">
        <f t="shared" si="1316"/>
        <v>0</v>
      </c>
      <c r="AK555" s="21">
        <f t="shared" si="1317"/>
        <v>0</v>
      </c>
      <c r="AL555" s="20">
        <f t="shared" si="1318"/>
        <v>1347.5375020309334</v>
      </c>
      <c r="AM555" s="21">
        <f t="shared" si="1319"/>
        <v>0</v>
      </c>
      <c r="AN555" s="21">
        <f t="shared" si="1320"/>
        <v>0</v>
      </c>
      <c r="AO555" s="21">
        <f t="shared" si="1321"/>
        <v>0</v>
      </c>
      <c r="AP555" s="21">
        <f t="shared" si="1322"/>
        <v>0</v>
      </c>
      <c r="AQ555" s="21">
        <f t="shared" si="1323"/>
        <v>0</v>
      </c>
      <c r="AR555" s="21">
        <f t="shared" si="1324"/>
        <v>0</v>
      </c>
      <c r="AS555" s="21">
        <f t="shared" si="1325"/>
        <v>0</v>
      </c>
      <c r="AT555" s="21">
        <f t="shared" si="1326"/>
        <v>0</v>
      </c>
      <c r="AU555" s="21">
        <f t="shared" si="1327"/>
        <v>0</v>
      </c>
      <c r="AV555" s="21">
        <f t="shared" si="1328"/>
        <v>0</v>
      </c>
      <c r="AW555" s="21">
        <f t="shared" si="1329"/>
        <v>0</v>
      </c>
      <c r="AX555" s="21">
        <f t="shared" si="1330"/>
        <v>0</v>
      </c>
      <c r="AY555" s="21">
        <f t="shared" si="1331"/>
        <v>30.235294117647058</v>
      </c>
      <c r="AZ555" s="21">
        <f t="shared" si="1332"/>
        <v>57.764705882352942</v>
      </c>
      <c r="BA555" s="21">
        <f t="shared" si="1333"/>
        <v>111.69953346855985</v>
      </c>
      <c r="BB555" s="21">
        <f t="shared" si="1334"/>
        <v>137.83506723202092</v>
      </c>
      <c r="BC555" s="21">
        <f t="shared" si="1335"/>
        <v>153.61323061075888</v>
      </c>
      <c r="BD555" s="21">
        <f t="shared" si="1336"/>
        <v>195.87997090030944</v>
      </c>
      <c r="BE555" s="21">
        <f t="shared" si="1337"/>
        <v>132.30575463504994</v>
      </c>
      <c r="BF555" s="21">
        <f t="shared" si="1338"/>
        <v>124.98819779673694</v>
      </c>
      <c r="BG555" s="21">
        <f t="shared" si="1339"/>
        <v>123.33271060351636</v>
      </c>
      <c r="BH555" s="21">
        <f t="shared" si="1340"/>
        <v>109.26943252364988</v>
      </c>
      <c r="BI555" s="21">
        <f t="shared" si="1341"/>
        <v>91.870667456638174</v>
      </c>
      <c r="BJ555" s="21">
        <f t="shared" si="1342"/>
        <v>78.742936803693283</v>
      </c>
      <c r="BK555" s="17">
        <f t="shared" si="1343"/>
        <v>0</v>
      </c>
      <c r="BL555" s="22">
        <f t="shared" si="1344"/>
        <v>0</v>
      </c>
      <c r="BM555" s="22">
        <f t="shared" si="1345"/>
        <v>717.48286758135021</v>
      </c>
      <c r="BN555" s="22">
        <f t="shared" si="1346"/>
        <v>0</v>
      </c>
      <c r="BO555" s="22">
        <f t="shared" si="1347"/>
        <v>0</v>
      </c>
      <c r="BP555" s="22">
        <f t="shared" si="1348"/>
        <v>0</v>
      </c>
      <c r="BQ555" s="22">
        <f t="shared" si="1349"/>
        <v>0</v>
      </c>
      <c r="BR555" s="22">
        <f t="shared" si="1350"/>
        <v>0</v>
      </c>
      <c r="BS555" s="22">
        <f t="shared" si="1351"/>
        <v>0</v>
      </c>
      <c r="BT555" s="22">
        <f t="shared" si="1352"/>
        <v>0</v>
      </c>
      <c r="BU555" s="22">
        <f t="shared" si="1353"/>
        <v>0</v>
      </c>
      <c r="BV555" s="22">
        <f t="shared" si="1354"/>
        <v>0</v>
      </c>
      <c r="BW555" s="22">
        <f t="shared" si="1355"/>
        <v>0</v>
      </c>
      <c r="BX555" s="22">
        <f t="shared" si="1356"/>
        <v>0</v>
      </c>
      <c r="BY555" s="22">
        <f t="shared" si="1357"/>
        <v>0</v>
      </c>
      <c r="BZ555" s="22">
        <f t="shared" si="1358"/>
        <v>16.098479999999999</v>
      </c>
      <c r="CA555" s="22">
        <f t="shared" si="1359"/>
        <v>30.756240000000002</v>
      </c>
      <c r="CB555" s="22">
        <f t="shared" si="1360"/>
        <v>59.473299600000004</v>
      </c>
      <c r="CC555" s="22">
        <f t="shared" si="1361"/>
        <v>73.388903197017228</v>
      </c>
      <c r="CD555" s="22">
        <f t="shared" si="1362"/>
        <v>81.789828506392453</v>
      </c>
      <c r="CE555" s="22">
        <f t="shared" si="1363"/>
        <v>104.29433170616076</v>
      </c>
      <c r="CF555" s="22">
        <f t="shared" si="1364"/>
        <v>70.444875997885987</v>
      </c>
      <c r="CG555" s="22">
        <f t="shared" si="1365"/>
        <v>66.548716034894625</v>
      </c>
      <c r="CH555" s="22">
        <f t="shared" si="1366"/>
        <v>65.667268433736254</v>
      </c>
      <c r="CI555" s="22">
        <f t="shared" si="1367"/>
        <v>58.179416652892151</v>
      </c>
      <c r="CJ555" s="22">
        <f t="shared" si="1368"/>
        <v>48.915618180612434</v>
      </c>
      <c r="CK555" s="22">
        <f t="shared" si="1369"/>
        <v>41.925889271758457</v>
      </c>
    </row>
    <row r="556" spans="1:89" x14ac:dyDescent="0.25">
      <c r="A556" t="str">
        <f>VLOOKUP($C556,'Tech Pallet'!$A:$J,10,0)</f>
        <v>PIC</v>
      </c>
      <c r="B556" s="30" t="str">
        <f>VLOOKUP(C556,'Tech Pallet'!A:I,3,0)</f>
        <v>48oz</v>
      </c>
      <c r="C556" s="12">
        <f>VLOOKUP($D556,'DU -UCC'!B:C,2,0)</f>
        <v>68896054</v>
      </c>
      <c r="D556" s="94">
        <v>10077567254440</v>
      </c>
      <c r="E556" s="95" t="s">
        <v>188</v>
      </c>
      <c r="S556" s="95">
        <v>30646</v>
      </c>
      <c r="T556" s="95">
        <v>25476</v>
      </c>
      <c r="U556" s="95">
        <v>39969.224413194323</v>
      </c>
      <c r="V556" s="95">
        <v>35785.820234784682</v>
      </c>
      <c r="W556" s="95">
        <v>37895.063093506884</v>
      </c>
      <c r="X556" s="95">
        <v>43925.042576580978</v>
      </c>
      <c r="Y556" s="95">
        <v>35360.305338491882</v>
      </c>
      <c r="Z556" s="95">
        <v>35308.886908822911</v>
      </c>
      <c r="AA556" s="95">
        <v>23153.277281738261</v>
      </c>
      <c r="AB556" s="95">
        <v>23088.215534164043</v>
      </c>
      <c r="AC556" s="95">
        <v>32431.160795900469</v>
      </c>
      <c r="AD556" s="95">
        <v>24438.48306010076</v>
      </c>
      <c r="AE556" s="23">
        <f t="shared" si="1313"/>
        <v>387477.47923728515</v>
      </c>
      <c r="AF556">
        <f>VLOOKUP($C556,'Tech Pallet'!$A:$I,9,0)</f>
        <v>176</v>
      </c>
      <c r="AG556">
        <f>VLOOKUP($C556,'Tech Pallet'!$A:$H,8,0)</f>
        <v>8.5199999999999998E-3</v>
      </c>
      <c r="AH556" s="25">
        <f t="shared" si="1314"/>
        <v>0</v>
      </c>
      <c r="AI556" s="25">
        <f t="shared" si="1315"/>
        <v>387477.47923728515</v>
      </c>
      <c r="AJ556" s="8">
        <f t="shared" si="1316"/>
        <v>0</v>
      </c>
      <c r="AK556" s="21">
        <f t="shared" si="1317"/>
        <v>0</v>
      </c>
      <c r="AL556" s="20">
        <f t="shared" si="1318"/>
        <v>2201.5765865754838</v>
      </c>
      <c r="AM556" s="21">
        <f t="shared" si="1319"/>
        <v>0</v>
      </c>
      <c r="AN556" s="21">
        <f t="shared" si="1320"/>
        <v>0</v>
      </c>
      <c r="AO556" s="21">
        <f t="shared" si="1321"/>
        <v>0</v>
      </c>
      <c r="AP556" s="21">
        <f t="shared" si="1322"/>
        <v>0</v>
      </c>
      <c r="AQ556" s="21">
        <f t="shared" si="1323"/>
        <v>0</v>
      </c>
      <c r="AR556" s="21">
        <f t="shared" si="1324"/>
        <v>0</v>
      </c>
      <c r="AS556" s="21">
        <f t="shared" si="1325"/>
        <v>0</v>
      </c>
      <c r="AT556" s="21">
        <f t="shared" si="1326"/>
        <v>0</v>
      </c>
      <c r="AU556" s="21">
        <f t="shared" si="1327"/>
        <v>0</v>
      </c>
      <c r="AV556" s="21">
        <f t="shared" si="1328"/>
        <v>0</v>
      </c>
      <c r="AW556" s="21">
        <f t="shared" si="1329"/>
        <v>0</v>
      </c>
      <c r="AX556" s="21">
        <f t="shared" si="1330"/>
        <v>0</v>
      </c>
      <c r="AY556" s="21">
        <f t="shared" si="1331"/>
        <v>174.125</v>
      </c>
      <c r="AZ556" s="21">
        <f t="shared" si="1332"/>
        <v>144.75</v>
      </c>
      <c r="BA556" s="21">
        <f t="shared" si="1333"/>
        <v>227.09786598405864</v>
      </c>
      <c r="BB556" s="21">
        <f t="shared" si="1334"/>
        <v>203.3285240612766</v>
      </c>
      <c r="BC556" s="21">
        <f t="shared" si="1335"/>
        <v>215.31285848583457</v>
      </c>
      <c r="BD556" s="21">
        <f t="shared" si="1336"/>
        <v>249.57410554875557</v>
      </c>
      <c r="BE556" s="21">
        <f t="shared" si="1337"/>
        <v>200.91082578688568</v>
      </c>
      <c r="BF556" s="21">
        <f t="shared" si="1338"/>
        <v>200.61867561831198</v>
      </c>
      <c r="BG556" s="21">
        <f t="shared" si="1339"/>
        <v>131.55271182805831</v>
      </c>
      <c r="BH556" s="21">
        <f t="shared" si="1340"/>
        <v>131.18304280775024</v>
      </c>
      <c r="BI556" s="21">
        <f t="shared" si="1341"/>
        <v>184.26795906761629</v>
      </c>
      <c r="BJ556" s="21">
        <f t="shared" si="1342"/>
        <v>138.85501738693614</v>
      </c>
      <c r="BK556" s="17">
        <f t="shared" si="1343"/>
        <v>0</v>
      </c>
      <c r="BL556" s="22">
        <f t="shared" si="1344"/>
        <v>0</v>
      </c>
      <c r="BM556" s="22">
        <f t="shared" si="1345"/>
        <v>3301.3081231016695</v>
      </c>
      <c r="BN556" s="22">
        <f t="shared" si="1346"/>
        <v>0</v>
      </c>
      <c r="BO556" s="22">
        <f t="shared" si="1347"/>
        <v>0</v>
      </c>
      <c r="BP556" s="22">
        <f t="shared" si="1348"/>
        <v>0</v>
      </c>
      <c r="BQ556" s="22">
        <f t="shared" si="1349"/>
        <v>0</v>
      </c>
      <c r="BR556" s="22">
        <f t="shared" si="1350"/>
        <v>0</v>
      </c>
      <c r="BS556" s="22">
        <f t="shared" si="1351"/>
        <v>0</v>
      </c>
      <c r="BT556" s="22">
        <f t="shared" si="1352"/>
        <v>0</v>
      </c>
      <c r="BU556" s="22">
        <f t="shared" si="1353"/>
        <v>0</v>
      </c>
      <c r="BV556" s="22">
        <f t="shared" si="1354"/>
        <v>0</v>
      </c>
      <c r="BW556" s="22">
        <f t="shared" si="1355"/>
        <v>0</v>
      </c>
      <c r="BX556" s="22">
        <f t="shared" si="1356"/>
        <v>0</v>
      </c>
      <c r="BY556" s="22">
        <f t="shared" si="1357"/>
        <v>0</v>
      </c>
      <c r="BZ556" s="22">
        <f t="shared" si="1358"/>
        <v>261.10392000000002</v>
      </c>
      <c r="CA556" s="22">
        <f t="shared" si="1359"/>
        <v>217.05552</v>
      </c>
      <c r="CB556" s="22">
        <f t="shared" si="1360"/>
        <v>340.53779200041561</v>
      </c>
      <c r="CC556" s="22">
        <f t="shared" si="1361"/>
        <v>304.8951884003655</v>
      </c>
      <c r="CD556" s="22">
        <f t="shared" si="1362"/>
        <v>322.86593755667866</v>
      </c>
      <c r="CE556" s="22">
        <f t="shared" si="1363"/>
        <v>374.24136275246991</v>
      </c>
      <c r="CF556" s="22">
        <f t="shared" si="1364"/>
        <v>301.2698014839508</v>
      </c>
      <c r="CG556" s="22">
        <f t="shared" si="1365"/>
        <v>300.83171646317118</v>
      </c>
      <c r="CH556" s="22">
        <f t="shared" si="1366"/>
        <v>197.26592244040998</v>
      </c>
      <c r="CI556" s="22">
        <f t="shared" si="1367"/>
        <v>196.71159635107765</v>
      </c>
      <c r="CJ556" s="22">
        <f t="shared" si="1368"/>
        <v>276.313489981072</v>
      </c>
      <c r="CK556" s="22">
        <f t="shared" si="1369"/>
        <v>208.21587567205847</v>
      </c>
    </row>
    <row r="557" spans="1:89" x14ac:dyDescent="0.25">
      <c r="A557" t="str">
        <f>VLOOKUP($C557,'Tech Pallet'!$A:$J,10,0)</f>
        <v>NOV</v>
      </c>
      <c r="B557" s="30" t="str">
        <f>VLOOKUP(C557,'Tech Pallet'!A:I,3,0)</f>
        <v>MG Sticks</v>
      </c>
      <c r="C557" s="12">
        <f>VLOOKUP($D557,'DU -UCC'!B:C,2,0)</f>
        <v>64393722</v>
      </c>
      <c r="D557" s="94">
        <v>10077567271058</v>
      </c>
      <c r="E557" s="95" t="s">
        <v>189</v>
      </c>
      <c r="S557" s="95">
        <v>29232</v>
      </c>
      <c r="T557" s="95">
        <v>41349</v>
      </c>
      <c r="U557" s="95">
        <v>45507.42436704936</v>
      </c>
      <c r="V557" s="95">
        <v>38277.179715927356</v>
      </c>
      <c r="W557" s="95">
        <v>45764.205703790773</v>
      </c>
      <c r="X557" s="95">
        <v>52893.905936767776</v>
      </c>
      <c r="Y557" s="95">
        <v>41863.657856412538</v>
      </c>
      <c r="Z557" s="95">
        <v>46843.592211387171</v>
      </c>
      <c r="AA557" s="95">
        <v>29731.498186607048</v>
      </c>
      <c r="AB557" s="95">
        <v>28633.377866213181</v>
      </c>
      <c r="AC557" s="95">
        <v>28774.635023368781</v>
      </c>
      <c r="AD557" s="95">
        <v>24712.440369627897</v>
      </c>
      <c r="AE557" s="23">
        <f t="shared" si="1313"/>
        <v>453582.91723715188</v>
      </c>
      <c r="AF557">
        <f>VLOOKUP($C557,'Tech Pallet'!$A:$I,9,0)</f>
        <v>210</v>
      </c>
      <c r="AG557">
        <f>VLOOKUP($C557,'Tech Pallet'!$A:$H,8,0)</f>
        <v>2.16E-3</v>
      </c>
      <c r="AH557" s="25">
        <f t="shared" si="1314"/>
        <v>0</v>
      </c>
      <c r="AI557" s="25">
        <f t="shared" si="1315"/>
        <v>453582.91723715188</v>
      </c>
      <c r="AJ557" s="8">
        <f t="shared" si="1316"/>
        <v>0</v>
      </c>
      <c r="AK557" s="21">
        <f t="shared" si="1317"/>
        <v>0</v>
      </c>
      <c r="AL557" s="20">
        <f t="shared" si="1318"/>
        <v>2159.9186535102472</v>
      </c>
      <c r="AM557" s="21">
        <f t="shared" si="1319"/>
        <v>0</v>
      </c>
      <c r="AN557" s="21">
        <f t="shared" si="1320"/>
        <v>0</v>
      </c>
      <c r="AO557" s="21">
        <f t="shared" si="1321"/>
        <v>0</v>
      </c>
      <c r="AP557" s="21">
        <f t="shared" si="1322"/>
        <v>0</v>
      </c>
      <c r="AQ557" s="21">
        <f t="shared" si="1323"/>
        <v>0</v>
      </c>
      <c r="AR557" s="21">
        <f t="shared" si="1324"/>
        <v>0</v>
      </c>
      <c r="AS557" s="21">
        <f t="shared" si="1325"/>
        <v>0</v>
      </c>
      <c r="AT557" s="21">
        <f t="shared" si="1326"/>
        <v>0</v>
      </c>
      <c r="AU557" s="21">
        <f t="shared" si="1327"/>
        <v>0</v>
      </c>
      <c r="AV557" s="21">
        <f t="shared" si="1328"/>
        <v>0</v>
      </c>
      <c r="AW557" s="21">
        <f t="shared" si="1329"/>
        <v>0</v>
      </c>
      <c r="AX557" s="21">
        <f t="shared" si="1330"/>
        <v>0</v>
      </c>
      <c r="AY557" s="21">
        <f t="shared" si="1331"/>
        <v>139.19999999999999</v>
      </c>
      <c r="AZ557" s="21">
        <f t="shared" si="1332"/>
        <v>196.9</v>
      </c>
      <c r="BA557" s="21">
        <f t="shared" si="1333"/>
        <v>216.70202079547315</v>
      </c>
      <c r="BB557" s="21">
        <f t="shared" si="1334"/>
        <v>182.27228436155883</v>
      </c>
      <c r="BC557" s="21">
        <f t="shared" si="1335"/>
        <v>217.92478906567035</v>
      </c>
      <c r="BD557" s="21">
        <f t="shared" si="1336"/>
        <v>251.87574255603704</v>
      </c>
      <c r="BE557" s="21">
        <f t="shared" si="1337"/>
        <v>199.35075169720255</v>
      </c>
      <c r="BF557" s="21">
        <f t="shared" si="1338"/>
        <v>223.0647248161294</v>
      </c>
      <c r="BG557" s="21">
        <f t="shared" si="1339"/>
        <v>141.5785627933669</v>
      </c>
      <c r="BH557" s="21">
        <f t="shared" si="1340"/>
        <v>136.34941841053896</v>
      </c>
      <c r="BI557" s="21">
        <f t="shared" si="1341"/>
        <v>137.02207153985134</v>
      </c>
      <c r="BJ557" s="21">
        <f t="shared" si="1342"/>
        <v>117.67828747441855</v>
      </c>
      <c r="BK557" s="17">
        <f t="shared" si="1343"/>
        <v>0</v>
      </c>
      <c r="BL557" s="22">
        <f t="shared" si="1344"/>
        <v>0</v>
      </c>
      <c r="BM557" s="22">
        <f t="shared" si="1345"/>
        <v>979.73910123224812</v>
      </c>
      <c r="BN557" s="22">
        <f t="shared" si="1346"/>
        <v>0</v>
      </c>
      <c r="BO557" s="22">
        <f t="shared" si="1347"/>
        <v>0</v>
      </c>
      <c r="BP557" s="22">
        <f t="shared" si="1348"/>
        <v>0</v>
      </c>
      <c r="BQ557" s="22">
        <f t="shared" si="1349"/>
        <v>0</v>
      </c>
      <c r="BR557" s="22">
        <f t="shared" si="1350"/>
        <v>0</v>
      </c>
      <c r="BS557" s="22">
        <f t="shared" si="1351"/>
        <v>0</v>
      </c>
      <c r="BT557" s="22">
        <f t="shared" si="1352"/>
        <v>0</v>
      </c>
      <c r="BU557" s="22">
        <f t="shared" si="1353"/>
        <v>0</v>
      </c>
      <c r="BV557" s="22">
        <f t="shared" si="1354"/>
        <v>0</v>
      </c>
      <c r="BW557" s="22">
        <f t="shared" si="1355"/>
        <v>0</v>
      </c>
      <c r="BX557" s="22">
        <f t="shared" si="1356"/>
        <v>0</v>
      </c>
      <c r="BY557" s="22">
        <f t="shared" si="1357"/>
        <v>0</v>
      </c>
      <c r="BZ557" s="22">
        <f t="shared" si="1358"/>
        <v>63.141120000000001</v>
      </c>
      <c r="CA557" s="22">
        <f t="shared" si="1359"/>
        <v>89.313839999999999</v>
      </c>
      <c r="CB557" s="22">
        <f t="shared" si="1360"/>
        <v>98.296036632826613</v>
      </c>
      <c r="CC557" s="22">
        <f t="shared" si="1361"/>
        <v>82.678708186403085</v>
      </c>
      <c r="CD557" s="22">
        <f t="shared" si="1362"/>
        <v>98.850684320188066</v>
      </c>
      <c r="CE557" s="22">
        <f t="shared" si="1363"/>
        <v>114.2508368234184</v>
      </c>
      <c r="CF557" s="22">
        <f t="shared" si="1364"/>
        <v>90.425500969851086</v>
      </c>
      <c r="CG557" s="22">
        <f t="shared" si="1365"/>
        <v>101.18215917659629</v>
      </c>
      <c r="CH557" s="22">
        <f t="shared" si="1366"/>
        <v>64.220036083071221</v>
      </c>
      <c r="CI557" s="22">
        <f t="shared" si="1367"/>
        <v>61.848096191020474</v>
      </c>
      <c r="CJ557" s="22">
        <f t="shared" si="1368"/>
        <v>62.153211650476564</v>
      </c>
      <c r="CK557" s="22">
        <f t="shared" si="1369"/>
        <v>53.378871198396261</v>
      </c>
    </row>
    <row r="558" spans="1:89" x14ac:dyDescent="0.25">
      <c r="A558" t="str">
        <f>VLOOKUP($C558,'Tech Pallet'!$A:$J,10,0)</f>
        <v>NOV</v>
      </c>
      <c r="B558" s="30" t="str">
        <f>VLOOKUP(C558,'Tech Pallet'!A:I,3,0)</f>
        <v>Yasso Sticks</v>
      </c>
      <c r="C558" s="12">
        <f>VLOOKUP($D558,'DU -UCC'!B:C,2,0)</f>
        <v>64324876</v>
      </c>
      <c r="D558" s="94">
        <v>10851035003224</v>
      </c>
      <c r="E558" s="95" t="s">
        <v>190</v>
      </c>
      <c r="S558" s="95">
        <v>32037</v>
      </c>
      <c r="T558" s="95">
        <v>31667</v>
      </c>
      <c r="U558" s="95">
        <v>43906.443600610655</v>
      </c>
      <c r="V558" s="95">
        <v>34353.489571455997</v>
      </c>
      <c r="W558" s="95">
        <v>42258.263692118067</v>
      </c>
      <c r="X558" s="95">
        <v>48604.052060656388</v>
      </c>
      <c r="Y558" s="95">
        <v>48453.336677296211</v>
      </c>
      <c r="Z558" s="95">
        <v>54100.635593530445</v>
      </c>
      <c r="AA558" s="95">
        <v>41034.903025430714</v>
      </c>
      <c r="AB558" s="95">
        <v>30254.487873894075</v>
      </c>
      <c r="AC558" s="95">
        <v>29724.362345509486</v>
      </c>
      <c r="AD558" s="95">
        <v>24262.681049747422</v>
      </c>
      <c r="AE558" s="23">
        <f t="shared" si="1313"/>
        <v>460656.6554902494</v>
      </c>
      <c r="AF558">
        <f>VLOOKUP($C558,'Tech Pallet'!$A:$I,9,0)</f>
        <v>187</v>
      </c>
      <c r="AG558">
        <f>VLOOKUP($C558,'Tech Pallet'!$A:$H,8,0)</f>
        <v>3.3119999999999998E-3</v>
      </c>
      <c r="AH558" s="25">
        <f t="shared" si="1314"/>
        <v>0</v>
      </c>
      <c r="AI558" s="25">
        <f t="shared" si="1315"/>
        <v>460656.6554902494</v>
      </c>
      <c r="AJ558" s="8">
        <f t="shared" si="1316"/>
        <v>0</v>
      </c>
      <c r="AK558" s="21">
        <f t="shared" si="1317"/>
        <v>0</v>
      </c>
      <c r="AL558" s="20">
        <f t="shared" si="1318"/>
        <v>2463.404574814168</v>
      </c>
      <c r="AM558" s="21">
        <f t="shared" si="1319"/>
        <v>0</v>
      </c>
      <c r="AN558" s="21">
        <f t="shared" si="1320"/>
        <v>0</v>
      </c>
      <c r="AO558" s="21">
        <f t="shared" si="1321"/>
        <v>0</v>
      </c>
      <c r="AP558" s="21">
        <f t="shared" si="1322"/>
        <v>0</v>
      </c>
      <c r="AQ558" s="21">
        <f t="shared" si="1323"/>
        <v>0</v>
      </c>
      <c r="AR558" s="21">
        <f t="shared" si="1324"/>
        <v>0</v>
      </c>
      <c r="AS558" s="21">
        <f t="shared" si="1325"/>
        <v>0</v>
      </c>
      <c r="AT558" s="21">
        <f t="shared" si="1326"/>
        <v>0</v>
      </c>
      <c r="AU558" s="21">
        <f t="shared" si="1327"/>
        <v>0</v>
      </c>
      <c r="AV558" s="21">
        <f t="shared" si="1328"/>
        <v>0</v>
      </c>
      <c r="AW558" s="21">
        <f t="shared" si="1329"/>
        <v>0</v>
      </c>
      <c r="AX558" s="21">
        <f t="shared" si="1330"/>
        <v>0</v>
      </c>
      <c r="AY558" s="21">
        <f t="shared" si="1331"/>
        <v>171.32085561497325</v>
      </c>
      <c r="AZ558" s="21">
        <f t="shared" si="1332"/>
        <v>169.34224598930481</v>
      </c>
      <c r="BA558" s="21">
        <f t="shared" si="1333"/>
        <v>234.79381604604629</v>
      </c>
      <c r="BB558" s="21">
        <f t="shared" si="1334"/>
        <v>183.70850038211762</v>
      </c>
      <c r="BC558" s="21">
        <f t="shared" si="1335"/>
        <v>225.98001974394688</v>
      </c>
      <c r="BD558" s="21">
        <f t="shared" si="1336"/>
        <v>259.91471690190582</v>
      </c>
      <c r="BE558" s="21">
        <f t="shared" si="1337"/>
        <v>259.10875228500646</v>
      </c>
      <c r="BF558" s="21">
        <f t="shared" si="1338"/>
        <v>289.30821173010935</v>
      </c>
      <c r="BG558" s="21">
        <f t="shared" si="1339"/>
        <v>219.43798409321238</v>
      </c>
      <c r="BH558" s="21">
        <f t="shared" si="1340"/>
        <v>161.78870520798969</v>
      </c>
      <c r="BI558" s="21">
        <f t="shared" si="1341"/>
        <v>158.95380933427532</v>
      </c>
      <c r="BJ558" s="21">
        <f t="shared" si="1342"/>
        <v>129.74695748528032</v>
      </c>
      <c r="BK558" s="17">
        <f t="shared" si="1343"/>
        <v>0</v>
      </c>
      <c r="BL558" s="22">
        <f t="shared" si="1344"/>
        <v>0</v>
      </c>
      <c r="BM558" s="22">
        <f t="shared" si="1345"/>
        <v>1525.6948429837059</v>
      </c>
      <c r="BN558" s="22">
        <f t="shared" si="1346"/>
        <v>0</v>
      </c>
      <c r="BO558" s="22">
        <f t="shared" si="1347"/>
        <v>0</v>
      </c>
      <c r="BP558" s="22">
        <f t="shared" si="1348"/>
        <v>0</v>
      </c>
      <c r="BQ558" s="22">
        <f t="shared" si="1349"/>
        <v>0</v>
      </c>
      <c r="BR558" s="22">
        <f t="shared" si="1350"/>
        <v>0</v>
      </c>
      <c r="BS558" s="22">
        <f t="shared" si="1351"/>
        <v>0</v>
      </c>
      <c r="BT558" s="22">
        <f t="shared" si="1352"/>
        <v>0</v>
      </c>
      <c r="BU558" s="22">
        <f t="shared" si="1353"/>
        <v>0</v>
      </c>
      <c r="BV558" s="22">
        <f t="shared" si="1354"/>
        <v>0</v>
      </c>
      <c r="BW558" s="22">
        <f t="shared" si="1355"/>
        <v>0</v>
      </c>
      <c r="BX558" s="22">
        <f t="shared" si="1356"/>
        <v>0</v>
      </c>
      <c r="BY558" s="22">
        <f t="shared" si="1357"/>
        <v>0</v>
      </c>
      <c r="BZ558" s="22">
        <f t="shared" si="1358"/>
        <v>106.106544</v>
      </c>
      <c r="CA558" s="22">
        <f t="shared" si="1359"/>
        <v>104.88110399999999</v>
      </c>
      <c r="CB558" s="22">
        <f t="shared" si="1360"/>
        <v>145.4181412052225</v>
      </c>
      <c r="CC558" s="22">
        <f t="shared" si="1361"/>
        <v>113.77875746066226</v>
      </c>
      <c r="CD558" s="22">
        <f t="shared" si="1362"/>
        <v>139.95936934829504</v>
      </c>
      <c r="CE558" s="22">
        <f t="shared" si="1363"/>
        <v>160.97662042489395</v>
      </c>
      <c r="CF558" s="22">
        <f t="shared" si="1364"/>
        <v>160.47745107520504</v>
      </c>
      <c r="CG558" s="22">
        <f t="shared" si="1365"/>
        <v>179.18130508577283</v>
      </c>
      <c r="CH558" s="22">
        <f t="shared" si="1366"/>
        <v>135.90759882022653</v>
      </c>
      <c r="CI558" s="22">
        <f t="shared" si="1367"/>
        <v>100.20286383833717</v>
      </c>
      <c r="CJ558" s="22">
        <f t="shared" si="1368"/>
        <v>98.447088088327419</v>
      </c>
      <c r="CK558" s="22">
        <f t="shared" si="1369"/>
        <v>80.357999636763452</v>
      </c>
    </row>
    <row r="559" spans="1:89" x14ac:dyDescent="0.25">
      <c r="A559" t="str">
        <f>VLOOKUP($C559,'Tech Pallet'!$A:$J,10,0)</f>
        <v>NOV</v>
      </c>
      <c r="B559" s="30" t="str">
        <f>VLOOKUP(C559,'Tech Pallet'!A:I,3,0)</f>
        <v>B&amp;J Cups</v>
      </c>
      <c r="C559" s="12">
        <f>VLOOKUP($D559,'DU -UCC'!B:C,2,0)</f>
        <v>64413478</v>
      </c>
      <c r="D559" s="94">
        <v>10076840200273</v>
      </c>
      <c r="E559" s="95" t="s">
        <v>191</v>
      </c>
      <c r="S559" s="95">
        <v>14917</v>
      </c>
      <c r="T559" s="95">
        <v>18652</v>
      </c>
      <c r="U559" s="95">
        <v>20615.184328509313</v>
      </c>
      <c r="V559" s="95">
        <v>21922.671624505918</v>
      </c>
      <c r="W559" s="95">
        <v>27051.871457199966</v>
      </c>
      <c r="X559" s="95">
        <v>26014.980305098961</v>
      </c>
      <c r="Y559" s="95">
        <v>30239.671532810891</v>
      </c>
      <c r="Z559" s="95">
        <v>25987.271489644056</v>
      </c>
      <c r="AA559" s="95">
        <v>23366.403184149072</v>
      </c>
      <c r="AB559" s="95">
        <v>17504.32945757058</v>
      </c>
      <c r="AC559" s="95">
        <v>16365.756329966349</v>
      </c>
      <c r="AD559" s="95">
        <v>19065.146329966348</v>
      </c>
      <c r="AE559" s="23">
        <f t="shared" si="1313"/>
        <v>261702.28603942142</v>
      </c>
      <c r="AF559">
        <f>VLOOKUP($C559,'Tech Pallet'!$A:$I,9,0)</f>
        <v>468</v>
      </c>
      <c r="AG559">
        <f>VLOOKUP($C559,'Tech Pallet'!$A:$H,8,0)</f>
        <v>1.4159999999999999E-3</v>
      </c>
      <c r="AH559" s="25">
        <f t="shared" si="1314"/>
        <v>0</v>
      </c>
      <c r="AI559" s="25">
        <f t="shared" si="1315"/>
        <v>261702.28603942142</v>
      </c>
      <c r="AJ559" s="8">
        <f t="shared" si="1316"/>
        <v>0</v>
      </c>
      <c r="AK559" s="21">
        <f t="shared" si="1317"/>
        <v>0</v>
      </c>
      <c r="AL559" s="20">
        <f t="shared" si="1318"/>
        <v>559.19291888765258</v>
      </c>
      <c r="AM559" s="21">
        <f t="shared" si="1319"/>
        <v>0</v>
      </c>
      <c r="AN559" s="21">
        <f t="shared" si="1320"/>
        <v>0</v>
      </c>
      <c r="AO559" s="21">
        <f t="shared" si="1321"/>
        <v>0</v>
      </c>
      <c r="AP559" s="21">
        <f t="shared" si="1322"/>
        <v>0</v>
      </c>
      <c r="AQ559" s="21">
        <f t="shared" si="1323"/>
        <v>0</v>
      </c>
      <c r="AR559" s="21">
        <f t="shared" si="1324"/>
        <v>0</v>
      </c>
      <c r="AS559" s="21">
        <f t="shared" si="1325"/>
        <v>0</v>
      </c>
      <c r="AT559" s="21">
        <f t="shared" si="1326"/>
        <v>0</v>
      </c>
      <c r="AU559" s="21">
        <f t="shared" si="1327"/>
        <v>0</v>
      </c>
      <c r="AV559" s="21">
        <f t="shared" si="1328"/>
        <v>0</v>
      </c>
      <c r="AW559" s="21">
        <f t="shared" si="1329"/>
        <v>0</v>
      </c>
      <c r="AX559" s="21">
        <f t="shared" si="1330"/>
        <v>0</v>
      </c>
      <c r="AY559" s="21">
        <f t="shared" si="1331"/>
        <v>31.873931623931625</v>
      </c>
      <c r="AZ559" s="21">
        <f t="shared" si="1332"/>
        <v>39.854700854700852</v>
      </c>
      <c r="BA559" s="21">
        <f t="shared" si="1333"/>
        <v>44.049539163481441</v>
      </c>
      <c r="BB559" s="21">
        <f t="shared" si="1334"/>
        <v>46.843315436978457</v>
      </c>
      <c r="BC559" s="21">
        <f t="shared" si="1335"/>
        <v>57.803144139316167</v>
      </c>
      <c r="BD559" s="21">
        <f t="shared" si="1336"/>
        <v>55.587564754484958</v>
      </c>
      <c r="BE559" s="21">
        <f t="shared" si="1337"/>
        <v>64.614682762416436</v>
      </c>
      <c r="BF559" s="21">
        <f t="shared" si="1338"/>
        <v>55.528357883854817</v>
      </c>
      <c r="BG559" s="21">
        <f t="shared" si="1339"/>
        <v>49.928211931942464</v>
      </c>
      <c r="BH559" s="21">
        <f t="shared" si="1340"/>
        <v>37.402413370877312</v>
      </c>
      <c r="BI559" s="21">
        <f t="shared" si="1341"/>
        <v>34.969564807620401</v>
      </c>
      <c r="BJ559" s="21">
        <f t="shared" si="1342"/>
        <v>40.73749215804775</v>
      </c>
      <c r="BK559" s="17">
        <f t="shared" si="1343"/>
        <v>0</v>
      </c>
      <c r="BL559" s="22">
        <f t="shared" si="1344"/>
        <v>0</v>
      </c>
      <c r="BM559" s="22">
        <f t="shared" si="1345"/>
        <v>370.57043703182075</v>
      </c>
      <c r="BN559" s="22">
        <f t="shared" si="1346"/>
        <v>0</v>
      </c>
      <c r="BO559" s="22">
        <f t="shared" si="1347"/>
        <v>0</v>
      </c>
      <c r="BP559" s="22">
        <f t="shared" si="1348"/>
        <v>0</v>
      </c>
      <c r="BQ559" s="22">
        <f t="shared" si="1349"/>
        <v>0</v>
      </c>
      <c r="BR559" s="22">
        <f t="shared" si="1350"/>
        <v>0</v>
      </c>
      <c r="BS559" s="22">
        <f t="shared" si="1351"/>
        <v>0</v>
      </c>
      <c r="BT559" s="22">
        <f t="shared" si="1352"/>
        <v>0</v>
      </c>
      <c r="BU559" s="22">
        <f t="shared" si="1353"/>
        <v>0</v>
      </c>
      <c r="BV559" s="22">
        <f t="shared" si="1354"/>
        <v>0</v>
      </c>
      <c r="BW559" s="22">
        <f t="shared" si="1355"/>
        <v>0</v>
      </c>
      <c r="BX559" s="22">
        <f t="shared" si="1356"/>
        <v>0</v>
      </c>
      <c r="BY559" s="22">
        <f t="shared" si="1357"/>
        <v>0</v>
      </c>
      <c r="BZ559" s="22">
        <f t="shared" si="1358"/>
        <v>21.122471999999998</v>
      </c>
      <c r="CA559" s="22">
        <f t="shared" si="1359"/>
        <v>26.411231999999998</v>
      </c>
      <c r="CB559" s="22">
        <f t="shared" si="1360"/>
        <v>29.191101009169184</v>
      </c>
      <c r="CC559" s="22">
        <f t="shared" si="1361"/>
        <v>31.04250302030038</v>
      </c>
      <c r="CD559" s="22">
        <f t="shared" si="1362"/>
        <v>38.30544998339515</v>
      </c>
      <c r="CE559" s="22">
        <f t="shared" si="1363"/>
        <v>36.837212112020126</v>
      </c>
      <c r="CF559" s="22">
        <f t="shared" si="1364"/>
        <v>42.819374890460217</v>
      </c>
      <c r="CG559" s="22">
        <f t="shared" si="1365"/>
        <v>36.797976429335982</v>
      </c>
      <c r="CH559" s="22">
        <f t="shared" si="1366"/>
        <v>33.086826908755086</v>
      </c>
      <c r="CI559" s="22">
        <f t="shared" si="1367"/>
        <v>24.786130511919939</v>
      </c>
      <c r="CJ559" s="22">
        <f t="shared" si="1368"/>
        <v>23.173910963232348</v>
      </c>
      <c r="CK559" s="22">
        <f t="shared" si="1369"/>
        <v>26.996247203232347</v>
      </c>
    </row>
    <row r="560" spans="1:89" x14ac:dyDescent="0.25">
      <c r="A560" t="str">
        <f>VLOOKUP($C560,'Tech Pallet'!$A:$J,10,0)</f>
        <v>PIC</v>
      </c>
      <c r="B560" s="30" t="str">
        <f>VLOOKUP(C560,'Tech Pallet'!A:I,3,0)</f>
        <v>Talenti</v>
      </c>
      <c r="C560" s="12">
        <f>VLOOKUP($D560,'DU -UCC'!B:C,2,0)</f>
        <v>64369026</v>
      </c>
      <c r="D560" s="94">
        <v>10186852001703</v>
      </c>
      <c r="E560" s="95" t="s">
        <v>192</v>
      </c>
      <c r="S560" s="95">
        <v>22154</v>
      </c>
      <c r="T560" s="95">
        <v>24825</v>
      </c>
      <c r="U560" s="95">
        <v>28275.94787581309</v>
      </c>
      <c r="V560" s="95">
        <v>27927.261756971173</v>
      </c>
      <c r="W560" s="95">
        <v>32869.659677912459</v>
      </c>
      <c r="X560" s="95">
        <v>37278.118587521691</v>
      </c>
      <c r="Y560" s="95">
        <v>29020.474637756855</v>
      </c>
      <c r="Z560" s="95">
        <v>26744.676069202083</v>
      </c>
      <c r="AA560" s="95">
        <v>24529.747900161245</v>
      </c>
      <c r="AB560" s="95">
        <v>21060.382160060435</v>
      </c>
      <c r="AC560" s="95">
        <v>15459.424399599298</v>
      </c>
      <c r="AD560" s="95">
        <v>15015.096520850082</v>
      </c>
      <c r="AE560" s="23">
        <f t="shared" si="1313"/>
        <v>305159.78958584846</v>
      </c>
      <c r="AF560">
        <f>VLOOKUP($C560,'Tech Pallet'!$A:$I,9,0)</f>
        <v>255</v>
      </c>
      <c r="AG560">
        <f>VLOOKUP($C560,'Tech Pallet'!$A:$H,8,0)</f>
        <v>3.7839999999999996E-3</v>
      </c>
      <c r="AH560" s="25">
        <f t="shared" si="1314"/>
        <v>0</v>
      </c>
      <c r="AI560" s="25">
        <f t="shared" si="1315"/>
        <v>305159.78958584846</v>
      </c>
      <c r="AJ560" s="8">
        <f t="shared" si="1316"/>
        <v>0</v>
      </c>
      <c r="AK560" s="21">
        <f t="shared" si="1317"/>
        <v>0</v>
      </c>
      <c r="AL560" s="20">
        <f t="shared" si="1318"/>
        <v>1196.7050571994057</v>
      </c>
      <c r="AM560" s="21">
        <f t="shared" si="1319"/>
        <v>0</v>
      </c>
      <c r="AN560" s="21">
        <f t="shared" si="1320"/>
        <v>0</v>
      </c>
      <c r="AO560" s="21">
        <f t="shared" si="1321"/>
        <v>0</v>
      </c>
      <c r="AP560" s="21">
        <f t="shared" si="1322"/>
        <v>0</v>
      </c>
      <c r="AQ560" s="21">
        <f t="shared" si="1323"/>
        <v>0</v>
      </c>
      <c r="AR560" s="21">
        <f t="shared" si="1324"/>
        <v>0</v>
      </c>
      <c r="AS560" s="21">
        <f t="shared" si="1325"/>
        <v>0</v>
      </c>
      <c r="AT560" s="21">
        <f t="shared" si="1326"/>
        <v>0</v>
      </c>
      <c r="AU560" s="21">
        <f t="shared" si="1327"/>
        <v>0</v>
      </c>
      <c r="AV560" s="21">
        <f t="shared" si="1328"/>
        <v>0</v>
      </c>
      <c r="AW560" s="21">
        <f t="shared" si="1329"/>
        <v>0</v>
      </c>
      <c r="AX560" s="21">
        <f t="shared" si="1330"/>
        <v>0</v>
      </c>
      <c r="AY560" s="21">
        <f t="shared" si="1331"/>
        <v>86.878431372549016</v>
      </c>
      <c r="AZ560" s="21">
        <f t="shared" si="1332"/>
        <v>97.352941176470594</v>
      </c>
      <c r="BA560" s="21">
        <f t="shared" si="1333"/>
        <v>110.8860701012278</v>
      </c>
      <c r="BB560" s="21">
        <f t="shared" si="1334"/>
        <v>109.5186735567497</v>
      </c>
      <c r="BC560" s="21">
        <f t="shared" si="1335"/>
        <v>128.90062618789199</v>
      </c>
      <c r="BD560" s="21">
        <f t="shared" si="1336"/>
        <v>146.18870034322231</v>
      </c>
      <c r="BE560" s="21">
        <f t="shared" si="1337"/>
        <v>113.80578289316414</v>
      </c>
      <c r="BF560" s="21">
        <f t="shared" si="1338"/>
        <v>104.88108262432189</v>
      </c>
      <c r="BG560" s="21">
        <f t="shared" si="1339"/>
        <v>96.195089804553902</v>
      </c>
      <c r="BH560" s="21">
        <f t="shared" si="1340"/>
        <v>82.589733961021309</v>
      </c>
      <c r="BI560" s="21">
        <f t="shared" si="1341"/>
        <v>60.625193723918819</v>
      </c>
      <c r="BJ560" s="21">
        <f t="shared" si="1342"/>
        <v>58.882731454314047</v>
      </c>
      <c r="BK560" s="17">
        <f t="shared" si="1343"/>
        <v>0</v>
      </c>
      <c r="BL560" s="22">
        <f t="shared" si="1344"/>
        <v>0</v>
      </c>
      <c r="BM560" s="22">
        <f t="shared" si="1345"/>
        <v>1154.7246437928504</v>
      </c>
      <c r="BN560" s="22">
        <f t="shared" si="1346"/>
        <v>0</v>
      </c>
      <c r="BO560" s="22">
        <f t="shared" si="1347"/>
        <v>0</v>
      </c>
      <c r="BP560" s="22">
        <f t="shared" si="1348"/>
        <v>0</v>
      </c>
      <c r="BQ560" s="22">
        <f t="shared" si="1349"/>
        <v>0</v>
      </c>
      <c r="BR560" s="22">
        <f t="shared" si="1350"/>
        <v>0</v>
      </c>
      <c r="BS560" s="22">
        <f t="shared" si="1351"/>
        <v>0</v>
      </c>
      <c r="BT560" s="22">
        <f t="shared" si="1352"/>
        <v>0</v>
      </c>
      <c r="BU560" s="22">
        <f t="shared" si="1353"/>
        <v>0</v>
      </c>
      <c r="BV560" s="22">
        <f t="shared" si="1354"/>
        <v>0</v>
      </c>
      <c r="BW560" s="22">
        <f t="shared" si="1355"/>
        <v>0</v>
      </c>
      <c r="BX560" s="22">
        <f t="shared" si="1356"/>
        <v>0</v>
      </c>
      <c r="BY560" s="22">
        <f t="shared" si="1357"/>
        <v>0</v>
      </c>
      <c r="BZ560" s="22">
        <f t="shared" si="1358"/>
        <v>83.830735999999987</v>
      </c>
      <c r="CA560" s="22">
        <f t="shared" si="1359"/>
        <v>93.937799999999996</v>
      </c>
      <c r="CB560" s="22">
        <f t="shared" si="1360"/>
        <v>106.99618676207672</v>
      </c>
      <c r="CC560" s="22">
        <f t="shared" si="1361"/>
        <v>105.67675848837891</v>
      </c>
      <c r="CD560" s="22">
        <f t="shared" si="1362"/>
        <v>124.37879222122073</v>
      </c>
      <c r="CE560" s="22">
        <f t="shared" si="1363"/>
        <v>141.06040073518207</v>
      </c>
      <c r="CF560" s="22">
        <f t="shared" si="1364"/>
        <v>109.81347602927192</v>
      </c>
      <c r="CG560" s="22">
        <f t="shared" si="1365"/>
        <v>101.20185424586067</v>
      </c>
      <c r="CH560" s="22">
        <f t="shared" si="1366"/>
        <v>92.820566054210147</v>
      </c>
      <c r="CI560" s="22">
        <f t="shared" si="1367"/>
        <v>79.692486093668677</v>
      </c>
      <c r="CJ560" s="22">
        <f t="shared" si="1368"/>
        <v>58.498461928083742</v>
      </c>
      <c r="CK560" s="22">
        <f t="shared" si="1369"/>
        <v>56.817125234896707</v>
      </c>
    </row>
    <row r="561" spans="1:89" x14ac:dyDescent="0.25">
      <c r="A561" t="str">
        <f>VLOOKUP($C561,'Tech Pallet'!$A:$J,10,0)</f>
        <v>NOV</v>
      </c>
      <c r="B561" s="30" t="str">
        <f>VLOOKUP(C561,'Tech Pallet'!A:I,3,0)</f>
        <v>Facepieces</v>
      </c>
      <c r="C561" s="12">
        <f>VLOOKUP($D561,'DU -UCC'!B:C,2,0)</f>
        <v>64771677</v>
      </c>
      <c r="D561" s="94">
        <v>10077567003659</v>
      </c>
      <c r="E561" s="95" t="s">
        <v>193</v>
      </c>
      <c r="S561" s="95">
        <v>11265</v>
      </c>
      <c r="T561" s="95">
        <v>9330</v>
      </c>
      <c r="U561" s="95">
        <v>8941.5696191224652</v>
      </c>
      <c r="V561" s="95">
        <v>15317.897696001999</v>
      </c>
      <c r="W561" s="95">
        <v>15528.768843158501</v>
      </c>
      <c r="X561" s="95">
        <v>15230.174001292566</v>
      </c>
      <c r="Y561" s="95">
        <v>12979.75</v>
      </c>
      <c r="Z561" s="95">
        <v>9536.9399999999987</v>
      </c>
      <c r="AA561" s="95">
        <v>8451.44</v>
      </c>
      <c r="AB561" s="95">
        <v>4802.7600000000011</v>
      </c>
      <c r="AC561" s="95">
        <v>4538.0146803057542</v>
      </c>
      <c r="AD561" s="95">
        <v>2886.1174691124374</v>
      </c>
      <c r="AE561" s="23">
        <f t="shared" si="1313"/>
        <v>118808.43230899371</v>
      </c>
      <c r="AF561">
        <f>VLOOKUP($C561,'Tech Pallet'!$A:$I,9,0)</f>
        <v>195</v>
      </c>
      <c r="AG561">
        <f>VLOOKUP($C561,'Tech Pallet'!$A:$H,8,0)</f>
        <v>2.16E-3</v>
      </c>
      <c r="AH561" s="25">
        <f t="shared" si="1314"/>
        <v>0</v>
      </c>
      <c r="AI561" s="25">
        <f t="shared" si="1315"/>
        <v>118808.43230899371</v>
      </c>
      <c r="AJ561" s="8">
        <f t="shared" si="1316"/>
        <v>0</v>
      </c>
      <c r="AK561" s="21">
        <f t="shared" si="1317"/>
        <v>0</v>
      </c>
      <c r="AL561" s="20">
        <f t="shared" si="1318"/>
        <v>609.27401184099335</v>
      </c>
      <c r="AM561" s="21">
        <f t="shared" si="1319"/>
        <v>0</v>
      </c>
      <c r="AN561" s="21">
        <f t="shared" si="1320"/>
        <v>0</v>
      </c>
      <c r="AO561" s="21">
        <f t="shared" si="1321"/>
        <v>0</v>
      </c>
      <c r="AP561" s="21">
        <f t="shared" si="1322"/>
        <v>0</v>
      </c>
      <c r="AQ561" s="21">
        <f t="shared" si="1323"/>
        <v>0</v>
      </c>
      <c r="AR561" s="21">
        <f t="shared" si="1324"/>
        <v>0</v>
      </c>
      <c r="AS561" s="21">
        <f t="shared" si="1325"/>
        <v>0</v>
      </c>
      <c r="AT561" s="21">
        <f t="shared" si="1326"/>
        <v>0</v>
      </c>
      <c r="AU561" s="21">
        <f t="shared" si="1327"/>
        <v>0</v>
      </c>
      <c r="AV561" s="21">
        <f t="shared" si="1328"/>
        <v>0</v>
      </c>
      <c r="AW561" s="21">
        <f t="shared" si="1329"/>
        <v>0</v>
      </c>
      <c r="AX561" s="21">
        <f t="shared" si="1330"/>
        <v>0</v>
      </c>
      <c r="AY561" s="21">
        <f t="shared" si="1331"/>
        <v>57.769230769230766</v>
      </c>
      <c r="AZ561" s="21">
        <f t="shared" si="1332"/>
        <v>47.846153846153847</v>
      </c>
      <c r="BA561" s="21">
        <f t="shared" si="1333"/>
        <v>45.854203174986999</v>
      </c>
      <c r="BB561" s="21">
        <f t="shared" si="1334"/>
        <v>78.553321517958963</v>
      </c>
      <c r="BC561" s="21">
        <f t="shared" si="1335"/>
        <v>79.63471201619744</v>
      </c>
      <c r="BD561" s="21">
        <f t="shared" si="1336"/>
        <v>78.103456416884953</v>
      </c>
      <c r="BE561" s="21">
        <f t="shared" si="1337"/>
        <v>66.562820512820508</v>
      </c>
      <c r="BF561" s="21">
        <f t="shared" si="1338"/>
        <v>48.907384615384608</v>
      </c>
      <c r="BG561" s="21">
        <f t="shared" si="1339"/>
        <v>43.340717948717952</v>
      </c>
      <c r="BH561" s="21">
        <f t="shared" si="1340"/>
        <v>24.629538461538466</v>
      </c>
      <c r="BI561" s="21">
        <f t="shared" si="1341"/>
        <v>23.271870155414124</v>
      </c>
      <c r="BJ561" s="21">
        <f t="shared" si="1342"/>
        <v>14.800602405704808</v>
      </c>
      <c r="BK561" s="17">
        <f t="shared" si="1343"/>
        <v>0</v>
      </c>
      <c r="BL561" s="22">
        <f t="shared" si="1344"/>
        <v>0</v>
      </c>
      <c r="BM561" s="22">
        <f t="shared" si="1345"/>
        <v>256.62621378742642</v>
      </c>
      <c r="BN561" s="22">
        <f t="shared" si="1346"/>
        <v>0</v>
      </c>
      <c r="BO561" s="22">
        <f t="shared" si="1347"/>
        <v>0</v>
      </c>
      <c r="BP561" s="22">
        <f t="shared" si="1348"/>
        <v>0</v>
      </c>
      <c r="BQ561" s="22">
        <f t="shared" si="1349"/>
        <v>0</v>
      </c>
      <c r="BR561" s="22">
        <f t="shared" si="1350"/>
        <v>0</v>
      </c>
      <c r="BS561" s="22">
        <f t="shared" si="1351"/>
        <v>0</v>
      </c>
      <c r="BT561" s="22">
        <f t="shared" si="1352"/>
        <v>0</v>
      </c>
      <c r="BU561" s="22">
        <f t="shared" si="1353"/>
        <v>0</v>
      </c>
      <c r="BV561" s="22">
        <f t="shared" si="1354"/>
        <v>0</v>
      </c>
      <c r="BW561" s="22">
        <f t="shared" si="1355"/>
        <v>0</v>
      </c>
      <c r="BX561" s="22">
        <f t="shared" si="1356"/>
        <v>0</v>
      </c>
      <c r="BY561" s="22">
        <f t="shared" si="1357"/>
        <v>0</v>
      </c>
      <c r="BZ561" s="22">
        <f t="shared" si="1358"/>
        <v>24.3324</v>
      </c>
      <c r="CA561" s="22">
        <f t="shared" si="1359"/>
        <v>20.152799999999999</v>
      </c>
      <c r="CB561" s="22">
        <f t="shared" si="1360"/>
        <v>19.313790377304525</v>
      </c>
      <c r="CC561" s="22">
        <f t="shared" si="1361"/>
        <v>33.086659023364319</v>
      </c>
      <c r="CD561" s="22">
        <f t="shared" si="1362"/>
        <v>33.542140701222365</v>
      </c>
      <c r="CE561" s="22">
        <f t="shared" si="1363"/>
        <v>32.897175842791945</v>
      </c>
      <c r="CF561" s="22">
        <f t="shared" si="1364"/>
        <v>28.036259999999999</v>
      </c>
      <c r="CG561" s="22">
        <f t="shared" si="1365"/>
        <v>20.599790399999996</v>
      </c>
      <c r="CH561" s="22">
        <f t="shared" si="1366"/>
        <v>18.255110400000003</v>
      </c>
      <c r="CI561" s="22">
        <f t="shared" si="1367"/>
        <v>10.373961600000003</v>
      </c>
      <c r="CJ561" s="22">
        <f t="shared" si="1368"/>
        <v>9.80211170946043</v>
      </c>
      <c r="CK561" s="22">
        <f t="shared" si="1369"/>
        <v>6.2340137332828647</v>
      </c>
    </row>
    <row r="562" spans="1:89" x14ac:dyDescent="0.25">
      <c r="A562" t="str">
        <f>VLOOKUP($C562,'Tech Pallet'!$A:$J,10,0)</f>
        <v>NOV</v>
      </c>
      <c r="B562" s="30" t="str">
        <f>VLOOKUP(C562,'Tech Pallet'!A:I,3,0)</f>
        <v>MG Sticks</v>
      </c>
      <c r="C562" s="12">
        <f>VLOOKUP($D562,'DU -UCC'!B:C,2,0)</f>
        <v>69591655</v>
      </c>
      <c r="D562" s="94">
        <v>10077567721621</v>
      </c>
      <c r="E562" s="95" t="s">
        <v>194</v>
      </c>
      <c r="S562" s="95">
        <v>32571</v>
      </c>
      <c r="T562" s="95">
        <v>28535</v>
      </c>
      <c r="U562" s="95">
        <v>34581.726369304786</v>
      </c>
      <c r="V562" s="95">
        <v>38731.708509629701</v>
      </c>
      <c r="W562" s="95">
        <v>44959.372591582141</v>
      </c>
      <c r="X562" s="95">
        <v>46324.334658633634</v>
      </c>
      <c r="Y562" s="95">
        <v>49567.501800591053</v>
      </c>
      <c r="Z562" s="95">
        <v>40132.87246354745</v>
      </c>
      <c r="AA562" s="95">
        <v>42530.155297503879</v>
      </c>
      <c r="AB562" s="95">
        <v>32231.828273863764</v>
      </c>
      <c r="AC562" s="95">
        <v>27147.05345374794</v>
      </c>
      <c r="AD562" s="95">
        <v>24346.962852770219</v>
      </c>
      <c r="AE562" s="23">
        <f t="shared" si="1313"/>
        <v>441659.51627117459</v>
      </c>
      <c r="AF562">
        <f>VLOOKUP($C562,'Tech Pallet'!$A:$I,9,0)</f>
        <v>143</v>
      </c>
      <c r="AG562">
        <f>VLOOKUP($C562,'Tech Pallet'!$A:$H,8,0)</f>
        <v>4.2560000000000002E-3</v>
      </c>
      <c r="AH562" s="25">
        <f t="shared" si="1314"/>
        <v>0</v>
      </c>
      <c r="AI562" s="25">
        <f t="shared" si="1315"/>
        <v>441659.51627117459</v>
      </c>
      <c r="AJ562" s="8">
        <f t="shared" si="1316"/>
        <v>0</v>
      </c>
      <c r="AK562" s="21">
        <f t="shared" si="1317"/>
        <v>0</v>
      </c>
      <c r="AL562" s="20">
        <f t="shared" si="1318"/>
        <v>3088.5280858124097</v>
      </c>
      <c r="AM562" s="21">
        <f t="shared" si="1319"/>
        <v>0</v>
      </c>
      <c r="AN562" s="21">
        <f t="shared" si="1320"/>
        <v>0</v>
      </c>
      <c r="AO562" s="21">
        <f t="shared" si="1321"/>
        <v>0</v>
      </c>
      <c r="AP562" s="21">
        <f t="shared" si="1322"/>
        <v>0</v>
      </c>
      <c r="AQ562" s="21">
        <f t="shared" si="1323"/>
        <v>0</v>
      </c>
      <c r="AR562" s="21">
        <f t="shared" si="1324"/>
        <v>0</v>
      </c>
      <c r="AS562" s="21">
        <f t="shared" si="1325"/>
        <v>0</v>
      </c>
      <c r="AT562" s="21">
        <f t="shared" si="1326"/>
        <v>0</v>
      </c>
      <c r="AU562" s="21">
        <f t="shared" si="1327"/>
        <v>0</v>
      </c>
      <c r="AV562" s="21">
        <f t="shared" si="1328"/>
        <v>0</v>
      </c>
      <c r="AW562" s="21">
        <f t="shared" si="1329"/>
        <v>0</v>
      </c>
      <c r="AX562" s="21">
        <f t="shared" si="1330"/>
        <v>0</v>
      </c>
      <c r="AY562" s="21">
        <f t="shared" si="1331"/>
        <v>227.76923076923077</v>
      </c>
      <c r="AZ562" s="21">
        <f t="shared" si="1332"/>
        <v>199.54545454545453</v>
      </c>
      <c r="BA562" s="21">
        <f t="shared" si="1333"/>
        <v>241.83025433080269</v>
      </c>
      <c r="BB562" s="21">
        <f t="shared" si="1334"/>
        <v>270.85110845894894</v>
      </c>
      <c r="BC562" s="21">
        <f t="shared" si="1335"/>
        <v>314.40120693414087</v>
      </c>
      <c r="BD562" s="21">
        <f t="shared" si="1336"/>
        <v>323.94639621422124</v>
      </c>
      <c r="BE562" s="21">
        <f t="shared" si="1337"/>
        <v>346.62588671741997</v>
      </c>
      <c r="BF562" s="21">
        <f t="shared" si="1338"/>
        <v>280.64945778704509</v>
      </c>
      <c r="BG562" s="21">
        <f t="shared" si="1339"/>
        <v>297.41367340911802</v>
      </c>
      <c r="BH562" s="21">
        <f t="shared" si="1340"/>
        <v>225.39740051652981</v>
      </c>
      <c r="BI562" s="21">
        <f t="shared" si="1341"/>
        <v>189.83953464159399</v>
      </c>
      <c r="BJ562" s="21">
        <f t="shared" si="1342"/>
        <v>170.25848148790362</v>
      </c>
      <c r="BK562" s="17">
        <f t="shared" si="1343"/>
        <v>0</v>
      </c>
      <c r="BL562" s="22">
        <f t="shared" si="1344"/>
        <v>0</v>
      </c>
      <c r="BM562" s="22">
        <f t="shared" si="1345"/>
        <v>1879.7029012501191</v>
      </c>
      <c r="BN562" s="22">
        <f t="shared" si="1346"/>
        <v>0</v>
      </c>
      <c r="BO562" s="22">
        <f t="shared" si="1347"/>
        <v>0</v>
      </c>
      <c r="BP562" s="22">
        <f t="shared" si="1348"/>
        <v>0</v>
      </c>
      <c r="BQ562" s="22">
        <f t="shared" si="1349"/>
        <v>0</v>
      </c>
      <c r="BR562" s="22">
        <f t="shared" si="1350"/>
        <v>0</v>
      </c>
      <c r="BS562" s="22">
        <f t="shared" si="1351"/>
        <v>0</v>
      </c>
      <c r="BT562" s="22">
        <f t="shared" si="1352"/>
        <v>0</v>
      </c>
      <c r="BU562" s="22">
        <f t="shared" si="1353"/>
        <v>0</v>
      </c>
      <c r="BV562" s="22">
        <f t="shared" si="1354"/>
        <v>0</v>
      </c>
      <c r="BW562" s="22">
        <f t="shared" si="1355"/>
        <v>0</v>
      </c>
      <c r="BX562" s="22">
        <f t="shared" si="1356"/>
        <v>0</v>
      </c>
      <c r="BY562" s="22">
        <f t="shared" si="1357"/>
        <v>0</v>
      </c>
      <c r="BZ562" s="22">
        <f t="shared" si="1358"/>
        <v>138.622176</v>
      </c>
      <c r="CA562" s="22">
        <f t="shared" si="1359"/>
        <v>121.44496000000001</v>
      </c>
      <c r="CB562" s="22">
        <f t="shared" si="1360"/>
        <v>147.17982742776118</v>
      </c>
      <c r="CC562" s="22">
        <f t="shared" si="1361"/>
        <v>164.84215141698402</v>
      </c>
      <c r="CD562" s="22">
        <f t="shared" si="1362"/>
        <v>191.3470897497736</v>
      </c>
      <c r="CE562" s="22">
        <f t="shared" si="1363"/>
        <v>197.15636830714476</v>
      </c>
      <c r="CF562" s="22">
        <f t="shared" si="1364"/>
        <v>210.95928766331554</v>
      </c>
      <c r="CG562" s="22">
        <f t="shared" si="1365"/>
        <v>170.80550520485795</v>
      </c>
      <c r="CH562" s="22">
        <f t="shared" si="1366"/>
        <v>181.00834094617653</v>
      </c>
      <c r="CI562" s="22">
        <f t="shared" si="1367"/>
        <v>137.17866113356419</v>
      </c>
      <c r="CJ562" s="22">
        <f t="shared" si="1368"/>
        <v>115.53785949915124</v>
      </c>
      <c r="CK562" s="22">
        <f t="shared" si="1369"/>
        <v>103.62067390139006</v>
      </c>
    </row>
    <row r="563" spans="1:89" x14ac:dyDescent="0.25">
      <c r="A563" t="str">
        <f>VLOOKUP($C563,'Tech Pallet'!$A:$J,10,0)</f>
        <v>PIC</v>
      </c>
      <c r="B563" s="30" t="str">
        <f>VLOOKUP(C563,'Tech Pallet'!A:I,3,0)</f>
        <v>48oz</v>
      </c>
      <c r="C563" s="12">
        <f>VLOOKUP($D563,'DU -UCC'!B:C,2,0)</f>
        <v>68930545</v>
      </c>
      <c r="D563" s="94">
        <v>10077567003277</v>
      </c>
      <c r="E563" s="95" t="s">
        <v>195</v>
      </c>
      <c r="S563" s="95">
        <v>22000</v>
      </c>
      <c r="T563" s="95">
        <v>24266</v>
      </c>
      <c r="U563" s="95">
        <v>34260.887604566553</v>
      </c>
      <c r="V563" s="95">
        <v>30303.589716606715</v>
      </c>
      <c r="W563" s="95">
        <v>35074.864178112839</v>
      </c>
      <c r="X563" s="95">
        <v>40769.776806843256</v>
      </c>
      <c r="Y563" s="95">
        <v>37733.932295378661</v>
      </c>
      <c r="Z563" s="95">
        <v>31316.238426770189</v>
      </c>
      <c r="AA563" s="95">
        <v>26704.478596684588</v>
      </c>
      <c r="AB563" s="95">
        <v>27336.119428699778</v>
      </c>
      <c r="AC563" s="95">
        <v>27628.358077800047</v>
      </c>
      <c r="AD563" s="95">
        <v>22029.17657186115</v>
      </c>
      <c r="AE563" s="23">
        <f t="shared" si="1313"/>
        <v>359423.42170332384</v>
      </c>
      <c r="AF563">
        <f>VLOOKUP($C563,'Tech Pallet'!$A:$I,9,0)</f>
        <v>176</v>
      </c>
      <c r="AG563">
        <f>VLOOKUP($C563,'Tech Pallet'!$A:$H,8,0)</f>
        <v>8.5199999999999998E-3</v>
      </c>
      <c r="AH563" s="25">
        <f t="shared" si="1314"/>
        <v>0</v>
      </c>
      <c r="AI563" s="25">
        <f t="shared" si="1315"/>
        <v>359423.42170332384</v>
      </c>
      <c r="AJ563" s="8">
        <f t="shared" si="1316"/>
        <v>0</v>
      </c>
      <c r="AK563" s="21">
        <f t="shared" si="1317"/>
        <v>0</v>
      </c>
      <c r="AL563" s="20">
        <f t="shared" si="1318"/>
        <v>2042.1785324052491</v>
      </c>
      <c r="AM563" s="21">
        <f t="shared" si="1319"/>
        <v>0</v>
      </c>
      <c r="AN563" s="21">
        <f t="shared" si="1320"/>
        <v>0</v>
      </c>
      <c r="AO563" s="21">
        <f t="shared" si="1321"/>
        <v>0</v>
      </c>
      <c r="AP563" s="21">
        <f t="shared" si="1322"/>
        <v>0</v>
      </c>
      <c r="AQ563" s="21">
        <f t="shared" si="1323"/>
        <v>0</v>
      </c>
      <c r="AR563" s="21">
        <f t="shared" si="1324"/>
        <v>0</v>
      </c>
      <c r="AS563" s="21">
        <f t="shared" si="1325"/>
        <v>0</v>
      </c>
      <c r="AT563" s="21">
        <f t="shared" si="1326"/>
        <v>0</v>
      </c>
      <c r="AU563" s="21">
        <f t="shared" si="1327"/>
        <v>0</v>
      </c>
      <c r="AV563" s="21">
        <f t="shared" si="1328"/>
        <v>0</v>
      </c>
      <c r="AW563" s="21">
        <f t="shared" si="1329"/>
        <v>0</v>
      </c>
      <c r="AX563" s="21">
        <f t="shared" si="1330"/>
        <v>0</v>
      </c>
      <c r="AY563" s="21">
        <f t="shared" si="1331"/>
        <v>125</v>
      </c>
      <c r="AZ563" s="21">
        <f t="shared" si="1332"/>
        <v>137.875</v>
      </c>
      <c r="BA563" s="21">
        <f t="shared" si="1333"/>
        <v>194.66413411685542</v>
      </c>
      <c r="BB563" s="21">
        <f t="shared" si="1334"/>
        <v>172.17948702617451</v>
      </c>
      <c r="BC563" s="21">
        <f t="shared" si="1335"/>
        <v>199.28900101200477</v>
      </c>
      <c r="BD563" s="21">
        <f t="shared" si="1336"/>
        <v>231.64645912979122</v>
      </c>
      <c r="BE563" s="21">
        <f t="shared" si="1337"/>
        <v>214.39734258737874</v>
      </c>
      <c r="BF563" s="21">
        <f t="shared" si="1338"/>
        <v>177.93317287937609</v>
      </c>
      <c r="BG563" s="21">
        <f t="shared" si="1339"/>
        <v>151.72999202661697</v>
      </c>
      <c r="BH563" s="21">
        <f t="shared" si="1340"/>
        <v>155.31886039033964</v>
      </c>
      <c r="BI563" s="21">
        <f t="shared" si="1341"/>
        <v>156.97930726022753</v>
      </c>
      <c r="BJ563" s="21">
        <f t="shared" si="1342"/>
        <v>125.1657759764838</v>
      </c>
      <c r="BK563" s="17">
        <f t="shared" si="1343"/>
        <v>0</v>
      </c>
      <c r="BL563" s="22">
        <f t="shared" si="1344"/>
        <v>0</v>
      </c>
      <c r="BM563" s="22">
        <f t="shared" si="1345"/>
        <v>3062.2875529123189</v>
      </c>
      <c r="BN563" s="22">
        <f t="shared" si="1346"/>
        <v>0</v>
      </c>
      <c r="BO563" s="22">
        <f t="shared" si="1347"/>
        <v>0</v>
      </c>
      <c r="BP563" s="22">
        <f t="shared" si="1348"/>
        <v>0</v>
      </c>
      <c r="BQ563" s="22">
        <f t="shared" si="1349"/>
        <v>0</v>
      </c>
      <c r="BR563" s="22">
        <f t="shared" si="1350"/>
        <v>0</v>
      </c>
      <c r="BS563" s="22">
        <f t="shared" si="1351"/>
        <v>0</v>
      </c>
      <c r="BT563" s="22">
        <f t="shared" si="1352"/>
        <v>0</v>
      </c>
      <c r="BU563" s="22">
        <f t="shared" si="1353"/>
        <v>0</v>
      </c>
      <c r="BV563" s="22">
        <f t="shared" si="1354"/>
        <v>0</v>
      </c>
      <c r="BW563" s="22">
        <f t="shared" si="1355"/>
        <v>0</v>
      </c>
      <c r="BX563" s="22">
        <f t="shared" si="1356"/>
        <v>0</v>
      </c>
      <c r="BY563" s="22">
        <f t="shared" si="1357"/>
        <v>0</v>
      </c>
      <c r="BZ563" s="22">
        <f t="shared" si="1358"/>
        <v>187.44</v>
      </c>
      <c r="CA563" s="22">
        <f t="shared" si="1359"/>
        <v>206.74632</v>
      </c>
      <c r="CB563" s="22">
        <f t="shared" si="1360"/>
        <v>291.90276239090701</v>
      </c>
      <c r="CC563" s="22">
        <f t="shared" si="1361"/>
        <v>258.1865843854892</v>
      </c>
      <c r="CD563" s="22">
        <f t="shared" si="1362"/>
        <v>298.83784279752138</v>
      </c>
      <c r="CE563" s="22">
        <f t="shared" si="1363"/>
        <v>347.35849839430455</v>
      </c>
      <c r="CF563" s="22">
        <f t="shared" si="1364"/>
        <v>321.4931031566262</v>
      </c>
      <c r="CG563" s="22">
        <f t="shared" si="1365"/>
        <v>266.81435139608203</v>
      </c>
      <c r="CH563" s="22">
        <f t="shared" si="1366"/>
        <v>227.52215764375268</v>
      </c>
      <c r="CI563" s="22">
        <f t="shared" si="1367"/>
        <v>232.90373753252211</v>
      </c>
      <c r="CJ563" s="22">
        <f t="shared" si="1368"/>
        <v>235.3936108228564</v>
      </c>
      <c r="CK563" s="22">
        <f t="shared" si="1369"/>
        <v>187.68858439225698</v>
      </c>
    </row>
    <row r="564" spans="1:89" x14ac:dyDescent="0.25">
      <c r="A564" t="str">
        <f>VLOOKUP($C564,'Tech Pallet'!$A:$J,10,0)</f>
        <v>NOV</v>
      </c>
      <c r="B564" s="30" t="str">
        <f>VLOOKUP(C564,'Tech Pallet'!A:I,3,0)</f>
        <v>Facepieces</v>
      </c>
      <c r="C564" s="12">
        <f>VLOOKUP($D564,'DU -UCC'!B:C,2,0)</f>
        <v>64366224</v>
      </c>
      <c r="D564" s="94">
        <v>10077567003888</v>
      </c>
      <c r="E564" s="95" t="s">
        <v>196</v>
      </c>
      <c r="S564" s="95">
        <v>3522</v>
      </c>
      <c r="T564" s="95">
        <v>1700</v>
      </c>
      <c r="U564" s="95">
        <v>2765.0345670404095</v>
      </c>
      <c r="V564" s="95">
        <v>4529.2642437554632</v>
      </c>
      <c r="W564" s="95">
        <v>4802.3941308563508</v>
      </c>
      <c r="X564" s="95">
        <v>13259.164130856352</v>
      </c>
      <c r="Y564" s="95">
        <v>9439.61</v>
      </c>
      <c r="Z564" s="95">
        <v>13853.47</v>
      </c>
      <c r="AA564" s="95">
        <v>18566.670000000002</v>
      </c>
      <c r="AB564" s="95">
        <v>14702.59</v>
      </c>
      <c r="AC564" s="95">
        <v>12102.827009288683</v>
      </c>
      <c r="AD564" s="95">
        <v>12849.315587984685</v>
      </c>
      <c r="AE564" s="23">
        <f t="shared" si="1313"/>
        <v>112092.33966978194</v>
      </c>
      <c r="AF564">
        <f>VLOOKUP($C564,'Tech Pallet'!$A:$I,9,0)</f>
        <v>187</v>
      </c>
      <c r="AG564">
        <f>VLOOKUP($C564,'Tech Pallet'!$A:$H,8,0)</f>
        <v>1.944E-3</v>
      </c>
      <c r="AH564" s="25">
        <f t="shared" si="1314"/>
        <v>0</v>
      </c>
      <c r="AI564" s="25">
        <f t="shared" si="1315"/>
        <v>112092.33966978194</v>
      </c>
      <c r="AJ564" s="8">
        <f t="shared" si="1316"/>
        <v>0</v>
      </c>
      <c r="AK564" s="21">
        <f t="shared" si="1317"/>
        <v>0</v>
      </c>
      <c r="AL564" s="20">
        <f t="shared" si="1318"/>
        <v>599.42427630899431</v>
      </c>
      <c r="AM564" s="21">
        <f t="shared" si="1319"/>
        <v>0</v>
      </c>
      <c r="AN564" s="21">
        <f t="shared" si="1320"/>
        <v>0</v>
      </c>
      <c r="AO564" s="21">
        <f t="shared" si="1321"/>
        <v>0</v>
      </c>
      <c r="AP564" s="21">
        <f t="shared" si="1322"/>
        <v>0</v>
      </c>
      <c r="AQ564" s="21">
        <f t="shared" si="1323"/>
        <v>0</v>
      </c>
      <c r="AR564" s="21">
        <f t="shared" si="1324"/>
        <v>0</v>
      </c>
      <c r="AS564" s="21">
        <f t="shared" si="1325"/>
        <v>0</v>
      </c>
      <c r="AT564" s="21">
        <f t="shared" si="1326"/>
        <v>0</v>
      </c>
      <c r="AU564" s="21">
        <f t="shared" si="1327"/>
        <v>0</v>
      </c>
      <c r="AV564" s="21">
        <f t="shared" si="1328"/>
        <v>0</v>
      </c>
      <c r="AW564" s="21">
        <f t="shared" si="1329"/>
        <v>0</v>
      </c>
      <c r="AX564" s="21">
        <f t="shared" si="1330"/>
        <v>0</v>
      </c>
      <c r="AY564" s="21">
        <f t="shared" si="1331"/>
        <v>18.834224598930483</v>
      </c>
      <c r="AZ564" s="21">
        <f t="shared" si="1332"/>
        <v>9.0909090909090917</v>
      </c>
      <c r="BA564" s="21">
        <f t="shared" si="1333"/>
        <v>14.786281107167966</v>
      </c>
      <c r="BB564" s="21">
        <f t="shared" si="1334"/>
        <v>24.220664405109428</v>
      </c>
      <c r="BC564" s="21">
        <f t="shared" si="1335"/>
        <v>25.681252036664976</v>
      </c>
      <c r="BD564" s="21">
        <f t="shared" si="1336"/>
        <v>70.904621020622201</v>
      </c>
      <c r="BE564" s="21">
        <f t="shared" si="1337"/>
        <v>50.479197860962572</v>
      </c>
      <c r="BF564" s="21">
        <f t="shared" si="1338"/>
        <v>74.082727272727269</v>
      </c>
      <c r="BG564" s="21">
        <f t="shared" si="1339"/>
        <v>99.287005347593592</v>
      </c>
      <c r="BH564" s="21">
        <f t="shared" si="1340"/>
        <v>78.623475935828878</v>
      </c>
      <c r="BI564" s="21">
        <f t="shared" si="1341"/>
        <v>64.721000049672099</v>
      </c>
      <c r="BJ564" s="21">
        <f t="shared" si="1342"/>
        <v>68.712917582805801</v>
      </c>
      <c r="BK564" s="17">
        <f t="shared" si="1343"/>
        <v>0</v>
      </c>
      <c r="BL564" s="22">
        <f t="shared" si="1344"/>
        <v>0</v>
      </c>
      <c r="BM564" s="22">
        <f t="shared" si="1345"/>
        <v>217.9075083180561</v>
      </c>
      <c r="BN564" s="22">
        <f t="shared" si="1346"/>
        <v>0</v>
      </c>
      <c r="BO564" s="22">
        <f t="shared" si="1347"/>
        <v>0</v>
      </c>
      <c r="BP564" s="22">
        <f t="shared" si="1348"/>
        <v>0</v>
      </c>
      <c r="BQ564" s="22">
        <f t="shared" si="1349"/>
        <v>0</v>
      </c>
      <c r="BR564" s="22">
        <f t="shared" si="1350"/>
        <v>0</v>
      </c>
      <c r="BS564" s="22">
        <f t="shared" si="1351"/>
        <v>0</v>
      </c>
      <c r="BT564" s="22">
        <f t="shared" si="1352"/>
        <v>0</v>
      </c>
      <c r="BU564" s="22">
        <f t="shared" si="1353"/>
        <v>0</v>
      </c>
      <c r="BV564" s="22">
        <f t="shared" si="1354"/>
        <v>0</v>
      </c>
      <c r="BW564" s="22">
        <f t="shared" si="1355"/>
        <v>0</v>
      </c>
      <c r="BX564" s="22">
        <f t="shared" si="1356"/>
        <v>0</v>
      </c>
      <c r="BY564" s="22">
        <f t="shared" si="1357"/>
        <v>0</v>
      </c>
      <c r="BZ564" s="22">
        <f t="shared" si="1358"/>
        <v>6.846768</v>
      </c>
      <c r="CA564" s="22">
        <f t="shared" si="1359"/>
        <v>3.3048000000000002</v>
      </c>
      <c r="CB564" s="22">
        <f t="shared" si="1360"/>
        <v>5.3752271983265558</v>
      </c>
      <c r="CC564" s="22">
        <f t="shared" si="1361"/>
        <v>8.8048896898606213</v>
      </c>
      <c r="CD564" s="22">
        <f t="shared" si="1362"/>
        <v>9.3358541903847456</v>
      </c>
      <c r="CE564" s="22">
        <f t="shared" si="1363"/>
        <v>25.775815070384748</v>
      </c>
      <c r="CF564" s="22">
        <f t="shared" si="1364"/>
        <v>18.350601839999999</v>
      </c>
      <c r="CG564" s="22">
        <f t="shared" si="1365"/>
        <v>26.93114568</v>
      </c>
      <c r="CH564" s="22">
        <f t="shared" si="1366"/>
        <v>36.093606480000005</v>
      </c>
      <c r="CI564" s="22">
        <f t="shared" si="1367"/>
        <v>28.581834959999998</v>
      </c>
      <c r="CJ564" s="22">
        <f t="shared" si="1368"/>
        <v>23.527895706057201</v>
      </c>
      <c r="CK564" s="22">
        <f t="shared" si="1369"/>
        <v>24.979069503042229</v>
      </c>
    </row>
    <row r="565" spans="1:89" x14ac:dyDescent="0.25">
      <c r="A565" t="str">
        <f>VLOOKUP($C565,'Tech Pallet'!$A:$J,10,0)</f>
        <v>PIC</v>
      </c>
      <c r="B565" s="30" t="str">
        <f>VLOOKUP(C565,'Tech Pallet'!A:I,3,0)</f>
        <v>BJ PTS</v>
      </c>
      <c r="C565" s="12">
        <f>VLOOKUP($D565,'DU -UCC'!B:C,2,0)</f>
        <v>84161610</v>
      </c>
      <c r="D565" s="94">
        <v>10076840363954</v>
      </c>
      <c r="E565" s="95" t="s">
        <v>197</v>
      </c>
      <c r="S565" s="95">
        <v>27396</v>
      </c>
      <c r="T565" s="95">
        <v>33258</v>
      </c>
      <c r="U565" s="95">
        <v>38448.545355310744</v>
      </c>
      <c r="V565" s="95">
        <v>31391.345055814465</v>
      </c>
      <c r="W565" s="95">
        <v>31703.760968559105</v>
      </c>
      <c r="X565" s="95">
        <v>36606.854393286012</v>
      </c>
      <c r="Y565" s="95">
        <v>27798.198166726121</v>
      </c>
      <c r="Z565" s="95">
        <v>32354.32980762158</v>
      </c>
      <c r="AA565" s="95">
        <v>26351.124118094052</v>
      </c>
      <c r="AB565" s="95">
        <v>24371.063853701435</v>
      </c>
      <c r="AC565" s="95">
        <v>23262.116477792359</v>
      </c>
      <c r="AD565" s="95">
        <v>20531.202169335196</v>
      </c>
      <c r="AE565" s="23">
        <f t="shared" si="1313"/>
        <v>353472.54036624118</v>
      </c>
      <c r="AF565">
        <f>VLOOKUP($C565,'Tech Pallet'!$A:$I,9,0)</f>
        <v>240</v>
      </c>
      <c r="AG565">
        <f>VLOOKUP($C565,'Tech Pallet'!$A:$H,8,0)</f>
        <v>3.7853439999999999E-3</v>
      </c>
      <c r="AH565" s="25">
        <f t="shared" si="1314"/>
        <v>0</v>
      </c>
      <c r="AI565" s="25">
        <f t="shared" si="1315"/>
        <v>353472.54036624118</v>
      </c>
      <c r="AJ565" s="8">
        <f t="shared" si="1316"/>
        <v>0</v>
      </c>
      <c r="AK565" s="21">
        <f t="shared" si="1317"/>
        <v>0</v>
      </c>
      <c r="AL565" s="20">
        <f t="shared" si="1318"/>
        <v>1472.802251526005</v>
      </c>
      <c r="AM565" s="21">
        <f t="shared" si="1319"/>
        <v>0</v>
      </c>
      <c r="AN565" s="21">
        <f t="shared" si="1320"/>
        <v>0</v>
      </c>
      <c r="AO565" s="21">
        <f t="shared" si="1321"/>
        <v>0</v>
      </c>
      <c r="AP565" s="21">
        <f t="shared" si="1322"/>
        <v>0</v>
      </c>
      <c r="AQ565" s="21">
        <f t="shared" si="1323"/>
        <v>0</v>
      </c>
      <c r="AR565" s="21">
        <f t="shared" si="1324"/>
        <v>0</v>
      </c>
      <c r="AS565" s="21">
        <f t="shared" si="1325"/>
        <v>0</v>
      </c>
      <c r="AT565" s="21">
        <f t="shared" si="1326"/>
        <v>0</v>
      </c>
      <c r="AU565" s="21">
        <f t="shared" si="1327"/>
        <v>0</v>
      </c>
      <c r="AV565" s="21">
        <f t="shared" si="1328"/>
        <v>0</v>
      </c>
      <c r="AW565" s="21">
        <f t="shared" si="1329"/>
        <v>0</v>
      </c>
      <c r="AX565" s="21">
        <f t="shared" si="1330"/>
        <v>0</v>
      </c>
      <c r="AY565" s="21">
        <f t="shared" si="1331"/>
        <v>114.15</v>
      </c>
      <c r="AZ565" s="21">
        <f t="shared" si="1332"/>
        <v>138.57499999999999</v>
      </c>
      <c r="BA565" s="21">
        <f t="shared" si="1333"/>
        <v>160.20227231379477</v>
      </c>
      <c r="BB565" s="21">
        <f t="shared" si="1334"/>
        <v>130.7972710658936</v>
      </c>
      <c r="BC565" s="21">
        <f t="shared" si="1335"/>
        <v>132.09900403566294</v>
      </c>
      <c r="BD565" s="21">
        <f t="shared" si="1336"/>
        <v>152.52855997202505</v>
      </c>
      <c r="BE565" s="21">
        <f t="shared" si="1337"/>
        <v>115.82582569469217</v>
      </c>
      <c r="BF565" s="21">
        <f t="shared" si="1338"/>
        <v>134.80970753175657</v>
      </c>
      <c r="BG565" s="21">
        <f t="shared" si="1339"/>
        <v>109.79635049205855</v>
      </c>
      <c r="BH565" s="21">
        <f t="shared" si="1340"/>
        <v>101.54609939042264</v>
      </c>
      <c r="BI565" s="21">
        <f t="shared" si="1341"/>
        <v>96.925485324134826</v>
      </c>
      <c r="BJ565" s="21">
        <f t="shared" si="1342"/>
        <v>85.546675705563317</v>
      </c>
      <c r="BK565" s="17">
        <f t="shared" si="1343"/>
        <v>0</v>
      </c>
      <c r="BL565" s="22">
        <f t="shared" si="1344"/>
        <v>0</v>
      </c>
      <c r="BM565" s="22">
        <f t="shared" si="1345"/>
        <v>1338.0151598401089</v>
      </c>
      <c r="BN565" s="22">
        <f t="shared" si="1346"/>
        <v>0</v>
      </c>
      <c r="BO565" s="22">
        <f t="shared" si="1347"/>
        <v>0</v>
      </c>
      <c r="BP565" s="22">
        <f t="shared" si="1348"/>
        <v>0</v>
      </c>
      <c r="BQ565" s="22">
        <f t="shared" si="1349"/>
        <v>0</v>
      </c>
      <c r="BR565" s="22">
        <f t="shared" si="1350"/>
        <v>0</v>
      </c>
      <c r="BS565" s="22">
        <f t="shared" si="1351"/>
        <v>0</v>
      </c>
      <c r="BT565" s="22">
        <f t="shared" si="1352"/>
        <v>0</v>
      </c>
      <c r="BU565" s="22">
        <f t="shared" si="1353"/>
        <v>0</v>
      </c>
      <c r="BV565" s="22">
        <f t="shared" si="1354"/>
        <v>0</v>
      </c>
      <c r="BW565" s="22">
        <f t="shared" si="1355"/>
        <v>0</v>
      </c>
      <c r="BX565" s="22">
        <f t="shared" si="1356"/>
        <v>0</v>
      </c>
      <c r="BY565" s="22">
        <f t="shared" si="1357"/>
        <v>0</v>
      </c>
      <c r="BZ565" s="22">
        <f t="shared" si="1358"/>
        <v>103.703284224</v>
      </c>
      <c r="CA565" s="22">
        <f t="shared" si="1359"/>
        <v>125.892970752</v>
      </c>
      <c r="CB565" s="22">
        <f t="shared" si="1360"/>
        <v>145.54097046945338</v>
      </c>
      <c r="CC565" s="22">
        <f t="shared" si="1361"/>
        <v>118.82703965895695</v>
      </c>
      <c r="CD565" s="22">
        <f t="shared" si="1362"/>
        <v>120.00964135976939</v>
      </c>
      <c r="CE565" s="22">
        <f t="shared" si="1363"/>
        <v>138.56953663649884</v>
      </c>
      <c r="CF565" s="22">
        <f t="shared" si="1364"/>
        <v>105.22574264122773</v>
      </c>
      <c r="CG565" s="22">
        <f t="shared" si="1365"/>
        <v>122.4722682113015</v>
      </c>
      <c r="CH565" s="22">
        <f t="shared" si="1366"/>
        <v>99.748069573682614</v>
      </c>
      <c r="CI565" s="22">
        <f t="shared" si="1367"/>
        <v>92.252860332225609</v>
      </c>
      <c r="CJ565" s="22">
        <f t="shared" si="1368"/>
        <v>88.055113036512438</v>
      </c>
      <c r="CK565" s="22">
        <f t="shared" si="1369"/>
        <v>77.717662944479969</v>
      </c>
    </row>
    <row r="566" spans="1:89" x14ac:dyDescent="0.25">
      <c r="A566" t="str">
        <f>VLOOKUP($C566,'Tech Pallet'!$A:$J,10,0)</f>
        <v>PIC</v>
      </c>
      <c r="B566" s="30" t="str">
        <f>VLOOKUP(C566,'Tech Pallet'!A:I,3,0)</f>
        <v>BJ PTS</v>
      </c>
      <c r="C566" s="12">
        <f>VLOOKUP($D566,'DU -UCC'!B:C,2,0)</f>
        <v>67904289</v>
      </c>
      <c r="D566" s="94">
        <v>10076840002549</v>
      </c>
      <c r="E566" s="95" t="s">
        <v>198</v>
      </c>
      <c r="S566" s="95">
        <v>5004</v>
      </c>
      <c r="T566" s="95">
        <v>1832</v>
      </c>
      <c r="U566" s="95">
        <v>753.27556242485753</v>
      </c>
      <c r="V566" s="95">
        <v>0</v>
      </c>
      <c r="W566" s="95">
        <v>0</v>
      </c>
      <c r="X566" s="95">
        <v>0</v>
      </c>
      <c r="Y566" s="95">
        <v>0</v>
      </c>
      <c r="Z566" s="95">
        <v>0</v>
      </c>
      <c r="AA566" s="95">
        <v>0</v>
      </c>
      <c r="AB566" s="95">
        <v>0</v>
      </c>
      <c r="AC566" s="95">
        <v>0</v>
      </c>
      <c r="AD566" s="95">
        <v>0</v>
      </c>
      <c r="AE566" s="23">
        <f t="shared" si="1313"/>
        <v>7589.2755624248575</v>
      </c>
      <c r="AF566">
        <f>VLOOKUP($C566,'Tech Pallet'!$A:$I,9,0)</f>
        <v>240</v>
      </c>
      <c r="AG566">
        <f>VLOOKUP($C566,'Tech Pallet'!$A:$H,8,0)</f>
        <v>3.7839999999999996E-3</v>
      </c>
      <c r="AH566" s="25">
        <f t="shared" si="1314"/>
        <v>0</v>
      </c>
      <c r="AI566" s="25">
        <f t="shared" si="1315"/>
        <v>7589.2755624248575</v>
      </c>
      <c r="AJ566" s="8">
        <f t="shared" si="1316"/>
        <v>0</v>
      </c>
      <c r="AK566" s="21">
        <f t="shared" si="1317"/>
        <v>0</v>
      </c>
      <c r="AL566" s="20">
        <f t="shared" si="1318"/>
        <v>31.621981510103573</v>
      </c>
      <c r="AM566" s="21">
        <f t="shared" si="1319"/>
        <v>0</v>
      </c>
      <c r="AN566" s="21">
        <f t="shared" si="1320"/>
        <v>0</v>
      </c>
      <c r="AO566" s="21">
        <f t="shared" si="1321"/>
        <v>0</v>
      </c>
      <c r="AP566" s="21">
        <f t="shared" si="1322"/>
        <v>0</v>
      </c>
      <c r="AQ566" s="21">
        <f t="shared" si="1323"/>
        <v>0</v>
      </c>
      <c r="AR566" s="21">
        <f t="shared" si="1324"/>
        <v>0</v>
      </c>
      <c r="AS566" s="21">
        <f t="shared" si="1325"/>
        <v>0</v>
      </c>
      <c r="AT566" s="21">
        <f t="shared" si="1326"/>
        <v>0</v>
      </c>
      <c r="AU566" s="21">
        <f t="shared" si="1327"/>
        <v>0</v>
      </c>
      <c r="AV566" s="21">
        <f t="shared" si="1328"/>
        <v>0</v>
      </c>
      <c r="AW566" s="21">
        <f t="shared" si="1329"/>
        <v>0</v>
      </c>
      <c r="AX566" s="21">
        <f t="shared" si="1330"/>
        <v>0</v>
      </c>
      <c r="AY566" s="21">
        <f t="shared" si="1331"/>
        <v>20.85</v>
      </c>
      <c r="AZ566" s="21">
        <f t="shared" si="1332"/>
        <v>7.6333333333333337</v>
      </c>
      <c r="BA566" s="21">
        <f t="shared" si="1333"/>
        <v>3.1386481767702397</v>
      </c>
      <c r="BB566" s="21">
        <f t="shared" si="1334"/>
        <v>0</v>
      </c>
      <c r="BC566" s="21">
        <f t="shared" si="1335"/>
        <v>0</v>
      </c>
      <c r="BD566" s="21">
        <f t="shared" si="1336"/>
        <v>0</v>
      </c>
      <c r="BE566" s="21">
        <f t="shared" si="1337"/>
        <v>0</v>
      </c>
      <c r="BF566" s="21">
        <f t="shared" si="1338"/>
        <v>0</v>
      </c>
      <c r="BG566" s="21">
        <f t="shared" si="1339"/>
        <v>0</v>
      </c>
      <c r="BH566" s="21">
        <f t="shared" si="1340"/>
        <v>0</v>
      </c>
      <c r="BI566" s="21">
        <f t="shared" si="1341"/>
        <v>0</v>
      </c>
      <c r="BJ566" s="21">
        <f t="shared" si="1342"/>
        <v>0</v>
      </c>
      <c r="BK566" s="17">
        <f t="shared" si="1343"/>
        <v>0</v>
      </c>
      <c r="BL566" s="22">
        <f t="shared" si="1344"/>
        <v>0</v>
      </c>
      <c r="BM566" s="22">
        <f t="shared" si="1345"/>
        <v>28.717818728215658</v>
      </c>
      <c r="BN566" s="22">
        <f t="shared" si="1346"/>
        <v>0</v>
      </c>
      <c r="BO566" s="22">
        <f t="shared" si="1347"/>
        <v>0</v>
      </c>
      <c r="BP566" s="22">
        <f t="shared" si="1348"/>
        <v>0</v>
      </c>
      <c r="BQ566" s="22">
        <f t="shared" si="1349"/>
        <v>0</v>
      </c>
      <c r="BR566" s="22">
        <f t="shared" si="1350"/>
        <v>0</v>
      </c>
      <c r="BS566" s="22">
        <f t="shared" si="1351"/>
        <v>0</v>
      </c>
      <c r="BT566" s="22">
        <f t="shared" si="1352"/>
        <v>0</v>
      </c>
      <c r="BU566" s="22">
        <f t="shared" si="1353"/>
        <v>0</v>
      </c>
      <c r="BV566" s="22">
        <f t="shared" si="1354"/>
        <v>0</v>
      </c>
      <c r="BW566" s="22">
        <f t="shared" si="1355"/>
        <v>0</v>
      </c>
      <c r="BX566" s="22">
        <f t="shared" si="1356"/>
        <v>0</v>
      </c>
      <c r="BY566" s="22">
        <f t="shared" si="1357"/>
        <v>0</v>
      </c>
      <c r="BZ566" s="22">
        <f t="shared" si="1358"/>
        <v>18.935135999999996</v>
      </c>
      <c r="CA566" s="22">
        <f t="shared" si="1359"/>
        <v>6.9322879999999989</v>
      </c>
      <c r="CB566" s="22">
        <f t="shared" si="1360"/>
        <v>2.8503947282156608</v>
      </c>
      <c r="CC566" s="22">
        <f t="shared" si="1361"/>
        <v>0</v>
      </c>
      <c r="CD566" s="22">
        <f t="shared" si="1362"/>
        <v>0</v>
      </c>
      <c r="CE566" s="22">
        <f t="shared" si="1363"/>
        <v>0</v>
      </c>
      <c r="CF566" s="22">
        <f t="shared" si="1364"/>
        <v>0</v>
      </c>
      <c r="CG566" s="22">
        <f t="shared" si="1365"/>
        <v>0</v>
      </c>
      <c r="CH566" s="22">
        <f t="shared" si="1366"/>
        <v>0</v>
      </c>
      <c r="CI566" s="22">
        <f t="shared" si="1367"/>
        <v>0</v>
      </c>
      <c r="CJ566" s="22">
        <f t="shared" si="1368"/>
        <v>0</v>
      </c>
      <c r="CK566" s="22">
        <f t="shared" si="1369"/>
        <v>0</v>
      </c>
    </row>
    <row r="567" spans="1:89" x14ac:dyDescent="0.25">
      <c r="A567" t="str">
        <f>VLOOKUP($C567,'Tech Pallet'!$A:$J,10,0)</f>
        <v>NOV</v>
      </c>
      <c r="B567" s="30" t="str">
        <f>VLOOKUP(C567,'Tech Pallet'!A:I,3,0)</f>
        <v>ESS</v>
      </c>
      <c r="C567" s="12">
        <f>VLOOKUP($D567,'DU -UCC'!B:C,2,0)</f>
        <v>64406941</v>
      </c>
      <c r="D567" s="94">
        <v>10077567417760</v>
      </c>
      <c r="E567" s="95" t="s">
        <v>199</v>
      </c>
      <c r="S567" s="95">
        <v>0</v>
      </c>
      <c r="T567" s="95">
        <v>0</v>
      </c>
      <c r="U567" s="95">
        <v>0</v>
      </c>
      <c r="V567" s="95">
        <v>0</v>
      </c>
      <c r="W567" s="95">
        <v>0</v>
      </c>
      <c r="X567" s="95">
        <v>0</v>
      </c>
      <c r="Y567" s="95">
        <v>0</v>
      </c>
      <c r="Z567" s="95">
        <v>0</v>
      </c>
      <c r="AA567" s="95">
        <v>0</v>
      </c>
      <c r="AB567" s="95">
        <v>0</v>
      </c>
      <c r="AC567" s="95">
        <v>0</v>
      </c>
      <c r="AD567" s="95">
        <v>0</v>
      </c>
      <c r="AE567" s="23">
        <f t="shared" si="1313"/>
        <v>0</v>
      </c>
      <c r="AF567">
        <f>VLOOKUP($C567,'Tech Pallet'!$A:$I,9,0)</f>
        <v>224</v>
      </c>
      <c r="AG567">
        <f>VLOOKUP($C567,'Tech Pallet'!$A:$H,8,0)</f>
        <v>2.124E-3</v>
      </c>
      <c r="AH567" s="25">
        <f t="shared" si="1314"/>
        <v>0</v>
      </c>
      <c r="AI567" s="25">
        <f t="shared" si="1315"/>
        <v>0</v>
      </c>
      <c r="AJ567" s="8">
        <f t="shared" si="1316"/>
        <v>0</v>
      </c>
      <c r="AK567" s="21">
        <f t="shared" si="1317"/>
        <v>0</v>
      </c>
      <c r="AL567" s="20">
        <f t="shared" si="1318"/>
        <v>0</v>
      </c>
      <c r="AM567" s="21">
        <f t="shared" si="1319"/>
        <v>0</v>
      </c>
      <c r="AN567" s="21">
        <f t="shared" si="1320"/>
        <v>0</v>
      </c>
      <c r="AO567" s="21">
        <f t="shared" si="1321"/>
        <v>0</v>
      </c>
      <c r="AP567" s="21">
        <f t="shared" si="1322"/>
        <v>0</v>
      </c>
      <c r="AQ567" s="21">
        <f t="shared" si="1323"/>
        <v>0</v>
      </c>
      <c r="AR567" s="21">
        <f t="shared" si="1324"/>
        <v>0</v>
      </c>
      <c r="AS567" s="21">
        <f t="shared" si="1325"/>
        <v>0</v>
      </c>
      <c r="AT567" s="21">
        <f t="shared" si="1326"/>
        <v>0</v>
      </c>
      <c r="AU567" s="21">
        <f t="shared" si="1327"/>
        <v>0</v>
      </c>
      <c r="AV567" s="21">
        <f t="shared" si="1328"/>
        <v>0</v>
      </c>
      <c r="AW567" s="21">
        <f t="shared" si="1329"/>
        <v>0</v>
      </c>
      <c r="AX567" s="21">
        <f t="shared" si="1330"/>
        <v>0</v>
      </c>
      <c r="AY567" s="21">
        <f t="shared" si="1331"/>
        <v>0</v>
      </c>
      <c r="AZ567" s="21">
        <f t="shared" si="1332"/>
        <v>0</v>
      </c>
      <c r="BA567" s="21">
        <f t="shared" si="1333"/>
        <v>0</v>
      </c>
      <c r="BB567" s="21">
        <f t="shared" si="1334"/>
        <v>0</v>
      </c>
      <c r="BC567" s="21">
        <f t="shared" si="1335"/>
        <v>0</v>
      </c>
      <c r="BD567" s="21">
        <f t="shared" si="1336"/>
        <v>0</v>
      </c>
      <c r="BE567" s="21">
        <f t="shared" si="1337"/>
        <v>0</v>
      </c>
      <c r="BF567" s="21">
        <f t="shared" si="1338"/>
        <v>0</v>
      </c>
      <c r="BG567" s="21">
        <f t="shared" si="1339"/>
        <v>0</v>
      </c>
      <c r="BH567" s="21">
        <f t="shared" si="1340"/>
        <v>0</v>
      </c>
      <c r="BI567" s="21">
        <f t="shared" si="1341"/>
        <v>0</v>
      </c>
      <c r="BJ567" s="21">
        <f t="shared" si="1342"/>
        <v>0</v>
      </c>
      <c r="BK567" s="17">
        <f t="shared" si="1343"/>
        <v>0</v>
      </c>
      <c r="BL567" s="22">
        <f t="shared" si="1344"/>
        <v>0</v>
      </c>
      <c r="BM567" s="22">
        <f t="shared" si="1345"/>
        <v>0</v>
      </c>
      <c r="BN567" s="22">
        <f t="shared" si="1346"/>
        <v>0</v>
      </c>
      <c r="BO567" s="22">
        <f t="shared" si="1347"/>
        <v>0</v>
      </c>
      <c r="BP567" s="22">
        <f t="shared" si="1348"/>
        <v>0</v>
      </c>
      <c r="BQ567" s="22">
        <f t="shared" si="1349"/>
        <v>0</v>
      </c>
      <c r="BR567" s="22">
        <f t="shared" si="1350"/>
        <v>0</v>
      </c>
      <c r="BS567" s="22">
        <f t="shared" si="1351"/>
        <v>0</v>
      </c>
      <c r="BT567" s="22">
        <f t="shared" si="1352"/>
        <v>0</v>
      </c>
      <c r="BU567" s="22">
        <f t="shared" si="1353"/>
        <v>0</v>
      </c>
      <c r="BV567" s="22">
        <f t="shared" si="1354"/>
        <v>0</v>
      </c>
      <c r="BW567" s="22">
        <f t="shared" si="1355"/>
        <v>0</v>
      </c>
      <c r="BX567" s="22">
        <f t="shared" si="1356"/>
        <v>0</v>
      </c>
      <c r="BY567" s="22">
        <f t="shared" si="1357"/>
        <v>0</v>
      </c>
      <c r="BZ567" s="22">
        <f t="shared" si="1358"/>
        <v>0</v>
      </c>
      <c r="CA567" s="22">
        <f t="shared" si="1359"/>
        <v>0</v>
      </c>
      <c r="CB567" s="22">
        <f t="shared" si="1360"/>
        <v>0</v>
      </c>
      <c r="CC567" s="22">
        <f t="shared" si="1361"/>
        <v>0</v>
      </c>
      <c r="CD567" s="22">
        <f t="shared" si="1362"/>
        <v>0</v>
      </c>
      <c r="CE567" s="22">
        <f t="shared" si="1363"/>
        <v>0</v>
      </c>
      <c r="CF567" s="22">
        <f t="shared" si="1364"/>
        <v>0</v>
      </c>
      <c r="CG567" s="22">
        <f t="shared" si="1365"/>
        <v>0</v>
      </c>
      <c r="CH567" s="22">
        <f t="shared" si="1366"/>
        <v>0</v>
      </c>
      <c r="CI567" s="22">
        <f t="shared" si="1367"/>
        <v>0</v>
      </c>
      <c r="CJ567" s="22">
        <f t="shared" si="1368"/>
        <v>0</v>
      </c>
      <c r="CK567" s="22">
        <f t="shared" si="1369"/>
        <v>0</v>
      </c>
    </row>
    <row r="568" spans="1:89" x14ac:dyDescent="0.25">
      <c r="A568" t="str">
        <f>VLOOKUP($C568,'Tech Pallet'!$A:$J,10,0)</f>
        <v>PIC</v>
      </c>
      <c r="B568" s="30" t="str">
        <f>VLOOKUP(C568,'Tech Pallet'!A:I,3,0)</f>
        <v>Topped</v>
      </c>
      <c r="C568" s="12">
        <f>VLOOKUP($D568,'DU -UCC'!B:C,2,0)</f>
        <v>68354588</v>
      </c>
      <c r="D568" s="94">
        <v>10076840003058</v>
      </c>
      <c r="E568" s="95" t="s">
        <v>200</v>
      </c>
      <c r="S568" s="95">
        <v>23910</v>
      </c>
      <c r="T568" s="95">
        <v>30636</v>
      </c>
      <c r="U568" s="95">
        <v>35286.942409535572</v>
      </c>
      <c r="V568" s="95">
        <v>29944.911554215221</v>
      </c>
      <c r="W568" s="95">
        <v>30100.723113412132</v>
      </c>
      <c r="X568" s="95">
        <v>33065.182119608617</v>
      </c>
      <c r="Y568" s="95">
        <v>27819.774737251541</v>
      </c>
      <c r="Z568" s="95">
        <v>28678.6578762233</v>
      </c>
      <c r="AA568" s="95">
        <v>23112.180746638227</v>
      </c>
      <c r="AB568" s="95">
        <v>22539.610455978294</v>
      </c>
      <c r="AC568" s="95">
        <v>22222.099151280345</v>
      </c>
      <c r="AD568" s="95">
        <v>18207.667740065499</v>
      </c>
      <c r="AE568" s="23">
        <f t="shared" si="1313"/>
        <v>325523.74990420876</v>
      </c>
      <c r="AF568">
        <f>VLOOKUP($C568,'Tech Pallet'!$A:$I,9,0)</f>
        <v>240</v>
      </c>
      <c r="AG568">
        <f>VLOOKUP($C568,'Tech Pallet'!$A:$H,8,0)</f>
        <v>3.5999999999999999E-3</v>
      </c>
      <c r="AH568" s="25">
        <f t="shared" si="1314"/>
        <v>0</v>
      </c>
      <c r="AI568" s="25">
        <f t="shared" si="1315"/>
        <v>325523.74990420876</v>
      </c>
      <c r="AJ568" s="8">
        <f t="shared" si="1316"/>
        <v>0</v>
      </c>
      <c r="AK568" s="21">
        <f t="shared" si="1317"/>
        <v>0</v>
      </c>
      <c r="AL568" s="20">
        <f t="shared" si="1318"/>
        <v>1356.3489579342031</v>
      </c>
      <c r="AM568" s="21">
        <f t="shared" si="1319"/>
        <v>0</v>
      </c>
      <c r="AN568" s="21">
        <f t="shared" si="1320"/>
        <v>0</v>
      </c>
      <c r="AO568" s="21">
        <f t="shared" si="1321"/>
        <v>0</v>
      </c>
      <c r="AP568" s="21">
        <f t="shared" si="1322"/>
        <v>0</v>
      </c>
      <c r="AQ568" s="21">
        <f t="shared" si="1323"/>
        <v>0</v>
      </c>
      <c r="AR568" s="21">
        <f t="shared" si="1324"/>
        <v>0</v>
      </c>
      <c r="AS568" s="21">
        <f t="shared" si="1325"/>
        <v>0</v>
      </c>
      <c r="AT568" s="21">
        <f t="shared" si="1326"/>
        <v>0</v>
      </c>
      <c r="AU568" s="21">
        <f t="shared" si="1327"/>
        <v>0</v>
      </c>
      <c r="AV568" s="21">
        <f t="shared" si="1328"/>
        <v>0</v>
      </c>
      <c r="AW568" s="21">
        <f t="shared" si="1329"/>
        <v>0</v>
      </c>
      <c r="AX568" s="21">
        <f t="shared" si="1330"/>
        <v>0</v>
      </c>
      <c r="AY568" s="21">
        <f t="shared" si="1331"/>
        <v>99.625</v>
      </c>
      <c r="AZ568" s="21">
        <f t="shared" si="1332"/>
        <v>127.65</v>
      </c>
      <c r="BA568" s="21">
        <f t="shared" si="1333"/>
        <v>147.02892670639821</v>
      </c>
      <c r="BB568" s="21">
        <f t="shared" si="1334"/>
        <v>124.77046480923009</v>
      </c>
      <c r="BC568" s="21">
        <f t="shared" si="1335"/>
        <v>125.41967963921722</v>
      </c>
      <c r="BD568" s="21">
        <f t="shared" si="1336"/>
        <v>137.77159216503591</v>
      </c>
      <c r="BE568" s="21">
        <f t="shared" si="1337"/>
        <v>115.91572807188142</v>
      </c>
      <c r="BF568" s="21">
        <f t="shared" si="1338"/>
        <v>119.49440781759708</v>
      </c>
      <c r="BG568" s="21">
        <f t="shared" si="1339"/>
        <v>96.300753110992616</v>
      </c>
      <c r="BH568" s="21">
        <f t="shared" si="1340"/>
        <v>93.91504356657623</v>
      </c>
      <c r="BI568" s="21">
        <f t="shared" si="1341"/>
        <v>92.592079797001432</v>
      </c>
      <c r="BJ568" s="21">
        <f t="shared" si="1342"/>
        <v>75.865282250272912</v>
      </c>
      <c r="BK568" s="17">
        <f t="shared" si="1343"/>
        <v>0</v>
      </c>
      <c r="BL568" s="22">
        <f t="shared" si="1344"/>
        <v>0</v>
      </c>
      <c r="BM568" s="22">
        <f t="shared" si="1345"/>
        <v>1171.8854996551515</v>
      </c>
      <c r="BN568" s="22">
        <f t="shared" si="1346"/>
        <v>0</v>
      </c>
      <c r="BO568" s="22">
        <f t="shared" si="1347"/>
        <v>0</v>
      </c>
      <c r="BP568" s="22">
        <f t="shared" si="1348"/>
        <v>0</v>
      </c>
      <c r="BQ568" s="22">
        <f t="shared" si="1349"/>
        <v>0</v>
      </c>
      <c r="BR568" s="22">
        <f t="shared" si="1350"/>
        <v>0</v>
      </c>
      <c r="BS568" s="22">
        <f t="shared" si="1351"/>
        <v>0</v>
      </c>
      <c r="BT568" s="22">
        <f t="shared" si="1352"/>
        <v>0</v>
      </c>
      <c r="BU568" s="22">
        <f t="shared" si="1353"/>
        <v>0</v>
      </c>
      <c r="BV568" s="22">
        <f t="shared" si="1354"/>
        <v>0</v>
      </c>
      <c r="BW568" s="22">
        <f t="shared" si="1355"/>
        <v>0</v>
      </c>
      <c r="BX568" s="22">
        <f t="shared" si="1356"/>
        <v>0</v>
      </c>
      <c r="BY568" s="22">
        <f t="shared" si="1357"/>
        <v>0</v>
      </c>
      <c r="BZ568" s="22">
        <f t="shared" si="1358"/>
        <v>86.075999999999993</v>
      </c>
      <c r="CA568" s="22">
        <f t="shared" si="1359"/>
        <v>110.28959999999999</v>
      </c>
      <c r="CB568" s="22">
        <f t="shared" si="1360"/>
        <v>127.03299267432806</v>
      </c>
      <c r="CC568" s="22">
        <f t="shared" si="1361"/>
        <v>107.8016815951748</v>
      </c>
      <c r="CD568" s="22">
        <f t="shared" si="1362"/>
        <v>108.36260320828367</v>
      </c>
      <c r="CE568" s="22">
        <f t="shared" si="1363"/>
        <v>119.03465563059102</v>
      </c>
      <c r="CF568" s="22">
        <f t="shared" si="1364"/>
        <v>100.15118905410554</v>
      </c>
      <c r="CG568" s="22">
        <f t="shared" si="1365"/>
        <v>103.24316835440388</v>
      </c>
      <c r="CH568" s="22">
        <f t="shared" si="1366"/>
        <v>83.203850687897614</v>
      </c>
      <c r="CI568" s="22">
        <f t="shared" si="1367"/>
        <v>81.14259764152186</v>
      </c>
      <c r="CJ568" s="22">
        <f t="shared" si="1368"/>
        <v>79.999556944609239</v>
      </c>
      <c r="CK568" s="22">
        <f t="shared" si="1369"/>
        <v>65.547603864235796</v>
      </c>
    </row>
    <row r="569" spans="1:89" x14ac:dyDescent="0.25">
      <c r="A569" t="str">
        <f>VLOOKUP($C569,'Tech Pallet'!$A:$J,10,0)</f>
        <v>PIC</v>
      </c>
      <c r="B569" s="30" t="str">
        <f>VLOOKUP(C569,'Tech Pallet'!A:I,3,0)</f>
        <v>48oz</v>
      </c>
      <c r="C569" s="12">
        <f>VLOOKUP($D569,'DU -UCC'!B:C,2,0)</f>
        <v>64389651</v>
      </c>
      <c r="D569" s="94">
        <v>10077567003901</v>
      </c>
      <c r="E569" s="95" t="s">
        <v>201</v>
      </c>
      <c r="S569" s="95">
        <v>40645</v>
      </c>
      <c r="T569" s="95">
        <v>44594</v>
      </c>
      <c r="U569" s="95">
        <v>47148.984012210858</v>
      </c>
      <c r="V569" s="95">
        <v>42539.218811085848</v>
      </c>
      <c r="W569" s="95">
        <v>54063.521333535042</v>
      </c>
      <c r="X569" s="95">
        <v>53874.419943110479</v>
      </c>
      <c r="Y569" s="95">
        <v>52594.5356656269</v>
      </c>
      <c r="Z569" s="95">
        <v>51503.009882620296</v>
      </c>
      <c r="AA569" s="95">
        <v>35512.639729019407</v>
      </c>
      <c r="AB569" s="95">
        <v>35883.957574556211</v>
      </c>
      <c r="AC569" s="95">
        <v>42550.1939556859</v>
      </c>
      <c r="AD569" s="95">
        <v>31761.111102998446</v>
      </c>
      <c r="AE569" s="23">
        <f t="shared" si="1313"/>
        <v>532670.5920104495</v>
      </c>
      <c r="AF569">
        <f>VLOOKUP($C569,'Tech Pallet'!$A:$I,9,0)</f>
        <v>176</v>
      </c>
      <c r="AG569">
        <f>VLOOKUP($C569,'Tech Pallet'!$A:$H,8,0)</f>
        <v>8.5199999999999998E-3</v>
      </c>
      <c r="AH569" s="25">
        <f t="shared" si="1314"/>
        <v>0</v>
      </c>
      <c r="AI569" s="25">
        <f t="shared" si="1315"/>
        <v>532670.5920104495</v>
      </c>
      <c r="AJ569" s="8">
        <f t="shared" si="1316"/>
        <v>0</v>
      </c>
      <c r="AK569" s="21">
        <f t="shared" si="1317"/>
        <v>0</v>
      </c>
      <c r="AL569" s="20">
        <f t="shared" si="1318"/>
        <v>3026.5374546048265</v>
      </c>
      <c r="AM569" s="21">
        <f t="shared" si="1319"/>
        <v>0</v>
      </c>
      <c r="AN569" s="21">
        <f t="shared" si="1320"/>
        <v>0</v>
      </c>
      <c r="AO569" s="21">
        <f t="shared" si="1321"/>
        <v>0</v>
      </c>
      <c r="AP569" s="21">
        <f t="shared" si="1322"/>
        <v>0</v>
      </c>
      <c r="AQ569" s="21">
        <f t="shared" si="1323"/>
        <v>0</v>
      </c>
      <c r="AR569" s="21">
        <f t="shared" si="1324"/>
        <v>0</v>
      </c>
      <c r="AS569" s="21">
        <f t="shared" si="1325"/>
        <v>0</v>
      </c>
      <c r="AT569" s="21">
        <f t="shared" si="1326"/>
        <v>0</v>
      </c>
      <c r="AU569" s="21">
        <f t="shared" si="1327"/>
        <v>0</v>
      </c>
      <c r="AV569" s="21">
        <f t="shared" si="1328"/>
        <v>0</v>
      </c>
      <c r="AW569" s="21">
        <f t="shared" si="1329"/>
        <v>0</v>
      </c>
      <c r="AX569" s="21">
        <f t="shared" si="1330"/>
        <v>0</v>
      </c>
      <c r="AY569" s="21">
        <f t="shared" si="1331"/>
        <v>230.9375</v>
      </c>
      <c r="AZ569" s="21">
        <f t="shared" si="1332"/>
        <v>253.375</v>
      </c>
      <c r="BA569" s="21">
        <f t="shared" si="1333"/>
        <v>267.89195461483445</v>
      </c>
      <c r="BB569" s="21">
        <f t="shared" si="1334"/>
        <v>241.7001068811696</v>
      </c>
      <c r="BC569" s="21">
        <f t="shared" si="1335"/>
        <v>307.17909848599453</v>
      </c>
      <c r="BD569" s="21">
        <f t="shared" si="1336"/>
        <v>306.10465876767319</v>
      </c>
      <c r="BE569" s="21">
        <f t="shared" si="1337"/>
        <v>298.83258900924375</v>
      </c>
      <c r="BF569" s="21">
        <f t="shared" si="1338"/>
        <v>292.63073796943348</v>
      </c>
      <c r="BG569" s="21">
        <f t="shared" si="1339"/>
        <v>201.77636209670118</v>
      </c>
      <c r="BH569" s="21">
        <f t="shared" si="1340"/>
        <v>203.88612258270575</v>
      </c>
      <c r="BI569" s="21">
        <f t="shared" si="1341"/>
        <v>241.76246565730625</v>
      </c>
      <c r="BJ569" s="21">
        <f t="shared" si="1342"/>
        <v>180.4608585397639</v>
      </c>
      <c r="BK569" s="17">
        <f t="shared" si="1343"/>
        <v>0</v>
      </c>
      <c r="BL569" s="22">
        <f t="shared" si="1344"/>
        <v>0</v>
      </c>
      <c r="BM569" s="22">
        <f t="shared" si="1345"/>
        <v>4538.3534439290297</v>
      </c>
      <c r="BN569" s="22">
        <f t="shared" si="1346"/>
        <v>0</v>
      </c>
      <c r="BO569" s="22">
        <f t="shared" si="1347"/>
        <v>0</v>
      </c>
      <c r="BP569" s="22">
        <f t="shared" si="1348"/>
        <v>0</v>
      </c>
      <c r="BQ569" s="22">
        <f t="shared" si="1349"/>
        <v>0</v>
      </c>
      <c r="BR569" s="22">
        <f t="shared" si="1350"/>
        <v>0</v>
      </c>
      <c r="BS569" s="22">
        <f t="shared" si="1351"/>
        <v>0</v>
      </c>
      <c r="BT569" s="22">
        <f t="shared" si="1352"/>
        <v>0</v>
      </c>
      <c r="BU569" s="22">
        <f t="shared" si="1353"/>
        <v>0</v>
      </c>
      <c r="BV569" s="22">
        <f t="shared" si="1354"/>
        <v>0</v>
      </c>
      <c r="BW569" s="22">
        <f t="shared" si="1355"/>
        <v>0</v>
      </c>
      <c r="BX569" s="22">
        <f t="shared" si="1356"/>
        <v>0</v>
      </c>
      <c r="BY569" s="22">
        <f t="shared" si="1357"/>
        <v>0</v>
      </c>
      <c r="BZ569" s="22">
        <f t="shared" si="1358"/>
        <v>346.29539999999997</v>
      </c>
      <c r="CA569" s="22">
        <f t="shared" si="1359"/>
        <v>379.94087999999999</v>
      </c>
      <c r="CB569" s="22">
        <f t="shared" si="1360"/>
        <v>401.70934378403649</v>
      </c>
      <c r="CC569" s="22">
        <f t="shared" si="1361"/>
        <v>362.43414427045144</v>
      </c>
      <c r="CD569" s="22">
        <f t="shared" si="1362"/>
        <v>460.62120176171857</v>
      </c>
      <c r="CE569" s="22">
        <f t="shared" si="1363"/>
        <v>459.01005791530127</v>
      </c>
      <c r="CF569" s="22">
        <f t="shared" si="1364"/>
        <v>448.10544387114118</v>
      </c>
      <c r="CG569" s="22">
        <f t="shared" si="1365"/>
        <v>438.80564419992493</v>
      </c>
      <c r="CH569" s="22">
        <f t="shared" si="1366"/>
        <v>302.56769049124534</v>
      </c>
      <c r="CI569" s="22">
        <f t="shared" si="1367"/>
        <v>305.73131853521892</v>
      </c>
      <c r="CJ569" s="22">
        <f t="shared" si="1368"/>
        <v>362.52765250244386</v>
      </c>
      <c r="CK569" s="22">
        <f t="shared" si="1369"/>
        <v>270.60466659754672</v>
      </c>
    </row>
    <row r="570" spans="1:89" x14ac:dyDescent="0.25">
      <c r="A570" t="str">
        <f>VLOOKUP($C570,'Tech Pallet'!$A:$J,10,0)</f>
        <v>PIC</v>
      </c>
      <c r="B570" s="30" t="str">
        <f>VLOOKUP(C570,'Tech Pallet'!A:I,3,0)</f>
        <v>BJ PTS</v>
      </c>
      <c r="C570" s="12">
        <f>VLOOKUP($D570,'DU -UCC'!B:C,2,0)</f>
        <v>67789314</v>
      </c>
      <c r="D570" s="94">
        <v>10076840002365</v>
      </c>
      <c r="E570" s="95" t="s">
        <v>202</v>
      </c>
      <c r="S570" s="95">
        <v>23204</v>
      </c>
      <c r="T570" s="95">
        <v>30687</v>
      </c>
      <c r="U570" s="95">
        <v>33281.747367483636</v>
      </c>
      <c r="V570" s="95">
        <v>26226.37468621377</v>
      </c>
      <c r="W570" s="95">
        <v>24821.118057786171</v>
      </c>
      <c r="X570" s="95">
        <v>29350.455956224414</v>
      </c>
      <c r="Y570" s="95">
        <v>25387.298890753656</v>
      </c>
      <c r="Z570" s="95">
        <v>25771.328416089622</v>
      </c>
      <c r="AA570" s="95">
        <v>22326.41968366292</v>
      </c>
      <c r="AB570" s="95">
        <v>18004.070310077954</v>
      </c>
      <c r="AC570" s="95">
        <v>18001.243609288624</v>
      </c>
      <c r="AD570" s="95">
        <v>15193.052744607741</v>
      </c>
      <c r="AE570" s="23">
        <f t="shared" si="1313"/>
        <v>292254.1097221885</v>
      </c>
      <c r="AF570">
        <f>VLOOKUP($C570,'Tech Pallet'!$A:$I,9,0)</f>
        <v>240</v>
      </c>
      <c r="AG570">
        <f>VLOOKUP($C570,'Tech Pallet'!$A:$H,8,0)</f>
        <v>3.7853439999999999E-3</v>
      </c>
      <c r="AH570" s="25">
        <f t="shared" si="1314"/>
        <v>0</v>
      </c>
      <c r="AI570" s="25">
        <f t="shared" si="1315"/>
        <v>292254.1097221885</v>
      </c>
      <c r="AJ570" s="8">
        <f t="shared" si="1316"/>
        <v>0</v>
      </c>
      <c r="AK570" s="21">
        <f t="shared" si="1317"/>
        <v>0</v>
      </c>
      <c r="AL570" s="20">
        <f t="shared" si="1318"/>
        <v>1217.7254571757853</v>
      </c>
      <c r="AM570" s="21">
        <f t="shared" si="1319"/>
        <v>0</v>
      </c>
      <c r="AN570" s="21">
        <f t="shared" si="1320"/>
        <v>0</v>
      </c>
      <c r="AO570" s="21">
        <f t="shared" si="1321"/>
        <v>0</v>
      </c>
      <c r="AP570" s="21">
        <f t="shared" si="1322"/>
        <v>0</v>
      </c>
      <c r="AQ570" s="21">
        <f t="shared" si="1323"/>
        <v>0</v>
      </c>
      <c r="AR570" s="21">
        <f t="shared" si="1324"/>
        <v>0</v>
      </c>
      <c r="AS570" s="21">
        <f t="shared" si="1325"/>
        <v>0</v>
      </c>
      <c r="AT570" s="21">
        <f t="shared" si="1326"/>
        <v>0</v>
      </c>
      <c r="AU570" s="21">
        <f t="shared" si="1327"/>
        <v>0</v>
      </c>
      <c r="AV570" s="21">
        <f t="shared" si="1328"/>
        <v>0</v>
      </c>
      <c r="AW570" s="21">
        <f t="shared" si="1329"/>
        <v>0</v>
      </c>
      <c r="AX570" s="21">
        <f t="shared" si="1330"/>
        <v>0</v>
      </c>
      <c r="AY570" s="21">
        <f t="shared" si="1331"/>
        <v>96.683333333333337</v>
      </c>
      <c r="AZ570" s="21">
        <f t="shared" si="1332"/>
        <v>127.8625</v>
      </c>
      <c r="BA570" s="21">
        <f t="shared" si="1333"/>
        <v>138.67394736451516</v>
      </c>
      <c r="BB570" s="21">
        <f t="shared" si="1334"/>
        <v>109.27656119255738</v>
      </c>
      <c r="BC570" s="21">
        <f t="shared" si="1335"/>
        <v>103.42132524077572</v>
      </c>
      <c r="BD570" s="21">
        <f t="shared" si="1336"/>
        <v>122.2935664842684</v>
      </c>
      <c r="BE570" s="21">
        <f t="shared" si="1337"/>
        <v>105.78041204480691</v>
      </c>
      <c r="BF570" s="21">
        <f t="shared" si="1338"/>
        <v>107.38053506704009</v>
      </c>
      <c r="BG570" s="21">
        <f t="shared" si="1339"/>
        <v>93.026748681928837</v>
      </c>
      <c r="BH570" s="21">
        <f t="shared" si="1340"/>
        <v>75.016959625324802</v>
      </c>
      <c r="BI570" s="21">
        <f t="shared" si="1341"/>
        <v>75.005181705369267</v>
      </c>
      <c r="BJ570" s="21">
        <f t="shared" si="1342"/>
        <v>63.304386435865588</v>
      </c>
      <c r="BK570" s="17">
        <f t="shared" si="1343"/>
        <v>0</v>
      </c>
      <c r="BL570" s="22">
        <f t="shared" si="1344"/>
        <v>0</v>
      </c>
      <c r="BM570" s="22">
        <f t="shared" si="1345"/>
        <v>1106.2823407122278</v>
      </c>
      <c r="BN570" s="22">
        <f t="shared" si="1346"/>
        <v>0</v>
      </c>
      <c r="BO570" s="22">
        <f t="shared" si="1347"/>
        <v>0</v>
      </c>
      <c r="BP570" s="22">
        <f t="shared" si="1348"/>
        <v>0</v>
      </c>
      <c r="BQ570" s="22">
        <f t="shared" si="1349"/>
        <v>0</v>
      </c>
      <c r="BR570" s="22">
        <f t="shared" si="1350"/>
        <v>0</v>
      </c>
      <c r="BS570" s="22">
        <f t="shared" si="1351"/>
        <v>0</v>
      </c>
      <c r="BT570" s="22">
        <f t="shared" si="1352"/>
        <v>0</v>
      </c>
      <c r="BU570" s="22">
        <f t="shared" si="1353"/>
        <v>0</v>
      </c>
      <c r="BV570" s="22">
        <f t="shared" si="1354"/>
        <v>0</v>
      </c>
      <c r="BW570" s="22">
        <f t="shared" si="1355"/>
        <v>0</v>
      </c>
      <c r="BX570" s="22">
        <f t="shared" si="1356"/>
        <v>0</v>
      </c>
      <c r="BY570" s="22">
        <f t="shared" si="1357"/>
        <v>0</v>
      </c>
      <c r="BZ570" s="22">
        <f t="shared" si="1358"/>
        <v>87.835122175999999</v>
      </c>
      <c r="CA570" s="22">
        <f t="shared" si="1359"/>
        <v>116.16085132799999</v>
      </c>
      <c r="CB570" s="22">
        <f t="shared" si="1360"/>
        <v>125.98286270701998</v>
      </c>
      <c r="CC570" s="22">
        <f t="shared" si="1361"/>
        <v>99.275850060211184</v>
      </c>
      <c r="CD570" s="22">
        <f t="shared" si="1362"/>
        <v>93.956470313332531</v>
      </c>
      <c r="CE570" s="22">
        <f t="shared" si="1363"/>
        <v>111.10157235115835</v>
      </c>
      <c r="CF570" s="22">
        <f t="shared" si="1364"/>
        <v>96.099659532321013</v>
      </c>
      <c r="CG570" s="22">
        <f t="shared" si="1365"/>
        <v>97.55334339187435</v>
      </c>
      <c r="CH570" s="22">
        <f t="shared" si="1366"/>
        <v>84.51317879103533</v>
      </c>
      <c r="CI570" s="22">
        <f t="shared" si="1367"/>
        <v>68.15159952383172</v>
      </c>
      <c r="CJ570" s="22">
        <f t="shared" si="1368"/>
        <v>68.140899488959036</v>
      </c>
      <c r="CK570" s="22">
        <f t="shared" si="1369"/>
        <v>57.510931048484444</v>
      </c>
    </row>
    <row r="571" spans="1:89" x14ac:dyDescent="0.25">
      <c r="A571" t="str">
        <f>VLOOKUP($C571,'Tech Pallet'!$A:$J,10,0)</f>
        <v>PIC</v>
      </c>
      <c r="B571" s="30" t="str">
        <f>VLOOKUP(C571,'Tech Pallet'!A:I,3,0)</f>
        <v>48oz</v>
      </c>
      <c r="C571" s="12">
        <f>VLOOKUP($D571,'DU -UCC'!B:C,2,0)</f>
        <v>68817801</v>
      </c>
      <c r="D571" s="94">
        <v>10077567250053</v>
      </c>
      <c r="E571" s="95" t="s">
        <v>203</v>
      </c>
      <c r="S571" s="95">
        <v>29700</v>
      </c>
      <c r="T571" s="95">
        <v>21384</v>
      </c>
      <c r="U571" s="95">
        <v>34756.156390954442</v>
      </c>
      <c r="V571" s="95">
        <v>29934.121812826175</v>
      </c>
      <c r="W571" s="95">
        <v>33764.189469364122</v>
      </c>
      <c r="X571" s="95">
        <v>35422.929440102227</v>
      </c>
      <c r="Y571" s="95">
        <v>31236.599816783237</v>
      </c>
      <c r="Z571" s="95">
        <v>31174.803302256591</v>
      </c>
      <c r="AA571" s="95">
        <v>21876.382411107563</v>
      </c>
      <c r="AB571" s="95">
        <v>21780.14747264453</v>
      </c>
      <c r="AC571" s="95">
        <v>28010.957991262036</v>
      </c>
      <c r="AD571" s="95">
        <v>23345.572084010968</v>
      </c>
      <c r="AE571" s="23">
        <f t="shared" si="1313"/>
        <v>342385.86019131186</v>
      </c>
      <c r="AF571">
        <f>VLOOKUP($C571,'Tech Pallet'!$A:$I,9,0)</f>
        <v>176</v>
      </c>
      <c r="AG571">
        <f>VLOOKUP($C571,'Tech Pallet'!$A:$H,8,0)</f>
        <v>8.5199999999999998E-3</v>
      </c>
      <c r="AH571" s="25">
        <f t="shared" si="1314"/>
        <v>0</v>
      </c>
      <c r="AI571" s="25">
        <f t="shared" si="1315"/>
        <v>342385.86019131186</v>
      </c>
      <c r="AJ571" s="8">
        <f t="shared" si="1316"/>
        <v>0</v>
      </c>
      <c r="AK571" s="21">
        <f t="shared" si="1317"/>
        <v>0</v>
      </c>
      <c r="AL571" s="20">
        <f t="shared" si="1318"/>
        <v>1945.3742056324538</v>
      </c>
      <c r="AM571" s="21">
        <f t="shared" si="1319"/>
        <v>0</v>
      </c>
      <c r="AN571" s="21">
        <f t="shared" si="1320"/>
        <v>0</v>
      </c>
      <c r="AO571" s="21">
        <f t="shared" si="1321"/>
        <v>0</v>
      </c>
      <c r="AP571" s="21">
        <f t="shared" si="1322"/>
        <v>0</v>
      </c>
      <c r="AQ571" s="21">
        <f t="shared" si="1323"/>
        <v>0</v>
      </c>
      <c r="AR571" s="21">
        <f t="shared" si="1324"/>
        <v>0</v>
      </c>
      <c r="AS571" s="21">
        <f t="shared" si="1325"/>
        <v>0</v>
      </c>
      <c r="AT571" s="21">
        <f t="shared" si="1326"/>
        <v>0</v>
      </c>
      <c r="AU571" s="21">
        <f t="shared" si="1327"/>
        <v>0</v>
      </c>
      <c r="AV571" s="21">
        <f t="shared" si="1328"/>
        <v>0</v>
      </c>
      <c r="AW571" s="21">
        <f t="shared" si="1329"/>
        <v>0</v>
      </c>
      <c r="AX571" s="21">
        <f t="shared" si="1330"/>
        <v>0</v>
      </c>
      <c r="AY571" s="21">
        <f t="shared" si="1331"/>
        <v>168.75</v>
      </c>
      <c r="AZ571" s="21">
        <f t="shared" si="1332"/>
        <v>121.5</v>
      </c>
      <c r="BA571" s="21">
        <f t="shared" si="1333"/>
        <v>197.47816131224116</v>
      </c>
      <c r="BB571" s="21">
        <f t="shared" si="1334"/>
        <v>170.080237572876</v>
      </c>
      <c r="BC571" s="21">
        <f t="shared" si="1335"/>
        <v>191.84198562138707</v>
      </c>
      <c r="BD571" s="21">
        <f t="shared" si="1336"/>
        <v>201.26664454603539</v>
      </c>
      <c r="BE571" s="21">
        <f t="shared" si="1337"/>
        <v>177.48068077717747</v>
      </c>
      <c r="BF571" s="21">
        <f t="shared" si="1338"/>
        <v>177.129564217367</v>
      </c>
      <c r="BG571" s="21">
        <f t="shared" si="1339"/>
        <v>124.29762733583843</v>
      </c>
      <c r="BH571" s="21">
        <f t="shared" si="1340"/>
        <v>123.75083791275301</v>
      </c>
      <c r="BI571" s="21">
        <f t="shared" si="1341"/>
        <v>159.15317040489793</v>
      </c>
      <c r="BJ571" s="21">
        <f t="shared" si="1342"/>
        <v>132.6452959318805</v>
      </c>
      <c r="BK571" s="17">
        <f t="shared" si="1343"/>
        <v>0</v>
      </c>
      <c r="BL571" s="22">
        <f t="shared" si="1344"/>
        <v>0</v>
      </c>
      <c r="BM571" s="22">
        <f t="shared" si="1345"/>
        <v>2917.1275288299771</v>
      </c>
      <c r="BN571" s="22">
        <f t="shared" si="1346"/>
        <v>0</v>
      </c>
      <c r="BO571" s="22">
        <f t="shared" si="1347"/>
        <v>0</v>
      </c>
      <c r="BP571" s="22">
        <f t="shared" si="1348"/>
        <v>0</v>
      </c>
      <c r="BQ571" s="22">
        <f t="shared" si="1349"/>
        <v>0</v>
      </c>
      <c r="BR571" s="22">
        <f t="shared" si="1350"/>
        <v>0</v>
      </c>
      <c r="BS571" s="22">
        <f t="shared" si="1351"/>
        <v>0</v>
      </c>
      <c r="BT571" s="22">
        <f t="shared" si="1352"/>
        <v>0</v>
      </c>
      <c r="BU571" s="22">
        <f t="shared" si="1353"/>
        <v>0</v>
      </c>
      <c r="BV571" s="22">
        <f t="shared" si="1354"/>
        <v>0</v>
      </c>
      <c r="BW571" s="22">
        <f t="shared" si="1355"/>
        <v>0</v>
      </c>
      <c r="BX571" s="22">
        <f t="shared" si="1356"/>
        <v>0</v>
      </c>
      <c r="BY571" s="22">
        <f t="shared" si="1357"/>
        <v>0</v>
      </c>
      <c r="BZ571" s="22">
        <f t="shared" si="1358"/>
        <v>253.04399999999998</v>
      </c>
      <c r="CA571" s="22">
        <f t="shared" si="1359"/>
        <v>182.19167999999999</v>
      </c>
      <c r="CB571" s="22">
        <f t="shared" si="1360"/>
        <v>296.12245245093186</v>
      </c>
      <c r="CC571" s="22">
        <f t="shared" si="1361"/>
        <v>255.038717845279</v>
      </c>
      <c r="CD571" s="22">
        <f t="shared" si="1362"/>
        <v>287.6708942789823</v>
      </c>
      <c r="CE571" s="22">
        <f t="shared" si="1363"/>
        <v>301.80335882967097</v>
      </c>
      <c r="CF571" s="22">
        <f t="shared" si="1364"/>
        <v>266.1358304389932</v>
      </c>
      <c r="CG571" s="22">
        <f t="shared" si="1365"/>
        <v>265.60932413522613</v>
      </c>
      <c r="CH571" s="22">
        <f t="shared" si="1366"/>
        <v>186.38677814263644</v>
      </c>
      <c r="CI571" s="22">
        <f t="shared" si="1367"/>
        <v>185.5668564669314</v>
      </c>
      <c r="CJ571" s="22">
        <f t="shared" si="1368"/>
        <v>238.65336208555254</v>
      </c>
      <c r="CK571" s="22">
        <f t="shared" si="1369"/>
        <v>198.90427415577344</v>
      </c>
    </row>
    <row r="572" spans="1:89" x14ac:dyDescent="0.25">
      <c r="A572" t="str">
        <f>VLOOKUP($C572,'Tech Pallet'!$A:$J,10,0)</f>
        <v>NOV</v>
      </c>
      <c r="B572" s="30" t="str">
        <f>VLOOKUP(C572,'Tech Pallet'!A:I,3,0)</f>
        <v>MG Sticks</v>
      </c>
      <c r="C572" s="12">
        <f>VLOOKUP($D572,'DU -UCC'!B:C,2,0)</f>
        <v>64396550</v>
      </c>
      <c r="D572" s="94">
        <v>10077567003987</v>
      </c>
      <c r="E572" s="95" t="s">
        <v>204</v>
      </c>
      <c r="S572" s="95">
        <v>4669</v>
      </c>
      <c r="T572" s="95">
        <v>7163</v>
      </c>
      <c r="U572" s="95">
        <v>12159.15</v>
      </c>
      <c r="V572" s="95">
        <v>17003.013438842245</v>
      </c>
      <c r="W572" s="95">
        <v>18890.072440258875</v>
      </c>
      <c r="X572" s="95">
        <v>19645.502513178657</v>
      </c>
      <c r="Y572" s="95">
        <v>18552.338165393045</v>
      </c>
      <c r="Z572" s="95">
        <v>14914.841826014099</v>
      </c>
      <c r="AA572" s="95">
        <v>13738.942190613026</v>
      </c>
      <c r="AB572" s="95">
        <v>12341.255065836654</v>
      </c>
      <c r="AC572" s="95">
        <v>11881.837197696157</v>
      </c>
      <c r="AD572" s="95">
        <v>9949.6030322100141</v>
      </c>
      <c r="AE572" s="23">
        <f t="shared" si="1313"/>
        <v>160908.55587004279</v>
      </c>
      <c r="AF572">
        <f>VLOOKUP($C572,'Tech Pallet'!$A:$I,9,0)</f>
        <v>493</v>
      </c>
      <c r="AG572">
        <f>VLOOKUP($C572,'Tech Pallet'!$A:$H,8,0)</f>
        <v>1.08E-3</v>
      </c>
      <c r="AH572" s="25">
        <f t="shared" si="1314"/>
        <v>0</v>
      </c>
      <c r="AI572" s="25">
        <f t="shared" si="1315"/>
        <v>160908.55587004279</v>
      </c>
      <c r="AJ572" s="8">
        <f t="shared" si="1316"/>
        <v>0</v>
      </c>
      <c r="AK572" s="21">
        <f t="shared" si="1317"/>
        <v>0</v>
      </c>
      <c r="AL572" s="20">
        <f t="shared" si="1318"/>
        <v>326.38652306296711</v>
      </c>
      <c r="AM572" s="21">
        <f t="shared" si="1319"/>
        <v>0</v>
      </c>
      <c r="AN572" s="21">
        <f t="shared" si="1320"/>
        <v>0</v>
      </c>
      <c r="AO572" s="21">
        <f t="shared" si="1321"/>
        <v>0</v>
      </c>
      <c r="AP572" s="21">
        <f t="shared" si="1322"/>
        <v>0</v>
      </c>
      <c r="AQ572" s="21">
        <f t="shared" si="1323"/>
        <v>0</v>
      </c>
      <c r="AR572" s="21">
        <f t="shared" si="1324"/>
        <v>0</v>
      </c>
      <c r="AS572" s="21">
        <f t="shared" si="1325"/>
        <v>0</v>
      </c>
      <c r="AT572" s="21">
        <f t="shared" si="1326"/>
        <v>0</v>
      </c>
      <c r="AU572" s="21">
        <f t="shared" si="1327"/>
        <v>0</v>
      </c>
      <c r="AV572" s="21">
        <f t="shared" si="1328"/>
        <v>0</v>
      </c>
      <c r="AW572" s="21">
        <f t="shared" si="1329"/>
        <v>0</v>
      </c>
      <c r="AX572" s="21">
        <f t="shared" si="1330"/>
        <v>0</v>
      </c>
      <c r="AY572" s="21">
        <f t="shared" si="1331"/>
        <v>9.4705882352941178</v>
      </c>
      <c r="AZ572" s="21">
        <f t="shared" si="1332"/>
        <v>14.529411764705882</v>
      </c>
      <c r="BA572" s="21">
        <f t="shared" si="1333"/>
        <v>24.663590263691681</v>
      </c>
      <c r="BB572" s="21">
        <f t="shared" si="1334"/>
        <v>34.488871072702324</v>
      </c>
      <c r="BC572" s="21">
        <f t="shared" si="1335"/>
        <v>38.316576957928753</v>
      </c>
      <c r="BD572" s="21">
        <f t="shared" si="1336"/>
        <v>39.848889479064212</v>
      </c>
      <c r="BE572" s="21">
        <f t="shared" si="1337"/>
        <v>37.631517576862159</v>
      </c>
      <c r="BF572" s="21">
        <f t="shared" si="1338"/>
        <v>30.25322885601237</v>
      </c>
      <c r="BG572" s="21">
        <f t="shared" si="1339"/>
        <v>27.868036897795186</v>
      </c>
      <c r="BH572" s="21">
        <f t="shared" si="1340"/>
        <v>25.032971735976986</v>
      </c>
      <c r="BI572" s="21">
        <f t="shared" si="1341"/>
        <v>24.101089650499304</v>
      </c>
      <c r="BJ572" s="21">
        <f t="shared" si="1342"/>
        <v>20.181750572434105</v>
      </c>
      <c r="BK572" s="17">
        <f t="shared" si="1343"/>
        <v>0</v>
      </c>
      <c r="BL572" s="22">
        <f t="shared" si="1344"/>
        <v>0</v>
      </c>
      <c r="BM572" s="22">
        <f t="shared" si="1345"/>
        <v>173.78124033964622</v>
      </c>
      <c r="BN572" s="22">
        <f t="shared" si="1346"/>
        <v>0</v>
      </c>
      <c r="BO572" s="22">
        <f t="shared" si="1347"/>
        <v>0</v>
      </c>
      <c r="BP572" s="22">
        <f t="shared" si="1348"/>
        <v>0</v>
      </c>
      <c r="BQ572" s="22">
        <f t="shared" si="1349"/>
        <v>0</v>
      </c>
      <c r="BR572" s="22">
        <f t="shared" si="1350"/>
        <v>0</v>
      </c>
      <c r="BS572" s="22">
        <f t="shared" si="1351"/>
        <v>0</v>
      </c>
      <c r="BT572" s="22">
        <f t="shared" si="1352"/>
        <v>0</v>
      </c>
      <c r="BU572" s="22">
        <f t="shared" si="1353"/>
        <v>0</v>
      </c>
      <c r="BV572" s="22">
        <f t="shared" si="1354"/>
        <v>0</v>
      </c>
      <c r="BW572" s="22">
        <f t="shared" si="1355"/>
        <v>0</v>
      </c>
      <c r="BX572" s="22">
        <f t="shared" si="1356"/>
        <v>0</v>
      </c>
      <c r="BY572" s="22">
        <f t="shared" si="1357"/>
        <v>0</v>
      </c>
      <c r="BZ572" s="22">
        <f t="shared" si="1358"/>
        <v>5.0425199999999997</v>
      </c>
      <c r="CA572" s="22">
        <f t="shared" si="1359"/>
        <v>7.73604</v>
      </c>
      <c r="CB572" s="22">
        <f t="shared" si="1360"/>
        <v>13.131881999999999</v>
      </c>
      <c r="CC572" s="22">
        <f t="shared" si="1361"/>
        <v>18.363254513949624</v>
      </c>
      <c r="CD572" s="22">
        <f t="shared" si="1362"/>
        <v>20.401278235479584</v>
      </c>
      <c r="CE572" s="22">
        <f t="shared" si="1363"/>
        <v>21.217142714232949</v>
      </c>
      <c r="CF572" s="22">
        <f t="shared" si="1364"/>
        <v>20.03652521862449</v>
      </c>
      <c r="CG572" s="22">
        <f t="shared" si="1365"/>
        <v>16.108029172095225</v>
      </c>
      <c r="CH572" s="22">
        <f t="shared" si="1366"/>
        <v>14.838057565862069</v>
      </c>
      <c r="CI572" s="22">
        <f t="shared" si="1367"/>
        <v>13.328555471103588</v>
      </c>
      <c r="CJ572" s="22">
        <f t="shared" si="1368"/>
        <v>12.83238417351185</v>
      </c>
      <c r="CK572" s="22">
        <f t="shared" si="1369"/>
        <v>10.745571274786816</v>
      </c>
    </row>
    <row r="573" spans="1:89" x14ac:dyDescent="0.25">
      <c r="A573" t="str">
        <f>VLOOKUP($C573,'Tech Pallet'!$A:$J,10,0)</f>
        <v>PIC</v>
      </c>
      <c r="B573" s="30" t="str">
        <f>VLOOKUP(C573,'Tech Pallet'!A:I,3,0)</f>
        <v>Talenti</v>
      </c>
      <c r="C573" s="12">
        <f>VLOOKUP($D573,'DU -UCC'!B:C,2,0)</f>
        <v>68862402</v>
      </c>
      <c r="D573" s="94">
        <v>20186852000055</v>
      </c>
      <c r="E573" s="95" t="s">
        <v>205</v>
      </c>
      <c r="S573" s="95">
        <v>24570</v>
      </c>
      <c r="T573" s="95">
        <v>28815</v>
      </c>
      <c r="U573" s="95">
        <v>33817.339005905342</v>
      </c>
      <c r="V573" s="95">
        <v>31898.584415976955</v>
      </c>
      <c r="W573" s="95">
        <v>35783.639875942419</v>
      </c>
      <c r="X573" s="95">
        <v>40500.001688926917</v>
      </c>
      <c r="Y573" s="95">
        <v>31711.093872875492</v>
      </c>
      <c r="Z573" s="95">
        <v>28081.6103725391</v>
      </c>
      <c r="AA573" s="95">
        <v>28637.334492843984</v>
      </c>
      <c r="AB573" s="95">
        <v>27315.824972135873</v>
      </c>
      <c r="AC573" s="95">
        <v>22692.509712370091</v>
      </c>
      <c r="AD573" s="95">
        <v>18361.114527192149</v>
      </c>
      <c r="AE573" s="23">
        <f t="shared" si="1313"/>
        <v>352184.05293670838</v>
      </c>
      <c r="AF573">
        <f>VLOOKUP($C573,'Tech Pallet'!$A:$I,9,0)</f>
        <v>255</v>
      </c>
      <c r="AG573">
        <f>VLOOKUP($C573,'Tech Pallet'!$A:$H,8,0)</f>
        <v>3.7839999999999996E-3</v>
      </c>
      <c r="AH573" s="25">
        <f t="shared" si="1314"/>
        <v>0</v>
      </c>
      <c r="AI573" s="25">
        <f t="shared" si="1315"/>
        <v>352184.05293670838</v>
      </c>
      <c r="AJ573" s="8">
        <f t="shared" si="1316"/>
        <v>0</v>
      </c>
      <c r="AK573" s="21">
        <f t="shared" si="1317"/>
        <v>0</v>
      </c>
      <c r="AL573" s="20">
        <f t="shared" si="1318"/>
        <v>1381.1139330851308</v>
      </c>
      <c r="AM573" s="21">
        <f t="shared" si="1319"/>
        <v>0</v>
      </c>
      <c r="AN573" s="21">
        <f t="shared" si="1320"/>
        <v>0</v>
      </c>
      <c r="AO573" s="21">
        <f t="shared" si="1321"/>
        <v>0</v>
      </c>
      <c r="AP573" s="21">
        <f t="shared" si="1322"/>
        <v>0</v>
      </c>
      <c r="AQ573" s="21">
        <f t="shared" si="1323"/>
        <v>0</v>
      </c>
      <c r="AR573" s="21">
        <f t="shared" si="1324"/>
        <v>0</v>
      </c>
      <c r="AS573" s="21">
        <f t="shared" si="1325"/>
        <v>0</v>
      </c>
      <c r="AT573" s="21">
        <f t="shared" si="1326"/>
        <v>0</v>
      </c>
      <c r="AU573" s="21">
        <f t="shared" si="1327"/>
        <v>0</v>
      </c>
      <c r="AV573" s="21">
        <f t="shared" si="1328"/>
        <v>0</v>
      </c>
      <c r="AW573" s="21">
        <f t="shared" si="1329"/>
        <v>0</v>
      </c>
      <c r="AX573" s="21">
        <f t="shared" si="1330"/>
        <v>0</v>
      </c>
      <c r="AY573" s="21">
        <f t="shared" si="1331"/>
        <v>96.352941176470594</v>
      </c>
      <c r="AZ573" s="21">
        <f t="shared" si="1332"/>
        <v>113</v>
      </c>
      <c r="BA573" s="21">
        <f t="shared" si="1333"/>
        <v>132.61701570943271</v>
      </c>
      <c r="BB573" s="21">
        <f t="shared" si="1334"/>
        <v>125.09248790579198</v>
      </c>
      <c r="BC573" s="21">
        <f t="shared" si="1335"/>
        <v>140.32799951349969</v>
      </c>
      <c r="BD573" s="21">
        <f t="shared" si="1336"/>
        <v>158.82353603500752</v>
      </c>
      <c r="BE573" s="21">
        <f t="shared" si="1337"/>
        <v>124.35723087402154</v>
      </c>
      <c r="BF573" s="21">
        <f t="shared" si="1338"/>
        <v>110.12396224525138</v>
      </c>
      <c r="BG573" s="21">
        <f t="shared" si="1339"/>
        <v>112.3032725209568</v>
      </c>
      <c r="BH573" s="21">
        <f t="shared" si="1340"/>
        <v>107.1208822436701</v>
      </c>
      <c r="BI573" s="21">
        <f t="shared" si="1341"/>
        <v>88.990234166157222</v>
      </c>
      <c r="BJ573" s="21">
        <f t="shared" si="1342"/>
        <v>72.00437069487117</v>
      </c>
      <c r="BK573" s="17">
        <f t="shared" si="1343"/>
        <v>0</v>
      </c>
      <c r="BL573" s="22">
        <f t="shared" si="1344"/>
        <v>0</v>
      </c>
      <c r="BM573" s="22">
        <f t="shared" si="1345"/>
        <v>1332.6644563125044</v>
      </c>
      <c r="BN573" s="22">
        <f t="shared" si="1346"/>
        <v>0</v>
      </c>
      <c r="BO573" s="22">
        <f t="shared" si="1347"/>
        <v>0</v>
      </c>
      <c r="BP573" s="22">
        <f t="shared" si="1348"/>
        <v>0</v>
      </c>
      <c r="BQ573" s="22">
        <f t="shared" si="1349"/>
        <v>0</v>
      </c>
      <c r="BR573" s="22">
        <f t="shared" si="1350"/>
        <v>0</v>
      </c>
      <c r="BS573" s="22">
        <f t="shared" si="1351"/>
        <v>0</v>
      </c>
      <c r="BT573" s="22">
        <f t="shared" si="1352"/>
        <v>0</v>
      </c>
      <c r="BU573" s="22">
        <f t="shared" si="1353"/>
        <v>0</v>
      </c>
      <c r="BV573" s="22">
        <f t="shared" si="1354"/>
        <v>0</v>
      </c>
      <c r="BW573" s="22">
        <f t="shared" si="1355"/>
        <v>0</v>
      </c>
      <c r="BX573" s="22">
        <f t="shared" si="1356"/>
        <v>0</v>
      </c>
      <c r="BY573" s="22">
        <f t="shared" si="1357"/>
        <v>0</v>
      </c>
      <c r="BZ573" s="22">
        <f t="shared" si="1358"/>
        <v>92.972879999999989</v>
      </c>
      <c r="CA573" s="22">
        <f t="shared" si="1359"/>
        <v>109.03595999999999</v>
      </c>
      <c r="CB573" s="22">
        <f t="shared" si="1360"/>
        <v>127.96481079834579</v>
      </c>
      <c r="CC573" s="22">
        <f t="shared" si="1361"/>
        <v>120.70424343005678</v>
      </c>
      <c r="CD573" s="22">
        <f t="shared" si="1362"/>
        <v>135.40529329056611</v>
      </c>
      <c r="CE573" s="22">
        <f t="shared" si="1363"/>
        <v>153.25200639089945</v>
      </c>
      <c r="CF573" s="22">
        <f t="shared" si="1364"/>
        <v>119.99477921496084</v>
      </c>
      <c r="CG573" s="22">
        <f t="shared" si="1365"/>
        <v>106.26081364968795</v>
      </c>
      <c r="CH573" s="22">
        <f t="shared" si="1366"/>
        <v>108.36367372092162</v>
      </c>
      <c r="CI573" s="22">
        <f t="shared" si="1367"/>
        <v>103.36308169456214</v>
      </c>
      <c r="CJ573" s="22">
        <f t="shared" si="1368"/>
        <v>85.86845675160842</v>
      </c>
      <c r="CK573" s="22">
        <f t="shared" si="1369"/>
        <v>69.478457370895086</v>
      </c>
    </row>
    <row r="574" spans="1:89" x14ac:dyDescent="0.25">
      <c r="A574" t="str">
        <f>VLOOKUP($C574,'Tech Pallet'!$A:$J,10,0)</f>
        <v>PIC</v>
      </c>
      <c r="B574" s="30" t="str">
        <f>VLOOKUP(C574,'Tech Pallet'!A:I,3,0)</f>
        <v>48oz</v>
      </c>
      <c r="C574" s="12">
        <f>VLOOKUP($D574,'DU -UCC'!B:C,2,0)</f>
        <v>64373718</v>
      </c>
      <c r="D574" s="94">
        <v>10075856001065</v>
      </c>
      <c r="E574" s="95" t="s">
        <v>206</v>
      </c>
      <c r="S574" s="95">
        <v>24805</v>
      </c>
      <c r="T574" s="95">
        <v>26235</v>
      </c>
      <c r="U574" s="95">
        <v>34077.735666598201</v>
      </c>
      <c r="V574" s="95">
        <v>30322.035833589071</v>
      </c>
      <c r="W574" s="95">
        <v>31258.904791161596</v>
      </c>
      <c r="X574" s="95">
        <v>35484.986627452025</v>
      </c>
      <c r="Y574" s="95">
        <v>39603.732685333911</v>
      </c>
      <c r="Z574" s="95">
        <v>40749.559168554042</v>
      </c>
      <c r="AA574" s="95">
        <v>24184.092865006885</v>
      </c>
      <c r="AB574" s="95">
        <v>25750.180379503854</v>
      </c>
      <c r="AC574" s="95">
        <v>31111.248778564372</v>
      </c>
      <c r="AD574" s="95">
        <v>23047.42500218104</v>
      </c>
      <c r="AE574" s="23">
        <f t="shared" si="1313"/>
        <v>366629.90179794497</v>
      </c>
      <c r="AF574">
        <f>VLOOKUP($C574,'Tech Pallet'!$A:$I,9,0)</f>
        <v>176</v>
      </c>
      <c r="AG574">
        <f>VLOOKUP($C574,'Tech Pallet'!$A:$H,8,0)</f>
        <v>8.5199999999999998E-3</v>
      </c>
      <c r="AH574" s="25">
        <f t="shared" si="1314"/>
        <v>0</v>
      </c>
      <c r="AI574" s="25">
        <f t="shared" si="1315"/>
        <v>366629.90179794497</v>
      </c>
      <c r="AJ574" s="8">
        <f t="shared" si="1316"/>
        <v>0</v>
      </c>
      <c r="AK574" s="21">
        <f t="shared" si="1317"/>
        <v>0</v>
      </c>
      <c r="AL574" s="20">
        <f t="shared" si="1318"/>
        <v>2083.1244420337785</v>
      </c>
      <c r="AM574" s="21">
        <f t="shared" si="1319"/>
        <v>0</v>
      </c>
      <c r="AN574" s="21">
        <f t="shared" si="1320"/>
        <v>0</v>
      </c>
      <c r="AO574" s="21">
        <f t="shared" si="1321"/>
        <v>0</v>
      </c>
      <c r="AP574" s="21">
        <f t="shared" si="1322"/>
        <v>0</v>
      </c>
      <c r="AQ574" s="21">
        <f t="shared" si="1323"/>
        <v>0</v>
      </c>
      <c r="AR574" s="21">
        <f t="shared" si="1324"/>
        <v>0</v>
      </c>
      <c r="AS574" s="21">
        <f t="shared" si="1325"/>
        <v>0</v>
      </c>
      <c r="AT574" s="21">
        <f t="shared" si="1326"/>
        <v>0</v>
      </c>
      <c r="AU574" s="21">
        <f t="shared" si="1327"/>
        <v>0</v>
      </c>
      <c r="AV574" s="21">
        <f t="shared" si="1328"/>
        <v>0</v>
      </c>
      <c r="AW574" s="21">
        <f t="shared" si="1329"/>
        <v>0</v>
      </c>
      <c r="AX574" s="21">
        <f t="shared" si="1330"/>
        <v>0</v>
      </c>
      <c r="AY574" s="21">
        <f t="shared" si="1331"/>
        <v>140.9375</v>
      </c>
      <c r="AZ574" s="21">
        <f t="shared" si="1332"/>
        <v>149.0625</v>
      </c>
      <c r="BA574" s="21">
        <f t="shared" si="1333"/>
        <v>193.62349810567159</v>
      </c>
      <c r="BB574" s="21">
        <f t="shared" si="1334"/>
        <v>172.2842945090288</v>
      </c>
      <c r="BC574" s="21">
        <f t="shared" si="1335"/>
        <v>177.60741358614544</v>
      </c>
      <c r="BD574" s="21">
        <f t="shared" si="1336"/>
        <v>201.61924220143194</v>
      </c>
      <c r="BE574" s="21">
        <f t="shared" si="1337"/>
        <v>225.02120843939721</v>
      </c>
      <c r="BF574" s="21">
        <f t="shared" si="1338"/>
        <v>231.53158618496616</v>
      </c>
      <c r="BG574" s="21">
        <f t="shared" si="1339"/>
        <v>137.4096185511755</v>
      </c>
      <c r="BH574" s="21">
        <f t="shared" si="1340"/>
        <v>146.30784306536282</v>
      </c>
      <c r="BI574" s="21">
        <f t="shared" si="1341"/>
        <v>176.76845896911576</v>
      </c>
      <c r="BJ574" s="21">
        <f t="shared" si="1342"/>
        <v>130.95127842148318</v>
      </c>
      <c r="BK574" s="17">
        <f t="shared" si="1343"/>
        <v>0</v>
      </c>
      <c r="BL574" s="22">
        <f t="shared" si="1344"/>
        <v>0</v>
      </c>
      <c r="BM574" s="22">
        <f t="shared" si="1345"/>
        <v>3123.6867633184911</v>
      </c>
      <c r="BN574" s="22">
        <f t="shared" si="1346"/>
        <v>0</v>
      </c>
      <c r="BO574" s="22">
        <f t="shared" si="1347"/>
        <v>0</v>
      </c>
      <c r="BP574" s="22">
        <f t="shared" si="1348"/>
        <v>0</v>
      </c>
      <c r="BQ574" s="22">
        <f t="shared" si="1349"/>
        <v>0</v>
      </c>
      <c r="BR574" s="22">
        <f t="shared" si="1350"/>
        <v>0</v>
      </c>
      <c r="BS574" s="22">
        <f t="shared" si="1351"/>
        <v>0</v>
      </c>
      <c r="BT574" s="22">
        <f t="shared" si="1352"/>
        <v>0</v>
      </c>
      <c r="BU574" s="22">
        <f t="shared" si="1353"/>
        <v>0</v>
      </c>
      <c r="BV574" s="22">
        <f t="shared" si="1354"/>
        <v>0</v>
      </c>
      <c r="BW574" s="22">
        <f t="shared" si="1355"/>
        <v>0</v>
      </c>
      <c r="BX574" s="22">
        <f t="shared" si="1356"/>
        <v>0</v>
      </c>
      <c r="BY574" s="22">
        <f t="shared" si="1357"/>
        <v>0</v>
      </c>
      <c r="BZ574" s="22">
        <f t="shared" si="1358"/>
        <v>211.33859999999999</v>
      </c>
      <c r="CA574" s="22">
        <f t="shared" si="1359"/>
        <v>223.5222</v>
      </c>
      <c r="CB574" s="22">
        <f t="shared" si="1360"/>
        <v>290.34230787941664</v>
      </c>
      <c r="CC574" s="22">
        <f t="shared" si="1361"/>
        <v>258.34374530217889</v>
      </c>
      <c r="CD574" s="22">
        <f t="shared" si="1362"/>
        <v>266.32586882069677</v>
      </c>
      <c r="CE574" s="22">
        <f t="shared" si="1363"/>
        <v>302.33208606589125</v>
      </c>
      <c r="CF574" s="22">
        <f t="shared" si="1364"/>
        <v>337.42380247904492</v>
      </c>
      <c r="CG574" s="22">
        <f t="shared" si="1365"/>
        <v>347.18624411608045</v>
      </c>
      <c r="CH574" s="22">
        <f t="shared" si="1366"/>
        <v>206.04847120985866</v>
      </c>
      <c r="CI574" s="22">
        <f t="shared" si="1367"/>
        <v>219.39153683337284</v>
      </c>
      <c r="CJ574" s="22">
        <f t="shared" si="1368"/>
        <v>265.06783959336843</v>
      </c>
      <c r="CK574" s="22">
        <f t="shared" si="1369"/>
        <v>196.36406101858245</v>
      </c>
    </row>
    <row r="575" spans="1:89" x14ac:dyDescent="0.25">
      <c r="A575" t="str">
        <f>VLOOKUP($C575,'Tech Pallet'!$A:$J,10,0)</f>
        <v>PIC</v>
      </c>
      <c r="B575" s="30" t="str">
        <f>VLOOKUP(C575,'Tech Pallet'!A:I,3,0)</f>
        <v>48oz</v>
      </c>
      <c r="C575" s="12">
        <f>VLOOKUP($D575,'DU -UCC'!B:C,2,0)</f>
        <v>68899821</v>
      </c>
      <c r="D575" s="94">
        <v>10077567254501</v>
      </c>
      <c r="E575" s="95" t="s">
        <v>207</v>
      </c>
      <c r="S575" s="95">
        <v>32384</v>
      </c>
      <c r="T575" s="95">
        <v>23006</v>
      </c>
      <c r="U575" s="95">
        <v>41228.011161285001</v>
      </c>
      <c r="V575" s="95">
        <v>32839.777480124816</v>
      </c>
      <c r="W575" s="95">
        <v>33578.743289811522</v>
      </c>
      <c r="X575" s="95">
        <v>39909.203904701528</v>
      </c>
      <c r="Y575" s="95">
        <v>30828.557955469991</v>
      </c>
      <c r="Z575" s="95">
        <v>32550.418837006004</v>
      </c>
      <c r="AA575" s="95">
        <v>20238.315745020704</v>
      </c>
      <c r="AB575" s="95">
        <v>21624.156323484556</v>
      </c>
      <c r="AC575" s="95">
        <v>29617.083600147911</v>
      </c>
      <c r="AD575" s="95">
        <v>22141.218899303982</v>
      </c>
      <c r="AE575" s="23">
        <f t="shared" si="1313"/>
        <v>359945.48719635606</v>
      </c>
      <c r="AF575">
        <f>VLOOKUP($C575,'Tech Pallet'!$A:$I,9,0)</f>
        <v>176</v>
      </c>
      <c r="AG575">
        <f>VLOOKUP($C575,'Tech Pallet'!$A:$H,8,0)</f>
        <v>8.5199999999999998E-3</v>
      </c>
      <c r="AH575" s="25">
        <f t="shared" si="1314"/>
        <v>0</v>
      </c>
      <c r="AI575" s="25">
        <f t="shared" si="1315"/>
        <v>359945.48719635606</v>
      </c>
      <c r="AJ575" s="8">
        <f t="shared" si="1316"/>
        <v>0</v>
      </c>
      <c r="AK575" s="21">
        <f t="shared" si="1317"/>
        <v>0</v>
      </c>
      <c r="AL575" s="20">
        <f t="shared" si="1318"/>
        <v>2045.1448136156594</v>
      </c>
      <c r="AM575" s="21">
        <f t="shared" si="1319"/>
        <v>0</v>
      </c>
      <c r="AN575" s="21">
        <f t="shared" si="1320"/>
        <v>0</v>
      </c>
      <c r="AO575" s="21">
        <f t="shared" si="1321"/>
        <v>0</v>
      </c>
      <c r="AP575" s="21">
        <f t="shared" si="1322"/>
        <v>0</v>
      </c>
      <c r="AQ575" s="21">
        <f t="shared" si="1323"/>
        <v>0</v>
      </c>
      <c r="AR575" s="21">
        <f t="shared" si="1324"/>
        <v>0</v>
      </c>
      <c r="AS575" s="21">
        <f t="shared" si="1325"/>
        <v>0</v>
      </c>
      <c r="AT575" s="21">
        <f t="shared" si="1326"/>
        <v>0</v>
      </c>
      <c r="AU575" s="21">
        <f t="shared" si="1327"/>
        <v>0</v>
      </c>
      <c r="AV575" s="21">
        <f t="shared" si="1328"/>
        <v>0</v>
      </c>
      <c r="AW575" s="21">
        <f t="shared" si="1329"/>
        <v>0</v>
      </c>
      <c r="AX575" s="21">
        <f t="shared" si="1330"/>
        <v>0</v>
      </c>
      <c r="AY575" s="21">
        <f t="shared" si="1331"/>
        <v>184</v>
      </c>
      <c r="AZ575" s="21">
        <f t="shared" si="1332"/>
        <v>130.71590909090909</v>
      </c>
      <c r="BA575" s="21">
        <f t="shared" si="1333"/>
        <v>234.25006341639207</v>
      </c>
      <c r="BB575" s="21">
        <f t="shared" si="1334"/>
        <v>186.58964477343645</v>
      </c>
      <c r="BC575" s="21">
        <f t="shared" si="1335"/>
        <v>190.78831414665638</v>
      </c>
      <c r="BD575" s="21">
        <f t="shared" si="1336"/>
        <v>226.75684036762232</v>
      </c>
      <c r="BE575" s="21">
        <f t="shared" si="1337"/>
        <v>175.16226111062494</v>
      </c>
      <c r="BF575" s="21">
        <f t="shared" si="1338"/>
        <v>184.94556157389775</v>
      </c>
      <c r="BG575" s="21">
        <f t="shared" si="1339"/>
        <v>114.99043036943581</v>
      </c>
      <c r="BH575" s="21">
        <f t="shared" si="1340"/>
        <v>122.86452456525316</v>
      </c>
      <c r="BI575" s="21">
        <f t="shared" si="1341"/>
        <v>168.27888409174949</v>
      </c>
      <c r="BJ575" s="21">
        <f t="shared" si="1342"/>
        <v>125.80238010968172</v>
      </c>
      <c r="BK575" s="17">
        <f t="shared" si="1343"/>
        <v>0</v>
      </c>
      <c r="BL575" s="22">
        <f t="shared" si="1344"/>
        <v>0</v>
      </c>
      <c r="BM575" s="22">
        <f t="shared" si="1345"/>
        <v>3066.7355509129534</v>
      </c>
      <c r="BN575" s="22">
        <f t="shared" si="1346"/>
        <v>0</v>
      </c>
      <c r="BO575" s="22">
        <f t="shared" si="1347"/>
        <v>0</v>
      </c>
      <c r="BP575" s="22">
        <f t="shared" si="1348"/>
        <v>0</v>
      </c>
      <c r="BQ575" s="22">
        <f t="shared" si="1349"/>
        <v>0</v>
      </c>
      <c r="BR575" s="22">
        <f t="shared" si="1350"/>
        <v>0</v>
      </c>
      <c r="BS575" s="22">
        <f t="shared" si="1351"/>
        <v>0</v>
      </c>
      <c r="BT575" s="22">
        <f t="shared" si="1352"/>
        <v>0</v>
      </c>
      <c r="BU575" s="22">
        <f t="shared" si="1353"/>
        <v>0</v>
      </c>
      <c r="BV575" s="22">
        <f t="shared" si="1354"/>
        <v>0</v>
      </c>
      <c r="BW575" s="22">
        <f t="shared" si="1355"/>
        <v>0</v>
      </c>
      <c r="BX575" s="22">
        <f t="shared" si="1356"/>
        <v>0</v>
      </c>
      <c r="BY575" s="22">
        <f t="shared" si="1357"/>
        <v>0</v>
      </c>
      <c r="BZ575" s="22">
        <f t="shared" si="1358"/>
        <v>275.91167999999999</v>
      </c>
      <c r="CA575" s="22">
        <f t="shared" si="1359"/>
        <v>196.01112000000001</v>
      </c>
      <c r="CB575" s="22">
        <f t="shared" si="1360"/>
        <v>351.26265509414822</v>
      </c>
      <c r="CC575" s="22">
        <f t="shared" si="1361"/>
        <v>279.79490413066344</v>
      </c>
      <c r="CD575" s="22">
        <f t="shared" si="1362"/>
        <v>286.09089282919416</v>
      </c>
      <c r="CE575" s="22">
        <f t="shared" si="1363"/>
        <v>340.026417268057</v>
      </c>
      <c r="CF575" s="22">
        <f t="shared" si="1364"/>
        <v>262.65931378060429</v>
      </c>
      <c r="CG575" s="22">
        <f t="shared" si="1365"/>
        <v>277.32956849129113</v>
      </c>
      <c r="CH575" s="22">
        <f t="shared" si="1366"/>
        <v>172.43045014757638</v>
      </c>
      <c r="CI575" s="22">
        <f t="shared" si="1367"/>
        <v>184.23781187608841</v>
      </c>
      <c r="CJ575" s="22">
        <f t="shared" si="1368"/>
        <v>252.3375522732602</v>
      </c>
      <c r="CK575" s="22">
        <f t="shared" si="1369"/>
        <v>188.64318502206993</v>
      </c>
    </row>
    <row r="576" spans="1:89" x14ac:dyDescent="0.25">
      <c r="A576" t="str">
        <f>VLOOKUP($C576,'Tech Pallet'!$A:$J,10,0)</f>
        <v>PIC</v>
      </c>
      <c r="B576" s="30" t="str">
        <f>VLOOKUP(C576,'Tech Pallet'!A:I,3,0)</f>
        <v>48oz</v>
      </c>
      <c r="C576" s="12">
        <f>VLOOKUP($D576,'DU -UCC'!B:C,2,0)</f>
        <v>69568962</v>
      </c>
      <c r="D576" s="94">
        <v>10077567281927</v>
      </c>
      <c r="E576" s="95" t="s">
        <v>208</v>
      </c>
      <c r="S576" s="95">
        <v>26631</v>
      </c>
      <c r="T576" s="95">
        <v>18496</v>
      </c>
      <c r="U576" s="95">
        <v>29012.660198306989</v>
      </c>
      <c r="V576" s="95">
        <v>31858.427549228916</v>
      </c>
      <c r="W576" s="95">
        <v>35133.769828211327</v>
      </c>
      <c r="X576" s="95">
        <v>34056.451554812898</v>
      </c>
      <c r="Y576" s="95">
        <v>28535.726361537709</v>
      </c>
      <c r="Z576" s="95">
        <v>31198.972746301784</v>
      </c>
      <c r="AA576" s="95">
        <v>23896.235712335329</v>
      </c>
      <c r="AB576" s="95">
        <v>23740.147578587115</v>
      </c>
      <c r="AC576" s="95">
        <v>22593.025301913138</v>
      </c>
      <c r="AD576" s="95">
        <v>19986.355674290484</v>
      </c>
      <c r="AE576" s="23">
        <f t="shared" si="1313"/>
        <v>325138.77250552573</v>
      </c>
      <c r="AF576">
        <f>VLOOKUP($C576,'Tech Pallet'!$A:$I,9,0)</f>
        <v>176</v>
      </c>
      <c r="AG576">
        <f>VLOOKUP($C576,'Tech Pallet'!$A:$H,8,0)</f>
        <v>8.5199999999999998E-3</v>
      </c>
      <c r="AH576" s="25">
        <f t="shared" si="1314"/>
        <v>0</v>
      </c>
      <c r="AI576" s="25">
        <f t="shared" si="1315"/>
        <v>325138.77250552573</v>
      </c>
      <c r="AJ576" s="8">
        <f t="shared" si="1316"/>
        <v>0</v>
      </c>
      <c r="AK576" s="21">
        <f t="shared" si="1317"/>
        <v>0</v>
      </c>
      <c r="AL576" s="20">
        <f t="shared" si="1318"/>
        <v>1847.3793892359417</v>
      </c>
      <c r="AM576" s="21">
        <f t="shared" si="1319"/>
        <v>0</v>
      </c>
      <c r="AN576" s="21">
        <f t="shared" si="1320"/>
        <v>0</v>
      </c>
      <c r="AO576" s="21">
        <f t="shared" si="1321"/>
        <v>0</v>
      </c>
      <c r="AP576" s="21">
        <f t="shared" si="1322"/>
        <v>0</v>
      </c>
      <c r="AQ576" s="21">
        <f t="shared" si="1323"/>
        <v>0</v>
      </c>
      <c r="AR576" s="21">
        <f t="shared" si="1324"/>
        <v>0</v>
      </c>
      <c r="AS576" s="21">
        <f t="shared" si="1325"/>
        <v>0</v>
      </c>
      <c r="AT576" s="21">
        <f t="shared" si="1326"/>
        <v>0</v>
      </c>
      <c r="AU576" s="21">
        <f t="shared" si="1327"/>
        <v>0</v>
      </c>
      <c r="AV576" s="21">
        <f t="shared" si="1328"/>
        <v>0</v>
      </c>
      <c r="AW576" s="21">
        <f t="shared" si="1329"/>
        <v>0</v>
      </c>
      <c r="AX576" s="21">
        <f t="shared" si="1330"/>
        <v>0</v>
      </c>
      <c r="AY576" s="21">
        <f t="shared" si="1331"/>
        <v>151.3125</v>
      </c>
      <c r="AZ576" s="21">
        <f t="shared" si="1332"/>
        <v>105.09090909090909</v>
      </c>
      <c r="BA576" s="21">
        <f t="shared" si="1333"/>
        <v>164.84466021765334</v>
      </c>
      <c r="BB576" s="21">
        <f t="shared" si="1334"/>
        <v>181.01379289334611</v>
      </c>
      <c r="BC576" s="21">
        <f t="shared" si="1335"/>
        <v>199.62369220574618</v>
      </c>
      <c r="BD576" s="21">
        <f t="shared" si="1336"/>
        <v>193.50256565234602</v>
      </c>
      <c r="BE576" s="21">
        <f t="shared" si="1337"/>
        <v>162.13480887237336</v>
      </c>
      <c r="BF576" s="21">
        <f t="shared" si="1338"/>
        <v>177.26689060398741</v>
      </c>
      <c r="BG576" s="21">
        <f t="shared" si="1339"/>
        <v>135.77406654735981</v>
      </c>
      <c r="BH576" s="21">
        <f t="shared" si="1340"/>
        <v>134.88720215106315</v>
      </c>
      <c r="BI576" s="21">
        <f t="shared" si="1341"/>
        <v>128.36946194268828</v>
      </c>
      <c r="BJ576" s="21">
        <f t="shared" si="1342"/>
        <v>113.55883905846866</v>
      </c>
      <c r="BK576" s="17">
        <f t="shared" si="1343"/>
        <v>0</v>
      </c>
      <c r="BL576" s="22">
        <f t="shared" si="1344"/>
        <v>0</v>
      </c>
      <c r="BM576" s="22">
        <f t="shared" si="1345"/>
        <v>2770.1823417470791</v>
      </c>
      <c r="BN576" s="22">
        <f t="shared" si="1346"/>
        <v>0</v>
      </c>
      <c r="BO576" s="22">
        <f t="shared" si="1347"/>
        <v>0</v>
      </c>
      <c r="BP576" s="22">
        <f t="shared" si="1348"/>
        <v>0</v>
      </c>
      <c r="BQ576" s="22">
        <f t="shared" si="1349"/>
        <v>0</v>
      </c>
      <c r="BR576" s="22">
        <f t="shared" si="1350"/>
        <v>0</v>
      </c>
      <c r="BS576" s="22">
        <f t="shared" si="1351"/>
        <v>0</v>
      </c>
      <c r="BT576" s="22">
        <f t="shared" si="1352"/>
        <v>0</v>
      </c>
      <c r="BU576" s="22">
        <f t="shared" si="1353"/>
        <v>0</v>
      </c>
      <c r="BV576" s="22">
        <f t="shared" si="1354"/>
        <v>0</v>
      </c>
      <c r="BW576" s="22">
        <f t="shared" si="1355"/>
        <v>0</v>
      </c>
      <c r="BX576" s="22">
        <f t="shared" si="1356"/>
        <v>0</v>
      </c>
      <c r="BY576" s="22">
        <f t="shared" si="1357"/>
        <v>0</v>
      </c>
      <c r="BZ576" s="22">
        <f t="shared" si="1358"/>
        <v>226.89612</v>
      </c>
      <c r="CA576" s="22">
        <f t="shared" si="1359"/>
        <v>157.58591999999999</v>
      </c>
      <c r="CB576" s="22">
        <f t="shared" si="1360"/>
        <v>247.18786488957554</v>
      </c>
      <c r="CC576" s="22">
        <f t="shared" si="1361"/>
        <v>271.43380271943033</v>
      </c>
      <c r="CD576" s="22">
        <f t="shared" si="1362"/>
        <v>299.3397189363605</v>
      </c>
      <c r="CE576" s="22">
        <f t="shared" si="1363"/>
        <v>290.16096724700589</v>
      </c>
      <c r="CF576" s="22">
        <f t="shared" si="1364"/>
        <v>243.12438860030127</v>
      </c>
      <c r="CG576" s="22">
        <f t="shared" si="1365"/>
        <v>265.81524779849121</v>
      </c>
      <c r="CH576" s="22">
        <f t="shared" si="1366"/>
        <v>203.59592826909699</v>
      </c>
      <c r="CI576" s="22">
        <f t="shared" si="1367"/>
        <v>202.26605736956222</v>
      </c>
      <c r="CJ576" s="22">
        <f t="shared" si="1368"/>
        <v>192.49257557229993</v>
      </c>
      <c r="CK576" s="22">
        <f t="shared" si="1369"/>
        <v>170.28375034495491</v>
      </c>
    </row>
    <row r="577" spans="1:89" x14ac:dyDescent="0.25">
      <c r="A577" t="str">
        <f>VLOOKUP($C577,'Tech Pallet'!$A:$J,10,0)</f>
        <v>PIC</v>
      </c>
      <c r="B577" s="30" t="str">
        <f>VLOOKUP(C577,'Tech Pallet'!A:I,3,0)</f>
        <v>BJ PTS</v>
      </c>
      <c r="C577" s="12">
        <f>VLOOKUP($D577,'DU -UCC'!B:C,2,0)</f>
        <v>84135770</v>
      </c>
      <c r="D577" s="94">
        <v>10076840101181</v>
      </c>
      <c r="E577" s="95" t="s">
        <v>209</v>
      </c>
      <c r="S577" s="95">
        <v>26523</v>
      </c>
      <c r="T577" s="95">
        <v>33966</v>
      </c>
      <c r="U577" s="95">
        <v>40663.814016819277</v>
      </c>
      <c r="V577" s="95">
        <v>32292.639615203898</v>
      </c>
      <c r="W577" s="95">
        <v>34834.943008854272</v>
      </c>
      <c r="X577" s="95">
        <v>40820.017073120493</v>
      </c>
      <c r="Y577" s="95">
        <v>30884.908347788045</v>
      </c>
      <c r="Z577" s="95">
        <v>35933.574793354339</v>
      </c>
      <c r="AA577" s="95">
        <v>25413.02038291689</v>
      </c>
      <c r="AB577" s="95">
        <v>23265.304807177323</v>
      </c>
      <c r="AC577" s="95">
        <v>23919.228407467639</v>
      </c>
      <c r="AD577" s="95">
        <v>23897.078528773065</v>
      </c>
      <c r="AE577" s="23">
        <f t="shared" si="1313"/>
        <v>372413.52898147528</v>
      </c>
      <c r="AF577">
        <f>VLOOKUP($C577,'Tech Pallet'!$A:$I,9,0)</f>
        <v>240</v>
      </c>
      <c r="AG577">
        <f>VLOOKUP($C577,'Tech Pallet'!$A:$H,8,0)</f>
        <v>3.7853439999999999E-3</v>
      </c>
      <c r="AH577" s="25">
        <f t="shared" si="1314"/>
        <v>0</v>
      </c>
      <c r="AI577" s="25">
        <f t="shared" si="1315"/>
        <v>372413.52898147528</v>
      </c>
      <c r="AJ577" s="8">
        <f t="shared" si="1316"/>
        <v>0</v>
      </c>
      <c r="AK577" s="21">
        <f t="shared" si="1317"/>
        <v>0</v>
      </c>
      <c r="AL577" s="20">
        <f t="shared" si="1318"/>
        <v>1551.7230374228136</v>
      </c>
      <c r="AM577" s="21">
        <f t="shared" si="1319"/>
        <v>0</v>
      </c>
      <c r="AN577" s="21">
        <f t="shared" si="1320"/>
        <v>0</v>
      </c>
      <c r="AO577" s="21">
        <f t="shared" si="1321"/>
        <v>0</v>
      </c>
      <c r="AP577" s="21">
        <f t="shared" si="1322"/>
        <v>0</v>
      </c>
      <c r="AQ577" s="21">
        <f t="shared" si="1323"/>
        <v>0</v>
      </c>
      <c r="AR577" s="21">
        <f t="shared" si="1324"/>
        <v>0</v>
      </c>
      <c r="AS577" s="21">
        <f t="shared" si="1325"/>
        <v>0</v>
      </c>
      <c r="AT577" s="21">
        <f t="shared" si="1326"/>
        <v>0</v>
      </c>
      <c r="AU577" s="21">
        <f t="shared" si="1327"/>
        <v>0</v>
      </c>
      <c r="AV577" s="21">
        <f t="shared" si="1328"/>
        <v>0</v>
      </c>
      <c r="AW577" s="21">
        <f t="shared" si="1329"/>
        <v>0</v>
      </c>
      <c r="AX577" s="21">
        <f t="shared" si="1330"/>
        <v>0</v>
      </c>
      <c r="AY577" s="21">
        <f t="shared" si="1331"/>
        <v>110.5125</v>
      </c>
      <c r="AZ577" s="21">
        <f t="shared" si="1332"/>
        <v>141.52500000000001</v>
      </c>
      <c r="BA577" s="21">
        <f t="shared" si="1333"/>
        <v>169.43255840341365</v>
      </c>
      <c r="BB577" s="21">
        <f t="shared" si="1334"/>
        <v>134.55266506334956</v>
      </c>
      <c r="BC577" s="21">
        <f t="shared" si="1335"/>
        <v>145.14559587022615</v>
      </c>
      <c r="BD577" s="21">
        <f t="shared" si="1336"/>
        <v>170.0834044713354</v>
      </c>
      <c r="BE577" s="21">
        <f t="shared" si="1337"/>
        <v>128.68711811578353</v>
      </c>
      <c r="BF577" s="21">
        <f t="shared" si="1338"/>
        <v>149.72322830564309</v>
      </c>
      <c r="BG577" s="21">
        <f t="shared" si="1339"/>
        <v>105.88758492882037</v>
      </c>
      <c r="BH577" s="21">
        <f t="shared" si="1340"/>
        <v>96.938770029905513</v>
      </c>
      <c r="BI577" s="21">
        <f t="shared" si="1341"/>
        <v>99.663451697781824</v>
      </c>
      <c r="BJ577" s="21">
        <f t="shared" si="1342"/>
        <v>99.571160536554444</v>
      </c>
      <c r="BK577" s="17">
        <f t="shared" si="1343"/>
        <v>0</v>
      </c>
      <c r="BL577" s="22">
        <f t="shared" si="1344"/>
        <v>0</v>
      </c>
      <c r="BM577" s="22">
        <f t="shared" si="1345"/>
        <v>1409.7133174488536</v>
      </c>
      <c r="BN577" s="22">
        <f t="shared" si="1346"/>
        <v>0</v>
      </c>
      <c r="BO577" s="22">
        <f t="shared" si="1347"/>
        <v>0</v>
      </c>
      <c r="BP577" s="22">
        <f t="shared" si="1348"/>
        <v>0</v>
      </c>
      <c r="BQ577" s="22">
        <f t="shared" si="1349"/>
        <v>0</v>
      </c>
      <c r="BR577" s="22">
        <f t="shared" si="1350"/>
        <v>0</v>
      </c>
      <c r="BS577" s="22">
        <f t="shared" si="1351"/>
        <v>0</v>
      </c>
      <c r="BT577" s="22">
        <f t="shared" si="1352"/>
        <v>0</v>
      </c>
      <c r="BU577" s="22">
        <f t="shared" si="1353"/>
        <v>0</v>
      </c>
      <c r="BV577" s="22">
        <f t="shared" si="1354"/>
        <v>0</v>
      </c>
      <c r="BW577" s="22">
        <f t="shared" si="1355"/>
        <v>0</v>
      </c>
      <c r="BX577" s="22">
        <f t="shared" si="1356"/>
        <v>0</v>
      </c>
      <c r="BY577" s="22">
        <f t="shared" si="1357"/>
        <v>0</v>
      </c>
      <c r="BZ577" s="22">
        <f t="shared" si="1358"/>
        <v>100.39867891199999</v>
      </c>
      <c r="CA577" s="22">
        <f t="shared" si="1359"/>
        <v>128.57299430399999</v>
      </c>
      <c r="CB577" s="22">
        <f t="shared" si="1360"/>
        <v>153.92652440568276</v>
      </c>
      <c r="CC577" s="22">
        <f t="shared" si="1361"/>
        <v>122.23874961157438</v>
      </c>
      <c r="CD577" s="22">
        <f t="shared" si="1362"/>
        <v>131.86224250890845</v>
      </c>
      <c r="CE577" s="22">
        <f t="shared" si="1363"/>
        <v>154.51780670763421</v>
      </c>
      <c r="CF577" s="22">
        <f t="shared" si="1364"/>
        <v>116.91000250484939</v>
      </c>
      <c r="CG577" s="22">
        <f t="shared" si="1365"/>
        <v>136.02094174257508</v>
      </c>
      <c r="CH577" s="22">
        <f t="shared" si="1366"/>
        <v>96.197024228352149</v>
      </c>
      <c r="CI577" s="22">
        <f t="shared" si="1367"/>
        <v>88.067181960019838</v>
      </c>
      <c r="CJ577" s="22">
        <f t="shared" si="1368"/>
        <v>90.54250773683718</v>
      </c>
      <c r="CK577" s="22">
        <f t="shared" si="1369"/>
        <v>90.458662826419953</v>
      </c>
    </row>
    <row r="578" spans="1:89" x14ac:dyDescent="0.25">
      <c r="A578" t="str">
        <f>VLOOKUP($C578,'Tech Pallet'!$A:$J,10,0)</f>
        <v>NOV</v>
      </c>
      <c r="B578" s="30" t="str">
        <f>VLOOKUP(C578,'Tech Pallet'!A:I,3,0)</f>
        <v>PG</v>
      </c>
      <c r="C578" s="12">
        <f>VLOOKUP($D578,'DU -UCC'!B:C,2,0)</f>
        <v>64341107</v>
      </c>
      <c r="D578" s="94">
        <v>10077567003819</v>
      </c>
      <c r="E578" s="95" t="s">
        <v>210</v>
      </c>
      <c r="S578" s="95">
        <v>11219</v>
      </c>
      <c r="T578" s="95">
        <v>11804</v>
      </c>
      <c r="U578" s="95">
        <v>12390.294248480597</v>
      </c>
      <c r="V578" s="95">
        <v>17427.07485547453</v>
      </c>
      <c r="W578" s="95">
        <v>20882.854588824634</v>
      </c>
      <c r="X578" s="95">
        <v>24199.15510062781</v>
      </c>
      <c r="Y578" s="95">
        <v>23696.404508694737</v>
      </c>
      <c r="Z578" s="95">
        <v>20730.161612643627</v>
      </c>
      <c r="AA578" s="95">
        <v>11603.842902812872</v>
      </c>
      <c r="AB578" s="95">
        <v>8699.5801085175844</v>
      </c>
      <c r="AC578" s="95">
        <v>9668.8070691299145</v>
      </c>
      <c r="AD578" s="95">
        <v>9503.7403293352691</v>
      </c>
      <c r="AE578" s="23">
        <f t="shared" si="1313"/>
        <v>181824.91532454159</v>
      </c>
      <c r="AF578">
        <f>VLOOKUP($C578,'Tech Pallet'!$A:$I,9,0)</f>
        <v>130</v>
      </c>
      <c r="AG578">
        <f>VLOOKUP($C578,'Tech Pallet'!$A:$H,8,0)</f>
        <v>5.2680000000000001E-3</v>
      </c>
      <c r="AH578" s="25">
        <f t="shared" si="1314"/>
        <v>0</v>
      </c>
      <c r="AI578" s="25">
        <f t="shared" si="1315"/>
        <v>181824.91532454159</v>
      </c>
      <c r="AJ578" s="8">
        <f t="shared" si="1316"/>
        <v>0</v>
      </c>
      <c r="AK578" s="21">
        <f t="shared" si="1317"/>
        <v>0</v>
      </c>
      <c r="AL578" s="20">
        <f t="shared" si="1318"/>
        <v>1398.6531948041661</v>
      </c>
      <c r="AM578" s="21">
        <f t="shared" si="1319"/>
        <v>0</v>
      </c>
      <c r="AN578" s="21">
        <f t="shared" si="1320"/>
        <v>0</v>
      </c>
      <c r="AO578" s="21">
        <f t="shared" si="1321"/>
        <v>0</v>
      </c>
      <c r="AP578" s="21">
        <f t="shared" si="1322"/>
        <v>0</v>
      </c>
      <c r="AQ578" s="21">
        <f t="shared" si="1323"/>
        <v>0</v>
      </c>
      <c r="AR578" s="21">
        <f t="shared" si="1324"/>
        <v>0</v>
      </c>
      <c r="AS578" s="21">
        <f t="shared" si="1325"/>
        <v>0</v>
      </c>
      <c r="AT578" s="21">
        <f t="shared" si="1326"/>
        <v>0</v>
      </c>
      <c r="AU578" s="21">
        <f t="shared" si="1327"/>
        <v>0</v>
      </c>
      <c r="AV578" s="21">
        <f t="shared" si="1328"/>
        <v>0</v>
      </c>
      <c r="AW578" s="21">
        <f t="shared" si="1329"/>
        <v>0</v>
      </c>
      <c r="AX578" s="21">
        <f t="shared" si="1330"/>
        <v>0</v>
      </c>
      <c r="AY578" s="21">
        <f t="shared" si="1331"/>
        <v>86.3</v>
      </c>
      <c r="AZ578" s="21">
        <f t="shared" si="1332"/>
        <v>90.8</v>
      </c>
      <c r="BA578" s="21">
        <f t="shared" si="1333"/>
        <v>95.309955757543051</v>
      </c>
      <c r="BB578" s="21">
        <f t="shared" si="1334"/>
        <v>134.05442196518868</v>
      </c>
      <c r="BC578" s="21">
        <f t="shared" si="1335"/>
        <v>160.63734299095873</v>
      </c>
      <c r="BD578" s="21">
        <f t="shared" si="1336"/>
        <v>186.14734692790623</v>
      </c>
      <c r="BE578" s="21">
        <f t="shared" si="1337"/>
        <v>182.2800346822672</v>
      </c>
      <c r="BF578" s="21">
        <f t="shared" si="1338"/>
        <v>159.46278163572021</v>
      </c>
      <c r="BG578" s="21">
        <f t="shared" si="1339"/>
        <v>89.260330021637472</v>
      </c>
      <c r="BH578" s="21">
        <f t="shared" si="1340"/>
        <v>66.919846988596802</v>
      </c>
      <c r="BI578" s="21">
        <f t="shared" si="1341"/>
        <v>74.375438993307029</v>
      </c>
      <c r="BJ578" s="21">
        <f t="shared" si="1342"/>
        <v>73.105694841040531</v>
      </c>
      <c r="BK578" s="17">
        <f t="shared" si="1343"/>
        <v>0</v>
      </c>
      <c r="BL578" s="22">
        <f t="shared" si="1344"/>
        <v>0</v>
      </c>
      <c r="BM578" s="22">
        <f t="shared" si="1345"/>
        <v>957.85365392968515</v>
      </c>
      <c r="BN578" s="22">
        <f t="shared" si="1346"/>
        <v>0</v>
      </c>
      <c r="BO578" s="22">
        <f t="shared" si="1347"/>
        <v>0</v>
      </c>
      <c r="BP578" s="22">
        <f t="shared" si="1348"/>
        <v>0</v>
      </c>
      <c r="BQ578" s="22">
        <f t="shared" si="1349"/>
        <v>0</v>
      </c>
      <c r="BR578" s="22">
        <f t="shared" si="1350"/>
        <v>0</v>
      </c>
      <c r="BS578" s="22">
        <f t="shared" si="1351"/>
        <v>0</v>
      </c>
      <c r="BT578" s="22">
        <f t="shared" si="1352"/>
        <v>0</v>
      </c>
      <c r="BU578" s="22">
        <f t="shared" si="1353"/>
        <v>0</v>
      </c>
      <c r="BV578" s="22">
        <f t="shared" si="1354"/>
        <v>0</v>
      </c>
      <c r="BW578" s="22">
        <f t="shared" si="1355"/>
        <v>0</v>
      </c>
      <c r="BX578" s="22">
        <f t="shared" si="1356"/>
        <v>0</v>
      </c>
      <c r="BY578" s="22">
        <f t="shared" si="1357"/>
        <v>0</v>
      </c>
      <c r="BZ578" s="22">
        <f t="shared" si="1358"/>
        <v>59.101692</v>
      </c>
      <c r="CA578" s="22">
        <f t="shared" si="1359"/>
        <v>62.183472000000002</v>
      </c>
      <c r="CB578" s="22">
        <f t="shared" si="1360"/>
        <v>65.272070100995791</v>
      </c>
      <c r="CC578" s="22">
        <f t="shared" si="1361"/>
        <v>91.805830338639822</v>
      </c>
      <c r="CD578" s="22">
        <f t="shared" si="1362"/>
        <v>110.01087797392817</v>
      </c>
      <c r="CE578" s="22">
        <f t="shared" si="1363"/>
        <v>127.48114907010731</v>
      </c>
      <c r="CF578" s="22">
        <f t="shared" si="1364"/>
        <v>124.83265895180388</v>
      </c>
      <c r="CG578" s="22">
        <f t="shared" si="1365"/>
        <v>109.20649137540663</v>
      </c>
      <c r="CH578" s="22">
        <f t="shared" si="1366"/>
        <v>61.12904441201821</v>
      </c>
      <c r="CI578" s="22">
        <f t="shared" si="1367"/>
        <v>45.829388011670638</v>
      </c>
      <c r="CJ578" s="22">
        <f t="shared" si="1368"/>
        <v>50.935275640176393</v>
      </c>
      <c r="CK578" s="22">
        <f t="shared" si="1369"/>
        <v>50.065704054938202</v>
      </c>
    </row>
    <row r="579" spans="1:89" x14ac:dyDescent="0.25">
      <c r="A579" t="str">
        <f>VLOOKUP($C579,'Tech Pallet'!$A:$J,10,0)</f>
        <v>PIC</v>
      </c>
      <c r="B579" s="30" t="str">
        <f>VLOOKUP(C579,'Tech Pallet'!A:I,3,0)</f>
        <v>48oz</v>
      </c>
      <c r="C579" s="12">
        <f>VLOOKUP($D579,'DU -UCC'!B:C,2,0)</f>
        <v>68821728</v>
      </c>
      <c r="D579" s="94">
        <v>10077567254433</v>
      </c>
      <c r="E579" s="95" t="s">
        <v>211</v>
      </c>
      <c r="S579" s="95">
        <v>25762</v>
      </c>
      <c r="T579" s="95">
        <v>21989</v>
      </c>
      <c r="U579" s="95">
        <v>36793.191520187836</v>
      </c>
      <c r="V579" s="95">
        <v>31718.270027032253</v>
      </c>
      <c r="W579" s="95">
        <v>32421.606365736388</v>
      </c>
      <c r="X579" s="95">
        <v>36872.683825722052</v>
      </c>
      <c r="Y579" s="95">
        <v>31248.252076036701</v>
      </c>
      <c r="Z579" s="95">
        <v>29921.866410861392</v>
      </c>
      <c r="AA579" s="95">
        <v>20888.436366725371</v>
      </c>
      <c r="AB579" s="95">
        <v>20010.552119915857</v>
      </c>
      <c r="AC579" s="95">
        <v>28492.157255848379</v>
      </c>
      <c r="AD579" s="95">
        <v>22578.785487560501</v>
      </c>
      <c r="AE579" s="23">
        <f t="shared" si="1313"/>
        <v>338696.80145562673</v>
      </c>
      <c r="AF579">
        <f>VLOOKUP($C579,'Tech Pallet'!$A:$I,9,0)</f>
        <v>176</v>
      </c>
      <c r="AG579">
        <f>VLOOKUP($C579,'Tech Pallet'!$A:$H,8,0)</f>
        <v>8.5199999999999998E-3</v>
      </c>
      <c r="AH579" s="25">
        <f t="shared" si="1314"/>
        <v>0</v>
      </c>
      <c r="AI579" s="25">
        <f t="shared" si="1315"/>
        <v>338696.80145562673</v>
      </c>
      <c r="AJ579" s="8">
        <f t="shared" si="1316"/>
        <v>0</v>
      </c>
      <c r="AK579" s="21">
        <f t="shared" si="1317"/>
        <v>0</v>
      </c>
      <c r="AL579" s="20">
        <f t="shared" si="1318"/>
        <v>1924.4136446342427</v>
      </c>
      <c r="AM579" s="21">
        <f t="shared" si="1319"/>
        <v>0</v>
      </c>
      <c r="AN579" s="21">
        <f t="shared" si="1320"/>
        <v>0</v>
      </c>
      <c r="AO579" s="21">
        <f t="shared" si="1321"/>
        <v>0</v>
      </c>
      <c r="AP579" s="21">
        <f t="shared" si="1322"/>
        <v>0</v>
      </c>
      <c r="AQ579" s="21">
        <f t="shared" si="1323"/>
        <v>0</v>
      </c>
      <c r="AR579" s="21">
        <f t="shared" si="1324"/>
        <v>0</v>
      </c>
      <c r="AS579" s="21">
        <f t="shared" si="1325"/>
        <v>0</v>
      </c>
      <c r="AT579" s="21">
        <f t="shared" si="1326"/>
        <v>0</v>
      </c>
      <c r="AU579" s="21">
        <f t="shared" si="1327"/>
        <v>0</v>
      </c>
      <c r="AV579" s="21">
        <f t="shared" si="1328"/>
        <v>0</v>
      </c>
      <c r="AW579" s="21">
        <f t="shared" si="1329"/>
        <v>0</v>
      </c>
      <c r="AX579" s="21">
        <f t="shared" si="1330"/>
        <v>0</v>
      </c>
      <c r="AY579" s="21">
        <f t="shared" si="1331"/>
        <v>146.375</v>
      </c>
      <c r="AZ579" s="21">
        <f t="shared" si="1332"/>
        <v>124.9375</v>
      </c>
      <c r="BA579" s="21">
        <f t="shared" si="1333"/>
        <v>209.05222454652178</v>
      </c>
      <c r="BB579" s="21">
        <f t="shared" si="1334"/>
        <v>180.21744333541054</v>
      </c>
      <c r="BC579" s="21">
        <f t="shared" si="1335"/>
        <v>184.21367253259311</v>
      </c>
      <c r="BD579" s="21">
        <f t="shared" si="1336"/>
        <v>209.50388537342076</v>
      </c>
      <c r="BE579" s="21">
        <f t="shared" si="1337"/>
        <v>177.54688679566308</v>
      </c>
      <c r="BF579" s="21">
        <f t="shared" si="1338"/>
        <v>170.01060460716701</v>
      </c>
      <c r="BG579" s="21">
        <f t="shared" si="1339"/>
        <v>118.68429753821233</v>
      </c>
      <c r="BH579" s="21">
        <f t="shared" si="1340"/>
        <v>113.69631886315828</v>
      </c>
      <c r="BI579" s="21">
        <f t="shared" si="1341"/>
        <v>161.88725713550215</v>
      </c>
      <c r="BJ579" s="21">
        <f t="shared" si="1342"/>
        <v>128.28855390659376</v>
      </c>
      <c r="BK579" s="17">
        <f t="shared" si="1343"/>
        <v>0</v>
      </c>
      <c r="BL579" s="22">
        <f t="shared" si="1344"/>
        <v>0</v>
      </c>
      <c r="BM579" s="22">
        <f t="shared" si="1345"/>
        <v>2885.6967484019397</v>
      </c>
      <c r="BN579" s="22">
        <f t="shared" si="1346"/>
        <v>0</v>
      </c>
      <c r="BO579" s="22">
        <f t="shared" si="1347"/>
        <v>0</v>
      </c>
      <c r="BP579" s="22">
        <f t="shared" si="1348"/>
        <v>0</v>
      </c>
      <c r="BQ579" s="22">
        <f t="shared" si="1349"/>
        <v>0</v>
      </c>
      <c r="BR579" s="22">
        <f t="shared" si="1350"/>
        <v>0</v>
      </c>
      <c r="BS579" s="22">
        <f t="shared" si="1351"/>
        <v>0</v>
      </c>
      <c r="BT579" s="22">
        <f t="shared" si="1352"/>
        <v>0</v>
      </c>
      <c r="BU579" s="22">
        <f t="shared" si="1353"/>
        <v>0</v>
      </c>
      <c r="BV579" s="22">
        <f t="shared" si="1354"/>
        <v>0</v>
      </c>
      <c r="BW579" s="22">
        <f t="shared" si="1355"/>
        <v>0</v>
      </c>
      <c r="BX579" s="22">
        <f t="shared" si="1356"/>
        <v>0</v>
      </c>
      <c r="BY579" s="22">
        <f t="shared" si="1357"/>
        <v>0</v>
      </c>
      <c r="BZ579" s="22">
        <f t="shared" si="1358"/>
        <v>219.49223999999998</v>
      </c>
      <c r="CA579" s="22">
        <f t="shared" si="1359"/>
        <v>187.34628000000001</v>
      </c>
      <c r="CB579" s="22">
        <f t="shared" si="1360"/>
        <v>313.47799175200038</v>
      </c>
      <c r="CC579" s="22">
        <f t="shared" si="1361"/>
        <v>270.2396606303148</v>
      </c>
      <c r="CD579" s="22">
        <f t="shared" si="1362"/>
        <v>276.232086236074</v>
      </c>
      <c r="CE579" s="22">
        <f t="shared" si="1363"/>
        <v>314.15526619515185</v>
      </c>
      <c r="CF579" s="22">
        <f t="shared" si="1364"/>
        <v>266.23510768783268</v>
      </c>
      <c r="CG579" s="22">
        <f t="shared" si="1365"/>
        <v>254.93430182053905</v>
      </c>
      <c r="CH579" s="22">
        <f t="shared" si="1366"/>
        <v>177.96947784450015</v>
      </c>
      <c r="CI579" s="22">
        <f t="shared" si="1367"/>
        <v>170.48990406168309</v>
      </c>
      <c r="CJ579" s="22">
        <f t="shared" si="1368"/>
        <v>242.75317981982818</v>
      </c>
      <c r="CK579" s="22">
        <f t="shared" si="1369"/>
        <v>192.37125235401547</v>
      </c>
    </row>
    <row r="580" spans="1:89" x14ac:dyDescent="0.25">
      <c r="A580" t="str">
        <f>VLOOKUP($C580,'Tech Pallet'!$A:$J,10,0)</f>
        <v>PIC</v>
      </c>
      <c r="B580" s="30" t="str">
        <f>VLOOKUP(C580,'Tech Pallet'!A:I,3,0)</f>
        <v>48oz</v>
      </c>
      <c r="C580" s="12">
        <f>VLOOKUP($D580,'DU -UCC'!B:C,2,0)</f>
        <v>64341967</v>
      </c>
      <c r="D580" s="94">
        <v>10077567603323</v>
      </c>
      <c r="E580" s="95" t="s">
        <v>212</v>
      </c>
      <c r="S580" s="95">
        <v>20405</v>
      </c>
      <c r="T580" s="95">
        <v>13530</v>
      </c>
      <c r="U580" s="95">
        <v>22568.378359333994</v>
      </c>
      <c r="V580" s="95">
        <v>20070.246585920351</v>
      </c>
      <c r="W580" s="95">
        <v>22190.72485694319</v>
      </c>
      <c r="X580" s="95">
        <v>28182.040020895114</v>
      </c>
      <c r="Y580" s="95">
        <v>19336.636129074697</v>
      </c>
      <c r="Z580" s="95">
        <v>20507.462473004896</v>
      </c>
      <c r="AA580" s="95">
        <v>14010.869806361214</v>
      </c>
      <c r="AB580" s="95">
        <v>13553.680898913992</v>
      </c>
      <c r="AC580" s="95">
        <v>19307.058919404542</v>
      </c>
      <c r="AD580" s="95">
        <v>13916.491975028659</v>
      </c>
      <c r="AE580" s="23">
        <f t="shared" si="1313"/>
        <v>227578.59002488063</v>
      </c>
      <c r="AF580">
        <f>VLOOKUP($C580,'Tech Pallet'!$A:$I,9,0)</f>
        <v>176</v>
      </c>
      <c r="AG580">
        <f>VLOOKUP($C580,'Tech Pallet'!$A:$H,8,0)</f>
        <v>8.513999999999999E-3</v>
      </c>
      <c r="AH580" s="25">
        <f t="shared" si="1314"/>
        <v>0</v>
      </c>
      <c r="AI580" s="25">
        <f t="shared" si="1315"/>
        <v>227578.59002488063</v>
      </c>
      <c r="AJ580" s="8">
        <f t="shared" si="1316"/>
        <v>0</v>
      </c>
      <c r="AK580" s="21">
        <f t="shared" si="1317"/>
        <v>0</v>
      </c>
      <c r="AL580" s="20">
        <f t="shared" si="1318"/>
        <v>1293.0601705959127</v>
      </c>
      <c r="AM580" s="21">
        <f t="shared" si="1319"/>
        <v>0</v>
      </c>
      <c r="AN580" s="21">
        <f t="shared" si="1320"/>
        <v>0</v>
      </c>
      <c r="AO580" s="21">
        <f t="shared" si="1321"/>
        <v>0</v>
      </c>
      <c r="AP580" s="21">
        <f t="shared" si="1322"/>
        <v>0</v>
      </c>
      <c r="AQ580" s="21">
        <f t="shared" si="1323"/>
        <v>0</v>
      </c>
      <c r="AR580" s="21">
        <f t="shared" si="1324"/>
        <v>0</v>
      </c>
      <c r="AS580" s="21">
        <f t="shared" si="1325"/>
        <v>0</v>
      </c>
      <c r="AT580" s="21">
        <f t="shared" si="1326"/>
        <v>0</v>
      </c>
      <c r="AU580" s="21">
        <f t="shared" si="1327"/>
        <v>0</v>
      </c>
      <c r="AV580" s="21">
        <f t="shared" si="1328"/>
        <v>0</v>
      </c>
      <c r="AW580" s="21">
        <f t="shared" si="1329"/>
        <v>0</v>
      </c>
      <c r="AX580" s="21">
        <f t="shared" si="1330"/>
        <v>0</v>
      </c>
      <c r="AY580" s="21">
        <f t="shared" si="1331"/>
        <v>115.9375</v>
      </c>
      <c r="AZ580" s="21">
        <f t="shared" si="1332"/>
        <v>76.875</v>
      </c>
      <c r="BA580" s="21">
        <f t="shared" si="1333"/>
        <v>128.22942249621588</v>
      </c>
      <c r="BB580" s="21">
        <f t="shared" si="1334"/>
        <v>114.03549196545654</v>
      </c>
      <c r="BC580" s="21">
        <f t="shared" si="1335"/>
        <v>126.08366395990448</v>
      </c>
      <c r="BD580" s="21">
        <f t="shared" si="1336"/>
        <v>160.1252273914495</v>
      </c>
      <c r="BE580" s="21">
        <f t="shared" si="1337"/>
        <v>109.86725073337897</v>
      </c>
      <c r="BF580" s="21">
        <f t="shared" si="1338"/>
        <v>116.51967314207327</v>
      </c>
      <c r="BG580" s="21">
        <f t="shared" si="1339"/>
        <v>79.607214808870538</v>
      </c>
      <c r="BH580" s="21">
        <f t="shared" si="1340"/>
        <v>77.009550562011313</v>
      </c>
      <c r="BI580" s="21">
        <f t="shared" si="1341"/>
        <v>109.69919840570763</v>
      </c>
      <c r="BJ580" s="21">
        <f t="shared" si="1342"/>
        <v>79.070977130844653</v>
      </c>
      <c r="BK580" s="17">
        <f t="shared" si="1343"/>
        <v>0</v>
      </c>
      <c r="BL580" s="22">
        <f t="shared" si="1344"/>
        <v>0</v>
      </c>
      <c r="BM580" s="22">
        <f t="shared" si="1345"/>
        <v>1937.6041154718334</v>
      </c>
      <c r="BN580" s="22">
        <f t="shared" si="1346"/>
        <v>0</v>
      </c>
      <c r="BO580" s="22">
        <f t="shared" si="1347"/>
        <v>0</v>
      </c>
      <c r="BP580" s="22">
        <f t="shared" si="1348"/>
        <v>0</v>
      </c>
      <c r="BQ580" s="22">
        <f t="shared" si="1349"/>
        <v>0</v>
      </c>
      <c r="BR580" s="22">
        <f t="shared" si="1350"/>
        <v>0</v>
      </c>
      <c r="BS580" s="22">
        <f t="shared" si="1351"/>
        <v>0</v>
      </c>
      <c r="BT580" s="22">
        <f t="shared" si="1352"/>
        <v>0</v>
      </c>
      <c r="BU580" s="22">
        <f t="shared" si="1353"/>
        <v>0</v>
      </c>
      <c r="BV580" s="22">
        <f t="shared" si="1354"/>
        <v>0</v>
      </c>
      <c r="BW580" s="22">
        <f t="shared" si="1355"/>
        <v>0</v>
      </c>
      <c r="BX580" s="22">
        <f t="shared" si="1356"/>
        <v>0</v>
      </c>
      <c r="BY580" s="22">
        <f t="shared" si="1357"/>
        <v>0</v>
      </c>
      <c r="BZ580" s="22">
        <f t="shared" si="1358"/>
        <v>173.72816999999998</v>
      </c>
      <c r="CA580" s="22">
        <f t="shared" si="1359"/>
        <v>115.19441999999998</v>
      </c>
      <c r="CB580" s="22">
        <f t="shared" si="1360"/>
        <v>192.14717335136962</v>
      </c>
      <c r="CC580" s="22">
        <f t="shared" si="1361"/>
        <v>170.87807943252585</v>
      </c>
      <c r="CD580" s="22">
        <f t="shared" si="1362"/>
        <v>188.93183143201429</v>
      </c>
      <c r="CE580" s="22">
        <f t="shared" si="1363"/>
        <v>239.94188873790097</v>
      </c>
      <c r="CF580" s="22">
        <f t="shared" si="1364"/>
        <v>164.63212000294195</v>
      </c>
      <c r="CG580" s="22">
        <f t="shared" si="1365"/>
        <v>174.60053549516365</v>
      </c>
      <c r="CH580" s="22">
        <f t="shared" si="1366"/>
        <v>119.28854553135936</v>
      </c>
      <c r="CI580" s="22">
        <f t="shared" si="1367"/>
        <v>115.39603917335371</v>
      </c>
      <c r="CJ580" s="22">
        <f t="shared" si="1368"/>
        <v>164.38029963981026</v>
      </c>
      <c r="CK580" s="22">
        <f t="shared" si="1369"/>
        <v>118.48501267539399</v>
      </c>
    </row>
    <row r="581" spans="1:89" x14ac:dyDescent="0.25">
      <c r="A581" t="str">
        <f>VLOOKUP($C581,'Tech Pallet'!$A:$J,10,0)</f>
        <v>NOV</v>
      </c>
      <c r="B581" s="30" t="str">
        <f>VLOOKUP(C581,'Tech Pallet'!A:I,3,0)</f>
        <v>MG Sticks</v>
      </c>
      <c r="C581" s="12">
        <f>VLOOKUP($D581,'DU -UCC'!B:C,2,0)</f>
        <v>64903296</v>
      </c>
      <c r="D581" s="94">
        <v>10077567369878</v>
      </c>
      <c r="E581" s="95" t="s">
        <v>213</v>
      </c>
      <c r="S581" s="95">
        <v>12502</v>
      </c>
      <c r="T581" s="95">
        <v>22746</v>
      </c>
      <c r="U581" s="95">
        <v>20309.729986509104</v>
      </c>
      <c r="V581" s="95">
        <v>18854.579722472972</v>
      </c>
      <c r="W581" s="95">
        <v>16940.284849914726</v>
      </c>
      <c r="X581" s="95">
        <v>22672.322913840308</v>
      </c>
      <c r="Y581" s="95">
        <v>18007.107498877369</v>
      </c>
      <c r="Z581" s="95">
        <v>12436.005486215081</v>
      </c>
      <c r="AA581" s="95">
        <v>13076.468231729201</v>
      </c>
      <c r="AB581" s="95">
        <v>11757.071995128745</v>
      </c>
      <c r="AC581" s="95">
        <v>12874.495945614457</v>
      </c>
      <c r="AD581" s="95">
        <v>7656.0945251793364</v>
      </c>
      <c r="AE581" s="23">
        <f t="shared" si="1313"/>
        <v>189832.16115548127</v>
      </c>
      <c r="AF581">
        <f>VLOOKUP($C581,'Tech Pallet'!$A:$I,9,0)</f>
        <v>162</v>
      </c>
      <c r="AG581">
        <f>VLOOKUP($C581,'Tech Pallet'!$A:$H,8,0)</f>
        <v>1.98E-3</v>
      </c>
      <c r="AH581" s="25">
        <f t="shared" si="1314"/>
        <v>0</v>
      </c>
      <c r="AI581" s="25">
        <f t="shared" si="1315"/>
        <v>189832.16115548127</v>
      </c>
      <c r="AJ581" s="8">
        <f t="shared" si="1316"/>
        <v>0</v>
      </c>
      <c r="AK581" s="21">
        <f t="shared" si="1317"/>
        <v>0</v>
      </c>
      <c r="AL581" s="20">
        <f t="shared" si="1318"/>
        <v>1171.8034639227239</v>
      </c>
      <c r="AM581" s="21">
        <f t="shared" si="1319"/>
        <v>0</v>
      </c>
      <c r="AN581" s="21">
        <f t="shared" si="1320"/>
        <v>0</v>
      </c>
      <c r="AO581" s="21">
        <f t="shared" si="1321"/>
        <v>0</v>
      </c>
      <c r="AP581" s="21">
        <f t="shared" si="1322"/>
        <v>0</v>
      </c>
      <c r="AQ581" s="21">
        <f t="shared" si="1323"/>
        <v>0</v>
      </c>
      <c r="AR581" s="21">
        <f t="shared" si="1324"/>
        <v>0</v>
      </c>
      <c r="AS581" s="21">
        <f t="shared" si="1325"/>
        <v>0</v>
      </c>
      <c r="AT581" s="21">
        <f t="shared" si="1326"/>
        <v>0</v>
      </c>
      <c r="AU581" s="21">
        <f t="shared" si="1327"/>
        <v>0</v>
      </c>
      <c r="AV581" s="21">
        <f t="shared" si="1328"/>
        <v>0</v>
      </c>
      <c r="AW581" s="21">
        <f t="shared" si="1329"/>
        <v>0</v>
      </c>
      <c r="AX581" s="21">
        <f t="shared" si="1330"/>
        <v>0</v>
      </c>
      <c r="AY581" s="21">
        <f t="shared" si="1331"/>
        <v>77.172839506172835</v>
      </c>
      <c r="AZ581" s="21">
        <f t="shared" si="1332"/>
        <v>140.40740740740742</v>
      </c>
      <c r="BA581" s="21">
        <f t="shared" si="1333"/>
        <v>125.36870362042657</v>
      </c>
      <c r="BB581" s="21">
        <f t="shared" si="1334"/>
        <v>116.38629458316649</v>
      </c>
      <c r="BC581" s="21">
        <f t="shared" si="1335"/>
        <v>104.56965956737486</v>
      </c>
      <c r="BD581" s="21">
        <f t="shared" si="1336"/>
        <v>139.95261057926115</v>
      </c>
      <c r="BE581" s="21">
        <f t="shared" si="1337"/>
        <v>111.15498456097141</v>
      </c>
      <c r="BF581" s="21">
        <f t="shared" si="1338"/>
        <v>76.765465964290627</v>
      </c>
      <c r="BG581" s="21">
        <f t="shared" si="1339"/>
        <v>80.718939702032102</v>
      </c>
      <c r="BH581" s="21">
        <f t="shared" si="1340"/>
        <v>72.574518488449044</v>
      </c>
      <c r="BI581" s="21">
        <f t="shared" si="1341"/>
        <v>79.472197195150969</v>
      </c>
      <c r="BJ581" s="21">
        <f t="shared" si="1342"/>
        <v>47.259842748020596</v>
      </c>
      <c r="BK581" s="17">
        <f t="shared" si="1343"/>
        <v>0</v>
      </c>
      <c r="BL581" s="22">
        <f t="shared" si="1344"/>
        <v>0</v>
      </c>
      <c r="BM581" s="22">
        <f t="shared" si="1345"/>
        <v>375.86767908785293</v>
      </c>
      <c r="BN581" s="22">
        <f t="shared" si="1346"/>
        <v>0</v>
      </c>
      <c r="BO581" s="22">
        <f t="shared" si="1347"/>
        <v>0</v>
      </c>
      <c r="BP581" s="22">
        <f t="shared" si="1348"/>
        <v>0</v>
      </c>
      <c r="BQ581" s="22">
        <f t="shared" si="1349"/>
        <v>0</v>
      </c>
      <c r="BR581" s="22">
        <f t="shared" si="1350"/>
        <v>0</v>
      </c>
      <c r="BS581" s="22">
        <f t="shared" si="1351"/>
        <v>0</v>
      </c>
      <c r="BT581" s="22">
        <f t="shared" si="1352"/>
        <v>0</v>
      </c>
      <c r="BU581" s="22">
        <f t="shared" si="1353"/>
        <v>0</v>
      </c>
      <c r="BV581" s="22">
        <f t="shared" si="1354"/>
        <v>0</v>
      </c>
      <c r="BW581" s="22">
        <f t="shared" si="1355"/>
        <v>0</v>
      </c>
      <c r="BX581" s="22">
        <f t="shared" si="1356"/>
        <v>0</v>
      </c>
      <c r="BY581" s="22">
        <f t="shared" si="1357"/>
        <v>0</v>
      </c>
      <c r="BZ581" s="22">
        <f t="shared" si="1358"/>
        <v>24.753959999999999</v>
      </c>
      <c r="CA581" s="22">
        <f t="shared" si="1359"/>
        <v>45.037080000000003</v>
      </c>
      <c r="CB581" s="22">
        <f t="shared" si="1360"/>
        <v>40.213265373288024</v>
      </c>
      <c r="CC581" s="22">
        <f t="shared" si="1361"/>
        <v>37.332067850496486</v>
      </c>
      <c r="CD581" s="22">
        <f t="shared" si="1362"/>
        <v>33.541764002831158</v>
      </c>
      <c r="CE581" s="22">
        <f t="shared" si="1363"/>
        <v>44.891199369403807</v>
      </c>
      <c r="CF581" s="22">
        <f t="shared" si="1364"/>
        <v>35.654072847777194</v>
      </c>
      <c r="CG581" s="22">
        <f t="shared" si="1365"/>
        <v>24.623290862705861</v>
      </c>
      <c r="CH581" s="22">
        <f t="shared" si="1366"/>
        <v>25.891407098823816</v>
      </c>
      <c r="CI581" s="22">
        <f t="shared" si="1367"/>
        <v>23.279002550354914</v>
      </c>
      <c r="CJ581" s="22">
        <f t="shared" si="1368"/>
        <v>25.491501972316623</v>
      </c>
      <c r="CK581" s="22">
        <f t="shared" si="1369"/>
        <v>15.159067159855086</v>
      </c>
    </row>
    <row r="582" spans="1:89" x14ac:dyDescent="0.25">
      <c r="A582" t="str">
        <f>VLOOKUP($C582,'Tech Pallet'!$A:$J,10,0)</f>
        <v>NOV</v>
      </c>
      <c r="B582" s="30" t="str">
        <f>VLOOKUP(C582,'Tech Pallet'!A:I,3,0)</f>
        <v>MG Sticks</v>
      </c>
      <c r="C582" s="12">
        <f>VLOOKUP($D582,'DU -UCC'!B:C,2,0)</f>
        <v>69797468</v>
      </c>
      <c r="D582" s="94">
        <v>10077567003604</v>
      </c>
      <c r="E582" s="95" t="s">
        <v>214</v>
      </c>
      <c r="S582" s="95">
        <v>14573</v>
      </c>
      <c r="T582" s="95">
        <v>15106</v>
      </c>
      <c r="U582" s="95">
        <v>19230.669980345607</v>
      </c>
      <c r="V582" s="95">
        <v>21272.763502117821</v>
      </c>
      <c r="W582" s="95">
        <v>22244.824674050087</v>
      </c>
      <c r="X582" s="95">
        <v>22732.053315098365</v>
      </c>
      <c r="Y582" s="95">
        <v>22458.259244011584</v>
      </c>
      <c r="Z582" s="95">
        <v>24940.052321805466</v>
      </c>
      <c r="AA582" s="95">
        <v>20226.796365866496</v>
      </c>
      <c r="AB582" s="95">
        <v>15752.179009660584</v>
      </c>
      <c r="AC582" s="95">
        <v>12569.199673315214</v>
      </c>
      <c r="AD582" s="95">
        <v>12760.489369015866</v>
      </c>
      <c r="AE582" s="23">
        <f t="shared" si="1313"/>
        <v>223866.28745528712</v>
      </c>
      <c r="AF582">
        <f>VLOOKUP($C582,'Tech Pallet'!$A:$I,9,0)</f>
        <v>143</v>
      </c>
      <c r="AG582">
        <f>VLOOKUP($C582,'Tech Pallet'!$A:$H,8,0)</f>
        <v>4.2560000000000002E-3</v>
      </c>
      <c r="AH582" s="25">
        <f t="shared" si="1314"/>
        <v>0</v>
      </c>
      <c r="AI582" s="25">
        <f t="shared" si="1315"/>
        <v>223866.28745528712</v>
      </c>
      <c r="AJ582" s="8">
        <f t="shared" si="1316"/>
        <v>0</v>
      </c>
      <c r="AK582" s="21">
        <f t="shared" si="1317"/>
        <v>0</v>
      </c>
      <c r="AL582" s="20">
        <f t="shared" si="1318"/>
        <v>1565.4985136733364</v>
      </c>
      <c r="AM582" s="21">
        <f t="shared" si="1319"/>
        <v>0</v>
      </c>
      <c r="AN582" s="21">
        <f t="shared" si="1320"/>
        <v>0</v>
      </c>
      <c r="AO582" s="21">
        <f t="shared" si="1321"/>
        <v>0</v>
      </c>
      <c r="AP582" s="21">
        <f t="shared" si="1322"/>
        <v>0</v>
      </c>
      <c r="AQ582" s="21">
        <f t="shared" si="1323"/>
        <v>0</v>
      </c>
      <c r="AR582" s="21">
        <f t="shared" si="1324"/>
        <v>0</v>
      </c>
      <c r="AS582" s="21">
        <f t="shared" si="1325"/>
        <v>0</v>
      </c>
      <c r="AT582" s="21">
        <f t="shared" si="1326"/>
        <v>0</v>
      </c>
      <c r="AU582" s="21">
        <f t="shared" si="1327"/>
        <v>0</v>
      </c>
      <c r="AV582" s="21">
        <f t="shared" si="1328"/>
        <v>0</v>
      </c>
      <c r="AW582" s="21">
        <f t="shared" si="1329"/>
        <v>0</v>
      </c>
      <c r="AX582" s="21">
        <f t="shared" si="1330"/>
        <v>0</v>
      </c>
      <c r="AY582" s="21">
        <f t="shared" si="1331"/>
        <v>101.90909090909091</v>
      </c>
      <c r="AZ582" s="21">
        <f t="shared" si="1332"/>
        <v>105.63636363636364</v>
      </c>
      <c r="BA582" s="21">
        <f t="shared" si="1333"/>
        <v>134.48020965276649</v>
      </c>
      <c r="BB582" s="21">
        <f t="shared" si="1334"/>
        <v>148.76058393089386</v>
      </c>
      <c r="BC582" s="21">
        <f t="shared" si="1335"/>
        <v>155.55821450384676</v>
      </c>
      <c r="BD582" s="21">
        <f t="shared" si="1336"/>
        <v>158.96540779789066</v>
      </c>
      <c r="BE582" s="21">
        <f t="shared" si="1337"/>
        <v>157.05076394413695</v>
      </c>
      <c r="BF582" s="21">
        <f t="shared" si="1338"/>
        <v>174.40596029234592</v>
      </c>
      <c r="BG582" s="21">
        <f t="shared" si="1339"/>
        <v>141.44612843263283</v>
      </c>
      <c r="BH582" s="21">
        <f t="shared" si="1340"/>
        <v>110.15509796965443</v>
      </c>
      <c r="BI582" s="21">
        <f t="shared" si="1341"/>
        <v>87.896501211994504</v>
      </c>
      <c r="BJ582" s="21">
        <f t="shared" si="1342"/>
        <v>89.234191391719349</v>
      </c>
      <c r="BK582" s="17">
        <f t="shared" si="1343"/>
        <v>0</v>
      </c>
      <c r="BL582" s="22">
        <f t="shared" si="1344"/>
        <v>0</v>
      </c>
      <c r="BM582" s="22">
        <f t="shared" si="1345"/>
        <v>952.77491940970208</v>
      </c>
      <c r="BN582" s="22">
        <f t="shared" si="1346"/>
        <v>0</v>
      </c>
      <c r="BO582" s="22">
        <f t="shared" si="1347"/>
        <v>0</v>
      </c>
      <c r="BP582" s="22">
        <f t="shared" si="1348"/>
        <v>0</v>
      </c>
      <c r="BQ582" s="22">
        <f t="shared" si="1349"/>
        <v>0</v>
      </c>
      <c r="BR582" s="22">
        <f t="shared" si="1350"/>
        <v>0</v>
      </c>
      <c r="BS582" s="22">
        <f t="shared" si="1351"/>
        <v>0</v>
      </c>
      <c r="BT582" s="22">
        <f t="shared" si="1352"/>
        <v>0</v>
      </c>
      <c r="BU582" s="22">
        <f t="shared" si="1353"/>
        <v>0</v>
      </c>
      <c r="BV582" s="22">
        <f t="shared" si="1354"/>
        <v>0</v>
      </c>
      <c r="BW582" s="22">
        <f t="shared" si="1355"/>
        <v>0</v>
      </c>
      <c r="BX582" s="22">
        <f t="shared" si="1356"/>
        <v>0</v>
      </c>
      <c r="BY582" s="22">
        <f t="shared" si="1357"/>
        <v>0</v>
      </c>
      <c r="BZ582" s="22">
        <f t="shared" si="1358"/>
        <v>62.022688000000002</v>
      </c>
      <c r="CA582" s="22">
        <f t="shared" si="1359"/>
        <v>64.291136000000009</v>
      </c>
      <c r="CB582" s="22">
        <f t="shared" si="1360"/>
        <v>81.845731436350903</v>
      </c>
      <c r="CC582" s="22">
        <f t="shared" si="1361"/>
        <v>90.536881465013451</v>
      </c>
      <c r="CD582" s="22">
        <f t="shared" si="1362"/>
        <v>94.673973812757183</v>
      </c>
      <c r="CE582" s="22">
        <f t="shared" si="1363"/>
        <v>96.747618909058644</v>
      </c>
      <c r="CF582" s="22">
        <f t="shared" si="1364"/>
        <v>95.582351342513306</v>
      </c>
      <c r="CG582" s="22">
        <f t="shared" si="1365"/>
        <v>106.14486268160407</v>
      </c>
      <c r="CH582" s="22">
        <f t="shared" si="1366"/>
        <v>86.085245333127816</v>
      </c>
      <c r="CI582" s="22">
        <f t="shared" si="1367"/>
        <v>67.041273865115443</v>
      </c>
      <c r="CJ582" s="22">
        <f t="shared" si="1368"/>
        <v>53.494513809629552</v>
      </c>
      <c r="CK582" s="22">
        <f t="shared" si="1369"/>
        <v>54.308642754531526</v>
      </c>
    </row>
    <row r="583" spans="1:89" x14ac:dyDescent="0.25">
      <c r="A583" t="str">
        <f>VLOOKUP($C583,'Tech Pallet'!$A:$J,10,0)</f>
        <v>PIC</v>
      </c>
      <c r="B583" s="30" t="str">
        <f>VLOOKUP(C583,'Tech Pallet'!A:I,3,0)</f>
        <v>Quarts</v>
      </c>
      <c r="C583" s="12">
        <f>VLOOKUP($D583,'DU -UCC'!B:C,2,0)</f>
        <v>69798156</v>
      </c>
      <c r="D583" s="94">
        <v>10076840004093</v>
      </c>
      <c r="E583" s="95" t="s">
        <v>215</v>
      </c>
      <c r="S583" s="95">
        <v>1347</v>
      </c>
      <c r="T583" s="95">
        <v>1837</v>
      </c>
      <c r="U583" s="95">
        <v>3301.0762127746402</v>
      </c>
      <c r="V583" s="95">
        <v>4100.9991088014804</v>
      </c>
      <c r="W583" s="95">
        <v>2607.6446535455811</v>
      </c>
      <c r="X583" s="95">
        <v>5647.6277720036987</v>
      </c>
      <c r="Y583" s="95">
        <v>3469.43</v>
      </c>
      <c r="Z583" s="95">
        <v>2832.47</v>
      </c>
      <c r="AA583" s="95">
        <v>2529.6099999999992</v>
      </c>
      <c r="AB583" s="95">
        <v>2357.7008911985204</v>
      </c>
      <c r="AC583" s="95">
        <v>2545.9100000000003</v>
      </c>
      <c r="AD583" s="95">
        <v>2503.0500000000002</v>
      </c>
      <c r="AE583" s="23">
        <f t="shared" si="1313"/>
        <v>35079.518638323927</v>
      </c>
      <c r="AF583">
        <f>VLOOKUP($C583,'Tech Pallet'!$A:$I,9,0)</f>
        <v>182</v>
      </c>
      <c r="AG583">
        <f>VLOOKUP($C583,'Tech Pallet'!$A:$H,8,0)</f>
        <v>4.9680000000000002E-3</v>
      </c>
      <c r="AH583" s="25">
        <f t="shared" si="1314"/>
        <v>0</v>
      </c>
      <c r="AI583" s="25">
        <f t="shared" si="1315"/>
        <v>35079.518638323927</v>
      </c>
      <c r="AJ583" s="8">
        <f t="shared" si="1316"/>
        <v>0</v>
      </c>
      <c r="AK583" s="21">
        <f t="shared" si="1317"/>
        <v>0</v>
      </c>
      <c r="AL583" s="20">
        <f t="shared" si="1318"/>
        <v>192.74460790287873</v>
      </c>
      <c r="AM583" s="21">
        <f t="shared" si="1319"/>
        <v>0</v>
      </c>
      <c r="AN583" s="21">
        <f t="shared" si="1320"/>
        <v>0</v>
      </c>
      <c r="AO583" s="21">
        <f t="shared" si="1321"/>
        <v>0</v>
      </c>
      <c r="AP583" s="21">
        <f t="shared" si="1322"/>
        <v>0</v>
      </c>
      <c r="AQ583" s="21">
        <f t="shared" si="1323"/>
        <v>0</v>
      </c>
      <c r="AR583" s="21">
        <f t="shared" si="1324"/>
        <v>0</v>
      </c>
      <c r="AS583" s="21">
        <f t="shared" si="1325"/>
        <v>0</v>
      </c>
      <c r="AT583" s="21">
        <f t="shared" si="1326"/>
        <v>0</v>
      </c>
      <c r="AU583" s="21">
        <f t="shared" si="1327"/>
        <v>0</v>
      </c>
      <c r="AV583" s="21">
        <f t="shared" si="1328"/>
        <v>0</v>
      </c>
      <c r="AW583" s="21">
        <f t="shared" si="1329"/>
        <v>0</v>
      </c>
      <c r="AX583" s="21">
        <f t="shared" si="1330"/>
        <v>0</v>
      </c>
      <c r="AY583" s="21">
        <f t="shared" si="1331"/>
        <v>7.4010989010989015</v>
      </c>
      <c r="AZ583" s="21">
        <f t="shared" si="1332"/>
        <v>10.093406593406593</v>
      </c>
      <c r="BA583" s="21">
        <f t="shared" si="1333"/>
        <v>18.137781388871648</v>
      </c>
      <c r="BB583" s="21">
        <f t="shared" si="1334"/>
        <v>22.53296213627187</v>
      </c>
      <c r="BC583" s="21">
        <f t="shared" si="1335"/>
        <v>14.327717876624073</v>
      </c>
      <c r="BD583" s="21">
        <f t="shared" si="1336"/>
        <v>31.030921824196145</v>
      </c>
      <c r="BE583" s="21">
        <f t="shared" si="1337"/>
        <v>19.062802197802196</v>
      </c>
      <c r="BF583" s="21">
        <f t="shared" si="1338"/>
        <v>15.563021978021977</v>
      </c>
      <c r="BG583" s="21">
        <f t="shared" si="1339"/>
        <v>13.898956043956039</v>
      </c>
      <c r="BH583" s="21">
        <f t="shared" si="1340"/>
        <v>12.954400501090772</v>
      </c>
      <c r="BI583" s="21">
        <f t="shared" si="1341"/>
        <v>13.988516483516484</v>
      </c>
      <c r="BJ583" s="21">
        <f t="shared" si="1342"/>
        <v>13.753021978021978</v>
      </c>
      <c r="BK583" s="17">
        <f t="shared" si="1343"/>
        <v>0</v>
      </c>
      <c r="BL583" s="22">
        <f t="shared" si="1344"/>
        <v>0</v>
      </c>
      <c r="BM583" s="22">
        <f t="shared" si="1345"/>
        <v>174.27504859519328</v>
      </c>
      <c r="BN583" s="22">
        <f t="shared" si="1346"/>
        <v>0</v>
      </c>
      <c r="BO583" s="22">
        <f t="shared" si="1347"/>
        <v>0</v>
      </c>
      <c r="BP583" s="22">
        <f t="shared" si="1348"/>
        <v>0</v>
      </c>
      <c r="BQ583" s="22">
        <f t="shared" si="1349"/>
        <v>0</v>
      </c>
      <c r="BR583" s="22">
        <f t="shared" si="1350"/>
        <v>0</v>
      </c>
      <c r="BS583" s="22">
        <f t="shared" si="1351"/>
        <v>0</v>
      </c>
      <c r="BT583" s="22">
        <f t="shared" si="1352"/>
        <v>0</v>
      </c>
      <c r="BU583" s="22">
        <f t="shared" si="1353"/>
        <v>0</v>
      </c>
      <c r="BV583" s="22">
        <f t="shared" si="1354"/>
        <v>0</v>
      </c>
      <c r="BW583" s="22">
        <f t="shared" si="1355"/>
        <v>0</v>
      </c>
      <c r="BX583" s="22">
        <f t="shared" si="1356"/>
        <v>0</v>
      </c>
      <c r="BY583" s="22">
        <f t="shared" si="1357"/>
        <v>0</v>
      </c>
      <c r="BZ583" s="22">
        <f t="shared" si="1358"/>
        <v>6.6918959999999998</v>
      </c>
      <c r="CA583" s="22">
        <f t="shared" si="1359"/>
        <v>9.1262160000000012</v>
      </c>
      <c r="CB583" s="22">
        <f t="shared" si="1360"/>
        <v>16.399746625064413</v>
      </c>
      <c r="CC583" s="22">
        <f t="shared" si="1361"/>
        <v>20.373763572525757</v>
      </c>
      <c r="CD583" s="22">
        <f t="shared" si="1362"/>
        <v>12.954778638814448</v>
      </c>
      <c r="CE583" s="22">
        <f t="shared" si="1363"/>
        <v>28.057414771314377</v>
      </c>
      <c r="CF583" s="22">
        <f t="shared" si="1364"/>
        <v>17.236128239999999</v>
      </c>
      <c r="CG583" s="22">
        <f t="shared" si="1365"/>
        <v>14.071710959999999</v>
      </c>
      <c r="CH583" s="22">
        <f t="shared" si="1366"/>
        <v>12.567102479999997</v>
      </c>
      <c r="CI583" s="22">
        <f t="shared" si="1367"/>
        <v>11.713058027474249</v>
      </c>
      <c r="CJ583" s="22">
        <f t="shared" si="1368"/>
        <v>12.648080880000002</v>
      </c>
      <c r="CK583" s="22">
        <f t="shared" si="1369"/>
        <v>12.435152400000002</v>
      </c>
    </row>
    <row r="584" spans="1:89" x14ac:dyDescent="0.25">
      <c r="A584" t="str">
        <f>VLOOKUP($C584,'Tech Pallet'!$A:$J,10,0)</f>
        <v>PIC</v>
      </c>
      <c r="B584" s="30" t="str">
        <f>VLOOKUP(C584,'Tech Pallet'!A:I,3,0)</f>
        <v>TALENTI</v>
      </c>
      <c r="C584" s="12">
        <f>VLOOKUP($D584,'DU -UCC'!B:C,2,0)</f>
        <v>68860136</v>
      </c>
      <c r="D584" s="94">
        <v>20186852000611</v>
      </c>
      <c r="E584" s="95" t="s">
        <v>216</v>
      </c>
      <c r="S584" s="95">
        <v>18480</v>
      </c>
      <c r="T584" s="95">
        <v>21872</v>
      </c>
      <c r="U584" s="95">
        <v>26148.569705973161</v>
      </c>
      <c r="V584" s="95">
        <v>23626.990591198068</v>
      </c>
      <c r="W584" s="95">
        <v>27293.720072404412</v>
      </c>
      <c r="X584" s="95">
        <v>31890.66248365584</v>
      </c>
      <c r="Y584" s="95">
        <v>25557.038768136259</v>
      </c>
      <c r="Z584" s="95">
        <v>22482.665411945567</v>
      </c>
      <c r="AA584" s="95">
        <v>21667.923214866532</v>
      </c>
      <c r="AB584" s="95">
        <v>21525.809581354384</v>
      </c>
      <c r="AC584" s="95">
        <v>15789.452478050065</v>
      </c>
      <c r="AD584" s="95">
        <v>15496.815944336024</v>
      </c>
      <c r="AE584" s="23">
        <f t="shared" si="1313"/>
        <v>271831.6482519203</v>
      </c>
      <c r="AF584">
        <f>VLOOKUP($C584,'Tech Pallet'!$A:$I,9,0)</f>
        <v>255</v>
      </c>
      <c r="AG584">
        <f>VLOOKUP($C584,'Tech Pallet'!$A:$H,8,0)</f>
        <v>3.7839999999999996E-3</v>
      </c>
      <c r="AH584" s="25">
        <f t="shared" si="1314"/>
        <v>0</v>
      </c>
      <c r="AI584" s="25">
        <f t="shared" si="1315"/>
        <v>271831.6482519203</v>
      </c>
      <c r="AJ584" s="8">
        <f t="shared" si="1316"/>
        <v>0</v>
      </c>
      <c r="AK584" s="21">
        <f t="shared" si="1317"/>
        <v>0</v>
      </c>
      <c r="AL584" s="20">
        <f t="shared" si="1318"/>
        <v>1066.0064637330208</v>
      </c>
      <c r="AM584" s="21">
        <f t="shared" si="1319"/>
        <v>0</v>
      </c>
      <c r="AN584" s="21">
        <f t="shared" si="1320"/>
        <v>0</v>
      </c>
      <c r="AO584" s="21">
        <f t="shared" si="1321"/>
        <v>0</v>
      </c>
      <c r="AP584" s="21">
        <f t="shared" si="1322"/>
        <v>0</v>
      </c>
      <c r="AQ584" s="21">
        <f t="shared" si="1323"/>
        <v>0</v>
      </c>
      <c r="AR584" s="21">
        <f t="shared" si="1324"/>
        <v>0</v>
      </c>
      <c r="AS584" s="21">
        <f t="shared" si="1325"/>
        <v>0</v>
      </c>
      <c r="AT584" s="21">
        <f t="shared" si="1326"/>
        <v>0</v>
      </c>
      <c r="AU584" s="21">
        <f t="shared" si="1327"/>
        <v>0</v>
      </c>
      <c r="AV584" s="21">
        <f t="shared" si="1328"/>
        <v>0</v>
      </c>
      <c r="AW584" s="21">
        <f t="shared" si="1329"/>
        <v>0</v>
      </c>
      <c r="AX584" s="21">
        <f t="shared" si="1330"/>
        <v>0</v>
      </c>
      <c r="AY584" s="21">
        <f t="shared" si="1331"/>
        <v>72.470588235294116</v>
      </c>
      <c r="AZ584" s="21">
        <f t="shared" si="1332"/>
        <v>85.772549019607837</v>
      </c>
      <c r="BA584" s="21">
        <f t="shared" si="1333"/>
        <v>102.54341061165945</v>
      </c>
      <c r="BB584" s="21">
        <f t="shared" si="1334"/>
        <v>92.654865063521839</v>
      </c>
      <c r="BC584" s="21">
        <f t="shared" si="1335"/>
        <v>107.03419636237024</v>
      </c>
      <c r="BD584" s="21">
        <f t="shared" si="1336"/>
        <v>125.0614215045327</v>
      </c>
      <c r="BE584" s="21">
        <f t="shared" si="1337"/>
        <v>100.22368144367161</v>
      </c>
      <c r="BF584" s="21">
        <f t="shared" si="1338"/>
        <v>88.167315340963015</v>
      </c>
      <c r="BG584" s="21">
        <f t="shared" si="1339"/>
        <v>84.972247901437385</v>
      </c>
      <c r="BH584" s="21">
        <f t="shared" si="1340"/>
        <v>84.414939534723075</v>
      </c>
      <c r="BI584" s="21">
        <f t="shared" si="1341"/>
        <v>61.919421482549275</v>
      </c>
      <c r="BJ584" s="21">
        <f t="shared" si="1342"/>
        <v>60.771827232690292</v>
      </c>
      <c r="BK584" s="17">
        <f t="shared" si="1343"/>
        <v>0</v>
      </c>
      <c r="BL584" s="22">
        <f t="shared" si="1344"/>
        <v>0</v>
      </c>
      <c r="BM584" s="22">
        <f t="shared" si="1345"/>
        <v>1028.6109569852663</v>
      </c>
      <c r="BN584" s="22">
        <f t="shared" si="1346"/>
        <v>0</v>
      </c>
      <c r="BO584" s="22">
        <f t="shared" si="1347"/>
        <v>0</v>
      </c>
      <c r="BP584" s="22">
        <f t="shared" si="1348"/>
        <v>0</v>
      </c>
      <c r="BQ584" s="22">
        <f t="shared" si="1349"/>
        <v>0</v>
      </c>
      <c r="BR584" s="22">
        <f t="shared" si="1350"/>
        <v>0</v>
      </c>
      <c r="BS584" s="22">
        <f t="shared" si="1351"/>
        <v>0</v>
      </c>
      <c r="BT584" s="22">
        <f t="shared" si="1352"/>
        <v>0</v>
      </c>
      <c r="BU584" s="22">
        <f t="shared" si="1353"/>
        <v>0</v>
      </c>
      <c r="BV584" s="22">
        <f t="shared" si="1354"/>
        <v>0</v>
      </c>
      <c r="BW584" s="22">
        <f t="shared" si="1355"/>
        <v>0</v>
      </c>
      <c r="BX584" s="22">
        <f t="shared" si="1356"/>
        <v>0</v>
      </c>
      <c r="BY584" s="22">
        <f t="shared" si="1357"/>
        <v>0</v>
      </c>
      <c r="BZ584" s="22">
        <f t="shared" si="1358"/>
        <v>69.928319999999999</v>
      </c>
      <c r="CA584" s="22">
        <f t="shared" si="1359"/>
        <v>82.763647999999989</v>
      </c>
      <c r="CB584" s="22">
        <f t="shared" si="1360"/>
        <v>98.946187767402435</v>
      </c>
      <c r="CC584" s="22">
        <f t="shared" si="1361"/>
        <v>89.404532397093476</v>
      </c>
      <c r="CD584" s="22">
        <f t="shared" si="1362"/>
        <v>103.27943675397829</v>
      </c>
      <c r="CE584" s="22">
        <f t="shared" si="1363"/>
        <v>120.67426683815368</v>
      </c>
      <c r="CF584" s="22">
        <f t="shared" si="1364"/>
        <v>96.707834698627593</v>
      </c>
      <c r="CG584" s="22">
        <f t="shared" si="1365"/>
        <v>85.074405918802015</v>
      </c>
      <c r="CH584" s="22">
        <f t="shared" si="1366"/>
        <v>81.991421445054954</v>
      </c>
      <c r="CI584" s="22">
        <f t="shared" si="1367"/>
        <v>81.453663455844975</v>
      </c>
      <c r="CJ584" s="22">
        <f t="shared" si="1368"/>
        <v>59.747288176941439</v>
      </c>
      <c r="CK584" s="22">
        <f t="shared" si="1369"/>
        <v>58.639951533367508</v>
      </c>
    </row>
    <row r="585" spans="1:89" x14ac:dyDescent="0.25">
      <c r="A585" t="str">
        <f>VLOOKUP($C585,'Tech Pallet'!$A:$J,10,0)</f>
        <v>NOV</v>
      </c>
      <c r="B585" s="30" t="str">
        <f>VLOOKUP(C585,'Tech Pallet'!A:I,3,0)</f>
        <v>EDF</v>
      </c>
      <c r="C585" s="12">
        <f>VLOOKUP($D585,'DU -UCC'!B:C,2,0)</f>
        <v>68746232</v>
      </c>
      <c r="D585" s="94">
        <v>10075856139010</v>
      </c>
      <c r="E585" s="95" t="s">
        <v>217</v>
      </c>
      <c r="S585" s="95">
        <v>19479</v>
      </c>
      <c r="T585" s="95">
        <v>19721</v>
      </c>
      <c r="U585" s="95">
        <v>32227.521856195199</v>
      </c>
      <c r="V585" s="95">
        <v>29704.290164906804</v>
      </c>
      <c r="W585" s="95">
        <v>37048.467008464773</v>
      </c>
      <c r="X585" s="95">
        <v>44189.127831866841</v>
      </c>
      <c r="Y585" s="95">
        <v>36664.324482017779</v>
      </c>
      <c r="Z585" s="95">
        <v>30175.985101595947</v>
      </c>
      <c r="AA585" s="95">
        <v>22378.51450959975</v>
      </c>
      <c r="AB585" s="95">
        <v>23737.986253274394</v>
      </c>
      <c r="AC585" s="95">
        <v>18185.364619536424</v>
      </c>
      <c r="AD585" s="95">
        <v>18023.496561495318</v>
      </c>
      <c r="AE585" s="23">
        <f t="shared" si="1313"/>
        <v>331535.07838895323</v>
      </c>
      <c r="AF585">
        <f>VLOOKUP($C585,'Tech Pallet'!$A:$I,9,0)</f>
        <v>132</v>
      </c>
      <c r="AG585">
        <f>VLOOKUP($C585,'Tech Pallet'!$A:$H,8,0)</f>
        <v>8.5199999999999998E-3</v>
      </c>
      <c r="AH585" s="25">
        <f t="shared" si="1314"/>
        <v>0</v>
      </c>
      <c r="AI585" s="25">
        <f t="shared" si="1315"/>
        <v>331535.07838895323</v>
      </c>
      <c r="AJ585" s="8">
        <f t="shared" si="1316"/>
        <v>0</v>
      </c>
      <c r="AK585" s="21">
        <f t="shared" si="1317"/>
        <v>0</v>
      </c>
      <c r="AL585" s="20">
        <f t="shared" si="1318"/>
        <v>2511.629381734494</v>
      </c>
      <c r="AM585" s="21">
        <f t="shared" si="1319"/>
        <v>0</v>
      </c>
      <c r="AN585" s="21">
        <f t="shared" si="1320"/>
        <v>0</v>
      </c>
      <c r="AO585" s="21">
        <f t="shared" si="1321"/>
        <v>0</v>
      </c>
      <c r="AP585" s="21">
        <f t="shared" si="1322"/>
        <v>0</v>
      </c>
      <c r="AQ585" s="21">
        <f t="shared" si="1323"/>
        <v>0</v>
      </c>
      <c r="AR585" s="21">
        <f t="shared" si="1324"/>
        <v>0</v>
      </c>
      <c r="AS585" s="21">
        <f t="shared" si="1325"/>
        <v>0</v>
      </c>
      <c r="AT585" s="21">
        <f t="shared" si="1326"/>
        <v>0</v>
      </c>
      <c r="AU585" s="21">
        <f t="shared" si="1327"/>
        <v>0</v>
      </c>
      <c r="AV585" s="21">
        <f t="shared" si="1328"/>
        <v>0</v>
      </c>
      <c r="AW585" s="21">
        <f t="shared" si="1329"/>
        <v>0</v>
      </c>
      <c r="AX585" s="21">
        <f t="shared" si="1330"/>
        <v>0</v>
      </c>
      <c r="AY585" s="21">
        <f t="shared" si="1331"/>
        <v>147.56818181818181</v>
      </c>
      <c r="AZ585" s="21">
        <f t="shared" si="1332"/>
        <v>149.40151515151516</v>
      </c>
      <c r="BA585" s="21">
        <f t="shared" si="1333"/>
        <v>244.14789284996363</v>
      </c>
      <c r="BB585" s="21">
        <f t="shared" si="1334"/>
        <v>225.03250124929397</v>
      </c>
      <c r="BC585" s="21">
        <f t="shared" si="1335"/>
        <v>280.67020460958162</v>
      </c>
      <c r="BD585" s="21">
        <f t="shared" si="1336"/>
        <v>334.76611993838515</v>
      </c>
      <c r="BE585" s="21">
        <f t="shared" si="1337"/>
        <v>277.76003395468013</v>
      </c>
      <c r="BF585" s="21">
        <f t="shared" si="1338"/>
        <v>228.60594773936324</v>
      </c>
      <c r="BG585" s="21">
        <f t="shared" si="1339"/>
        <v>169.53420083030113</v>
      </c>
      <c r="BH585" s="21">
        <f t="shared" si="1340"/>
        <v>179.83322919147267</v>
      </c>
      <c r="BI585" s="21">
        <f t="shared" si="1341"/>
        <v>137.76791378436684</v>
      </c>
      <c r="BJ585" s="21">
        <f t="shared" si="1342"/>
        <v>136.54164061738877</v>
      </c>
      <c r="BK585" s="17">
        <f t="shared" si="1343"/>
        <v>0</v>
      </c>
      <c r="BL585" s="22">
        <f t="shared" si="1344"/>
        <v>0</v>
      </c>
      <c r="BM585" s="22">
        <f t="shared" si="1345"/>
        <v>2824.6788678738812</v>
      </c>
      <c r="BN585" s="22">
        <f t="shared" si="1346"/>
        <v>0</v>
      </c>
      <c r="BO585" s="22">
        <f t="shared" si="1347"/>
        <v>0</v>
      </c>
      <c r="BP585" s="22">
        <f t="shared" si="1348"/>
        <v>0</v>
      </c>
      <c r="BQ585" s="22">
        <f t="shared" si="1349"/>
        <v>0</v>
      </c>
      <c r="BR585" s="22">
        <f t="shared" si="1350"/>
        <v>0</v>
      </c>
      <c r="BS585" s="22">
        <f t="shared" si="1351"/>
        <v>0</v>
      </c>
      <c r="BT585" s="22">
        <f t="shared" si="1352"/>
        <v>0</v>
      </c>
      <c r="BU585" s="22">
        <f t="shared" si="1353"/>
        <v>0</v>
      </c>
      <c r="BV585" s="22">
        <f t="shared" si="1354"/>
        <v>0</v>
      </c>
      <c r="BW585" s="22">
        <f t="shared" si="1355"/>
        <v>0</v>
      </c>
      <c r="BX585" s="22">
        <f t="shared" si="1356"/>
        <v>0</v>
      </c>
      <c r="BY585" s="22">
        <f t="shared" si="1357"/>
        <v>0</v>
      </c>
      <c r="BZ585" s="22">
        <f t="shared" si="1358"/>
        <v>165.96108000000001</v>
      </c>
      <c r="CA585" s="22">
        <f t="shared" si="1359"/>
        <v>168.02292</v>
      </c>
      <c r="CB585" s="22">
        <f t="shared" si="1360"/>
        <v>274.57848621478308</v>
      </c>
      <c r="CC585" s="22">
        <f t="shared" si="1361"/>
        <v>253.08055220500597</v>
      </c>
      <c r="CD585" s="22">
        <f t="shared" si="1362"/>
        <v>315.65293891211985</v>
      </c>
      <c r="CE585" s="22">
        <f t="shared" si="1363"/>
        <v>376.49136912750549</v>
      </c>
      <c r="CF585" s="22">
        <f t="shared" si="1364"/>
        <v>312.38004458679148</v>
      </c>
      <c r="CG585" s="22">
        <f t="shared" si="1365"/>
        <v>257.09939306559744</v>
      </c>
      <c r="CH585" s="22">
        <f t="shared" si="1366"/>
        <v>190.66494362178986</v>
      </c>
      <c r="CI585" s="22">
        <f t="shared" si="1367"/>
        <v>202.24764287789782</v>
      </c>
      <c r="CJ585" s="22">
        <f t="shared" si="1368"/>
        <v>154.93930655845031</v>
      </c>
      <c r="CK585" s="22">
        <f t="shared" si="1369"/>
        <v>153.56019070394009</v>
      </c>
    </row>
    <row r="586" spans="1:89" x14ac:dyDescent="0.25">
      <c r="A586" t="str">
        <f>VLOOKUP($C586,'Tech Pallet'!$A:$J,10,0)</f>
        <v>PIC</v>
      </c>
      <c r="B586" s="30" t="str">
        <f>VLOOKUP(C586,'Tech Pallet'!A:I,3,0)</f>
        <v>48oz</v>
      </c>
      <c r="C586" s="12">
        <f>VLOOKUP($D586,'DU -UCC'!B:C,2,0)</f>
        <v>64775327</v>
      </c>
      <c r="D586" s="94">
        <v>10077567003192</v>
      </c>
      <c r="E586" s="95" t="s">
        <v>218</v>
      </c>
      <c r="S586" s="95">
        <v>25685</v>
      </c>
      <c r="T586" s="95">
        <v>16615</v>
      </c>
      <c r="U586" s="95">
        <v>28035.284164363868</v>
      </c>
      <c r="V586" s="95">
        <v>24933.951758379135</v>
      </c>
      <c r="W586" s="95">
        <v>27557.320527510026</v>
      </c>
      <c r="X586" s="95">
        <v>32082.321223358256</v>
      </c>
      <c r="Y586" s="95">
        <v>27155.741009572528</v>
      </c>
      <c r="Z586" s="95">
        <v>29865.748122577967</v>
      </c>
      <c r="AA586" s="95">
        <v>22820.935232342355</v>
      </c>
      <c r="AB586" s="95">
        <v>21340.883078503542</v>
      </c>
      <c r="AC586" s="95">
        <v>23274.163214223474</v>
      </c>
      <c r="AD586" s="95">
        <v>17617.044676410005</v>
      </c>
      <c r="AE586" s="23">
        <f t="shared" si="1313"/>
        <v>296983.39300724119</v>
      </c>
      <c r="AF586">
        <f>VLOOKUP($C586,'Tech Pallet'!$A:$I,9,0)</f>
        <v>176</v>
      </c>
      <c r="AG586">
        <f>VLOOKUP($C586,'Tech Pallet'!$A:$H,8,0)</f>
        <v>8.5199999999999998E-3</v>
      </c>
      <c r="AH586" s="25">
        <f t="shared" si="1314"/>
        <v>0</v>
      </c>
      <c r="AI586" s="25">
        <f t="shared" si="1315"/>
        <v>296983.39300724119</v>
      </c>
      <c r="AJ586" s="8">
        <f t="shared" si="1316"/>
        <v>0</v>
      </c>
      <c r="AK586" s="21">
        <f t="shared" si="1317"/>
        <v>0</v>
      </c>
      <c r="AL586" s="20">
        <f t="shared" si="1318"/>
        <v>1687.4056420865977</v>
      </c>
      <c r="AM586" s="21">
        <f t="shared" si="1319"/>
        <v>0</v>
      </c>
      <c r="AN586" s="21">
        <f t="shared" si="1320"/>
        <v>0</v>
      </c>
      <c r="AO586" s="21">
        <f t="shared" si="1321"/>
        <v>0</v>
      </c>
      <c r="AP586" s="21">
        <f t="shared" si="1322"/>
        <v>0</v>
      </c>
      <c r="AQ586" s="21">
        <f t="shared" si="1323"/>
        <v>0</v>
      </c>
      <c r="AR586" s="21">
        <f t="shared" si="1324"/>
        <v>0</v>
      </c>
      <c r="AS586" s="21">
        <f t="shared" si="1325"/>
        <v>0</v>
      </c>
      <c r="AT586" s="21">
        <f t="shared" si="1326"/>
        <v>0</v>
      </c>
      <c r="AU586" s="21">
        <f t="shared" si="1327"/>
        <v>0</v>
      </c>
      <c r="AV586" s="21">
        <f t="shared" si="1328"/>
        <v>0</v>
      </c>
      <c r="AW586" s="21">
        <f t="shared" si="1329"/>
        <v>0</v>
      </c>
      <c r="AX586" s="21">
        <f t="shared" si="1330"/>
        <v>0</v>
      </c>
      <c r="AY586" s="21">
        <f t="shared" si="1331"/>
        <v>145.9375</v>
      </c>
      <c r="AZ586" s="21">
        <f t="shared" si="1332"/>
        <v>94.403409090909093</v>
      </c>
      <c r="BA586" s="21">
        <f t="shared" si="1333"/>
        <v>159.29138729752196</v>
      </c>
      <c r="BB586" s="21">
        <f t="shared" si="1334"/>
        <v>141.670180445336</v>
      </c>
      <c r="BC586" s="21">
        <f t="shared" si="1335"/>
        <v>156.57568481539786</v>
      </c>
      <c r="BD586" s="21">
        <f t="shared" si="1336"/>
        <v>182.28591604180826</v>
      </c>
      <c r="BE586" s="21">
        <f t="shared" si="1337"/>
        <v>154.29398300893482</v>
      </c>
      <c r="BF586" s="21">
        <f t="shared" si="1338"/>
        <v>169.69175069646573</v>
      </c>
      <c r="BG586" s="21">
        <f t="shared" si="1339"/>
        <v>129.66440472921792</v>
      </c>
      <c r="BH586" s="21">
        <f t="shared" si="1340"/>
        <v>121.2550174914974</v>
      </c>
      <c r="BI586" s="21">
        <f t="shared" si="1341"/>
        <v>132.23956371717884</v>
      </c>
      <c r="BJ586" s="21">
        <f t="shared" si="1342"/>
        <v>100.09684475232957</v>
      </c>
      <c r="BK586" s="17">
        <f t="shared" si="1343"/>
        <v>0</v>
      </c>
      <c r="BL586" s="22">
        <f t="shared" si="1344"/>
        <v>0</v>
      </c>
      <c r="BM586" s="22">
        <f t="shared" si="1345"/>
        <v>2530.2985084216948</v>
      </c>
      <c r="BN586" s="22">
        <f t="shared" si="1346"/>
        <v>0</v>
      </c>
      <c r="BO586" s="22">
        <f t="shared" si="1347"/>
        <v>0</v>
      </c>
      <c r="BP586" s="22">
        <f t="shared" si="1348"/>
        <v>0</v>
      </c>
      <c r="BQ586" s="22">
        <f t="shared" si="1349"/>
        <v>0</v>
      </c>
      <c r="BR586" s="22">
        <f t="shared" si="1350"/>
        <v>0</v>
      </c>
      <c r="BS586" s="22">
        <f t="shared" si="1351"/>
        <v>0</v>
      </c>
      <c r="BT586" s="22">
        <f t="shared" si="1352"/>
        <v>0</v>
      </c>
      <c r="BU586" s="22">
        <f t="shared" si="1353"/>
        <v>0</v>
      </c>
      <c r="BV586" s="22">
        <f t="shared" si="1354"/>
        <v>0</v>
      </c>
      <c r="BW586" s="22">
        <f t="shared" si="1355"/>
        <v>0</v>
      </c>
      <c r="BX586" s="22">
        <f t="shared" si="1356"/>
        <v>0</v>
      </c>
      <c r="BY586" s="22">
        <f t="shared" si="1357"/>
        <v>0</v>
      </c>
      <c r="BZ586" s="22">
        <f t="shared" si="1358"/>
        <v>218.83619999999999</v>
      </c>
      <c r="CA586" s="22">
        <f t="shared" si="1359"/>
        <v>141.5598</v>
      </c>
      <c r="CB586" s="22">
        <f t="shared" si="1360"/>
        <v>238.86062108038016</v>
      </c>
      <c r="CC586" s="22">
        <f t="shared" si="1361"/>
        <v>212.43726898139022</v>
      </c>
      <c r="CD586" s="22">
        <f t="shared" si="1362"/>
        <v>234.78837089438542</v>
      </c>
      <c r="CE586" s="22">
        <f t="shared" si="1363"/>
        <v>273.34137682301235</v>
      </c>
      <c r="CF586" s="22">
        <f t="shared" si="1364"/>
        <v>231.36691340155792</v>
      </c>
      <c r="CG586" s="22">
        <f t="shared" si="1365"/>
        <v>254.45617400436427</v>
      </c>
      <c r="CH586" s="22">
        <f t="shared" si="1366"/>
        <v>194.43436817955686</v>
      </c>
      <c r="CI586" s="22">
        <f t="shared" si="1367"/>
        <v>181.82432382885017</v>
      </c>
      <c r="CJ586" s="22">
        <f t="shared" si="1368"/>
        <v>198.29587058518399</v>
      </c>
      <c r="CK586" s="22">
        <f t="shared" si="1369"/>
        <v>150.09722064301323</v>
      </c>
    </row>
    <row r="587" spans="1:89" x14ac:dyDescent="0.25">
      <c r="A587" t="str">
        <f>VLOOKUP($C587,'Tech Pallet'!$A:$J,10,0)</f>
        <v>PIC</v>
      </c>
      <c r="B587" s="30" t="str">
        <f>VLOOKUP(C587,'Tech Pallet'!A:I,3,0)</f>
        <v>Talenti</v>
      </c>
      <c r="C587" s="12">
        <f>VLOOKUP($D587,'DU -UCC'!B:C,2,0)</f>
        <v>68860061</v>
      </c>
      <c r="D587" s="94">
        <v>10186852001451</v>
      </c>
      <c r="E587" s="95" t="s">
        <v>219</v>
      </c>
      <c r="S587" s="95">
        <v>27045</v>
      </c>
      <c r="T587" s="95">
        <v>35648</v>
      </c>
      <c r="U587" s="95">
        <v>37507.304232807357</v>
      </c>
      <c r="V587" s="95">
        <v>37653.124275721144</v>
      </c>
      <c r="W587" s="95">
        <v>43885.564777614447</v>
      </c>
      <c r="X587" s="95">
        <v>45683.910418373918</v>
      </c>
      <c r="Y587" s="95">
        <v>37739.572924317916</v>
      </c>
      <c r="Z587" s="95">
        <v>35383.886113485511</v>
      </c>
      <c r="AA587" s="95">
        <v>36442.032302292173</v>
      </c>
      <c r="AB587" s="95">
        <v>33517.036750139632</v>
      </c>
      <c r="AC587" s="95">
        <v>32174.505719263685</v>
      </c>
      <c r="AD587" s="95">
        <v>26047.772986364325</v>
      </c>
      <c r="AE587" s="23">
        <f t="shared" si="1313"/>
        <v>428727.71050038008</v>
      </c>
      <c r="AF587">
        <f>VLOOKUP($C587,'Tech Pallet'!$A:$I,9,0)</f>
        <v>255</v>
      </c>
      <c r="AG587">
        <f>VLOOKUP($C587,'Tech Pallet'!$A:$H,8,0)</f>
        <v>3.552E-3</v>
      </c>
      <c r="AH587" s="25">
        <f t="shared" si="1314"/>
        <v>0</v>
      </c>
      <c r="AI587" s="25">
        <f t="shared" si="1315"/>
        <v>428727.71050038008</v>
      </c>
      <c r="AJ587" s="8">
        <f t="shared" si="1316"/>
        <v>0</v>
      </c>
      <c r="AK587" s="21">
        <f t="shared" si="1317"/>
        <v>0</v>
      </c>
      <c r="AL587" s="20">
        <f t="shared" si="1318"/>
        <v>1681.2851392171767</v>
      </c>
      <c r="AM587" s="21">
        <f t="shared" si="1319"/>
        <v>0</v>
      </c>
      <c r="AN587" s="21">
        <f t="shared" si="1320"/>
        <v>0</v>
      </c>
      <c r="AO587" s="21">
        <f t="shared" si="1321"/>
        <v>0</v>
      </c>
      <c r="AP587" s="21">
        <f t="shared" si="1322"/>
        <v>0</v>
      </c>
      <c r="AQ587" s="21">
        <f t="shared" si="1323"/>
        <v>0</v>
      </c>
      <c r="AR587" s="21">
        <f t="shared" si="1324"/>
        <v>0</v>
      </c>
      <c r="AS587" s="21">
        <f t="shared" si="1325"/>
        <v>0</v>
      </c>
      <c r="AT587" s="21">
        <f t="shared" si="1326"/>
        <v>0</v>
      </c>
      <c r="AU587" s="21">
        <f t="shared" si="1327"/>
        <v>0</v>
      </c>
      <c r="AV587" s="21">
        <f t="shared" si="1328"/>
        <v>0</v>
      </c>
      <c r="AW587" s="21">
        <f t="shared" si="1329"/>
        <v>0</v>
      </c>
      <c r="AX587" s="21">
        <f t="shared" si="1330"/>
        <v>0</v>
      </c>
      <c r="AY587" s="21">
        <f t="shared" si="1331"/>
        <v>106.05882352941177</v>
      </c>
      <c r="AZ587" s="21">
        <f t="shared" si="1332"/>
        <v>139.79607843137254</v>
      </c>
      <c r="BA587" s="21">
        <f t="shared" si="1333"/>
        <v>147.08746757963669</v>
      </c>
      <c r="BB587" s="21">
        <f t="shared" si="1334"/>
        <v>147.65931088518096</v>
      </c>
      <c r="BC587" s="21">
        <f t="shared" si="1335"/>
        <v>172.10025402986057</v>
      </c>
      <c r="BD587" s="21">
        <f t="shared" si="1336"/>
        <v>179.15258987597616</v>
      </c>
      <c r="BE587" s="21">
        <f t="shared" si="1337"/>
        <v>147.99832519340359</v>
      </c>
      <c r="BF587" s="21">
        <f t="shared" si="1338"/>
        <v>138.76033769994316</v>
      </c>
      <c r="BG587" s="21">
        <f t="shared" si="1339"/>
        <v>142.90993059722422</v>
      </c>
      <c r="BH587" s="21">
        <f t="shared" si="1340"/>
        <v>131.43935980446915</v>
      </c>
      <c r="BI587" s="21">
        <f t="shared" si="1341"/>
        <v>126.17453223240661</v>
      </c>
      <c r="BJ587" s="21">
        <f t="shared" si="1342"/>
        <v>102.14812935829147</v>
      </c>
      <c r="BK587" s="17">
        <f t="shared" si="1343"/>
        <v>0</v>
      </c>
      <c r="BL587" s="22">
        <f t="shared" si="1344"/>
        <v>0</v>
      </c>
      <c r="BM587" s="22">
        <f t="shared" si="1345"/>
        <v>1522.8408276973501</v>
      </c>
      <c r="BN587" s="22">
        <f t="shared" si="1346"/>
        <v>0</v>
      </c>
      <c r="BO587" s="22">
        <f t="shared" si="1347"/>
        <v>0</v>
      </c>
      <c r="BP587" s="22">
        <f t="shared" si="1348"/>
        <v>0</v>
      </c>
      <c r="BQ587" s="22">
        <f t="shared" si="1349"/>
        <v>0</v>
      </c>
      <c r="BR587" s="22">
        <f t="shared" si="1350"/>
        <v>0</v>
      </c>
      <c r="BS587" s="22">
        <f t="shared" si="1351"/>
        <v>0</v>
      </c>
      <c r="BT587" s="22">
        <f t="shared" si="1352"/>
        <v>0</v>
      </c>
      <c r="BU587" s="22">
        <f t="shared" si="1353"/>
        <v>0</v>
      </c>
      <c r="BV587" s="22">
        <f t="shared" si="1354"/>
        <v>0</v>
      </c>
      <c r="BW587" s="22">
        <f t="shared" si="1355"/>
        <v>0</v>
      </c>
      <c r="BX587" s="22">
        <f t="shared" si="1356"/>
        <v>0</v>
      </c>
      <c r="BY587" s="22">
        <f t="shared" si="1357"/>
        <v>0</v>
      </c>
      <c r="BZ587" s="22">
        <f t="shared" si="1358"/>
        <v>96.063839999999999</v>
      </c>
      <c r="CA587" s="22">
        <f t="shared" si="1359"/>
        <v>126.621696</v>
      </c>
      <c r="CB587" s="22">
        <f t="shared" si="1360"/>
        <v>133.22594463493172</v>
      </c>
      <c r="CC587" s="22">
        <f t="shared" si="1361"/>
        <v>133.7438974273615</v>
      </c>
      <c r="CD587" s="22">
        <f t="shared" si="1362"/>
        <v>155.88152609008651</v>
      </c>
      <c r="CE587" s="22">
        <f t="shared" si="1363"/>
        <v>162.26924980606415</v>
      </c>
      <c r="CF587" s="22">
        <f t="shared" si="1364"/>
        <v>134.05096302717723</v>
      </c>
      <c r="CG587" s="22">
        <f t="shared" si="1365"/>
        <v>125.68356347510054</v>
      </c>
      <c r="CH587" s="22">
        <f t="shared" si="1366"/>
        <v>129.44209873774179</v>
      </c>
      <c r="CI587" s="22">
        <f t="shared" si="1367"/>
        <v>119.05251453649598</v>
      </c>
      <c r="CJ587" s="22">
        <f t="shared" si="1368"/>
        <v>114.28384431482461</v>
      </c>
      <c r="CK587" s="22">
        <f t="shared" si="1369"/>
        <v>92.521689647566077</v>
      </c>
    </row>
    <row r="588" spans="1:89" x14ac:dyDescent="0.25">
      <c r="A588" t="str">
        <f>VLOOKUP($C588,'Tech Pallet'!$A:$J,10,0)</f>
        <v>PIC</v>
      </c>
      <c r="B588" s="30" t="str">
        <f>VLOOKUP(C588,'Tech Pallet'!A:I,3,0)</f>
        <v>BJ PTS</v>
      </c>
      <c r="C588" s="12">
        <f>VLOOKUP($D588,'DU -UCC'!B:C,2,0)</f>
        <v>84144598</v>
      </c>
      <c r="D588" s="94">
        <v>10076840400079</v>
      </c>
      <c r="E588" s="95" t="s">
        <v>220</v>
      </c>
      <c r="S588" s="95">
        <v>21443</v>
      </c>
      <c r="T588" s="95">
        <v>30423</v>
      </c>
      <c r="U588" s="95">
        <v>37790.092720846005</v>
      </c>
      <c r="V588" s="95">
        <v>30968.06358956773</v>
      </c>
      <c r="W588" s="95">
        <v>31328.951477033137</v>
      </c>
      <c r="X588" s="95">
        <v>35700.612121381069</v>
      </c>
      <c r="Y588" s="95">
        <v>27945.6932278686</v>
      </c>
      <c r="Z588" s="95">
        <v>33625.036397140371</v>
      </c>
      <c r="AA588" s="95">
        <v>22839.165477346422</v>
      </c>
      <c r="AB588" s="95">
        <v>24233.289430930276</v>
      </c>
      <c r="AC588" s="95">
        <v>23751.4368529731</v>
      </c>
      <c r="AD588" s="95">
        <v>23429.156218553297</v>
      </c>
      <c r="AE588" s="23">
        <f t="shared" si="1313"/>
        <v>343477.49751363997</v>
      </c>
      <c r="AF588">
        <f>VLOOKUP($C588,'Tech Pallet'!$A:$I,9,0)</f>
        <v>240</v>
      </c>
      <c r="AG588">
        <f>VLOOKUP($C588,'Tech Pallet'!$A:$H,8,0)</f>
        <v>3.7853439999999999E-3</v>
      </c>
      <c r="AH588" s="25">
        <f t="shared" si="1314"/>
        <v>0</v>
      </c>
      <c r="AI588" s="25">
        <f t="shared" si="1315"/>
        <v>343477.49751363997</v>
      </c>
      <c r="AJ588" s="8">
        <f t="shared" si="1316"/>
        <v>0</v>
      </c>
      <c r="AK588" s="21">
        <f t="shared" si="1317"/>
        <v>0</v>
      </c>
      <c r="AL588" s="20">
        <f t="shared" si="1318"/>
        <v>1431.1562396401666</v>
      </c>
      <c r="AM588" s="21">
        <f t="shared" si="1319"/>
        <v>0</v>
      </c>
      <c r="AN588" s="21">
        <f t="shared" si="1320"/>
        <v>0</v>
      </c>
      <c r="AO588" s="21">
        <f t="shared" si="1321"/>
        <v>0</v>
      </c>
      <c r="AP588" s="21">
        <f t="shared" si="1322"/>
        <v>0</v>
      </c>
      <c r="AQ588" s="21">
        <f t="shared" si="1323"/>
        <v>0</v>
      </c>
      <c r="AR588" s="21">
        <f t="shared" si="1324"/>
        <v>0</v>
      </c>
      <c r="AS588" s="21">
        <f t="shared" si="1325"/>
        <v>0</v>
      </c>
      <c r="AT588" s="21">
        <f t="shared" si="1326"/>
        <v>0</v>
      </c>
      <c r="AU588" s="21">
        <f t="shared" si="1327"/>
        <v>0</v>
      </c>
      <c r="AV588" s="21">
        <f t="shared" si="1328"/>
        <v>0</v>
      </c>
      <c r="AW588" s="21">
        <f t="shared" si="1329"/>
        <v>0</v>
      </c>
      <c r="AX588" s="21">
        <f t="shared" si="1330"/>
        <v>0</v>
      </c>
      <c r="AY588" s="21">
        <f t="shared" si="1331"/>
        <v>89.345833333333331</v>
      </c>
      <c r="AZ588" s="21">
        <f t="shared" si="1332"/>
        <v>126.7625</v>
      </c>
      <c r="BA588" s="21">
        <f t="shared" si="1333"/>
        <v>157.4587196701917</v>
      </c>
      <c r="BB588" s="21">
        <f t="shared" si="1334"/>
        <v>129.03359828986555</v>
      </c>
      <c r="BC588" s="21">
        <f t="shared" si="1335"/>
        <v>130.53729782097142</v>
      </c>
      <c r="BD588" s="21">
        <f t="shared" si="1336"/>
        <v>148.75255050575444</v>
      </c>
      <c r="BE588" s="21">
        <f t="shared" si="1337"/>
        <v>116.4403884494525</v>
      </c>
      <c r="BF588" s="21">
        <f t="shared" si="1338"/>
        <v>140.10431832141822</v>
      </c>
      <c r="BG588" s="21">
        <f t="shared" si="1339"/>
        <v>95.163189488943416</v>
      </c>
      <c r="BH588" s="21">
        <f t="shared" si="1340"/>
        <v>100.97203929554281</v>
      </c>
      <c r="BI588" s="21">
        <f t="shared" si="1341"/>
        <v>98.964320220721248</v>
      </c>
      <c r="BJ588" s="21">
        <f t="shared" si="1342"/>
        <v>97.621484243972063</v>
      </c>
      <c r="BK588" s="17">
        <f t="shared" si="1343"/>
        <v>0</v>
      </c>
      <c r="BL588" s="22">
        <f t="shared" si="1344"/>
        <v>0</v>
      </c>
      <c r="BM588" s="22">
        <f t="shared" si="1345"/>
        <v>1300.1804843482719</v>
      </c>
      <c r="BN588" s="22">
        <f t="shared" si="1346"/>
        <v>0</v>
      </c>
      <c r="BO588" s="22">
        <f t="shared" si="1347"/>
        <v>0</v>
      </c>
      <c r="BP588" s="22">
        <f t="shared" si="1348"/>
        <v>0</v>
      </c>
      <c r="BQ588" s="22">
        <f t="shared" si="1349"/>
        <v>0</v>
      </c>
      <c r="BR588" s="22">
        <f t="shared" si="1350"/>
        <v>0</v>
      </c>
      <c r="BS588" s="22">
        <f t="shared" si="1351"/>
        <v>0</v>
      </c>
      <c r="BT588" s="22">
        <f t="shared" si="1352"/>
        <v>0</v>
      </c>
      <c r="BU588" s="22">
        <f t="shared" si="1353"/>
        <v>0</v>
      </c>
      <c r="BV588" s="22">
        <f t="shared" si="1354"/>
        <v>0</v>
      </c>
      <c r="BW588" s="22">
        <f t="shared" si="1355"/>
        <v>0</v>
      </c>
      <c r="BX588" s="22">
        <f t="shared" si="1356"/>
        <v>0</v>
      </c>
      <c r="BY588" s="22">
        <f t="shared" si="1357"/>
        <v>0</v>
      </c>
      <c r="BZ588" s="22">
        <f t="shared" si="1358"/>
        <v>81.169131391999997</v>
      </c>
      <c r="CA588" s="22">
        <f t="shared" si="1359"/>
        <v>115.161520512</v>
      </c>
      <c r="CB588" s="22">
        <f t="shared" si="1360"/>
        <v>143.0485007402981</v>
      </c>
      <c r="CC588" s="22">
        <f t="shared" si="1361"/>
        <v>117.22477370038867</v>
      </c>
      <c r="CD588" s="22">
        <f t="shared" si="1362"/>
        <v>118.59085849987852</v>
      </c>
      <c r="CE588" s="22">
        <f t="shared" si="1363"/>
        <v>135.13909788999709</v>
      </c>
      <c r="CF588" s="22">
        <f t="shared" si="1364"/>
        <v>105.78406218595303</v>
      </c>
      <c r="CG588" s="22">
        <f t="shared" si="1365"/>
        <v>127.28232977569692</v>
      </c>
      <c r="CH588" s="22">
        <f t="shared" si="1366"/>
        <v>86.454098004680418</v>
      </c>
      <c r="CI588" s="22">
        <f t="shared" si="1367"/>
        <v>91.731336747635325</v>
      </c>
      <c r="CJ588" s="22">
        <f t="shared" si="1368"/>
        <v>89.907358982780607</v>
      </c>
      <c r="CK588" s="22">
        <f t="shared" si="1369"/>
        <v>88.687415916963403</v>
      </c>
    </row>
    <row r="589" spans="1:89" x14ac:dyDescent="0.25">
      <c r="A589" t="str">
        <f>VLOOKUP($C589,'Tech Pallet'!$A:$J,10,0)</f>
        <v>PIC</v>
      </c>
      <c r="B589" s="30" t="str">
        <f>VLOOKUP(C589,'Tech Pallet'!A:I,3,0)</f>
        <v>Sundaes</v>
      </c>
      <c r="C589" s="12">
        <f>VLOOKUP($D589,'DU -UCC'!B:C,2,0)</f>
        <v>64394583</v>
      </c>
      <c r="D589" s="94">
        <v>10076840004291</v>
      </c>
      <c r="E589" s="95" t="s">
        <v>221</v>
      </c>
      <c r="S589" s="95">
        <v>19785</v>
      </c>
      <c r="T589" s="95">
        <v>26900</v>
      </c>
      <c r="U589" s="95">
        <v>38431.742567774498</v>
      </c>
      <c r="V589" s="95">
        <v>29540.092702713264</v>
      </c>
      <c r="W589" s="95">
        <v>34683.939273619915</v>
      </c>
      <c r="X589" s="95">
        <v>34520.783556323855</v>
      </c>
      <c r="Y589" s="95">
        <v>27683.460395141563</v>
      </c>
      <c r="Z589" s="95">
        <v>29254.713500892587</v>
      </c>
      <c r="AA589" s="95">
        <v>27442.618645297767</v>
      </c>
      <c r="AB589" s="95">
        <v>22011.993185504536</v>
      </c>
      <c r="AC589" s="95">
        <v>19878.773733728842</v>
      </c>
      <c r="AD589" s="95">
        <v>18977.366031311616</v>
      </c>
      <c r="AE589" s="23">
        <f t="shared" si="1313"/>
        <v>329110.48359230842</v>
      </c>
      <c r="AF589">
        <f>VLOOKUP($C589,'Tech Pallet'!$A:$I,9,0)</f>
        <v>240</v>
      </c>
      <c r="AG589">
        <f>VLOOKUP($C589,'Tech Pallet'!$A:$H,8,0)</f>
        <v>3.4159999999999998E-3</v>
      </c>
      <c r="AH589" s="25">
        <f t="shared" si="1314"/>
        <v>0</v>
      </c>
      <c r="AI589" s="25">
        <f t="shared" si="1315"/>
        <v>329110.48359230842</v>
      </c>
      <c r="AJ589" s="8">
        <f t="shared" si="1316"/>
        <v>0</v>
      </c>
      <c r="AK589" s="21">
        <f t="shared" si="1317"/>
        <v>0</v>
      </c>
      <c r="AL589" s="20">
        <f t="shared" si="1318"/>
        <v>1371.2936816346185</v>
      </c>
      <c r="AM589" s="21">
        <f t="shared" si="1319"/>
        <v>0</v>
      </c>
      <c r="AN589" s="21">
        <f t="shared" si="1320"/>
        <v>0</v>
      </c>
      <c r="AO589" s="21">
        <f t="shared" si="1321"/>
        <v>0</v>
      </c>
      <c r="AP589" s="21">
        <f t="shared" si="1322"/>
        <v>0</v>
      </c>
      <c r="AQ589" s="21">
        <f t="shared" si="1323"/>
        <v>0</v>
      </c>
      <c r="AR589" s="21">
        <f t="shared" si="1324"/>
        <v>0</v>
      </c>
      <c r="AS589" s="21">
        <f t="shared" si="1325"/>
        <v>0</v>
      </c>
      <c r="AT589" s="21">
        <f t="shared" si="1326"/>
        <v>0</v>
      </c>
      <c r="AU589" s="21">
        <f t="shared" si="1327"/>
        <v>0</v>
      </c>
      <c r="AV589" s="21">
        <f t="shared" si="1328"/>
        <v>0</v>
      </c>
      <c r="AW589" s="21">
        <f t="shared" si="1329"/>
        <v>0</v>
      </c>
      <c r="AX589" s="21">
        <f t="shared" si="1330"/>
        <v>0</v>
      </c>
      <c r="AY589" s="21">
        <f t="shared" si="1331"/>
        <v>82.4375</v>
      </c>
      <c r="AZ589" s="21">
        <f t="shared" si="1332"/>
        <v>112.08333333333333</v>
      </c>
      <c r="BA589" s="21">
        <f t="shared" si="1333"/>
        <v>160.1322606990604</v>
      </c>
      <c r="BB589" s="21">
        <f t="shared" si="1334"/>
        <v>123.08371959463859</v>
      </c>
      <c r="BC589" s="21">
        <f t="shared" si="1335"/>
        <v>144.51641364008299</v>
      </c>
      <c r="BD589" s="21">
        <f t="shared" si="1336"/>
        <v>143.83659815134939</v>
      </c>
      <c r="BE589" s="21">
        <f t="shared" si="1337"/>
        <v>115.34775164642318</v>
      </c>
      <c r="BF589" s="21">
        <f t="shared" si="1338"/>
        <v>121.89463958705245</v>
      </c>
      <c r="BG589" s="21">
        <f t="shared" si="1339"/>
        <v>114.34424435540737</v>
      </c>
      <c r="BH589" s="21">
        <f t="shared" si="1340"/>
        <v>91.716638272935569</v>
      </c>
      <c r="BI589" s="21">
        <f t="shared" si="1341"/>
        <v>82.828223890536847</v>
      </c>
      <c r="BJ589" s="21">
        <f t="shared" si="1342"/>
        <v>79.072358463798395</v>
      </c>
      <c r="BK589" s="17">
        <f t="shared" si="1343"/>
        <v>0</v>
      </c>
      <c r="BL589" s="22">
        <f t="shared" si="1344"/>
        <v>0</v>
      </c>
      <c r="BM589" s="22">
        <f t="shared" si="1345"/>
        <v>1124.2414119513255</v>
      </c>
      <c r="BN589" s="22">
        <f t="shared" si="1346"/>
        <v>0</v>
      </c>
      <c r="BO589" s="22">
        <f t="shared" si="1347"/>
        <v>0</v>
      </c>
      <c r="BP589" s="22">
        <f t="shared" si="1348"/>
        <v>0</v>
      </c>
      <c r="BQ589" s="22">
        <f t="shared" si="1349"/>
        <v>0</v>
      </c>
      <c r="BR589" s="22">
        <f t="shared" si="1350"/>
        <v>0</v>
      </c>
      <c r="BS589" s="22">
        <f t="shared" si="1351"/>
        <v>0</v>
      </c>
      <c r="BT589" s="22">
        <f t="shared" si="1352"/>
        <v>0</v>
      </c>
      <c r="BU589" s="22">
        <f t="shared" si="1353"/>
        <v>0</v>
      </c>
      <c r="BV589" s="22">
        <f t="shared" si="1354"/>
        <v>0</v>
      </c>
      <c r="BW589" s="22">
        <f t="shared" si="1355"/>
        <v>0</v>
      </c>
      <c r="BX589" s="22">
        <f t="shared" si="1356"/>
        <v>0</v>
      </c>
      <c r="BY589" s="22">
        <f t="shared" si="1357"/>
        <v>0</v>
      </c>
      <c r="BZ589" s="22">
        <f t="shared" si="1358"/>
        <v>67.585560000000001</v>
      </c>
      <c r="CA589" s="22">
        <f t="shared" si="1359"/>
        <v>91.8904</v>
      </c>
      <c r="CB589" s="22">
        <f t="shared" si="1360"/>
        <v>131.28283261151768</v>
      </c>
      <c r="CC589" s="22">
        <f t="shared" si="1361"/>
        <v>100.90895667246851</v>
      </c>
      <c r="CD589" s="22">
        <f t="shared" si="1362"/>
        <v>118.48033655868562</v>
      </c>
      <c r="CE589" s="22">
        <f t="shared" si="1363"/>
        <v>117.92299662840227</v>
      </c>
      <c r="CF589" s="22">
        <f t="shared" si="1364"/>
        <v>94.56670070980357</v>
      </c>
      <c r="CG589" s="22">
        <f t="shared" si="1365"/>
        <v>99.934101319049077</v>
      </c>
      <c r="CH589" s="22">
        <f t="shared" si="1366"/>
        <v>93.743985292337172</v>
      </c>
      <c r="CI589" s="22">
        <f t="shared" si="1367"/>
        <v>75.192968721683485</v>
      </c>
      <c r="CJ589" s="22">
        <f t="shared" si="1368"/>
        <v>67.905891074417724</v>
      </c>
      <c r="CK589" s="22">
        <f t="shared" si="1369"/>
        <v>64.826682362960483</v>
      </c>
    </row>
    <row r="590" spans="1:89" x14ac:dyDescent="0.25">
      <c r="A590" t="str">
        <f>VLOOKUP($C590,'Tech Pallet'!$A:$J,10,0)</f>
        <v>NOV</v>
      </c>
      <c r="B590" s="30" t="str">
        <f>VLOOKUP(C590,'Tech Pallet'!A:I,3,0)</f>
        <v>Yasso Sticks</v>
      </c>
      <c r="C590" s="12">
        <f>VLOOKUP($D590,'DU -UCC'!B:C,2,0)</f>
        <v>64325509</v>
      </c>
      <c r="D590" s="94">
        <v>10850001974575</v>
      </c>
      <c r="E590" s="95" t="s">
        <v>222</v>
      </c>
      <c r="S590" s="95">
        <v>18863</v>
      </c>
      <c r="T590" s="95">
        <v>37069</v>
      </c>
      <c r="U590" s="95">
        <v>43215.250020516891</v>
      </c>
      <c r="V590" s="95">
        <v>41617.883396043515</v>
      </c>
      <c r="W590" s="95">
        <v>45314.198646016026</v>
      </c>
      <c r="X590" s="95">
        <v>50557.861092903171</v>
      </c>
      <c r="Y590" s="95">
        <v>51722.523630114854</v>
      </c>
      <c r="Z590" s="95">
        <v>48750.382276068223</v>
      </c>
      <c r="AA590" s="95">
        <v>42593.348477664185</v>
      </c>
      <c r="AB590" s="95">
        <v>35317.305964171726</v>
      </c>
      <c r="AC590" s="95">
        <v>31110.069037880112</v>
      </c>
      <c r="AD590" s="95">
        <v>21837.614920667489</v>
      </c>
      <c r="AE590" s="23">
        <f t="shared" si="1313"/>
        <v>467968.43746204616</v>
      </c>
      <c r="AF590">
        <f>VLOOKUP($C590,'Tech Pallet'!$A:$I,9,0)</f>
        <v>187</v>
      </c>
      <c r="AG590">
        <f>VLOOKUP($C590,'Tech Pallet'!$A:$H,8,0)</f>
        <v>2.5119999999999999E-3</v>
      </c>
      <c r="AH590" s="25">
        <f t="shared" si="1314"/>
        <v>0</v>
      </c>
      <c r="AI590" s="25">
        <f t="shared" si="1315"/>
        <v>467968.43746204616</v>
      </c>
      <c r="AJ590" s="8">
        <f t="shared" si="1316"/>
        <v>0</v>
      </c>
      <c r="AK590" s="21">
        <f t="shared" si="1317"/>
        <v>0</v>
      </c>
      <c r="AL590" s="20">
        <f t="shared" si="1318"/>
        <v>2502.5050131660223</v>
      </c>
      <c r="AM590" s="21">
        <f t="shared" si="1319"/>
        <v>0</v>
      </c>
      <c r="AN590" s="21">
        <f t="shared" si="1320"/>
        <v>0</v>
      </c>
      <c r="AO590" s="21">
        <f t="shared" si="1321"/>
        <v>0</v>
      </c>
      <c r="AP590" s="21">
        <f t="shared" si="1322"/>
        <v>0</v>
      </c>
      <c r="AQ590" s="21">
        <f t="shared" si="1323"/>
        <v>0</v>
      </c>
      <c r="AR590" s="21">
        <f t="shared" si="1324"/>
        <v>0</v>
      </c>
      <c r="AS590" s="21">
        <f t="shared" si="1325"/>
        <v>0</v>
      </c>
      <c r="AT590" s="21">
        <f t="shared" si="1326"/>
        <v>0</v>
      </c>
      <c r="AU590" s="21">
        <f t="shared" si="1327"/>
        <v>0</v>
      </c>
      <c r="AV590" s="21">
        <f t="shared" si="1328"/>
        <v>0</v>
      </c>
      <c r="AW590" s="21">
        <f t="shared" si="1329"/>
        <v>0</v>
      </c>
      <c r="AX590" s="21">
        <f t="shared" si="1330"/>
        <v>0</v>
      </c>
      <c r="AY590" s="21">
        <f t="shared" si="1331"/>
        <v>100.8716577540107</v>
      </c>
      <c r="AZ590" s="21">
        <f t="shared" si="1332"/>
        <v>198.22994652406416</v>
      </c>
      <c r="BA590" s="21">
        <f t="shared" si="1333"/>
        <v>231.09759369260368</v>
      </c>
      <c r="BB590" s="21">
        <f t="shared" si="1334"/>
        <v>222.55552618205087</v>
      </c>
      <c r="BC590" s="21">
        <f t="shared" si="1335"/>
        <v>242.32191789313381</v>
      </c>
      <c r="BD590" s="21">
        <f t="shared" si="1336"/>
        <v>270.36289354493675</v>
      </c>
      <c r="BE590" s="21">
        <f t="shared" si="1337"/>
        <v>276.59103545515967</v>
      </c>
      <c r="BF590" s="21">
        <f t="shared" si="1338"/>
        <v>260.6972314228247</v>
      </c>
      <c r="BG590" s="21">
        <f t="shared" si="1339"/>
        <v>227.7719169928566</v>
      </c>
      <c r="BH590" s="21">
        <f t="shared" si="1340"/>
        <v>188.86259873888625</v>
      </c>
      <c r="BI590" s="21">
        <f t="shared" si="1341"/>
        <v>166.36400555016104</v>
      </c>
      <c r="BJ590" s="21">
        <f t="shared" si="1342"/>
        <v>116.77868941533417</v>
      </c>
      <c r="BK590" s="17">
        <f t="shared" si="1343"/>
        <v>0</v>
      </c>
      <c r="BL590" s="22">
        <f t="shared" si="1344"/>
        <v>0</v>
      </c>
      <c r="BM590" s="22">
        <f t="shared" si="1345"/>
        <v>1175.5367149046599</v>
      </c>
      <c r="BN590" s="22">
        <f t="shared" si="1346"/>
        <v>0</v>
      </c>
      <c r="BO590" s="22">
        <f t="shared" si="1347"/>
        <v>0</v>
      </c>
      <c r="BP590" s="22">
        <f t="shared" si="1348"/>
        <v>0</v>
      </c>
      <c r="BQ590" s="22">
        <f t="shared" si="1349"/>
        <v>0</v>
      </c>
      <c r="BR590" s="22">
        <f t="shared" si="1350"/>
        <v>0</v>
      </c>
      <c r="BS590" s="22">
        <f t="shared" si="1351"/>
        <v>0</v>
      </c>
      <c r="BT590" s="22">
        <f t="shared" si="1352"/>
        <v>0</v>
      </c>
      <c r="BU590" s="22">
        <f t="shared" si="1353"/>
        <v>0</v>
      </c>
      <c r="BV590" s="22">
        <f t="shared" si="1354"/>
        <v>0</v>
      </c>
      <c r="BW590" s="22">
        <f t="shared" si="1355"/>
        <v>0</v>
      </c>
      <c r="BX590" s="22">
        <f t="shared" si="1356"/>
        <v>0</v>
      </c>
      <c r="BY590" s="22">
        <f t="shared" si="1357"/>
        <v>0</v>
      </c>
      <c r="BZ590" s="22">
        <f t="shared" si="1358"/>
        <v>47.383856000000002</v>
      </c>
      <c r="CA590" s="22">
        <f t="shared" si="1359"/>
        <v>93.117328000000001</v>
      </c>
      <c r="CB590" s="22">
        <f t="shared" si="1360"/>
        <v>108.55670805153842</v>
      </c>
      <c r="CC590" s="22">
        <f t="shared" si="1361"/>
        <v>104.54412309086131</v>
      </c>
      <c r="CD590" s="22">
        <f t="shared" si="1362"/>
        <v>113.82926699879225</v>
      </c>
      <c r="CE590" s="22">
        <f t="shared" si="1363"/>
        <v>127.00134706537276</v>
      </c>
      <c r="CF590" s="22">
        <f t="shared" si="1364"/>
        <v>129.92697935884851</v>
      </c>
      <c r="CG590" s="22">
        <f t="shared" si="1365"/>
        <v>122.46096027748337</v>
      </c>
      <c r="CH590" s="22">
        <f t="shared" si="1366"/>
        <v>106.99449137589242</v>
      </c>
      <c r="CI590" s="22">
        <f t="shared" si="1367"/>
        <v>88.717072581999375</v>
      </c>
      <c r="CJ590" s="22">
        <f t="shared" si="1368"/>
        <v>78.148493423154832</v>
      </c>
      <c r="CK590" s="22">
        <f t="shared" si="1369"/>
        <v>54.856088680716731</v>
      </c>
    </row>
    <row r="591" spans="1:89" x14ac:dyDescent="0.25">
      <c r="A591" t="str">
        <f>VLOOKUP($C591,'Tech Pallet'!$A:$J,10,0)</f>
        <v>PIC</v>
      </c>
      <c r="B591" s="30" t="str">
        <f>VLOOKUP(C591,'Tech Pallet'!A:I,3,0)</f>
        <v>BJ PTS</v>
      </c>
      <c r="C591" s="12">
        <f>VLOOKUP($D591,'DU -UCC'!B:C,2,0)</f>
        <v>84136704</v>
      </c>
      <c r="D591" s="94">
        <v>10076840100146</v>
      </c>
      <c r="E591" s="95" t="s">
        <v>223</v>
      </c>
      <c r="S591" s="95">
        <v>17935</v>
      </c>
      <c r="T591" s="95">
        <v>26034</v>
      </c>
      <c r="U591" s="95">
        <v>33030.721950208965</v>
      </c>
      <c r="V591" s="95">
        <v>26101.321442344266</v>
      </c>
      <c r="W591" s="95">
        <v>25864.957318587083</v>
      </c>
      <c r="X591" s="95">
        <v>31216.505504865992</v>
      </c>
      <c r="Y591" s="95">
        <v>23254.591689330955</v>
      </c>
      <c r="Z591" s="95">
        <v>26179.426228514301</v>
      </c>
      <c r="AA591" s="95">
        <v>21558.498020256011</v>
      </c>
      <c r="AB591" s="95">
        <v>18906.984546359654</v>
      </c>
      <c r="AC591" s="95">
        <v>20029.44753795159</v>
      </c>
      <c r="AD591" s="95">
        <v>17980.75692060015</v>
      </c>
      <c r="AE591" s="23">
        <f t="shared" si="1313"/>
        <v>288092.21115901897</v>
      </c>
      <c r="AF591">
        <f>VLOOKUP($C591,'Tech Pallet'!$A:$I,9,0)</f>
        <v>240</v>
      </c>
      <c r="AG591">
        <f>VLOOKUP($C591,'Tech Pallet'!$A:$H,8,0)</f>
        <v>3.7853439999999999E-3</v>
      </c>
      <c r="AH591" s="25">
        <f t="shared" si="1314"/>
        <v>0</v>
      </c>
      <c r="AI591" s="25">
        <f t="shared" si="1315"/>
        <v>288092.21115901897</v>
      </c>
      <c r="AJ591" s="8">
        <f t="shared" si="1316"/>
        <v>0</v>
      </c>
      <c r="AK591" s="21">
        <f t="shared" si="1317"/>
        <v>0</v>
      </c>
      <c r="AL591" s="20">
        <f t="shared" si="1318"/>
        <v>1200.384213162579</v>
      </c>
      <c r="AM591" s="21">
        <f t="shared" si="1319"/>
        <v>0</v>
      </c>
      <c r="AN591" s="21">
        <f t="shared" si="1320"/>
        <v>0</v>
      </c>
      <c r="AO591" s="21">
        <f t="shared" si="1321"/>
        <v>0</v>
      </c>
      <c r="AP591" s="21">
        <f t="shared" si="1322"/>
        <v>0</v>
      </c>
      <c r="AQ591" s="21">
        <f t="shared" si="1323"/>
        <v>0</v>
      </c>
      <c r="AR591" s="21">
        <f t="shared" si="1324"/>
        <v>0</v>
      </c>
      <c r="AS591" s="21">
        <f t="shared" si="1325"/>
        <v>0</v>
      </c>
      <c r="AT591" s="21">
        <f t="shared" si="1326"/>
        <v>0</v>
      </c>
      <c r="AU591" s="21">
        <f t="shared" si="1327"/>
        <v>0</v>
      </c>
      <c r="AV591" s="21">
        <f t="shared" si="1328"/>
        <v>0</v>
      </c>
      <c r="AW591" s="21">
        <f t="shared" si="1329"/>
        <v>0</v>
      </c>
      <c r="AX591" s="21">
        <f t="shared" si="1330"/>
        <v>0</v>
      </c>
      <c r="AY591" s="21">
        <f t="shared" si="1331"/>
        <v>74.729166666666671</v>
      </c>
      <c r="AZ591" s="21">
        <f t="shared" si="1332"/>
        <v>108.47499999999999</v>
      </c>
      <c r="BA591" s="21">
        <f t="shared" si="1333"/>
        <v>137.62800812587068</v>
      </c>
      <c r="BB591" s="21">
        <f t="shared" si="1334"/>
        <v>108.75550600976777</v>
      </c>
      <c r="BC591" s="21">
        <f t="shared" si="1335"/>
        <v>107.77065549411284</v>
      </c>
      <c r="BD591" s="21">
        <f t="shared" si="1336"/>
        <v>130.06877293694163</v>
      </c>
      <c r="BE591" s="21">
        <f t="shared" si="1337"/>
        <v>96.894132038878979</v>
      </c>
      <c r="BF591" s="21">
        <f t="shared" si="1338"/>
        <v>109.08094261880959</v>
      </c>
      <c r="BG591" s="21">
        <f t="shared" si="1339"/>
        <v>89.82707508440005</v>
      </c>
      <c r="BH591" s="21">
        <f t="shared" si="1340"/>
        <v>78.779102276498563</v>
      </c>
      <c r="BI591" s="21">
        <f t="shared" si="1341"/>
        <v>83.456031408131622</v>
      </c>
      <c r="BJ591" s="21">
        <f t="shared" si="1342"/>
        <v>74.919820502500627</v>
      </c>
      <c r="BK591" s="17">
        <f t="shared" si="1343"/>
        <v>0</v>
      </c>
      <c r="BL591" s="22">
        <f t="shared" si="1344"/>
        <v>0</v>
      </c>
      <c r="BM591" s="22">
        <f t="shared" si="1345"/>
        <v>1090.5281229575255</v>
      </c>
      <c r="BN591" s="22">
        <f t="shared" si="1346"/>
        <v>0</v>
      </c>
      <c r="BO591" s="22">
        <f t="shared" si="1347"/>
        <v>0</v>
      </c>
      <c r="BP591" s="22">
        <f t="shared" si="1348"/>
        <v>0</v>
      </c>
      <c r="BQ591" s="22">
        <f t="shared" si="1349"/>
        <v>0</v>
      </c>
      <c r="BR591" s="22">
        <f t="shared" si="1350"/>
        <v>0</v>
      </c>
      <c r="BS591" s="22">
        <f t="shared" si="1351"/>
        <v>0</v>
      </c>
      <c r="BT591" s="22">
        <f t="shared" si="1352"/>
        <v>0</v>
      </c>
      <c r="BU591" s="22">
        <f t="shared" si="1353"/>
        <v>0</v>
      </c>
      <c r="BV591" s="22">
        <f t="shared" si="1354"/>
        <v>0</v>
      </c>
      <c r="BW591" s="22">
        <f t="shared" si="1355"/>
        <v>0</v>
      </c>
      <c r="BX591" s="22">
        <f t="shared" si="1356"/>
        <v>0</v>
      </c>
      <c r="BY591" s="22">
        <f t="shared" si="1357"/>
        <v>0</v>
      </c>
      <c r="BZ591" s="22">
        <f t="shared" si="1358"/>
        <v>67.890144640000003</v>
      </c>
      <c r="CA591" s="22">
        <f t="shared" si="1359"/>
        <v>98.547645696000004</v>
      </c>
      <c r="CB591" s="22">
        <f t="shared" si="1360"/>
        <v>125.03264514989181</v>
      </c>
      <c r="CC591" s="22">
        <f t="shared" si="1361"/>
        <v>98.802480513849218</v>
      </c>
      <c r="CD591" s="22">
        <f t="shared" si="1362"/>
        <v>97.907760996169699</v>
      </c>
      <c r="CE591" s="22">
        <f t="shared" si="1363"/>
        <v>118.16521181381145</v>
      </c>
      <c r="CF591" s="22">
        <f t="shared" si="1364"/>
        <v>88.026629123658793</v>
      </c>
      <c r="CG591" s="22">
        <f t="shared" si="1365"/>
        <v>99.09813399754924</v>
      </c>
      <c r="CH591" s="22">
        <f t="shared" si="1366"/>
        <v>81.606331129987964</v>
      </c>
      <c r="CI591" s="22">
        <f t="shared" si="1367"/>
        <v>71.569440510655241</v>
      </c>
      <c r="CJ591" s="22">
        <f t="shared" si="1368"/>
        <v>75.818349061099823</v>
      </c>
      <c r="CK591" s="22">
        <f t="shared" si="1369"/>
        <v>68.063350324852252</v>
      </c>
    </row>
    <row r="592" spans="1:89" x14ac:dyDescent="0.25">
      <c r="A592" t="str">
        <f>VLOOKUP($C592,'Tech Pallet'!$A:$J,10,0)</f>
        <v>NOV</v>
      </c>
      <c r="B592" s="30" t="str">
        <f>VLOOKUP(C592,'Tech Pallet'!A:I,3,0)</f>
        <v>Yasso Sticks</v>
      </c>
      <c r="C592" s="12">
        <f>VLOOKUP($D592,'DU -UCC'!B:C,2,0)</f>
        <v>64325518</v>
      </c>
      <c r="D592" s="94">
        <v>10851035003569</v>
      </c>
      <c r="E592" s="95" t="s">
        <v>224</v>
      </c>
      <c r="S592" s="95">
        <v>16627</v>
      </c>
      <c r="T592" s="95">
        <v>21718</v>
      </c>
      <c r="U592" s="95">
        <v>31024.726409944102</v>
      </c>
      <c r="V592" s="95">
        <v>26616.7226135815</v>
      </c>
      <c r="W592" s="95">
        <v>30045.434816918052</v>
      </c>
      <c r="X592" s="95">
        <v>35880.382808540955</v>
      </c>
      <c r="Y592" s="95">
        <v>29530.942130295865</v>
      </c>
      <c r="Z592" s="95">
        <v>32727.97523824235</v>
      </c>
      <c r="AA592" s="95">
        <v>24484.351569355716</v>
      </c>
      <c r="AB592" s="95">
        <v>21752.257827579473</v>
      </c>
      <c r="AC592" s="95">
        <v>22175.659471423431</v>
      </c>
      <c r="AD592" s="95">
        <v>21043.277816910537</v>
      </c>
      <c r="AE592" s="23">
        <f t="shared" si="1313"/>
        <v>313626.730702792</v>
      </c>
      <c r="AF592">
        <f>VLOOKUP($C592,'Tech Pallet'!$A:$I,9,0)</f>
        <v>187</v>
      </c>
      <c r="AG592">
        <f>VLOOKUP($C592,'Tech Pallet'!$A:$H,8,0)</f>
        <v>3.3119999999999998E-3</v>
      </c>
      <c r="AH592" s="25">
        <f t="shared" si="1314"/>
        <v>0</v>
      </c>
      <c r="AI592" s="25">
        <f t="shared" si="1315"/>
        <v>313626.730702792</v>
      </c>
      <c r="AJ592" s="8">
        <f t="shared" si="1316"/>
        <v>0</v>
      </c>
      <c r="AK592" s="21">
        <f t="shared" si="1317"/>
        <v>0</v>
      </c>
      <c r="AL592" s="20">
        <f t="shared" si="1318"/>
        <v>1677.1482925282994</v>
      </c>
      <c r="AM592" s="21">
        <f t="shared" si="1319"/>
        <v>0</v>
      </c>
      <c r="AN592" s="21">
        <f t="shared" si="1320"/>
        <v>0</v>
      </c>
      <c r="AO592" s="21">
        <f t="shared" si="1321"/>
        <v>0</v>
      </c>
      <c r="AP592" s="21">
        <f t="shared" si="1322"/>
        <v>0</v>
      </c>
      <c r="AQ592" s="21">
        <f t="shared" si="1323"/>
        <v>0</v>
      </c>
      <c r="AR592" s="21">
        <f t="shared" si="1324"/>
        <v>0</v>
      </c>
      <c r="AS592" s="21">
        <f t="shared" si="1325"/>
        <v>0</v>
      </c>
      <c r="AT592" s="21">
        <f t="shared" si="1326"/>
        <v>0</v>
      </c>
      <c r="AU592" s="21">
        <f t="shared" si="1327"/>
        <v>0</v>
      </c>
      <c r="AV592" s="21">
        <f t="shared" si="1328"/>
        <v>0</v>
      </c>
      <c r="AW592" s="21">
        <f t="shared" si="1329"/>
        <v>0</v>
      </c>
      <c r="AX592" s="21">
        <f t="shared" si="1330"/>
        <v>0</v>
      </c>
      <c r="AY592" s="21">
        <f t="shared" si="1331"/>
        <v>88.914438502673804</v>
      </c>
      <c r="AZ592" s="21">
        <f t="shared" si="1332"/>
        <v>116.13903743315508</v>
      </c>
      <c r="BA592" s="21">
        <f t="shared" si="1333"/>
        <v>165.90762786066364</v>
      </c>
      <c r="BB592" s="21">
        <f t="shared" si="1334"/>
        <v>142.33541504589039</v>
      </c>
      <c r="BC592" s="21">
        <f t="shared" si="1335"/>
        <v>160.67077442202168</v>
      </c>
      <c r="BD592" s="21">
        <f t="shared" si="1336"/>
        <v>191.87370485850778</v>
      </c>
      <c r="BE592" s="21">
        <f t="shared" si="1337"/>
        <v>157.91947663259822</v>
      </c>
      <c r="BF592" s="21">
        <f t="shared" si="1338"/>
        <v>175.01591036493235</v>
      </c>
      <c r="BG592" s="21">
        <f t="shared" si="1339"/>
        <v>130.93236133345303</v>
      </c>
      <c r="BH592" s="21">
        <f t="shared" si="1340"/>
        <v>116.32223437208275</v>
      </c>
      <c r="BI592" s="21">
        <f t="shared" si="1341"/>
        <v>118.5864142856868</v>
      </c>
      <c r="BJ592" s="21">
        <f t="shared" si="1342"/>
        <v>112.53089741663389</v>
      </c>
      <c r="BK592" s="17">
        <f t="shared" si="1343"/>
        <v>0</v>
      </c>
      <c r="BL592" s="22">
        <f t="shared" si="1344"/>
        <v>0</v>
      </c>
      <c r="BM592" s="22">
        <f t="shared" si="1345"/>
        <v>1038.7317320876471</v>
      </c>
      <c r="BN592" s="22">
        <f t="shared" si="1346"/>
        <v>0</v>
      </c>
      <c r="BO592" s="22">
        <f t="shared" si="1347"/>
        <v>0</v>
      </c>
      <c r="BP592" s="22">
        <f t="shared" si="1348"/>
        <v>0</v>
      </c>
      <c r="BQ592" s="22">
        <f t="shared" si="1349"/>
        <v>0</v>
      </c>
      <c r="BR592" s="22">
        <f t="shared" si="1350"/>
        <v>0</v>
      </c>
      <c r="BS592" s="22">
        <f t="shared" si="1351"/>
        <v>0</v>
      </c>
      <c r="BT592" s="22">
        <f t="shared" si="1352"/>
        <v>0</v>
      </c>
      <c r="BU592" s="22">
        <f t="shared" si="1353"/>
        <v>0</v>
      </c>
      <c r="BV592" s="22">
        <f t="shared" si="1354"/>
        <v>0</v>
      </c>
      <c r="BW592" s="22">
        <f t="shared" si="1355"/>
        <v>0</v>
      </c>
      <c r="BX592" s="22">
        <f t="shared" si="1356"/>
        <v>0</v>
      </c>
      <c r="BY592" s="22">
        <f t="shared" si="1357"/>
        <v>0</v>
      </c>
      <c r="BZ592" s="22">
        <f t="shared" si="1358"/>
        <v>55.068624</v>
      </c>
      <c r="CA592" s="22">
        <f t="shared" si="1359"/>
        <v>71.930015999999995</v>
      </c>
      <c r="CB592" s="22">
        <f t="shared" si="1360"/>
        <v>102.75389386973487</v>
      </c>
      <c r="CC592" s="22">
        <f t="shared" si="1361"/>
        <v>88.154585296181921</v>
      </c>
      <c r="CD592" s="22">
        <f t="shared" si="1362"/>
        <v>99.510480113632582</v>
      </c>
      <c r="CE592" s="22">
        <f t="shared" si="1363"/>
        <v>118.83582786188764</v>
      </c>
      <c r="CF592" s="22">
        <f t="shared" si="1364"/>
        <v>97.806480335539902</v>
      </c>
      <c r="CG592" s="22">
        <f t="shared" si="1365"/>
        <v>108.39505398905865</v>
      </c>
      <c r="CH592" s="22">
        <f t="shared" si="1366"/>
        <v>81.092172397706136</v>
      </c>
      <c r="CI592" s="22">
        <f t="shared" si="1367"/>
        <v>72.043477924943218</v>
      </c>
      <c r="CJ592" s="22">
        <f t="shared" si="1368"/>
        <v>73.445784169354397</v>
      </c>
      <c r="CK592" s="22">
        <f t="shared" si="1369"/>
        <v>69.695336129607696</v>
      </c>
    </row>
    <row r="593" spans="1:89" x14ac:dyDescent="0.25">
      <c r="A593" t="str">
        <f>VLOOKUP($C593,'Tech Pallet'!$A:$J,10,0)</f>
        <v>PIC</v>
      </c>
      <c r="B593" s="30" t="str">
        <f>VLOOKUP(C593,'Tech Pallet'!A:I,3,0)</f>
        <v>TALENTI</v>
      </c>
      <c r="C593" s="12">
        <f>VLOOKUP($D593,'DU -UCC'!B:C,2,0)</f>
        <v>68860657</v>
      </c>
      <c r="D593" s="94">
        <v>20186852000277</v>
      </c>
      <c r="E593" s="95" t="s">
        <v>225</v>
      </c>
      <c r="S593" s="95">
        <v>14730</v>
      </c>
      <c r="T593" s="95">
        <v>17970</v>
      </c>
      <c r="U593" s="95">
        <v>20181.18334579009</v>
      </c>
      <c r="V593" s="95">
        <v>17636.43993554221</v>
      </c>
      <c r="W593" s="95">
        <v>19866.479635497504</v>
      </c>
      <c r="X593" s="95">
        <v>21375.506892544101</v>
      </c>
      <c r="Y593" s="95">
        <v>18242.809782575354</v>
      </c>
      <c r="Z593" s="95">
        <v>15941.332118601669</v>
      </c>
      <c r="AA593" s="95">
        <v>16188.35249446801</v>
      </c>
      <c r="AB593" s="95">
        <v>17162.930166317747</v>
      </c>
      <c r="AC593" s="95">
        <v>14810.016256524505</v>
      </c>
      <c r="AD593" s="95">
        <v>11549.956976443518</v>
      </c>
      <c r="AE593" s="23">
        <f t="shared" si="1313"/>
        <v>205655.00760430473</v>
      </c>
      <c r="AF593">
        <f>VLOOKUP($C593,'Tech Pallet'!$A:$I,9,0)</f>
        <v>255</v>
      </c>
      <c r="AG593">
        <f>VLOOKUP($C593,'Tech Pallet'!$A:$H,8,0)</f>
        <v>3.7839999999999996E-3</v>
      </c>
      <c r="AH593" s="25">
        <f t="shared" si="1314"/>
        <v>0</v>
      </c>
      <c r="AI593" s="25">
        <f t="shared" si="1315"/>
        <v>205655.00760430473</v>
      </c>
      <c r="AJ593" s="8">
        <f t="shared" si="1316"/>
        <v>0</v>
      </c>
      <c r="AK593" s="21">
        <f t="shared" si="1317"/>
        <v>0</v>
      </c>
      <c r="AL593" s="20">
        <f t="shared" si="1318"/>
        <v>806.49022589923425</v>
      </c>
      <c r="AM593" s="21">
        <f t="shared" si="1319"/>
        <v>0</v>
      </c>
      <c r="AN593" s="21">
        <f t="shared" si="1320"/>
        <v>0</v>
      </c>
      <c r="AO593" s="21">
        <f t="shared" si="1321"/>
        <v>0</v>
      </c>
      <c r="AP593" s="21">
        <f t="shared" si="1322"/>
        <v>0</v>
      </c>
      <c r="AQ593" s="21">
        <f t="shared" si="1323"/>
        <v>0</v>
      </c>
      <c r="AR593" s="21">
        <f t="shared" si="1324"/>
        <v>0</v>
      </c>
      <c r="AS593" s="21">
        <f t="shared" si="1325"/>
        <v>0</v>
      </c>
      <c r="AT593" s="21">
        <f t="shared" si="1326"/>
        <v>0</v>
      </c>
      <c r="AU593" s="21">
        <f t="shared" si="1327"/>
        <v>0</v>
      </c>
      <c r="AV593" s="21">
        <f t="shared" si="1328"/>
        <v>0</v>
      </c>
      <c r="AW593" s="21">
        <f t="shared" si="1329"/>
        <v>0</v>
      </c>
      <c r="AX593" s="21">
        <f t="shared" si="1330"/>
        <v>0</v>
      </c>
      <c r="AY593" s="21">
        <f t="shared" si="1331"/>
        <v>57.764705882352942</v>
      </c>
      <c r="AZ593" s="21">
        <f t="shared" si="1332"/>
        <v>70.470588235294116</v>
      </c>
      <c r="BA593" s="21">
        <f t="shared" si="1333"/>
        <v>79.141895473686631</v>
      </c>
      <c r="BB593" s="21">
        <f t="shared" si="1334"/>
        <v>69.162509551145916</v>
      </c>
      <c r="BC593" s="21">
        <f t="shared" si="1335"/>
        <v>77.907763276460798</v>
      </c>
      <c r="BD593" s="21">
        <f t="shared" si="1336"/>
        <v>83.825517225663148</v>
      </c>
      <c r="BE593" s="21">
        <f t="shared" si="1337"/>
        <v>71.540430519903353</v>
      </c>
      <c r="BF593" s="21">
        <f t="shared" si="1338"/>
        <v>62.515027916084975</v>
      </c>
      <c r="BG593" s="21">
        <f t="shared" si="1339"/>
        <v>63.483735272423573</v>
      </c>
      <c r="BH593" s="21">
        <f t="shared" si="1340"/>
        <v>67.305608495363714</v>
      </c>
      <c r="BI593" s="21">
        <f t="shared" si="1341"/>
        <v>58.078495123625508</v>
      </c>
      <c r="BJ593" s="21">
        <f t="shared" si="1342"/>
        <v>45.293948927229486</v>
      </c>
      <c r="BK593" s="17">
        <f t="shared" si="1343"/>
        <v>0</v>
      </c>
      <c r="BL593" s="22">
        <f t="shared" si="1344"/>
        <v>0</v>
      </c>
      <c r="BM593" s="22">
        <f t="shared" si="1345"/>
        <v>778.19854877468902</v>
      </c>
      <c r="BN593" s="22">
        <f t="shared" si="1346"/>
        <v>0</v>
      </c>
      <c r="BO593" s="22">
        <f t="shared" si="1347"/>
        <v>0</v>
      </c>
      <c r="BP593" s="22">
        <f t="shared" si="1348"/>
        <v>0</v>
      </c>
      <c r="BQ593" s="22">
        <f t="shared" si="1349"/>
        <v>0</v>
      </c>
      <c r="BR593" s="22">
        <f t="shared" si="1350"/>
        <v>0</v>
      </c>
      <c r="BS593" s="22">
        <f t="shared" si="1351"/>
        <v>0</v>
      </c>
      <c r="BT593" s="22">
        <f t="shared" si="1352"/>
        <v>0</v>
      </c>
      <c r="BU593" s="22">
        <f t="shared" si="1353"/>
        <v>0</v>
      </c>
      <c r="BV593" s="22">
        <f t="shared" si="1354"/>
        <v>0</v>
      </c>
      <c r="BW593" s="22">
        <f t="shared" si="1355"/>
        <v>0</v>
      </c>
      <c r="BX593" s="22">
        <f t="shared" si="1356"/>
        <v>0</v>
      </c>
      <c r="BY593" s="22">
        <f t="shared" si="1357"/>
        <v>0</v>
      </c>
      <c r="BZ593" s="22">
        <f t="shared" si="1358"/>
        <v>55.738319999999995</v>
      </c>
      <c r="CA593" s="22">
        <f t="shared" si="1359"/>
        <v>67.998479999999986</v>
      </c>
      <c r="CB593" s="22">
        <f t="shared" si="1360"/>
        <v>76.365597780469699</v>
      </c>
      <c r="CC593" s="22">
        <f t="shared" si="1361"/>
        <v>66.736288716091721</v>
      </c>
      <c r="CD593" s="22">
        <f t="shared" si="1362"/>
        <v>75.174758940722555</v>
      </c>
      <c r="CE593" s="22">
        <f t="shared" si="1363"/>
        <v>80.884918081386871</v>
      </c>
      <c r="CF593" s="22">
        <f t="shared" si="1364"/>
        <v>69.03079221726513</v>
      </c>
      <c r="CG593" s="22">
        <f t="shared" si="1365"/>
        <v>60.322000736788709</v>
      </c>
      <c r="CH593" s="22">
        <f t="shared" si="1366"/>
        <v>61.256725839066945</v>
      </c>
      <c r="CI593" s="22">
        <f t="shared" si="1367"/>
        <v>64.944527749346349</v>
      </c>
      <c r="CJ593" s="22">
        <f t="shared" si="1368"/>
        <v>56.041101514688719</v>
      </c>
      <c r="CK593" s="22">
        <f t="shared" si="1369"/>
        <v>43.705037198862271</v>
      </c>
    </row>
    <row r="594" spans="1:89" x14ac:dyDescent="0.25">
      <c r="A594" t="str">
        <f>VLOOKUP($C594,'Tech Pallet'!$A:$J,10,0)</f>
        <v>PIC</v>
      </c>
      <c r="B594" s="30" t="str">
        <f>VLOOKUP(C594,'Tech Pallet'!A:I,3,0)</f>
        <v>BJ PTS</v>
      </c>
      <c r="C594" s="12">
        <f>VLOOKUP($D594,'DU -UCC'!B:C,2,0)</f>
        <v>69986506</v>
      </c>
      <c r="D594" s="94">
        <v>10076840674449</v>
      </c>
      <c r="E594" s="95" t="s">
        <v>226</v>
      </c>
      <c r="S594" s="95">
        <v>24451</v>
      </c>
      <c r="T594" s="95">
        <v>24327</v>
      </c>
      <c r="U594" s="95">
        <v>27318.378419518987</v>
      </c>
      <c r="V594" s="95">
        <v>23633.062090432912</v>
      </c>
      <c r="W594" s="95">
        <v>27530.910477187797</v>
      </c>
      <c r="X594" s="95">
        <v>24995.120320629401</v>
      </c>
      <c r="Y594" s="95">
        <v>24127.48970916625</v>
      </c>
      <c r="Z594" s="95">
        <v>32369.209435025921</v>
      </c>
      <c r="AA594" s="95">
        <v>20765.938177708995</v>
      </c>
      <c r="AB594" s="95">
        <v>16760.095400789967</v>
      </c>
      <c r="AC594" s="95">
        <v>19848.188768594184</v>
      </c>
      <c r="AD594" s="95">
        <v>17274.621126878297</v>
      </c>
      <c r="AE594" s="23">
        <f t="shared" si="1313"/>
        <v>283401.01392593276</v>
      </c>
      <c r="AF594">
        <f>VLOOKUP($C594,'Tech Pallet'!$A:$I,9,0)</f>
        <v>240</v>
      </c>
      <c r="AG594">
        <f>VLOOKUP($C594,'Tech Pallet'!$A:$H,8,0)</f>
        <v>3.7839999999999996E-3</v>
      </c>
      <c r="AH594" s="25">
        <f t="shared" si="1314"/>
        <v>0</v>
      </c>
      <c r="AI594" s="25">
        <f t="shared" si="1315"/>
        <v>283401.01392593276</v>
      </c>
      <c r="AJ594" s="8">
        <f t="shared" si="1316"/>
        <v>0</v>
      </c>
      <c r="AK594" s="21">
        <f t="shared" si="1317"/>
        <v>0</v>
      </c>
      <c r="AL594" s="20">
        <f t="shared" si="1318"/>
        <v>1180.8375580247198</v>
      </c>
      <c r="AM594" s="21">
        <f t="shared" si="1319"/>
        <v>0</v>
      </c>
      <c r="AN594" s="21">
        <f t="shared" si="1320"/>
        <v>0</v>
      </c>
      <c r="AO594" s="21">
        <f t="shared" si="1321"/>
        <v>0</v>
      </c>
      <c r="AP594" s="21">
        <f t="shared" si="1322"/>
        <v>0</v>
      </c>
      <c r="AQ594" s="21">
        <f t="shared" si="1323"/>
        <v>0</v>
      </c>
      <c r="AR594" s="21">
        <f t="shared" si="1324"/>
        <v>0</v>
      </c>
      <c r="AS594" s="21">
        <f t="shared" si="1325"/>
        <v>0</v>
      </c>
      <c r="AT594" s="21">
        <f t="shared" si="1326"/>
        <v>0</v>
      </c>
      <c r="AU594" s="21">
        <f t="shared" si="1327"/>
        <v>0</v>
      </c>
      <c r="AV594" s="21">
        <f t="shared" si="1328"/>
        <v>0</v>
      </c>
      <c r="AW594" s="21">
        <f t="shared" si="1329"/>
        <v>0</v>
      </c>
      <c r="AX594" s="21">
        <f t="shared" si="1330"/>
        <v>0</v>
      </c>
      <c r="AY594" s="21">
        <f t="shared" si="1331"/>
        <v>101.87916666666666</v>
      </c>
      <c r="AZ594" s="21">
        <f t="shared" si="1332"/>
        <v>101.3625</v>
      </c>
      <c r="BA594" s="21">
        <f t="shared" si="1333"/>
        <v>113.82657674799579</v>
      </c>
      <c r="BB594" s="21">
        <f t="shared" si="1334"/>
        <v>98.471092043470463</v>
      </c>
      <c r="BC594" s="21">
        <f t="shared" si="1335"/>
        <v>114.71212698828249</v>
      </c>
      <c r="BD594" s="21">
        <f t="shared" si="1336"/>
        <v>104.14633466928917</v>
      </c>
      <c r="BE594" s="21">
        <f t="shared" si="1337"/>
        <v>100.53120712152604</v>
      </c>
      <c r="BF594" s="21">
        <f t="shared" si="1338"/>
        <v>134.87170597927468</v>
      </c>
      <c r="BG594" s="21">
        <f t="shared" si="1339"/>
        <v>86.524742407120812</v>
      </c>
      <c r="BH594" s="21">
        <f t="shared" si="1340"/>
        <v>69.833730836624866</v>
      </c>
      <c r="BI594" s="21">
        <f t="shared" si="1341"/>
        <v>82.700786535809101</v>
      </c>
      <c r="BJ594" s="21">
        <f t="shared" si="1342"/>
        <v>71.977588028659568</v>
      </c>
      <c r="BK594" s="17">
        <f t="shared" si="1343"/>
        <v>0</v>
      </c>
      <c r="BL594" s="22">
        <f t="shared" si="1344"/>
        <v>0</v>
      </c>
      <c r="BM594" s="22">
        <f t="shared" si="1345"/>
        <v>1072.3894366957295</v>
      </c>
      <c r="BN594" s="22">
        <f t="shared" si="1346"/>
        <v>0</v>
      </c>
      <c r="BO594" s="22">
        <f t="shared" si="1347"/>
        <v>0</v>
      </c>
      <c r="BP594" s="22">
        <f t="shared" si="1348"/>
        <v>0</v>
      </c>
      <c r="BQ594" s="22">
        <f t="shared" si="1349"/>
        <v>0</v>
      </c>
      <c r="BR594" s="22">
        <f t="shared" si="1350"/>
        <v>0</v>
      </c>
      <c r="BS594" s="22">
        <f t="shared" si="1351"/>
        <v>0</v>
      </c>
      <c r="BT594" s="22">
        <f t="shared" si="1352"/>
        <v>0</v>
      </c>
      <c r="BU594" s="22">
        <f t="shared" si="1353"/>
        <v>0</v>
      </c>
      <c r="BV594" s="22">
        <f t="shared" si="1354"/>
        <v>0</v>
      </c>
      <c r="BW594" s="22">
        <f t="shared" si="1355"/>
        <v>0</v>
      </c>
      <c r="BX594" s="22">
        <f t="shared" si="1356"/>
        <v>0</v>
      </c>
      <c r="BY594" s="22">
        <f t="shared" si="1357"/>
        <v>0</v>
      </c>
      <c r="BZ594" s="22">
        <f t="shared" si="1358"/>
        <v>92.522583999999995</v>
      </c>
      <c r="CA594" s="22">
        <f t="shared" si="1359"/>
        <v>92.053367999999992</v>
      </c>
      <c r="CB594" s="22">
        <f t="shared" si="1360"/>
        <v>103.37274393945984</v>
      </c>
      <c r="CC594" s="22">
        <f t="shared" si="1361"/>
        <v>89.427506950198122</v>
      </c>
      <c r="CD594" s="22">
        <f t="shared" si="1362"/>
        <v>104.17696524567862</v>
      </c>
      <c r="CE594" s="22">
        <f t="shared" si="1363"/>
        <v>94.581535293261638</v>
      </c>
      <c r="CF594" s="22">
        <f t="shared" si="1364"/>
        <v>91.298421059485079</v>
      </c>
      <c r="CG594" s="22">
        <f t="shared" si="1365"/>
        <v>122.48508850213807</v>
      </c>
      <c r="CH594" s="22">
        <f t="shared" si="1366"/>
        <v>78.578310064450832</v>
      </c>
      <c r="CI594" s="22">
        <f t="shared" si="1367"/>
        <v>63.42020099658923</v>
      </c>
      <c r="CJ594" s="22">
        <f t="shared" si="1368"/>
        <v>75.105546300360388</v>
      </c>
      <c r="CK594" s="22">
        <f t="shared" si="1369"/>
        <v>65.367166344107474</v>
      </c>
    </row>
    <row r="595" spans="1:89" x14ac:dyDescent="0.25">
      <c r="A595" t="str">
        <f>VLOOKUP($C595,'Tech Pallet'!$A:$J,10,0)</f>
        <v>NOV</v>
      </c>
      <c r="B595" s="30" t="str">
        <f>VLOOKUP(C595,'Tech Pallet'!A:I,3,0)</f>
        <v>Yasso Sticks</v>
      </c>
      <c r="C595" s="12">
        <f>VLOOKUP($D595,'DU -UCC'!B:C,2,0)</f>
        <v>64325563</v>
      </c>
      <c r="D595" s="94">
        <v>10850001974674</v>
      </c>
      <c r="E595" s="95" t="s">
        <v>227</v>
      </c>
      <c r="S595" s="95">
        <v>20154</v>
      </c>
      <c r="T595" s="95">
        <v>20637</v>
      </c>
      <c r="U595" s="95">
        <v>29520.437219929165</v>
      </c>
      <c r="V595" s="95">
        <v>23578.677011652955</v>
      </c>
      <c r="W595" s="95">
        <v>28909.833250368793</v>
      </c>
      <c r="X595" s="95">
        <v>33235.125801452006</v>
      </c>
      <c r="Y595" s="95">
        <v>30048.964871116717</v>
      </c>
      <c r="Z595" s="95">
        <v>25085.930663741521</v>
      </c>
      <c r="AA595" s="95">
        <v>24621.674575438636</v>
      </c>
      <c r="AB595" s="95">
        <v>18169.513099224743</v>
      </c>
      <c r="AC595" s="95">
        <v>16184.466608546423</v>
      </c>
      <c r="AD595" s="95">
        <v>10769.153308346597</v>
      </c>
      <c r="AE595" s="23">
        <f t="shared" si="1313"/>
        <v>280914.77640981751</v>
      </c>
      <c r="AF595">
        <f>VLOOKUP($C595,'Tech Pallet'!$A:$I,9,0)</f>
        <v>187</v>
      </c>
      <c r="AG595">
        <f>VLOOKUP($C595,'Tech Pallet'!$A:$H,8,0)</f>
        <v>3.3119999999999998E-3</v>
      </c>
      <c r="AH595" s="25">
        <f t="shared" si="1314"/>
        <v>0</v>
      </c>
      <c r="AI595" s="25">
        <f t="shared" si="1315"/>
        <v>280914.77640981751</v>
      </c>
      <c r="AJ595" s="8">
        <f t="shared" si="1316"/>
        <v>0</v>
      </c>
      <c r="AK595" s="21">
        <f t="shared" si="1317"/>
        <v>0</v>
      </c>
      <c r="AL595" s="20">
        <f t="shared" si="1318"/>
        <v>1502.2180556674732</v>
      </c>
      <c r="AM595" s="21">
        <f t="shared" si="1319"/>
        <v>0</v>
      </c>
      <c r="AN595" s="21">
        <f t="shared" si="1320"/>
        <v>0</v>
      </c>
      <c r="AO595" s="21">
        <f t="shared" si="1321"/>
        <v>0</v>
      </c>
      <c r="AP595" s="21">
        <f t="shared" si="1322"/>
        <v>0</v>
      </c>
      <c r="AQ595" s="21">
        <f t="shared" si="1323"/>
        <v>0</v>
      </c>
      <c r="AR595" s="21">
        <f t="shared" si="1324"/>
        <v>0</v>
      </c>
      <c r="AS595" s="21">
        <f t="shared" si="1325"/>
        <v>0</v>
      </c>
      <c r="AT595" s="21">
        <f t="shared" si="1326"/>
        <v>0</v>
      </c>
      <c r="AU595" s="21">
        <f t="shared" si="1327"/>
        <v>0</v>
      </c>
      <c r="AV595" s="21">
        <f t="shared" si="1328"/>
        <v>0</v>
      </c>
      <c r="AW595" s="21">
        <f t="shared" si="1329"/>
        <v>0</v>
      </c>
      <c r="AX595" s="21">
        <f t="shared" si="1330"/>
        <v>0</v>
      </c>
      <c r="AY595" s="21">
        <f t="shared" si="1331"/>
        <v>107.77540106951872</v>
      </c>
      <c r="AZ595" s="21">
        <f t="shared" si="1332"/>
        <v>110.35828877005348</v>
      </c>
      <c r="BA595" s="21">
        <f t="shared" si="1333"/>
        <v>157.86330064133244</v>
      </c>
      <c r="BB595" s="21">
        <f t="shared" si="1334"/>
        <v>126.08918188049708</v>
      </c>
      <c r="BC595" s="21">
        <f t="shared" si="1335"/>
        <v>154.59803877202563</v>
      </c>
      <c r="BD595" s="21">
        <f t="shared" si="1336"/>
        <v>177.7279454623102</v>
      </c>
      <c r="BE595" s="21">
        <f t="shared" si="1337"/>
        <v>160.68965171720168</v>
      </c>
      <c r="BF595" s="21">
        <f t="shared" si="1338"/>
        <v>134.14936183818995</v>
      </c>
      <c r="BG595" s="21">
        <f t="shared" si="1339"/>
        <v>131.66670895956489</v>
      </c>
      <c r="BH595" s="21">
        <f t="shared" si="1340"/>
        <v>97.163171653608259</v>
      </c>
      <c r="BI595" s="21">
        <f t="shared" si="1341"/>
        <v>86.547949778323115</v>
      </c>
      <c r="BJ595" s="21">
        <f t="shared" si="1342"/>
        <v>57.589055124848109</v>
      </c>
      <c r="BK595" s="17">
        <f t="shared" si="1343"/>
        <v>0</v>
      </c>
      <c r="BL595" s="22">
        <f t="shared" si="1344"/>
        <v>0</v>
      </c>
      <c r="BM595" s="22">
        <f t="shared" si="1345"/>
        <v>930.3897394693156</v>
      </c>
      <c r="BN595" s="22">
        <f t="shared" si="1346"/>
        <v>0</v>
      </c>
      <c r="BO595" s="22">
        <f t="shared" si="1347"/>
        <v>0</v>
      </c>
      <c r="BP595" s="22">
        <f t="shared" si="1348"/>
        <v>0</v>
      </c>
      <c r="BQ595" s="22">
        <f t="shared" si="1349"/>
        <v>0</v>
      </c>
      <c r="BR595" s="22">
        <f t="shared" si="1350"/>
        <v>0</v>
      </c>
      <c r="BS595" s="22">
        <f t="shared" si="1351"/>
        <v>0</v>
      </c>
      <c r="BT595" s="22">
        <f t="shared" si="1352"/>
        <v>0</v>
      </c>
      <c r="BU595" s="22">
        <f t="shared" si="1353"/>
        <v>0</v>
      </c>
      <c r="BV595" s="22">
        <f t="shared" si="1354"/>
        <v>0</v>
      </c>
      <c r="BW595" s="22">
        <f t="shared" si="1355"/>
        <v>0</v>
      </c>
      <c r="BX595" s="22">
        <f t="shared" si="1356"/>
        <v>0</v>
      </c>
      <c r="BY595" s="22">
        <f t="shared" si="1357"/>
        <v>0</v>
      </c>
      <c r="BZ595" s="22">
        <f t="shared" si="1358"/>
        <v>66.750047999999992</v>
      </c>
      <c r="CA595" s="22">
        <f t="shared" si="1359"/>
        <v>68.349744000000001</v>
      </c>
      <c r="CB595" s="22">
        <f t="shared" si="1360"/>
        <v>97.771688072405382</v>
      </c>
      <c r="CC595" s="22">
        <f t="shared" si="1361"/>
        <v>78.092578262594586</v>
      </c>
      <c r="CD595" s="22">
        <f t="shared" si="1362"/>
        <v>95.749367725221433</v>
      </c>
      <c r="CE595" s="22">
        <f t="shared" si="1363"/>
        <v>110.07473665440904</v>
      </c>
      <c r="CF595" s="22">
        <f t="shared" si="1364"/>
        <v>99.522171653138557</v>
      </c>
      <c r="CG595" s="22">
        <f t="shared" si="1365"/>
        <v>83.084602358311912</v>
      </c>
      <c r="CH595" s="22">
        <f t="shared" si="1366"/>
        <v>81.54698619385276</v>
      </c>
      <c r="CI595" s="22">
        <f t="shared" si="1367"/>
        <v>60.177427384632345</v>
      </c>
      <c r="CJ595" s="22">
        <f t="shared" si="1368"/>
        <v>53.602953407505751</v>
      </c>
      <c r="CK595" s="22">
        <f t="shared" si="1369"/>
        <v>35.667435757243929</v>
      </c>
    </row>
    <row r="596" spans="1:89" x14ac:dyDescent="0.25">
      <c r="A596" t="str">
        <f>VLOOKUP($C596,'Tech Pallet'!$A:$J,10,0)</f>
        <v>PIC</v>
      </c>
      <c r="B596" s="30" t="str">
        <f>VLOOKUP(C596,'Tech Pallet'!A:I,3,0)</f>
        <v>Talenti</v>
      </c>
      <c r="C596" s="12">
        <f>VLOOKUP($D596,'DU -UCC'!B:C,2,0)</f>
        <v>64369025</v>
      </c>
      <c r="D596" s="94">
        <v>10186852001697</v>
      </c>
      <c r="E596" s="95" t="s">
        <v>228</v>
      </c>
      <c r="S596" s="95">
        <v>16545</v>
      </c>
      <c r="T596" s="95">
        <v>17122</v>
      </c>
      <c r="U596" s="95">
        <v>19734.625986514136</v>
      </c>
      <c r="V596" s="95">
        <v>18899.187317242049</v>
      </c>
      <c r="W596" s="95">
        <v>21895.295094836296</v>
      </c>
      <c r="X596" s="95">
        <v>25325.233385494255</v>
      </c>
      <c r="Y596" s="95">
        <v>21298.386599482663</v>
      </c>
      <c r="Z596" s="95">
        <v>19286.193347811099</v>
      </c>
      <c r="AA596" s="95">
        <v>17015.090549087625</v>
      </c>
      <c r="AB596" s="95">
        <v>16481.267398052438</v>
      </c>
      <c r="AC596" s="95">
        <v>12679.805761844158</v>
      </c>
      <c r="AD596" s="95">
        <v>11097.179306058724</v>
      </c>
      <c r="AE596" s="23">
        <f t="shared" si="1313"/>
        <v>217379.26474642343</v>
      </c>
      <c r="AF596">
        <f>VLOOKUP($C596,'Tech Pallet'!$A:$I,9,0)</f>
        <v>255</v>
      </c>
      <c r="AG596">
        <f>VLOOKUP($C596,'Tech Pallet'!$A:$H,8,0)</f>
        <v>3.7839999999999996E-3</v>
      </c>
      <c r="AH596" s="25">
        <f t="shared" si="1314"/>
        <v>0</v>
      </c>
      <c r="AI596" s="25">
        <f t="shared" si="1315"/>
        <v>217379.26474642343</v>
      </c>
      <c r="AJ596" s="8">
        <f t="shared" si="1316"/>
        <v>0</v>
      </c>
      <c r="AK596" s="21">
        <f t="shared" si="1317"/>
        <v>0</v>
      </c>
      <c r="AL596" s="20">
        <f t="shared" si="1318"/>
        <v>852.46770488793504</v>
      </c>
      <c r="AM596" s="21">
        <f t="shared" si="1319"/>
        <v>0</v>
      </c>
      <c r="AN596" s="21">
        <f t="shared" si="1320"/>
        <v>0</v>
      </c>
      <c r="AO596" s="21">
        <f t="shared" si="1321"/>
        <v>0</v>
      </c>
      <c r="AP596" s="21">
        <f t="shared" si="1322"/>
        <v>0</v>
      </c>
      <c r="AQ596" s="21">
        <f t="shared" si="1323"/>
        <v>0</v>
      </c>
      <c r="AR596" s="21">
        <f t="shared" si="1324"/>
        <v>0</v>
      </c>
      <c r="AS596" s="21">
        <f t="shared" si="1325"/>
        <v>0</v>
      </c>
      <c r="AT596" s="21">
        <f t="shared" si="1326"/>
        <v>0</v>
      </c>
      <c r="AU596" s="21">
        <f t="shared" si="1327"/>
        <v>0</v>
      </c>
      <c r="AV596" s="21">
        <f t="shared" si="1328"/>
        <v>0</v>
      </c>
      <c r="AW596" s="21">
        <f t="shared" si="1329"/>
        <v>0</v>
      </c>
      <c r="AX596" s="21">
        <f t="shared" si="1330"/>
        <v>0</v>
      </c>
      <c r="AY596" s="21">
        <f t="shared" si="1331"/>
        <v>64.882352941176464</v>
      </c>
      <c r="AZ596" s="21">
        <f t="shared" si="1332"/>
        <v>67.145098039215682</v>
      </c>
      <c r="BA596" s="21">
        <f t="shared" si="1333"/>
        <v>77.390690143192685</v>
      </c>
      <c r="BB596" s="21">
        <f t="shared" si="1334"/>
        <v>74.11446006761588</v>
      </c>
      <c r="BC596" s="21">
        <f t="shared" si="1335"/>
        <v>85.863902332691353</v>
      </c>
      <c r="BD596" s="21">
        <f t="shared" si="1336"/>
        <v>99.314640727428454</v>
      </c>
      <c r="BE596" s="21">
        <f t="shared" si="1337"/>
        <v>83.523084703853584</v>
      </c>
      <c r="BF596" s="21">
        <f t="shared" si="1338"/>
        <v>75.632130775729792</v>
      </c>
      <c r="BG596" s="21">
        <f t="shared" si="1339"/>
        <v>66.725845290539709</v>
      </c>
      <c r="BH596" s="21">
        <f t="shared" si="1340"/>
        <v>64.632421168833091</v>
      </c>
      <c r="BI596" s="21">
        <f t="shared" si="1341"/>
        <v>49.724728477820229</v>
      </c>
      <c r="BJ596" s="21">
        <f t="shared" si="1342"/>
        <v>43.518350219838133</v>
      </c>
      <c r="BK596" s="17">
        <f t="shared" si="1343"/>
        <v>0</v>
      </c>
      <c r="BL596" s="22">
        <f t="shared" si="1344"/>
        <v>0</v>
      </c>
      <c r="BM596" s="22">
        <f t="shared" si="1345"/>
        <v>822.56313780046617</v>
      </c>
      <c r="BN596" s="22">
        <f t="shared" si="1346"/>
        <v>0</v>
      </c>
      <c r="BO596" s="22">
        <f t="shared" si="1347"/>
        <v>0</v>
      </c>
      <c r="BP596" s="22">
        <f t="shared" si="1348"/>
        <v>0</v>
      </c>
      <c r="BQ596" s="22">
        <f t="shared" si="1349"/>
        <v>0</v>
      </c>
      <c r="BR596" s="22">
        <f t="shared" si="1350"/>
        <v>0</v>
      </c>
      <c r="BS596" s="22">
        <f t="shared" si="1351"/>
        <v>0</v>
      </c>
      <c r="BT596" s="22">
        <f t="shared" si="1352"/>
        <v>0</v>
      </c>
      <c r="BU596" s="22">
        <f t="shared" si="1353"/>
        <v>0</v>
      </c>
      <c r="BV596" s="22">
        <f t="shared" si="1354"/>
        <v>0</v>
      </c>
      <c r="BW596" s="22">
        <f t="shared" si="1355"/>
        <v>0</v>
      </c>
      <c r="BX596" s="22">
        <f t="shared" si="1356"/>
        <v>0</v>
      </c>
      <c r="BY596" s="22">
        <f t="shared" si="1357"/>
        <v>0</v>
      </c>
      <c r="BZ596" s="22">
        <f t="shared" si="1358"/>
        <v>62.606279999999991</v>
      </c>
      <c r="CA596" s="22">
        <f t="shared" si="1359"/>
        <v>64.789648</v>
      </c>
      <c r="CB596" s="22">
        <f t="shared" si="1360"/>
        <v>74.675824732969488</v>
      </c>
      <c r="CC596" s="22">
        <f t="shared" si="1361"/>
        <v>71.514524808443909</v>
      </c>
      <c r="CD596" s="22">
        <f t="shared" si="1362"/>
        <v>82.851796638860534</v>
      </c>
      <c r="CE596" s="22">
        <f t="shared" si="1363"/>
        <v>95.830683130710256</v>
      </c>
      <c r="CF596" s="22">
        <f t="shared" si="1364"/>
        <v>80.593094892442394</v>
      </c>
      <c r="CG596" s="22">
        <f t="shared" si="1365"/>
        <v>72.978955628117191</v>
      </c>
      <c r="CH596" s="22">
        <f t="shared" si="1366"/>
        <v>64.385102637747565</v>
      </c>
      <c r="CI596" s="22">
        <f t="shared" si="1367"/>
        <v>62.365115834230416</v>
      </c>
      <c r="CJ596" s="22">
        <f t="shared" si="1368"/>
        <v>47.980385002818288</v>
      </c>
      <c r="CK596" s="22">
        <f t="shared" si="1369"/>
        <v>41.991726494126205</v>
      </c>
    </row>
    <row r="597" spans="1:89" x14ac:dyDescent="0.25">
      <c r="A597" t="str">
        <f>VLOOKUP($C597,'Tech Pallet'!$A:$J,10,0)</f>
        <v>NOV</v>
      </c>
      <c r="B597" s="30" t="str">
        <f>VLOOKUP(C597,'Tech Pallet'!A:I,3,0)</f>
        <v>EDF</v>
      </c>
      <c r="C597" s="12">
        <f>VLOOKUP($D597,'DU -UCC'!B:C,2,0)</f>
        <v>68921994</v>
      </c>
      <c r="D597" s="94">
        <v>10075856001706</v>
      </c>
      <c r="E597" s="95" t="s">
        <v>229</v>
      </c>
      <c r="S597" s="95">
        <v>17196</v>
      </c>
      <c r="T597" s="95">
        <v>18852</v>
      </c>
      <c r="U597" s="95">
        <v>29399.250883342967</v>
      </c>
      <c r="V597" s="95">
        <v>25518.812561337814</v>
      </c>
      <c r="W597" s="95">
        <v>32877.243250752734</v>
      </c>
      <c r="X597" s="95">
        <v>41245.922662592093</v>
      </c>
      <c r="Y597" s="95">
        <v>34583.844605654063</v>
      </c>
      <c r="Z597" s="95">
        <v>27536.073204092791</v>
      </c>
      <c r="AA597" s="95">
        <v>21733.560538982565</v>
      </c>
      <c r="AB597" s="95">
        <v>25418.815657371808</v>
      </c>
      <c r="AC597" s="95">
        <v>15854.022896629092</v>
      </c>
      <c r="AD597" s="95">
        <v>16965.067352659771</v>
      </c>
      <c r="AE597" s="23">
        <f t="shared" si="1313"/>
        <v>307180.61361341574</v>
      </c>
      <c r="AF597">
        <f>VLOOKUP($C597,'Tech Pallet'!$A:$I,9,0)</f>
        <v>132</v>
      </c>
      <c r="AG597">
        <f>VLOOKUP($C597,'Tech Pallet'!$A:$H,8,0)</f>
        <v>9.5760000000000012E-3</v>
      </c>
      <c r="AH597" s="25">
        <f t="shared" si="1314"/>
        <v>0</v>
      </c>
      <c r="AI597" s="25">
        <f t="shared" si="1315"/>
        <v>307180.61361341574</v>
      </c>
      <c r="AJ597" s="8">
        <f t="shared" si="1316"/>
        <v>0</v>
      </c>
      <c r="AK597" s="21">
        <f t="shared" si="1317"/>
        <v>0</v>
      </c>
      <c r="AL597" s="20">
        <f t="shared" si="1318"/>
        <v>2327.1258607076952</v>
      </c>
      <c r="AM597" s="21">
        <f t="shared" si="1319"/>
        <v>0</v>
      </c>
      <c r="AN597" s="21">
        <f t="shared" si="1320"/>
        <v>0</v>
      </c>
      <c r="AO597" s="21">
        <f t="shared" si="1321"/>
        <v>0</v>
      </c>
      <c r="AP597" s="21">
        <f t="shared" si="1322"/>
        <v>0</v>
      </c>
      <c r="AQ597" s="21">
        <f t="shared" si="1323"/>
        <v>0</v>
      </c>
      <c r="AR597" s="21">
        <f t="shared" si="1324"/>
        <v>0</v>
      </c>
      <c r="AS597" s="21">
        <f t="shared" si="1325"/>
        <v>0</v>
      </c>
      <c r="AT597" s="21">
        <f t="shared" si="1326"/>
        <v>0</v>
      </c>
      <c r="AU597" s="21">
        <f t="shared" si="1327"/>
        <v>0</v>
      </c>
      <c r="AV597" s="21">
        <f t="shared" si="1328"/>
        <v>0</v>
      </c>
      <c r="AW597" s="21">
        <f t="shared" si="1329"/>
        <v>0</v>
      </c>
      <c r="AX597" s="21">
        <f t="shared" si="1330"/>
        <v>0</v>
      </c>
      <c r="AY597" s="21">
        <f t="shared" si="1331"/>
        <v>130.27272727272728</v>
      </c>
      <c r="AZ597" s="21">
        <f t="shared" si="1332"/>
        <v>142.81818181818181</v>
      </c>
      <c r="BA597" s="21">
        <f t="shared" si="1333"/>
        <v>222.72159760108309</v>
      </c>
      <c r="BB597" s="21">
        <f t="shared" si="1334"/>
        <v>193.32433758589252</v>
      </c>
      <c r="BC597" s="21">
        <f t="shared" si="1335"/>
        <v>249.07002462691466</v>
      </c>
      <c r="BD597" s="21">
        <f t="shared" si="1336"/>
        <v>312.46911108024312</v>
      </c>
      <c r="BE597" s="21">
        <f t="shared" si="1337"/>
        <v>261.99882277010653</v>
      </c>
      <c r="BF597" s="21">
        <f t="shared" si="1338"/>
        <v>208.60661518252115</v>
      </c>
      <c r="BG597" s="21">
        <f t="shared" si="1339"/>
        <v>164.64818590138307</v>
      </c>
      <c r="BH597" s="21">
        <f t="shared" si="1340"/>
        <v>192.56678528311977</v>
      </c>
      <c r="BI597" s="21">
        <f t="shared" si="1341"/>
        <v>120.10623406537191</v>
      </c>
      <c r="BJ597" s="21">
        <f t="shared" si="1342"/>
        <v>128.52323752014979</v>
      </c>
      <c r="BK597" s="17">
        <f t="shared" si="1343"/>
        <v>0</v>
      </c>
      <c r="BL597" s="22">
        <f t="shared" si="1344"/>
        <v>0</v>
      </c>
      <c r="BM597" s="22">
        <f t="shared" si="1345"/>
        <v>2941.5615559620696</v>
      </c>
      <c r="BN597" s="22">
        <f t="shared" si="1346"/>
        <v>0</v>
      </c>
      <c r="BO597" s="22">
        <f t="shared" si="1347"/>
        <v>0</v>
      </c>
      <c r="BP597" s="22">
        <f t="shared" si="1348"/>
        <v>0</v>
      </c>
      <c r="BQ597" s="22">
        <f t="shared" si="1349"/>
        <v>0</v>
      </c>
      <c r="BR597" s="22">
        <f t="shared" si="1350"/>
        <v>0</v>
      </c>
      <c r="BS597" s="22">
        <f t="shared" si="1351"/>
        <v>0</v>
      </c>
      <c r="BT597" s="22">
        <f t="shared" si="1352"/>
        <v>0</v>
      </c>
      <c r="BU597" s="22">
        <f t="shared" si="1353"/>
        <v>0</v>
      </c>
      <c r="BV597" s="22">
        <f t="shared" si="1354"/>
        <v>0</v>
      </c>
      <c r="BW597" s="22">
        <f t="shared" si="1355"/>
        <v>0</v>
      </c>
      <c r="BX597" s="22">
        <f t="shared" si="1356"/>
        <v>0</v>
      </c>
      <c r="BY597" s="22">
        <f t="shared" si="1357"/>
        <v>0</v>
      </c>
      <c r="BZ597" s="22">
        <f t="shared" si="1358"/>
        <v>164.66889600000002</v>
      </c>
      <c r="CA597" s="22">
        <f t="shared" si="1359"/>
        <v>180.52675200000002</v>
      </c>
      <c r="CB597" s="22">
        <f t="shared" si="1360"/>
        <v>281.5272264588923</v>
      </c>
      <c r="CC597" s="22">
        <f t="shared" si="1361"/>
        <v>244.36814908737094</v>
      </c>
      <c r="CD597" s="22">
        <f t="shared" si="1362"/>
        <v>314.83248136920821</v>
      </c>
      <c r="CE597" s="22">
        <f t="shared" si="1363"/>
        <v>394.97095541698195</v>
      </c>
      <c r="CF597" s="22">
        <f t="shared" si="1364"/>
        <v>331.17489594374337</v>
      </c>
      <c r="CG597" s="22">
        <f t="shared" si="1365"/>
        <v>263.68543700239258</v>
      </c>
      <c r="CH597" s="22">
        <f t="shared" si="1366"/>
        <v>208.12057572129706</v>
      </c>
      <c r="CI597" s="22">
        <f t="shared" si="1367"/>
        <v>243.41057873499247</v>
      </c>
      <c r="CJ597" s="22">
        <f t="shared" si="1368"/>
        <v>151.81812325812021</v>
      </c>
      <c r="CK597" s="22">
        <f t="shared" si="1369"/>
        <v>162.45748496906998</v>
      </c>
    </row>
    <row r="598" spans="1:89" x14ac:dyDescent="0.25">
      <c r="A598" t="str">
        <f>VLOOKUP($C598,'Tech Pallet'!$A:$J,10,0)</f>
        <v>NOV</v>
      </c>
      <c r="B598" s="30" t="str">
        <f>VLOOKUP(C598,'Tech Pallet'!A:I,3,0)</f>
        <v>PG</v>
      </c>
      <c r="C598" s="12">
        <f>VLOOKUP($D598,'DU -UCC'!B:C,2,0)</f>
        <v>64776952</v>
      </c>
      <c r="D598" s="94">
        <v>10077567274424</v>
      </c>
      <c r="E598" s="95" t="s">
        <v>230</v>
      </c>
      <c r="S598" s="95">
        <v>8606</v>
      </c>
      <c r="T598" s="95">
        <v>10798</v>
      </c>
      <c r="U598" s="95">
        <v>17525.507772663739</v>
      </c>
      <c r="V598" s="95">
        <v>20994.971916970218</v>
      </c>
      <c r="W598" s="95">
        <v>34453.967188541079</v>
      </c>
      <c r="X598" s="95">
        <v>51397.871264922942</v>
      </c>
      <c r="Y598" s="95">
        <v>38458.170642739162</v>
      </c>
      <c r="Z598" s="95">
        <v>19805.378050251591</v>
      </c>
      <c r="AA598" s="95">
        <v>13081.459190768339</v>
      </c>
      <c r="AB598" s="95">
        <v>7621.4834317282848</v>
      </c>
      <c r="AC598" s="95">
        <v>5900.3613400713093</v>
      </c>
      <c r="AD598" s="95">
        <v>6149.7466986190229</v>
      </c>
      <c r="AE598" s="23">
        <f t="shared" si="1313"/>
        <v>234792.91749727569</v>
      </c>
      <c r="AF598">
        <f>VLOOKUP($C598,'Tech Pallet'!$A:$I,9,0)</f>
        <v>130</v>
      </c>
      <c r="AG598">
        <f>VLOOKUP($C598,'Tech Pallet'!$A:$H,8,0)</f>
        <v>5.0940000000000004E-3</v>
      </c>
      <c r="AH598" s="25">
        <f t="shared" si="1314"/>
        <v>0</v>
      </c>
      <c r="AI598" s="25">
        <f t="shared" si="1315"/>
        <v>234792.91749727569</v>
      </c>
      <c r="AJ598" s="8">
        <f t="shared" si="1316"/>
        <v>0</v>
      </c>
      <c r="AK598" s="21">
        <f t="shared" si="1317"/>
        <v>0</v>
      </c>
      <c r="AL598" s="20">
        <f t="shared" si="1318"/>
        <v>1806.0993653636592</v>
      </c>
      <c r="AM598" s="21">
        <f t="shared" si="1319"/>
        <v>0</v>
      </c>
      <c r="AN598" s="21">
        <f t="shared" si="1320"/>
        <v>0</v>
      </c>
      <c r="AO598" s="21">
        <f t="shared" si="1321"/>
        <v>0</v>
      </c>
      <c r="AP598" s="21">
        <f t="shared" si="1322"/>
        <v>0</v>
      </c>
      <c r="AQ598" s="21">
        <f t="shared" si="1323"/>
        <v>0</v>
      </c>
      <c r="AR598" s="21">
        <f t="shared" si="1324"/>
        <v>0</v>
      </c>
      <c r="AS598" s="21">
        <f t="shared" si="1325"/>
        <v>0</v>
      </c>
      <c r="AT598" s="21">
        <f t="shared" si="1326"/>
        <v>0</v>
      </c>
      <c r="AU598" s="21">
        <f t="shared" si="1327"/>
        <v>0</v>
      </c>
      <c r="AV598" s="21">
        <f t="shared" si="1328"/>
        <v>0</v>
      </c>
      <c r="AW598" s="21">
        <f t="shared" si="1329"/>
        <v>0</v>
      </c>
      <c r="AX598" s="21">
        <f t="shared" si="1330"/>
        <v>0</v>
      </c>
      <c r="AY598" s="21">
        <f t="shared" si="1331"/>
        <v>66.2</v>
      </c>
      <c r="AZ598" s="21">
        <f t="shared" si="1332"/>
        <v>83.061538461538461</v>
      </c>
      <c r="BA598" s="21">
        <f t="shared" si="1333"/>
        <v>134.81159825125954</v>
      </c>
      <c r="BB598" s="21">
        <f t="shared" si="1334"/>
        <v>161.49978397669398</v>
      </c>
      <c r="BC598" s="21">
        <f t="shared" si="1335"/>
        <v>265.0305168349314</v>
      </c>
      <c r="BD598" s="21">
        <f t="shared" si="1336"/>
        <v>395.36824049940725</v>
      </c>
      <c r="BE598" s="21">
        <f t="shared" si="1337"/>
        <v>295.8320818672243</v>
      </c>
      <c r="BF598" s="21">
        <f t="shared" si="1338"/>
        <v>152.34906192501225</v>
      </c>
      <c r="BG598" s="21">
        <f t="shared" si="1339"/>
        <v>100.62660915975646</v>
      </c>
      <c r="BH598" s="21">
        <f t="shared" si="1340"/>
        <v>58.626795628679112</v>
      </c>
      <c r="BI598" s="21">
        <f t="shared" si="1341"/>
        <v>45.387394923625457</v>
      </c>
      <c r="BJ598" s="21">
        <f t="shared" si="1342"/>
        <v>47.305743835530947</v>
      </c>
      <c r="BK598" s="17">
        <f t="shared" si="1343"/>
        <v>0</v>
      </c>
      <c r="BL598" s="22">
        <f t="shared" si="1344"/>
        <v>0</v>
      </c>
      <c r="BM598" s="22">
        <f t="shared" si="1345"/>
        <v>1196.0351217311224</v>
      </c>
      <c r="BN598" s="22">
        <f t="shared" si="1346"/>
        <v>0</v>
      </c>
      <c r="BO598" s="22">
        <f t="shared" si="1347"/>
        <v>0</v>
      </c>
      <c r="BP598" s="22">
        <f t="shared" si="1348"/>
        <v>0</v>
      </c>
      <c r="BQ598" s="22">
        <f t="shared" si="1349"/>
        <v>0</v>
      </c>
      <c r="BR598" s="22">
        <f t="shared" si="1350"/>
        <v>0</v>
      </c>
      <c r="BS598" s="22">
        <f t="shared" si="1351"/>
        <v>0</v>
      </c>
      <c r="BT598" s="22">
        <f t="shared" si="1352"/>
        <v>0</v>
      </c>
      <c r="BU598" s="22">
        <f t="shared" si="1353"/>
        <v>0</v>
      </c>
      <c r="BV598" s="22">
        <f t="shared" si="1354"/>
        <v>0</v>
      </c>
      <c r="BW598" s="22">
        <f t="shared" si="1355"/>
        <v>0</v>
      </c>
      <c r="BX598" s="22">
        <f t="shared" si="1356"/>
        <v>0</v>
      </c>
      <c r="BY598" s="22">
        <f t="shared" si="1357"/>
        <v>0</v>
      </c>
      <c r="BZ598" s="22">
        <f t="shared" si="1358"/>
        <v>43.838964000000004</v>
      </c>
      <c r="CA598" s="22">
        <f t="shared" si="1359"/>
        <v>55.005012000000008</v>
      </c>
      <c r="CB598" s="22">
        <f t="shared" si="1360"/>
        <v>89.274936593949093</v>
      </c>
      <c r="CC598" s="22">
        <f t="shared" si="1361"/>
        <v>106.94838694504631</v>
      </c>
      <c r="CD598" s="22">
        <f t="shared" si="1362"/>
        <v>175.50850885842826</v>
      </c>
      <c r="CE598" s="22">
        <f t="shared" si="1363"/>
        <v>261.82075622351749</v>
      </c>
      <c r="CF598" s="22">
        <f t="shared" si="1364"/>
        <v>195.90592125411331</v>
      </c>
      <c r="CG598" s="22">
        <f t="shared" si="1365"/>
        <v>100.88859578798161</v>
      </c>
      <c r="CH598" s="22">
        <f t="shared" si="1366"/>
        <v>66.636953117773928</v>
      </c>
      <c r="CI598" s="22">
        <f t="shared" si="1367"/>
        <v>38.823836601223888</v>
      </c>
      <c r="CJ598" s="22">
        <f t="shared" si="1368"/>
        <v>30.056440666323251</v>
      </c>
      <c r="CK598" s="22">
        <f t="shared" si="1369"/>
        <v>31.326809682765305</v>
      </c>
    </row>
    <row r="599" spans="1:89" x14ac:dyDescent="0.25">
      <c r="A599" t="str">
        <f>VLOOKUP($C599,'Tech Pallet'!$A:$J,10,0)</f>
        <v>NOV</v>
      </c>
      <c r="B599" s="30" t="str">
        <f>VLOOKUP(C599,'Tech Pallet'!A:I,3,0)</f>
        <v>Dough Bites</v>
      </c>
      <c r="C599" s="12">
        <f>VLOOKUP($D599,'DU -UCC'!B:C,2,0)</f>
        <v>69665113</v>
      </c>
      <c r="D599" s="94">
        <v>10076840002303</v>
      </c>
      <c r="E599" s="95" t="s">
        <v>231</v>
      </c>
      <c r="S599" s="95">
        <v>17560</v>
      </c>
      <c r="T599" s="95">
        <v>19071</v>
      </c>
      <c r="U599" s="95">
        <v>25689.215048603583</v>
      </c>
      <c r="V599" s="95">
        <v>26067.3183191057</v>
      </c>
      <c r="W599" s="95">
        <v>49191.093160011485</v>
      </c>
      <c r="X599" s="95">
        <v>24951.66285360033</v>
      </c>
      <c r="Y599" s="95">
        <v>22543.948360710638</v>
      </c>
      <c r="Z599" s="95">
        <v>17844.565573058368</v>
      </c>
      <c r="AA599" s="95">
        <v>20754.91857859509</v>
      </c>
      <c r="AB599" s="95">
        <v>17387.915397535704</v>
      </c>
      <c r="AC599" s="95">
        <v>14706.720175218699</v>
      </c>
      <c r="AD599" s="95">
        <v>15262.850682524824</v>
      </c>
      <c r="AE599" s="23">
        <f t="shared" si="1313"/>
        <v>271031.20814896451</v>
      </c>
      <c r="AF599">
        <f>VLOOKUP($C599,'Tech Pallet'!$A:$I,9,0)</f>
        <v>256</v>
      </c>
      <c r="AG599">
        <f>VLOOKUP($C599,'Tech Pallet'!$A:$H,8,0)</f>
        <v>1.8160000000000001E-3</v>
      </c>
      <c r="AH599" s="25">
        <f t="shared" si="1314"/>
        <v>0</v>
      </c>
      <c r="AI599" s="25">
        <f t="shared" si="1315"/>
        <v>271031.20814896451</v>
      </c>
      <c r="AJ599" s="8">
        <f t="shared" si="1316"/>
        <v>0</v>
      </c>
      <c r="AK599" s="21">
        <f t="shared" si="1317"/>
        <v>0</v>
      </c>
      <c r="AL599" s="20">
        <f t="shared" si="1318"/>
        <v>1058.7156568318926</v>
      </c>
      <c r="AM599" s="21">
        <f t="shared" si="1319"/>
        <v>0</v>
      </c>
      <c r="AN599" s="21">
        <f t="shared" si="1320"/>
        <v>0</v>
      </c>
      <c r="AO599" s="21">
        <f t="shared" si="1321"/>
        <v>0</v>
      </c>
      <c r="AP599" s="21">
        <f t="shared" si="1322"/>
        <v>0</v>
      </c>
      <c r="AQ599" s="21">
        <f t="shared" si="1323"/>
        <v>0</v>
      </c>
      <c r="AR599" s="21">
        <f t="shared" si="1324"/>
        <v>0</v>
      </c>
      <c r="AS599" s="21">
        <f t="shared" si="1325"/>
        <v>0</v>
      </c>
      <c r="AT599" s="21">
        <f t="shared" si="1326"/>
        <v>0</v>
      </c>
      <c r="AU599" s="21">
        <f t="shared" si="1327"/>
        <v>0</v>
      </c>
      <c r="AV599" s="21">
        <f t="shared" si="1328"/>
        <v>0</v>
      </c>
      <c r="AW599" s="21">
        <f t="shared" si="1329"/>
        <v>0</v>
      </c>
      <c r="AX599" s="21">
        <f t="shared" si="1330"/>
        <v>0</v>
      </c>
      <c r="AY599" s="21">
        <f t="shared" si="1331"/>
        <v>68.59375</v>
      </c>
      <c r="AZ599" s="21">
        <f t="shared" si="1332"/>
        <v>74.49609375</v>
      </c>
      <c r="BA599" s="21">
        <f t="shared" si="1333"/>
        <v>100.34849628360774</v>
      </c>
      <c r="BB599" s="21">
        <f t="shared" si="1334"/>
        <v>101.82546218400664</v>
      </c>
      <c r="BC599" s="21">
        <f t="shared" si="1335"/>
        <v>192.15270765629487</v>
      </c>
      <c r="BD599" s="21">
        <f t="shared" si="1336"/>
        <v>97.467433021876289</v>
      </c>
      <c r="BE599" s="21">
        <f t="shared" si="1337"/>
        <v>88.062298284025928</v>
      </c>
      <c r="BF599" s="21">
        <f t="shared" si="1338"/>
        <v>69.705334269759248</v>
      </c>
      <c r="BG599" s="21">
        <f t="shared" si="1339"/>
        <v>81.073900697637072</v>
      </c>
      <c r="BH599" s="21">
        <f t="shared" si="1340"/>
        <v>67.921544521623844</v>
      </c>
      <c r="BI599" s="21">
        <f t="shared" si="1341"/>
        <v>57.448125684448044</v>
      </c>
      <c r="BJ599" s="21">
        <f t="shared" si="1342"/>
        <v>59.620510478612594</v>
      </c>
      <c r="BK599" s="17">
        <f t="shared" si="1343"/>
        <v>0</v>
      </c>
      <c r="BL599" s="22">
        <f t="shared" si="1344"/>
        <v>0</v>
      </c>
      <c r="BM599" s="22">
        <f t="shared" si="1345"/>
        <v>492.19267399851958</v>
      </c>
      <c r="BN599" s="22">
        <f t="shared" si="1346"/>
        <v>0</v>
      </c>
      <c r="BO599" s="22">
        <f t="shared" si="1347"/>
        <v>0</v>
      </c>
      <c r="BP599" s="22">
        <f t="shared" si="1348"/>
        <v>0</v>
      </c>
      <c r="BQ599" s="22">
        <f t="shared" si="1349"/>
        <v>0</v>
      </c>
      <c r="BR599" s="22">
        <f t="shared" si="1350"/>
        <v>0</v>
      </c>
      <c r="BS599" s="22">
        <f t="shared" si="1351"/>
        <v>0</v>
      </c>
      <c r="BT599" s="22">
        <f t="shared" si="1352"/>
        <v>0</v>
      </c>
      <c r="BU599" s="22">
        <f t="shared" si="1353"/>
        <v>0</v>
      </c>
      <c r="BV599" s="22">
        <f t="shared" si="1354"/>
        <v>0</v>
      </c>
      <c r="BW599" s="22">
        <f t="shared" si="1355"/>
        <v>0</v>
      </c>
      <c r="BX599" s="22">
        <f t="shared" si="1356"/>
        <v>0</v>
      </c>
      <c r="BY599" s="22">
        <f t="shared" si="1357"/>
        <v>0</v>
      </c>
      <c r="BZ599" s="22">
        <f t="shared" si="1358"/>
        <v>31.888960000000001</v>
      </c>
      <c r="CA599" s="22">
        <f t="shared" si="1359"/>
        <v>34.632936000000001</v>
      </c>
      <c r="CB599" s="22">
        <f t="shared" si="1360"/>
        <v>46.651614528264112</v>
      </c>
      <c r="CC599" s="22">
        <f t="shared" si="1361"/>
        <v>47.338250067495956</v>
      </c>
      <c r="CD599" s="22">
        <f t="shared" si="1362"/>
        <v>89.331025178580859</v>
      </c>
      <c r="CE599" s="22">
        <f t="shared" si="1363"/>
        <v>45.312219742138204</v>
      </c>
      <c r="CF599" s="22">
        <f t="shared" si="1364"/>
        <v>40.939810223050522</v>
      </c>
      <c r="CG599" s="22">
        <f t="shared" si="1365"/>
        <v>32.405731080673995</v>
      </c>
      <c r="CH599" s="22">
        <f t="shared" si="1366"/>
        <v>37.690932138728684</v>
      </c>
      <c r="CI599" s="22">
        <f t="shared" si="1367"/>
        <v>31.576454361924842</v>
      </c>
      <c r="CJ599" s="22">
        <f t="shared" si="1368"/>
        <v>26.707403838197159</v>
      </c>
      <c r="CK599" s="22">
        <f t="shared" si="1369"/>
        <v>27.717336839465084</v>
      </c>
    </row>
    <row r="600" spans="1:89" x14ac:dyDescent="0.25">
      <c r="A600" t="str">
        <f>VLOOKUP($C600,'Tech Pallet'!$A:$J,10,0)</f>
        <v>NOV</v>
      </c>
      <c r="B600" s="30" t="str">
        <f>VLOOKUP(C600,'Tech Pallet'!A:I,3,0)</f>
        <v>ESS</v>
      </c>
      <c r="C600" s="12">
        <f>VLOOKUP($D600,'DU -UCC'!B:C,2,0)</f>
        <v>64874636</v>
      </c>
      <c r="D600" s="94">
        <v>10075856000891</v>
      </c>
      <c r="E600" s="95" t="s">
        <v>232</v>
      </c>
      <c r="S600" s="95">
        <v>9822</v>
      </c>
      <c r="T600" s="95">
        <v>8304</v>
      </c>
      <c r="U600" s="95">
        <v>11007.480000000001</v>
      </c>
      <c r="V600" s="95">
        <v>12136.74</v>
      </c>
      <c r="W600" s="95">
        <v>11350.59</v>
      </c>
      <c r="X600" s="95">
        <v>9816.1800000000021</v>
      </c>
      <c r="Y600" s="95">
        <v>8423.119999999999</v>
      </c>
      <c r="Z600" s="95">
        <v>11530.960000000003</v>
      </c>
      <c r="AA600" s="95">
        <v>8218.7800000000007</v>
      </c>
      <c r="AB600" s="95">
        <v>7291.9099999999989</v>
      </c>
      <c r="AC600" s="95">
        <v>6334.79</v>
      </c>
      <c r="AD600" s="95">
        <v>4572.8100000000004</v>
      </c>
      <c r="AE600" s="23">
        <f t="shared" si="1313"/>
        <v>108809.36</v>
      </c>
      <c r="AF600">
        <f>VLOOKUP($C600,'Tech Pallet'!$A:$I,9,0)</f>
        <v>189</v>
      </c>
      <c r="AG600">
        <f>VLOOKUP($C600,'Tech Pallet'!$A:$H,8,0)</f>
        <v>2.8380000000000002E-3</v>
      </c>
      <c r="AH600" s="25">
        <f t="shared" si="1314"/>
        <v>0</v>
      </c>
      <c r="AI600" s="25">
        <f t="shared" si="1315"/>
        <v>108809.36</v>
      </c>
      <c r="AJ600" s="8">
        <f t="shared" si="1316"/>
        <v>0</v>
      </c>
      <c r="AK600" s="21">
        <f t="shared" si="1317"/>
        <v>0</v>
      </c>
      <c r="AL600" s="20">
        <f t="shared" si="1318"/>
        <v>575.71089947089945</v>
      </c>
      <c r="AM600" s="21">
        <f t="shared" si="1319"/>
        <v>0</v>
      </c>
      <c r="AN600" s="21">
        <f t="shared" si="1320"/>
        <v>0</v>
      </c>
      <c r="AO600" s="21">
        <f t="shared" si="1321"/>
        <v>0</v>
      </c>
      <c r="AP600" s="21">
        <f t="shared" si="1322"/>
        <v>0</v>
      </c>
      <c r="AQ600" s="21">
        <f t="shared" si="1323"/>
        <v>0</v>
      </c>
      <c r="AR600" s="21">
        <f t="shared" si="1324"/>
        <v>0</v>
      </c>
      <c r="AS600" s="21">
        <f t="shared" si="1325"/>
        <v>0</v>
      </c>
      <c r="AT600" s="21">
        <f t="shared" si="1326"/>
        <v>0</v>
      </c>
      <c r="AU600" s="21">
        <f t="shared" si="1327"/>
        <v>0</v>
      </c>
      <c r="AV600" s="21">
        <f t="shared" si="1328"/>
        <v>0</v>
      </c>
      <c r="AW600" s="21">
        <f t="shared" si="1329"/>
        <v>0</v>
      </c>
      <c r="AX600" s="21">
        <f t="shared" si="1330"/>
        <v>0</v>
      </c>
      <c r="AY600" s="21">
        <f t="shared" si="1331"/>
        <v>51.968253968253968</v>
      </c>
      <c r="AZ600" s="21">
        <f t="shared" si="1332"/>
        <v>43.936507936507937</v>
      </c>
      <c r="BA600" s="21">
        <f t="shared" si="1333"/>
        <v>58.240634920634925</v>
      </c>
      <c r="BB600" s="21">
        <f t="shared" si="1334"/>
        <v>64.215555555555554</v>
      </c>
      <c r="BC600" s="21">
        <f t="shared" si="1335"/>
        <v>60.056031746031749</v>
      </c>
      <c r="BD600" s="21">
        <f t="shared" si="1336"/>
        <v>51.937460317460328</v>
      </c>
      <c r="BE600" s="21">
        <f t="shared" si="1337"/>
        <v>44.566772486772479</v>
      </c>
      <c r="BF600" s="21">
        <f t="shared" si="1338"/>
        <v>61.010370370370381</v>
      </c>
      <c r="BG600" s="21">
        <f t="shared" si="1339"/>
        <v>43.485608465608472</v>
      </c>
      <c r="BH600" s="21">
        <f t="shared" si="1340"/>
        <v>38.581534391534383</v>
      </c>
      <c r="BI600" s="21">
        <f t="shared" si="1341"/>
        <v>33.517407407407404</v>
      </c>
      <c r="BJ600" s="21">
        <f t="shared" si="1342"/>
        <v>24.194761904761908</v>
      </c>
      <c r="BK600" s="17">
        <f t="shared" si="1343"/>
        <v>0</v>
      </c>
      <c r="BL600" s="22">
        <f t="shared" si="1344"/>
        <v>0</v>
      </c>
      <c r="BM600" s="22">
        <f t="shared" si="1345"/>
        <v>308.80096368000005</v>
      </c>
      <c r="BN600" s="22">
        <f t="shared" si="1346"/>
        <v>0</v>
      </c>
      <c r="BO600" s="22">
        <f t="shared" si="1347"/>
        <v>0</v>
      </c>
      <c r="BP600" s="22">
        <f t="shared" si="1348"/>
        <v>0</v>
      </c>
      <c r="BQ600" s="22">
        <f t="shared" si="1349"/>
        <v>0</v>
      </c>
      <c r="BR600" s="22">
        <f t="shared" si="1350"/>
        <v>0</v>
      </c>
      <c r="BS600" s="22">
        <f t="shared" si="1351"/>
        <v>0</v>
      </c>
      <c r="BT600" s="22">
        <f t="shared" si="1352"/>
        <v>0</v>
      </c>
      <c r="BU600" s="22">
        <f t="shared" si="1353"/>
        <v>0</v>
      </c>
      <c r="BV600" s="22">
        <f t="shared" si="1354"/>
        <v>0</v>
      </c>
      <c r="BW600" s="22">
        <f t="shared" si="1355"/>
        <v>0</v>
      </c>
      <c r="BX600" s="22">
        <f t="shared" si="1356"/>
        <v>0</v>
      </c>
      <c r="BY600" s="22">
        <f t="shared" si="1357"/>
        <v>0</v>
      </c>
      <c r="BZ600" s="22">
        <f t="shared" si="1358"/>
        <v>27.874836000000002</v>
      </c>
      <c r="CA600" s="22">
        <f t="shared" si="1359"/>
        <v>23.566752000000001</v>
      </c>
      <c r="CB600" s="22">
        <f t="shared" si="1360"/>
        <v>31.239228240000006</v>
      </c>
      <c r="CC600" s="22">
        <f t="shared" si="1361"/>
        <v>34.444068120000004</v>
      </c>
      <c r="CD600" s="22">
        <f t="shared" si="1362"/>
        <v>32.212974420000002</v>
      </c>
      <c r="CE600" s="22">
        <f t="shared" si="1363"/>
        <v>27.85831884000001</v>
      </c>
      <c r="CF600" s="22">
        <f t="shared" si="1364"/>
        <v>23.904814559999998</v>
      </c>
      <c r="CG600" s="22">
        <f t="shared" si="1365"/>
        <v>32.724864480000008</v>
      </c>
      <c r="CH600" s="22">
        <f t="shared" si="1366"/>
        <v>23.324897640000003</v>
      </c>
      <c r="CI600" s="22">
        <f t="shared" si="1367"/>
        <v>20.694440579999998</v>
      </c>
      <c r="CJ600" s="22">
        <f t="shared" si="1368"/>
        <v>17.978134020000002</v>
      </c>
      <c r="CK600" s="22">
        <f t="shared" si="1369"/>
        <v>12.977634780000002</v>
      </c>
    </row>
    <row r="601" spans="1:89" x14ac:dyDescent="0.25">
      <c r="A601" t="str">
        <f>VLOOKUP($C601,'Tech Pallet'!$A:$J,10,0)</f>
        <v>PIC</v>
      </c>
      <c r="B601" s="30" t="str">
        <f>VLOOKUP(C601,'Tech Pallet'!A:I,3,0)</f>
        <v>48oz</v>
      </c>
      <c r="C601" s="12">
        <f>VLOOKUP($D601,'DU -UCC'!B:C,2,0)</f>
        <v>64341962</v>
      </c>
      <c r="D601" s="94">
        <v>10077567457285</v>
      </c>
      <c r="E601" s="95" t="s">
        <v>233</v>
      </c>
      <c r="S601" s="95">
        <v>22440</v>
      </c>
      <c r="T601" s="95">
        <v>18953</v>
      </c>
      <c r="U601" s="95">
        <v>30464.765503146697</v>
      </c>
      <c r="V601" s="95">
        <v>23222.774908495234</v>
      </c>
      <c r="W601" s="95">
        <v>28906.67601979633</v>
      </c>
      <c r="X601" s="95">
        <v>29228.343766366863</v>
      </c>
      <c r="Y601" s="95">
        <v>26599.906739521248</v>
      </c>
      <c r="Z601" s="95">
        <v>25955.078546327015</v>
      </c>
      <c r="AA601" s="95">
        <v>15320.898878046948</v>
      </c>
      <c r="AB601" s="95">
        <v>16481.89924179592</v>
      </c>
      <c r="AC601" s="95">
        <v>24491.31569035802</v>
      </c>
      <c r="AD601" s="95">
        <v>17619.328083898199</v>
      </c>
      <c r="AE601" s="23">
        <f t="shared" si="1313"/>
        <v>279683.98737775249</v>
      </c>
      <c r="AF601">
        <f>VLOOKUP($C601,'Tech Pallet'!$A:$I,9,0)</f>
        <v>176</v>
      </c>
      <c r="AG601">
        <f>VLOOKUP($C601,'Tech Pallet'!$A:$H,8,0)</f>
        <v>8.513999999999999E-3</v>
      </c>
      <c r="AH601" s="25">
        <f t="shared" si="1314"/>
        <v>0</v>
      </c>
      <c r="AI601" s="25">
        <f t="shared" si="1315"/>
        <v>279683.98737775249</v>
      </c>
      <c r="AJ601" s="8">
        <f t="shared" si="1316"/>
        <v>0</v>
      </c>
      <c r="AK601" s="21">
        <f t="shared" si="1317"/>
        <v>0</v>
      </c>
      <c r="AL601" s="20">
        <f t="shared" si="1318"/>
        <v>1589.113564646321</v>
      </c>
      <c r="AM601" s="21">
        <f t="shared" si="1319"/>
        <v>0</v>
      </c>
      <c r="AN601" s="21">
        <f t="shared" si="1320"/>
        <v>0</v>
      </c>
      <c r="AO601" s="21">
        <f t="shared" si="1321"/>
        <v>0</v>
      </c>
      <c r="AP601" s="21">
        <f t="shared" si="1322"/>
        <v>0</v>
      </c>
      <c r="AQ601" s="21">
        <f t="shared" si="1323"/>
        <v>0</v>
      </c>
      <c r="AR601" s="21">
        <f t="shared" si="1324"/>
        <v>0</v>
      </c>
      <c r="AS601" s="21">
        <f t="shared" si="1325"/>
        <v>0</v>
      </c>
      <c r="AT601" s="21">
        <f t="shared" si="1326"/>
        <v>0</v>
      </c>
      <c r="AU601" s="21">
        <f t="shared" si="1327"/>
        <v>0</v>
      </c>
      <c r="AV601" s="21">
        <f t="shared" si="1328"/>
        <v>0</v>
      </c>
      <c r="AW601" s="21">
        <f t="shared" si="1329"/>
        <v>0</v>
      </c>
      <c r="AX601" s="21">
        <f t="shared" si="1330"/>
        <v>0</v>
      </c>
      <c r="AY601" s="21">
        <f t="shared" si="1331"/>
        <v>127.5</v>
      </c>
      <c r="AZ601" s="21">
        <f t="shared" si="1332"/>
        <v>107.6875</v>
      </c>
      <c r="BA601" s="21">
        <f t="shared" si="1333"/>
        <v>173.09525854060624</v>
      </c>
      <c r="BB601" s="21">
        <f t="shared" si="1334"/>
        <v>131.94758470735928</v>
      </c>
      <c r="BC601" s="21">
        <f t="shared" si="1335"/>
        <v>164.24247738520643</v>
      </c>
      <c r="BD601" s="21">
        <f t="shared" si="1336"/>
        <v>166.07013503617534</v>
      </c>
      <c r="BE601" s="21">
        <f t="shared" si="1337"/>
        <v>151.1358337472798</v>
      </c>
      <c r="BF601" s="21">
        <f t="shared" si="1338"/>
        <v>147.47203719503986</v>
      </c>
      <c r="BG601" s="21">
        <f t="shared" si="1339"/>
        <v>87.050561807084932</v>
      </c>
      <c r="BH601" s="21">
        <f t="shared" si="1340"/>
        <v>93.647154782931366</v>
      </c>
      <c r="BI601" s="21">
        <f t="shared" si="1341"/>
        <v>139.1552027861251</v>
      </c>
      <c r="BJ601" s="21">
        <f t="shared" si="1342"/>
        <v>100.10981865851249</v>
      </c>
      <c r="BK601" s="17">
        <f t="shared" si="1343"/>
        <v>0</v>
      </c>
      <c r="BL601" s="22">
        <f t="shared" si="1344"/>
        <v>0</v>
      </c>
      <c r="BM601" s="22">
        <f t="shared" si="1345"/>
        <v>2381.2294685341844</v>
      </c>
      <c r="BN601" s="22">
        <f t="shared" si="1346"/>
        <v>0</v>
      </c>
      <c r="BO601" s="22">
        <f t="shared" si="1347"/>
        <v>0</v>
      </c>
      <c r="BP601" s="22">
        <f t="shared" si="1348"/>
        <v>0</v>
      </c>
      <c r="BQ601" s="22">
        <f t="shared" si="1349"/>
        <v>0</v>
      </c>
      <c r="BR601" s="22">
        <f t="shared" si="1350"/>
        <v>0</v>
      </c>
      <c r="BS601" s="22">
        <f t="shared" si="1351"/>
        <v>0</v>
      </c>
      <c r="BT601" s="22">
        <f t="shared" si="1352"/>
        <v>0</v>
      </c>
      <c r="BU601" s="22">
        <f t="shared" si="1353"/>
        <v>0</v>
      </c>
      <c r="BV601" s="22">
        <f t="shared" si="1354"/>
        <v>0</v>
      </c>
      <c r="BW601" s="22">
        <f t="shared" si="1355"/>
        <v>0</v>
      </c>
      <c r="BX601" s="22">
        <f t="shared" si="1356"/>
        <v>0</v>
      </c>
      <c r="BY601" s="22">
        <f t="shared" si="1357"/>
        <v>0</v>
      </c>
      <c r="BZ601" s="22">
        <f t="shared" si="1358"/>
        <v>191.05415999999997</v>
      </c>
      <c r="CA601" s="22">
        <f t="shared" si="1359"/>
        <v>161.36584199999999</v>
      </c>
      <c r="CB601" s="22">
        <f t="shared" si="1360"/>
        <v>259.37701349379097</v>
      </c>
      <c r="CC601" s="22">
        <f t="shared" si="1361"/>
        <v>197.71870557092839</v>
      </c>
      <c r="CD601" s="22">
        <f t="shared" si="1362"/>
        <v>246.11143963254594</v>
      </c>
      <c r="CE601" s="22">
        <f t="shared" si="1363"/>
        <v>248.85011882684745</v>
      </c>
      <c r="CF601" s="22">
        <f t="shared" si="1364"/>
        <v>226.47160598028387</v>
      </c>
      <c r="CG601" s="22">
        <f t="shared" si="1365"/>
        <v>220.98153874342819</v>
      </c>
      <c r="CH601" s="22">
        <f t="shared" si="1366"/>
        <v>130.4421330476917</v>
      </c>
      <c r="CI601" s="22">
        <f t="shared" si="1367"/>
        <v>140.32689014465043</v>
      </c>
      <c r="CJ601" s="22">
        <f t="shared" si="1368"/>
        <v>208.51906178770815</v>
      </c>
      <c r="CK601" s="22">
        <f t="shared" si="1369"/>
        <v>150.01095930630925</v>
      </c>
    </row>
    <row r="602" spans="1:89" x14ac:dyDescent="0.25">
      <c r="A602" t="str">
        <f>VLOOKUP($C602,'Tech Pallet'!$A:$J,10,0)</f>
        <v>PIC</v>
      </c>
      <c r="B602" s="30" t="str">
        <f>VLOOKUP(C602,'Tech Pallet'!A:I,3,0)</f>
        <v>BJ PTS</v>
      </c>
      <c r="C602" s="12">
        <f>VLOOKUP($D602,'DU -UCC'!B:C,2,0)</f>
        <v>69986507</v>
      </c>
      <c r="D602" s="94">
        <v>10076840001740</v>
      </c>
      <c r="E602" s="95" t="s">
        <v>234</v>
      </c>
      <c r="S602" s="95">
        <v>18858</v>
      </c>
      <c r="T602" s="95">
        <v>20665</v>
      </c>
      <c r="U602" s="95">
        <v>25199.374889952338</v>
      </c>
      <c r="V602" s="95">
        <v>21501.789271535821</v>
      </c>
      <c r="W602" s="95">
        <v>23218.354408365904</v>
      </c>
      <c r="X602" s="95">
        <v>22314.494187803932</v>
      </c>
      <c r="Y602" s="95">
        <v>24771.569092827183</v>
      </c>
      <c r="Z602" s="95">
        <v>20850.433548050751</v>
      </c>
      <c r="AA602" s="95">
        <v>18615.731631182778</v>
      </c>
      <c r="AB602" s="95">
        <v>15145.747111461502</v>
      </c>
      <c r="AC602" s="95">
        <v>17640.260334769762</v>
      </c>
      <c r="AD602" s="95">
        <v>15856.286533348426</v>
      </c>
      <c r="AE602" s="23">
        <f t="shared" si="1313"/>
        <v>244637.04100929841</v>
      </c>
      <c r="AF602">
        <f>VLOOKUP($C602,'Tech Pallet'!$A:$I,9,0)</f>
        <v>240</v>
      </c>
      <c r="AG602">
        <f>VLOOKUP($C602,'Tech Pallet'!$A:$H,8,0)</f>
        <v>3.7839999999999996E-3</v>
      </c>
      <c r="AH602" s="25">
        <f t="shared" si="1314"/>
        <v>0</v>
      </c>
      <c r="AI602" s="25">
        <f t="shared" si="1315"/>
        <v>244637.04100929841</v>
      </c>
      <c r="AJ602" s="8">
        <f t="shared" si="1316"/>
        <v>0</v>
      </c>
      <c r="AK602" s="21">
        <f t="shared" si="1317"/>
        <v>0</v>
      </c>
      <c r="AL602" s="20">
        <f t="shared" si="1318"/>
        <v>1019.3210042054101</v>
      </c>
      <c r="AM602" s="21">
        <f t="shared" si="1319"/>
        <v>0</v>
      </c>
      <c r="AN602" s="21">
        <f t="shared" si="1320"/>
        <v>0</v>
      </c>
      <c r="AO602" s="21">
        <f t="shared" si="1321"/>
        <v>0</v>
      </c>
      <c r="AP602" s="21">
        <f t="shared" si="1322"/>
        <v>0</v>
      </c>
      <c r="AQ602" s="21">
        <f t="shared" si="1323"/>
        <v>0</v>
      </c>
      <c r="AR602" s="21">
        <f t="shared" si="1324"/>
        <v>0</v>
      </c>
      <c r="AS602" s="21">
        <f t="shared" si="1325"/>
        <v>0</v>
      </c>
      <c r="AT602" s="21">
        <f t="shared" si="1326"/>
        <v>0</v>
      </c>
      <c r="AU602" s="21">
        <f t="shared" si="1327"/>
        <v>0</v>
      </c>
      <c r="AV602" s="21">
        <f t="shared" si="1328"/>
        <v>0</v>
      </c>
      <c r="AW602" s="21">
        <f t="shared" si="1329"/>
        <v>0</v>
      </c>
      <c r="AX602" s="21">
        <f t="shared" si="1330"/>
        <v>0</v>
      </c>
      <c r="AY602" s="21">
        <f t="shared" si="1331"/>
        <v>78.575000000000003</v>
      </c>
      <c r="AZ602" s="21">
        <f t="shared" si="1332"/>
        <v>86.104166666666671</v>
      </c>
      <c r="BA602" s="21">
        <f t="shared" si="1333"/>
        <v>104.99739537480141</v>
      </c>
      <c r="BB602" s="21">
        <f t="shared" si="1334"/>
        <v>89.590788631399249</v>
      </c>
      <c r="BC602" s="21">
        <f t="shared" si="1335"/>
        <v>96.743143368191269</v>
      </c>
      <c r="BD602" s="21">
        <f t="shared" si="1336"/>
        <v>92.977059115849713</v>
      </c>
      <c r="BE602" s="21">
        <f t="shared" si="1337"/>
        <v>103.21487122011327</v>
      </c>
      <c r="BF602" s="21">
        <f t="shared" si="1338"/>
        <v>86.876806450211461</v>
      </c>
      <c r="BG602" s="21">
        <f t="shared" si="1339"/>
        <v>77.565548463261578</v>
      </c>
      <c r="BH602" s="21">
        <f t="shared" si="1340"/>
        <v>63.10727963108959</v>
      </c>
      <c r="BI602" s="21">
        <f t="shared" si="1341"/>
        <v>73.501084728207346</v>
      </c>
      <c r="BJ602" s="21">
        <f t="shared" si="1342"/>
        <v>66.067860555618438</v>
      </c>
      <c r="BK602" s="17">
        <f t="shared" si="1343"/>
        <v>0</v>
      </c>
      <c r="BL602" s="22">
        <f t="shared" si="1344"/>
        <v>0</v>
      </c>
      <c r="BM602" s="22">
        <f t="shared" si="1345"/>
        <v>925.70656317918508</v>
      </c>
      <c r="BN602" s="22">
        <f t="shared" si="1346"/>
        <v>0</v>
      </c>
      <c r="BO602" s="22">
        <f t="shared" si="1347"/>
        <v>0</v>
      </c>
      <c r="BP602" s="22">
        <f t="shared" si="1348"/>
        <v>0</v>
      </c>
      <c r="BQ602" s="22">
        <f t="shared" si="1349"/>
        <v>0</v>
      </c>
      <c r="BR602" s="22">
        <f t="shared" si="1350"/>
        <v>0</v>
      </c>
      <c r="BS602" s="22">
        <f t="shared" si="1351"/>
        <v>0</v>
      </c>
      <c r="BT602" s="22">
        <f t="shared" si="1352"/>
        <v>0</v>
      </c>
      <c r="BU602" s="22">
        <f t="shared" si="1353"/>
        <v>0</v>
      </c>
      <c r="BV602" s="22">
        <f t="shared" si="1354"/>
        <v>0</v>
      </c>
      <c r="BW602" s="22">
        <f t="shared" si="1355"/>
        <v>0</v>
      </c>
      <c r="BX602" s="22">
        <f t="shared" si="1356"/>
        <v>0</v>
      </c>
      <c r="BY602" s="22">
        <f t="shared" si="1357"/>
        <v>0</v>
      </c>
      <c r="BZ602" s="22">
        <f t="shared" si="1358"/>
        <v>71.358671999999999</v>
      </c>
      <c r="CA602" s="22">
        <f t="shared" si="1359"/>
        <v>78.196359999999999</v>
      </c>
      <c r="CB602" s="22">
        <f t="shared" si="1360"/>
        <v>95.354434583579632</v>
      </c>
      <c r="CC602" s="22">
        <f t="shared" si="1361"/>
        <v>81.362770603491541</v>
      </c>
      <c r="CD602" s="22">
        <f t="shared" si="1362"/>
        <v>87.858253081256564</v>
      </c>
      <c r="CE602" s="22">
        <f t="shared" si="1363"/>
        <v>84.438046006650069</v>
      </c>
      <c r="CF602" s="22">
        <f t="shared" si="1364"/>
        <v>93.735617447258051</v>
      </c>
      <c r="CG602" s="22">
        <f t="shared" si="1365"/>
        <v>78.898040545824031</v>
      </c>
      <c r="CH602" s="22">
        <f t="shared" si="1366"/>
        <v>70.441928492395618</v>
      </c>
      <c r="CI602" s="22">
        <f t="shared" si="1367"/>
        <v>57.311507069770315</v>
      </c>
      <c r="CJ602" s="22">
        <f t="shared" si="1368"/>
        <v>66.750745106768775</v>
      </c>
      <c r="CK602" s="22">
        <f t="shared" si="1369"/>
        <v>60.00018824219044</v>
      </c>
    </row>
    <row r="603" spans="1:89" x14ac:dyDescent="0.25">
      <c r="A603" t="str">
        <f>VLOOKUP($C603,'Tech Pallet'!$A:$J,10,0)</f>
        <v>NOV</v>
      </c>
      <c r="B603" s="30" t="str">
        <f>VLOOKUP(C603,'Tech Pallet'!A:I,3,0)</f>
        <v>B&amp;J Cups</v>
      </c>
      <c r="C603" s="12">
        <f>VLOOKUP($D603,'DU -UCC'!B:C,2,0)</f>
        <v>64413476</v>
      </c>
      <c r="D603" s="94">
        <v>10076840200167</v>
      </c>
      <c r="E603" s="95" t="s">
        <v>235</v>
      </c>
      <c r="S603" s="95">
        <v>15231</v>
      </c>
      <c r="T603" s="95">
        <v>21503</v>
      </c>
      <c r="U603" s="95">
        <v>20193.974240386473</v>
      </c>
      <c r="V603" s="95">
        <v>20816.75278558705</v>
      </c>
      <c r="W603" s="95">
        <v>23706.217483985412</v>
      </c>
      <c r="X603" s="95">
        <v>23631.071621839739</v>
      </c>
      <c r="Y603" s="95">
        <v>26296.161284315192</v>
      </c>
      <c r="Z603" s="95">
        <v>22647.128483836274</v>
      </c>
      <c r="AA603" s="95">
        <v>22445.915101108767</v>
      </c>
      <c r="AB603" s="95">
        <v>17824.0977152368</v>
      </c>
      <c r="AC603" s="95">
        <v>16083.643635755641</v>
      </c>
      <c r="AD603" s="95">
        <v>16520.933635755642</v>
      </c>
      <c r="AE603" s="23">
        <f t="shared" si="1313"/>
        <v>246899.89598780702</v>
      </c>
      <c r="AF603">
        <f>VLOOKUP($C603,'Tech Pallet'!$A:$I,9,0)</f>
        <v>468</v>
      </c>
      <c r="AG603">
        <f>VLOOKUP($C603,'Tech Pallet'!$A:$H,8,0)</f>
        <v>1.4399999999999999E-3</v>
      </c>
      <c r="AH603" s="25">
        <f t="shared" si="1314"/>
        <v>0</v>
      </c>
      <c r="AI603" s="25">
        <f t="shared" si="1315"/>
        <v>246899.89598780702</v>
      </c>
      <c r="AJ603" s="8">
        <f t="shared" si="1316"/>
        <v>0</v>
      </c>
      <c r="AK603" s="21">
        <f t="shared" si="1317"/>
        <v>0</v>
      </c>
      <c r="AL603" s="20">
        <f t="shared" si="1318"/>
        <v>527.56388031582696</v>
      </c>
      <c r="AM603" s="21">
        <f t="shared" si="1319"/>
        <v>0</v>
      </c>
      <c r="AN603" s="21">
        <f t="shared" si="1320"/>
        <v>0</v>
      </c>
      <c r="AO603" s="21">
        <f t="shared" si="1321"/>
        <v>0</v>
      </c>
      <c r="AP603" s="21">
        <f t="shared" si="1322"/>
        <v>0</v>
      </c>
      <c r="AQ603" s="21">
        <f t="shared" si="1323"/>
        <v>0</v>
      </c>
      <c r="AR603" s="21">
        <f t="shared" si="1324"/>
        <v>0</v>
      </c>
      <c r="AS603" s="21">
        <f t="shared" si="1325"/>
        <v>0</v>
      </c>
      <c r="AT603" s="21">
        <f t="shared" si="1326"/>
        <v>0</v>
      </c>
      <c r="AU603" s="21">
        <f t="shared" si="1327"/>
        <v>0</v>
      </c>
      <c r="AV603" s="21">
        <f t="shared" si="1328"/>
        <v>0</v>
      </c>
      <c r="AW603" s="21">
        <f t="shared" si="1329"/>
        <v>0</v>
      </c>
      <c r="AX603" s="21">
        <f t="shared" si="1330"/>
        <v>0</v>
      </c>
      <c r="AY603" s="21">
        <f t="shared" si="1331"/>
        <v>32.544871794871796</v>
      </c>
      <c r="AZ603" s="21">
        <f t="shared" si="1332"/>
        <v>45.946581196581199</v>
      </c>
      <c r="BA603" s="21">
        <f t="shared" si="1333"/>
        <v>43.149517607663405</v>
      </c>
      <c r="BB603" s="21">
        <f t="shared" si="1334"/>
        <v>44.480240994844124</v>
      </c>
      <c r="BC603" s="21">
        <f t="shared" si="1335"/>
        <v>50.654310863216693</v>
      </c>
      <c r="BD603" s="21">
        <f t="shared" si="1336"/>
        <v>50.493742781708846</v>
      </c>
      <c r="BE603" s="21">
        <f t="shared" si="1337"/>
        <v>56.1883788126393</v>
      </c>
      <c r="BF603" s="21">
        <f t="shared" si="1338"/>
        <v>48.391300179137339</v>
      </c>
      <c r="BG603" s="21">
        <f t="shared" si="1339"/>
        <v>47.961357053651213</v>
      </c>
      <c r="BH603" s="21">
        <f t="shared" si="1340"/>
        <v>38.085678878711107</v>
      </c>
      <c r="BI603" s="21">
        <f t="shared" si="1341"/>
        <v>34.366759905460775</v>
      </c>
      <c r="BJ603" s="21">
        <f t="shared" si="1342"/>
        <v>35.301140247341117</v>
      </c>
      <c r="BK603" s="17">
        <f t="shared" si="1343"/>
        <v>0</v>
      </c>
      <c r="BL603" s="22">
        <f t="shared" si="1344"/>
        <v>0</v>
      </c>
      <c r="BM603" s="22">
        <f t="shared" si="1345"/>
        <v>355.53585022244209</v>
      </c>
      <c r="BN603" s="22">
        <f t="shared" si="1346"/>
        <v>0</v>
      </c>
      <c r="BO603" s="22">
        <f t="shared" si="1347"/>
        <v>0</v>
      </c>
      <c r="BP603" s="22">
        <f t="shared" si="1348"/>
        <v>0</v>
      </c>
      <c r="BQ603" s="22">
        <f t="shared" si="1349"/>
        <v>0</v>
      </c>
      <c r="BR603" s="22">
        <f t="shared" si="1350"/>
        <v>0</v>
      </c>
      <c r="BS603" s="22">
        <f t="shared" si="1351"/>
        <v>0</v>
      </c>
      <c r="BT603" s="22">
        <f t="shared" si="1352"/>
        <v>0</v>
      </c>
      <c r="BU603" s="22">
        <f t="shared" si="1353"/>
        <v>0</v>
      </c>
      <c r="BV603" s="22">
        <f t="shared" si="1354"/>
        <v>0</v>
      </c>
      <c r="BW603" s="22">
        <f t="shared" si="1355"/>
        <v>0</v>
      </c>
      <c r="BX603" s="22">
        <f t="shared" si="1356"/>
        <v>0</v>
      </c>
      <c r="BY603" s="22">
        <f t="shared" si="1357"/>
        <v>0</v>
      </c>
      <c r="BZ603" s="22">
        <f t="shared" si="1358"/>
        <v>21.932639999999999</v>
      </c>
      <c r="CA603" s="22">
        <f t="shared" si="1359"/>
        <v>30.964319999999997</v>
      </c>
      <c r="CB603" s="22">
        <f t="shared" si="1360"/>
        <v>29.07932290615652</v>
      </c>
      <c r="CC603" s="22">
        <f t="shared" si="1361"/>
        <v>29.97612401124535</v>
      </c>
      <c r="CD603" s="22">
        <f t="shared" si="1362"/>
        <v>34.136953176938988</v>
      </c>
      <c r="CE603" s="22">
        <f t="shared" si="1363"/>
        <v>34.028743135449218</v>
      </c>
      <c r="CF603" s="22">
        <f t="shared" si="1364"/>
        <v>37.866472249413874</v>
      </c>
      <c r="CG603" s="22">
        <f t="shared" si="1365"/>
        <v>32.611865016724231</v>
      </c>
      <c r="CH603" s="22">
        <f t="shared" si="1366"/>
        <v>32.322117745596621</v>
      </c>
      <c r="CI603" s="22">
        <f t="shared" si="1367"/>
        <v>25.66670070994099</v>
      </c>
      <c r="CJ603" s="22">
        <f t="shared" si="1368"/>
        <v>23.16044683548812</v>
      </c>
      <c r="CK603" s="22">
        <f t="shared" si="1369"/>
        <v>23.790144435488124</v>
      </c>
    </row>
    <row r="604" spans="1:89" x14ac:dyDescent="0.25">
      <c r="A604" t="str">
        <f>VLOOKUP($C604,'Tech Pallet'!$A:$J,10,0)</f>
        <v>PIC</v>
      </c>
      <c r="B604" s="30" t="str">
        <f>VLOOKUP(C604,'Tech Pallet'!A:I,3,0)</f>
        <v>Topped</v>
      </c>
      <c r="C604" s="12">
        <f>VLOOKUP($D604,'DU -UCC'!B:C,2,0)</f>
        <v>68354586</v>
      </c>
      <c r="D604" s="94">
        <v>10076840003034</v>
      </c>
      <c r="E604" s="95" t="s">
        <v>236</v>
      </c>
      <c r="S604" s="95">
        <v>13333</v>
      </c>
      <c r="T604" s="95">
        <v>18183</v>
      </c>
      <c r="U604" s="95">
        <v>19715.995138435901</v>
      </c>
      <c r="V604" s="95">
        <v>17967.402647618939</v>
      </c>
      <c r="W604" s="95">
        <v>16858.283989131054</v>
      </c>
      <c r="X604" s="95">
        <v>19373.763996070033</v>
      </c>
      <c r="Y604" s="95">
        <v>15948.102810913084</v>
      </c>
      <c r="Z604" s="95">
        <v>17367.40675888316</v>
      </c>
      <c r="AA604" s="95">
        <v>15552.404173439487</v>
      </c>
      <c r="AB604" s="95">
        <v>14269.889831405906</v>
      </c>
      <c r="AC604" s="95">
        <v>13251.961757336283</v>
      </c>
      <c r="AD604" s="95">
        <v>12259.184961964957</v>
      </c>
      <c r="AE604" s="23">
        <f t="shared" si="1313"/>
        <v>194080.39606519882</v>
      </c>
      <c r="AF604">
        <f>VLOOKUP($C604,'Tech Pallet'!$A:$I,9,0)</f>
        <v>240</v>
      </c>
      <c r="AG604">
        <f>VLOOKUP($C604,'Tech Pallet'!$A:$H,8,0)</f>
        <v>3.5999999999999999E-3</v>
      </c>
      <c r="AH604" s="25">
        <f t="shared" si="1314"/>
        <v>0</v>
      </c>
      <c r="AI604" s="25">
        <f t="shared" si="1315"/>
        <v>194080.39606519882</v>
      </c>
      <c r="AJ604" s="8">
        <f t="shared" si="1316"/>
        <v>0</v>
      </c>
      <c r="AK604" s="21">
        <f t="shared" si="1317"/>
        <v>0</v>
      </c>
      <c r="AL604" s="20">
        <f t="shared" si="1318"/>
        <v>808.66831693832842</v>
      </c>
      <c r="AM604" s="21">
        <f t="shared" si="1319"/>
        <v>0</v>
      </c>
      <c r="AN604" s="21">
        <f t="shared" si="1320"/>
        <v>0</v>
      </c>
      <c r="AO604" s="21">
        <f t="shared" si="1321"/>
        <v>0</v>
      </c>
      <c r="AP604" s="21">
        <f t="shared" si="1322"/>
        <v>0</v>
      </c>
      <c r="AQ604" s="21">
        <f t="shared" si="1323"/>
        <v>0</v>
      </c>
      <c r="AR604" s="21">
        <f t="shared" si="1324"/>
        <v>0</v>
      </c>
      <c r="AS604" s="21">
        <f t="shared" si="1325"/>
        <v>0</v>
      </c>
      <c r="AT604" s="21">
        <f t="shared" si="1326"/>
        <v>0</v>
      </c>
      <c r="AU604" s="21">
        <f t="shared" si="1327"/>
        <v>0</v>
      </c>
      <c r="AV604" s="21">
        <f t="shared" si="1328"/>
        <v>0</v>
      </c>
      <c r="AW604" s="21">
        <f t="shared" si="1329"/>
        <v>0</v>
      </c>
      <c r="AX604" s="21">
        <f t="shared" si="1330"/>
        <v>0</v>
      </c>
      <c r="AY604" s="21">
        <f t="shared" si="1331"/>
        <v>55.554166666666667</v>
      </c>
      <c r="AZ604" s="21">
        <f t="shared" si="1332"/>
        <v>75.762500000000003</v>
      </c>
      <c r="BA604" s="21">
        <f t="shared" si="1333"/>
        <v>82.149979743482916</v>
      </c>
      <c r="BB604" s="21">
        <f t="shared" si="1334"/>
        <v>74.864177698412249</v>
      </c>
      <c r="BC604" s="21">
        <f t="shared" si="1335"/>
        <v>70.242849954712725</v>
      </c>
      <c r="BD604" s="21">
        <f t="shared" si="1336"/>
        <v>80.724016650291802</v>
      </c>
      <c r="BE604" s="21">
        <f t="shared" si="1337"/>
        <v>66.450428378804517</v>
      </c>
      <c r="BF604" s="21">
        <f t="shared" si="1338"/>
        <v>72.364194828679828</v>
      </c>
      <c r="BG604" s="21">
        <f t="shared" si="1339"/>
        <v>64.801684055997868</v>
      </c>
      <c r="BH604" s="21">
        <f t="shared" si="1340"/>
        <v>59.457874297524612</v>
      </c>
      <c r="BI604" s="21">
        <f t="shared" si="1341"/>
        <v>55.216507322234513</v>
      </c>
      <c r="BJ604" s="21">
        <f t="shared" si="1342"/>
        <v>51.079937341520655</v>
      </c>
      <c r="BK604" s="17">
        <f t="shared" si="1343"/>
        <v>0</v>
      </c>
      <c r="BL604" s="22">
        <f t="shared" si="1344"/>
        <v>0</v>
      </c>
      <c r="BM604" s="22">
        <f t="shared" si="1345"/>
        <v>698.68942583471573</v>
      </c>
      <c r="BN604" s="22">
        <f t="shared" si="1346"/>
        <v>0</v>
      </c>
      <c r="BO604" s="22">
        <f t="shared" si="1347"/>
        <v>0</v>
      </c>
      <c r="BP604" s="22">
        <f t="shared" si="1348"/>
        <v>0</v>
      </c>
      <c r="BQ604" s="22">
        <f t="shared" si="1349"/>
        <v>0</v>
      </c>
      <c r="BR604" s="22">
        <f t="shared" si="1350"/>
        <v>0</v>
      </c>
      <c r="BS604" s="22">
        <f t="shared" si="1351"/>
        <v>0</v>
      </c>
      <c r="BT604" s="22">
        <f t="shared" si="1352"/>
        <v>0</v>
      </c>
      <c r="BU604" s="22">
        <f t="shared" si="1353"/>
        <v>0</v>
      </c>
      <c r="BV604" s="22">
        <f t="shared" si="1354"/>
        <v>0</v>
      </c>
      <c r="BW604" s="22">
        <f t="shared" si="1355"/>
        <v>0</v>
      </c>
      <c r="BX604" s="22">
        <f t="shared" si="1356"/>
        <v>0</v>
      </c>
      <c r="BY604" s="22">
        <f t="shared" si="1357"/>
        <v>0</v>
      </c>
      <c r="BZ604" s="22">
        <f t="shared" si="1358"/>
        <v>47.998799999999996</v>
      </c>
      <c r="CA604" s="22">
        <f t="shared" si="1359"/>
        <v>65.458799999999997</v>
      </c>
      <c r="CB604" s="22">
        <f t="shared" si="1360"/>
        <v>70.977582498369244</v>
      </c>
      <c r="CC604" s="22">
        <f t="shared" si="1361"/>
        <v>64.682649531428183</v>
      </c>
      <c r="CD604" s="22">
        <f t="shared" si="1362"/>
        <v>60.689822360871794</v>
      </c>
      <c r="CE604" s="22">
        <f t="shared" si="1363"/>
        <v>69.745550385852113</v>
      </c>
      <c r="CF604" s="22">
        <f t="shared" si="1364"/>
        <v>57.413170119287102</v>
      </c>
      <c r="CG604" s="22">
        <f t="shared" si="1365"/>
        <v>62.522664331979378</v>
      </c>
      <c r="CH604" s="22">
        <f t="shared" si="1366"/>
        <v>55.988655024382155</v>
      </c>
      <c r="CI604" s="22">
        <f t="shared" si="1367"/>
        <v>51.371603393061264</v>
      </c>
      <c r="CJ604" s="22">
        <f t="shared" si="1368"/>
        <v>47.707062326410615</v>
      </c>
      <c r="CK604" s="22">
        <f t="shared" si="1369"/>
        <v>44.133065863073845</v>
      </c>
    </row>
    <row r="605" spans="1:89" x14ac:dyDescent="0.25">
      <c r="A605" t="str">
        <f>VLOOKUP($C605,'Tech Pallet'!$A:$J,10,0)</f>
        <v>NOV</v>
      </c>
      <c r="B605" s="30" t="str">
        <f>VLOOKUP(C605,'Tech Pallet'!A:I,3,0)</f>
        <v>EFW</v>
      </c>
      <c r="C605" s="12">
        <f>VLOOKUP($D605,'DU -UCC'!B:C,2,0)</f>
        <v>69548143</v>
      </c>
      <c r="D605" s="94">
        <v>10075856011392</v>
      </c>
      <c r="E605" s="95" t="s">
        <v>237</v>
      </c>
      <c r="S605" s="95">
        <v>9714</v>
      </c>
      <c r="T605" s="95">
        <v>15983</v>
      </c>
      <c r="U605" s="95">
        <v>18908.2</v>
      </c>
      <c r="V605" s="95">
        <v>12351.86</v>
      </c>
      <c r="W605" s="95">
        <v>16505.169999999998</v>
      </c>
      <c r="X605" s="95">
        <v>26565.21</v>
      </c>
      <c r="Y605" s="95">
        <v>22038.59</v>
      </c>
      <c r="Z605" s="95">
        <v>26068.799999999999</v>
      </c>
      <c r="AA605" s="95">
        <v>20335.11</v>
      </c>
      <c r="AB605" s="95">
        <v>12466.47</v>
      </c>
      <c r="AC605" s="95">
        <v>16700.91</v>
      </c>
      <c r="AD605" s="95">
        <v>12818.67</v>
      </c>
      <c r="AE605" s="23">
        <f t="shared" si="1313"/>
        <v>210455.99000000002</v>
      </c>
      <c r="AF605">
        <f>VLOOKUP($C605,'Tech Pallet'!$A:$I,9,0)</f>
        <v>345</v>
      </c>
      <c r="AG605">
        <f>VLOOKUP($C605,'Tech Pallet'!$A:$H,8,0)</f>
        <v>3.192E-3</v>
      </c>
      <c r="AH605" s="25">
        <f t="shared" si="1314"/>
        <v>0</v>
      </c>
      <c r="AI605" s="25">
        <f t="shared" si="1315"/>
        <v>210455.99000000002</v>
      </c>
      <c r="AJ605" s="8">
        <f t="shared" si="1316"/>
        <v>0</v>
      </c>
      <c r="AK605" s="21">
        <f t="shared" si="1317"/>
        <v>0</v>
      </c>
      <c r="AL605" s="20">
        <f t="shared" si="1318"/>
        <v>610.01736231884058</v>
      </c>
      <c r="AM605" s="21">
        <f t="shared" si="1319"/>
        <v>0</v>
      </c>
      <c r="AN605" s="21">
        <f t="shared" si="1320"/>
        <v>0</v>
      </c>
      <c r="AO605" s="21">
        <f t="shared" si="1321"/>
        <v>0</v>
      </c>
      <c r="AP605" s="21">
        <f t="shared" si="1322"/>
        <v>0</v>
      </c>
      <c r="AQ605" s="21">
        <f t="shared" si="1323"/>
        <v>0</v>
      </c>
      <c r="AR605" s="21">
        <f t="shared" si="1324"/>
        <v>0</v>
      </c>
      <c r="AS605" s="21">
        <f t="shared" si="1325"/>
        <v>0</v>
      </c>
      <c r="AT605" s="21">
        <f t="shared" si="1326"/>
        <v>0</v>
      </c>
      <c r="AU605" s="21">
        <f t="shared" si="1327"/>
        <v>0</v>
      </c>
      <c r="AV605" s="21">
        <f t="shared" si="1328"/>
        <v>0</v>
      </c>
      <c r="AW605" s="21">
        <f t="shared" si="1329"/>
        <v>0</v>
      </c>
      <c r="AX605" s="21">
        <f t="shared" si="1330"/>
        <v>0</v>
      </c>
      <c r="AY605" s="21">
        <f t="shared" si="1331"/>
        <v>28.156521739130437</v>
      </c>
      <c r="AZ605" s="21">
        <f t="shared" si="1332"/>
        <v>46.327536231884061</v>
      </c>
      <c r="BA605" s="21">
        <f t="shared" si="1333"/>
        <v>54.806376811594205</v>
      </c>
      <c r="BB605" s="21">
        <f t="shared" si="1334"/>
        <v>35.802492753623191</v>
      </c>
      <c r="BC605" s="21">
        <f t="shared" si="1335"/>
        <v>47.841072463768114</v>
      </c>
      <c r="BD605" s="21">
        <f t="shared" si="1336"/>
        <v>77.000608695652176</v>
      </c>
      <c r="BE605" s="21">
        <f t="shared" si="1337"/>
        <v>63.879971014492753</v>
      </c>
      <c r="BF605" s="21">
        <f t="shared" si="1338"/>
        <v>75.561739130434773</v>
      </c>
      <c r="BG605" s="21">
        <f t="shared" si="1339"/>
        <v>58.942347826086959</v>
      </c>
      <c r="BH605" s="21">
        <f t="shared" si="1340"/>
        <v>36.13469565217391</v>
      </c>
      <c r="BI605" s="21">
        <f t="shared" si="1341"/>
        <v>48.408434782608694</v>
      </c>
      <c r="BJ605" s="21">
        <f t="shared" si="1342"/>
        <v>37.155565217391306</v>
      </c>
      <c r="BK605" s="17">
        <f t="shared" si="1343"/>
        <v>0</v>
      </c>
      <c r="BL605" s="22">
        <f t="shared" si="1344"/>
        <v>0</v>
      </c>
      <c r="BM605" s="22">
        <f t="shared" si="1345"/>
        <v>671.77552008000009</v>
      </c>
      <c r="BN605" s="22">
        <f t="shared" si="1346"/>
        <v>0</v>
      </c>
      <c r="BO605" s="22">
        <f t="shared" si="1347"/>
        <v>0</v>
      </c>
      <c r="BP605" s="22">
        <f t="shared" si="1348"/>
        <v>0</v>
      </c>
      <c r="BQ605" s="22">
        <f t="shared" si="1349"/>
        <v>0</v>
      </c>
      <c r="BR605" s="22">
        <f t="shared" si="1350"/>
        <v>0</v>
      </c>
      <c r="BS605" s="22">
        <f t="shared" si="1351"/>
        <v>0</v>
      </c>
      <c r="BT605" s="22">
        <f t="shared" si="1352"/>
        <v>0</v>
      </c>
      <c r="BU605" s="22">
        <f t="shared" si="1353"/>
        <v>0</v>
      </c>
      <c r="BV605" s="22">
        <f t="shared" si="1354"/>
        <v>0</v>
      </c>
      <c r="BW605" s="22">
        <f t="shared" si="1355"/>
        <v>0</v>
      </c>
      <c r="BX605" s="22">
        <f t="shared" si="1356"/>
        <v>0</v>
      </c>
      <c r="BY605" s="22">
        <f t="shared" si="1357"/>
        <v>0</v>
      </c>
      <c r="BZ605" s="22">
        <f t="shared" si="1358"/>
        <v>31.007088</v>
      </c>
      <c r="CA605" s="22">
        <f t="shared" si="1359"/>
        <v>51.017735999999999</v>
      </c>
      <c r="CB605" s="22">
        <f t="shared" si="1360"/>
        <v>60.354974400000003</v>
      </c>
      <c r="CC605" s="22">
        <f t="shared" si="1361"/>
        <v>39.427137120000005</v>
      </c>
      <c r="CD605" s="22">
        <f t="shared" si="1362"/>
        <v>52.684502639999991</v>
      </c>
      <c r="CE605" s="22">
        <f t="shared" si="1363"/>
        <v>84.796150319999995</v>
      </c>
      <c r="CF605" s="22">
        <f t="shared" si="1364"/>
        <v>70.347179280000006</v>
      </c>
      <c r="CG605" s="22">
        <f t="shared" si="1365"/>
        <v>83.211609600000003</v>
      </c>
      <c r="CH605" s="22">
        <f t="shared" si="1366"/>
        <v>64.909671119999999</v>
      </c>
      <c r="CI605" s="22">
        <f t="shared" si="1367"/>
        <v>39.792972239999997</v>
      </c>
      <c r="CJ605" s="22">
        <f t="shared" si="1368"/>
        <v>53.30930472</v>
      </c>
      <c r="CK605" s="22">
        <f t="shared" si="1369"/>
        <v>40.917194639999998</v>
      </c>
    </row>
    <row r="606" spans="1:89" x14ac:dyDescent="0.25">
      <c r="A606" t="str">
        <f>VLOOKUP($C606,'Tech Pallet'!$A:$J,10,0)</f>
        <v>PIC</v>
      </c>
      <c r="B606" s="30" t="str">
        <f>VLOOKUP(C606,'Tech Pallet'!A:I,3,0)</f>
        <v>48oz</v>
      </c>
      <c r="C606" s="12">
        <f>VLOOKUP($D606,'DU -UCC'!B:C,2,0)</f>
        <v>64988055</v>
      </c>
      <c r="D606" s="94">
        <v>10077567349801</v>
      </c>
      <c r="E606" s="95" t="s">
        <v>238</v>
      </c>
      <c r="S606" s="95">
        <v>21300</v>
      </c>
      <c r="T606" s="95">
        <v>16665</v>
      </c>
      <c r="U606" s="95">
        <v>22939.030911663969</v>
      </c>
      <c r="V606" s="95">
        <v>25444.50694290406</v>
      </c>
      <c r="W606" s="95">
        <v>24622.797772755555</v>
      </c>
      <c r="X606" s="95">
        <v>26157.697633431319</v>
      </c>
      <c r="Y606" s="95">
        <v>23729.198271467081</v>
      </c>
      <c r="Z606" s="95">
        <v>22542.4832405095</v>
      </c>
      <c r="AA606" s="95">
        <v>16471.768019771062</v>
      </c>
      <c r="AB606" s="95">
        <v>14851.498784079371</v>
      </c>
      <c r="AC606" s="95">
        <v>19191.98132477692</v>
      </c>
      <c r="AD606" s="95">
        <v>14856.260222287254</v>
      </c>
      <c r="AE606" s="23">
        <f t="shared" si="1313"/>
        <v>248772.22312364608</v>
      </c>
      <c r="AF606">
        <f>VLOOKUP($C606,'Tech Pallet'!$A:$I,9,0)</f>
        <v>176</v>
      </c>
      <c r="AG606">
        <f>VLOOKUP($C606,'Tech Pallet'!$A:$H,8,0)</f>
        <v>8.513999999999999E-3</v>
      </c>
      <c r="AH606" s="25">
        <f t="shared" si="1314"/>
        <v>0</v>
      </c>
      <c r="AI606" s="25">
        <f t="shared" si="1315"/>
        <v>248772.22312364608</v>
      </c>
      <c r="AJ606" s="8">
        <f t="shared" si="1316"/>
        <v>0</v>
      </c>
      <c r="AK606" s="21">
        <f t="shared" si="1317"/>
        <v>0</v>
      </c>
      <c r="AL606" s="20">
        <f t="shared" si="1318"/>
        <v>1413.4785404752618</v>
      </c>
      <c r="AM606" s="21">
        <f t="shared" si="1319"/>
        <v>0</v>
      </c>
      <c r="AN606" s="21">
        <f t="shared" si="1320"/>
        <v>0</v>
      </c>
      <c r="AO606" s="21">
        <f t="shared" si="1321"/>
        <v>0</v>
      </c>
      <c r="AP606" s="21">
        <f t="shared" si="1322"/>
        <v>0</v>
      </c>
      <c r="AQ606" s="21">
        <f t="shared" si="1323"/>
        <v>0</v>
      </c>
      <c r="AR606" s="21">
        <f t="shared" si="1324"/>
        <v>0</v>
      </c>
      <c r="AS606" s="21">
        <f t="shared" si="1325"/>
        <v>0</v>
      </c>
      <c r="AT606" s="21">
        <f t="shared" si="1326"/>
        <v>0</v>
      </c>
      <c r="AU606" s="21">
        <f t="shared" si="1327"/>
        <v>0</v>
      </c>
      <c r="AV606" s="21">
        <f t="shared" si="1328"/>
        <v>0</v>
      </c>
      <c r="AW606" s="21">
        <f t="shared" si="1329"/>
        <v>0</v>
      </c>
      <c r="AX606" s="21">
        <f t="shared" si="1330"/>
        <v>0</v>
      </c>
      <c r="AY606" s="21">
        <f t="shared" si="1331"/>
        <v>121.02272727272727</v>
      </c>
      <c r="AZ606" s="21">
        <f t="shared" si="1332"/>
        <v>94.6875</v>
      </c>
      <c r="BA606" s="21">
        <f t="shared" si="1333"/>
        <v>130.33540290718165</v>
      </c>
      <c r="BB606" s="21">
        <f t="shared" si="1334"/>
        <v>144.57106217559124</v>
      </c>
      <c r="BC606" s="21">
        <f t="shared" si="1335"/>
        <v>139.90226007247475</v>
      </c>
      <c r="BD606" s="21">
        <f t="shared" si="1336"/>
        <v>148.62328200813249</v>
      </c>
      <c r="BE606" s="21">
        <f t="shared" si="1337"/>
        <v>134.82499017879024</v>
      </c>
      <c r="BF606" s="21">
        <f t="shared" si="1338"/>
        <v>128.08229113925853</v>
      </c>
      <c r="BG606" s="21">
        <f t="shared" si="1339"/>
        <v>93.589591021426486</v>
      </c>
      <c r="BH606" s="21">
        <f t="shared" si="1340"/>
        <v>84.383515818632787</v>
      </c>
      <c r="BI606" s="21">
        <f t="shared" si="1341"/>
        <v>109.0453484362325</v>
      </c>
      <c r="BJ606" s="21">
        <f t="shared" si="1342"/>
        <v>84.410569444813945</v>
      </c>
      <c r="BK606" s="17">
        <f t="shared" si="1343"/>
        <v>0</v>
      </c>
      <c r="BL606" s="22">
        <f t="shared" si="1344"/>
        <v>0</v>
      </c>
      <c r="BM606" s="22">
        <f t="shared" si="1345"/>
        <v>2118.0467076747223</v>
      </c>
      <c r="BN606" s="22">
        <f t="shared" si="1346"/>
        <v>0</v>
      </c>
      <c r="BO606" s="22">
        <f t="shared" si="1347"/>
        <v>0</v>
      </c>
      <c r="BP606" s="22">
        <f t="shared" si="1348"/>
        <v>0</v>
      </c>
      <c r="BQ606" s="22">
        <f t="shared" si="1349"/>
        <v>0</v>
      </c>
      <c r="BR606" s="22">
        <f t="shared" si="1350"/>
        <v>0</v>
      </c>
      <c r="BS606" s="22">
        <f t="shared" si="1351"/>
        <v>0</v>
      </c>
      <c r="BT606" s="22">
        <f t="shared" si="1352"/>
        <v>0</v>
      </c>
      <c r="BU606" s="22">
        <f t="shared" si="1353"/>
        <v>0</v>
      </c>
      <c r="BV606" s="22">
        <f t="shared" si="1354"/>
        <v>0</v>
      </c>
      <c r="BW606" s="22">
        <f t="shared" si="1355"/>
        <v>0</v>
      </c>
      <c r="BX606" s="22">
        <f t="shared" si="1356"/>
        <v>0</v>
      </c>
      <c r="BY606" s="22">
        <f t="shared" si="1357"/>
        <v>0</v>
      </c>
      <c r="BZ606" s="22">
        <f t="shared" si="1358"/>
        <v>181.34819999999999</v>
      </c>
      <c r="CA606" s="22">
        <f t="shared" si="1359"/>
        <v>141.88580999999999</v>
      </c>
      <c r="CB606" s="22">
        <f t="shared" si="1360"/>
        <v>195.30290918190701</v>
      </c>
      <c r="CC606" s="22">
        <f t="shared" si="1361"/>
        <v>216.63453211188514</v>
      </c>
      <c r="CD606" s="22">
        <f t="shared" si="1362"/>
        <v>209.63850023724078</v>
      </c>
      <c r="CE606" s="22">
        <f t="shared" si="1363"/>
        <v>222.70663765103421</v>
      </c>
      <c r="CF606" s="22">
        <f t="shared" si="1364"/>
        <v>202.03039408327069</v>
      </c>
      <c r="CG606" s="22">
        <f t="shared" si="1365"/>
        <v>191.92670230969787</v>
      </c>
      <c r="CH606" s="22">
        <f t="shared" si="1366"/>
        <v>140.2406329203308</v>
      </c>
      <c r="CI606" s="22">
        <f t="shared" si="1367"/>
        <v>126.44566064765175</v>
      </c>
      <c r="CJ606" s="22">
        <f t="shared" si="1368"/>
        <v>163.40052899915068</v>
      </c>
      <c r="CK606" s="22">
        <f t="shared" si="1369"/>
        <v>126.48619953255367</v>
      </c>
    </row>
    <row r="607" spans="1:89" x14ac:dyDescent="0.25">
      <c r="A607" t="str">
        <f>VLOOKUP($C607,'Tech Pallet'!$A:$J,10,0)</f>
        <v>NOV</v>
      </c>
      <c r="B607" s="30" t="str">
        <f>VLOOKUP(C607,'Tech Pallet'!A:I,3,0)</f>
        <v>Yasso Sticks</v>
      </c>
      <c r="C607" s="12">
        <f>VLOOKUP($D607,'DU -UCC'!B:C,2,0)</f>
        <v>64325513</v>
      </c>
      <c r="D607" s="94">
        <v>10851035003446</v>
      </c>
      <c r="E607" s="95" t="s">
        <v>239</v>
      </c>
      <c r="S607" s="95">
        <v>30749</v>
      </c>
      <c r="T607" s="95">
        <v>27364</v>
      </c>
      <c r="U607" s="95">
        <v>35860.627204541772</v>
      </c>
      <c r="V607" s="95">
        <v>33712.447247718839</v>
      </c>
      <c r="W607" s="95">
        <v>40120.638386252482</v>
      </c>
      <c r="X607" s="95">
        <v>46719.985780979747</v>
      </c>
      <c r="Y607" s="95">
        <v>44062.835285271547</v>
      </c>
      <c r="Z607" s="95">
        <v>45840.889554450652</v>
      </c>
      <c r="AA607" s="95">
        <v>36409.717327772021</v>
      </c>
      <c r="AB607" s="95">
        <v>27497.018952304192</v>
      </c>
      <c r="AC607" s="95">
        <v>33202.915317002204</v>
      </c>
      <c r="AD607" s="95">
        <v>30625.575543987863</v>
      </c>
      <c r="AE607" s="23">
        <f t="shared" ref="AE607:AE670" si="1370">SUM(F607:AD607)</f>
        <v>432165.65060028131</v>
      </c>
      <c r="AF607">
        <f>VLOOKUP($C607,'Tech Pallet'!$A:$I,9,0)</f>
        <v>187</v>
      </c>
      <c r="AG607">
        <f>VLOOKUP($C607,'Tech Pallet'!$A:$H,8,0)</f>
        <v>3.3119999999999998E-3</v>
      </c>
      <c r="AH607" s="25">
        <f t="shared" ref="AH607:AH670" si="1371">SUM(G607:R607)</f>
        <v>0</v>
      </c>
      <c r="AI607" s="25">
        <f t="shared" ref="AI607:AI670" si="1372">SUM(S607:AD607)</f>
        <v>432165.65060028131</v>
      </c>
      <c r="AJ607" s="8">
        <f t="shared" ref="AJ607:AJ670" si="1373">F607/AF607</f>
        <v>0</v>
      </c>
      <c r="AK607" s="21">
        <f t="shared" ref="AK607:AK670" si="1374">SUM(G607:R607)/AF607</f>
        <v>0</v>
      </c>
      <c r="AL607" s="20">
        <f t="shared" ref="AL607:AL670" si="1375">SUM(S607:AD607)/AF607</f>
        <v>2311.0462598945523</v>
      </c>
      <c r="AM607" s="21">
        <f t="shared" ref="AM607:AM670" si="1376">G607/$AF607</f>
        <v>0</v>
      </c>
      <c r="AN607" s="21">
        <f t="shared" ref="AN607:AN670" si="1377">H607/$AF607</f>
        <v>0</v>
      </c>
      <c r="AO607" s="21">
        <f t="shared" ref="AO607:AO670" si="1378">I607/$AF607</f>
        <v>0</v>
      </c>
      <c r="AP607" s="21">
        <f t="shared" ref="AP607:AP670" si="1379">J607/$AF607</f>
        <v>0</v>
      </c>
      <c r="AQ607" s="21">
        <f t="shared" ref="AQ607:AQ670" si="1380">K607/$AF607</f>
        <v>0</v>
      </c>
      <c r="AR607" s="21">
        <f t="shared" ref="AR607:AR670" si="1381">L607/$AF607</f>
        <v>0</v>
      </c>
      <c r="AS607" s="21">
        <f t="shared" ref="AS607:AS670" si="1382">M607/$AF607</f>
        <v>0</v>
      </c>
      <c r="AT607" s="21">
        <f t="shared" ref="AT607:AT670" si="1383">N607/$AF607</f>
        <v>0</v>
      </c>
      <c r="AU607" s="21">
        <f t="shared" ref="AU607:AU670" si="1384">O607/$AF607</f>
        <v>0</v>
      </c>
      <c r="AV607" s="21">
        <f t="shared" ref="AV607:AV670" si="1385">P607/$AF607</f>
        <v>0</v>
      </c>
      <c r="AW607" s="21">
        <f t="shared" ref="AW607:AW670" si="1386">Q607/$AF607</f>
        <v>0</v>
      </c>
      <c r="AX607" s="21">
        <f t="shared" ref="AX607:AX670" si="1387">R607/$AF607</f>
        <v>0</v>
      </c>
      <c r="AY607" s="21">
        <f t="shared" ref="AY607:AY670" si="1388">S607/$AF607</f>
        <v>164.43315508021391</v>
      </c>
      <c r="AZ607" s="21">
        <f t="shared" ref="AZ607:AZ670" si="1389">T607/$AF607</f>
        <v>146.33155080213905</v>
      </c>
      <c r="BA607" s="21">
        <f t="shared" ref="BA607:BA670" si="1390">U607/$AF607</f>
        <v>191.76805991733568</v>
      </c>
      <c r="BB607" s="21">
        <f t="shared" ref="BB607:BB670" si="1391">V607/$AF607</f>
        <v>180.28046656534138</v>
      </c>
      <c r="BC607" s="21">
        <f t="shared" ref="BC607:BC670" si="1392">W607/$AF607</f>
        <v>214.54886837568171</v>
      </c>
      <c r="BD607" s="21">
        <f t="shared" ref="BD607:BD670" si="1393">X607/$AF607</f>
        <v>249.8394961549719</v>
      </c>
      <c r="BE607" s="21">
        <f t="shared" ref="BE607:BE670" si="1394">Y607/$AF607</f>
        <v>235.63013521535586</v>
      </c>
      <c r="BF607" s="21">
        <f t="shared" ref="BF607:BF670" si="1395">Z607/$AF607</f>
        <v>245.13844681524412</v>
      </c>
      <c r="BG607" s="21">
        <f t="shared" ref="BG607:BG670" si="1396">AA607/$AF607</f>
        <v>194.70437073674879</v>
      </c>
      <c r="BH607" s="21">
        <f t="shared" ref="BH607:BH670" si="1397">AB607/$AF607</f>
        <v>147.04288209788339</v>
      </c>
      <c r="BI607" s="21">
        <f t="shared" ref="BI607:BI670" si="1398">AC607/$AF607</f>
        <v>177.55569688236471</v>
      </c>
      <c r="BJ607" s="21">
        <f t="shared" ref="BJ607:BJ670" si="1399">AD607/$AF607</f>
        <v>163.77313125127199</v>
      </c>
      <c r="BK607" s="17">
        <f t="shared" ref="BK607:BK670" si="1400">F607*AG607</f>
        <v>0</v>
      </c>
      <c r="BL607" s="22">
        <f t="shared" ref="BL607:BL670" si="1401">SUM(G607:R607)*AG607</f>
        <v>0</v>
      </c>
      <c r="BM607" s="22">
        <f t="shared" ref="BM607:BM670" si="1402">SUM(S607:AD607)*AG607</f>
        <v>1431.3326347881316</v>
      </c>
      <c r="BN607" s="22">
        <f t="shared" ref="BN607:BN670" si="1403">G607*$AG607</f>
        <v>0</v>
      </c>
      <c r="BO607" s="22">
        <f t="shared" ref="BO607:BO670" si="1404">H607*$AG607</f>
        <v>0</v>
      </c>
      <c r="BP607" s="22">
        <f t="shared" ref="BP607:BP670" si="1405">I607*$AG607</f>
        <v>0</v>
      </c>
      <c r="BQ607" s="22">
        <f t="shared" ref="BQ607:BQ670" si="1406">J607*$AG607</f>
        <v>0</v>
      </c>
      <c r="BR607" s="22">
        <f t="shared" ref="BR607:BR670" si="1407">K607*$AG607</f>
        <v>0</v>
      </c>
      <c r="BS607" s="22">
        <f t="shared" ref="BS607:BS670" si="1408">L607*$AG607</f>
        <v>0</v>
      </c>
      <c r="BT607" s="22">
        <f t="shared" ref="BT607:BT670" si="1409">M607*$AG607</f>
        <v>0</v>
      </c>
      <c r="BU607" s="22">
        <f t="shared" ref="BU607:BU670" si="1410">N607*$AG607</f>
        <v>0</v>
      </c>
      <c r="BV607" s="22">
        <f t="shared" ref="BV607:BV670" si="1411">O607*$AG607</f>
        <v>0</v>
      </c>
      <c r="BW607" s="22">
        <f t="shared" ref="BW607:BW670" si="1412">P607*$AG607</f>
        <v>0</v>
      </c>
      <c r="BX607" s="22">
        <f t="shared" ref="BX607:BX670" si="1413">Q607*$AG607</f>
        <v>0</v>
      </c>
      <c r="BY607" s="22">
        <f t="shared" ref="BY607:BY670" si="1414">R607*$AG607</f>
        <v>0</v>
      </c>
      <c r="BZ607" s="22">
        <f t="shared" ref="BZ607:BZ670" si="1415">S607*$AG607</f>
        <v>101.840688</v>
      </c>
      <c r="CA607" s="22">
        <f t="shared" ref="CA607:CA670" si="1416">T607*$AG607</f>
        <v>90.629567999999992</v>
      </c>
      <c r="CB607" s="22">
        <f t="shared" ref="CB607:CB670" si="1417">U607*$AG607</f>
        <v>118.77039730144234</v>
      </c>
      <c r="CC607" s="22">
        <f t="shared" ref="CC607:CC670" si="1418">V607*$AG607</f>
        <v>111.6556252844448</v>
      </c>
      <c r="CD607" s="22">
        <f t="shared" ref="CD607:CD670" si="1419">W607*$AG607</f>
        <v>132.87955433526821</v>
      </c>
      <c r="CE607" s="22">
        <f t="shared" ref="CE607:CE670" si="1420">X607*$AG607</f>
        <v>154.73659290660493</v>
      </c>
      <c r="CF607" s="22">
        <f t="shared" ref="CF607:CF670" si="1421">Y607*$AG607</f>
        <v>145.93611046481936</v>
      </c>
      <c r="CG607" s="22">
        <f t="shared" ref="CG607:CG670" si="1422">Z607*$AG607</f>
        <v>151.82502620434056</v>
      </c>
      <c r="CH607" s="22">
        <f t="shared" ref="CH607:CH670" si="1423">AA607*$AG607</f>
        <v>120.58898378958092</v>
      </c>
      <c r="CI607" s="22">
        <f t="shared" ref="CI607:CI670" si="1424">AB607*$AG607</f>
        <v>91.070126770031479</v>
      </c>
      <c r="CJ607" s="22">
        <f t="shared" ref="CJ607:CJ670" si="1425">AC607*$AG607</f>
        <v>109.9680555299113</v>
      </c>
      <c r="CK607" s="22">
        <f t="shared" ref="CK607:CK670" si="1426">AD607*$AG607</f>
        <v>101.4319062016878</v>
      </c>
    </row>
    <row r="608" spans="1:89" x14ac:dyDescent="0.25">
      <c r="A608" t="str">
        <f>VLOOKUP($C608,'Tech Pallet'!$A:$J,10,0)</f>
        <v>NOV</v>
      </c>
      <c r="B608" s="30" t="str">
        <f>VLOOKUP(C608,'Tech Pallet'!A:I,3,0)</f>
        <v>MBG</v>
      </c>
      <c r="C608" s="12">
        <f>VLOOKUP($D608,'DU -UCC'!B:C,2,0)</f>
        <v>64795394</v>
      </c>
      <c r="D608" s="94">
        <v>10077567004236</v>
      </c>
      <c r="E608" s="95" t="s">
        <v>240</v>
      </c>
      <c r="S608" s="95">
        <v>1185</v>
      </c>
      <c r="T608" s="95">
        <v>3270</v>
      </c>
      <c r="U608" s="95">
        <v>2712.6699999999996</v>
      </c>
      <c r="V608" s="95">
        <v>2998.880000000001</v>
      </c>
      <c r="W608" s="95">
        <v>5959.7400000000016</v>
      </c>
      <c r="X608" s="95">
        <v>7579.5299999999988</v>
      </c>
      <c r="Y608" s="95">
        <v>7593.3399999999992</v>
      </c>
      <c r="Z608" s="95">
        <v>5861.7400000000007</v>
      </c>
      <c r="AA608" s="95">
        <v>4885.75</v>
      </c>
      <c r="AB608" s="95">
        <v>2908.6299999999992</v>
      </c>
      <c r="AC608" s="95">
        <v>2309.3599999999997</v>
      </c>
      <c r="AD608" s="95">
        <v>1192.9299999999996</v>
      </c>
      <c r="AE608" s="23">
        <f t="shared" si="1370"/>
        <v>48457.57</v>
      </c>
      <c r="AF608">
        <f>VLOOKUP($C608,'Tech Pallet'!$A:$I,9,0)</f>
        <v>225</v>
      </c>
      <c r="AG608">
        <f>VLOOKUP($C608,'Tech Pallet'!$A:$H,8,0)</f>
        <v>2.8319999999999999E-3</v>
      </c>
      <c r="AH608" s="25">
        <f t="shared" si="1371"/>
        <v>0</v>
      </c>
      <c r="AI608" s="25">
        <f t="shared" si="1372"/>
        <v>48457.57</v>
      </c>
      <c r="AJ608" s="8">
        <f t="shared" si="1373"/>
        <v>0</v>
      </c>
      <c r="AK608" s="21">
        <f t="shared" si="1374"/>
        <v>0</v>
      </c>
      <c r="AL608" s="20">
        <f t="shared" si="1375"/>
        <v>215.36697777777778</v>
      </c>
      <c r="AM608" s="21">
        <f t="shared" si="1376"/>
        <v>0</v>
      </c>
      <c r="AN608" s="21">
        <f t="shared" si="1377"/>
        <v>0</v>
      </c>
      <c r="AO608" s="21">
        <f t="shared" si="1378"/>
        <v>0</v>
      </c>
      <c r="AP608" s="21">
        <f t="shared" si="1379"/>
        <v>0</v>
      </c>
      <c r="AQ608" s="21">
        <f t="shared" si="1380"/>
        <v>0</v>
      </c>
      <c r="AR608" s="21">
        <f t="shared" si="1381"/>
        <v>0</v>
      </c>
      <c r="AS608" s="21">
        <f t="shared" si="1382"/>
        <v>0</v>
      </c>
      <c r="AT608" s="21">
        <f t="shared" si="1383"/>
        <v>0</v>
      </c>
      <c r="AU608" s="21">
        <f t="shared" si="1384"/>
        <v>0</v>
      </c>
      <c r="AV608" s="21">
        <f t="shared" si="1385"/>
        <v>0</v>
      </c>
      <c r="AW608" s="21">
        <f t="shared" si="1386"/>
        <v>0</v>
      </c>
      <c r="AX608" s="21">
        <f t="shared" si="1387"/>
        <v>0</v>
      </c>
      <c r="AY608" s="21">
        <f t="shared" si="1388"/>
        <v>5.2666666666666666</v>
      </c>
      <c r="AZ608" s="21">
        <f t="shared" si="1389"/>
        <v>14.533333333333333</v>
      </c>
      <c r="BA608" s="21">
        <f t="shared" si="1390"/>
        <v>12.056311111111109</v>
      </c>
      <c r="BB608" s="21">
        <f t="shared" si="1391"/>
        <v>13.328355555555561</v>
      </c>
      <c r="BC608" s="21">
        <f t="shared" si="1392"/>
        <v>26.487733333333342</v>
      </c>
      <c r="BD608" s="21">
        <f t="shared" si="1393"/>
        <v>33.686799999999998</v>
      </c>
      <c r="BE608" s="21">
        <f t="shared" si="1394"/>
        <v>33.748177777777776</v>
      </c>
      <c r="BF608" s="21">
        <f t="shared" si="1395"/>
        <v>26.052177777777782</v>
      </c>
      <c r="BG608" s="21">
        <f t="shared" si="1396"/>
        <v>21.714444444444446</v>
      </c>
      <c r="BH608" s="21">
        <f t="shared" si="1397"/>
        <v>12.92724444444444</v>
      </c>
      <c r="BI608" s="21">
        <f t="shared" si="1398"/>
        <v>10.26382222222222</v>
      </c>
      <c r="BJ608" s="21">
        <f t="shared" si="1399"/>
        <v>5.3019111111111092</v>
      </c>
      <c r="BK608" s="17">
        <f t="shared" si="1400"/>
        <v>0</v>
      </c>
      <c r="BL608" s="22">
        <f t="shared" si="1401"/>
        <v>0</v>
      </c>
      <c r="BM608" s="22">
        <f t="shared" si="1402"/>
        <v>137.23183824</v>
      </c>
      <c r="BN608" s="22">
        <f t="shared" si="1403"/>
        <v>0</v>
      </c>
      <c r="BO608" s="22">
        <f t="shared" si="1404"/>
        <v>0</v>
      </c>
      <c r="BP608" s="22">
        <f t="shared" si="1405"/>
        <v>0</v>
      </c>
      <c r="BQ608" s="22">
        <f t="shared" si="1406"/>
        <v>0</v>
      </c>
      <c r="BR608" s="22">
        <f t="shared" si="1407"/>
        <v>0</v>
      </c>
      <c r="BS608" s="22">
        <f t="shared" si="1408"/>
        <v>0</v>
      </c>
      <c r="BT608" s="22">
        <f t="shared" si="1409"/>
        <v>0</v>
      </c>
      <c r="BU608" s="22">
        <f t="shared" si="1410"/>
        <v>0</v>
      </c>
      <c r="BV608" s="22">
        <f t="shared" si="1411"/>
        <v>0</v>
      </c>
      <c r="BW608" s="22">
        <f t="shared" si="1412"/>
        <v>0</v>
      </c>
      <c r="BX608" s="22">
        <f t="shared" si="1413"/>
        <v>0</v>
      </c>
      <c r="BY608" s="22">
        <f t="shared" si="1414"/>
        <v>0</v>
      </c>
      <c r="BZ608" s="22">
        <f t="shared" si="1415"/>
        <v>3.3559199999999998</v>
      </c>
      <c r="CA608" s="22">
        <f t="shared" si="1416"/>
        <v>9.2606400000000004</v>
      </c>
      <c r="CB608" s="22">
        <f t="shared" si="1417"/>
        <v>7.6822814399999988</v>
      </c>
      <c r="CC608" s="22">
        <f t="shared" si="1418"/>
        <v>8.492828160000002</v>
      </c>
      <c r="CD608" s="22">
        <f t="shared" si="1419"/>
        <v>16.877983680000003</v>
      </c>
      <c r="CE608" s="22">
        <f t="shared" si="1420"/>
        <v>21.465228959999997</v>
      </c>
      <c r="CF608" s="22">
        <f t="shared" si="1421"/>
        <v>21.504338879999995</v>
      </c>
      <c r="CG608" s="22">
        <f t="shared" si="1422"/>
        <v>16.600447680000002</v>
      </c>
      <c r="CH608" s="22">
        <f t="shared" si="1423"/>
        <v>13.836444</v>
      </c>
      <c r="CI608" s="22">
        <f t="shared" si="1424"/>
        <v>8.2372401599999971</v>
      </c>
      <c r="CJ608" s="22">
        <f t="shared" si="1425"/>
        <v>6.5401075199999985</v>
      </c>
      <c r="CK608" s="22">
        <f t="shared" si="1426"/>
        <v>3.3783777599999989</v>
      </c>
    </row>
    <row r="609" spans="1:89" x14ac:dyDescent="0.25">
      <c r="A609" t="str">
        <f>VLOOKUP($C609,'Tech Pallet'!$A:$J,10,0)</f>
        <v>PIC</v>
      </c>
      <c r="B609" s="30" t="str">
        <f>VLOOKUP(C609,'Tech Pallet'!A:I,3,0)</f>
        <v>48oz</v>
      </c>
      <c r="C609" s="12">
        <f>VLOOKUP($D609,'DU -UCC'!B:C,2,0)</f>
        <v>68817800</v>
      </c>
      <c r="D609" s="94">
        <v>10077567254211</v>
      </c>
      <c r="E609" s="95" t="s">
        <v>241</v>
      </c>
      <c r="S609" s="95">
        <v>14399</v>
      </c>
      <c r="T609" s="95">
        <v>12113</v>
      </c>
      <c r="U609" s="95">
        <v>23073.989366238406</v>
      </c>
      <c r="V609" s="95">
        <v>17300.895365190889</v>
      </c>
      <c r="W609" s="95">
        <v>21533.923591343118</v>
      </c>
      <c r="X609" s="95">
        <v>23792.213571717984</v>
      </c>
      <c r="Y609" s="95">
        <v>19438.689859079273</v>
      </c>
      <c r="Z609" s="95">
        <v>19618.107817432847</v>
      </c>
      <c r="AA609" s="95">
        <v>13114.00201928539</v>
      </c>
      <c r="AB609" s="95">
        <v>13840.041713661603</v>
      </c>
      <c r="AC609" s="95">
        <v>18235.142312346132</v>
      </c>
      <c r="AD609" s="95">
        <v>13365.112502233116</v>
      </c>
      <c r="AE609" s="23">
        <f t="shared" si="1370"/>
        <v>209824.1181185288</v>
      </c>
      <c r="AF609">
        <f>VLOOKUP($C609,'Tech Pallet'!$A:$I,9,0)</f>
        <v>176</v>
      </c>
      <c r="AG609">
        <f>VLOOKUP($C609,'Tech Pallet'!$A:$H,8,0)</f>
        <v>8.513999999999999E-3</v>
      </c>
      <c r="AH609" s="25">
        <f t="shared" si="1371"/>
        <v>0</v>
      </c>
      <c r="AI609" s="25">
        <f t="shared" si="1372"/>
        <v>209824.1181185288</v>
      </c>
      <c r="AJ609" s="8">
        <f t="shared" si="1373"/>
        <v>0</v>
      </c>
      <c r="AK609" s="21">
        <f t="shared" si="1374"/>
        <v>0</v>
      </c>
      <c r="AL609" s="20">
        <f t="shared" si="1375"/>
        <v>1192.1824893098228</v>
      </c>
      <c r="AM609" s="21">
        <f t="shared" si="1376"/>
        <v>0</v>
      </c>
      <c r="AN609" s="21">
        <f t="shared" si="1377"/>
        <v>0</v>
      </c>
      <c r="AO609" s="21">
        <f t="shared" si="1378"/>
        <v>0</v>
      </c>
      <c r="AP609" s="21">
        <f t="shared" si="1379"/>
        <v>0</v>
      </c>
      <c r="AQ609" s="21">
        <f t="shared" si="1380"/>
        <v>0</v>
      </c>
      <c r="AR609" s="21">
        <f t="shared" si="1381"/>
        <v>0</v>
      </c>
      <c r="AS609" s="21">
        <f t="shared" si="1382"/>
        <v>0</v>
      </c>
      <c r="AT609" s="21">
        <f t="shared" si="1383"/>
        <v>0</v>
      </c>
      <c r="AU609" s="21">
        <f t="shared" si="1384"/>
        <v>0</v>
      </c>
      <c r="AV609" s="21">
        <f t="shared" si="1385"/>
        <v>0</v>
      </c>
      <c r="AW609" s="21">
        <f t="shared" si="1386"/>
        <v>0</v>
      </c>
      <c r="AX609" s="21">
        <f t="shared" si="1387"/>
        <v>0</v>
      </c>
      <c r="AY609" s="21">
        <f t="shared" si="1388"/>
        <v>81.8125</v>
      </c>
      <c r="AZ609" s="21">
        <f t="shared" si="1389"/>
        <v>68.82386363636364</v>
      </c>
      <c r="BA609" s="21">
        <f t="shared" si="1390"/>
        <v>131.10221230817277</v>
      </c>
      <c r="BB609" s="21">
        <f t="shared" si="1391"/>
        <v>98.300541847675504</v>
      </c>
      <c r="BC609" s="21">
        <f t="shared" si="1392"/>
        <v>122.35183858717681</v>
      </c>
      <c r="BD609" s="21">
        <f t="shared" si="1393"/>
        <v>135.18303165748856</v>
      </c>
      <c r="BE609" s="21">
        <f t="shared" si="1394"/>
        <v>110.44710147204133</v>
      </c>
      <c r="BF609" s="21">
        <f t="shared" si="1395"/>
        <v>111.46652168995935</v>
      </c>
      <c r="BG609" s="21">
        <f t="shared" si="1396"/>
        <v>74.511375109576079</v>
      </c>
      <c r="BH609" s="21">
        <f t="shared" si="1397"/>
        <v>78.636600645804563</v>
      </c>
      <c r="BI609" s="21">
        <f t="shared" si="1398"/>
        <v>103.60876313833029</v>
      </c>
      <c r="BJ609" s="21">
        <f t="shared" si="1399"/>
        <v>75.938139217233612</v>
      </c>
      <c r="BK609" s="17">
        <f t="shared" si="1400"/>
        <v>0</v>
      </c>
      <c r="BL609" s="22">
        <f t="shared" si="1401"/>
        <v>0</v>
      </c>
      <c r="BM609" s="22">
        <f t="shared" si="1402"/>
        <v>1786.4425416611541</v>
      </c>
      <c r="BN609" s="22">
        <f t="shared" si="1403"/>
        <v>0</v>
      </c>
      <c r="BO609" s="22">
        <f t="shared" si="1404"/>
        <v>0</v>
      </c>
      <c r="BP609" s="22">
        <f t="shared" si="1405"/>
        <v>0</v>
      </c>
      <c r="BQ609" s="22">
        <f t="shared" si="1406"/>
        <v>0</v>
      </c>
      <c r="BR609" s="22">
        <f t="shared" si="1407"/>
        <v>0</v>
      </c>
      <c r="BS609" s="22">
        <f t="shared" si="1408"/>
        <v>0</v>
      </c>
      <c r="BT609" s="22">
        <f t="shared" si="1409"/>
        <v>0</v>
      </c>
      <c r="BU609" s="22">
        <f t="shared" si="1410"/>
        <v>0</v>
      </c>
      <c r="BV609" s="22">
        <f t="shared" si="1411"/>
        <v>0</v>
      </c>
      <c r="BW609" s="22">
        <f t="shared" si="1412"/>
        <v>0</v>
      </c>
      <c r="BX609" s="22">
        <f t="shared" si="1413"/>
        <v>0</v>
      </c>
      <c r="BY609" s="22">
        <f t="shared" si="1414"/>
        <v>0</v>
      </c>
      <c r="BZ609" s="22">
        <f t="shared" si="1415"/>
        <v>122.59308599999999</v>
      </c>
      <c r="CA609" s="22">
        <f t="shared" si="1416"/>
        <v>103.13008199999999</v>
      </c>
      <c r="CB609" s="22">
        <f t="shared" si="1417"/>
        <v>196.45194546415377</v>
      </c>
      <c r="CC609" s="22">
        <f t="shared" si="1418"/>
        <v>147.2998231392352</v>
      </c>
      <c r="CD609" s="22">
        <f t="shared" si="1419"/>
        <v>183.33982545669528</v>
      </c>
      <c r="CE609" s="22">
        <f t="shared" si="1420"/>
        <v>202.56690634960691</v>
      </c>
      <c r="CF609" s="22">
        <f t="shared" si="1421"/>
        <v>165.5010054602009</v>
      </c>
      <c r="CG609" s="22">
        <f t="shared" si="1422"/>
        <v>167.02856995762323</v>
      </c>
      <c r="CH609" s="22">
        <f t="shared" si="1423"/>
        <v>111.6526131921958</v>
      </c>
      <c r="CI609" s="22">
        <f t="shared" si="1424"/>
        <v>117.83411515011488</v>
      </c>
      <c r="CJ609" s="22">
        <f t="shared" si="1425"/>
        <v>155.25400164731494</v>
      </c>
      <c r="CK609" s="22">
        <f t="shared" si="1426"/>
        <v>113.79056784401274</v>
      </c>
    </row>
    <row r="610" spans="1:89" x14ac:dyDescent="0.25">
      <c r="A610" t="str">
        <f>VLOOKUP($C610,'Tech Pallet'!$A:$J,10,0)</f>
        <v>PIC</v>
      </c>
      <c r="B610" s="30" t="str">
        <f>VLOOKUP(C610,'Tech Pallet'!A:I,3,0)</f>
        <v>BJ PTS</v>
      </c>
      <c r="C610" s="12">
        <f>VLOOKUP($D610,'DU -UCC'!B:C,2,0)</f>
        <v>84135781</v>
      </c>
      <c r="D610" s="94">
        <v>10076840400055</v>
      </c>
      <c r="E610" s="95" t="s">
        <v>242</v>
      </c>
      <c r="S610" s="95">
        <v>18837</v>
      </c>
      <c r="T610" s="95">
        <v>22782</v>
      </c>
      <c r="U610" s="95">
        <v>32031.694100785786</v>
      </c>
      <c r="V610" s="95">
        <v>24315.397012723897</v>
      </c>
      <c r="W610" s="95">
        <v>23473.712452125801</v>
      </c>
      <c r="X610" s="95">
        <v>33252.170448749559</v>
      </c>
      <c r="Y610" s="95">
        <v>21807.341999071916</v>
      </c>
      <c r="Z610" s="95">
        <v>26586.73422115812</v>
      </c>
      <c r="AA610" s="95">
        <v>19433.259722505569</v>
      </c>
      <c r="AB610" s="95">
        <v>17213.75771333513</v>
      </c>
      <c r="AC610" s="95">
        <v>19860.319462268184</v>
      </c>
      <c r="AD610" s="95">
        <v>20974.139174365926</v>
      </c>
      <c r="AE610" s="23">
        <f t="shared" si="1370"/>
        <v>280567.52630708989</v>
      </c>
      <c r="AF610">
        <f>VLOOKUP($C610,'Tech Pallet'!$A:$I,9,0)</f>
        <v>240</v>
      </c>
      <c r="AG610">
        <f>VLOOKUP($C610,'Tech Pallet'!$A:$H,8,0)</f>
        <v>3.7853439999999999E-3</v>
      </c>
      <c r="AH610" s="25">
        <f t="shared" si="1371"/>
        <v>0</v>
      </c>
      <c r="AI610" s="25">
        <f t="shared" si="1372"/>
        <v>280567.52630708989</v>
      </c>
      <c r="AJ610" s="8">
        <f t="shared" si="1373"/>
        <v>0</v>
      </c>
      <c r="AK610" s="21">
        <f t="shared" si="1374"/>
        <v>0</v>
      </c>
      <c r="AL610" s="20">
        <f t="shared" si="1375"/>
        <v>1169.0313596128747</v>
      </c>
      <c r="AM610" s="21">
        <f t="shared" si="1376"/>
        <v>0</v>
      </c>
      <c r="AN610" s="21">
        <f t="shared" si="1377"/>
        <v>0</v>
      </c>
      <c r="AO610" s="21">
        <f t="shared" si="1378"/>
        <v>0</v>
      </c>
      <c r="AP610" s="21">
        <f t="shared" si="1379"/>
        <v>0</v>
      </c>
      <c r="AQ610" s="21">
        <f t="shared" si="1380"/>
        <v>0</v>
      </c>
      <c r="AR610" s="21">
        <f t="shared" si="1381"/>
        <v>0</v>
      </c>
      <c r="AS610" s="21">
        <f t="shared" si="1382"/>
        <v>0</v>
      </c>
      <c r="AT610" s="21">
        <f t="shared" si="1383"/>
        <v>0</v>
      </c>
      <c r="AU610" s="21">
        <f t="shared" si="1384"/>
        <v>0</v>
      </c>
      <c r="AV610" s="21">
        <f t="shared" si="1385"/>
        <v>0</v>
      </c>
      <c r="AW610" s="21">
        <f t="shared" si="1386"/>
        <v>0</v>
      </c>
      <c r="AX610" s="21">
        <f t="shared" si="1387"/>
        <v>0</v>
      </c>
      <c r="AY610" s="21">
        <f t="shared" si="1388"/>
        <v>78.487499999999997</v>
      </c>
      <c r="AZ610" s="21">
        <f t="shared" si="1389"/>
        <v>94.924999999999997</v>
      </c>
      <c r="BA610" s="21">
        <f t="shared" si="1390"/>
        <v>133.46539208660744</v>
      </c>
      <c r="BB610" s="21">
        <f t="shared" si="1391"/>
        <v>101.31415421968291</v>
      </c>
      <c r="BC610" s="21">
        <f t="shared" si="1392"/>
        <v>97.807135217190833</v>
      </c>
      <c r="BD610" s="21">
        <f t="shared" si="1393"/>
        <v>138.55071020312317</v>
      </c>
      <c r="BE610" s="21">
        <f t="shared" si="1394"/>
        <v>90.86392499613298</v>
      </c>
      <c r="BF610" s="21">
        <f t="shared" si="1395"/>
        <v>110.77805925482549</v>
      </c>
      <c r="BG610" s="21">
        <f t="shared" si="1396"/>
        <v>80.971915510439871</v>
      </c>
      <c r="BH610" s="21">
        <f t="shared" si="1397"/>
        <v>71.723990472229701</v>
      </c>
      <c r="BI610" s="21">
        <f t="shared" si="1398"/>
        <v>82.751331092784099</v>
      </c>
      <c r="BJ610" s="21">
        <f t="shared" si="1399"/>
        <v>87.392246559858023</v>
      </c>
      <c r="BK610" s="17">
        <f t="shared" si="1400"/>
        <v>0</v>
      </c>
      <c r="BL610" s="22">
        <f t="shared" si="1401"/>
        <v>0</v>
      </c>
      <c r="BM610" s="22">
        <f t="shared" si="1402"/>
        <v>1062.0446023013849</v>
      </c>
      <c r="BN610" s="22">
        <f t="shared" si="1403"/>
        <v>0</v>
      </c>
      <c r="BO610" s="22">
        <f t="shared" si="1404"/>
        <v>0</v>
      </c>
      <c r="BP610" s="22">
        <f t="shared" si="1405"/>
        <v>0</v>
      </c>
      <c r="BQ610" s="22">
        <f t="shared" si="1406"/>
        <v>0</v>
      </c>
      <c r="BR610" s="22">
        <f t="shared" si="1407"/>
        <v>0</v>
      </c>
      <c r="BS610" s="22">
        <f t="shared" si="1408"/>
        <v>0</v>
      </c>
      <c r="BT610" s="22">
        <f t="shared" si="1409"/>
        <v>0</v>
      </c>
      <c r="BU610" s="22">
        <f t="shared" si="1410"/>
        <v>0</v>
      </c>
      <c r="BV610" s="22">
        <f t="shared" si="1411"/>
        <v>0</v>
      </c>
      <c r="BW610" s="22">
        <f t="shared" si="1412"/>
        <v>0</v>
      </c>
      <c r="BX610" s="22">
        <f t="shared" si="1413"/>
        <v>0</v>
      </c>
      <c r="BY610" s="22">
        <f t="shared" si="1414"/>
        <v>0</v>
      </c>
      <c r="BZ610" s="22">
        <f t="shared" si="1415"/>
        <v>71.304524927999992</v>
      </c>
      <c r="CA610" s="22">
        <f t="shared" si="1416"/>
        <v>86.237707008000001</v>
      </c>
      <c r="CB610" s="22">
        <f t="shared" si="1417"/>
        <v>121.25098107424486</v>
      </c>
      <c r="CC610" s="22">
        <f t="shared" si="1418"/>
        <v>92.042142189732331</v>
      </c>
      <c r="CD610" s="22">
        <f t="shared" si="1419"/>
        <v>88.856076588379693</v>
      </c>
      <c r="CE610" s="22">
        <f t="shared" si="1420"/>
        <v>125.87090389515144</v>
      </c>
      <c r="CF610" s="22">
        <f t="shared" si="1421"/>
        <v>82.548291192134883</v>
      </c>
      <c r="CG610" s="22">
        <f t="shared" si="1422"/>
        <v>100.63993486365555</v>
      </c>
      <c r="CH610" s="22">
        <f t="shared" si="1423"/>
        <v>73.561573091028123</v>
      </c>
      <c r="CI610" s="22">
        <f t="shared" si="1424"/>
        <v>65.159994477626853</v>
      </c>
      <c r="CJ610" s="22">
        <f t="shared" si="1425"/>
        <v>75.1781411145801</v>
      </c>
      <c r="CK610" s="22">
        <f t="shared" si="1426"/>
        <v>79.394331878851006</v>
      </c>
    </row>
    <row r="611" spans="1:89" x14ac:dyDescent="0.25">
      <c r="A611" t="str">
        <f>VLOOKUP($C611,'Tech Pallet'!$A:$J,10,0)</f>
        <v>PIC</v>
      </c>
      <c r="B611" s="30" t="str">
        <f>VLOOKUP(C611,'Tech Pallet'!A:I,3,0)</f>
        <v>48oz</v>
      </c>
      <c r="C611" s="12">
        <f>VLOOKUP($D611,'DU -UCC'!B:C,2,0)</f>
        <v>64315721</v>
      </c>
      <c r="D611" s="94">
        <v>10077567003529</v>
      </c>
      <c r="E611" s="95" t="s">
        <v>243</v>
      </c>
      <c r="S611" s="95">
        <v>17182</v>
      </c>
      <c r="T611" s="95">
        <v>19965</v>
      </c>
      <c r="U611" s="95">
        <v>25834.321767044643</v>
      </c>
      <c r="V611" s="95">
        <v>23590.464809353911</v>
      </c>
      <c r="W611" s="95">
        <v>27438.449824725911</v>
      </c>
      <c r="X611" s="95">
        <v>32490.022523670712</v>
      </c>
      <c r="Y611" s="95">
        <v>28945.673782944403</v>
      </c>
      <c r="Z611" s="95">
        <v>27874.93804896218</v>
      </c>
      <c r="AA611" s="95">
        <v>21505.884588295008</v>
      </c>
      <c r="AB611" s="95">
        <v>23782.611910708292</v>
      </c>
      <c r="AC611" s="95">
        <v>22344.158185124055</v>
      </c>
      <c r="AD611" s="95">
        <v>16796.225290612947</v>
      </c>
      <c r="AE611" s="23">
        <f t="shared" si="1370"/>
        <v>287749.75073144207</v>
      </c>
      <c r="AF611">
        <f>VLOOKUP($C611,'Tech Pallet'!$A:$I,9,0)</f>
        <v>176</v>
      </c>
      <c r="AG611">
        <f>VLOOKUP($C611,'Tech Pallet'!$A:$H,8,0)</f>
        <v>8.5199999999999998E-3</v>
      </c>
      <c r="AH611" s="25">
        <f t="shared" si="1371"/>
        <v>0</v>
      </c>
      <c r="AI611" s="25">
        <f t="shared" si="1372"/>
        <v>287749.75073144207</v>
      </c>
      <c r="AJ611" s="8">
        <f t="shared" si="1373"/>
        <v>0</v>
      </c>
      <c r="AK611" s="21">
        <f t="shared" si="1374"/>
        <v>0</v>
      </c>
      <c r="AL611" s="20">
        <f t="shared" si="1375"/>
        <v>1634.9417655195573</v>
      </c>
      <c r="AM611" s="21">
        <f t="shared" si="1376"/>
        <v>0</v>
      </c>
      <c r="AN611" s="21">
        <f t="shared" si="1377"/>
        <v>0</v>
      </c>
      <c r="AO611" s="21">
        <f t="shared" si="1378"/>
        <v>0</v>
      </c>
      <c r="AP611" s="21">
        <f t="shared" si="1379"/>
        <v>0</v>
      </c>
      <c r="AQ611" s="21">
        <f t="shared" si="1380"/>
        <v>0</v>
      </c>
      <c r="AR611" s="21">
        <f t="shared" si="1381"/>
        <v>0</v>
      </c>
      <c r="AS611" s="21">
        <f t="shared" si="1382"/>
        <v>0</v>
      </c>
      <c r="AT611" s="21">
        <f t="shared" si="1383"/>
        <v>0</v>
      </c>
      <c r="AU611" s="21">
        <f t="shared" si="1384"/>
        <v>0</v>
      </c>
      <c r="AV611" s="21">
        <f t="shared" si="1385"/>
        <v>0</v>
      </c>
      <c r="AW611" s="21">
        <f t="shared" si="1386"/>
        <v>0</v>
      </c>
      <c r="AX611" s="21">
        <f t="shared" si="1387"/>
        <v>0</v>
      </c>
      <c r="AY611" s="21">
        <f t="shared" si="1388"/>
        <v>97.625</v>
      </c>
      <c r="AZ611" s="21">
        <f t="shared" si="1389"/>
        <v>113.4375</v>
      </c>
      <c r="BA611" s="21">
        <f t="shared" si="1390"/>
        <v>146.78591913093547</v>
      </c>
      <c r="BB611" s="21">
        <f t="shared" si="1391"/>
        <v>134.03673187132904</v>
      </c>
      <c r="BC611" s="21">
        <f t="shared" si="1392"/>
        <v>155.90028309503359</v>
      </c>
      <c r="BD611" s="21">
        <f t="shared" si="1393"/>
        <v>184.60240070267449</v>
      </c>
      <c r="BE611" s="21">
        <f t="shared" si="1394"/>
        <v>164.46405558491139</v>
      </c>
      <c r="BF611" s="21">
        <f t="shared" si="1395"/>
        <v>158.38032982364874</v>
      </c>
      <c r="BG611" s="21">
        <f t="shared" si="1396"/>
        <v>122.192526069858</v>
      </c>
      <c r="BH611" s="21">
        <f t="shared" si="1397"/>
        <v>135.12847676538803</v>
      </c>
      <c r="BI611" s="21">
        <f t="shared" si="1398"/>
        <v>126.95544423365941</v>
      </c>
      <c r="BJ611" s="21">
        <f t="shared" si="1399"/>
        <v>95.433098242119016</v>
      </c>
      <c r="BK611" s="17">
        <f t="shared" si="1400"/>
        <v>0</v>
      </c>
      <c r="BL611" s="22">
        <f t="shared" si="1401"/>
        <v>0</v>
      </c>
      <c r="BM611" s="22">
        <f t="shared" si="1402"/>
        <v>2451.6278762318861</v>
      </c>
      <c r="BN611" s="22">
        <f t="shared" si="1403"/>
        <v>0</v>
      </c>
      <c r="BO611" s="22">
        <f t="shared" si="1404"/>
        <v>0</v>
      </c>
      <c r="BP611" s="22">
        <f t="shared" si="1405"/>
        <v>0</v>
      </c>
      <c r="BQ611" s="22">
        <f t="shared" si="1406"/>
        <v>0</v>
      </c>
      <c r="BR611" s="22">
        <f t="shared" si="1407"/>
        <v>0</v>
      </c>
      <c r="BS611" s="22">
        <f t="shared" si="1408"/>
        <v>0</v>
      </c>
      <c r="BT611" s="22">
        <f t="shared" si="1409"/>
        <v>0</v>
      </c>
      <c r="BU611" s="22">
        <f t="shared" si="1410"/>
        <v>0</v>
      </c>
      <c r="BV611" s="22">
        <f t="shared" si="1411"/>
        <v>0</v>
      </c>
      <c r="BW611" s="22">
        <f t="shared" si="1412"/>
        <v>0</v>
      </c>
      <c r="BX611" s="22">
        <f t="shared" si="1413"/>
        <v>0</v>
      </c>
      <c r="BY611" s="22">
        <f t="shared" si="1414"/>
        <v>0</v>
      </c>
      <c r="BZ611" s="22">
        <f t="shared" si="1415"/>
        <v>146.39063999999999</v>
      </c>
      <c r="CA611" s="22">
        <f t="shared" si="1416"/>
        <v>170.1018</v>
      </c>
      <c r="CB611" s="22">
        <f t="shared" si="1417"/>
        <v>220.10842145522037</v>
      </c>
      <c r="CC611" s="22">
        <f t="shared" si="1418"/>
        <v>200.99076017569533</v>
      </c>
      <c r="CD611" s="22">
        <f t="shared" si="1419"/>
        <v>233.77559250666476</v>
      </c>
      <c r="CE611" s="22">
        <f t="shared" si="1420"/>
        <v>276.81499190167443</v>
      </c>
      <c r="CF611" s="22">
        <f t="shared" si="1421"/>
        <v>246.61714063068629</v>
      </c>
      <c r="CG611" s="22">
        <f t="shared" si="1422"/>
        <v>237.49447217715777</v>
      </c>
      <c r="CH611" s="22">
        <f t="shared" si="1423"/>
        <v>183.23013669227348</v>
      </c>
      <c r="CI611" s="22">
        <f t="shared" si="1424"/>
        <v>202.62785347923466</v>
      </c>
      <c r="CJ611" s="22">
        <f t="shared" si="1425"/>
        <v>190.37222773725694</v>
      </c>
      <c r="CK611" s="22">
        <f t="shared" si="1426"/>
        <v>143.1038394760223</v>
      </c>
    </row>
    <row r="612" spans="1:89" x14ac:dyDescent="0.25">
      <c r="A612" t="str">
        <f>VLOOKUP($C612,'Tech Pallet'!$A:$J,10,0)</f>
        <v>NOV</v>
      </c>
      <c r="B612" s="30" t="str">
        <f>VLOOKUP(C612,'Tech Pallet'!A:I,3,0)</f>
        <v>ESS</v>
      </c>
      <c r="C612" s="12">
        <f>VLOOKUP($D612,'DU -UCC'!B:C,2,0)</f>
        <v>64328806</v>
      </c>
      <c r="D612" s="94">
        <v>10075856000846</v>
      </c>
      <c r="E612" s="95" t="s">
        <v>244</v>
      </c>
      <c r="S612" s="95">
        <v>26550</v>
      </c>
      <c r="T612" s="95">
        <v>32169</v>
      </c>
      <c r="U612" s="95">
        <v>30745.18</v>
      </c>
      <c r="V612" s="95">
        <v>30558.77</v>
      </c>
      <c r="W612" s="95">
        <v>37609.753224589433</v>
      </c>
      <c r="X612" s="95">
        <v>39123.048869405357</v>
      </c>
      <c r="Y612" s="95">
        <v>35776.997370419987</v>
      </c>
      <c r="Z612" s="95">
        <v>35716.579627234794</v>
      </c>
      <c r="AA612" s="95">
        <v>31482.379999999997</v>
      </c>
      <c r="AB612" s="95">
        <v>24526.010000000002</v>
      </c>
      <c r="AC612" s="95">
        <v>22507.25</v>
      </c>
      <c r="AD612" s="95">
        <v>22085.16</v>
      </c>
      <c r="AE612" s="23">
        <f t="shared" si="1370"/>
        <v>368850.12909164955</v>
      </c>
      <c r="AF612">
        <f>VLOOKUP($C612,'Tech Pallet'!$A:$I,9,0)</f>
        <v>189</v>
      </c>
      <c r="AG612">
        <f>VLOOKUP($C612,'Tech Pallet'!$A:$H,8,0)</f>
        <v>2.8380000000000002E-3</v>
      </c>
      <c r="AH612" s="25">
        <f t="shared" si="1371"/>
        <v>0</v>
      </c>
      <c r="AI612" s="25">
        <f t="shared" si="1372"/>
        <v>368850.12909164955</v>
      </c>
      <c r="AJ612" s="8">
        <f t="shared" si="1373"/>
        <v>0</v>
      </c>
      <c r="AK612" s="21">
        <f t="shared" si="1374"/>
        <v>0</v>
      </c>
      <c r="AL612" s="20">
        <f t="shared" si="1375"/>
        <v>1951.5879846119024</v>
      </c>
      <c r="AM612" s="21">
        <f t="shared" si="1376"/>
        <v>0</v>
      </c>
      <c r="AN612" s="21">
        <f t="shared" si="1377"/>
        <v>0</v>
      </c>
      <c r="AO612" s="21">
        <f t="shared" si="1378"/>
        <v>0</v>
      </c>
      <c r="AP612" s="21">
        <f t="shared" si="1379"/>
        <v>0</v>
      </c>
      <c r="AQ612" s="21">
        <f t="shared" si="1380"/>
        <v>0</v>
      </c>
      <c r="AR612" s="21">
        <f t="shared" si="1381"/>
        <v>0</v>
      </c>
      <c r="AS612" s="21">
        <f t="shared" si="1382"/>
        <v>0</v>
      </c>
      <c r="AT612" s="21">
        <f t="shared" si="1383"/>
        <v>0</v>
      </c>
      <c r="AU612" s="21">
        <f t="shared" si="1384"/>
        <v>0</v>
      </c>
      <c r="AV612" s="21">
        <f t="shared" si="1385"/>
        <v>0</v>
      </c>
      <c r="AW612" s="21">
        <f t="shared" si="1386"/>
        <v>0</v>
      </c>
      <c r="AX612" s="21">
        <f t="shared" si="1387"/>
        <v>0</v>
      </c>
      <c r="AY612" s="21">
        <f t="shared" si="1388"/>
        <v>140.47619047619048</v>
      </c>
      <c r="AZ612" s="21">
        <f t="shared" si="1389"/>
        <v>170.20634920634922</v>
      </c>
      <c r="BA612" s="21">
        <f t="shared" si="1390"/>
        <v>162.67291005291005</v>
      </c>
      <c r="BB612" s="21">
        <f t="shared" si="1391"/>
        <v>161.68661375661375</v>
      </c>
      <c r="BC612" s="21">
        <f t="shared" si="1392"/>
        <v>198.99340330470599</v>
      </c>
      <c r="BD612" s="21">
        <f t="shared" si="1393"/>
        <v>207.00025856828231</v>
      </c>
      <c r="BE612" s="21">
        <f t="shared" si="1394"/>
        <v>189.29628238317454</v>
      </c>
      <c r="BF612" s="21">
        <f t="shared" si="1395"/>
        <v>188.97661178431107</v>
      </c>
      <c r="BG612" s="21">
        <f t="shared" si="1396"/>
        <v>166.57343915343915</v>
      </c>
      <c r="BH612" s="21">
        <f t="shared" si="1397"/>
        <v>129.76724867724869</v>
      </c>
      <c r="BI612" s="21">
        <f t="shared" si="1398"/>
        <v>119.08597883597884</v>
      </c>
      <c r="BJ612" s="21">
        <f t="shared" si="1399"/>
        <v>116.85269841269842</v>
      </c>
      <c r="BK612" s="17">
        <f t="shared" si="1400"/>
        <v>0</v>
      </c>
      <c r="BL612" s="22">
        <f t="shared" si="1401"/>
        <v>0</v>
      </c>
      <c r="BM612" s="22">
        <f t="shared" si="1402"/>
        <v>1046.7966663621014</v>
      </c>
      <c r="BN612" s="22">
        <f t="shared" si="1403"/>
        <v>0</v>
      </c>
      <c r="BO612" s="22">
        <f t="shared" si="1404"/>
        <v>0</v>
      </c>
      <c r="BP612" s="22">
        <f t="shared" si="1405"/>
        <v>0</v>
      </c>
      <c r="BQ612" s="22">
        <f t="shared" si="1406"/>
        <v>0</v>
      </c>
      <c r="BR612" s="22">
        <f t="shared" si="1407"/>
        <v>0</v>
      </c>
      <c r="BS612" s="22">
        <f t="shared" si="1408"/>
        <v>0</v>
      </c>
      <c r="BT612" s="22">
        <f t="shared" si="1409"/>
        <v>0</v>
      </c>
      <c r="BU612" s="22">
        <f t="shared" si="1410"/>
        <v>0</v>
      </c>
      <c r="BV612" s="22">
        <f t="shared" si="1411"/>
        <v>0</v>
      </c>
      <c r="BW612" s="22">
        <f t="shared" si="1412"/>
        <v>0</v>
      </c>
      <c r="BX612" s="22">
        <f t="shared" si="1413"/>
        <v>0</v>
      </c>
      <c r="BY612" s="22">
        <f t="shared" si="1414"/>
        <v>0</v>
      </c>
      <c r="BZ612" s="22">
        <f t="shared" si="1415"/>
        <v>75.3489</v>
      </c>
      <c r="CA612" s="22">
        <f t="shared" si="1416"/>
        <v>91.295622000000009</v>
      </c>
      <c r="CB612" s="22">
        <f t="shared" si="1417"/>
        <v>87.254820840000008</v>
      </c>
      <c r="CC612" s="22">
        <f t="shared" si="1418"/>
        <v>86.725789260000013</v>
      </c>
      <c r="CD612" s="22">
        <f t="shared" si="1419"/>
        <v>106.73647965138481</v>
      </c>
      <c r="CE612" s="22">
        <f t="shared" si="1420"/>
        <v>111.03121269137242</v>
      </c>
      <c r="CF612" s="22">
        <f t="shared" si="1421"/>
        <v>101.53511853725193</v>
      </c>
      <c r="CG612" s="22">
        <f t="shared" si="1422"/>
        <v>101.36365298209236</v>
      </c>
      <c r="CH612" s="22">
        <f t="shared" si="1423"/>
        <v>89.346994440000003</v>
      </c>
      <c r="CI612" s="22">
        <f t="shared" si="1424"/>
        <v>69.604816380000017</v>
      </c>
      <c r="CJ612" s="22">
        <f t="shared" si="1425"/>
        <v>63.875575500000004</v>
      </c>
      <c r="CK612" s="22">
        <f t="shared" si="1426"/>
        <v>62.677684080000006</v>
      </c>
    </row>
    <row r="613" spans="1:89" x14ac:dyDescent="0.25">
      <c r="A613" t="str">
        <f>VLOOKUP($C613,'Tech Pallet'!$A:$J,10,0)</f>
        <v>PIC</v>
      </c>
      <c r="B613" s="30" t="str">
        <f>VLOOKUP(C613,'Tech Pallet'!A:I,3,0)</f>
        <v>Quarts</v>
      </c>
      <c r="C613" s="12">
        <f>VLOOKUP($D613,'DU -UCC'!B:C,2,0)</f>
        <v>69796888</v>
      </c>
      <c r="D613" s="94">
        <v>10076840004024</v>
      </c>
      <c r="E613" s="95" t="s">
        <v>245</v>
      </c>
      <c r="S613" s="95">
        <v>1875</v>
      </c>
      <c r="T613" s="95">
        <v>1301</v>
      </c>
      <c r="U613" s="95">
        <v>3056.9824880784045</v>
      </c>
      <c r="V613" s="95">
        <v>2703.5884770698917</v>
      </c>
      <c r="W613" s="95">
        <v>1660.5437834820789</v>
      </c>
      <c r="X613" s="95">
        <v>5413.0711926747308</v>
      </c>
      <c r="Y613" s="95">
        <v>3306.2499999999995</v>
      </c>
      <c r="Z613" s="95">
        <v>3218.5099999999998</v>
      </c>
      <c r="AA613" s="95">
        <v>2797.75</v>
      </c>
      <c r="AB613" s="95">
        <v>2964.2815229301077</v>
      </c>
      <c r="AC613" s="95">
        <v>2027.56</v>
      </c>
      <c r="AD613" s="95">
        <v>1906.6299999999999</v>
      </c>
      <c r="AE613" s="23">
        <f t="shared" si="1370"/>
        <v>32231.167464235215</v>
      </c>
      <c r="AF613">
        <f>VLOOKUP($C613,'Tech Pallet'!$A:$I,9,0)</f>
        <v>182</v>
      </c>
      <c r="AG613">
        <f>VLOOKUP($C613,'Tech Pallet'!$A:$H,8,0)</f>
        <v>4.9680000000000002E-3</v>
      </c>
      <c r="AH613" s="25">
        <f t="shared" si="1371"/>
        <v>0</v>
      </c>
      <c r="AI613" s="25">
        <f t="shared" si="1372"/>
        <v>32231.167464235215</v>
      </c>
      <c r="AJ613" s="8">
        <f t="shared" si="1373"/>
        <v>0</v>
      </c>
      <c r="AK613" s="21">
        <f t="shared" si="1374"/>
        <v>0</v>
      </c>
      <c r="AL613" s="20">
        <f t="shared" si="1375"/>
        <v>177.09432672656712</v>
      </c>
      <c r="AM613" s="21">
        <f t="shared" si="1376"/>
        <v>0</v>
      </c>
      <c r="AN613" s="21">
        <f t="shared" si="1377"/>
        <v>0</v>
      </c>
      <c r="AO613" s="21">
        <f t="shared" si="1378"/>
        <v>0</v>
      </c>
      <c r="AP613" s="21">
        <f t="shared" si="1379"/>
        <v>0</v>
      </c>
      <c r="AQ613" s="21">
        <f t="shared" si="1380"/>
        <v>0</v>
      </c>
      <c r="AR613" s="21">
        <f t="shared" si="1381"/>
        <v>0</v>
      </c>
      <c r="AS613" s="21">
        <f t="shared" si="1382"/>
        <v>0</v>
      </c>
      <c r="AT613" s="21">
        <f t="shared" si="1383"/>
        <v>0</v>
      </c>
      <c r="AU613" s="21">
        <f t="shared" si="1384"/>
        <v>0</v>
      </c>
      <c r="AV613" s="21">
        <f t="shared" si="1385"/>
        <v>0</v>
      </c>
      <c r="AW613" s="21">
        <f t="shared" si="1386"/>
        <v>0</v>
      </c>
      <c r="AX613" s="21">
        <f t="shared" si="1387"/>
        <v>0</v>
      </c>
      <c r="AY613" s="21">
        <f t="shared" si="1388"/>
        <v>10.302197802197803</v>
      </c>
      <c r="AZ613" s="21">
        <f t="shared" si="1389"/>
        <v>7.1483516483516487</v>
      </c>
      <c r="BA613" s="21">
        <f t="shared" si="1390"/>
        <v>16.796607077353869</v>
      </c>
      <c r="BB613" s="21">
        <f t="shared" si="1391"/>
        <v>14.854881742142263</v>
      </c>
      <c r="BC613" s="21">
        <f t="shared" si="1392"/>
        <v>9.123866942209224</v>
      </c>
      <c r="BD613" s="21">
        <f t="shared" si="1393"/>
        <v>29.742149410300719</v>
      </c>
      <c r="BE613" s="21">
        <f t="shared" si="1394"/>
        <v>18.166208791208788</v>
      </c>
      <c r="BF613" s="21">
        <f t="shared" si="1395"/>
        <v>17.684120879120879</v>
      </c>
      <c r="BG613" s="21">
        <f t="shared" si="1396"/>
        <v>15.372252747252746</v>
      </c>
      <c r="BH613" s="21">
        <f t="shared" si="1397"/>
        <v>16.287261115000593</v>
      </c>
      <c r="BI613" s="21">
        <f t="shared" si="1398"/>
        <v>11.14043956043956</v>
      </c>
      <c r="BJ613" s="21">
        <f t="shared" si="1399"/>
        <v>10.475989010989011</v>
      </c>
      <c r="BK613" s="17">
        <f t="shared" si="1400"/>
        <v>0</v>
      </c>
      <c r="BL613" s="22">
        <f t="shared" si="1401"/>
        <v>0</v>
      </c>
      <c r="BM613" s="22">
        <f t="shared" si="1402"/>
        <v>160.12443996232057</v>
      </c>
      <c r="BN613" s="22">
        <f t="shared" si="1403"/>
        <v>0</v>
      </c>
      <c r="BO613" s="22">
        <f t="shared" si="1404"/>
        <v>0</v>
      </c>
      <c r="BP613" s="22">
        <f t="shared" si="1405"/>
        <v>0</v>
      </c>
      <c r="BQ613" s="22">
        <f t="shared" si="1406"/>
        <v>0</v>
      </c>
      <c r="BR613" s="22">
        <f t="shared" si="1407"/>
        <v>0</v>
      </c>
      <c r="BS613" s="22">
        <f t="shared" si="1408"/>
        <v>0</v>
      </c>
      <c r="BT613" s="22">
        <f t="shared" si="1409"/>
        <v>0</v>
      </c>
      <c r="BU613" s="22">
        <f t="shared" si="1410"/>
        <v>0</v>
      </c>
      <c r="BV613" s="22">
        <f t="shared" si="1411"/>
        <v>0</v>
      </c>
      <c r="BW613" s="22">
        <f t="shared" si="1412"/>
        <v>0</v>
      </c>
      <c r="BX613" s="22">
        <f t="shared" si="1413"/>
        <v>0</v>
      </c>
      <c r="BY613" s="22">
        <f t="shared" si="1414"/>
        <v>0</v>
      </c>
      <c r="BZ613" s="22">
        <f t="shared" si="1415"/>
        <v>9.3149999999999995</v>
      </c>
      <c r="CA613" s="22">
        <f t="shared" si="1416"/>
        <v>6.463368</v>
      </c>
      <c r="CB613" s="22">
        <f t="shared" si="1417"/>
        <v>15.187089000773513</v>
      </c>
      <c r="CC613" s="22">
        <f t="shared" si="1418"/>
        <v>13.431427554083223</v>
      </c>
      <c r="CD613" s="22">
        <f t="shared" si="1419"/>
        <v>8.249581516338969</v>
      </c>
      <c r="CE613" s="22">
        <f t="shared" si="1420"/>
        <v>26.892137685208063</v>
      </c>
      <c r="CF613" s="22">
        <f t="shared" si="1421"/>
        <v>16.425449999999998</v>
      </c>
      <c r="CG613" s="22">
        <f t="shared" si="1422"/>
        <v>15.989557679999999</v>
      </c>
      <c r="CH613" s="22">
        <f t="shared" si="1423"/>
        <v>13.899222</v>
      </c>
      <c r="CI613" s="22">
        <f t="shared" si="1424"/>
        <v>14.726550605916776</v>
      </c>
      <c r="CJ613" s="22">
        <f t="shared" si="1425"/>
        <v>10.072918080000001</v>
      </c>
      <c r="CK613" s="22">
        <f t="shared" si="1426"/>
        <v>9.4721378400000003</v>
      </c>
    </row>
    <row r="614" spans="1:89" x14ac:dyDescent="0.25">
      <c r="A614" t="str">
        <f>VLOOKUP($C614,'Tech Pallet'!$A:$J,10,0)</f>
        <v>PIC</v>
      </c>
      <c r="B614" s="30" t="str">
        <f>VLOOKUP(C614,'Tech Pallet'!A:I,3,0)</f>
        <v>BJ PTS</v>
      </c>
      <c r="C614" s="12">
        <f>VLOOKUP($D614,'DU -UCC'!B:C,2,0)</f>
        <v>69986508</v>
      </c>
      <c r="D614" s="94">
        <v>10076840580740</v>
      </c>
      <c r="E614" s="95" t="s">
        <v>246</v>
      </c>
      <c r="S614" s="95">
        <v>15555</v>
      </c>
      <c r="T614" s="95">
        <v>16399</v>
      </c>
      <c r="U614" s="95">
        <v>18710.931572689788</v>
      </c>
      <c r="V614" s="95">
        <v>14022.386847073616</v>
      </c>
      <c r="W614" s="95">
        <v>16615.151680669449</v>
      </c>
      <c r="X614" s="95">
        <v>16690.906498500277</v>
      </c>
      <c r="Y614" s="95">
        <v>15444.695101217792</v>
      </c>
      <c r="Z614" s="95">
        <v>15899.325094077383</v>
      </c>
      <c r="AA614" s="95">
        <v>13503.27209837653</v>
      </c>
      <c r="AB614" s="95">
        <v>8773.3949434667593</v>
      </c>
      <c r="AC614" s="95">
        <v>10289.514213108527</v>
      </c>
      <c r="AD614" s="95">
        <v>9228.348971518164</v>
      </c>
      <c r="AE614" s="23">
        <f t="shared" si="1370"/>
        <v>171131.92702069829</v>
      </c>
      <c r="AF614">
        <f>VLOOKUP($C614,'Tech Pallet'!$A:$I,9,0)</f>
        <v>240</v>
      </c>
      <c r="AG614">
        <f>VLOOKUP($C614,'Tech Pallet'!$A:$H,8,0)</f>
        <v>3.7839999999999996E-3</v>
      </c>
      <c r="AH614" s="25">
        <f t="shared" si="1371"/>
        <v>0</v>
      </c>
      <c r="AI614" s="25">
        <f t="shared" si="1372"/>
        <v>171131.92702069829</v>
      </c>
      <c r="AJ614" s="8">
        <f t="shared" si="1373"/>
        <v>0</v>
      </c>
      <c r="AK614" s="21">
        <f t="shared" si="1374"/>
        <v>0</v>
      </c>
      <c r="AL614" s="20">
        <f t="shared" si="1375"/>
        <v>713.04969591957627</v>
      </c>
      <c r="AM614" s="21">
        <f t="shared" si="1376"/>
        <v>0</v>
      </c>
      <c r="AN614" s="21">
        <f t="shared" si="1377"/>
        <v>0</v>
      </c>
      <c r="AO614" s="21">
        <f t="shared" si="1378"/>
        <v>0</v>
      </c>
      <c r="AP614" s="21">
        <f t="shared" si="1379"/>
        <v>0</v>
      </c>
      <c r="AQ614" s="21">
        <f t="shared" si="1380"/>
        <v>0</v>
      </c>
      <c r="AR614" s="21">
        <f t="shared" si="1381"/>
        <v>0</v>
      </c>
      <c r="AS614" s="21">
        <f t="shared" si="1382"/>
        <v>0</v>
      </c>
      <c r="AT614" s="21">
        <f t="shared" si="1383"/>
        <v>0</v>
      </c>
      <c r="AU614" s="21">
        <f t="shared" si="1384"/>
        <v>0</v>
      </c>
      <c r="AV614" s="21">
        <f t="shared" si="1385"/>
        <v>0</v>
      </c>
      <c r="AW614" s="21">
        <f t="shared" si="1386"/>
        <v>0</v>
      </c>
      <c r="AX614" s="21">
        <f t="shared" si="1387"/>
        <v>0</v>
      </c>
      <c r="AY614" s="21">
        <f t="shared" si="1388"/>
        <v>64.8125</v>
      </c>
      <c r="AZ614" s="21">
        <f t="shared" si="1389"/>
        <v>68.329166666666666</v>
      </c>
      <c r="BA614" s="21">
        <f t="shared" si="1390"/>
        <v>77.962214886207448</v>
      </c>
      <c r="BB614" s="21">
        <f t="shared" si="1391"/>
        <v>58.42661186280673</v>
      </c>
      <c r="BC614" s="21">
        <f t="shared" si="1392"/>
        <v>69.229798669456031</v>
      </c>
      <c r="BD614" s="21">
        <f t="shared" si="1393"/>
        <v>69.54544374375115</v>
      </c>
      <c r="BE614" s="21">
        <f t="shared" si="1394"/>
        <v>64.352896255074128</v>
      </c>
      <c r="BF614" s="21">
        <f t="shared" si="1395"/>
        <v>66.2471878919891</v>
      </c>
      <c r="BG614" s="21">
        <f t="shared" si="1396"/>
        <v>56.263633743235545</v>
      </c>
      <c r="BH614" s="21">
        <f t="shared" si="1397"/>
        <v>36.555812264444832</v>
      </c>
      <c r="BI614" s="21">
        <f t="shared" si="1398"/>
        <v>42.872975887952194</v>
      </c>
      <c r="BJ614" s="21">
        <f t="shared" si="1399"/>
        <v>38.45145404799235</v>
      </c>
      <c r="BK614" s="17">
        <f t="shared" si="1400"/>
        <v>0</v>
      </c>
      <c r="BL614" s="22">
        <f t="shared" si="1401"/>
        <v>0</v>
      </c>
      <c r="BM614" s="22">
        <f t="shared" si="1402"/>
        <v>647.56321184632225</v>
      </c>
      <c r="BN614" s="22">
        <f t="shared" si="1403"/>
        <v>0</v>
      </c>
      <c r="BO614" s="22">
        <f t="shared" si="1404"/>
        <v>0</v>
      </c>
      <c r="BP614" s="22">
        <f t="shared" si="1405"/>
        <v>0</v>
      </c>
      <c r="BQ614" s="22">
        <f t="shared" si="1406"/>
        <v>0</v>
      </c>
      <c r="BR614" s="22">
        <f t="shared" si="1407"/>
        <v>0</v>
      </c>
      <c r="BS614" s="22">
        <f t="shared" si="1408"/>
        <v>0</v>
      </c>
      <c r="BT614" s="22">
        <f t="shared" si="1409"/>
        <v>0</v>
      </c>
      <c r="BU614" s="22">
        <f t="shared" si="1410"/>
        <v>0</v>
      </c>
      <c r="BV614" s="22">
        <f t="shared" si="1411"/>
        <v>0</v>
      </c>
      <c r="BW614" s="22">
        <f t="shared" si="1412"/>
        <v>0</v>
      </c>
      <c r="BX614" s="22">
        <f t="shared" si="1413"/>
        <v>0</v>
      </c>
      <c r="BY614" s="22">
        <f t="shared" si="1414"/>
        <v>0</v>
      </c>
      <c r="BZ614" s="22">
        <f t="shared" si="1415"/>
        <v>58.860119999999995</v>
      </c>
      <c r="CA614" s="22">
        <f t="shared" si="1416"/>
        <v>62.053815999999991</v>
      </c>
      <c r="CB614" s="22">
        <f t="shared" si="1417"/>
        <v>70.802165071058155</v>
      </c>
      <c r="CC614" s="22">
        <f t="shared" si="1418"/>
        <v>53.060711829326557</v>
      </c>
      <c r="CD614" s="22">
        <f t="shared" si="1419"/>
        <v>62.871733959653191</v>
      </c>
      <c r="CE614" s="22">
        <f t="shared" si="1420"/>
        <v>63.158390190325044</v>
      </c>
      <c r="CF614" s="22">
        <f t="shared" si="1421"/>
        <v>58.442726263008119</v>
      </c>
      <c r="CG614" s="22">
        <f t="shared" si="1422"/>
        <v>60.163046155988809</v>
      </c>
      <c r="CH614" s="22">
        <f t="shared" si="1423"/>
        <v>51.096381620256786</v>
      </c>
      <c r="CI614" s="22">
        <f t="shared" si="1424"/>
        <v>33.198526466078214</v>
      </c>
      <c r="CJ614" s="22">
        <f t="shared" si="1425"/>
        <v>38.93552178240266</v>
      </c>
      <c r="CK614" s="22">
        <f t="shared" si="1426"/>
        <v>34.920072508224727</v>
      </c>
    </row>
    <row r="615" spans="1:89" x14ac:dyDescent="0.25">
      <c r="A615" t="str">
        <f>VLOOKUP($C615,'Tech Pallet'!$A:$J,10,0)</f>
        <v>PIC</v>
      </c>
      <c r="B615" s="30" t="str">
        <f>VLOOKUP(C615,'Tech Pallet'!A:I,3,0)</f>
        <v>BJ PTS</v>
      </c>
      <c r="C615" s="12">
        <f>VLOOKUP($D615,'DU -UCC'!B:C,2,0)</f>
        <v>84137694</v>
      </c>
      <c r="D615" s="94">
        <v>10076840101341</v>
      </c>
      <c r="E615" s="95" t="s">
        <v>247</v>
      </c>
      <c r="S615" s="95">
        <v>19592</v>
      </c>
      <c r="T615" s="95">
        <v>22392</v>
      </c>
      <c r="U615" s="95">
        <v>27405.815063844122</v>
      </c>
      <c r="V615" s="95">
        <v>23602.719437914886</v>
      </c>
      <c r="W615" s="95">
        <v>23530.931438995147</v>
      </c>
      <c r="X615" s="95">
        <v>27269.267045030338</v>
      </c>
      <c r="Y615" s="95">
        <v>21561.323484992579</v>
      </c>
      <c r="Z615" s="95">
        <v>26222.332391119853</v>
      </c>
      <c r="AA615" s="95">
        <v>19285.240587502834</v>
      </c>
      <c r="AB615" s="95">
        <v>18087.646192302611</v>
      </c>
      <c r="AC615" s="95">
        <v>17398.844969210157</v>
      </c>
      <c r="AD615" s="95">
        <v>14348.937252991804</v>
      </c>
      <c r="AE615" s="23">
        <f t="shared" si="1370"/>
        <v>260697.05786390431</v>
      </c>
      <c r="AF615">
        <f>VLOOKUP($C615,'Tech Pallet'!$A:$I,9,0)</f>
        <v>240</v>
      </c>
      <c r="AG615">
        <f>VLOOKUP($C615,'Tech Pallet'!$A:$H,8,0)</f>
        <v>3.7853439999999999E-3</v>
      </c>
      <c r="AH615" s="25">
        <f t="shared" si="1371"/>
        <v>0</v>
      </c>
      <c r="AI615" s="25">
        <f t="shared" si="1372"/>
        <v>260697.05786390431</v>
      </c>
      <c r="AJ615" s="8">
        <f t="shared" si="1373"/>
        <v>0</v>
      </c>
      <c r="AK615" s="21">
        <f t="shared" si="1374"/>
        <v>0</v>
      </c>
      <c r="AL615" s="20">
        <f t="shared" si="1375"/>
        <v>1086.2377410996012</v>
      </c>
      <c r="AM615" s="21">
        <f t="shared" si="1376"/>
        <v>0</v>
      </c>
      <c r="AN615" s="21">
        <f t="shared" si="1377"/>
        <v>0</v>
      </c>
      <c r="AO615" s="21">
        <f t="shared" si="1378"/>
        <v>0</v>
      </c>
      <c r="AP615" s="21">
        <f t="shared" si="1379"/>
        <v>0</v>
      </c>
      <c r="AQ615" s="21">
        <f t="shared" si="1380"/>
        <v>0</v>
      </c>
      <c r="AR615" s="21">
        <f t="shared" si="1381"/>
        <v>0</v>
      </c>
      <c r="AS615" s="21">
        <f t="shared" si="1382"/>
        <v>0</v>
      </c>
      <c r="AT615" s="21">
        <f t="shared" si="1383"/>
        <v>0</v>
      </c>
      <c r="AU615" s="21">
        <f t="shared" si="1384"/>
        <v>0</v>
      </c>
      <c r="AV615" s="21">
        <f t="shared" si="1385"/>
        <v>0</v>
      </c>
      <c r="AW615" s="21">
        <f t="shared" si="1386"/>
        <v>0</v>
      </c>
      <c r="AX615" s="21">
        <f t="shared" si="1387"/>
        <v>0</v>
      </c>
      <c r="AY615" s="21">
        <f t="shared" si="1388"/>
        <v>81.63333333333334</v>
      </c>
      <c r="AZ615" s="21">
        <f t="shared" si="1389"/>
        <v>93.3</v>
      </c>
      <c r="BA615" s="21">
        <f t="shared" si="1390"/>
        <v>114.19089609935051</v>
      </c>
      <c r="BB615" s="21">
        <f t="shared" si="1391"/>
        <v>98.344664324645365</v>
      </c>
      <c r="BC615" s="21">
        <f t="shared" si="1392"/>
        <v>98.045547662479777</v>
      </c>
      <c r="BD615" s="21">
        <f t="shared" si="1393"/>
        <v>113.62194602095974</v>
      </c>
      <c r="BE615" s="21">
        <f t="shared" si="1394"/>
        <v>89.83884785413575</v>
      </c>
      <c r="BF615" s="21">
        <f t="shared" si="1395"/>
        <v>109.25971829633272</v>
      </c>
      <c r="BG615" s="21">
        <f t="shared" si="1396"/>
        <v>80.355169114595142</v>
      </c>
      <c r="BH615" s="21">
        <f t="shared" si="1397"/>
        <v>75.365192467927542</v>
      </c>
      <c r="BI615" s="21">
        <f t="shared" si="1398"/>
        <v>72.49518737170898</v>
      </c>
      <c r="BJ615" s="21">
        <f t="shared" si="1399"/>
        <v>59.787238554132514</v>
      </c>
      <c r="BK615" s="17">
        <f t="shared" si="1400"/>
        <v>0</v>
      </c>
      <c r="BL615" s="22">
        <f t="shared" si="1401"/>
        <v>0</v>
      </c>
      <c r="BM615" s="22">
        <f t="shared" si="1402"/>
        <v>986.82804380278299</v>
      </c>
      <c r="BN615" s="22">
        <f t="shared" si="1403"/>
        <v>0</v>
      </c>
      <c r="BO615" s="22">
        <f t="shared" si="1404"/>
        <v>0</v>
      </c>
      <c r="BP615" s="22">
        <f t="shared" si="1405"/>
        <v>0</v>
      </c>
      <c r="BQ615" s="22">
        <f t="shared" si="1406"/>
        <v>0</v>
      </c>
      <c r="BR615" s="22">
        <f t="shared" si="1407"/>
        <v>0</v>
      </c>
      <c r="BS615" s="22">
        <f t="shared" si="1408"/>
        <v>0</v>
      </c>
      <c r="BT615" s="22">
        <f t="shared" si="1409"/>
        <v>0</v>
      </c>
      <c r="BU615" s="22">
        <f t="shared" si="1410"/>
        <v>0</v>
      </c>
      <c r="BV615" s="22">
        <f t="shared" si="1411"/>
        <v>0</v>
      </c>
      <c r="BW615" s="22">
        <f t="shared" si="1412"/>
        <v>0</v>
      </c>
      <c r="BX615" s="22">
        <f t="shared" si="1413"/>
        <v>0</v>
      </c>
      <c r="BY615" s="22">
        <f t="shared" si="1414"/>
        <v>0</v>
      </c>
      <c r="BZ615" s="22">
        <f t="shared" si="1415"/>
        <v>74.162459647999995</v>
      </c>
      <c r="CA615" s="22">
        <f t="shared" si="1416"/>
        <v>84.761422847999995</v>
      </c>
      <c r="CB615" s="22">
        <f t="shared" si="1417"/>
        <v>103.74043761703196</v>
      </c>
      <c r="CC615" s="22">
        <f t="shared" si="1418"/>
        <v>89.344412407994483</v>
      </c>
      <c r="CD615" s="22">
        <f t="shared" si="1419"/>
        <v>89.072670137011642</v>
      </c>
      <c r="CE615" s="22">
        <f t="shared" si="1420"/>
        <v>103.22355639330331</v>
      </c>
      <c r="CF615" s="22">
        <f t="shared" si="1421"/>
        <v>81.617026485975742</v>
      </c>
      <c r="CG615" s="22">
        <f t="shared" si="1422"/>
        <v>99.26054858273119</v>
      </c>
      <c r="CH615" s="22">
        <f t="shared" si="1423"/>
        <v>73.001269746460324</v>
      </c>
      <c r="CI615" s="22">
        <f t="shared" si="1424"/>
        <v>68.467962988155534</v>
      </c>
      <c r="CJ615" s="22">
        <f t="shared" si="1425"/>
        <v>65.860613411129847</v>
      </c>
      <c r="CK615" s="22">
        <f t="shared" si="1426"/>
        <v>54.315663536989007</v>
      </c>
    </row>
    <row r="616" spans="1:89" x14ac:dyDescent="0.25">
      <c r="A616" t="str">
        <f>VLOOKUP($C616,'Tech Pallet'!$A:$J,10,0)</f>
        <v>PIC</v>
      </c>
      <c r="B616" s="30" t="str">
        <f>VLOOKUP(C616,'Tech Pallet'!A:I,3,0)</f>
        <v>Talenti</v>
      </c>
      <c r="C616" s="12">
        <f>VLOOKUP($D616,'DU -UCC'!B:C,2,0)</f>
        <v>64367657</v>
      </c>
      <c r="D616" s="94">
        <v>10186852001796</v>
      </c>
      <c r="E616" s="95" t="s">
        <v>248</v>
      </c>
      <c r="S616" s="95">
        <v>15795</v>
      </c>
      <c r="T616" s="95">
        <v>20325</v>
      </c>
      <c r="U616" s="95">
        <v>20696.038187157901</v>
      </c>
      <c r="V616" s="95">
        <v>21273.56737676993</v>
      </c>
      <c r="W616" s="95">
        <v>22554.128130740541</v>
      </c>
      <c r="X616" s="95">
        <v>24244.629465360082</v>
      </c>
      <c r="Y616" s="95">
        <v>21085.715751093638</v>
      </c>
      <c r="Z616" s="95">
        <v>17615.495456574587</v>
      </c>
      <c r="AA616" s="95">
        <v>19643.685122542476</v>
      </c>
      <c r="AB616" s="95">
        <v>17920.032061464928</v>
      </c>
      <c r="AC616" s="95">
        <v>16331.107709322572</v>
      </c>
      <c r="AD616" s="95">
        <v>12865.552844105563</v>
      </c>
      <c r="AE616" s="23">
        <f t="shared" si="1370"/>
        <v>230349.95210513225</v>
      </c>
      <c r="AF616">
        <f>VLOOKUP($C616,'Tech Pallet'!$A:$I,9,0)</f>
        <v>255</v>
      </c>
      <c r="AG616">
        <f>VLOOKUP($C616,'Tech Pallet'!$A:$H,8,0)</f>
        <v>3.552E-3</v>
      </c>
      <c r="AH616" s="25">
        <f t="shared" si="1371"/>
        <v>0</v>
      </c>
      <c r="AI616" s="25">
        <f t="shared" si="1372"/>
        <v>230349.95210513225</v>
      </c>
      <c r="AJ616" s="8">
        <f t="shared" si="1373"/>
        <v>0</v>
      </c>
      <c r="AK616" s="21">
        <f t="shared" si="1374"/>
        <v>0</v>
      </c>
      <c r="AL616" s="20">
        <f t="shared" si="1375"/>
        <v>903.33314551032254</v>
      </c>
      <c r="AM616" s="21">
        <f t="shared" si="1376"/>
        <v>0</v>
      </c>
      <c r="AN616" s="21">
        <f t="shared" si="1377"/>
        <v>0</v>
      </c>
      <c r="AO616" s="21">
        <f t="shared" si="1378"/>
        <v>0</v>
      </c>
      <c r="AP616" s="21">
        <f t="shared" si="1379"/>
        <v>0</v>
      </c>
      <c r="AQ616" s="21">
        <f t="shared" si="1380"/>
        <v>0</v>
      </c>
      <c r="AR616" s="21">
        <f t="shared" si="1381"/>
        <v>0</v>
      </c>
      <c r="AS616" s="21">
        <f t="shared" si="1382"/>
        <v>0</v>
      </c>
      <c r="AT616" s="21">
        <f t="shared" si="1383"/>
        <v>0</v>
      </c>
      <c r="AU616" s="21">
        <f t="shared" si="1384"/>
        <v>0</v>
      </c>
      <c r="AV616" s="21">
        <f t="shared" si="1385"/>
        <v>0</v>
      </c>
      <c r="AW616" s="21">
        <f t="shared" si="1386"/>
        <v>0</v>
      </c>
      <c r="AX616" s="21">
        <f t="shared" si="1387"/>
        <v>0</v>
      </c>
      <c r="AY616" s="21">
        <f t="shared" si="1388"/>
        <v>61.941176470588232</v>
      </c>
      <c r="AZ616" s="21">
        <f t="shared" si="1389"/>
        <v>79.705882352941174</v>
      </c>
      <c r="BA616" s="21">
        <f t="shared" si="1390"/>
        <v>81.160934067285893</v>
      </c>
      <c r="BB616" s="21">
        <f t="shared" si="1391"/>
        <v>83.425754418705608</v>
      </c>
      <c r="BC616" s="21">
        <f t="shared" si="1392"/>
        <v>88.447561297021721</v>
      </c>
      <c r="BD616" s="21">
        <f t="shared" si="1393"/>
        <v>95.076978295529727</v>
      </c>
      <c r="BE616" s="21">
        <f t="shared" si="1394"/>
        <v>82.689081376837791</v>
      </c>
      <c r="BF616" s="21">
        <f t="shared" si="1395"/>
        <v>69.080374339508182</v>
      </c>
      <c r="BG616" s="21">
        <f t="shared" si="1396"/>
        <v>77.034059304088146</v>
      </c>
      <c r="BH616" s="21">
        <f t="shared" si="1397"/>
        <v>70.274635535156577</v>
      </c>
      <c r="BI616" s="21">
        <f t="shared" si="1398"/>
        <v>64.043559644402251</v>
      </c>
      <c r="BJ616" s="21">
        <f t="shared" si="1399"/>
        <v>50.453148408257107</v>
      </c>
      <c r="BK616" s="17">
        <f t="shared" si="1400"/>
        <v>0</v>
      </c>
      <c r="BL616" s="22">
        <f t="shared" si="1401"/>
        <v>0</v>
      </c>
      <c r="BM616" s="22">
        <f t="shared" si="1402"/>
        <v>818.2030298774298</v>
      </c>
      <c r="BN616" s="22">
        <f t="shared" si="1403"/>
        <v>0</v>
      </c>
      <c r="BO616" s="22">
        <f t="shared" si="1404"/>
        <v>0</v>
      </c>
      <c r="BP616" s="22">
        <f t="shared" si="1405"/>
        <v>0</v>
      </c>
      <c r="BQ616" s="22">
        <f t="shared" si="1406"/>
        <v>0</v>
      </c>
      <c r="BR616" s="22">
        <f t="shared" si="1407"/>
        <v>0</v>
      </c>
      <c r="BS616" s="22">
        <f t="shared" si="1408"/>
        <v>0</v>
      </c>
      <c r="BT616" s="22">
        <f t="shared" si="1409"/>
        <v>0</v>
      </c>
      <c r="BU616" s="22">
        <f t="shared" si="1410"/>
        <v>0</v>
      </c>
      <c r="BV616" s="22">
        <f t="shared" si="1411"/>
        <v>0</v>
      </c>
      <c r="BW616" s="22">
        <f t="shared" si="1412"/>
        <v>0</v>
      </c>
      <c r="BX616" s="22">
        <f t="shared" si="1413"/>
        <v>0</v>
      </c>
      <c r="BY616" s="22">
        <f t="shared" si="1414"/>
        <v>0</v>
      </c>
      <c r="BZ616" s="22">
        <f t="shared" si="1415"/>
        <v>56.103839999999998</v>
      </c>
      <c r="CA616" s="22">
        <f t="shared" si="1416"/>
        <v>72.194400000000002</v>
      </c>
      <c r="CB616" s="22">
        <f t="shared" si="1417"/>
        <v>73.512327640784861</v>
      </c>
      <c r="CC616" s="22">
        <f t="shared" si="1418"/>
        <v>75.563711322286792</v>
      </c>
      <c r="CD616" s="22">
        <f t="shared" si="1419"/>
        <v>80.112263120390395</v>
      </c>
      <c r="CE616" s="22">
        <f t="shared" si="1420"/>
        <v>86.116923860959005</v>
      </c>
      <c r="CF616" s="22">
        <f t="shared" si="1421"/>
        <v>74.896462347884608</v>
      </c>
      <c r="CG616" s="22">
        <f t="shared" si="1422"/>
        <v>62.570239861752931</v>
      </c>
      <c r="CH616" s="22">
        <f t="shared" si="1423"/>
        <v>69.77436955527088</v>
      </c>
      <c r="CI616" s="22">
        <f t="shared" si="1424"/>
        <v>63.651953882323426</v>
      </c>
      <c r="CJ616" s="22">
        <f t="shared" si="1425"/>
        <v>58.008094583513774</v>
      </c>
      <c r="CK616" s="22">
        <f t="shared" si="1426"/>
        <v>45.698443702262963</v>
      </c>
    </row>
    <row r="617" spans="1:89" x14ac:dyDescent="0.25">
      <c r="A617" t="str">
        <f>VLOOKUP($C617,'Tech Pallet'!$A:$J,10,0)</f>
        <v>PIC</v>
      </c>
      <c r="B617" s="30" t="str">
        <f>VLOOKUP(C617,'Tech Pallet'!A:I,3,0)</f>
        <v>48oz</v>
      </c>
      <c r="C617" s="12">
        <f>VLOOKUP($D617,'DU -UCC'!B:C,2,0)</f>
        <v>64315722</v>
      </c>
      <c r="D617" s="94">
        <v>10077567003512</v>
      </c>
      <c r="E617" s="95" t="s">
        <v>249</v>
      </c>
      <c r="S617" s="95">
        <v>11979</v>
      </c>
      <c r="T617" s="95">
        <v>11077</v>
      </c>
      <c r="U617" s="95">
        <v>17319.720366422815</v>
      </c>
      <c r="V617" s="95">
        <v>19154.350724979748</v>
      </c>
      <c r="W617" s="95">
        <v>20616.606607756636</v>
      </c>
      <c r="X617" s="95">
        <v>20536.348685200861</v>
      </c>
      <c r="Y617" s="95">
        <v>21628.877982891645</v>
      </c>
      <c r="Z617" s="95">
        <v>22698.943686624698</v>
      </c>
      <c r="AA617" s="95">
        <v>15217.359664949163</v>
      </c>
      <c r="AB617" s="95">
        <v>13965.096470029455</v>
      </c>
      <c r="AC617" s="95">
        <v>12592.833148840484</v>
      </c>
      <c r="AD617" s="95">
        <v>10857.330715902459</v>
      </c>
      <c r="AE617" s="23">
        <f t="shared" si="1370"/>
        <v>197643.46805359796</v>
      </c>
      <c r="AF617">
        <f>VLOOKUP($C617,'Tech Pallet'!$A:$I,9,0)</f>
        <v>176</v>
      </c>
      <c r="AG617">
        <f>VLOOKUP($C617,'Tech Pallet'!$A:$H,8,0)</f>
        <v>8.5199999999999998E-3</v>
      </c>
      <c r="AH617" s="25">
        <f t="shared" si="1371"/>
        <v>0</v>
      </c>
      <c r="AI617" s="25">
        <f t="shared" si="1372"/>
        <v>197643.46805359796</v>
      </c>
      <c r="AJ617" s="8">
        <f t="shared" si="1373"/>
        <v>0</v>
      </c>
      <c r="AK617" s="21">
        <f t="shared" si="1374"/>
        <v>0</v>
      </c>
      <c r="AL617" s="20">
        <f t="shared" si="1375"/>
        <v>1122.9742503045338</v>
      </c>
      <c r="AM617" s="21">
        <f t="shared" si="1376"/>
        <v>0</v>
      </c>
      <c r="AN617" s="21">
        <f t="shared" si="1377"/>
        <v>0</v>
      </c>
      <c r="AO617" s="21">
        <f t="shared" si="1378"/>
        <v>0</v>
      </c>
      <c r="AP617" s="21">
        <f t="shared" si="1379"/>
        <v>0</v>
      </c>
      <c r="AQ617" s="21">
        <f t="shared" si="1380"/>
        <v>0</v>
      </c>
      <c r="AR617" s="21">
        <f t="shared" si="1381"/>
        <v>0</v>
      </c>
      <c r="AS617" s="21">
        <f t="shared" si="1382"/>
        <v>0</v>
      </c>
      <c r="AT617" s="21">
        <f t="shared" si="1383"/>
        <v>0</v>
      </c>
      <c r="AU617" s="21">
        <f t="shared" si="1384"/>
        <v>0</v>
      </c>
      <c r="AV617" s="21">
        <f t="shared" si="1385"/>
        <v>0</v>
      </c>
      <c r="AW617" s="21">
        <f t="shared" si="1386"/>
        <v>0</v>
      </c>
      <c r="AX617" s="21">
        <f t="shared" si="1387"/>
        <v>0</v>
      </c>
      <c r="AY617" s="21">
        <f t="shared" si="1388"/>
        <v>68.0625</v>
      </c>
      <c r="AZ617" s="21">
        <f t="shared" si="1389"/>
        <v>62.9375</v>
      </c>
      <c r="BA617" s="21">
        <f t="shared" si="1390"/>
        <v>98.407502081947811</v>
      </c>
      <c r="BB617" s="21">
        <f t="shared" si="1391"/>
        <v>108.8315382101122</v>
      </c>
      <c r="BC617" s="21">
        <f t="shared" si="1392"/>
        <v>117.13981027134452</v>
      </c>
      <c r="BD617" s="21">
        <f t="shared" si="1393"/>
        <v>116.68379934773216</v>
      </c>
      <c r="BE617" s="21">
        <f t="shared" si="1394"/>
        <v>122.89135217552071</v>
      </c>
      <c r="BF617" s="21">
        <f t="shared" si="1395"/>
        <v>128.97127094673124</v>
      </c>
      <c r="BG617" s="21">
        <f t="shared" si="1396"/>
        <v>86.462270823574784</v>
      </c>
      <c r="BH617" s="21">
        <f t="shared" si="1397"/>
        <v>79.347139034258262</v>
      </c>
      <c r="BI617" s="21">
        <f t="shared" si="1398"/>
        <v>71.55018834568456</v>
      </c>
      <c r="BJ617" s="21">
        <f t="shared" si="1399"/>
        <v>61.689379067627605</v>
      </c>
      <c r="BK617" s="17">
        <f t="shared" si="1400"/>
        <v>0</v>
      </c>
      <c r="BL617" s="22">
        <f t="shared" si="1401"/>
        <v>0</v>
      </c>
      <c r="BM617" s="22">
        <f t="shared" si="1402"/>
        <v>1683.9223478166546</v>
      </c>
      <c r="BN617" s="22">
        <f t="shared" si="1403"/>
        <v>0</v>
      </c>
      <c r="BO617" s="22">
        <f t="shared" si="1404"/>
        <v>0</v>
      </c>
      <c r="BP617" s="22">
        <f t="shared" si="1405"/>
        <v>0</v>
      </c>
      <c r="BQ617" s="22">
        <f t="shared" si="1406"/>
        <v>0</v>
      </c>
      <c r="BR617" s="22">
        <f t="shared" si="1407"/>
        <v>0</v>
      </c>
      <c r="BS617" s="22">
        <f t="shared" si="1408"/>
        <v>0</v>
      </c>
      <c r="BT617" s="22">
        <f t="shared" si="1409"/>
        <v>0</v>
      </c>
      <c r="BU617" s="22">
        <f t="shared" si="1410"/>
        <v>0</v>
      </c>
      <c r="BV617" s="22">
        <f t="shared" si="1411"/>
        <v>0</v>
      </c>
      <c r="BW617" s="22">
        <f t="shared" si="1412"/>
        <v>0</v>
      </c>
      <c r="BX617" s="22">
        <f t="shared" si="1413"/>
        <v>0</v>
      </c>
      <c r="BY617" s="22">
        <f t="shared" si="1414"/>
        <v>0</v>
      </c>
      <c r="BZ617" s="22">
        <f t="shared" si="1415"/>
        <v>102.06108</v>
      </c>
      <c r="CA617" s="22">
        <f t="shared" si="1416"/>
        <v>94.376040000000003</v>
      </c>
      <c r="CB617" s="22">
        <f t="shared" si="1417"/>
        <v>147.56401752192238</v>
      </c>
      <c r="CC617" s="22">
        <f t="shared" si="1418"/>
        <v>163.19506817682745</v>
      </c>
      <c r="CD617" s="22">
        <f t="shared" si="1419"/>
        <v>175.65348829808653</v>
      </c>
      <c r="CE617" s="22">
        <f t="shared" si="1420"/>
        <v>174.96969079791134</v>
      </c>
      <c r="CF617" s="22">
        <f t="shared" si="1421"/>
        <v>184.27804041423681</v>
      </c>
      <c r="CG617" s="22">
        <f t="shared" si="1422"/>
        <v>193.39500021004241</v>
      </c>
      <c r="CH617" s="22">
        <f t="shared" si="1423"/>
        <v>129.65190434536686</v>
      </c>
      <c r="CI617" s="22">
        <f t="shared" si="1424"/>
        <v>118.98262192465096</v>
      </c>
      <c r="CJ617" s="22">
        <f t="shared" si="1425"/>
        <v>107.29093842812092</v>
      </c>
      <c r="CK617" s="22">
        <f t="shared" si="1426"/>
        <v>92.504457699488952</v>
      </c>
    </row>
    <row r="618" spans="1:89" x14ac:dyDescent="0.25">
      <c r="A618" t="str">
        <f>VLOOKUP($C618,'Tech Pallet'!$A:$J,10,0)</f>
        <v>PIC</v>
      </c>
      <c r="B618" s="30" t="str">
        <f>VLOOKUP(C618,'Tech Pallet'!A:I,3,0)</f>
        <v>48oz</v>
      </c>
      <c r="C618" s="12">
        <f>VLOOKUP($D618,'DU -UCC'!B:C,2,0)</f>
        <v>64389650</v>
      </c>
      <c r="D618" s="94">
        <v>10077567003895</v>
      </c>
      <c r="E618" s="95" t="s">
        <v>250</v>
      </c>
      <c r="S618" s="95">
        <v>12973</v>
      </c>
      <c r="T618" s="95">
        <v>13748</v>
      </c>
      <c r="U618" s="95">
        <v>17590.356457244314</v>
      </c>
      <c r="V618" s="95">
        <v>13914.41986860748</v>
      </c>
      <c r="W618" s="95">
        <v>17336.04148137182</v>
      </c>
      <c r="X618" s="95">
        <v>20451.633439871799</v>
      </c>
      <c r="Y618" s="95">
        <v>18352.170031832997</v>
      </c>
      <c r="Z618" s="95">
        <v>17198.887782507765</v>
      </c>
      <c r="AA618" s="95">
        <v>14861.398374431446</v>
      </c>
      <c r="AB618" s="95">
        <v>12944.712972888947</v>
      </c>
      <c r="AC618" s="95">
        <v>14490.181851464229</v>
      </c>
      <c r="AD618" s="95">
        <v>10712.425481752382</v>
      </c>
      <c r="AE618" s="23">
        <f t="shared" si="1370"/>
        <v>184573.22774197318</v>
      </c>
      <c r="AF618">
        <f>VLOOKUP($C618,'Tech Pallet'!$A:$I,9,0)</f>
        <v>176</v>
      </c>
      <c r="AG618">
        <f>VLOOKUP($C618,'Tech Pallet'!$A:$H,8,0)</f>
        <v>8.5199999999999998E-3</v>
      </c>
      <c r="AH618" s="25">
        <f t="shared" si="1371"/>
        <v>0</v>
      </c>
      <c r="AI618" s="25">
        <f t="shared" si="1372"/>
        <v>184573.22774197318</v>
      </c>
      <c r="AJ618" s="8">
        <f t="shared" si="1373"/>
        <v>0</v>
      </c>
      <c r="AK618" s="21">
        <f t="shared" si="1374"/>
        <v>0</v>
      </c>
      <c r="AL618" s="20">
        <f t="shared" si="1375"/>
        <v>1048.7115212612114</v>
      </c>
      <c r="AM618" s="21">
        <f t="shared" si="1376"/>
        <v>0</v>
      </c>
      <c r="AN618" s="21">
        <f t="shared" si="1377"/>
        <v>0</v>
      </c>
      <c r="AO618" s="21">
        <f t="shared" si="1378"/>
        <v>0</v>
      </c>
      <c r="AP618" s="21">
        <f t="shared" si="1379"/>
        <v>0</v>
      </c>
      <c r="AQ618" s="21">
        <f t="shared" si="1380"/>
        <v>0</v>
      </c>
      <c r="AR618" s="21">
        <f t="shared" si="1381"/>
        <v>0</v>
      </c>
      <c r="AS618" s="21">
        <f t="shared" si="1382"/>
        <v>0</v>
      </c>
      <c r="AT618" s="21">
        <f t="shared" si="1383"/>
        <v>0</v>
      </c>
      <c r="AU618" s="21">
        <f t="shared" si="1384"/>
        <v>0</v>
      </c>
      <c r="AV618" s="21">
        <f t="shared" si="1385"/>
        <v>0</v>
      </c>
      <c r="AW618" s="21">
        <f t="shared" si="1386"/>
        <v>0</v>
      </c>
      <c r="AX618" s="21">
        <f t="shared" si="1387"/>
        <v>0</v>
      </c>
      <c r="AY618" s="21">
        <f t="shared" si="1388"/>
        <v>73.710227272727266</v>
      </c>
      <c r="AZ618" s="21">
        <f t="shared" si="1389"/>
        <v>78.11363636363636</v>
      </c>
      <c r="BA618" s="21">
        <f t="shared" si="1390"/>
        <v>99.945207143433606</v>
      </c>
      <c r="BB618" s="21">
        <f t="shared" si="1391"/>
        <v>79.05920379890614</v>
      </c>
      <c r="BC618" s="21">
        <f t="shared" si="1392"/>
        <v>98.500235689612609</v>
      </c>
      <c r="BD618" s="21">
        <f t="shared" si="1393"/>
        <v>116.20246272654431</v>
      </c>
      <c r="BE618" s="21">
        <f t="shared" si="1394"/>
        <v>104.27369336268748</v>
      </c>
      <c r="BF618" s="21">
        <f t="shared" si="1395"/>
        <v>97.720953309703205</v>
      </c>
      <c r="BG618" s="21">
        <f t="shared" si="1396"/>
        <v>84.43976349108776</v>
      </c>
      <c r="BH618" s="21">
        <f t="shared" si="1397"/>
        <v>73.549505527778109</v>
      </c>
      <c r="BI618" s="21">
        <f t="shared" si="1398"/>
        <v>82.330578701501295</v>
      </c>
      <c r="BJ618" s="21">
        <f t="shared" si="1399"/>
        <v>60.866053873593074</v>
      </c>
      <c r="BK618" s="17">
        <f t="shared" si="1400"/>
        <v>0</v>
      </c>
      <c r="BL618" s="22">
        <f t="shared" si="1401"/>
        <v>0</v>
      </c>
      <c r="BM618" s="22">
        <f t="shared" si="1402"/>
        <v>1572.5639003616116</v>
      </c>
      <c r="BN618" s="22">
        <f t="shared" si="1403"/>
        <v>0</v>
      </c>
      <c r="BO618" s="22">
        <f t="shared" si="1404"/>
        <v>0</v>
      </c>
      <c r="BP618" s="22">
        <f t="shared" si="1405"/>
        <v>0</v>
      </c>
      <c r="BQ618" s="22">
        <f t="shared" si="1406"/>
        <v>0</v>
      </c>
      <c r="BR618" s="22">
        <f t="shared" si="1407"/>
        <v>0</v>
      </c>
      <c r="BS618" s="22">
        <f t="shared" si="1408"/>
        <v>0</v>
      </c>
      <c r="BT618" s="22">
        <f t="shared" si="1409"/>
        <v>0</v>
      </c>
      <c r="BU618" s="22">
        <f t="shared" si="1410"/>
        <v>0</v>
      </c>
      <c r="BV618" s="22">
        <f t="shared" si="1411"/>
        <v>0</v>
      </c>
      <c r="BW618" s="22">
        <f t="shared" si="1412"/>
        <v>0</v>
      </c>
      <c r="BX618" s="22">
        <f t="shared" si="1413"/>
        <v>0</v>
      </c>
      <c r="BY618" s="22">
        <f t="shared" si="1414"/>
        <v>0</v>
      </c>
      <c r="BZ618" s="22">
        <f t="shared" si="1415"/>
        <v>110.52996</v>
      </c>
      <c r="CA618" s="22">
        <f t="shared" si="1416"/>
        <v>117.13296</v>
      </c>
      <c r="CB618" s="22">
        <f t="shared" si="1417"/>
        <v>149.86983701572154</v>
      </c>
      <c r="CC618" s="22">
        <f t="shared" si="1418"/>
        <v>118.55085728053572</v>
      </c>
      <c r="CD618" s="22">
        <f t="shared" si="1419"/>
        <v>147.70307342128791</v>
      </c>
      <c r="CE618" s="22">
        <f t="shared" si="1420"/>
        <v>174.24791690770772</v>
      </c>
      <c r="CF618" s="22">
        <f t="shared" si="1421"/>
        <v>156.36048867121713</v>
      </c>
      <c r="CG618" s="22">
        <f t="shared" si="1422"/>
        <v>146.53452390696614</v>
      </c>
      <c r="CH618" s="22">
        <f t="shared" si="1423"/>
        <v>126.61911415015592</v>
      </c>
      <c r="CI618" s="22">
        <f t="shared" si="1424"/>
        <v>110.28895452901382</v>
      </c>
      <c r="CJ618" s="22">
        <f t="shared" si="1425"/>
        <v>123.45634937447522</v>
      </c>
      <c r="CK618" s="22">
        <f t="shared" si="1426"/>
        <v>91.269865104530282</v>
      </c>
    </row>
    <row r="619" spans="1:89" x14ac:dyDescent="0.25">
      <c r="A619" t="str">
        <f>VLOOKUP($C619,'Tech Pallet'!$A:$J,10,0)</f>
        <v>NOV</v>
      </c>
      <c r="B619" s="30" t="str">
        <f>VLOOKUP(C619,'Tech Pallet'!A:I,3,0)</f>
        <v>MBG</v>
      </c>
      <c r="C619" s="12">
        <f>VLOOKUP($D619,'DU -UCC'!B:C,2,0)</f>
        <v>64399865</v>
      </c>
      <c r="D619" s="94">
        <v>10041000009690</v>
      </c>
      <c r="E619" s="95" t="s">
        <v>251</v>
      </c>
      <c r="S619" s="95">
        <v>2604</v>
      </c>
      <c r="T619" s="95">
        <v>3038</v>
      </c>
      <c r="U619" s="95">
        <v>3771.9599999999987</v>
      </c>
      <c r="V619" s="95">
        <v>4202.7299999999987</v>
      </c>
      <c r="W619" s="95">
        <v>3397.6899999999991</v>
      </c>
      <c r="X619" s="95">
        <v>3350.5199999999991</v>
      </c>
      <c r="Y619" s="95">
        <v>2979.8799999999983</v>
      </c>
      <c r="Z619" s="95">
        <v>2986.2099999999996</v>
      </c>
      <c r="AA619" s="95">
        <v>2677.3099999999986</v>
      </c>
      <c r="AB619" s="95">
        <v>1847.5299999999988</v>
      </c>
      <c r="AC619" s="95">
        <v>1131.8799999999987</v>
      </c>
      <c r="AD619" s="95">
        <v>905.09999999999957</v>
      </c>
      <c r="AE619" s="23">
        <f t="shared" si="1370"/>
        <v>32892.80999999999</v>
      </c>
      <c r="AF619">
        <f>VLOOKUP($C619,'Tech Pallet'!$A:$I,9,0)</f>
        <v>154</v>
      </c>
      <c r="AG619">
        <f>VLOOKUP($C619,'Tech Pallet'!$A:$H,8,0)</f>
        <v>4.2560000000000002E-3</v>
      </c>
      <c r="AH619" s="25">
        <f t="shared" si="1371"/>
        <v>0</v>
      </c>
      <c r="AI619" s="25">
        <f t="shared" si="1372"/>
        <v>32892.80999999999</v>
      </c>
      <c r="AJ619" s="8">
        <f t="shared" si="1373"/>
        <v>0</v>
      </c>
      <c r="AK619" s="21">
        <f t="shared" si="1374"/>
        <v>0</v>
      </c>
      <c r="AL619" s="20">
        <f t="shared" si="1375"/>
        <v>213.58967532467526</v>
      </c>
      <c r="AM619" s="21">
        <f t="shared" si="1376"/>
        <v>0</v>
      </c>
      <c r="AN619" s="21">
        <f t="shared" si="1377"/>
        <v>0</v>
      </c>
      <c r="AO619" s="21">
        <f t="shared" si="1378"/>
        <v>0</v>
      </c>
      <c r="AP619" s="21">
        <f t="shared" si="1379"/>
        <v>0</v>
      </c>
      <c r="AQ619" s="21">
        <f t="shared" si="1380"/>
        <v>0</v>
      </c>
      <c r="AR619" s="21">
        <f t="shared" si="1381"/>
        <v>0</v>
      </c>
      <c r="AS619" s="21">
        <f t="shared" si="1382"/>
        <v>0</v>
      </c>
      <c r="AT619" s="21">
        <f t="shared" si="1383"/>
        <v>0</v>
      </c>
      <c r="AU619" s="21">
        <f t="shared" si="1384"/>
        <v>0</v>
      </c>
      <c r="AV619" s="21">
        <f t="shared" si="1385"/>
        <v>0</v>
      </c>
      <c r="AW619" s="21">
        <f t="shared" si="1386"/>
        <v>0</v>
      </c>
      <c r="AX619" s="21">
        <f t="shared" si="1387"/>
        <v>0</v>
      </c>
      <c r="AY619" s="21">
        <f t="shared" si="1388"/>
        <v>16.90909090909091</v>
      </c>
      <c r="AZ619" s="21">
        <f t="shared" si="1389"/>
        <v>19.727272727272727</v>
      </c>
      <c r="BA619" s="21">
        <f t="shared" si="1390"/>
        <v>24.493246753246744</v>
      </c>
      <c r="BB619" s="21">
        <f t="shared" si="1391"/>
        <v>27.290454545454537</v>
      </c>
      <c r="BC619" s="21">
        <f t="shared" si="1392"/>
        <v>22.062922077922071</v>
      </c>
      <c r="BD619" s="21">
        <f t="shared" si="1393"/>
        <v>21.75662337662337</v>
      </c>
      <c r="BE619" s="21">
        <f t="shared" si="1394"/>
        <v>19.349870129870119</v>
      </c>
      <c r="BF619" s="21">
        <f t="shared" si="1395"/>
        <v>19.390974025974025</v>
      </c>
      <c r="BG619" s="21">
        <f t="shared" si="1396"/>
        <v>17.385129870129862</v>
      </c>
      <c r="BH619" s="21">
        <f t="shared" si="1397"/>
        <v>11.996948051948044</v>
      </c>
      <c r="BI619" s="21">
        <f t="shared" si="1398"/>
        <v>7.3498701298701219</v>
      </c>
      <c r="BJ619" s="21">
        <f t="shared" si="1399"/>
        <v>5.8772727272727243</v>
      </c>
      <c r="BK619" s="17">
        <f t="shared" si="1400"/>
        <v>0</v>
      </c>
      <c r="BL619" s="22">
        <f t="shared" si="1401"/>
        <v>0</v>
      </c>
      <c r="BM619" s="22">
        <f t="shared" si="1402"/>
        <v>139.99179935999996</v>
      </c>
      <c r="BN619" s="22">
        <f t="shared" si="1403"/>
        <v>0</v>
      </c>
      <c r="BO619" s="22">
        <f t="shared" si="1404"/>
        <v>0</v>
      </c>
      <c r="BP619" s="22">
        <f t="shared" si="1405"/>
        <v>0</v>
      </c>
      <c r="BQ619" s="22">
        <f t="shared" si="1406"/>
        <v>0</v>
      </c>
      <c r="BR619" s="22">
        <f t="shared" si="1407"/>
        <v>0</v>
      </c>
      <c r="BS619" s="22">
        <f t="shared" si="1408"/>
        <v>0</v>
      </c>
      <c r="BT619" s="22">
        <f t="shared" si="1409"/>
        <v>0</v>
      </c>
      <c r="BU619" s="22">
        <f t="shared" si="1410"/>
        <v>0</v>
      </c>
      <c r="BV619" s="22">
        <f t="shared" si="1411"/>
        <v>0</v>
      </c>
      <c r="BW619" s="22">
        <f t="shared" si="1412"/>
        <v>0</v>
      </c>
      <c r="BX619" s="22">
        <f t="shared" si="1413"/>
        <v>0</v>
      </c>
      <c r="BY619" s="22">
        <f t="shared" si="1414"/>
        <v>0</v>
      </c>
      <c r="BZ619" s="22">
        <f t="shared" si="1415"/>
        <v>11.082624000000001</v>
      </c>
      <c r="CA619" s="22">
        <f t="shared" si="1416"/>
        <v>12.929728000000001</v>
      </c>
      <c r="CB619" s="22">
        <f t="shared" si="1417"/>
        <v>16.053461759999994</v>
      </c>
      <c r="CC619" s="22">
        <f t="shared" si="1418"/>
        <v>17.886818879999996</v>
      </c>
      <c r="CD619" s="22">
        <f t="shared" si="1419"/>
        <v>14.460568639999996</v>
      </c>
      <c r="CE619" s="22">
        <f t="shared" si="1420"/>
        <v>14.259813119999997</v>
      </c>
      <c r="CF619" s="22">
        <f t="shared" si="1421"/>
        <v>12.682369279999994</v>
      </c>
      <c r="CG619" s="22">
        <f t="shared" si="1422"/>
        <v>12.709309759999998</v>
      </c>
      <c r="CH619" s="22">
        <f t="shared" si="1423"/>
        <v>11.394631359999995</v>
      </c>
      <c r="CI619" s="22">
        <f t="shared" si="1424"/>
        <v>7.8630876799999951</v>
      </c>
      <c r="CJ619" s="22">
        <f t="shared" si="1425"/>
        <v>4.8172812799999951</v>
      </c>
      <c r="CK619" s="22">
        <f t="shared" si="1426"/>
        <v>3.8521055999999985</v>
      </c>
    </row>
    <row r="620" spans="1:89" x14ac:dyDescent="0.25">
      <c r="A620" t="str">
        <f>VLOOKUP($C620,'Tech Pallet'!$A:$J,10,0)</f>
        <v>NOV</v>
      </c>
      <c r="B620" s="30" t="str">
        <f>VLOOKUP(C620,'Tech Pallet'!A:I,3,0)</f>
        <v>B&amp;J Cups</v>
      </c>
      <c r="C620" s="12">
        <f>VLOOKUP($D620,'DU -UCC'!B:C,2,0)</f>
        <v>64413475</v>
      </c>
      <c r="D620" s="94">
        <v>10076840200150</v>
      </c>
      <c r="E620" s="95" t="s">
        <v>252</v>
      </c>
      <c r="S620" s="95">
        <v>5182</v>
      </c>
      <c r="T620" s="95">
        <v>7292</v>
      </c>
      <c r="U620" s="95">
        <v>6258.721769196698</v>
      </c>
      <c r="V620" s="95">
        <v>7776.3236974016581</v>
      </c>
      <c r="W620" s="95">
        <v>5054.6507652569326</v>
      </c>
      <c r="X620" s="95">
        <v>4967.6181025534906</v>
      </c>
      <c r="Y620" s="95">
        <v>10138.161806366983</v>
      </c>
      <c r="Z620" s="95">
        <v>10092.112669170419</v>
      </c>
      <c r="AA620" s="95">
        <v>9573.376457183831</v>
      </c>
      <c r="AB620" s="95">
        <v>6563.5660044825381</v>
      </c>
      <c r="AC620" s="95">
        <v>7509.7698558916345</v>
      </c>
      <c r="AD620" s="95">
        <v>7146.0098558916343</v>
      </c>
      <c r="AE620" s="23">
        <f t="shared" si="1370"/>
        <v>87554.310983395815</v>
      </c>
      <c r="AF620">
        <f>VLOOKUP($C620,'Tech Pallet'!$A:$I,9,0)</f>
        <v>468</v>
      </c>
      <c r="AG620">
        <f>VLOOKUP($C620,'Tech Pallet'!$A:$H,8,0)</f>
        <v>1.4159999999999999E-3</v>
      </c>
      <c r="AH620" s="25">
        <f t="shared" si="1371"/>
        <v>0</v>
      </c>
      <c r="AI620" s="25">
        <f t="shared" si="1372"/>
        <v>87554.310983395815</v>
      </c>
      <c r="AJ620" s="8">
        <f t="shared" si="1373"/>
        <v>0</v>
      </c>
      <c r="AK620" s="21">
        <f t="shared" si="1374"/>
        <v>0</v>
      </c>
      <c r="AL620" s="20">
        <f t="shared" si="1375"/>
        <v>187.08186107563208</v>
      </c>
      <c r="AM620" s="21">
        <f t="shared" si="1376"/>
        <v>0</v>
      </c>
      <c r="AN620" s="21">
        <f t="shared" si="1377"/>
        <v>0</v>
      </c>
      <c r="AO620" s="21">
        <f t="shared" si="1378"/>
        <v>0</v>
      </c>
      <c r="AP620" s="21">
        <f t="shared" si="1379"/>
        <v>0</v>
      </c>
      <c r="AQ620" s="21">
        <f t="shared" si="1380"/>
        <v>0</v>
      </c>
      <c r="AR620" s="21">
        <f t="shared" si="1381"/>
        <v>0</v>
      </c>
      <c r="AS620" s="21">
        <f t="shared" si="1382"/>
        <v>0</v>
      </c>
      <c r="AT620" s="21">
        <f t="shared" si="1383"/>
        <v>0</v>
      </c>
      <c r="AU620" s="21">
        <f t="shared" si="1384"/>
        <v>0</v>
      </c>
      <c r="AV620" s="21">
        <f t="shared" si="1385"/>
        <v>0</v>
      </c>
      <c r="AW620" s="21">
        <f t="shared" si="1386"/>
        <v>0</v>
      </c>
      <c r="AX620" s="21">
        <f t="shared" si="1387"/>
        <v>0</v>
      </c>
      <c r="AY620" s="21">
        <f t="shared" si="1388"/>
        <v>11.072649572649572</v>
      </c>
      <c r="AZ620" s="21">
        <f t="shared" si="1389"/>
        <v>15.581196581196581</v>
      </c>
      <c r="BA620" s="21">
        <f t="shared" si="1390"/>
        <v>13.373337113668159</v>
      </c>
      <c r="BB620" s="21">
        <f t="shared" si="1391"/>
        <v>16.616076276499271</v>
      </c>
      <c r="BC620" s="21">
        <f t="shared" si="1392"/>
        <v>10.800535823198574</v>
      </c>
      <c r="BD620" s="21">
        <f t="shared" si="1393"/>
        <v>10.614568595199767</v>
      </c>
      <c r="BE620" s="21">
        <f t="shared" si="1394"/>
        <v>21.662738902493555</v>
      </c>
      <c r="BF620" s="21">
        <f t="shared" si="1395"/>
        <v>21.564343310193205</v>
      </c>
      <c r="BG620" s="21">
        <f t="shared" si="1396"/>
        <v>20.455932600820152</v>
      </c>
      <c r="BH620" s="21">
        <f t="shared" si="1397"/>
        <v>14.024713684791749</v>
      </c>
      <c r="BI620" s="21">
        <f t="shared" si="1398"/>
        <v>16.046516786093235</v>
      </c>
      <c r="BJ620" s="21">
        <f t="shared" si="1399"/>
        <v>15.269251828828278</v>
      </c>
      <c r="BK620" s="17">
        <f t="shared" si="1400"/>
        <v>0</v>
      </c>
      <c r="BL620" s="22">
        <f t="shared" si="1401"/>
        <v>0</v>
      </c>
      <c r="BM620" s="22">
        <f t="shared" si="1402"/>
        <v>123.97690435248848</v>
      </c>
      <c r="BN620" s="22">
        <f t="shared" si="1403"/>
        <v>0</v>
      </c>
      <c r="BO620" s="22">
        <f t="shared" si="1404"/>
        <v>0</v>
      </c>
      <c r="BP620" s="22">
        <f t="shared" si="1405"/>
        <v>0</v>
      </c>
      <c r="BQ620" s="22">
        <f t="shared" si="1406"/>
        <v>0</v>
      </c>
      <c r="BR620" s="22">
        <f t="shared" si="1407"/>
        <v>0</v>
      </c>
      <c r="BS620" s="22">
        <f t="shared" si="1408"/>
        <v>0</v>
      </c>
      <c r="BT620" s="22">
        <f t="shared" si="1409"/>
        <v>0</v>
      </c>
      <c r="BU620" s="22">
        <f t="shared" si="1410"/>
        <v>0</v>
      </c>
      <c r="BV620" s="22">
        <f t="shared" si="1411"/>
        <v>0</v>
      </c>
      <c r="BW620" s="22">
        <f t="shared" si="1412"/>
        <v>0</v>
      </c>
      <c r="BX620" s="22">
        <f t="shared" si="1413"/>
        <v>0</v>
      </c>
      <c r="BY620" s="22">
        <f t="shared" si="1414"/>
        <v>0</v>
      </c>
      <c r="BZ620" s="22">
        <f t="shared" si="1415"/>
        <v>7.3377119999999998</v>
      </c>
      <c r="CA620" s="22">
        <f t="shared" si="1416"/>
        <v>10.325472</v>
      </c>
      <c r="CB620" s="22">
        <f t="shared" si="1417"/>
        <v>8.8623500251825238</v>
      </c>
      <c r="CC620" s="22">
        <f t="shared" si="1418"/>
        <v>11.011274355520747</v>
      </c>
      <c r="CD620" s="22">
        <f t="shared" si="1419"/>
        <v>7.1573854836038162</v>
      </c>
      <c r="CE620" s="22">
        <f t="shared" si="1420"/>
        <v>7.0341472332157426</v>
      </c>
      <c r="CF620" s="22">
        <f t="shared" si="1421"/>
        <v>14.355637117815647</v>
      </c>
      <c r="CG620" s="22">
        <f t="shared" si="1422"/>
        <v>14.290431539545313</v>
      </c>
      <c r="CH620" s="22">
        <f t="shared" si="1423"/>
        <v>13.555901063372303</v>
      </c>
      <c r="CI620" s="22">
        <f t="shared" si="1424"/>
        <v>9.2940094623472742</v>
      </c>
      <c r="CJ620" s="22">
        <f t="shared" si="1425"/>
        <v>10.633834115942554</v>
      </c>
      <c r="CK620" s="22">
        <f t="shared" si="1426"/>
        <v>10.118749955942553</v>
      </c>
    </row>
    <row r="621" spans="1:89" x14ac:dyDescent="0.25">
      <c r="A621" t="str">
        <f>VLOOKUP($C621,'Tech Pallet'!$A:$J,10,0)</f>
        <v>NOV</v>
      </c>
      <c r="B621" s="30" t="str">
        <f>VLOOKUP(C621,'Tech Pallet'!A:I,3,0)</f>
        <v>Yasso Club</v>
      </c>
      <c r="C621" s="12">
        <f>VLOOKUP($D621,'DU -UCC'!B:C,2,0)</f>
        <v>64327184</v>
      </c>
      <c r="D621" s="94">
        <v>851035003012</v>
      </c>
      <c r="E621" s="95" t="s">
        <v>253</v>
      </c>
      <c r="S621" s="95">
        <v>0</v>
      </c>
      <c r="T621" s="95">
        <v>0</v>
      </c>
      <c r="U621" s="95">
        <v>0</v>
      </c>
      <c r="V621" s="95">
        <v>0</v>
      </c>
      <c r="W621" s="95">
        <v>0</v>
      </c>
      <c r="X621" s="95">
        <v>0</v>
      </c>
      <c r="Y621" s="95">
        <v>0</v>
      </c>
      <c r="Z621" s="95">
        <v>0</v>
      </c>
      <c r="AA621" s="95">
        <v>0</v>
      </c>
      <c r="AB621" s="95">
        <v>0</v>
      </c>
      <c r="AC621" s="95">
        <v>0</v>
      </c>
      <c r="AD621" s="95">
        <v>0</v>
      </c>
      <c r="AE621" s="23">
        <f t="shared" si="1370"/>
        <v>0</v>
      </c>
      <c r="AF621">
        <f>VLOOKUP($C621,'Tech Pallet'!$A:$I,9,0)</f>
        <v>240</v>
      </c>
      <c r="AG621">
        <f>VLOOKUP($C621,'Tech Pallet'!$A:$H,8,0)</f>
        <v>1.248E-3</v>
      </c>
      <c r="AH621" s="25">
        <f t="shared" si="1371"/>
        <v>0</v>
      </c>
      <c r="AI621" s="25">
        <f t="shared" si="1372"/>
        <v>0</v>
      </c>
      <c r="AJ621" s="8">
        <f t="shared" si="1373"/>
        <v>0</v>
      </c>
      <c r="AK621" s="21">
        <f t="shared" si="1374"/>
        <v>0</v>
      </c>
      <c r="AL621" s="20">
        <f t="shared" si="1375"/>
        <v>0</v>
      </c>
      <c r="AM621" s="21">
        <f t="shared" si="1376"/>
        <v>0</v>
      </c>
      <c r="AN621" s="21">
        <f t="shared" si="1377"/>
        <v>0</v>
      </c>
      <c r="AO621" s="21">
        <f t="shared" si="1378"/>
        <v>0</v>
      </c>
      <c r="AP621" s="21">
        <f t="shared" si="1379"/>
        <v>0</v>
      </c>
      <c r="AQ621" s="21">
        <f t="shared" si="1380"/>
        <v>0</v>
      </c>
      <c r="AR621" s="21">
        <f t="shared" si="1381"/>
        <v>0</v>
      </c>
      <c r="AS621" s="21">
        <f t="shared" si="1382"/>
        <v>0</v>
      </c>
      <c r="AT621" s="21">
        <f t="shared" si="1383"/>
        <v>0</v>
      </c>
      <c r="AU621" s="21">
        <f t="shared" si="1384"/>
        <v>0</v>
      </c>
      <c r="AV621" s="21">
        <f t="shared" si="1385"/>
        <v>0</v>
      </c>
      <c r="AW621" s="21">
        <f t="shared" si="1386"/>
        <v>0</v>
      </c>
      <c r="AX621" s="21">
        <f t="shared" si="1387"/>
        <v>0</v>
      </c>
      <c r="AY621" s="21">
        <f t="shared" si="1388"/>
        <v>0</v>
      </c>
      <c r="AZ621" s="21">
        <f t="shared" si="1389"/>
        <v>0</v>
      </c>
      <c r="BA621" s="21">
        <f t="shared" si="1390"/>
        <v>0</v>
      </c>
      <c r="BB621" s="21">
        <f t="shared" si="1391"/>
        <v>0</v>
      </c>
      <c r="BC621" s="21">
        <f t="shared" si="1392"/>
        <v>0</v>
      </c>
      <c r="BD621" s="21">
        <f t="shared" si="1393"/>
        <v>0</v>
      </c>
      <c r="BE621" s="21">
        <f t="shared" si="1394"/>
        <v>0</v>
      </c>
      <c r="BF621" s="21">
        <f t="shared" si="1395"/>
        <v>0</v>
      </c>
      <c r="BG621" s="21">
        <f t="shared" si="1396"/>
        <v>0</v>
      </c>
      <c r="BH621" s="21">
        <f t="shared" si="1397"/>
        <v>0</v>
      </c>
      <c r="BI621" s="21">
        <f t="shared" si="1398"/>
        <v>0</v>
      </c>
      <c r="BJ621" s="21">
        <f t="shared" si="1399"/>
        <v>0</v>
      </c>
      <c r="BK621" s="17">
        <f t="shared" si="1400"/>
        <v>0</v>
      </c>
      <c r="BL621" s="22">
        <f t="shared" si="1401"/>
        <v>0</v>
      </c>
      <c r="BM621" s="22">
        <f t="shared" si="1402"/>
        <v>0</v>
      </c>
      <c r="BN621" s="22">
        <f t="shared" si="1403"/>
        <v>0</v>
      </c>
      <c r="BO621" s="22">
        <f t="shared" si="1404"/>
        <v>0</v>
      </c>
      <c r="BP621" s="22">
        <f t="shared" si="1405"/>
        <v>0</v>
      </c>
      <c r="BQ621" s="22">
        <f t="shared" si="1406"/>
        <v>0</v>
      </c>
      <c r="BR621" s="22">
        <f t="shared" si="1407"/>
        <v>0</v>
      </c>
      <c r="BS621" s="22">
        <f t="shared" si="1408"/>
        <v>0</v>
      </c>
      <c r="BT621" s="22">
        <f t="shared" si="1409"/>
        <v>0</v>
      </c>
      <c r="BU621" s="22">
        <f t="shared" si="1410"/>
        <v>0</v>
      </c>
      <c r="BV621" s="22">
        <f t="shared" si="1411"/>
        <v>0</v>
      </c>
      <c r="BW621" s="22">
        <f t="shared" si="1412"/>
        <v>0</v>
      </c>
      <c r="BX621" s="22">
        <f t="shared" si="1413"/>
        <v>0</v>
      </c>
      <c r="BY621" s="22">
        <f t="shared" si="1414"/>
        <v>0</v>
      </c>
      <c r="BZ621" s="22">
        <f t="shared" si="1415"/>
        <v>0</v>
      </c>
      <c r="CA621" s="22">
        <f t="shared" si="1416"/>
        <v>0</v>
      </c>
      <c r="CB621" s="22">
        <f t="shared" si="1417"/>
        <v>0</v>
      </c>
      <c r="CC621" s="22">
        <f t="shared" si="1418"/>
        <v>0</v>
      </c>
      <c r="CD621" s="22">
        <f t="shared" si="1419"/>
        <v>0</v>
      </c>
      <c r="CE621" s="22">
        <f t="shared" si="1420"/>
        <v>0</v>
      </c>
      <c r="CF621" s="22">
        <f t="shared" si="1421"/>
        <v>0</v>
      </c>
      <c r="CG621" s="22">
        <f t="shared" si="1422"/>
        <v>0</v>
      </c>
      <c r="CH621" s="22">
        <f t="shared" si="1423"/>
        <v>0</v>
      </c>
      <c r="CI621" s="22">
        <f t="shared" si="1424"/>
        <v>0</v>
      </c>
      <c r="CJ621" s="22">
        <f t="shared" si="1425"/>
        <v>0</v>
      </c>
      <c r="CK621" s="22">
        <f t="shared" si="1426"/>
        <v>0</v>
      </c>
    </row>
    <row r="622" spans="1:89" x14ac:dyDescent="0.25">
      <c r="A622" t="str">
        <f>VLOOKUP($C622,'Tech Pallet'!$A:$J,10,0)</f>
        <v>PIC</v>
      </c>
      <c r="B622" s="30" t="str">
        <f>VLOOKUP(C622,'Tech Pallet'!A:I,3,0)</f>
        <v>48oz</v>
      </c>
      <c r="C622" s="12">
        <f>VLOOKUP($D622,'DU -UCC'!B:C,2,0)</f>
        <v>69564623</v>
      </c>
      <c r="D622" s="94">
        <v>10077567003390</v>
      </c>
      <c r="E622" s="95" t="s">
        <v>254</v>
      </c>
      <c r="S622" s="95">
        <v>15959</v>
      </c>
      <c r="T622" s="95">
        <v>19399</v>
      </c>
      <c r="U622" s="95">
        <v>23092.26269698676</v>
      </c>
      <c r="V622" s="95">
        <v>18823.324991341382</v>
      </c>
      <c r="W622" s="95">
        <v>23630.39364666559</v>
      </c>
      <c r="X622" s="95">
        <v>23776.290221345691</v>
      </c>
      <c r="Y622" s="95">
        <v>25589.985574485087</v>
      </c>
      <c r="Z622" s="95">
        <v>26743.121101858207</v>
      </c>
      <c r="AA622" s="95">
        <v>19160.028500000004</v>
      </c>
      <c r="AB622" s="95">
        <v>22282.998499999998</v>
      </c>
      <c r="AC622" s="95">
        <v>22915.610999999994</v>
      </c>
      <c r="AD622" s="95">
        <v>19611.058000000001</v>
      </c>
      <c r="AE622" s="23">
        <f t="shared" si="1370"/>
        <v>260983.07423268273</v>
      </c>
      <c r="AF622">
        <f>VLOOKUP($C622,'Tech Pallet'!$A:$I,9,0)</f>
        <v>176</v>
      </c>
      <c r="AG622">
        <f>VLOOKUP($C622,'Tech Pallet'!$A:$H,8,0)</f>
        <v>8.5199999999999998E-3</v>
      </c>
      <c r="AH622" s="25">
        <f t="shared" si="1371"/>
        <v>0</v>
      </c>
      <c r="AI622" s="25">
        <f t="shared" si="1372"/>
        <v>260983.07423268273</v>
      </c>
      <c r="AJ622" s="8">
        <f t="shared" si="1373"/>
        <v>0</v>
      </c>
      <c r="AK622" s="21">
        <f t="shared" si="1374"/>
        <v>0</v>
      </c>
      <c r="AL622" s="20">
        <f t="shared" si="1375"/>
        <v>1482.8583763220611</v>
      </c>
      <c r="AM622" s="21">
        <f t="shared" si="1376"/>
        <v>0</v>
      </c>
      <c r="AN622" s="21">
        <f t="shared" si="1377"/>
        <v>0</v>
      </c>
      <c r="AO622" s="21">
        <f t="shared" si="1378"/>
        <v>0</v>
      </c>
      <c r="AP622" s="21">
        <f t="shared" si="1379"/>
        <v>0</v>
      </c>
      <c r="AQ622" s="21">
        <f t="shared" si="1380"/>
        <v>0</v>
      </c>
      <c r="AR622" s="21">
        <f t="shared" si="1381"/>
        <v>0</v>
      </c>
      <c r="AS622" s="21">
        <f t="shared" si="1382"/>
        <v>0</v>
      </c>
      <c r="AT622" s="21">
        <f t="shared" si="1383"/>
        <v>0</v>
      </c>
      <c r="AU622" s="21">
        <f t="shared" si="1384"/>
        <v>0</v>
      </c>
      <c r="AV622" s="21">
        <f t="shared" si="1385"/>
        <v>0</v>
      </c>
      <c r="AW622" s="21">
        <f t="shared" si="1386"/>
        <v>0</v>
      </c>
      <c r="AX622" s="21">
        <f t="shared" si="1387"/>
        <v>0</v>
      </c>
      <c r="AY622" s="21">
        <f t="shared" si="1388"/>
        <v>90.67613636363636</v>
      </c>
      <c r="AZ622" s="21">
        <f t="shared" si="1389"/>
        <v>110.22159090909091</v>
      </c>
      <c r="BA622" s="21">
        <f t="shared" si="1390"/>
        <v>131.20603805106114</v>
      </c>
      <c r="BB622" s="21">
        <f t="shared" si="1391"/>
        <v>106.95071017807604</v>
      </c>
      <c r="BC622" s="21">
        <f t="shared" si="1392"/>
        <v>134.26360026514541</v>
      </c>
      <c r="BD622" s="21">
        <f t="shared" si="1393"/>
        <v>135.09255807582778</v>
      </c>
      <c r="BE622" s="21">
        <f t="shared" si="1394"/>
        <v>145.39764530957436</v>
      </c>
      <c r="BF622" s="21">
        <f t="shared" si="1395"/>
        <v>151.94955171510344</v>
      </c>
      <c r="BG622" s="21">
        <f t="shared" si="1396"/>
        <v>108.86379829545457</v>
      </c>
      <c r="BH622" s="21">
        <f t="shared" si="1397"/>
        <v>126.60794602272726</v>
      </c>
      <c r="BI622" s="21">
        <f t="shared" si="1398"/>
        <v>130.2023352272727</v>
      </c>
      <c r="BJ622" s="21">
        <f t="shared" si="1399"/>
        <v>111.42646590909091</v>
      </c>
      <c r="BK622" s="17">
        <f t="shared" si="1400"/>
        <v>0</v>
      </c>
      <c r="BL622" s="22">
        <f t="shared" si="1401"/>
        <v>0</v>
      </c>
      <c r="BM622" s="22">
        <f t="shared" si="1402"/>
        <v>2223.5757924624568</v>
      </c>
      <c r="BN622" s="22">
        <f t="shared" si="1403"/>
        <v>0</v>
      </c>
      <c r="BO622" s="22">
        <f t="shared" si="1404"/>
        <v>0</v>
      </c>
      <c r="BP622" s="22">
        <f t="shared" si="1405"/>
        <v>0</v>
      </c>
      <c r="BQ622" s="22">
        <f t="shared" si="1406"/>
        <v>0</v>
      </c>
      <c r="BR622" s="22">
        <f t="shared" si="1407"/>
        <v>0</v>
      </c>
      <c r="BS622" s="22">
        <f t="shared" si="1408"/>
        <v>0</v>
      </c>
      <c r="BT622" s="22">
        <f t="shared" si="1409"/>
        <v>0</v>
      </c>
      <c r="BU622" s="22">
        <f t="shared" si="1410"/>
        <v>0</v>
      </c>
      <c r="BV622" s="22">
        <f t="shared" si="1411"/>
        <v>0</v>
      </c>
      <c r="BW622" s="22">
        <f t="shared" si="1412"/>
        <v>0</v>
      </c>
      <c r="BX622" s="22">
        <f t="shared" si="1413"/>
        <v>0</v>
      </c>
      <c r="BY622" s="22">
        <f t="shared" si="1414"/>
        <v>0</v>
      </c>
      <c r="BZ622" s="22">
        <f t="shared" si="1415"/>
        <v>135.97067999999999</v>
      </c>
      <c r="CA622" s="22">
        <f t="shared" si="1416"/>
        <v>165.27948000000001</v>
      </c>
      <c r="CB622" s="22">
        <f t="shared" si="1417"/>
        <v>196.7460781783272</v>
      </c>
      <c r="CC622" s="22">
        <f t="shared" si="1418"/>
        <v>160.37472892622858</v>
      </c>
      <c r="CD622" s="22">
        <f t="shared" si="1419"/>
        <v>201.33095386959081</v>
      </c>
      <c r="CE622" s="22">
        <f t="shared" si="1420"/>
        <v>202.57399268586528</v>
      </c>
      <c r="CF622" s="22">
        <f t="shared" si="1421"/>
        <v>218.02667709461292</v>
      </c>
      <c r="CG622" s="22">
        <f t="shared" si="1422"/>
        <v>227.85139178783191</v>
      </c>
      <c r="CH622" s="22">
        <f t="shared" si="1423"/>
        <v>163.24344282000004</v>
      </c>
      <c r="CI622" s="22">
        <f t="shared" si="1424"/>
        <v>189.85114721999997</v>
      </c>
      <c r="CJ622" s="22">
        <f t="shared" si="1425"/>
        <v>195.24100571999995</v>
      </c>
      <c r="CK622" s="22">
        <f t="shared" si="1426"/>
        <v>167.08621416</v>
      </c>
    </row>
    <row r="623" spans="1:89" x14ac:dyDescent="0.25">
      <c r="A623" t="str">
        <f>VLOOKUP($C623,'Tech Pallet'!$A:$J,10,0)</f>
        <v>PIC</v>
      </c>
      <c r="B623" s="30" t="str">
        <f>VLOOKUP(C623,'Tech Pallet'!A:I,3,0)</f>
        <v>48oz</v>
      </c>
      <c r="C623" s="12">
        <f>VLOOKUP($D623,'DU -UCC'!B:C,2,0)</f>
        <v>68899826</v>
      </c>
      <c r="D623" s="94">
        <v>10077567254273</v>
      </c>
      <c r="E623" s="95" t="s">
        <v>255</v>
      </c>
      <c r="S623" s="95">
        <v>18678</v>
      </c>
      <c r="T623" s="95">
        <v>13937</v>
      </c>
      <c r="U623" s="95">
        <v>25483.694518385644</v>
      </c>
      <c r="V623" s="95">
        <v>18731.63870194877</v>
      </c>
      <c r="W623" s="95">
        <v>23335.388832587803</v>
      </c>
      <c r="X623" s="95">
        <v>24551.418162995305</v>
      </c>
      <c r="Y623" s="95">
        <v>20813.720610938813</v>
      </c>
      <c r="Z623" s="95">
        <v>21646.892531664173</v>
      </c>
      <c r="AA623" s="95">
        <v>13598.825512872503</v>
      </c>
      <c r="AB623" s="95">
        <v>13521.917425187719</v>
      </c>
      <c r="AC623" s="95">
        <v>20937.970575436833</v>
      </c>
      <c r="AD623" s="95">
        <v>14469.889125844871</v>
      </c>
      <c r="AE623" s="23">
        <f t="shared" si="1370"/>
        <v>229706.35599786244</v>
      </c>
      <c r="AF623">
        <f>VLOOKUP($C623,'Tech Pallet'!$A:$I,9,0)</f>
        <v>176</v>
      </c>
      <c r="AG623">
        <f>VLOOKUP($C623,'Tech Pallet'!$A:$H,8,0)</f>
        <v>8.5199999999999998E-3</v>
      </c>
      <c r="AH623" s="25">
        <f t="shared" si="1371"/>
        <v>0</v>
      </c>
      <c r="AI623" s="25">
        <f t="shared" si="1372"/>
        <v>229706.35599786244</v>
      </c>
      <c r="AJ623" s="8">
        <f t="shared" si="1373"/>
        <v>0</v>
      </c>
      <c r="AK623" s="21">
        <f t="shared" si="1374"/>
        <v>0</v>
      </c>
      <c r="AL623" s="20">
        <f t="shared" si="1375"/>
        <v>1305.1497499878549</v>
      </c>
      <c r="AM623" s="21">
        <f t="shared" si="1376"/>
        <v>0</v>
      </c>
      <c r="AN623" s="21">
        <f t="shared" si="1377"/>
        <v>0</v>
      </c>
      <c r="AO623" s="21">
        <f t="shared" si="1378"/>
        <v>0</v>
      </c>
      <c r="AP623" s="21">
        <f t="shared" si="1379"/>
        <v>0</v>
      </c>
      <c r="AQ623" s="21">
        <f t="shared" si="1380"/>
        <v>0</v>
      </c>
      <c r="AR623" s="21">
        <f t="shared" si="1381"/>
        <v>0</v>
      </c>
      <c r="AS623" s="21">
        <f t="shared" si="1382"/>
        <v>0</v>
      </c>
      <c r="AT623" s="21">
        <f t="shared" si="1383"/>
        <v>0</v>
      </c>
      <c r="AU623" s="21">
        <f t="shared" si="1384"/>
        <v>0</v>
      </c>
      <c r="AV623" s="21">
        <f t="shared" si="1385"/>
        <v>0</v>
      </c>
      <c r="AW623" s="21">
        <f t="shared" si="1386"/>
        <v>0</v>
      </c>
      <c r="AX623" s="21">
        <f t="shared" si="1387"/>
        <v>0</v>
      </c>
      <c r="AY623" s="21">
        <f t="shared" si="1388"/>
        <v>106.125</v>
      </c>
      <c r="AZ623" s="21">
        <f t="shared" si="1389"/>
        <v>79.1875</v>
      </c>
      <c r="BA623" s="21">
        <f t="shared" si="1390"/>
        <v>144.79371885446389</v>
      </c>
      <c r="BB623" s="21">
        <f t="shared" si="1391"/>
        <v>106.42976535198164</v>
      </c>
      <c r="BC623" s="21">
        <f t="shared" si="1392"/>
        <v>132.58743654879433</v>
      </c>
      <c r="BD623" s="21">
        <f t="shared" si="1393"/>
        <v>139.49669410792788</v>
      </c>
      <c r="BE623" s="21">
        <f t="shared" si="1394"/>
        <v>118.25977619851598</v>
      </c>
      <c r="BF623" s="21">
        <f t="shared" si="1395"/>
        <v>122.99370756627371</v>
      </c>
      <c r="BG623" s="21">
        <f t="shared" si="1396"/>
        <v>77.266054050411952</v>
      </c>
      <c r="BH623" s="21">
        <f t="shared" si="1397"/>
        <v>76.829076279475672</v>
      </c>
      <c r="BI623" s="21">
        <f t="shared" si="1398"/>
        <v>118.96574190589109</v>
      </c>
      <c r="BJ623" s="21">
        <f t="shared" si="1399"/>
        <v>82.215279124118581</v>
      </c>
      <c r="BK623" s="17">
        <f t="shared" si="1400"/>
        <v>0</v>
      </c>
      <c r="BL623" s="22">
        <f t="shared" si="1401"/>
        <v>0</v>
      </c>
      <c r="BM623" s="22">
        <f t="shared" si="1402"/>
        <v>1957.0981531017878</v>
      </c>
      <c r="BN623" s="22">
        <f t="shared" si="1403"/>
        <v>0</v>
      </c>
      <c r="BO623" s="22">
        <f t="shared" si="1404"/>
        <v>0</v>
      </c>
      <c r="BP623" s="22">
        <f t="shared" si="1405"/>
        <v>0</v>
      </c>
      <c r="BQ623" s="22">
        <f t="shared" si="1406"/>
        <v>0</v>
      </c>
      <c r="BR623" s="22">
        <f t="shared" si="1407"/>
        <v>0</v>
      </c>
      <c r="BS623" s="22">
        <f t="shared" si="1408"/>
        <v>0</v>
      </c>
      <c r="BT623" s="22">
        <f t="shared" si="1409"/>
        <v>0</v>
      </c>
      <c r="BU623" s="22">
        <f t="shared" si="1410"/>
        <v>0</v>
      </c>
      <c r="BV623" s="22">
        <f t="shared" si="1411"/>
        <v>0</v>
      </c>
      <c r="BW623" s="22">
        <f t="shared" si="1412"/>
        <v>0</v>
      </c>
      <c r="BX623" s="22">
        <f t="shared" si="1413"/>
        <v>0</v>
      </c>
      <c r="BY623" s="22">
        <f t="shared" si="1414"/>
        <v>0</v>
      </c>
      <c r="BZ623" s="22">
        <f t="shared" si="1415"/>
        <v>159.13656</v>
      </c>
      <c r="CA623" s="22">
        <f t="shared" si="1416"/>
        <v>118.74324</v>
      </c>
      <c r="CB623" s="22">
        <f t="shared" si="1417"/>
        <v>217.12107729664569</v>
      </c>
      <c r="CC623" s="22">
        <f t="shared" si="1418"/>
        <v>159.59356174060352</v>
      </c>
      <c r="CD623" s="22">
        <f t="shared" si="1419"/>
        <v>198.81751285364808</v>
      </c>
      <c r="CE623" s="22">
        <f t="shared" si="1420"/>
        <v>209.17808274871999</v>
      </c>
      <c r="CF623" s="22">
        <f t="shared" si="1421"/>
        <v>177.33289960519869</v>
      </c>
      <c r="CG623" s="22">
        <f t="shared" si="1422"/>
        <v>184.43152436977874</v>
      </c>
      <c r="CH623" s="22">
        <f t="shared" si="1423"/>
        <v>115.86199336967373</v>
      </c>
      <c r="CI623" s="22">
        <f t="shared" si="1424"/>
        <v>115.20673646259937</v>
      </c>
      <c r="CJ623" s="22">
        <f t="shared" si="1425"/>
        <v>178.39150930272183</v>
      </c>
      <c r="CK623" s="22">
        <f t="shared" si="1426"/>
        <v>123.2834553521983</v>
      </c>
    </row>
    <row r="624" spans="1:89" x14ac:dyDescent="0.25">
      <c r="A624" t="str">
        <f>VLOOKUP($C624,'Tech Pallet'!$A:$J,10,0)</f>
        <v>NOV</v>
      </c>
      <c r="B624" s="30" t="str">
        <f>VLOOKUP(C624,'Tech Pallet'!A:I,3,0)</f>
        <v>ESS</v>
      </c>
      <c r="C624" s="12">
        <f>VLOOKUP($D624,'DU -UCC'!B:C,2,0)</f>
        <v>64392287</v>
      </c>
      <c r="D624" s="94">
        <v>10075856000907</v>
      </c>
      <c r="E624" s="95" t="s">
        <v>256</v>
      </c>
      <c r="S624" s="95">
        <v>209</v>
      </c>
      <c r="T624" s="95">
        <v>363</v>
      </c>
      <c r="U624" s="95">
        <v>1055.9492354182603</v>
      </c>
      <c r="V624" s="95">
        <v>2520.8776928697962</v>
      </c>
      <c r="W624" s="95">
        <v>0</v>
      </c>
      <c r="X624" s="95">
        <v>190.59999999999997</v>
      </c>
      <c r="Y624" s="95">
        <v>0</v>
      </c>
      <c r="Z624" s="95">
        <v>0</v>
      </c>
      <c r="AA624" s="95">
        <v>0</v>
      </c>
      <c r="AB624" s="95">
        <v>0</v>
      </c>
      <c r="AC624" s="95">
        <v>0</v>
      </c>
      <c r="AD624" s="95">
        <v>0</v>
      </c>
      <c r="AE624" s="23">
        <f t="shared" si="1370"/>
        <v>4339.4269282880568</v>
      </c>
      <c r="AF624">
        <f>VLOOKUP($C624,'Tech Pallet'!$A:$I,9,0)</f>
        <v>132</v>
      </c>
      <c r="AG624">
        <f>VLOOKUP($C624,'Tech Pallet'!$A:$H,8,0)</f>
        <v>2.8319999999999999E-3</v>
      </c>
      <c r="AH624" s="25">
        <f t="shared" si="1371"/>
        <v>0</v>
      </c>
      <c r="AI624" s="25">
        <f t="shared" si="1372"/>
        <v>4339.4269282880568</v>
      </c>
      <c r="AJ624" s="8">
        <f t="shared" si="1373"/>
        <v>0</v>
      </c>
      <c r="AK624" s="21">
        <f t="shared" si="1374"/>
        <v>0</v>
      </c>
      <c r="AL624" s="20">
        <f t="shared" si="1375"/>
        <v>32.874446426424676</v>
      </c>
      <c r="AM624" s="21">
        <f t="shared" si="1376"/>
        <v>0</v>
      </c>
      <c r="AN624" s="21">
        <f t="shared" si="1377"/>
        <v>0</v>
      </c>
      <c r="AO624" s="21">
        <f t="shared" si="1378"/>
        <v>0</v>
      </c>
      <c r="AP624" s="21">
        <f t="shared" si="1379"/>
        <v>0</v>
      </c>
      <c r="AQ624" s="21">
        <f t="shared" si="1380"/>
        <v>0</v>
      </c>
      <c r="AR624" s="21">
        <f t="shared" si="1381"/>
        <v>0</v>
      </c>
      <c r="AS624" s="21">
        <f t="shared" si="1382"/>
        <v>0</v>
      </c>
      <c r="AT624" s="21">
        <f t="shared" si="1383"/>
        <v>0</v>
      </c>
      <c r="AU624" s="21">
        <f t="shared" si="1384"/>
        <v>0</v>
      </c>
      <c r="AV624" s="21">
        <f t="shared" si="1385"/>
        <v>0</v>
      </c>
      <c r="AW624" s="21">
        <f t="shared" si="1386"/>
        <v>0</v>
      </c>
      <c r="AX624" s="21">
        <f t="shared" si="1387"/>
        <v>0</v>
      </c>
      <c r="AY624" s="21">
        <f t="shared" si="1388"/>
        <v>1.5833333333333333</v>
      </c>
      <c r="AZ624" s="21">
        <f t="shared" si="1389"/>
        <v>2.75</v>
      </c>
      <c r="BA624" s="21">
        <f t="shared" si="1390"/>
        <v>7.9996154198353056</v>
      </c>
      <c r="BB624" s="21">
        <f t="shared" si="1391"/>
        <v>19.097558279316637</v>
      </c>
      <c r="BC624" s="21">
        <f t="shared" si="1392"/>
        <v>0</v>
      </c>
      <c r="BD624" s="21">
        <f t="shared" si="1393"/>
        <v>1.4439393939393936</v>
      </c>
      <c r="BE624" s="21">
        <f t="shared" si="1394"/>
        <v>0</v>
      </c>
      <c r="BF624" s="21">
        <f t="shared" si="1395"/>
        <v>0</v>
      </c>
      <c r="BG624" s="21">
        <f t="shared" si="1396"/>
        <v>0</v>
      </c>
      <c r="BH624" s="21">
        <f t="shared" si="1397"/>
        <v>0</v>
      </c>
      <c r="BI624" s="21">
        <f t="shared" si="1398"/>
        <v>0</v>
      </c>
      <c r="BJ624" s="21">
        <f t="shared" si="1399"/>
        <v>0</v>
      </c>
      <c r="BK624" s="17">
        <f t="shared" si="1400"/>
        <v>0</v>
      </c>
      <c r="BL624" s="22">
        <f t="shared" si="1401"/>
        <v>0</v>
      </c>
      <c r="BM624" s="22">
        <f t="shared" si="1402"/>
        <v>12.289257060911776</v>
      </c>
      <c r="BN624" s="22">
        <f t="shared" si="1403"/>
        <v>0</v>
      </c>
      <c r="BO624" s="22">
        <f t="shared" si="1404"/>
        <v>0</v>
      </c>
      <c r="BP624" s="22">
        <f t="shared" si="1405"/>
        <v>0</v>
      </c>
      <c r="BQ624" s="22">
        <f t="shared" si="1406"/>
        <v>0</v>
      </c>
      <c r="BR624" s="22">
        <f t="shared" si="1407"/>
        <v>0</v>
      </c>
      <c r="BS624" s="22">
        <f t="shared" si="1408"/>
        <v>0</v>
      </c>
      <c r="BT624" s="22">
        <f t="shared" si="1409"/>
        <v>0</v>
      </c>
      <c r="BU624" s="22">
        <f t="shared" si="1410"/>
        <v>0</v>
      </c>
      <c r="BV624" s="22">
        <f t="shared" si="1411"/>
        <v>0</v>
      </c>
      <c r="BW624" s="22">
        <f t="shared" si="1412"/>
        <v>0</v>
      </c>
      <c r="BX624" s="22">
        <f t="shared" si="1413"/>
        <v>0</v>
      </c>
      <c r="BY624" s="22">
        <f t="shared" si="1414"/>
        <v>0</v>
      </c>
      <c r="BZ624" s="22">
        <f t="shared" si="1415"/>
        <v>0.59188799999999997</v>
      </c>
      <c r="CA624" s="22">
        <f t="shared" si="1416"/>
        <v>1.028016</v>
      </c>
      <c r="CB624" s="22">
        <f t="shared" si="1417"/>
        <v>2.9904482347045129</v>
      </c>
      <c r="CC624" s="22">
        <f t="shared" si="1418"/>
        <v>7.1391256262072629</v>
      </c>
      <c r="CD624" s="22">
        <f t="shared" si="1419"/>
        <v>0</v>
      </c>
      <c r="CE624" s="22">
        <f t="shared" si="1420"/>
        <v>0.5397791999999999</v>
      </c>
      <c r="CF624" s="22">
        <f t="shared" si="1421"/>
        <v>0</v>
      </c>
      <c r="CG624" s="22">
        <f t="shared" si="1422"/>
        <v>0</v>
      </c>
      <c r="CH624" s="22">
        <f t="shared" si="1423"/>
        <v>0</v>
      </c>
      <c r="CI624" s="22">
        <f t="shared" si="1424"/>
        <v>0</v>
      </c>
      <c r="CJ624" s="22">
        <f t="shared" si="1425"/>
        <v>0</v>
      </c>
      <c r="CK624" s="22">
        <f t="shared" si="1426"/>
        <v>0</v>
      </c>
    </row>
    <row r="625" spans="1:89" x14ac:dyDescent="0.25">
      <c r="A625" t="str">
        <f>VLOOKUP($C625,'Tech Pallet'!$A:$J,10,0)</f>
        <v>PIC</v>
      </c>
      <c r="B625" s="30" t="str">
        <f>VLOOKUP(C625,'Tech Pallet'!A:I,3,0)</f>
        <v>Talenti</v>
      </c>
      <c r="C625" s="12">
        <f>VLOOKUP($D625,'DU -UCC'!B:C,2,0)</f>
        <v>68860673</v>
      </c>
      <c r="D625" s="94">
        <v>20186852000086</v>
      </c>
      <c r="E625" s="95" t="s">
        <v>257</v>
      </c>
      <c r="S625" s="95">
        <v>11895</v>
      </c>
      <c r="T625" s="95">
        <v>14745</v>
      </c>
      <c r="U625" s="95">
        <v>18819.888558130788</v>
      </c>
      <c r="V625" s="95">
        <v>18626.568338392899</v>
      </c>
      <c r="W625" s="95">
        <v>19887.060311959438</v>
      </c>
      <c r="X625" s="95">
        <v>22562.490019712066</v>
      </c>
      <c r="Y625" s="95">
        <v>17785.667184286103</v>
      </c>
      <c r="Z625" s="95">
        <v>14828.129375659337</v>
      </c>
      <c r="AA625" s="95">
        <v>16128.199465384829</v>
      </c>
      <c r="AB625" s="95">
        <v>14898.77740640469</v>
      </c>
      <c r="AC625" s="95">
        <v>12663.606443357163</v>
      </c>
      <c r="AD625" s="95">
        <v>9698.4876186599304</v>
      </c>
      <c r="AE625" s="23">
        <f t="shared" si="1370"/>
        <v>192538.87472194727</v>
      </c>
      <c r="AF625">
        <f>VLOOKUP($C625,'Tech Pallet'!$A:$I,9,0)</f>
        <v>255</v>
      </c>
      <c r="AG625">
        <f>VLOOKUP($C625,'Tech Pallet'!$A:$H,8,0)</f>
        <v>3.7839999999999996E-3</v>
      </c>
      <c r="AH625" s="25">
        <f t="shared" si="1371"/>
        <v>0</v>
      </c>
      <c r="AI625" s="25">
        <f t="shared" si="1372"/>
        <v>192538.87472194727</v>
      </c>
      <c r="AJ625" s="8">
        <f t="shared" si="1373"/>
        <v>0</v>
      </c>
      <c r="AK625" s="21">
        <f t="shared" si="1374"/>
        <v>0</v>
      </c>
      <c r="AL625" s="20">
        <f t="shared" si="1375"/>
        <v>755.05441067430297</v>
      </c>
      <c r="AM625" s="21">
        <f t="shared" si="1376"/>
        <v>0</v>
      </c>
      <c r="AN625" s="21">
        <f t="shared" si="1377"/>
        <v>0</v>
      </c>
      <c r="AO625" s="21">
        <f t="shared" si="1378"/>
        <v>0</v>
      </c>
      <c r="AP625" s="21">
        <f t="shared" si="1379"/>
        <v>0</v>
      </c>
      <c r="AQ625" s="21">
        <f t="shared" si="1380"/>
        <v>0</v>
      </c>
      <c r="AR625" s="21">
        <f t="shared" si="1381"/>
        <v>0</v>
      </c>
      <c r="AS625" s="21">
        <f t="shared" si="1382"/>
        <v>0</v>
      </c>
      <c r="AT625" s="21">
        <f t="shared" si="1383"/>
        <v>0</v>
      </c>
      <c r="AU625" s="21">
        <f t="shared" si="1384"/>
        <v>0</v>
      </c>
      <c r="AV625" s="21">
        <f t="shared" si="1385"/>
        <v>0</v>
      </c>
      <c r="AW625" s="21">
        <f t="shared" si="1386"/>
        <v>0</v>
      </c>
      <c r="AX625" s="21">
        <f t="shared" si="1387"/>
        <v>0</v>
      </c>
      <c r="AY625" s="21">
        <f t="shared" si="1388"/>
        <v>46.647058823529413</v>
      </c>
      <c r="AZ625" s="21">
        <f t="shared" si="1389"/>
        <v>57.823529411764703</v>
      </c>
      <c r="BA625" s="21">
        <f t="shared" si="1390"/>
        <v>73.803484541689357</v>
      </c>
      <c r="BB625" s="21">
        <f t="shared" si="1391"/>
        <v>73.045366032913336</v>
      </c>
      <c r="BC625" s="21">
        <f t="shared" si="1392"/>
        <v>77.988471811605635</v>
      </c>
      <c r="BD625" s="21">
        <f t="shared" si="1393"/>
        <v>88.480353018478695</v>
      </c>
      <c r="BE625" s="21">
        <f t="shared" si="1394"/>
        <v>69.747714448180801</v>
      </c>
      <c r="BF625" s="21">
        <f t="shared" si="1395"/>
        <v>58.149526963369951</v>
      </c>
      <c r="BG625" s="21">
        <f t="shared" si="1396"/>
        <v>63.247841040724822</v>
      </c>
      <c r="BH625" s="21">
        <f t="shared" si="1397"/>
        <v>58.426578064332119</v>
      </c>
      <c r="BI625" s="21">
        <f t="shared" si="1398"/>
        <v>49.661201738655542</v>
      </c>
      <c r="BJ625" s="21">
        <f t="shared" si="1399"/>
        <v>38.033284779058548</v>
      </c>
      <c r="BK625" s="17">
        <f t="shared" si="1400"/>
        <v>0</v>
      </c>
      <c r="BL625" s="22">
        <f t="shared" si="1401"/>
        <v>0</v>
      </c>
      <c r="BM625" s="22">
        <f t="shared" si="1402"/>
        <v>728.56710194784841</v>
      </c>
      <c r="BN625" s="22">
        <f t="shared" si="1403"/>
        <v>0</v>
      </c>
      <c r="BO625" s="22">
        <f t="shared" si="1404"/>
        <v>0</v>
      </c>
      <c r="BP625" s="22">
        <f t="shared" si="1405"/>
        <v>0</v>
      </c>
      <c r="BQ625" s="22">
        <f t="shared" si="1406"/>
        <v>0</v>
      </c>
      <c r="BR625" s="22">
        <f t="shared" si="1407"/>
        <v>0</v>
      </c>
      <c r="BS625" s="22">
        <f t="shared" si="1408"/>
        <v>0</v>
      </c>
      <c r="BT625" s="22">
        <f t="shared" si="1409"/>
        <v>0</v>
      </c>
      <c r="BU625" s="22">
        <f t="shared" si="1410"/>
        <v>0</v>
      </c>
      <c r="BV625" s="22">
        <f t="shared" si="1411"/>
        <v>0</v>
      </c>
      <c r="BW625" s="22">
        <f t="shared" si="1412"/>
        <v>0</v>
      </c>
      <c r="BX625" s="22">
        <f t="shared" si="1413"/>
        <v>0</v>
      </c>
      <c r="BY625" s="22">
        <f t="shared" si="1414"/>
        <v>0</v>
      </c>
      <c r="BZ625" s="22">
        <f t="shared" si="1415"/>
        <v>45.010679999999994</v>
      </c>
      <c r="CA625" s="22">
        <f t="shared" si="1416"/>
        <v>55.795079999999992</v>
      </c>
      <c r="CB625" s="22">
        <f t="shared" si="1417"/>
        <v>71.214458303966893</v>
      </c>
      <c r="CC625" s="22">
        <f t="shared" si="1418"/>
        <v>70.482934592478728</v>
      </c>
      <c r="CD625" s="22">
        <f t="shared" si="1419"/>
        <v>75.252636220454505</v>
      </c>
      <c r="CE625" s="22">
        <f t="shared" si="1420"/>
        <v>85.376462234590448</v>
      </c>
      <c r="CF625" s="22">
        <f t="shared" si="1421"/>
        <v>67.300964625338608</v>
      </c>
      <c r="CG625" s="22">
        <f t="shared" si="1422"/>
        <v>56.109641557494925</v>
      </c>
      <c r="CH625" s="22">
        <f t="shared" si="1423"/>
        <v>61.029106777016189</v>
      </c>
      <c r="CI625" s="22">
        <f t="shared" si="1424"/>
        <v>56.37697370583534</v>
      </c>
      <c r="CJ625" s="22">
        <f t="shared" si="1425"/>
        <v>47.919086781663502</v>
      </c>
      <c r="CK625" s="22">
        <f t="shared" si="1426"/>
        <v>36.69907714900917</v>
      </c>
    </row>
    <row r="626" spans="1:89" x14ac:dyDescent="0.25">
      <c r="A626" t="str">
        <f>VLOOKUP($C626,'Tech Pallet'!$A:$J,10,0)</f>
        <v>PIC</v>
      </c>
      <c r="B626" s="30" t="str">
        <f>VLOOKUP(C626,'Tech Pallet'!A:I,3,0)</f>
        <v>BJ PTS</v>
      </c>
      <c r="C626" s="12">
        <f>VLOOKUP($D626,'DU -UCC'!B:C,2,0)</f>
        <v>67546042</v>
      </c>
      <c r="D626" s="94">
        <v>10076840001771</v>
      </c>
      <c r="E626" s="95" t="s">
        <v>258</v>
      </c>
      <c r="S626" s="95">
        <v>13272</v>
      </c>
      <c r="T626" s="95">
        <v>13438</v>
      </c>
      <c r="U626" s="95">
        <v>21405.154398416937</v>
      </c>
      <c r="V626" s="95">
        <v>16631.643976822059</v>
      </c>
      <c r="W626" s="95">
        <v>16632.537552807546</v>
      </c>
      <c r="X626" s="95">
        <v>18353.461807289234</v>
      </c>
      <c r="Y626" s="95">
        <v>17221.874920580198</v>
      </c>
      <c r="Z626" s="95">
        <v>14694.002401382648</v>
      </c>
      <c r="AA626" s="95">
        <v>14728.59095623245</v>
      </c>
      <c r="AB626" s="95">
        <v>11889.28092593367</v>
      </c>
      <c r="AC626" s="95">
        <v>10998.551202741593</v>
      </c>
      <c r="AD626" s="95">
        <v>10942.955181076464</v>
      </c>
      <c r="AE626" s="23">
        <f t="shared" si="1370"/>
        <v>180208.0533232828</v>
      </c>
      <c r="AF626">
        <f>VLOOKUP($C626,'Tech Pallet'!$A:$I,9,0)</f>
        <v>240</v>
      </c>
      <c r="AG626">
        <f>VLOOKUP($C626,'Tech Pallet'!$A:$H,8,0)</f>
        <v>3.7853439999999999E-3</v>
      </c>
      <c r="AH626" s="25">
        <f t="shared" si="1371"/>
        <v>0</v>
      </c>
      <c r="AI626" s="25">
        <f t="shared" si="1372"/>
        <v>180208.0533232828</v>
      </c>
      <c r="AJ626" s="8">
        <f t="shared" si="1373"/>
        <v>0</v>
      </c>
      <c r="AK626" s="21">
        <f t="shared" si="1374"/>
        <v>0</v>
      </c>
      <c r="AL626" s="20">
        <f t="shared" si="1375"/>
        <v>750.86688884701164</v>
      </c>
      <c r="AM626" s="21">
        <f t="shared" si="1376"/>
        <v>0</v>
      </c>
      <c r="AN626" s="21">
        <f t="shared" si="1377"/>
        <v>0</v>
      </c>
      <c r="AO626" s="21">
        <f t="shared" si="1378"/>
        <v>0</v>
      </c>
      <c r="AP626" s="21">
        <f t="shared" si="1379"/>
        <v>0</v>
      </c>
      <c r="AQ626" s="21">
        <f t="shared" si="1380"/>
        <v>0</v>
      </c>
      <c r="AR626" s="21">
        <f t="shared" si="1381"/>
        <v>0</v>
      </c>
      <c r="AS626" s="21">
        <f t="shared" si="1382"/>
        <v>0</v>
      </c>
      <c r="AT626" s="21">
        <f t="shared" si="1383"/>
        <v>0</v>
      </c>
      <c r="AU626" s="21">
        <f t="shared" si="1384"/>
        <v>0</v>
      </c>
      <c r="AV626" s="21">
        <f t="shared" si="1385"/>
        <v>0</v>
      </c>
      <c r="AW626" s="21">
        <f t="shared" si="1386"/>
        <v>0</v>
      </c>
      <c r="AX626" s="21">
        <f t="shared" si="1387"/>
        <v>0</v>
      </c>
      <c r="AY626" s="21">
        <f t="shared" si="1388"/>
        <v>55.3</v>
      </c>
      <c r="AZ626" s="21">
        <f t="shared" si="1389"/>
        <v>55.991666666666667</v>
      </c>
      <c r="BA626" s="21">
        <f t="shared" si="1390"/>
        <v>89.188143326737233</v>
      </c>
      <c r="BB626" s="21">
        <f t="shared" si="1391"/>
        <v>69.298516570091905</v>
      </c>
      <c r="BC626" s="21">
        <f t="shared" si="1392"/>
        <v>69.30223980336477</v>
      </c>
      <c r="BD626" s="21">
        <f t="shared" si="1393"/>
        <v>76.472757530371808</v>
      </c>
      <c r="BE626" s="21">
        <f t="shared" si="1394"/>
        <v>71.757812169084161</v>
      </c>
      <c r="BF626" s="21">
        <f t="shared" si="1395"/>
        <v>61.225010005761035</v>
      </c>
      <c r="BG626" s="21">
        <f t="shared" si="1396"/>
        <v>61.369128984301874</v>
      </c>
      <c r="BH626" s="21">
        <f t="shared" si="1397"/>
        <v>49.538670524723628</v>
      </c>
      <c r="BI626" s="21">
        <f t="shared" si="1398"/>
        <v>45.827296678089972</v>
      </c>
      <c r="BJ626" s="21">
        <f t="shared" si="1399"/>
        <v>45.595646587818599</v>
      </c>
      <c r="BK626" s="17">
        <f t="shared" si="1400"/>
        <v>0</v>
      </c>
      <c r="BL626" s="22">
        <f t="shared" si="1401"/>
        <v>0</v>
      </c>
      <c r="BM626" s="22">
        <f t="shared" si="1402"/>
        <v>682.14947339896855</v>
      </c>
      <c r="BN626" s="22">
        <f t="shared" si="1403"/>
        <v>0</v>
      </c>
      <c r="BO626" s="22">
        <f t="shared" si="1404"/>
        <v>0</v>
      </c>
      <c r="BP626" s="22">
        <f t="shared" si="1405"/>
        <v>0</v>
      </c>
      <c r="BQ626" s="22">
        <f t="shared" si="1406"/>
        <v>0</v>
      </c>
      <c r="BR626" s="22">
        <f t="shared" si="1407"/>
        <v>0</v>
      </c>
      <c r="BS626" s="22">
        <f t="shared" si="1408"/>
        <v>0</v>
      </c>
      <c r="BT626" s="22">
        <f t="shared" si="1409"/>
        <v>0</v>
      </c>
      <c r="BU626" s="22">
        <f t="shared" si="1410"/>
        <v>0</v>
      </c>
      <c r="BV626" s="22">
        <f t="shared" si="1411"/>
        <v>0</v>
      </c>
      <c r="BW626" s="22">
        <f t="shared" si="1412"/>
        <v>0</v>
      </c>
      <c r="BX626" s="22">
        <f t="shared" si="1413"/>
        <v>0</v>
      </c>
      <c r="BY626" s="22">
        <f t="shared" si="1414"/>
        <v>0</v>
      </c>
      <c r="BZ626" s="22">
        <f t="shared" si="1415"/>
        <v>50.239085568</v>
      </c>
      <c r="CA626" s="22">
        <f t="shared" si="1416"/>
        <v>50.867452671999999</v>
      </c>
      <c r="CB626" s="22">
        <f t="shared" si="1417"/>
        <v>81.025872771121158</v>
      </c>
      <c r="CC626" s="22">
        <f t="shared" si="1418"/>
        <v>62.956493737799519</v>
      </c>
      <c r="CD626" s="22">
        <f t="shared" si="1419"/>
        <v>62.959876230294725</v>
      </c>
      <c r="CE626" s="22">
        <f t="shared" si="1420"/>
        <v>69.474166531451459</v>
      </c>
      <c r="CF626" s="22">
        <f t="shared" si="1421"/>
        <v>65.190720899368728</v>
      </c>
      <c r="CG626" s="22">
        <f t="shared" si="1422"/>
        <v>55.6218538260594</v>
      </c>
      <c r="CH626" s="22">
        <f t="shared" si="1423"/>
        <v>55.752783404628765</v>
      </c>
      <c r="CI626" s="22">
        <f t="shared" si="1424"/>
        <v>45.005018217297462</v>
      </c>
      <c r="CJ626" s="22">
        <f t="shared" si="1425"/>
        <v>41.633299803990674</v>
      </c>
      <c r="CK626" s="22">
        <f t="shared" si="1426"/>
        <v>41.422849736956707</v>
      </c>
    </row>
    <row r="627" spans="1:89" x14ac:dyDescent="0.25">
      <c r="A627" t="str">
        <f>VLOOKUP($C627,'Tech Pallet'!$A:$J,10,0)</f>
        <v>NOV</v>
      </c>
      <c r="B627" s="30" t="str">
        <f>VLOOKUP(C627,'Tech Pallet'!A:I,3,0)</f>
        <v>EFW</v>
      </c>
      <c r="C627" s="12">
        <f>VLOOKUP($D627,'DU -UCC'!B:C,2,0)</f>
        <v>69779478</v>
      </c>
      <c r="D627" s="94">
        <v>10041000009461</v>
      </c>
      <c r="E627" s="95" t="s">
        <v>259</v>
      </c>
      <c r="S627" s="95">
        <v>4</v>
      </c>
      <c r="T627" s="95">
        <v>0</v>
      </c>
      <c r="U627" s="95">
        <v>0</v>
      </c>
      <c r="V627" s="95">
        <v>0</v>
      </c>
      <c r="W627" s="95">
        <v>0</v>
      </c>
      <c r="X627" s="95">
        <v>0</v>
      </c>
      <c r="Y627" s="95">
        <v>0</v>
      </c>
      <c r="Z627" s="95">
        <v>0</v>
      </c>
      <c r="AA627" s="95">
        <v>0</v>
      </c>
      <c r="AB627" s="95">
        <v>0</v>
      </c>
      <c r="AC627" s="95">
        <v>0</v>
      </c>
      <c r="AD627" s="95">
        <v>0</v>
      </c>
      <c r="AE627" s="23">
        <f t="shared" si="1370"/>
        <v>4</v>
      </c>
      <c r="AF627">
        <f>VLOOKUP($C627,'Tech Pallet'!$A:$I,9,0)</f>
        <v>184</v>
      </c>
      <c r="AG627">
        <f>VLOOKUP($C627,'Tech Pallet'!$A:$H,8,0)</f>
        <v>2.3419999999999999E-3</v>
      </c>
      <c r="AH627" s="25">
        <f t="shared" si="1371"/>
        <v>0</v>
      </c>
      <c r="AI627" s="25">
        <f t="shared" si="1372"/>
        <v>4</v>
      </c>
      <c r="AJ627" s="8">
        <f t="shared" si="1373"/>
        <v>0</v>
      </c>
      <c r="AK627" s="21">
        <f t="shared" si="1374"/>
        <v>0</v>
      </c>
      <c r="AL627" s="20">
        <f t="shared" si="1375"/>
        <v>2.1739130434782608E-2</v>
      </c>
      <c r="AM627" s="21">
        <f t="shared" si="1376"/>
        <v>0</v>
      </c>
      <c r="AN627" s="21">
        <f t="shared" si="1377"/>
        <v>0</v>
      </c>
      <c r="AO627" s="21">
        <f t="shared" si="1378"/>
        <v>0</v>
      </c>
      <c r="AP627" s="21">
        <f t="shared" si="1379"/>
        <v>0</v>
      </c>
      <c r="AQ627" s="21">
        <f t="shared" si="1380"/>
        <v>0</v>
      </c>
      <c r="AR627" s="21">
        <f t="shared" si="1381"/>
        <v>0</v>
      </c>
      <c r="AS627" s="21">
        <f t="shared" si="1382"/>
        <v>0</v>
      </c>
      <c r="AT627" s="21">
        <f t="shared" si="1383"/>
        <v>0</v>
      </c>
      <c r="AU627" s="21">
        <f t="shared" si="1384"/>
        <v>0</v>
      </c>
      <c r="AV627" s="21">
        <f t="shared" si="1385"/>
        <v>0</v>
      </c>
      <c r="AW627" s="21">
        <f t="shared" si="1386"/>
        <v>0</v>
      </c>
      <c r="AX627" s="21">
        <f t="shared" si="1387"/>
        <v>0</v>
      </c>
      <c r="AY627" s="21">
        <f t="shared" si="1388"/>
        <v>2.1739130434782608E-2</v>
      </c>
      <c r="AZ627" s="21">
        <f t="shared" si="1389"/>
        <v>0</v>
      </c>
      <c r="BA627" s="21">
        <f t="shared" si="1390"/>
        <v>0</v>
      </c>
      <c r="BB627" s="21">
        <f t="shared" si="1391"/>
        <v>0</v>
      </c>
      <c r="BC627" s="21">
        <f t="shared" si="1392"/>
        <v>0</v>
      </c>
      <c r="BD627" s="21">
        <f t="shared" si="1393"/>
        <v>0</v>
      </c>
      <c r="BE627" s="21">
        <f t="shared" si="1394"/>
        <v>0</v>
      </c>
      <c r="BF627" s="21">
        <f t="shared" si="1395"/>
        <v>0</v>
      </c>
      <c r="BG627" s="21">
        <f t="shared" si="1396"/>
        <v>0</v>
      </c>
      <c r="BH627" s="21">
        <f t="shared" si="1397"/>
        <v>0</v>
      </c>
      <c r="BI627" s="21">
        <f t="shared" si="1398"/>
        <v>0</v>
      </c>
      <c r="BJ627" s="21">
        <f t="shared" si="1399"/>
        <v>0</v>
      </c>
      <c r="BK627" s="17">
        <f t="shared" si="1400"/>
        <v>0</v>
      </c>
      <c r="BL627" s="22">
        <f t="shared" si="1401"/>
        <v>0</v>
      </c>
      <c r="BM627" s="22">
        <f t="shared" si="1402"/>
        <v>9.3679999999999996E-3</v>
      </c>
      <c r="BN627" s="22">
        <f t="shared" si="1403"/>
        <v>0</v>
      </c>
      <c r="BO627" s="22">
        <f t="shared" si="1404"/>
        <v>0</v>
      </c>
      <c r="BP627" s="22">
        <f t="shared" si="1405"/>
        <v>0</v>
      </c>
      <c r="BQ627" s="22">
        <f t="shared" si="1406"/>
        <v>0</v>
      </c>
      <c r="BR627" s="22">
        <f t="shared" si="1407"/>
        <v>0</v>
      </c>
      <c r="BS627" s="22">
        <f t="shared" si="1408"/>
        <v>0</v>
      </c>
      <c r="BT627" s="22">
        <f t="shared" si="1409"/>
        <v>0</v>
      </c>
      <c r="BU627" s="22">
        <f t="shared" si="1410"/>
        <v>0</v>
      </c>
      <c r="BV627" s="22">
        <f t="shared" si="1411"/>
        <v>0</v>
      </c>
      <c r="BW627" s="22">
        <f t="shared" si="1412"/>
        <v>0</v>
      </c>
      <c r="BX627" s="22">
        <f t="shared" si="1413"/>
        <v>0</v>
      </c>
      <c r="BY627" s="22">
        <f t="shared" si="1414"/>
        <v>0</v>
      </c>
      <c r="BZ627" s="22">
        <f t="shared" si="1415"/>
        <v>9.3679999999999996E-3</v>
      </c>
      <c r="CA627" s="22">
        <f t="shared" si="1416"/>
        <v>0</v>
      </c>
      <c r="CB627" s="22">
        <f t="shared" si="1417"/>
        <v>0</v>
      </c>
      <c r="CC627" s="22">
        <f t="shared" si="1418"/>
        <v>0</v>
      </c>
      <c r="CD627" s="22">
        <f t="shared" si="1419"/>
        <v>0</v>
      </c>
      <c r="CE627" s="22">
        <f t="shared" si="1420"/>
        <v>0</v>
      </c>
      <c r="CF627" s="22">
        <f t="shared" si="1421"/>
        <v>0</v>
      </c>
      <c r="CG627" s="22">
        <f t="shared" si="1422"/>
        <v>0</v>
      </c>
      <c r="CH627" s="22">
        <f t="shared" si="1423"/>
        <v>0</v>
      </c>
      <c r="CI627" s="22">
        <f t="shared" si="1424"/>
        <v>0</v>
      </c>
      <c r="CJ627" s="22">
        <f t="shared" si="1425"/>
        <v>0</v>
      </c>
      <c r="CK627" s="22">
        <f t="shared" si="1426"/>
        <v>0</v>
      </c>
    </row>
    <row r="628" spans="1:89" x14ac:dyDescent="0.25">
      <c r="A628" t="str">
        <f>VLOOKUP($C628,'Tech Pallet'!$A:$J,10,0)</f>
        <v>PIC</v>
      </c>
      <c r="B628" s="30" t="str">
        <f>VLOOKUP(C628,'Tech Pallet'!A:I,3,0)</f>
        <v>Sundaes</v>
      </c>
      <c r="C628" s="12">
        <f>VLOOKUP($D628,'DU -UCC'!B:C,2,0)</f>
        <v>64394585</v>
      </c>
      <c r="D628" s="94">
        <v>10076840004307</v>
      </c>
      <c r="E628" s="95" t="s">
        <v>260</v>
      </c>
      <c r="S628" s="95">
        <v>7578</v>
      </c>
      <c r="T628" s="95">
        <v>13125</v>
      </c>
      <c r="U628" s="95">
        <v>17958.827216320631</v>
      </c>
      <c r="V628" s="95">
        <v>15146.642512422717</v>
      </c>
      <c r="W628" s="95">
        <v>18361.631294153056</v>
      </c>
      <c r="X628" s="95">
        <v>17858.484372788193</v>
      </c>
      <c r="Y628" s="95">
        <v>19899.701446288327</v>
      </c>
      <c r="Z628" s="95">
        <v>13538.418907116018</v>
      </c>
      <c r="AA628" s="95">
        <v>9927.4504751913573</v>
      </c>
      <c r="AB628" s="95">
        <v>8728.1084795965216</v>
      </c>
      <c r="AC628" s="95">
        <v>5660.8704494285803</v>
      </c>
      <c r="AD628" s="95">
        <v>6227.784055332344</v>
      </c>
      <c r="AE628" s="23">
        <f t="shared" si="1370"/>
        <v>154010.91920863776</v>
      </c>
      <c r="AF628">
        <f>VLOOKUP($C628,'Tech Pallet'!$A:$I,9,0)</f>
        <v>240</v>
      </c>
      <c r="AG628">
        <f>VLOOKUP($C628,'Tech Pallet'!$A:$H,8,0)</f>
        <v>3.4159999999999998E-3</v>
      </c>
      <c r="AH628" s="25">
        <f t="shared" si="1371"/>
        <v>0</v>
      </c>
      <c r="AI628" s="25">
        <f t="shared" si="1372"/>
        <v>154010.91920863776</v>
      </c>
      <c r="AJ628" s="8">
        <f t="shared" si="1373"/>
        <v>0</v>
      </c>
      <c r="AK628" s="21">
        <f t="shared" si="1374"/>
        <v>0</v>
      </c>
      <c r="AL628" s="20">
        <f t="shared" si="1375"/>
        <v>641.712163369324</v>
      </c>
      <c r="AM628" s="21">
        <f t="shared" si="1376"/>
        <v>0</v>
      </c>
      <c r="AN628" s="21">
        <f t="shared" si="1377"/>
        <v>0</v>
      </c>
      <c r="AO628" s="21">
        <f t="shared" si="1378"/>
        <v>0</v>
      </c>
      <c r="AP628" s="21">
        <f t="shared" si="1379"/>
        <v>0</v>
      </c>
      <c r="AQ628" s="21">
        <f t="shared" si="1380"/>
        <v>0</v>
      </c>
      <c r="AR628" s="21">
        <f t="shared" si="1381"/>
        <v>0</v>
      </c>
      <c r="AS628" s="21">
        <f t="shared" si="1382"/>
        <v>0</v>
      </c>
      <c r="AT628" s="21">
        <f t="shared" si="1383"/>
        <v>0</v>
      </c>
      <c r="AU628" s="21">
        <f t="shared" si="1384"/>
        <v>0</v>
      </c>
      <c r="AV628" s="21">
        <f t="shared" si="1385"/>
        <v>0</v>
      </c>
      <c r="AW628" s="21">
        <f t="shared" si="1386"/>
        <v>0</v>
      </c>
      <c r="AX628" s="21">
        <f t="shared" si="1387"/>
        <v>0</v>
      </c>
      <c r="AY628" s="21">
        <f t="shared" si="1388"/>
        <v>31.574999999999999</v>
      </c>
      <c r="AZ628" s="21">
        <f t="shared" si="1389"/>
        <v>54.6875</v>
      </c>
      <c r="BA628" s="21">
        <f t="shared" si="1390"/>
        <v>74.828446734669299</v>
      </c>
      <c r="BB628" s="21">
        <f t="shared" si="1391"/>
        <v>63.111010468427985</v>
      </c>
      <c r="BC628" s="21">
        <f t="shared" si="1392"/>
        <v>76.50679705897106</v>
      </c>
      <c r="BD628" s="21">
        <f t="shared" si="1393"/>
        <v>74.41035155328413</v>
      </c>
      <c r="BE628" s="21">
        <f t="shared" si="1394"/>
        <v>82.915422692868034</v>
      </c>
      <c r="BF628" s="21">
        <f t="shared" si="1395"/>
        <v>56.410078779650078</v>
      </c>
      <c r="BG628" s="21">
        <f t="shared" si="1396"/>
        <v>41.364376979963986</v>
      </c>
      <c r="BH628" s="21">
        <f t="shared" si="1397"/>
        <v>36.367118664985504</v>
      </c>
      <c r="BI628" s="21">
        <f t="shared" si="1398"/>
        <v>23.586960205952419</v>
      </c>
      <c r="BJ628" s="21">
        <f t="shared" si="1399"/>
        <v>25.949100230551434</v>
      </c>
      <c r="BK628" s="17">
        <f t="shared" si="1400"/>
        <v>0</v>
      </c>
      <c r="BL628" s="22">
        <f t="shared" si="1401"/>
        <v>0</v>
      </c>
      <c r="BM628" s="22">
        <f t="shared" si="1402"/>
        <v>526.10130001670655</v>
      </c>
      <c r="BN628" s="22">
        <f t="shared" si="1403"/>
        <v>0</v>
      </c>
      <c r="BO628" s="22">
        <f t="shared" si="1404"/>
        <v>0</v>
      </c>
      <c r="BP628" s="22">
        <f t="shared" si="1405"/>
        <v>0</v>
      </c>
      <c r="BQ628" s="22">
        <f t="shared" si="1406"/>
        <v>0</v>
      </c>
      <c r="BR628" s="22">
        <f t="shared" si="1407"/>
        <v>0</v>
      </c>
      <c r="BS628" s="22">
        <f t="shared" si="1408"/>
        <v>0</v>
      </c>
      <c r="BT628" s="22">
        <f t="shared" si="1409"/>
        <v>0</v>
      </c>
      <c r="BU628" s="22">
        <f t="shared" si="1410"/>
        <v>0</v>
      </c>
      <c r="BV628" s="22">
        <f t="shared" si="1411"/>
        <v>0</v>
      </c>
      <c r="BW628" s="22">
        <f t="shared" si="1412"/>
        <v>0</v>
      </c>
      <c r="BX628" s="22">
        <f t="shared" si="1413"/>
        <v>0</v>
      </c>
      <c r="BY628" s="22">
        <f t="shared" si="1414"/>
        <v>0</v>
      </c>
      <c r="BZ628" s="22">
        <f t="shared" si="1415"/>
        <v>25.886447999999998</v>
      </c>
      <c r="CA628" s="22">
        <f t="shared" si="1416"/>
        <v>44.834999999999994</v>
      </c>
      <c r="CB628" s="22">
        <f t="shared" si="1417"/>
        <v>61.347353770951273</v>
      </c>
      <c r="CC628" s="22">
        <f t="shared" si="1418"/>
        <v>51.740930822435999</v>
      </c>
      <c r="CD628" s="22">
        <f t="shared" si="1419"/>
        <v>62.723332500826835</v>
      </c>
      <c r="CE628" s="22">
        <f t="shared" si="1420"/>
        <v>61.004582617444463</v>
      </c>
      <c r="CF628" s="22">
        <f t="shared" si="1421"/>
        <v>67.977380140520921</v>
      </c>
      <c r="CG628" s="22">
        <f t="shared" si="1422"/>
        <v>46.247238986708318</v>
      </c>
      <c r="CH628" s="22">
        <f t="shared" si="1423"/>
        <v>33.912170823253675</v>
      </c>
      <c r="CI628" s="22">
        <f t="shared" si="1424"/>
        <v>29.815218566301716</v>
      </c>
      <c r="CJ628" s="22">
        <f t="shared" si="1425"/>
        <v>19.337533455248028</v>
      </c>
      <c r="CK628" s="22">
        <f t="shared" si="1426"/>
        <v>21.274110333015287</v>
      </c>
    </row>
    <row r="629" spans="1:89" x14ac:dyDescent="0.25">
      <c r="A629" t="str">
        <f>VLOOKUP($C629,'Tech Pallet'!$A:$J,10,0)</f>
        <v>PIC</v>
      </c>
      <c r="B629" s="30" t="str">
        <f>VLOOKUP(C629,'Tech Pallet'!A:I,3,0)</f>
        <v>BJ PTS</v>
      </c>
      <c r="C629" s="12">
        <f>VLOOKUP($D629,'DU -UCC'!B:C,2,0)</f>
        <v>67881628</v>
      </c>
      <c r="D629" s="94">
        <v>10076840000712</v>
      </c>
      <c r="E629" s="95" t="s">
        <v>261</v>
      </c>
      <c r="S629" s="95">
        <v>15410</v>
      </c>
      <c r="T629" s="95">
        <v>20554</v>
      </c>
      <c r="U629" s="95">
        <v>23857.971234480719</v>
      </c>
      <c r="V629" s="95">
        <v>21746.803088720502</v>
      </c>
      <c r="W629" s="95">
        <v>20505.903959141866</v>
      </c>
      <c r="X629" s="95">
        <v>22613.392981441837</v>
      </c>
      <c r="Y629" s="95">
        <v>21116.354456125351</v>
      </c>
      <c r="Z629" s="95">
        <v>19116.141025697292</v>
      </c>
      <c r="AA629" s="95">
        <v>18779.376180408835</v>
      </c>
      <c r="AB629" s="95">
        <v>18310.633364704438</v>
      </c>
      <c r="AC629" s="95">
        <v>17286.132416174201</v>
      </c>
      <c r="AD629" s="95">
        <v>13916.228836282835</v>
      </c>
      <c r="AE629" s="23">
        <f t="shared" si="1370"/>
        <v>233212.93754317786</v>
      </c>
      <c r="AF629">
        <f>VLOOKUP($C629,'Tech Pallet'!$A:$I,9,0)</f>
        <v>240</v>
      </c>
      <c r="AG629">
        <f>VLOOKUP($C629,'Tech Pallet'!$A:$H,8,0)</f>
        <v>3.7853439999999999E-3</v>
      </c>
      <c r="AH629" s="25">
        <f t="shared" si="1371"/>
        <v>0</v>
      </c>
      <c r="AI629" s="25">
        <f t="shared" si="1372"/>
        <v>233212.93754317786</v>
      </c>
      <c r="AJ629" s="8">
        <f t="shared" si="1373"/>
        <v>0</v>
      </c>
      <c r="AK629" s="21">
        <f t="shared" si="1374"/>
        <v>0</v>
      </c>
      <c r="AL629" s="20">
        <f t="shared" si="1375"/>
        <v>971.72057309657441</v>
      </c>
      <c r="AM629" s="21">
        <f t="shared" si="1376"/>
        <v>0</v>
      </c>
      <c r="AN629" s="21">
        <f t="shared" si="1377"/>
        <v>0</v>
      </c>
      <c r="AO629" s="21">
        <f t="shared" si="1378"/>
        <v>0</v>
      </c>
      <c r="AP629" s="21">
        <f t="shared" si="1379"/>
        <v>0</v>
      </c>
      <c r="AQ629" s="21">
        <f t="shared" si="1380"/>
        <v>0</v>
      </c>
      <c r="AR629" s="21">
        <f t="shared" si="1381"/>
        <v>0</v>
      </c>
      <c r="AS629" s="21">
        <f t="shared" si="1382"/>
        <v>0</v>
      </c>
      <c r="AT629" s="21">
        <f t="shared" si="1383"/>
        <v>0</v>
      </c>
      <c r="AU629" s="21">
        <f t="shared" si="1384"/>
        <v>0</v>
      </c>
      <c r="AV629" s="21">
        <f t="shared" si="1385"/>
        <v>0</v>
      </c>
      <c r="AW629" s="21">
        <f t="shared" si="1386"/>
        <v>0</v>
      </c>
      <c r="AX629" s="21">
        <f t="shared" si="1387"/>
        <v>0</v>
      </c>
      <c r="AY629" s="21">
        <f t="shared" si="1388"/>
        <v>64.208333333333329</v>
      </c>
      <c r="AZ629" s="21">
        <f t="shared" si="1389"/>
        <v>85.641666666666666</v>
      </c>
      <c r="BA629" s="21">
        <f t="shared" si="1390"/>
        <v>99.408213477003002</v>
      </c>
      <c r="BB629" s="21">
        <f t="shared" si="1391"/>
        <v>90.61167953633543</v>
      </c>
      <c r="BC629" s="21">
        <f t="shared" si="1392"/>
        <v>85.441266496424447</v>
      </c>
      <c r="BD629" s="21">
        <f t="shared" si="1393"/>
        <v>94.222470756007652</v>
      </c>
      <c r="BE629" s="21">
        <f t="shared" si="1394"/>
        <v>87.984810233855626</v>
      </c>
      <c r="BF629" s="21">
        <f t="shared" si="1395"/>
        <v>79.650587607072055</v>
      </c>
      <c r="BG629" s="21">
        <f t="shared" si="1396"/>
        <v>78.247400751703481</v>
      </c>
      <c r="BH629" s="21">
        <f t="shared" si="1397"/>
        <v>76.294305686268487</v>
      </c>
      <c r="BI629" s="21">
        <f t="shared" si="1398"/>
        <v>72.025551734059178</v>
      </c>
      <c r="BJ629" s="21">
        <f t="shared" si="1399"/>
        <v>57.984286817845145</v>
      </c>
      <c r="BK629" s="17">
        <f t="shared" si="1400"/>
        <v>0</v>
      </c>
      <c r="BL629" s="22">
        <f t="shared" si="1401"/>
        <v>0</v>
      </c>
      <c r="BM629" s="22">
        <f t="shared" si="1402"/>
        <v>882.79119385144304</v>
      </c>
      <c r="BN629" s="22">
        <f t="shared" si="1403"/>
        <v>0</v>
      </c>
      <c r="BO629" s="22">
        <f t="shared" si="1404"/>
        <v>0</v>
      </c>
      <c r="BP629" s="22">
        <f t="shared" si="1405"/>
        <v>0</v>
      </c>
      <c r="BQ629" s="22">
        <f t="shared" si="1406"/>
        <v>0</v>
      </c>
      <c r="BR629" s="22">
        <f t="shared" si="1407"/>
        <v>0</v>
      </c>
      <c r="BS629" s="22">
        <f t="shared" si="1408"/>
        <v>0</v>
      </c>
      <c r="BT629" s="22">
        <f t="shared" si="1409"/>
        <v>0</v>
      </c>
      <c r="BU629" s="22">
        <f t="shared" si="1410"/>
        <v>0</v>
      </c>
      <c r="BV629" s="22">
        <f t="shared" si="1411"/>
        <v>0</v>
      </c>
      <c r="BW629" s="22">
        <f t="shared" si="1412"/>
        <v>0</v>
      </c>
      <c r="BX629" s="22">
        <f t="shared" si="1413"/>
        <v>0</v>
      </c>
      <c r="BY629" s="22">
        <f t="shared" si="1414"/>
        <v>0</v>
      </c>
      <c r="BZ629" s="22">
        <f t="shared" si="1415"/>
        <v>58.332151039999999</v>
      </c>
      <c r="CA629" s="22">
        <f t="shared" si="1416"/>
        <v>77.803960575999994</v>
      </c>
      <c r="CB629" s="22">
        <f t="shared" si="1417"/>
        <v>90.310628264614181</v>
      </c>
      <c r="CC629" s="22">
        <f t="shared" si="1418"/>
        <v>82.319130591069623</v>
      </c>
      <c r="CD629" s="22">
        <f t="shared" si="1419"/>
        <v>77.6219005163139</v>
      </c>
      <c r="CE629" s="22">
        <f t="shared" si="1420"/>
        <v>85.599471441942967</v>
      </c>
      <c r="CF629" s="22">
        <f t="shared" si="1421"/>
        <v>79.932665642367354</v>
      </c>
      <c r="CG629" s="22">
        <f t="shared" si="1422"/>
        <v>72.361169734777093</v>
      </c>
      <c r="CH629" s="22">
        <f t="shared" si="1423"/>
        <v>71.086398948253503</v>
      </c>
      <c r="CI629" s="22">
        <f t="shared" si="1424"/>
        <v>69.312046143283752</v>
      </c>
      <c r="CJ629" s="22">
        <f t="shared" si="1425"/>
        <v>65.433957624770514</v>
      </c>
      <c r="CK629" s="22">
        <f t="shared" si="1426"/>
        <v>52.67771332805021</v>
      </c>
    </row>
    <row r="630" spans="1:89" x14ac:dyDescent="0.25">
      <c r="A630" t="str">
        <f>VLOOKUP($C630,'Tech Pallet'!$A:$J,10,0)</f>
        <v>NOV</v>
      </c>
      <c r="B630" s="30" t="str">
        <f>VLOOKUP(C630,'Tech Pallet'!A:I,3,0)</f>
        <v>Other</v>
      </c>
      <c r="C630" s="12">
        <f>VLOOKUP($D630,'DU -UCC'!B:C,2,0)</f>
        <v>64967299</v>
      </c>
      <c r="D630" s="94">
        <v>10077567000979</v>
      </c>
      <c r="E630" s="95" t="s">
        <v>262</v>
      </c>
      <c r="S630" s="95">
        <v>6000</v>
      </c>
      <c r="T630" s="95">
        <v>6940</v>
      </c>
      <c r="U630" s="95">
        <v>16397.737564095063</v>
      </c>
      <c r="V630" s="95">
        <v>19903.961456615394</v>
      </c>
      <c r="W630" s="95">
        <v>25710.311778991425</v>
      </c>
      <c r="X630" s="95">
        <v>25571.378680459642</v>
      </c>
      <c r="Y630" s="95">
        <v>25999.379910311138</v>
      </c>
      <c r="Z630" s="95">
        <v>18221.56103275645</v>
      </c>
      <c r="AA630" s="95">
        <v>17941.761098489791</v>
      </c>
      <c r="AB630" s="95">
        <v>17067.591235774769</v>
      </c>
      <c r="AC630" s="95">
        <v>15012.74</v>
      </c>
      <c r="AD630" s="95">
        <v>13460.38</v>
      </c>
      <c r="AE630" s="23">
        <f t="shared" si="1370"/>
        <v>208226.80275749366</v>
      </c>
      <c r="AF630">
        <f>VLOOKUP($C630,'Tech Pallet'!$A:$I,9,0)</f>
        <v>240</v>
      </c>
      <c r="AG630">
        <f>VLOOKUP($C630,'Tech Pallet'!$A:$H,8,0)</f>
        <v>2.8439999999999997E-3</v>
      </c>
      <c r="AH630" s="25">
        <f t="shared" si="1371"/>
        <v>0</v>
      </c>
      <c r="AI630" s="25">
        <f t="shared" si="1372"/>
        <v>208226.80275749366</v>
      </c>
      <c r="AJ630" s="8">
        <f t="shared" si="1373"/>
        <v>0</v>
      </c>
      <c r="AK630" s="21">
        <f t="shared" si="1374"/>
        <v>0</v>
      </c>
      <c r="AL630" s="20">
        <f t="shared" si="1375"/>
        <v>867.61167815622355</v>
      </c>
      <c r="AM630" s="21">
        <f t="shared" si="1376"/>
        <v>0</v>
      </c>
      <c r="AN630" s="21">
        <f t="shared" si="1377"/>
        <v>0</v>
      </c>
      <c r="AO630" s="21">
        <f t="shared" si="1378"/>
        <v>0</v>
      </c>
      <c r="AP630" s="21">
        <f t="shared" si="1379"/>
        <v>0</v>
      </c>
      <c r="AQ630" s="21">
        <f t="shared" si="1380"/>
        <v>0</v>
      </c>
      <c r="AR630" s="21">
        <f t="shared" si="1381"/>
        <v>0</v>
      </c>
      <c r="AS630" s="21">
        <f t="shared" si="1382"/>
        <v>0</v>
      </c>
      <c r="AT630" s="21">
        <f t="shared" si="1383"/>
        <v>0</v>
      </c>
      <c r="AU630" s="21">
        <f t="shared" si="1384"/>
        <v>0</v>
      </c>
      <c r="AV630" s="21">
        <f t="shared" si="1385"/>
        <v>0</v>
      </c>
      <c r="AW630" s="21">
        <f t="shared" si="1386"/>
        <v>0</v>
      </c>
      <c r="AX630" s="21">
        <f t="shared" si="1387"/>
        <v>0</v>
      </c>
      <c r="AY630" s="21">
        <f t="shared" si="1388"/>
        <v>25</v>
      </c>
      <c r="AZ630" s="21">
        <f t="shared" si="1389"/>
        <v>28.916666666666668</v>
      </c>
      <c r="BA630" s="21">
        <f t="shared" si="1390"/>
        <v>68.323906517062767</v>
      </c>
      <c r="BB630" s="21">
        <f t="shared" si="1391"/>
        <v>82.933172735897472</v>
      </c>
      <c r="BC630" s="21">
        <f t="shared" si="1392"/>
        <v>107.12629907913093</v>
      </c>
      <c r="BD630" s="21">
        <f t="shared" si="1393"/>
        <v>106.54741116858185</v>
      </c>
      <c r="BE630" s="21">
        <f t="shared" si="1394"/>
        <v>108.33074962629641</v>
      </c>
      <c r="BF630" s="21">
        <f t="shared" si="1395"/>
        <v>75.923170969818543</v>
      </c>
      <c r="BG630" s="21">
        <f t="shared" si="1396"/>
        <v>74.757337910374133</v>
      </c>
      <c r="BH630" s="21">
        <f t="shared" si="1397"/>
        <v>71.11496348239487</v>
      </c>
      <c r="BI630" s="21">
        <f t="shared" si="1398"/>
        <v>62.553083333333333</v>
      </c>
      <c r="BJ630" s="21">
        <f t="shared" si="1399"/>
        <v>56.084916666666665</v>
      </c>
      <c r="BK630" s="17">
        <f t="shared" si="1400"/>
        <v>0</v>
      </c>
      <c r="BL630" s="22">
        <f t="shared" si="1401"/>
        <v>0</v>
      </c>
      <c r="BM630" s="22">
        <f t="shared" si="1402"/>
        <v>592.1970270423119</v>
      </c>
      <c r="BN630" s="22">
        <f t="shared" si="1403"/>
        <v>0</v>
      </c>
      <c r="BO630" s="22">
        <f t="shared" si="1404"/>
        <v>0</v>
      </c>
      <c r="BP630" s="22">
        <f t="shared" si="1405"/>
        <v>0</v>
      </c>
      <c r="BQ630" s="22">
        <f t="shared" si="1406"/>
        <v>0</v>
      </c>
      <c r="BR630" s="22">
        <f t="shared" si="1407"/>
        <v>0</v>
      </c>
      <c r="BS630" s="22">
        <f t="shared" si="1408"/>
        <v>0</v>
      </c>
      <c r="BT630" s="22">
        <f t="shared" si="1409"/>
        <v>0</v>
      </c>
      <c r="BU630" s="22">
        <f t="shared" si="1410"/>
        <v>0</v>
      </c>
      <c r="BV630" s="22">
        <f t="shared" si="1411"/>
        <v>0</v>
      </c>
      <c r="BW630" s="22">
        <f t="shared" si="1412"/>
        <v>0</v>
      </c>
      <c r="BX630" s="22">
        <f t="shared" si="1413"/>
        <v>0</v>
      </c>
      <c r="BY630" s="22">
        <f t="shared" si="1414"/>
        <v>0</v>
      </c>
      <c r="BZ630" s="22">
        <f t="shared" si="1415"/>
        <v>17.064</v>
      </c>
      <c r="CA630" s="22">
        <f t="shared" si="1416"/>
        <v>19.737359999999999</v>
      </c>
      <c r="CB630" s="22">
        <f t="shared" si="1417"/>
        <v>46.635165632286352</v>
      </c>
      <c r="CC630" s="22">
        <f t="shared" si="1418"/>
        <v>56.606866382614179</v>
      </c>
      <c r="CD630" s="22">
        <f t="shared" si="1419"/>
        <v>73.120126699451603</v>
      </c>
      <c r="CE630" s="22">
        <f t="shared" si="1420"/>
        <v>72.725000967227217</v>
      </c>
      <c r="CF630" s="22">
        <f t="shared" si="1421"/>
        <v>73.942236464924875</v>
      </c>
      <c r="CG630" s="22">
        <f t="shared" si="1422"/>
        <v>51.822119577159341</v>
      </c>
      <c r="CH630" s="22">
        <f t="shared" si="1423"/>
        <v>51.026368564104963</v>
      </c>
      <c r="CI630" s="22">
        <f t="shared" si="1424"/>
        <v>48.540229474543438</v>
      </c>
      <c r="CJ630" s="22">
        <f t="shared" si="1425"/>
        <v>42.696232559999999</v>
      </c>
      <c r="CK630" s="22">
        <f t="shared" si="1426"/>
        <v>38.281320719999997</v>
      </c>
    </row>
    <row r="631" spans="1:89" x14ac:dyDescent="0.25">
      <c r="A631" t="str">
        <f>VLOOKUP($C631,'Tech Pallet'!$A:$J,10,0)</f>
        <v>NOV</v>
      </c>
      <c r="B631" s="30" t="str">
        <f>VLOOKUP(C631,'Tech Pallet'!A:I,3,0)</f>
        <v>MG Sticks</v>
      </c>
      <c r="C631" s="12">
        <f>VLOOKUP($D631,'DU -UCC'!B:C,2,0)</f>
        <v>62694914</v>
      </c>
      <c r="D631" s="94">
        <v>10077567158922</v>
      </c>
      <c r="E631" s="95" t="s">
        <v>263</v>
      </c>
      <c r="S631" s="95">
        <v>8352</v>
      </c>
      <c r="T631" s="95">
        <v>9367</v>
      </c>
      <c r="U631" s="95">
        <v>19853.88</v>
      </c>
      <c r="V631" s="95">
        <v>21730.048708348757</v>
      </c>
      <c r="W631" s="95">
        <v>26764.325133325223</v>
      </c>
      <c r="X631" s="95">
        <v>27676.852120381434</v>
      </c>
      <c r="Y631" s="95">
        <v>25922.095006887954</v>
      </c>
      <c r="Z631" s="95">
        <v>24222.926804288269</v>
      </c>
      <c r="AA631" s="95">
        <v>19158.561739569337</v>
      </c>
      <c r="AB631" s="95">
        <v>19423.694862173888</v>
      </c>
      <c r="AC631" s="95">
        <v>15439.393864451658</v>
      </c>
      <c r="AD631" s="95">
        <v>16702.189218598713</v>
      </c>
      <c r="AE631" s="23">
        <f t="shared" si="1370"/>
        <v>234612.9674580252</v>
      </c>
      <c r="AF631">
        <f>VLOOKUP($C631,'Tech Pallet'!$A:$I,9,0)</f>
        <v>493</v>
      </c>
      <c r="AG631">
        <f>VLOOKUP($C631,'Tech Pallet'!$A:$H,8,0)</f>
        <v>1.08E-3</v>
      </c>
      <c r="AH631" s="25">
        <f t="shared" si="1371"/>
        <v>0</v>
      </c>
      <c r="AI631" s="25">
        <f t="shared" si="1372"/>
        <v>234612.9674580252</v>
      </c>
      <c r="AJ631" s="8">
        <f t="shared" si="1373"/>
        <v>0</v>
      </c>
      <c r="AK631" s="21">
        <f t="shared" si="1374"/>
        <v>0</v>
      </c>
      <c r="AL631" s="20">
        <f t="shared" si="1375"/>
        <v>475.88837212581177</v>
      </c>
      <c r="AM631" s="21">
        <f t="shared" si="1376"/>
        <v>0</v>
      </c>
      <c r="AN631" s="21">
        <f t="shared" si="1377"/>
        <v>0</v>
      </c>
      <c r="AO631" s="21">
        <f t="shared" si="1378"/>
        <v>0</v>
      </c>
      <c r="AP631" s="21">
        <f t="shared" si="1379"/>
        <v>0</v>
      </c>
      <c r="AQ631" s="21">
        <f t="shared" si="1380"/>
        <v>0</v>
      </c>
      <c r="AR631" s="21">
        <f t="shared" si="1381"/>
        <v>0</v>
      </c>
      <c r="AS631" s="21">
        <f t="shared" si="1382"/>
        <v>0</v>
      </c>
      <c r="AT631" s="21">
        <f t="shared" si="1383"/>
        <v>0</v>
      </c>
      <c r="AU631" s="21">
        <f t="shared" si="1384"/>
        <v>0</v>
      </c>
      <c r="AV631" s="21">
        <f t="shared" si="1385"/>
        <v>0</v>
      </c>
      <c r="AW631" s="21">
        <f t="shared" si="1386"/>
        <v>0</v>
      </c>
      <c r="AX631" s="21">
        <f t="shared" si="1387"/>
        <v>0</v>
      </c>
      <c r="AY631" s="21">
        <f t="shared" si="1388"/>
        <v>16.941176470588236</v>
      </c>
      <c r="AZ631" s="21">
        <f t="shared" si="1389"/>
        <v>19</v>
      </c>
      <c r="BA631" s="21">
        <f t="shared" si="1390"/>
        <v>40.271561866125765</v>
      </c>
      <c r="BB631" s="21">
        <f t="shared" si="1391"/>
        <v>44.077177907401129</v>
      </c>
      <c r="BC631" s="21">
        <f t="shared" si="1392"/>
        <v>54.288691954006538</v>
      </c>
      <c r="BD631" s="21">
        <f t="shared" si="1393"/>
        <v>56.139659473390331</v>
      </c>
      <c r="BE631" s="21">
        <f t="shared" si="1394"/>
        <v>52.580314415594223</v>
      </c>
      <c r="BF631" s="21">
        <f t="shared" si="1395"/>
        <v>49.1337257693474</v>
      </c>
      <c r="BG631" s="21">
        <f t="shared" si="1396"/>
        <v>38.861179999126442</v>
      </c>
      <c r="BH631" s="21">
        <f t="shared" si="1397"/>
        <v>39.398975379663057</v>
      </c>
      <c r="BI631" s="21">
        <f t="shared" si="1398"/>
        <v>31.317228933979024</v>
      </c>
      <c r="BJ631" s="21">
        <f t="shared" si="1399"/>
        <v>33.878679956589679</v>
      </c>
      <c r="BK631" s="17">
        <f t="shared" si="1400"/>
        <v>0</v>
      </c>
      <c r="BL631" s="22">
        <f t="shared" si="1401"/>
        <v>0</v>
      </c>
      <c r="BM631" s="22">
        <f t="shared" si="1402"/>
        <v>253.38200485466723</v>
      </c>
      <c r="BN631" s="22">
        <f t="shared" si="1403"/>
        <v>0</v>
      </c>
      <c r="BO631" s="22">
        <f t="shared" si="1404"/>
        <v>0</v>
      </c>
      <c r="BP631" s="22">
        <f t="shared" si="1405"/>
        <v>0</v>
      </c>
      <c r="BQ631" s="22">
        <f t="shared" si="1406"/>
        <v>0</v>
      </c>
      <c r="BR631" s="22">
        <f t="shared" si="1407"/>
        <v>0</v>
      </c>
      <c r="BS631" s="22">
        <f t="shared" si="1408"/>
        <v>0</v>
      </c>
      <c r="BT631" s="22">
        <f t="shared" si="1409"/>
        <v>0</v>
      </c>
      <c r="BU631" s="22">
        <f t="shared" si="1410"/>
        <v>0</v>
      </c>
      <c r="BV631" s="22">
        <f t="shared" si="1411"/>
        <v>0</v>
      </c>
      <c r="BW631" s="22">
        <f t="shared" si="1412"/>
        <v>0</v>
      </c>
      <c r="BX631" s="22">
        <f t="shared" si="1413"/>
        <v>0</v>
      </c>
      <c r="BY631" s="22">
        <f t="shared" si="1414"/>
        <v>0</v>
      </c>
      <c r="BZ631" s="22">
        <f t="shared" si="1415"/>
        <v>9.0201600000000006</v>
      </c>
      <c r="CA631" s="22">
        <f t="shared" si="1416"/>
        <v>10.11636</v>
      </c>
      <c r="CB631" s="22">
        <f t="shared" si="1417"/>
        <v>21.442190400000001</v>
      </c>
      <c r="CC631" s="22">
        <f t="shared" si="1418"/>
        <v>23.468452605016658</v>
      </c>
      <c r="CD631" s="22">
        <f t="shared" si="1419"/>
        <v>28.905471143991242</v>
      </c>
      <c r="CE631" s="22">
        <f t="shared" si="1420"/>
        <v>29.891000290011949</v>
      </c>
      <c r="CF631" s="22">
        <f t="shared" si="1421"/>
        <v>27.99586260743899</v>
      </c>
      <c r="CG631" s="22">
        <f t="shared" si="1422"/>
        <v>26.160760948631332</v>
      </c>
      <c r="CH631" s="22">
        <f t="shared" si="1423"/>
        <v>20.691246678734885</v>
      </c>
      <c r="CI631" s="22">
        <f t="shared" si="1424"/>
        <v>20.977590451147801</v>
      </c>
      <c r="CJ631" s="22">
        <f t="shared" si="1425"/>
        <v>16.674545373607792</v>
      </c>
      <c r="CK631" s="22">
        <f t="shared" si="1426"/>
        <v>18.03836435608661</v>
      </c>
    </row>
    <row r="632" spans="1:89" x14ac:dyDescent="0.25">
      <c r="A632" t="str">
        <f>VLOOKUP($C632,'Tech Pallet'!$A:$J,10,0)</f>
        <v>PIC</v>
      </c>
      <c r="B632" s="30" t="str">
        <f>VLOOKUP(C632,'Tech Pallet'!A:I,3,0)</f>
        <v>Sundaes</v>
      </c>
      <c r="C632" s="12">
        <f>VLOOKUP($D632,'DU -UCC'!B:C,2,0)</f>
        <v>64394598</v>
      </c>
      <c r="D632" s="94">
        <v>10076840004321</v>
      </c>
      <c r="E632" s="95" t="s">
        <v>264</v>
      </c>
      <c r="S632" s="95">
        <v>6016</v>
      </c>
      <c r="T632" s="95">
        <v>9050</v>
      </c>
      <c r="U632" s="95">
        <v>16992.077429324159</v>
      </c>
      <c r="V632" s="95">
        <v>13673.584165881115</v>
      </c>
      <c r="W632" s="95">
        <v>18545.26655374976</v>
      </c>
      <c r="X632" s="95">
        <v>16722.97857407124</v>
      </c>
      <c r="Y632" s="95">
        <v>16327.730588277796</v>
      </c>
      <c r="Z632" s="95">
        <v>11700.710629577983</v>
      </c>
      <c r="AA632" s="95">
        <v>10050.925174840246</v>
      </c>
      <c r="AB632" s="95">
        <v>8425.7467492770847</v>
      </c>
      <c r="AC632" s="95">
        <v>7889.0231369624407</v>
      </c>
      <c r="AD632" s="95">
        <v>7673.2078429969024</v>
      </c>
      <c r="AE632" s="23">
        <f t="shared" si="1370"/>
        <v>143067.25084495873</v>
      </c>
      <c r="AF632">
        <f>VLOOKUP($C632,'Tech Pallet'!$A:$I,9,0)</f>
        <v>240</v>
      </c>
      <c r="AG632">
        <f>VLOOKUP($C632,'Tech Pallet'!$A:$H,8,0)</f>
        <v>3.4159999999999998E-3</v>
      </c>
      <c r="AH632" s="25">
        <f t="shared" si="1371"/>
        <v>0</v>
      </c>
      <c r="AI632" s="25">
        <f t="shared" si="1372"/>
        <v>143067.25084495873</v>
      </c>
      <c r="AJ632" s="8">
        <f t="shared" si="1373"/>
        <v>0</v>
      </c>
      <c r="AK632" s="21">
        <f t="shared" si="1374"/>
        <v>0</v>
      </c>
      <c r="AL632" s="20">
        <f t="shared" si="1375"/>
        <v>596.1135451873281</v>
      </c>
      <c r="AM632" s="21">
        <f t="shared" si="1376"/>
        <v>0</v>
      </c>
      <c r="AN632" s="21">
        <f t="shared" si="1377"/>
        <v>0</v>
      </c>
      <c r="AO632" s="21">
        <f t="shared" si="1378"/>
        <v>0</v>
      </c>
      <c r="AP632" s="21">
        <f t="shared" si="1379"/>
        <v>0</v>
      </c>
      <c r="AQ632" s="21">
        <f t="shared" si="1380"/>
        <v>0</v>
      </c>
      <c r="AR632" s="21">
        <f t="shared" si="1381"/>
        <v>0</v>
      </c>
      <c r="AS632" s="21">
        <f t="shared" si="1382"/>
        <v>0</v>
      </c>
      <c r="AT632" s="21">
        <f t="shared" si="1383"/>
        <v>0</v>
      </c>
      <c r="AU632" s="21">
        <f t="shared" si="1384"/>
        <v>0</v>
      </c>
      <c r="AV632" s="21">
        <f t="shared" si="1385"/>
        <v>0</v>
      </c>
      <c r="AW632" s="21">
        <f t="shared" si="1386"/>
        <v>0</v>
      </c>
      <c r="AX632" s="21">
        <f t="shared" si="1387"/>
        <v>0</v>
      </c>
      <c r="AY632" s="21">
        <f t="shared" si="1388"/>
        <v>25.066666666666666</v>
      </c>
      <c r="AZ632" s="21">
        <f t="shared" si="1389"/>
        <v>37.708333333333336</v>
      </c>
      <c r="BA632" s="21">
        <f t="shared" si="1390"/>
        <v>70.800322622183998</v>
      </c>
      <c r="BB632" s="21">
        <f t="shared" si="1391"/>
        <v>56.973267357837976</v>
      </c>
      <c r="BC632" s="21">
        <f t="shared" si="1392"/>
        <v>77.271943973957335</v>
      </c>
      <c r="BD632" s="21">
        <f t="shared" si="1393"/>
        <v>69.679077391963503</v>
      </c>
      <c r="BE632" s="21">
        <f t="shared" si="1394"/>
        <v>68.032210784490815</v>
      </c>
      <c r="BF632" s="21">
        <f t="shared" si="1395"/>
        <v>48.752960956574931</v>
      </c>
      <c r="BG632" s="21">
        <f t="shared" si="1396"/>
        <v>41.878854895167692</v>
      </c>
      <c r="BH632" s="21">
        <f t="shared" si="1397"/>
        <v>35.107278121987854</v>
      </c>
      <c r="BI632" s="21">
        <f t="shared" si="1398"/>
        <v>32.870929737343502</v>
      </c>
      <c r="BJ632" s="21">
        <f t="shared" si="1399"/>
        <v>31.971699345820426</v>
      </c>
      <c r="BK632" s="17">
        <f t="shared" si="1400"/>
        <v>0</v>
      </c>
      <c r="BL632" s="22">
        <f t="shared" si="1401"/>
        <v>0</v>
      </c>
      <c r="BM632" s="22">
        <f t="shared" si="1402"/>
        <v>488.71772888637901</v>
      </c>
      <c r="BN632" s="22">
        <f t="shared" si="1403"/>
        <v>0</v>
      </c>
      <c r="BO632" s="22">
        <f t="shared" si="1404"/>
        <v>0</v>
      </c>
      <c r="BP632" s="22">
        <f t="shared" si="1405"/>
        <v>0</v>
      </c>
      <c r="BQ632" s="22">
        <f t="shared" si="1406"/>
        <v>0</v>
      </c>
      <c r="BR632" s="22">
        <f t="shared" si="1407"/>
        <v>0</v>
      </c>
      <c r="BS632" s="22">
        <f t="shared" si="1408"/>
        <v>0</v>
      </c>
      <c r="BT632" s="22">
        <f t="shared" si="1409"/>
        <v>0</v>
      </c>
      <c r="BU632" s="22">
        <f t="shared" si="1410"/>
        <v>0</v>
      </c>
      <c r="BV632" s="22">
        <f t="shared" si="1411"/>
        <v>0</v>
      </c>
      <c r="BW632" s="22">
        <f t="shared" si="1412"/>
        <v>0</v>
      </c>
      <c r="BX632" s="22">
        <f t="shared" si="1413"/>
        <v>0</v>
      </c>
      <c r="BY632" s="22">
        <f t="shared" si="1414"/>
        <v>0</v>
      </c>
      <c r="BZ632" s="22">
        <f t="shared" si="1415"/>
        <v>20.550656</v>
      </c>
      <c r="CA632" s="22">
        <f t="shared" si="1416"/>
        <v>30.9148</v>
      </c>
      <c r="CB632" s="22">
        <f t="shared" si="1417"/>
        <v>58.044936498571325</v>
      </c>
      <c r="CC632" s="22">
        <f t="shared" si="1418"/>
        <v>46.708963510649887</v>
      </c>
      <c r="CD632" s="22">
        <f t="shared" si="1419"/>
        <v>63.350630547609171</v>
      </c>
      <c r="CE632" s="22">
        <f t="shared" si="1420"/>
        <v>57.125694809027351</v>
      </c>
      <c r="CF632" s="22">
        <f t="shared" si="1421"/>
        <v>55.775527689556945</v>
      </c>
      <c r="CG632" s="22">
        <f t="shared" si="1422"/>
        <v>39.969627510638389</v>
      </c>
      <c r="CH632" s="22">
        <f t="shared" si="1423"/>
        <v>34.33396039725428</v>
      </c>
      <c r="CI632" s="22">
        <f t="shared" si="1424"/>
        <v>28.78235089553052</v>
      </c>
      <c r="CJ632" s="22">
        <f t="shared" si="1425"/>
        <v>26.948903035863697</v>
      </c>
      <c r="CK632" s="22">
        <f t="shared" si="1426"/>
        <v>26.211677991677416</v>
      </c>
    </row>
    <row r="633" spans="1:89" x14ac:dyDescent="0.25">
      <c r="A633" t="str">
        <f>VLOOKUP($C633,'Tech Pallet'!$A:$J,10,0)</f>
        <v>NOV</v>
      </c>
      <c r="B633" s="30" t="str">
        <f>VLOOKUP(C633,'Tech Pallet'!A:I,3,0)</f>
        <v>EDF</v>
      </c>
      <c r="C633" s="12">
        <f>VLOOKUP($D633,'DU -UCC'!B:C,2,0)</f>
        <v>68710285</v>
      </c>
      <c r="D633" s="94">
        <v>10075856001201</v>
      </c>
      <c r="E633" s="95" t="s">
        <v>265</v>
      </c>
      <c r="S633" s="95">
        <v>13620</v>
      </c>
      <c r="T633" s="95">
        <v>16284</v>
      </c>
      <c r="U633" s="95">
        <v>24956.972752750011</v>
      </c>
      <c r="V633" s="95">
        <v>21634.754413099687</v>
      </c>
      <c r="W633" s="95">
        <v>27114.69635967931</v>
      </c>
      <c r="X633" s="95">
        <v>30821.389802351965</v>
      </c>
      <c r="Y633" s="95">
        <v>27904.588096642106</v>
      </c>
      <c r="Z633" s="95">
        <v>23217.738819678521</v>
      </c>
      <c r="AA633" s="95">
        <v>16668.945116100251</v>
      </c>
      <c r="AB633" s="95">
        <v>16538.627959380785</v>
      </c>
      <c r="AC633" s="95">
        <v>8637.6356543131042</v>
      </c>
      <c r="AD633" s="95">
        <v>9889.2943561724114</v>
      </c>
      <c r="AE633" s="23">
        <f t="shared" si="1370"/>
        <v>237288.64333016815</v>
      </c>
      <c r="AF633">
        <f>VLOOKUP($C633,'Tech Pallet'!$A:$I,9,0)</f>
        <v>132</v>
      </c>
      <c r="AG633">
        <f>VLOOKUP($C633,'Tech Pallet'!$A:$H,8,0)</f>
        <v>9.5760000000000012E-3</v>
      </c>
      <c r="AH633" s="25">
        <f t="shared" si="1371"/>
        <v>0</v>
      </c>
      <c r="AI633" s="25">
        <f t="shared" si="1372"/>
        <v>237288.64333016815</v>
      </c>
      <c r="AJ633" s="8">
        <f t="shared" si="1373"/>
        <v>0</v>
      </c>
      <c r="AK633" s="21">
        <f t="shared" si="1374"/>
        <v>0</v>
      </c>
      <c r="AL633" s="20">
        <f t="shared" si="1375"/>
        <v>1797.6412373497587</v>
      </c>
      <c r="AM633" s="21">
        <f t="shared" si="1376"/>
        <v>0</v>
      </c>
      <c r="AN633" s="21">
        <f t="shared" si="1377"/>
        <v>0</v>
      </c>
      <c r="AO633" s="21">
        <f t="shared" si="1378"/>
        <v>0</v>
      </c>
      <c r="AP633" s="21">
        <f t="shared" si="1379"/>
        <v>0</v>
      </c>
      <c r="AQ633" s="21">
        <f t="shared" si="1380"/>
        <v>0</v>
      </c>
      <c r="AR633" s="21">
        <f t="shared" si="1381"/>
        <v>0</v>
      </c>
      <c r="AS633" s="21">
        <f t="shared" si="1382"/>
        <v>0</v>
      </c>
      <c r="AT633" s="21">
        <f t="shared" si="1383"/>
        <v>0</v>
      </c>
      <c r="AU633" s="21">
        <f t="shared" si="1384"/>
        <v>0</v>
      </c>
      <c r="AV633" s="21">
        <f t="shared" si="1385"/>
        <v>0</v>
      </c>
      <c r="AW633" s="21">
        <f t="shared" si="1386"/>
        <v>0</v>
      </c>
      <c r="AX633" s="21">
        <f t="shared" si="1387"/>
        <v>0</v>
      </c>
      <c r="AY633" s="21">
        <f t="shared" si="1388"/>
        <v>103.18181818181819</v>
      </c>
      <c r="AZ633" s="21">
        <f t="shared" si="1389"/>
        <v>123.36363636363636</v>
      </c>
      <c r="BA633" s="21">
        <f t="shared" si="1390"/>
        <v>189.0679753996213</v>
      </c>
      <c r="BB633" s="21">
        <f t="shared" si="1391"/>
        <v>163.89965464469461</v>
      </c>
      <c r="BC633" s="21">
        <f t="shared" si="1392"/>
        <v>205.4143663612069</v>
      </c>
      <c r="BD633" s="21">
        <f t="shared" si="1393"/>
        <v>233.49537729054518</v>
      </c>
      <c r="BE633" s="21">
        <f t="shared" si="1394"/>
        <v>211.39839467153112</v>
      </c>
      <c r="BF633" s="21">
        <f t="shared" si="1395"/>
        <v>175.8919607551403</v>
      </c>
      <c r="BG633" s="21">
        <f t="shared" si="1396"/>
        <v>126.27988724318372</v>
      </c>
      <c r="BH633" s="21">
        <f t="shared" si="1397"/>
        <v>125.29263605591504</v>
      </c>
      <c r="BI633" s="21">
        <f t="shared" si="1398"/>
        <v>65.436633744796239</v>
      </c>
      <c r="BJ633" s="21">
        <f t="shared" si="1399"/>
        <v>74.918896637669789</v>
      </c>
      <c r="BK633" s="17">
        <f t="shared" si="1400"/>
        <v>0</v>
      </c>
      <c r="BL633" s="22">
        <f t="shared" si="1401"/>
        <v>0</v>
      </c>
      <c r="BM633" s="22">
        <f t="shared" si="1402"/>
        <v>2272.2760485296903</v>
      </c>
      <c r="BN633" s="22">
        <f t="shared" si="1403"/>
        <v>0</v>
      </c>
      <c r="BO633" s="22">
        <f t="shared" si="1404"/>
        <v>0</v>
      </c>
      <c r="BP633" s="22">
        <f t="shared" si="1405"/>
        <v>0</v>
      </c>
      <c r="BQ633" s="22">
        <f t="shared" si="1406"/>
        <v>0</v>
      </c>
      <c r="BR633" s="22">
        <f t="shared" si="1407"/>
        <v>0</v>
      </c>
      <c r="BS633" s="22">
        <f t="shared" si="1408"/>
        <v>0</v>
      </c>
      <c r="BT633" s="22">
        <f t="shared" si="1409"/>
        <v>0</v>
      </c>
      <c r="BU633" s="22">
        <f t="shared" si="1410"/>
        <v>0</v>
      </c>
      <c r="BV633" s="22">
        <f t="shared" si="1411"/>
        <v>0</v>
      </c>
      <c r="BW633" s="22">
        <f t="shared" si="1412"/>
        <v>0</v>
      </c>
      <c r="BX633" s="22">
        <f t="shared" si="1413"/>
        <v>0</v>
      </c>
      <c r="BY633" s="22">
        <f t="shared" si="1414"/>
        <v>0</v>
      </c>
      <c r="BZ633" s="22">
        <f t="shared" si="1415"/>
        <v>130.42512000000002</v>
      </c>
      <c r="CA633" s="22">
        <f t="shared" si="1416"/>
        <v>155.93558400000001</v>
      </c>
      <c r="CB633" s="22">
        <f t="shared" si="1417"/>
        <v>238.98797108033412</v>
      </c>
      <c r="CC633" s="22">
        <f t="shared" si="1418"/>
        <v>207.17440825984264</v>
      </c>
      <c r="CD633" s="22">
        <f t="shared" si="1419"/>
        <v>259.65033234028908</v>
      </c>
      <c r="CE633" s="22">
        <f t="shared" si="1420"/>
        <v>295.14562874732246</v>
      </c>
      <c r="CF633" s="22">
        <f t="shared" si="1421"/>
        <v>267.21433561344486</v>
      </c>
      <c r="CG633" s="22">
        <f t="shared" si="1422"/>
        <v>222.33306693724154</v>
      </c>
      <c r="CH633" s="22">
        <f t="shared" si="1423"/>
        <v>159.62181843177603</v>
      </c>
      <c r="CI633" s="22">
        <f t="shared" si="1424"/>
        <v>158.37390133903043</v>
      </c>
      <c r="CJ633" s="22">
        <f t="shared" si="1425"/>
        <v>82.713999025702293</v>
      </c>
      <c r="CK633" s="22">
        <f t="shared" si="1426"/>
        <v>94.699882754707019</v>
      </c>
    </row>
    <row r="634" spans="1:89" x14ac:dyDescent="0.25">
      <c r="A634" t="str">
        <f>VLOOKUP($C634,'Tech Pallet'!$A:$J,10,0)</f>
        <v>NOV</v>
      </c>
      <c r="B634" s="30" t="str">
        <f>VLOOKUP(C634,'Tech Pallet'!A:I,3,0)</f>
        <v>EFW</v>
      </c>
      <c r="C634" s="12">
        <f>VLOOKUP($D634,'DU -UCC'!B:C,2,0)</f>
        <v>69549032</v>
      </c>
      <c r="D634" s="94">
        <v>10041000245722</v>
      </c>
      <c r="E634" s="95" t="s">
        <v>266</v>
      </c>
      <c r="S634" s="95">
        <v>6409</v>
      </c>
      <c r="T634" s="95">
        <v>7770</v>
      </c>
      <c r="U634" s="95">
        <v>9642.6</v>
      </c>
      <c r="V634" s="95">
        <v>13226.449999999997</v>
      </c>
      <c r="W634" s="95">
        <v>17225.45</v>
      </c>
      <c r="X634" s="95">
        <v>17217.409999999996</v>
      </c>
      <c r="Y634" s="95">
        <v>10442.01</v>
      </c>
      <c r="Z634" s="95">
        <v>10535.07</v>
      </c>
      <c r="AA634" s="95">
        <v>9470.4000000000015</v>
      </c>
      <c r="AB634" s="95">
        <v>7772.54</v>
      </c>
      <c r="AC634" s="95">
        <v>6897.57</v>
      </c>
      <c r="AD634" s="95">
        <v>6368.3099999999995</v>
      </c>
      <c r="AE634" s="23">
        <f t="shared" si="1370"/>
        <v>122976.80999999997</v>
      </c>
      <c r="AF634">
        <f>VLOOKUP($C634,'Tech Pallet'!$A:$I,9,0)</f>
        <v>322</v>
      </c>
      <c r="AG634">
        <f>VLOOKUP($C634,'Tech Pallet'!$A:$H,8,0)</f>
        <v>2.3279999999999998E-3</v>
      </c>
      <c r="AH634" s="25">
        <f t="shared" si="1371"/>
        <v>0</v>
      </c>
      <c r="AI634" s="25">
        <f t="shared" si="1372"/>
        <v>122976.80999999997</v>
      </c>
      <c r="AJ634" s="8">
        <f t="shared" si="1373"/>
        <v>0</v>
      </c>
      <c r="AK634" s="21">
        <f t="shared" si="1374"/>
        <v>0</v>
      </c>
      <c r="AL634" s="20">
        <f t="shared" si="1375"/>
        <v>381.91555900621108</v>
      </c>
      <c r="AM634" s="21">
        <f t="shared" si="1376"/>
        <v>0</v>
      </c>
      <c r="AN634" s="21">
        <f t="shared" si="1377"/>
        <v>0</v>
      </c>
      <c r="AO634" s="21">
        <f t="shared" si="1378"/>
        <v>0</v>
      </c>
      <c r="AP634" s="21">
        <f t="shared" si="1379"/>
        <v>0</v>
      </c>
      <c r="AQ634" s="21">
        <f t="shared" si="1380"/>
        <v>0</v>
      </c>
      <c r="AR634" s="21">
        <f t="shared" si="1381"/>
        <v>0</v>
      </c>
      <c r="AS634" s="21">
        <f t="shared" si="1382"/>
        <v>0</v>
      </c>
      <c r="AT634" s="21">
        <f t="shared" si="1383"/>
        <v>0</v>
      </c>
      <c r="AU634" s="21">
        <f t="shared" si="1384"/>
        <v>0</v>
      </c>
      <c r="AV634" s="21">
        <f t="shared" si="1385"/>
        <v>0</v>
      </c>
      <c r="AW634" s="21">
        <f t="shared" si="1386"/>
        <v>0</v>
      </c>
      <c r="AX634" s="21">
        <f t="shared" si="1387"/>
        <v>0</v>
      </c>
      <c r="AY634" s="21">
        <f t="shared" si="1388"/>
        <v>19.903726708074533</v>
      </c>
      <c r="AZ634" s="21">
        <f t="shared" si="1389"/>
        <v>24.130434782608695</v>
      </c>
      <c r="BA634" s="21">
        <f t="shared" si="1390"/>
        <v>29.945962732919256</v>
      </c>
      <c r="BB634" s="21">
        <f t="shared" si="1391"/>
        <v>41.075931677018623</v>
      </c>
      <c r="BC634" s="21">
        <f t="shared" si="1392"/>
        <v>53.49518633540373</v>
      </c>
      <c r="BD634" s="21">
        <f t="shared" si="1393"/>
        <v>53.470217391304338</v>
      </c>
      <c r="BE634" s="21">
        <f t="shared" si="1394"/>
        <v>32.428602484472052</v>
      </c>
      <c r="BF634" s="21">
        <f t="shared" si="1395"/>
        <v>32.717608695652174</v>
      </c>
      <c r="BG634" s="21">
        <f t="shared" si="1396"/>
        <v>29.411180124223606</v>
      </c>
      <c r="BH634" s="21">
        <f t="shared" si="1397"/>
        <v>24.138322981366461</v>
      </c>
      <c r="BI634" s="21">
        <f t="shared" si="1398"/>
        <v>21.421024844720495</v>
      </c>
      <c r="BJ634" s="21">
        <f t="shared" si="1399"/>
        <v>19.777360248447202</v>
      </c>
      <c r="BK634" s="17">
        <f t="shared" si="1400"/>
        <v>0</v>
      </c>
      <c r="BL634" s="22">
        <f t="shared" si="1401"/>
        <v>0</v>
      </c>
      <c r="BM634" s="22">
        <f t="shared" si="1402"/>
        <v>286.2900136799999</v>
      </c>
      <c r="BN634" s="22">
        <f t="shared" si="1403"/>
        <v>0</v>
      </c>
      <c r="BO634" s="22">
        <f t="shared" si="1404"/>
        <v>0</v>
      </c>
      <c r="BP634" s="22">
        <f t="shared" si="1405"/>
        <v>0</v>
      </c>
      <c r="BQ634" s="22">
        <f t="shared" si="1406"/>
        <v>0</v>
      </c>
      <c r="BR634" s="22">
        <f t="shared" si="1407"/>
        <v>0</v>
      </c>
      <c r="BS634" s="22">
        <f t="shared" si="1408"/>
        <v>0</v>
      </c>
      <c r="BT634" s="22">
        <f t="shared" si="1409"/>
        <v>0</v>
      </c>
      <c r="BU634" s="22">
        <f t="shared" si="1410"/>
        <v>0</v>
      </c>
      <c r="BV634" s="22">
        <f t="shared" si="1411"/>
        <v>0</v>
      </c>
      <c r="BW634" s="22">
        <f t="shared" si="1412"/>
        <v>0</v>
      </c>
      <c r="BX634" s="22">
        <f t="shared" si="1413"/>
        <v>0</v>
      </c>
      <c r="BY634" s="22">
        <f t="shared" si="1414"/>
        <v>0</v>
      </c>
      <c r="BZ634" s="22">
        <f t="shared" si="1415"/>
        <v>14.920151999999998</v>
      </c>
      <c r="CA634" s="22">
        <f t="shared" si="1416"/>
        <v>18.088559999999998</v>
      </c>
      <c r="CB634" s="22">
        <f t="shared" si="1417"/>
        <v>22.447972799999999</v>
      </c>
      <c r="CC634" s="22">
        <f t="shared" si="1418"/>
        <v>30.791175599999992</v>
      </c>
      <c r="CD634" s="22">
        <f t="shared" si="1419"/>
        <v>40.100847599999994</v>
      </c>
      <c r="CE634" s="22">
        <f t="shared" si="1420"/>
        <v>40.082130479999989</v>
      </c>
      <c r="CF634" s="22">
        <f t="shared" si="1421"/>
        <v>24.308999279999998</v>
      </c>
      <c r="CG634" s="22">
        <f t="shared" si="1422"/>
        <v>24.525642959999995</v>
      </c>
      <c r="CH634" s="22">
        <f t="shared" si="1423"/>
        <v>22.047091200000001</v>
      </c>
      <c r="CI634" s="22">
        <f t="shared" si="1424"/>
        <v>18.094473119999996</v>
      </c>
      <c r="CJ634" s="22">
        <f t="shared" si="1425"/>
        <v>16.057542959999999</v>
      </c>
      <c r="CK634" s="22">
        <f t="shared" si="1426"/>
        <v>14.825425679999997</v>
      </c>
    </row>
    <row r="635" spans="1:89" x14ac:dyDescent="0.25">
      <c r="A635" t="str">
        <f>VLOOKUP($C635,'Tech Pallet'!$A:$J,10,0)</f>
        <v>NOV</v>
      </c>
      <c r="B635" s="30" t="str">
        <f>VLOOKUP(C635,'Tech Pallet'!A:I,3,0)</f>
        <v>MG Sticks</v>
      </c>
      <c r="C635" s="12">
        <f>VLOOKUP($D635,'DU -UCC'!B:C,2,0)</f>
        <v>64360314</v>
      </c>
      <c r="D635" s="94">
        <v>10850001974001</v>
      </c>
      <c r="E635" s="95" t="s">
        <v>267</v>
      </c>
      <c r="S635" s="95">
        <v>345</v>
      </c>
      <c r="T635" s="95">
        <v>1500</v>
      </c>
      <c r="U635" s="95">
        <v>2262.0100000000002</v>
      </c>
      <c r="V635" s="95">
        <v>2070.4499999999998</v>
      </c>
      <c r="W635" s="95">
        <v>3285.71</v>
      </c>
      <c r="X635" s="95">
        <v>4734.9799999999996</v>
      </c>
      <c r="Y635" s="95">
        <v>2212.9899999999998</v>
      </c>
      <c r="Z635" s="95">
        <v>2553.44</v>
      </c>
      <c r="AA635" s="95">
        <v>1799.29</v>
      </c>
      <c r="AB635" s="95">
        <v>1991.01</v>
      </c>
      <c r="AC635" s="95">
        <v>2073.3000000000002</v>
      </c>
      <c r="AD635" s="95">
        <v>2169.3000000000002</v>
      </c>
      <c r="AE635" s="23">
        <f t="shared" si="1370"/>
        <v>26997.479999999996</v>
      </c>
      <c r="AF635">
        <f>VLOOKUP($C635,'Tech Pallet'!$A:$I,9,0)</f>
        <v>195</v>
      </c>
      <c r="AG635">
        <f>VLOOKUP($C635,'Tech Pallet'!$A:$H,8,0)</f>
        <v>2.8319999999999999E-3</v>
      </c>
      <c r="AH635" s="25">
        <f t="shared" si="1371"/>
        <v>0</v>
      </c>
      <c r="AI635" s="25">
        <f t="shared" si="1372"/>
        <v>26997.479999999996</v>
      </c>
      <c r="AJ635" s="8">
        <f t="shared" si="1373"/>
        <v>0</v>
      </c>
      <c r="AK635" s="21">
        <f t="shared" si="1374"/>
        <v>0</v>
      </c>
      <c r="AL635" s="20">
        <f t="shared" si="1375"/>
        <v>138.44861538461535</v>
      </c>
      <c r="AM635" s="21">
        <f t="shared" si="1376"/>
        <v>0</v>
      </c>
      <c r="AN635" s="21">
        <f t="shared" si="1377"/>
        <v>0</v>
      </c>
      <c r="AO635" s="21">
        <f t="shared" si="1378"/>
        <v>0</v>
      </c>
      <c r="AP635" s="21">
        <f t="shared" si="1379"/>
        <v>0</v>
      </c>
      <c r="AQ635" s="21">
        <f t="shared" si="1380"/>
        <v>0</v>
      </c>
      <c r="AR635" s="21">
        <f t="shared" si="1381"/>
        <v>0</v>
      </c>
      <c r="AS635" s="21">
        <f t="shared" si="1382"/>
        <v>0</v>
      </c>
      <c r="AT635" s="21">
        <f t="shared" si="1383"/>
        <v>0</v>
      </c>
      <c r="AU635" s="21">
        <f t="shared" si="1384"/>
        <v>0</v>
      </c>
      <c r="AV635" s="21">
        <f t="shared" si="1385"/>
        <v>0</v>
      </c>
      <c r="AW635" s="21">
        <f t="shared" si="1386"/>
        <v>0</v>
      </c>
      <c r="AX635" s="21">
        <f t="shared" si="1387"/>
        <v>0</v>
      </c>
      <c r="AY635" s="21">
        <f t="shared" si="1388"/>
        <v>1.7692307692307692</v>
      </c>
      <c r="AZ635" s="21">
        <f t="shared" si="1389"/>
        <v>7.6923076923076925</v>
      </c>
      <c r="BA635" s="21">
        <f t="shared" si="1390"/>
        <v>11.600051282051282</v>
      </c>
      <c r="BB635" s="21">
        <f t="shared" si="1391"/>
        <v>10.617692307692307</v>
      </c>
      <c r="BC635" s="21">
        <f t="shared" si="1392"/>
        <v>16.84979487179487</v>
      </c>
      <c r="BD635" s="21">
        <f t="shared" si="1393"/>
        <v>24.281948717948715</v>
      </c>
      <c r="BE635" s="21">
        <f t="shared" si="1394"/>
        <v>11.348666666666665</v>
      </c>
      <c r="BF635" s="21">
        <f t="shared" si="1395"/>
        <v>13.094564102564103</v>
      </c>
      <c r="BG635" s="21">
        <f t="shared" si="1396"/>
        <v>9.2271282051282046</v>
      </c>
      <c r="BH635" s="21">
        <f t="shared" si="1397"/>
        <v>10.210307692307692</v>
      </c>
      <c r="BI635" s="21">
        <f t="shared" si="1398"/>
        <v>10.632307692307693</v>
      </c>
      <c r="BJ635" s="21">
        <f t="shared" si="1399"/>
        <v>11.124615384615385</v>
      </c>
      <c r="BK635" s="17">
        <f t="shared" si="1400"/>
        <v>0</v>
      </c>
      <c r="BL635" s="22">
        <f t="shared" si="1401"/>
        <v>0</v>
      </c>
      <c r="BM635" s="22">
        <f t="shared" si="1402"/>
        <v>76.456863359999986</v>
      </c>
      <c r="BN635" s="22">
        <f t="shared" si="1403"/>
        <v>0</v>
      </c>
      <c r="BO635" s="22">
        <f t="shared" si="1404"/>
        <v>0</v>
      </c>
      <c r="BP635" s="22">
        <f t="shared" si="1405"/>
        <v>0</v>
      </c>
      <c r="BQ635" s="22">
        <f t="shared" si="1406"/>
        <v>0</v>
      </c>
      <c r="BR635" s="22">
        <f t="shared" si="1407"/>
        <v>0</v>
      </c>
      <c r="BS635" s="22">
        <f t="shared" si="1408"/>
        <v>0</v>
      </c>
      <c r="BT635" s="22">
        <f t="shared" si="1409"/>
        <v>0</v>
      </c>
      <c r="BU635" s="22">
        <f t="shared" si="1410"/>
        <v>0</v>
      </c>
      <c r="BV635" s="22">
        <f t="shared" si="1411"/>
        <v>0</v>
      </c>
      <c r="BW635" s="22">
        <f t="shared" si="1412"/>
        <v>0</v>
      </c>
      <c r="BX635" s="22">
        <f t="shared" si="1413"/>
        <v>0</v>
      </c>
      <c r="BY635" s="22">
        <f t="shared" si="1414"/>
        <v>0</v>
      </c>
      <c r="BZ635" s="22">
        <f t="shared" si="1415"/>
        <v>0.97703999999999991</v>
      </c>
      <c r="CA635" s="22">
        <f t="shared" si="1416"/>
        <v>4.2480000000000002</v>
      </c>
      <c r="CB635" s="22">
        <f t="shared" si="1417"/>
        <v>6.4060123200000003</v>
      </c>
      <c r="CC635" s="22">
        <f t="shared" si="1418"/>
        <v>5.8635143999999997</v>
      </c>
      <c r="CD635" s="22">
        <f t="shared" si="1419"/>
        <v>9.3051307199999993</v>
      </c>
      <c r="CE635" s="22">
        <f t="shared" si="1420"/>
        <v>13.409463359999998</v>
      </c>
      <c r="CF635" s="22">
        <f t="shared" si="1421"/>
        <v>6.2671876799999993</v>
      </c>
      <c r="CG635" s="22">
        <f t="shared" si="1422"/>
        <v>7.2313420800000001</v>
      </c>
      <c r="CH635" s="22">
        <f t="shared" si="1423"/>
        <v>5.0955892799999996</v>
      </c>
      <c r="CI635" s="22">
        <f t="shared" si="1424"/>
        <v>5.6385403199999997</v>
      </c>
      <c r="CJ635" s="22">
        <f t="shared" si="1425"/>
        <v>5.8715856000000004</v>
      </c>
      <c r="CK635" s="22">
        <f t="shared" si="1426"/>
        <v>6.1434576000000005</v>
      </c>
    </row>
    <row r="636" spans="1:89" x14ac:dyDescent="0.25">
      <c r="A636" t="str">
        <f>VLOOKUP($C636,'Tech Pallet'!$A:$J,10,0)</f>
        <v>PIC</v>
      </c>
      <c r="B636" s="30" t="str">
        <f>VLOOKUP(C636,'Tech Pallet'!A:I,3,0)</f>
        <v>BJ PTS</v>
      </c>
      <c r="C636" s="12">
        <f>VLOOKUP($D636,'DU -UCC'!B:C,2,0)</f>
        <v>69999268</v>
      </c>
      <c r="D636" s="94">
        <v>10076840003867</v>
      </c>
      <c r="E636" s="95" t="s">
        <v>268</v>
      </c>
      <c r="S636" s="95">
        <v>9270</v>
      </c>
      <c r="T636" s="95">
        <v>7647</v>
      </c>
      <c r="U636" s="95">
        <v>17281.268167516708</v>
      </c>
      <c r="V636" s="95">
        <v>14773.201712781749</v>
      </c>
      <c r="W636" s="95">
        <v>15674.229910507311</v>
      </c>
      <c r="X636" s="95">
        <v>19064.015922087689</v>
      </c>
      <c r="Y636" s="95">
        <v>17719.016143637655</v>
      </c>
      <c r="Z636" s="95">
        <v>16630.751901501259</v>
      </c>
      <c r="AA636" s="95">
        <v>13352.328398082633</v>
      </c>
      <c r="AB636" s="95">
        <v>11335.540580655232</v>
      </c>
      <c r="AC636" s="95">
        <v>10819.846545884042</v>
      </c>
      <c r="AD636" s="95">
        <v>9859.5953001414455</v>
      </c>
      <c r="AE636" s="23">
        <f t="shared" si="1370"/>
        <v>163426.79458279576</v>
      </c>
      <c r="AF636">
        <f>VLOOKUP($C636,'Tech Pallet'!$A:$I,9,0)</f>
        <v>240</v>
      </c>
      <c r="AG636">
        <f>VLOOKUP($C636,'Tech Pallet'!$A:$H,8,0)</f>
        <v>3.7839999999999996E-3</v>
      </c>
      <c r="AH636" s="25">
        <f t="shared" si="1371"/>
        <v>0</v>
      </c>
      <c r="AI636" s="25">
        <f t="shared" si="1372"/>
        <v>163426.79458279576</v>
      </c>
      <c r="AJ636" s="8">
        <f t="shared" si="1373"/>
        <v>0</v>
      </c>
      <c r="AK636" s="21">
        <f t="shared" si="1374"/>
        <v>0</v>
      </c>
      <c r="AL636" s="20">
        <f t="shared" si="1375"/>
        <v>680.94497742831561</v>
      </c>
      <c r="AM636" s="21">
        <f t="shared" si="1376"/>
        <v>0</v>
      </c>
      <c r="AN636" s="21">
        <f t="shared" si="1377"/>
        <v>0</v>
      </c>
      <c r="AO636" s="21">
        <f t="shared" si="1378"/>
        <v>0</v>
      </c>
      <c r="AP636" s="21">
        <f t="shared" si="1379"/>
        <v>0</v>
      </c>
      <c r="AQ636" s="21">
        <f t="shared" si="1380"/>
        <v>0</v>
      </c>
      <c r="AR636" s="21">
        <f t="shared" si="1381"/>
        <v>0</v>
      </c>
      <c r="AS636" s="21">
        <f t="shared" si="1382"/>
        <v>0</v>
      </c>
      <c r="AT636" s="21">
        <f t="shared" si="1383"/>
        <v>0</v>
      </c>
      <c r="AU636" s="21">
        <f t="shared" si="1384"/>
        <v>0</v>
      </c>
      <c r="AV636" s="21">
        <f t="shared" si="1385"/>
        <v>0</v>
      </c>
      <c r="AW636" s="21">
        <f t="shared" si="1386"/>
        <v>0</v>
      </c>
      <c r="AX636" s="21">
        <f t="shared" si="1387"/>
        <v>0</v>
      </c>
      <c r="AY636" s="21">
        <f t="shared" si="1388"/>
        <v>38.625</v>
      </c>
      <c r="AZ636" s="21">
        <f t="shared" si="1389"/>
        <v>31.862500000000001</v>
      </c>
      <c r="BA636" s="21">
        <f t="shared" si="1390"/>
        <v>72.005284031319619</v>
      </c>
      <c r="BB636" s="21">
        <f t="shared" si="1391"/>
        <v>61.555007136590618</v>
      </c>
      <c r="BC636" s="21">
        <f t="shared" si="1392"/>
        <v>65.309291293780461</v>
      </c>
      <c r="BD636" s="21">
        <f t="shared" si="1393"/>
        <v>79.433399675365365</v>
      </c>
      <c r="BE636" s="21">
        <f t="shared" si="1394"/>
        <v>73.829233931823566</v>
      </c>
      <c r="BF636" s="21">
        <f t="shared" si="1395"/>
        <v>69.294799589588578</v>
      </c>
      <c r="BG636" s="21">
        <f t="shared" si="1396"/>
        <v>55.634701658677635</v>
      </c>
      <c r="BH636" s="21">
        <f t="shared" si="1397"/>
        <v>47.231419086063468</v>
      </c>
      <c r="BI636" s="21">
        <f t="shared" si="1398"/>
        <v>45.082693941183507</v>
      </c>
      <c r="BJ636" s="21">
        <f t="shared" si="1399"/>
        <v>41.081647083922689</v>
      </c>
      <c r="BK636" s="17">
        <f t="shared" si="1400"/>
        <v>0</v>
      </c>
      <c r="BL636" s="22">
        <f t="shared" si="1401"/>
        <v>0</v>
      </c>
      <c r="BM636" s="22">
        <f t="shared" si="1402"/>
        <v>618.40699070129904</v>
      </c>
      <c r="BN636" s="22">
        <f t="shared" si="1403"/>
        <v>0</v>
      </c>
      <c r="BO636" s="22">
        <f t="shared" si="1404"/>
        <v>0</v>
      </c>
      <c r="BP636" s="22">
        <f t="shared" si="1405"/>
        <v>0</v>
      </c>
      <c r="BQ636" s="22">
        <f t="shared" si="1406"/>
        <v>0</v>
      </c>
      <c r="BR636" s="22">
        <f t="shared" si="1407"/>
        <v>0</v>
      </c>
      <c r="BS636" s="22">
        <f t="shared" si="1408"/>
        <v>0</v>
      </c>
      <c r="BT636" s="22">
        <f t="shared" si="1409"/>
        <v>0</v>
      </c>
      <c r="BU636" s="22">
        <f t="shared" si="1410"/>
        <v>0</v>
      </c>
      <c r="BV636" s="22">
        <f t="shared" si="1411"/>
        <v>0</v>
      </c>
      <c r="BW636" s="22">
        <f t="shared" si="1412"/>
        <v>0</v>
      </c>
      <c r="BX636" s="22">
        <f t="shared" si="1413"/>
        <v>0</v>
      </c>
      <c r="BY636" s="22">
        <f t="shared" si="1414"/>
        <v>0</v>
      </c>
      <c r="BZ636" s="22">
        <f t="shared" si="1415"/>
        <v>35.077679999999994</v>
      </c>
      <c r="CA636" s="22">
        <f t="shared" si="1416"/>
        <v>28.936247999999996</v>
      </c>
      <c r="CB636" s="22">
        <f t="shared" si="1417"/>
        <v>65.392318745883216</v>
      </c>
      <c r="CC636" s="22">
        <f t="shared" si="1418"/>
        <v>55.90179528116613</v>
      </c>
      <c r="CD636" s="22">
        <f t="shared" si="1419"/>
        <v>59.31128598135966</v>
      </c>
      <c r="CE636" s="22">
        <f t="shared" si="1420"/>
        <v>72.138236249179812</v>
      </c>
      <c r="CF636" s="22">
        <f t="shared" si="1421"/>
        <v>67.048757087524876</v>
      </c>
      <c r="CG636" s="22">
        <f t="shared" si="1422"/>
        <v>62.930765195280756</v>
      </c>
      <c r="CH636" s="22">
        <f t="shared" si="1423"/>
        <v>50.525210658344676</v>
      </c>
      <c r="CI636" s="22">
        <f t="shared" si="1424"/>
        <v>42.89368555719939</v>
      </c>
      <c r="CJ636" s="22">
        <f t="shared" si="1425"/>
        <v>40.942299329625207</v>
      </c>
      <c r="CK636" s="22">
        <f t="shared" si="1426"/>
        <v>37.308708615735227</v>
      </c>
    </row>
    <row r="637" spans="1:89" x14ac:dyDescent="0.25">
      <c r="A637" t="str">
        <f>VLOOKUP($C637,'Tech Pallet'!$A:$J,10,0)</f>
        <v>PIC</v>
      </c>
      <c r="B637" s="30" t="str">
        <f>VLOOKUP(C637,'Tech Pallet'!A:I,3,0)</f>
        <v>BJ PTS</v>
      </c>
      <c r="C637" s="12">
        <f>VLOOKUP($D637,'DU -UCC'!B:C,2,0)</f>
        <v>69716749</v>
      </c>
      <c r="D637" s="94">
        <v>10076840220318</v>
      </c>
      <c r="E637" s="95" t="s">
        <v>269</v>
      </c>
      <c r="S637" s="95">
        <v>15587</v>
      </c>
      <c r="T637" s="95">
        <v>24568</v>
      </c>
      <c r="U637" s="95">
        <v>29172.044755102674</v>
      </c>
      <c r="V637" s="95">
        <v>20924.448813999024</v>
      </c>
      <c r="W637" s="95">
        <v>22138.647740398646</v>
      </c>
      <c r="X637" s="95">
        <v>25865.708546189602</v>
      </c>
      <c r="Y637" s="95">
        <v>23630.416368222821</v>
      </c>
      <c r="Z637" s="95">
        <v>25730.682783371496</v>
      </c>
      <c r="AA637" s="95">
        <v>19463.328633585115</v>
      </c>
      <c r="AB637" s="95">
        <v>18550.226954332007</v>
      </c>
      <c r="AC637" s="95">
        <v>15597.942923143928</v>
      </c>
      <c r="AD637" s="95">
        <v>14990.592087228863</v>
      </c>
      <c r="AE637" s="23">
        <f t="shared" si="1370"/>
        <v>256219.03960557419</v>
      </c>
      <c r="AF637">
        <f>VLOOKUP($C637,'Tech Pallet'!$A:$I,9,0)</f>
        <v>240</v>
      </c>
      <c r="AG637">
        <f>VLOOKUP($C637,'Tech Pallet'!$A:$H,8,0)</f>
        <v>3.7839999999999996E-3</v>
      </c>
      <c r="AH637" s="25">
        <f t="shared" si="1371"/>
        <v>0</v>
      </c>
      <c r="AI637" s="25">
        <f t="shared" si="1372"/>
        <v>256219.03960557419</v>
      </c>
      <c r="AJ637" s="8">
        <f t="shared" si="1373"/>
        <v>0</v>
      </c>
      <c r="AK637" s="21">
        <f t="shared" si="1374"/>
        <v>0</v>
      </c>
      <c r="AL637" s="20">
        <f t="shared" si="1375"/>
        <v>1067.5793316898923</v>
      </c>
      <c r="AM637" s="21">
        <f t="shared" si="1376"/>
        <v>0</v>
      </c>
      <c r="AN637" s="21">
        <f t="shared" si="1377"/>
        <v>0</v>
      </c>
      <c r="AO637" s="21">
        <f t="shared" si="1378"/>
        <v>0</v>
      </c>
      <c r="AP637" s="21">
        <f t="shared" si="1379"/>
        <v>0</v>
      </c>
      <c r="AQ637" s="21">
        <f t="shared" si="1380"/>
        <v>0</v>
      </c>
      <c r="AR637" s="21">
        <f t="shared" si="1381"/>
        <v>0</v>
      </c>
      <c r="AS637" s="21">
        <f t="shared" si="1382"/>
        <v>0</v>
      </c>
      <c r="AT637" s="21">
        <f t="shared" si="1383"/>
        <v>0</v>
      </c>
      <c r="AU637" s="21">
        <f t="shared" si="1384"/>
        <v>0</v>
      </c>
      <c r="AV637" s="21">
        <f t="shared" si="1385"/>
        <v>0</v>
      </c>
      <c r="AW637" s="21">
        <f t="shared" si="1386"/>
        <v>0</v>
      </c>
      <c r="AX637" s="21">
        <f t="shared" si="1387"/>
        <v>0</v>
      </c>
      <c r="AY637" s="21">
        <f t="shared" si="1388"/>
        <v>64.94583333333334</v>
      </c>
      <c r="AZ637" s="21">
        <f t="shared" si="1389"/>
        <v>102.36666666666666</v>
      </c>
      <c r="BA637" s="21">
        <f t="shared" si="1390"/>
        <v>121.55018647959447</v>
      </c>
      <c r="BB637" s="21">
        <f t="shared" si="1391"/>
        <v>87.185203391662597</v>
      </c>
      <c r="BC637" s="21">
        <f t="shared" si="1392"/>
        <v>92.244365584994355</v>
      </c>
      <c r="BD637" s="21">
        <f t="shared" si="1393"/>
        <v>107.77378560912334</v>
      </c>
      <c r="BE637" s="21">
        <f t="shared" si="1394"/>
        <v>98.460068200928418</v>
      </c>
      <c r="BF637" s="21">
        <f t="shared" si="1395"/>
        <v>107.2111782640479</v>
      </c>
      <c r="BG637" s="21">
        <f t="shared" si="1396"/>
        <v>81.097202639937976</v>
      </c>
      <c r="BH637" s="21">
        <f t="shared" si="1397"/>
        <v>77.292612309716702</v>
      </c>
      <c r="BI637" s="21">
        <f t="shared" si="1398"/>
        <v>64.991428846433038</v>
      </c>
      <c r="BJ637" s="21">
        <f t="shared" si="1399"/>
        <v>62.460800363453593</v>
      </c>
      <c r="BK637" s="17">
        <f t="shared" si="1400"/>
        <v>0</v>
      </c>
      <c r="BL637" s="22">
        <f t="shared" si="1401"/>
        <v>0</v>
      </c>
      <c r="BM637" s="22">
        <f t="shared" si="1402"/>
        <v>969.5328458674926</v>
      </c>
      <c r="BN637" s="22">
        <f t="shared" si="1403"/>
        <v>0</v>
      </c>
      <c r="BO637" s="22">
        <f t="shared" si="1404"/>
        <v>0</v>
      </c>
      <c r="BP637" s="22">
        <f t="shared" si="1405"/>
        <v>0</v>
      </c>
      <c r="BQ637" s="22">
        <f t="shared" si="1406"/>
        <v>0</v>
      </c>
      <c r="BR637" s="22">
        <f t="shared" si="1407"/>
        <v>0</v>
      </c>
      <c r="BS637" s="22">
        <f t="shared" si="1408"/>
        <v>0</v>
      </c>
      <c r="BT637" s="22">
        <f t="shared" si="1409"/>
        <v>0</v>
      </c>
      <c r="BU637" s="22">
        <f t="shared" si="1410"/>
        <v>0</v>
      </c>
      <c r="BV637" s="22">
        <f t="shared" si="1411"/>
        <v>0</v>
      </c>
      <c r="BW637" s="22">
        <f t="shared" si="1412"/>
        <v>0</v>
      </c>
      <c r="BX637" s="22">
        <f t="shared" si="1413"/>
        <v>0</v>
      </c>
      <c r="BY637" s="22">
        <f t="shared" si="1414"/>
        <v>0</v>
      </c>
      <c r="BZ637" s="22">
        <f t="shared" si="1415"/>
        <v>58.981207999999995</v>
      </c>
      <c r="CA637" s="22">
        <f t="shared" si="1416"/>
        <v>92.965311999999997</v>
      </c>
      <c r="CB637" s="22">
        <f t="shared" si="1417"/>
        <v>110.38701735330851</v>
      </c>
      <c r="CC637" s="22">
        <f t="shared" si="1418"/>
        <v>79.178114312172298</v>
      </c>
      <c r="CD637" s="22">
        <f t="shared" si="1419"/>
        <v>83.772643049668474</v>
      </c>
      <c r="CE637" s="22">
        <f t="shared" si="1420"/>
        <v>97.875841138781439</v>
      </c>
      <c r="CF637" s="22">
        <f t="shared" si="1421"/>
        <v>89.417495537355151</v>
      </c>
      <c r="CG637" s="22">
        <f t="shared" si="1422"/>
        <v>97.364903652277732</v>
      </c>
      <c r="CH637" s="22">
        <f t="shared" si="1423"/>
        <v>73.649235549486065</v>
      </c>
      <c r="CI637" s="22">
        <f t="shared" si="1424"/>
        <v>70.194058795192305</v>
      </c>
      <c r="CJ637" s="22">
        <f t="shared" si="1425"/>
        <v>59.022616021176617</v>
      </c>
      <c r="CK637" s="22">
        <f t="shared" si="1426"/>
        <v>56.724400458074008</v>
      </c>
    </row>
    <row r="638" spans="1:89" x14ac:dyDescent="0.25">
      <c r="A638" t="str">
        <f>VLOOKUP($C638,'Tech Pallet'!$A:$J,10,0)</f>
        <v>PIC</v>
      </c>
      <c r="B638" s="30" t="str">
        <f>VLOOKUP(C638,'Tech Pallet'!A:I,3,0)</f>
        <v>BJ PTS</v>
      </c>
      <c r="C638" s="12">
        <f>VLOOKUP($D638,'DU -UCC'!B:C,2,0)</f>
        <v>64810474</v>
      </c>
      <c r="D638" s="94">
        <v>10076840036742</v>
      </c>
      <c r="E638" s="95" t="s">
        <v>270</v>
      </c>
      <c r="S638" s="95">
        <v>10417</v>
      </c>
      <c r="T638" s="95">
        <v>10126</v>
      </c>
      <c r="U638" s="95">
        <v>14321.707666466953</v>
      </c>
      <c r="V638" s="95">
        <v>14016.093106625798</v>
      </c>
      <c r="W638" s="95">
        <v>16090.763566473554</v>
      </c>
      <c r="X638" s="95">
        <v>16976.058496512065</v>
      </c>
      <c r="Y638" s="95">
        <v>15907.281078191041</v>
      </c>
      <c r="Z638" s="95">
        <v>13959.939052201393</v>
      </c>
      <c r="AA638" s="95">
        <v>12228.448407023148</v>
      </c>
      <c r="AB638" s="95">
        <v>9205.9548611570117</v>
      </c>
      <c r="AC638" s="95">
        <v>7430.4987154949013</v>
      </c>
      <c r="AD638" s="95">
        <v>7294.834352855225</v>
      </c>
      <c r="AE638" s="23">
        <f t="shared" si="1370"/>
        <v>147974.57930300111</v>
      </c>
      <c r="AF638">
        <f>VLOOKUP($C638,'Tech Pallet'!$A:$I,9,0)</f>
        <v>240</v>
      </c>
      <c r="AG638">
        <f>VLOOKUP($C638,'Tech Pallet'!$A:$H,8,0)</f>
        <v>3.7839999999999996E-3</v>
      </c>
      <c r="AH638" s="25">
        <f t="shared" si="1371"/>
        <v>0</v>
      </c>
      <c r="AI638" s="25">
        <f t="shared" si="1372"/>
        <v>147974.57930300111</v>
      </c>
      <c r="AJ638" s="8">
        <f t="shared" si="1373"/>
        <v>0</v>
      </c>
      <c r="AK638" s="21">
        <f t="shared" si="1374"/>
        <v>0</v>
      </c>
      <c r="AL638" s="20">
        <f t="shared" si="1375"/>
        <v>616.560747095838</v>
      </c>
      <c r="AM638" s="21">
        <f t="shared" si="1376"/>
        <v>0</v>
      </c>
      <c r="AN638" s="21">
        <f t="shared" si="1377"/>
        <v>0</v>
      </c>
      <c r="AO638" s="21">
        <f t="shared" si="1378"/>
        <v>0</v>
      </c>
      <c r="AP638" s="21">
        <f t="shared" si="1379"/>
        <v>0</v>
      </c>
      <c r="AQ638" s="21">
        <f t="shared" si="1380"/>
        <v>0</v>
      </c>
      <c r="AR638" s="21">
        <f t="shared" si="1381"/>
        <v>0</v>
      </c>
      <c r="AS638" s="21">
        <f t="shared" si="1382"/>
        <v>0</v>
      </c>
      <c r="AT638" s="21">
        <f t="shared" si="1383"/>
        <v>0</v>
      </c>
      <c r="AU638" s="21">
        <f t="shared" si="1384"/>
        <v>0</v>
      </c>
      <c r="AV638" s="21">
        <f t="shared" si="1385"/>
        <v>0</v>
      </c>
      <c r="AW638" s="21">
        <f t="shared" si="1386"/>
        <v>0</v>
      </c>
      <c r="AX638" s="21">
        <f t="shared" si="1387"/>
        <v>0</v>
      </c>
      <c r="AY638" s="21">
        <f t="shared" si="1388"/>
        <v>43.404166666666669</v>
      </c>
      <c r="AZ638" s="21">
        <f t="shared" si="1389"/>
        <v>42.19166666666667</v>
      </c>
      <c r="BA638" s="21">
        <f t="shared" si="1390"/>
        <v>59.673781943612305</v>
      </c>
      <c r="BB638" s="21">
        <f t="shared" si="1391"/>
        <v>58.400387944274158</v>
      </c>
      <c r="BC638" s="21">
        <f t="shared" si="1392"/>
        <v>67.044848193639808</v>
      </c>
      <c r="BD638" s="21">
        <f t="shared" si="1393"/>
        <v>70.733577068800273</v>
      </c>
      <c r="BE638" s="21">
        <f t="shared" si="1394"/>
        <v>66.280337825796011</v>
      </c>
      <c r="BF638" s="21">
        <f t="shared" si="1395"/>
        <v>58.1664127175058</v>
      </c>
      <c r="BG638" s="21">
        <f t="shared" si="1396"/>
        <v>50.95186836259645</v>
      </c>
      <c r="BH638" s="21">
        <f t="shared" si="1397"/>
        <v>38.358145254820883</v>
      </c>
      <c r="BI638" s="21">
        <f t="shared" si="1398"/>
        <v>30.960411314562087</v>
      </c>
      <c r="BJ638" s="21">
        <f t="shared" si="1399"/>
        <v>30.39514313689677</v>
      </c>
      <c r="BK638" s="17">
        <f t="shared" si="1400"/>
        <v>0</v>
      </c>
      <c r="BL638" s="22">
        <f t="shared" si="1401"/>
        <v>0</v>
      </c>
      <c r="BM638" s="22">
        <f t="shared" si="1402"/>
        <v>559.93580808255615</v>
      </c>
      <c r="BN638" s="22">
        <f t="shared" si="1403"/>
        <v>0</v>
      </c>
      <c r="BO638" s="22">
        <f t="shared" si="1404"/>
        <v>0</v>
      </c>
      <c r="BP638" s="22">
        <f t="shared" si="1405"/>
        <v>0</v>
      </c>
      <c r="BQ638" s="22">
        <f t="shared" si="1406"/>
        <v>0</v>
      </c>
      <c r="BR638" s="22">
        <f t="shared" si="1407"/>
        <v>0</v>
      </c>
      <c r="BS638" s="22">
        <f t="shared" si="1408"/>
        <v>0</v>
      </c>
      <c r="BT638" s="22">
        <f t="shared" si="1409"/>
        <v>0</v>
      </c>
      <c r="BU638" s="22">
        <f t="shared" si="1410"/>
        <v>0</v>
      </c>
      <c r="BV638" s="22">
        <f t="shared" si="1411"/>
        <v>0</v>
      </c>
      <c r="BW638" s="22">
        <f t="shared" si="1412"/>
        <v>0</v>
      </c>
      <c r="BX638" s="22">
        <f t="shared" si="1413"/>
        <v>0</v>
      </c>
      <c r="BY638" s="22">
        <f t="shared" si="1414"/>
        <v>0</v>
      </c>
      <c r="BZ638" s="22">
        <f t="shared" si="1415"/>
        <v>39.417927999999996</v>
      </c>
      <c r="CA638" s="22">
        <f t="shared" si="1416"/>
        <v>38.316783999999998</v>
      </c>
      <c r="CB638" s="22">
        <f t="shared" si="1417"/>
        <v>54.193341809910947</v>
      </c>
      <c r="CC638" s="22">
        <f t="shared" si="1418"/>
        <v>53.036896315472013</v>
      </c>
      <c r="CD638" s="22">
        <f t="shared" si="1419"/>
        <v>60.887449335535919</v>
      </c>
      <c r="CE638" s="22">
        <f t="shared" si="1420"/>
        <v>64.237405350801652</v>
      </c>
      <c r="CF638" s="22">
        <f t="shared" si="1421"/>
        <v>60.193151599874895</v>
      </c>
      <c r="CG638" s="22">
        <f t="shared" si="1422"/>
        <v>52.824409373530067</v>
      </c>
      <c r="CH638" s="22">
        <f t="shared" si="1423"/>
        <v>46.272448772175586</v>
      </c>
      <c r="CI638" s="22">
        <f t="shared" si="1424"/>
        <v>34.83533319461813</v>
      </c>
      <c r="CJ638" s="22">
        <f t="shared" si="1425"/>
        <v>28.117007139432705</v>
      </c>
      <c r="CK638" s="22">
        <f t="shared" si="1426"/>
        <v>27.60365319120417</v>
      </c>
    </row>
    <row r="639" spans="1:89" x14ac:dyDescent="0.25">
      <c r="A639" t="str">
        <f>VLOOKUP($C639,'Tech Pallet'!$A:$J,10,0)</f>
        <v>NOV</v>
      </c>
      <c r="B639" s="30" t="str">
        <f>VLOOKUP(C639,'Tech Pallet'!A:I,3,0)</f>
        <v>Yasso Sticks</v>
      </c>
      <c r="C639" s="12">
        <f>VLOOKUP($D639,'DU -UCC'!B:C,2,0)</f>
        <v>64325492</v>
      </c>
      <c r="D639" s="94">
        <v>10850001974568</v>
      </c>
      <c r="E639" s="95" t="s">
        <v>271</v>
      </c>
      <c r="S639" s="95">
        <v>13674</v>
      </c>
      <c r="T639" s="95">
        <v>19511</v>
      </c>
      <c r="U639" s="95">
        <v>20744.389226788815</v>
      </c>
      <c r="V639" s="95">
        <v>23440.501243621875</v>
      </c>
      <c r="W639" s="95">
        <v>23545.986008845073</v>
      </c>
      <c r="X639" s="95">
        <v>24762.301021458683</v>
      </c>
      <c r="Y639" s="95">
        <v>26996.92010267797</v>
      </c>
      <c r="Z639" s="95">
        <v>25326.510947331095</v>
      </c>
      <c r="AA639" s="95">
        <v>20855.527339654065</v>
      </c>
      <c r="AB639" s="95">
        <v>18994.500120324323</v>
      </c>
      <c r="AC639" s="95">
        <v>13336.668407863559</v>
      </c>
      <c r="AD639" s="95">
        <v>10527.197340614181</v>
      </c>
      <c r="AE639" s="23">
        <f t="shared" si="1370"/>
        <v>241715.50175917963</v>
      </c>
      <c r="AF639">
        <f>VLOOKUP($C639,'Tech Pallet'!$A:$I,9,0)</f>
        <v>187</v>
      </c>
      <c r="AG639">
        <f>VLOOKUP($C639,'Tech Pallet'!$A:$H,8,0)</f>
        <v>2.5119999999999999E-3</v>
      </c>
      <c r="AH639" s="25">
        <f t="shared" si="1371"/>
        <v>0</v>
      </c>
      <c r="AI639" s="25">
        <f t="shared" si="1372"/>
        <v>241715.50175917963</v>
      </c>
      <c r="AJ639" s="8">
        <f t="shared" si="1373"/>
        <v>0</v>
      </c>
      <c r="AK639" s="21">
        <f t="shared" si="1374"/>
        <v>0</v>
      </c>
      <c r="AL639" s="20">
        <f t="shared" si="1375"/>
        <v>1292.5962660918697</v>
      </c>
      <c r="AM639" s="21">
        <f t="shared" si="1376"/>
        <v>0</v>
      </c>
      <c r="AN639" s="21">
        <f t="shared" si="1377"/>
        <v>0</v>
      </c>
      <c r="AO639" s="21">
        <f t="shared" si="1378"/>
        <v>0</v>
      </c>
      <c r="AP639" s="21">
        <f t="shared" si="1379"/>
        <v>0</v>
      </c>
      <c r="AQ639" s="21">
        <f t="shared" si="1380"/>
        <v>0</v>
      </c>
      <c r="AR639" s="21">
        <f t="shared" si="1381"/>
        <v>0</v>
      </c>
      <c r="AS639" s="21">
        <f t="shared" si="1382"/>
        <v>0</v>
      </c>
      <c r="AT639" s="21">
        <f t="shared" si="1383"/>
        <v>0</v>
      </c>
      <c r="AU639" s="21">
        <f t="shared" si="1384"/>
        <v>0</v>
      </c>
      <c r="AV639" s="21">
        <f t="shared" si="1385"/>
        <v>0</v>
      </c>
      <c r="AW639" s="21">
        <f t="shared" si="1386"/>
        <v>0</v>
      </c>
      <c r="AX639" s="21">
        <f t="shared" si="1387"/>
        <v>0</v>
      </c>
      <c r="AY639" s="21">
        <f t="shared" si="1388"/>
        <v>73.122994652406419</v>
      </c>
      <c r="AZ639" s="21">
        <f t="shared" si="1389"/>
        <v>104.33689839572193</v>
      </c>
      <c r="BA639" s="21">
        <f t="shared" si="1390"/>
        <v>110.93256271010061</v>
      </c>
      <c r="BB639" s="21">
        <f t="shared" si="1391"/>
        <v>125.3502740300635</v>
      </c>
      <c r="BC639" s="21">
        <f t="shared" si="1392"/>
        <v>125.9143636836635</v>
      </c>
      <c r="BD639" s="21">
        <f t="shared" si="1393"/>
        <v>132.41872203988601</v>
      </c>
      <c r="BE639" s="21">
        <f t="shared" si="1394"/>
        <v>144.36855669881268</v>
      </c>
      <c r="BF639" s="21">
        <f t="shared" si="1395"/>
        <v>135.43588741888286</v>
      </c>
      <c r="BG639" s="21">
        <f t="shared" si="1396"/>
        <v>111.52688416927307</v>
      </c>
      <c r="BH639" s="21">
        <f t="shared" si="1397"/>
        <v>101.574866953606</v>
      </c>
      <c r="BI639" s="21">
        <f t="shared" si="1398"/>
        <v>71.319082394992293</v>
      </c>
      <c r="BJ639" s="21">
        <f t="shared" si="1399"/>
        <v>56.295172944460859</v>
      </c>
      <c r="BK639" s="17">
        <f t="shared" si="1400"/>
        <v>0</v>
      </c>
      <c r="BL639" s="22">
        <f t="shared" si="1401"/>
        <v>0</v>
      </c>
      <c r="BM639" s="22">
        <f t="shared" si="1402"/>
        <v>607.18934041905925</v>
      </c>
      <c r="BN639" s="22">
        <f t="shared" si="1403"/>
        <v>0</v>
      </c>
      <c r="BO639" s="22">
        <f t="shared" si="1404"/>
        <v>0</v>
      </c>
      <c r="BP639" s="22">
        <f t="shared" si="1405"/>
        <v>0</v>
      </c>
      <c r="BQ639" s="22">
        <f t="shared" si="1406"/>
        <v>0</v>
      </c>
      <c r="BR639" s="22">
        <f t="shared" si="1407"/>
        <v>0</v>
      </c>
      <c r="BS639" s="22">
        <f t="shared" si="1408"/>
        <v>0</v>
      </c>
      <c r="BT639" s="22">
        <f t="shared" si="1409"/>
        <v>0</v>
      </c>
      <c r="BU639" s="22">
        <f t="shared" si="1410"/>
        <v>0</v>
      </c>
      <c r="BV639" s="22">
        <f t="shared" si="1411"/>
        <v>0</v>
      </c>
      <c r="BW639" s="22">
        <f t="shared" si="1412"/>
        <v>0</v>
      </c>
      <c r="BX639" s="22">
        <f t="shared" si="1413"/>
        <v>0</v>
      </c>
      <c r="BY639" s="22">
        <f t="shared" si="1414"/>
        <v>0</v>
      </c>
      <c r="BZ639" s="22">
        <f t="shared" si="1415"/>
        <v>34.349088000000002</v>
      </c>
      <c r="CA639" s="22">
        <f t="shared" si="1416"/>
        <v>49.011631999999999</v>
      </c>
      <c r="CB639" s="22">
        <f t="shared" si="1417"/>
        <v>52.109905737693502</v>
      </c>
      <c r="CC639" s="22">
        <f t="shared" si="1418"/>
        <v>58.882539123978148</v>
      </c>
      <c r="CD639" s="22">
        <f t="shared" si="1419"/>
        <v>59.147516854218821</v>
      </c>
      <c r="CE639" s="22">
        <f t="shared" si="1420"/>
        <v>62.202900165904211</v>
      </c>
      <c r="CF639" s="22">
        <f t="shared" si="1421"/>
        <v>67.816263297927065</v>
      </c>
      <c r="CG639" s="22">
        <f t="shared" si="1422"/>
        <v>63.620195499695711</v>
      </c>
      <c r="CH639" s="22">
        <f t="shared" si="1423"/>
        <v>52.389084677211009</v>
      </c>
      <c r="CI639" s="22">
        <f t="shared" si="1424"/>
        <v>47.714184302254694</v>
      </c>
      <c r="CJ639" s="22">
        <f t="shared" si="1425"/>
        <v>33.501711040553261</v>
      </c>
      <c r="CK639" s="22">
        <f t="shared" si="1426"/>
        <v>26.444319719622822</v>
      </c>
    </row>
    <row r="640" spans="1:89" x14ac:dyDescent="0.25">
      <c r="A640" t="str">
        <f>VLOOKUP($C640,'Tech Pallet'!$A:$J,10,0)</f>
        <v>NOV</v>
      </c>
      <c r="B640" s="30" t="str">
        <f>VLOOKUP(C640,'Tech Pallet'!A:I,3,0)</f>
        <v>BR Minicups</v>
      </c>
      <c r="C640" s="12">
        <f>VLOOKUP($D640,'DU -UCC'!B:C,2,0)</f>
        <v>64989108</v>
      </c>
      <c r="D640" s="94">
        <v>10077567603002</v>
      </c>
      <c r="E640" s="95" t="s">
        <v>272</v>
      </c>
      <c r="S640" s="95">
        <v>10284</v>
      </c>
      <c r="T640" s="95">
        <v>7070</v>
      </c>
      <c r="U640" s="95">
        <v>14992.471874223931</v>
      </c>
      <c r="V640" s="95">
        <v>10508.044392600732</v>
      </c>
      <c r="W640" s="95">
        <v>12725.623048211371</v>
      </c>
      <c r="X640" s="95">
        <v>12477.774231762334</v>
      </c>
      <c r="Y640" s="95">
        <v>11880.720032092971</v>
      </c>
      <c r="Z640" s="95">
        <v>11243.197095326708</v>
      </c>
      <c r="AA640" s="95">
        <v>5761.3030525415707</v>
      </c>
      <c r="AB640" s="95">
        <v>6526.6348089462044</v>
      </c>
      <c r="AC640" s="95">
        <v>12181.708766710291</v>
      </c>
      <c r="AD640" s="95">
        <v>10794.752807335959</v>
      </c>
      <c r="AE640" s="23">
        <f t="shared" si="1370"/>
        <v>126446.23010975205</v>
      </c>
      <c r="AF640">
        <f>VLOOKUP($C640,'Tech Pallet'!$A:$I,9,0)</f>
        <v>120</v>
      </c>
      <c r="AG640">
        <f>VLOOKUP($C640,'Tech Pallet'!$A:$H,8,0)</f>
        <v>5.3220000000000003E-3</v>
      </c>
      <c r="AH640" s="25">
        <f t="shared" si="1371"/>
        <v>0</v>
      </c>
      <c r="AI640" s="25">
        <f t="shared" si="1372"/>
        <v>126446.23010975205</v>
      </c>
      <c r="AJ640" s="8">
        <f t="shared" si="1373"/>
        <v>0</v>
      </c>
      <c r="AK640" s="21">
        <f t="shared" si="1374"/>
        <v>0</v>
      </c>
      <c r="AL640" s="20">
        <f t="shared" si="1375"/>
        <v>1053.7185842479337</v>
      </c>
      <c r="AM640" s="21">
        <f t="shared" si="1376"/>
        <v>0</v>
      </c>
      <c r="AN640" s="21">
        <f t="shared" si="1377"/>
        <v>0</v>
      </c>
      <c r="AO640" s="21">
        <f t="shared" si="1378"/>
        <v>0</v>
      </c>
      <c r="AP640" s="21">
        <f t="shared" si="1379"/>
        <v>0</v>
      </c>
      <c r="AQ640" s="21">
        <f t="shared" si="1380"/>
        <v>0</v>
      </c>
      <c r="AR640" s="21">
        <f t="shared" si="1381"/>
        <v>0</v>
      </c>
      <c r="AS640" s="21">
        <f t="shared" si="1382"/>
        <v>0</v>
      </c>
      <c r="AT640" s="21">
        <f t="shared" si="1383"/>
        <v>0</v>
      </c>
      <c r="AU640" s="21">
        <f t="shared" si="1384"/>
        <v>0</v>
      </c>
      <c r="AV640" s="21">
        <f t="shared" si="1385"/>
        <v>0</v>
      </c>
      <c r="AW640" s="21">
        <f t="shared" si="1386"/>
        <v>0</v>
      </c>
      <c r="AX640" s="21">
        <f t="shared" si="1387"/>
        <v>0</v>
      </c>
      <c r="AY640" s="21">
        <f t="shared" si="1388"/>
        <v>85.7</v>
      </c>
      <c r="AZ640" s="21">
        <f t="shared" si="1389"/>
        <v>58.916666666666664</v>
      </c>
      <c r="BA640" s="21">
        <f t="shared" si="1390"/>
        <v>124.93726561853276</v>
      </c>
      <c r="BB640" s="21">
        <f t="shared" si="1391"/>
        <v>87.567036605006095</v>
      </c>
      <c r="BC640" s="21">
        <f t="shared" si="1392"/>
        <v>106.04685873509476</v>
      </c>
      <c r="BD640" s="21">
        <f t="shared" si="1393"/>
        <v>103.98145193135278</v>
      </c>
      <c r="BE640" s="21">
        <f t="shared" si="1394"/>
        <v>99.006000267441422</v>
      </c>
      <c r="BF640" s="21">
        <f t="shared" si="1395"/>
        <v>93.693309127722571</v>
      </c>
      <c r="BG640" s="21">
        <f t="shared" si="1396"/>
        <v>48.010858771179755</v>
      </c>
      <c r="BH640" s="21">
        <f t="shared" si="1397"/>
        <v>54.388623407885035</v>
      </c>
      <c r="BI640" s="21">
        <f t="shared" si="1398"/>
        <v>101.51423972258576</v>
      </c>
      <c r="BJ640" s="21">
        <f t="shared" si="1399"/>
        <v>89.956273394466322</v>
      </c>
      <c r="BK640" s="17">
        <f t="shared" si="1400"/>
        <v>0</v>
      </c>
      <c r="BL640" s="22">
        <f t="shared" si="1401"/>
        <v>0</v>
      </c>
      <c r="BM640" s="22">
        <f t="shared" si="1402"/>
        <v>672.94683664410047</v>
      </c>
      <c r="BN640" s="22">
        <f t="shared" si="1403"/>
        <v>0</v>
      </c>
      <c r="BO640" s="22">
        <f t="shared" si="1404"/>
        <v>0</v>
      </c>
      <c r="BP640" s="22">
        <f t="shared" si="1405"/>
        <v>0</v>
      </c>
      <c r="BQ640" s="22">
        <f t="shared" si="1406"/>
        <v>0</v>
      </c>
      <c r="BR640" s="22">
        <f t="shared" si="1407"/>
        <v>0</v>
      </c>
      <c r="BS640" s="22">
        <f t="shared" si="1408"/>
        <v>0</v>
      </c>
      <c r="BT640" s="22">
        <f t="shared" si="1409"/>
        <v>0</v>
      </c>
      <c r="BU640" s="22">
        <f t="shared" si="1410"/>
        <v>0</v>
      </c>
      <c r="BV640" s="22">
        <f t="shared" si="1411"/>
        <v>0</v>
      </c>
      <c r="BW640" s="22">
        <f t="shared" si="1412"/>
        <v>0</v>
      </c>
      <c r="BX640" s="22">
        <f t="shared" si="1413"/>
        <v>0</v>
      </c>
      <c r="BY640" s="22">
        <f t="shared" si="1414"/>
        <v>0</v>
      </c>
      <c r="BZ640" s="22">
        <f t="shared" si="1415"/>
        <v>54.731448</v>
      </c>
      <c r="CA640" s="22">
        <f t="shared" si="1416"/>
        <v>37.626540000000006</v>
      </c>
      <c r="CB640" s="22">
        <f t="shared" si="1417"/>
        <v>79.789935314619768</v>
      </c>
      <c r="CC640" s="22">
        <f t="shared" si="1418"/>
        <v>55.923812257421098</v>
      </c>
      <c r="CD640" s="22">
        <f t="shared" si="1419"/>
        <v>67.725765862580928</v>
      </c>
      <c r="CE640" s="22">
        <f t="shared" si="1420"/>
        <v>66.406714461439151</v>
      </c>
      <c r="CF640" s="22">
        <f t="shared" si="1421"/>
        <v>63.229192010798798</v>
      </c>
      <c r="CG640" s="22">
        <f t="shared" si="1422"/>
        <v>59.836294941328745</v>
      </c>
      <c r="CH640" s="22">
        <f t="shared" si="1423"/>
        <v>30.661654845626241</v>
      </c>
      <c r="CI640" s="22">
        <f t="shared" si="1424"/>
        <v>34.734750453211703</v>
      </c>
      <c r="CJ640" s="22">
        <f t="shared" si="1425"/>
        <v>64.83105405643218</v>
      </c>
      <c r="CK640" s="22">
        <f t="shared" si="1426"/>
        <v>57.449674440641978</v>
      </c>
    </row>
    <row r="641" spans="1:89" x14ac:dyDescent="0.25">
      <c r="A641" t="str">
        <f>VLOOKUP($C641,'Tech Pallet'!$A:$J,10,0)</f>
        <v>NOV</v>
      </c>
      <c r="B641" s="30" t="str">
        <f>VLOOKUP(C641,'Tech Pallet'!A:I,3,0)</f>
        <v>Yasso Sticks</v>
      </c>
      <c r="C641" s="12">
        <f>VLOOKUP($D641,'DU -UCC'!B:C,2,0)</f>
        <v>64325568</v>
      </c>
      <c r="D641" s="94">
        <v>10850001974681</v>
      </c>
      <c r="E641" s="95" t="s">
        <v>273</v>
      </c>
      <c r="S641" s="95">
        <v>12163</v>
      </c>
      <c r="T641" s="95">
        <v>15522</v>
      </c>
      <c r="U641" s="95">
        <v>18582.6291432861</v>
      </c>
      <c r="V641" s="95">
        <v>15738.216435475269</v>
      </c>
      <c r="W641" s="95">
        <v>20667.594126774053</v>
      </c>
      <c r="X641" s="95">
        <v>22771.836366138552</v>
      </c>
      <c r="Y641" s="95">
        <v>20061.255159582135</v>
      </c>
      <c r="Z641" s="95">
        <v>19229.052231581009</v>
      </c>
      <c r="AA641" s="95">
        <v>13397.674909100997</v>
      </c>
      <c r="AB641" s="95">
        <v>10304.132850482823</v>
      </c>
      <c r="AC641" s="95">
        <v>10812.967762474631</v>
      </c>
      <c r="AD641" s="95">
        <v>8752.3980535503215</v>
      </c>
      <c r="AE641" s="23">
        <f t="shared" si="1370"/>
        <v>188002.75703844591</v>
      </c>
      <c r="AF641">
        <f>VLOOKUP($C641,'Tech Pallet'!$A:$I,9,0)</f>
        <v>187</v>
      </c>
      <c r="AG641">
        <f>VLOOKUP($C641,'Tech Pallet'!$A:$H,8,0)</f>
        <v>3.3119999999999998E-3</v>
      </c>
      <c r="AH641" s="25">
        <f t="shared" si="1371"/>
        <v>0</v>
      </c>
      <c r="AI641" s="25">
        <f t="shared" si="1372"/>
        <v>188002.75703844591</v>
      </c>
      <c r="AJ641" s="8">
        <f t="shared" si="1373"/>
        <v>0</v>
      </c>
      <c r="AK641" s="21">
        <f t="shared" si="1374"/>
        <v>0</v>
      </c>
      <c r="AL641" s="20">
        <f t="shared" si="1375"/>
        <v>1005.3623371039888</v>
      </c>
      <c r="AM641" s="21">
        <f t="shared" si="1376"/>
        <v>0</v>
      </c>
      <c r="AN641" s="21">
        <f t="shared" si="1377"/>
        <v>0</v>
      </c>
      <c r="AO641" s="21">
        <f t="shared" si="1378"/>
        <v>0</v>
      </c>
      <c r="AP641" s="21">
        <f t="shared" si="1379"/>
        <v>0</v>
      </c>
      <c r="AQ641" s="21">
        <f t="shared" si="1380"/>
        <v>0</v>
      </c>
      <c r="AR641" s="21">
        <f t="shared" si="1381"/>
        <v>0</v>
      </c>
      <c r="AS641" s="21">
        <f t="shared" si="1382"/>
        <v>0</v>
      </c>
      <c r="AT641" s="21">
        <f t="shared" si="1383"/>
        <v>0</v>
      </c>
      <c r="AU641" s="21">
        <f t="shared" si="1384"/>
        <v>0</v>
      </c>
      <c r="AV641" s="21">
        <f t="shared" si="1385"/>
        <v>0</v>
      </c>
      <c r="AW641" s="21">
        <f t="shared" si="1386"/>
        <v>0</v>
      </c>
      <c r="AX641" s="21">
        <f t="shared" si="1387"/>
        <v>0</v>
      </c>
      <c r="AY641" s="21">
        <f t="shared" si="1388"/>
        <v>65.042780748663105</v>
      </c>
      <c r="AZ641" s="21">
        <f t="shared" si="1389"/>
        <v>83.005347593582883</v>
      </c>
      <c r="BA641" s="21">
        <f t="shared" si="1390"/>
        <v>99.372348359818716</v>
      </c>
      <c r="BB641" s="21">
        <f t="shared" si="1391"/>
        <v>84.161585216445289</v>
      </c>
      <c r="BC641" s="21">
        <f t="shared" si="1392"/>
        <v>110.52189372606445</v>
      </c>
      <c r="BD641" s="21">
        <f t="shared" si="1393"/>
        <v>121.7745260221313</v>
      </c>
      <c r="BE641" s="21">
        <f t="shared" si="1394"/>
        <v>107.2794393560542</v>
      </c>
      <c r="BF641" s="21">
        <f t="shared" si="1395"/>
        <v>102.82915631861502</v>
      </c>
      <c r="BG641" s="21">
        <f t="shared" si="1396"/>
        <v>71.645320369524043</v>
      </c>
      <c r="BH641" s="21">
        <f t="shared" si="1397"/>
        <v>55.102314708464299</v>
      </c>
      <c r="BI641" s="21">
        <f t="shared" si="1398"/>
        <v>57.823357018580914</v>
      </c>
      <c r="BJ641" s="21">
        <f t="shared" si="1399"/>
        <v>46.804267666044503</v>
      </c>
      <c r="BK641" s="17">
        <f t="shared" si="1400"/>
        <v>0</v>
      </c>
      <c r="BL641" s="22">
        <f t="shared" si="1401"/>
        <v>0</v>
      </c>
      <c r="BM641" s="22">
        <f t="shared" si="1402"/>
        <v>622.66513131133286</v>
      </c>
      <c r="BN641" s="22">
        <f t="shared" si="1403"/>
        <v>0</v>
      </c>
      <c r="BO641" s="22">
        <f t="shared" si="1404"/>
        <v>0</v>
      </c>
      <c r="BP641" s="22">
        <f t="shared" si="1405"/>
        <v>0</v>
      </c>
      <c r="BQ641" s="22">
        <f t="shared" si="1406"/>
        <v>0</v>
      </c>
      <c r="BR641" s="22">
        <f t="shared" si="1407"/>
        <v>0</v>
      </c>
      <c r="BS641" s="22">
        <f t="shared" si="1408"/>
        <v>0</v>
      </c>
      <c r="BT641" s="22">
        <f t="shared" si="1409"/>
        <v>0</v>
      </c>
      <c r="BU641" s="22">
        <f t="shared" si="1410"/>
        <v>0</v>
      </c>
      <c r="BV641" s="22">
        <f t="shared" si="1411"/>
        <v>0</v>
      </c>
      <c r="BW641" s="22">
        <f t="shared" si="1412"/>
        <v>0</v>
      </c>
      <c r="BX641" s="22">
        <f t="shared" si="1413"/>
        <v>0</v>
      </c>
      <c r="BY641" s="22">
        <f t="shared" si="1414"/>
        <v>0</v>
      </c>
      <c r="BZ641" s="22">
        <f t="shared" si="1415"/>
        <v>40.283856</v>
      </c>
      <c r="CA641" s="22">
        <f t="shared" si="1416"/>
        <v>51.408863999999994</v>
      </c>
      <c r="CB641" s="22">
        <f t="shared" si="1417"/>
        <v>61.545667722563557</v>
      </c>
      <c r="CC641" s="22">
        <f t="shared" si="1418"/>
        <v>52.124972834294091</v>
      </c>
      <c r="CD641" s="22">
        <f t="shared" si="1419"/>
        <v>68.451071747875659</v>
      </c>
      <c r="CE641" s="22">
        <f t="shared" si="1420"/>
        <v>75.420322044650874</v>
      </c>
      <c r="CF641" s="22">
        <f t="shared" si="1421"/>
        <v>66.442877088536022</v>
      </c>
      <c r="CG641" s="22">
        <f t="shared" si="1422"/>
        <v>63.686620990996296</v>
      </c>
      <c r="CH641" s="22">
        <f t="shared" si="1423"/>
        <v>44.373099298942499</v>
      </c>
      <c r="CI641" s="22">
        <f t="shared" si="1424"/>
        <v>34.127288000799112</v>
      </c>
      <c r="CJ641" s="22">
        <f t="shared" si="1425"/>
        <v>35.812549229315977</v>
      </c>
      <c r="CK641" s="22">
        <f t="shared" si="1426"/>
        <v>28.987942353358662</v>
      </c>
    </row>
    <row r="642" spans="1:89" x14ac:dyDescent="0.25">
      <c r="A642" t="str">
        <f>VLOOKUP($C642,'Tech Pallet'!$A:$J,10,0)</f>
        <v>PIC</v>
      </c>
      <c r="B642" s="30" t="str">
        <f>VLOOKUP(C642,'Tech Pallet'!A:I,3,0)</f>
        <v>BJ PTS</v>
      </c>
      <c r="C642" s="12">
        <f>VLOOKUP($D642,'DU -UCC'!B:C,2,0)</f>
        <v>69797296</v>
      </c>
      <c r="D642" s="94">
        <v>10076840004055</v>
      </c>
      <c r="E642" s="95" t="s">
        <v>274</v>
      </c>
      <c r="S642" s="95">
        <v>8982</v>
      </c>
      <c r="T642" s="95">
        <v>10221</v>
      </c>
      <c r="U642" s="95">
        <v>19677.692805461247</v>
      </c>
      <c r="V642" s="95">
        <v>16724.81989388687</v>
      </c>
      <c r="W642" s="95">
        <v>17100.005817923771</v>
      </c>
      <c r="X642" s="95">
        <v>18503.853403459616</v>
      </c>
      <c r="Y642" s="95">
        <v>19388.72682616358</v>
      </c>
      <c r="Z642" s="95">
        <v>18675.183097595665</v>
      </c>
      <c r="AA642" s="95">
        <v>10505.474431837301</v>
      </c>
      <c r="AB642" s="95">
        <v>8678.700839580395</v>
      </c>
      <c r="AC642" s="95">
        <v>9080.2912776721259</v>
      </c>
      <c r="AD642" s="95">
        <v>6807.9141952537275</v>
      </c>
      <c r="AE642" s="23">
        <f t="shared" si="1370"/>
        <v>164345.6625888343</v>
      </c>
      <c r="AF642">
        <f>VLOOKUP($C642,'Tech Pallet'!$A:$I,9,0)</f>
        <v>240</v>
      </c>
      <c r="AG642">
        <f>VLOOKUP($C642,'Tech Pallet'!$A:$H,8,0)</f>
        <v>3.7839999999999996E-3</v>
      </c>
      <c r="AH642" s="25">
        <f t="shared" si="1371"/>
        <v>0</v>
      </c>
      <c r="AI642" s="25">
        <f t="shared" si="1372"/>
        <v>164345.6625888343</v>
      </c>
      <c r="AJ642" s="8">
        <f t="shared" si="1373"/>
        <v>0</v>
      </c>
      <c r="AK642" s="21">
        <f t="shared" si="1374"/>
        <v>0</v>
      </c>
      <c r="AL642" s="20">
        <f t="shared" si="1375"/>
        <v>684.77359412014289</v>
      </c>
      <c r="AM642" s="21">
        <f t="shared" si="1376"/>
        <v>0</v>
      </c>
      <c r="AN642" s="21">
        <f t="shared" si="1377"/>
        <v>0</v>
      </c>
      <c r="AO642" s="21">
        <f t="shared" si="1378"/>
        <v>0</v>
      </c>
      <c r="AP642" s="21">
        <f t="shared" si="1379"/>
        <v>0</v>
      </c>
      <c r="AQ642" s="21">
        <f t="shared" si="1380"/>
        <v>0</v>
      </c>
      <c r="AR642" s="21">
        <f t="shared" si="1381"/>
        <v>0</v>
      </c>
      <c r="AS642" s="21">
        <f t="shared" si="1382"/>
        <v>0</v>
      </c>
      <c r="AT642" s="21">
        <f t="shared" si="1383"/>
        <v>0</v>
      </c>
      <c r="AU642" s="21">
        <f t="shared" si="1384"/>
        <v>0</v>
      </c>
      <c r="AV642" s="21">
        <f t="shared" si="1385"/>
        <v>0</v>
      </c>
      <c r="AW642" s="21">
        <f t="shared" si="1386"/>
        <v>0</v>
      </c>
      <c r="AX642" s="21">
        <f t="shared" si="1387"/>
        <v>0</v>
      </c>
      <c r="AY642" s="21">
        <f t="shared" si="1388"/>
        <v>37.424999999999997</v>
      </c>
      <c r="AZ642" s="21">
        <f t="shared" si="1389"/>
        <v>42.587499999999999</v>
      </c>
      <c r="BA642" s="21">
        <f t="shared" si="1390"/>
        <v>81.990386689421868</v>
      </c>
      <c r="BB642" s="21">
        <f t="shared" si="1391"/>
        <v>69.686749557861958</v>
      </c>
      <c r="BC642" s="21">
        <f t="shared" si="1392"/>
        <v>71.250024241349053</v>
      </c>
      <c r="BD642" s="21">
        <f t="shared" si="1393"/>
        <v>77.099389181081733</v>
      </c>
      <c r="BE642" s="21">
        <f t="shared" si="1394"/>
        <v>80.786361775681584</v>
      </c>
      <c r="BF642" s="21">
        <f t="shared" si="1395"/>
        <v>77.813262906648603</v>
      </c>
      <c r="BG642" s="21">
        <f t="shared" si="1396"/>
        <v>43.772810132655422</v>
      </c>
      <c r="BH642" s="21">
        <f t="shared" si="1397"/>
        <v>36.161253498251646</v>
      </c>
      <c r="BI642" s="21">
        <f t="shared" si="1398"/>
        <v>37.834546990300524</v>
      </c>
      <c r="BJ642" s="21">
        <f t="shared" si="1399"/>
        <v>28.366309146890533</v>
      </c>
      <c r="BK642" s="17">
        <f t="shared" si="1400"/>
        <v>0</v>
      </c>
      <c r="BL642" s="22">
        <f t="shared" si="1401"/>
        <v>0</v>
      </c>
      <c r="BM642" s="22">
        <f t="shared" si="1402"/>
        <v>621.88398723614887</v>
      </c>
      <c r="BN642" s="22">
        <f t="shared" si="1403"/>
        <v>0</v>
      </c>
      <c r="BO642" s="22">
        <f t="shared" si="1404"/>
        <v>0</v>
      </c>
      <c r="BP642" s="22">
        <f t="shared" si="1405"/>
        <v>0</v>
      </c>
      <c r="BQ642" s="22">
        <f t="shared" si="1406"/>
        <v>0</v>
      </c>
      <c r="BR642" s="22">
        <f t="shared" si="1407"/>
        <v>0</v>
      </c>
      <c r="BS642" s="22">
        <f t="shared" si="1408"/>
        <v>0</v>
      </c>
      <c r="BT642" s="22">
        <f t="shared" si="1409"/>
        <v>0</v>
      </c>
      <c r="BU642" s="22">
        <f t="shared" si="1410"/>
        <v>0</v>
      </c>
      <c r="BV642" s="22">
        <f t="shared" si="1411"/>
        <v>0</v>
      </c>
      <c r="BW642" s="22">
        <f t="shared" si="1412"/>
        <v>0</v>
      </c>
      <c r="BX642" s="22">
        <f t="shared" si="1413"/>
        <v>0</v>
      </c>
      <c r="BY642" s="22">
        <f t="shared" si="1414"/>
        <v>0</v>
      </c>
      <c r="BZ642" s="22">
        <f t="shared" si="1415"/>
        <v>33.987887999999998</v>
      </c>
      <c r="CA642" s="22">
        <f t="shared" si="1416"/>
        <v>38.676263999999996</v>
      </c>
      <c r="CB642" s="22">
        <f t="shared" si="1417"/>
        <v>74.460389575865349</v>
      </c>
      <c r="CC642" s="22">
        <f t="shared" si="1418"/>
        <v>63.286718478467911</v>
      </c>
      <c r="CD642" s="22">
        <f t="shared" si="1419"/>
        <v>64.706422015023549</v>
      </c>
      <c r="CE642" s="22">
        <f t="shared" si="1420"/>
        <v>70.018581278691173</v>
      </c>
      <c r="CF642" s="22">
        <f t="shared" si="1421"/>
        <v>73.366942310202973</v>
      </c>
      <c r="CG642" s="22">
        <f t="shared" si="1422"/>
        <v>70.666892841301987</v>
      </c>
      <c r="CH642" s="22">
        <f t="shared" si="1423"/>
        <v>39.752715250072342</v>
      </c>
      <c r="CI642" s="22">
        <f t="shared" si="1424"/>
        <v>32.840203976972212</v>
      </c>
      <c r="CJ642" s="22">
        <f t="shared" si="1425"/>
        <v>34.35982219471132</v>
      </c>
      <c r="CK642" s="22">
        <f t="shared" si="1426"/>
        <v>25.761147314840102</v>
      </c>
    </row>
    <row r="643" spans="1:89" x14ac:dyDescent="0.25">
      <c r="A643" t="str">
        <f>VLOOKUP($C643,'Tech Pallet'!$A:$J,10,0)</f>
        <v>NOV</v>
      </c>
      <c r="B643" s="30" t="str">
        <f>VLOOKUP(C643,'Tech Pallet'!A:I,3,0)</f>
        <v>Yasso Sticks</v>
      </c>
      <c r="C643" s="12">
        <f>VLOOKUP($D643,'DU -UCC'!B:C,2,0)</f>
        <v>64388735</v>
      </c>
      <c r="D643" s="94">
        <v>10850001974797</v>
      </c>
      <c r="E643" s="95" t="s">
        <v>275</v>
      </c>
      <c r="S643" s="95">
        <v>11745</v>
      </c>
      <c r="T643" s="95">
        <v>14695</v>
      </c>
      <c r="U643" s="95">
        <v>14087.081067518606</v>
      </c>
      <c r="V643" s="95">
        <v>16005.305421579156</v>
      </c>
      <c r="W643" s="95">
        <v>16229.941978997469</v>
      </c>
      <c r="X643" s="95">
        <v>17828.028871228224</v>
      </c>
      <c r="Y643" s="95">
        <v>20129.722419389189</v>
      </c>
      <c r="Z643" s="95">
        <v>19647.166657328806</v>
      </c>
      <c r="AA643" s="95">
        <v>15832.74591815926</v>
      </c>
      <c r="AB643" s="95">
        <v>13833.243352618201</v>
      </c>
      <c r="AC643" s="95">
        <v>11172.587930201189</v>
      </c>
      <c r="AD643" s="95">
        <v>8950.0762315998891</v>
      </c>
      <c r="AE643" s="23">
        <f t="shared" si="1370"/>
        <v>180155.89984862</v>
      </c>
      <c r="AF643">
        <f>VLOOKUP($C643,'Tech Pallet'!$A:$I,9,0)</f>
        <v>187</v>
      </c>
      <c r="AG643">
        <f>VLOOKUP($C643,'Tech Pallet'!$A:$H,8,0)</f>
        <v>2.5040000000000001E-3</v>
      </c>
      <c r="AH643" s="25">
        <f t="shared" si="1371"/>
        <v>0</v>
      </c>
      <c r="AI643" s="25">
        <f t="shared" si="1372"/>
        <v>180155.89984862</v>
      </c>
      <c r="AJ643" s="8">
        <f t="shared" si="1373"/>
        <v>0</v>
      </c>
      <c r="AK643" s="21">
        <f t="shared" si="1374"/>
        <v>0</v>
      </c>
      <c r="AL643" s="20">
        <f t="shared" si="1375"/>
        <v>963.40053394983954</v>
      </c>
      <c r="AM643" s="21">
        <f t="shared" si="1376"/>
        <v>0</v>
      </c>
      <c r="AN643" s="21">
        <f t="shared" si="1377"/>
        <v>0</v>
      </c>
      <c r="AO643" s="21">
        <f t="shared" si="1378"/>
        <v>0</v>
      </c>
      <c r="AP643" s="21">
        <f t="shared" si="1379"/>
        <v>0</v>
      </c>
      <c r="AQ643" s="21">
        <f t="shared" si="1380"/>
        <v>0</v>
      </c>
      <c r="AR643" s="21">
        <f t="shared" si="1381"/>
        <v>0</v>
      </c>
      <c r="AS643" s="21">
        <f t="shared" si="1382"/>
        <v>0</v>
      </c>
      <c r="AT643" s="21">
        <f t="shared" si="1383"/>
        <v>0</v>
      </c>
      <c r="AU643" s="21">
        <f t="shared" si="1384"/>
        <v>0</v>
      </c>
      <c r="AV643" s="21">
        <f t="shared" si="1385"/>
        <v>0</v>
      </c>
      <c r="AW643" s="21">
        <f t="shared" si="1386"/>
        <v>0</v>
      </c>
      <c r="AX643" s="21">
        <f t="shared" si="1387"/>
        <v>0</v>
      </c>
      <c r="AY643" s="21">
        <f t="shared" si="1388"/>
        <v>62.80748663101604</v>
      </c>
      <c r="AZ643" s="21">
        <f t="shared" si="1389"/>
        <v>78.582887700534755</v>
      </c>
      <c r="BA643" s="21">
        <f t="shared" si="1390"/>
        <v>75.331984318281314</v>
      </c>
      <c r="BB643" s="21">
        <f t="shared" si="1391"/>
        <v>85.589868564594425</v>
      </c>
      <c r="BC643" s="21">
        <f t="shared" si="1392"/>
        <v>86.791133577526566</v>
      </c>
      <c r="BD643" s="21">
        <f t="shared" si="1393"/>
        <v>95.337052787316708</v>
      </c>
      <c r="BE643" s="21">
        <f t="shared" si="1394"/>
        <v>107.6455744352363</v>
      </c>
      <c r="BF643" s="21">
        <f t="shared" si="1395"/>
        <v>105.06506233865672</v>
      </c>
      <c r="BG643" s="21">
        <f t="shared" si="1396"/>
        <v>84.667090471439892</v>
      </c>
      <c r="BH643" s="21">
        <f t="shared" si="1397"/>
        <v>73.974563382985039</v>
      </c>
      <c r="BI643" s="21">
        <f t="shared" si="1398"/>
        <v>59.746459519792452</v>
      </c>
      <c r="BJ643" s="21">
        <f t="shared" si="1399"/>
        <v>47.8613702224593</v>
      </c>
      <c r="BK643" s="17">
        <f t="shared" si="1400"/>
        <v>0</v>
      </c>
      <c r="BL643" s="22">
        <f t="shared" si="1401"/>
        <v>0</v>
      </c>
      <c r="BM643" s="22">
        <f t="shared" si="1402"/>
        <v>451.1103732209445</v>
      </c>
      <c r="BN643" s="22">
        <f t="shared" si="1403"/>
        <v>0</v>
      </c>
      <c r="BO643" s="22">
        <f t="shared" si="1404"/>
        <v>0</v>
      </c>
      <c r="BP643" s="22">
        <f t="shared" si="1405"/>
        <v>0</v>
      </c>
      <c r="BQ643" s="22">
        <f t="shared" si="1406"/>
        <v>0</v>
      </c>
      <c r="BR643" s="22">
        <f t="shared" si="1407"/>
        <v>0</v>
      </c>
      <c r="BS643" s="22">
        <f t="shared" si="1408"/>
        <v>0</v>
      </c>
      <c r="BT643" s="22">
        <f t="shared" si="1409"/>
        <v>0</v>
      </c>
      <c r="BU643" s="22">
        <f t="shared" si="1410"/>
        <v>0</v>
      </c>
      <c r="BV643" s="22">
        <f t="shared" si="1411"/>
        <v>0</v>
      </c>
      <c r="BW643" s="22">
        <f t="shared" si="1412"/>
        <v>0</v>
      </c>
      <c r="BX643" s="22">
        <f t="shared" si="1413"/>
        <v>0</v>
      </c>
      <c r="BY643" s="22">
        <f t="shared" si="1414"/>
        <v>0</v>
      </c>
      <c r="BZ643" s="22">
        <f t="shared" si="1415"/>
        <v>29.409480000000002</v>
      </c>
      <c r="CA643" s="22">
        <f t="shared" si="1416"/>
        <v>36.796280000000003</v>
      </c>
      <c r="CB643" s="22">
        <f t="shared" si="1417"/>
        <v>35.274050993066588</v>
      </c>
      <c r="CC643" s="22">
        <f t="shared" si="1418"/>
        <v>40.077284775634212</v>
      </c>
      <c r="CD643" s="22">
        <f t="shared" si="1419"/>
        <v>40.639774715409665</v>
      </c>
      <c r="CE643" s="22">
        <f t="shared" si="1420"/>
        <v>44.641384293555475</v>
      </c>
      <c r="CF643" s="22">
        <f t="shared" si="1421"/>
        <v>50.404824938150533</v>
      </c>
      <c r="CG643" s="22">
        <f t="shared" si="1422"/>
        <v>49.196505309951334</v>
      </c>
      <c r="CH643" s="22">
        <f t="shared" si="1423"/>
        <v>39.645195779070789</v>
      </c>
      <c r="CI643" s="22">
        <f t="shared" si="1424"/>
        <v>34.63844135495598</v>
      </c>
      <c r="CJ643" s="22">
        <f t="shared" si="1425"/>
        <v>27.976160177223779</v>
      </c>
      <c r="CK643" s="22">
        <f t="shared" si="1426"/>
        <v>22.410990883926125</v>
      </c>
    </row>
    <row r="644" spans="1:89" x14ac:dyDescent="0.25">
      <c r="A644" t="str">
        <f>VLOOKUP($C644,'Tech Pallet'!$A:$J,10,0)</f>
        <v>PIC</v>
      </c>
      <c r="B644" s="30" t="str">
        <f>VLOOKUP(C644,'Tech Pallet'!A:I,3,0)</f>
        <v>BJ PTS</v>
      </c>
      <c r="C644" s="12">
        <f>VLOOKUP($D644,'DU -UCC'!B:C,2,0)</f>
        <v>84139090</v>
      </c>
      <c r="D644" s="94">
        <v>10076840100115</v>
      </c>
      <c r="E644" s="95" t="s">
        <v>276</v>
      </c>
      <c r="S644" s="95">
        <v>14178</v>
      </c>
      <c r="T644" s="95">
        <v>19424</v>
      </c>
      <c r="U644" s="95">
        <v>25768.294465005038</v>
      </c>
      <c r="V644" s="95">
        <v>21075.015839917392</v>
      </c>
      <c r="W644" s="95">
        <v>22786.376062491054</v>
      </c>
      <c r="X644" s="95">
        <v>25416.899954464116</v>
      </c>
      <c r="Y644" s="95">
        <v>22417.084750764829</v>
      </c>
      <c r="Z644" s="95">
        <v>22420.131146621159</v>
      </c>
      <c r="AA644" s="95">
        <v>20327.460650496861</v>
      </c>
      <c r="AB644" s="95">
        <v>17082.35304658829</v>
      </c>
      <c r="AC644" s="95">
        <v>15791.002462803111</v>
      </c>
      <c r="AD644" s="95">
        <v>15174.867534672594</v>
      </c>
      <c r="AE644" s="23">
        <f t="shared" si="1370"/>
        <v>241861.48591382446</v>
      </c>
      <c r="AF644">
        <f>VLOOKUP($C644,'Tech Pallet'!$A:$I,9,0)</f>
        <v>240</v>
      </c>
      <c r="AG644">
        <f>VLOOKUP($C644,'Tech Pallet'!$A:$H,8,0)</f>
        <v>3.7853439999999999E-3</v>
      </c>
      <c r="AH644" s="25">
        <f t="shared" si="1371"/>
        <v>0</v>
      </c>
      <c r="AI644" s="25">
        <f t="shared" si="1372"/>
        <v>241861.48591382446</v>
      </c>
      <c r="AJ644" s="8">
        <f t="shared" si="1373"/>
        <v>0</v>
      </c>
      <c r="AK644" s="21">
        <f t="shared" si="1374"/>
        <v>0</v>
      </c>
      <c r="AL644" s="20">
        <f t="shared" si="1375"/>
        <v>1007.756191307602</v>
      </c>
      <c r="AM644" s="21">
        <f t="shared" si="1376"/>
        <v>0</v>
      </c>
      <c r="AN644" s="21">
        <f t="shared" si="1377"/>
        <v>0</v>
      </c>
      <c r="AO644" s="21">
        <f t="shared" si="1378"/>
        <v>0</v>
      </c>
      <c r="AP644" s="21">
        <f t="shared" si="1379"/>
        <v>0</v>
      </c>
      <c r="AQ644" s="21">
        <f t="shared" si="1380"/>
        <v>0</v>
      </c>
      <c r="AR644" s="21">
        <f t="shared" si="1381"/>
        <v>0</v>
      </c>
      <c r="AS644" s="21">
        <f t="shared" si="1382"/>
        <v>0</v>
      </c>
      <c r="AT644" s="21">
        <f t="shared" si="1383"/>
        <v>0</v>
      </c>
      <c r="AU644" s="21">
        <f t="shared" si="1384"/>
        <v>0</v>
      </c>
      <c r="AV644" s="21">
        <f t="shared" si="1385"/>
        <v>0</v>
      </c>
      <c r="AW644" s="21">
        <f t="shared" si="1386"/>
        <v>0</v>
      </c>
      <c r="AX644" s="21">
        <f t="shared" si="1387"/>
        <v>0</v>
      </c>
      <c r="AY644" s="21">
        <f t="shared" si="1388"/>
        <v>59.075000000000003</v>
      </c>
      <c r="AZ644" s="21">
        <f t="shared" si="1389"/>
        <v>80.933333333333337</v>
      </c>
      <c r="BA644" s="21">
        <f t="shared" si="1390"/>
        <v>107.36789360418766</v>
      </c>
      <c r="BB644" s="21">
        <f t="shared" si="1391"/>
        <v>87.812565999655803</v>
      </c>
      <c r="BC644" s="21">
        <f t="shared" si="1392"/>
        <v>94.943233593712719</v>
      </c>
      <c r="BD644" s="21">
        <f t="shared" si="1393"/>
        <v>105.90374981026714</v>
      </c>
      <c r="BE644" s="21">
        <f t="shared" si="1394"/>
        <v>93.404519794853456</v>
      </c>
      <c r="BF644" s="21">
        <f t="shared" si="1395"/>
        <v>93.417213110921494</v>
      </c>
      <c r="BG644" s="21">
        <f t="shared" si="1396"/>
        <v>84.697752710403591</v>
      </c>
      <c r="BH644" s="21">
        <f t="shared" si="1397"/>
        <v>71.176471027451214</v>
      </c>
      <c r="BI644" s="21">
        <f t="shared" si="1398"/>
        <v>65.795843595012968</v>
      </c>
      <c r="BJ644" s="21">
        <f t="shared" si="1399"/>
        <v>63.228614727802473</v>
      </c>
      <c r="BK644" s="17">
        <f t="shared" si="1400"/>
        <v>0</v>
      </c>
      <c r="BL644" s="22">
        <f t="shared" si="1401"/>
        <v>0</v>
      </c>
      <c r="BM644" s="22">
        <f t="shared" si="1402"/>
        <v>915.52892453497998</v>
      </c>
      <c r="BN644" s="22">
        <f t="shared" si="1403"/>
        <v>0</v>
      </c>
      <c r="BO644" s="22">
        <f t="shared" si="1404"/>
        <v>0</v>
      </c>
      <c r="BP644" s="22">
        <f t="shared" si="1405"/>
        <v>0</v>
      </c>
      <c r="BQ644" s="22">
        <f t="shared" si="1406"/>
        <v>0</v>
      </c>
      <c r="BR644" s="22">
        <f t="shared" si="1407"/>
        <v>0</v>
      </c>
      <c r="BS644" s="22">
        <f t="shared" si="1408"/>
        <v>0</v>
      </c>
      <c r="BT644" s="22">
        <f t="shared" si="1409"/>
        <v>0</v>
      </c>
      <c r="BU644" s="22">
        <f t="shared" si="1410"/>
        <v>0</v>
      </c>
      <c r="BV644" s="22">
        <f t="shared" si="1411"/>
        <v>0</v>
      </c>
      <c r="BW644" s="22">
        <f t="shared" si="1412"/>
        <v>0</v>
      </c>
      <c r="BX644" s="22">
        <f t="shared" si="1413"/>
        <v>0</v>
      </c>
      <c r="BY644" s="22">
        <f t="shared" si="1414"/>
        <v>0</v>
      </c>
      <c r="BZ644" s="22">
        <f t="shared" si="1415"/>
        <v>53.668607231999999</v>
      </c>
      <c r="CA644" s="22">
        <f t="shared" si="1416"/>
        <v>73.526521856000002</v>
      </c>
      <c r="CB644" s="22">
        <f t="shared" si="1417"/>
        <v>97.541858843340023</v>
      </c>
      <c r="CC644" s="22">
        <f t="shared" si="1418"/>
        <v>79.776184759536264</v>
      </c>
      <c r="CD644" s="22">
        <f t="shared" si="1419"/>
        <v>86.254271909894129</v>
      </c>
      <c r="CE644" s="22">
        <f t="shared" si="1420"/>
        <v>96.211709741231019</v>
      </c>
      <c r="CF644" s="22">
        <f t="shared" si="1421"/>
        <v>84.856377258799142</v>
      </c>
      <c r="CG644" s="22">
        <f t="shared" si="1422"/>
        <v>84.867908915075517</v>
      </c>
      <c r="CH644" s="22">
        <f t="shared" si="1423"/>
        <v>76.94643120859439</v>
      </c>
      <c r="CI644" s="22">
        <f t="shared" si="1424"/>
        <v>64.66258261078471</v>
      </c>
      <c r="CJ644" s="22">
        <f t="shared" si="1425"/>
        <v>59.774376426556984</v>
      </c>
      <c r="CK644" s="22">
        <f t="shared" si="1426"/>
        <v>57.442093773167699</v>
      </c>
    </row>
    <row r="645" spans="1:89" x14ac:dyDescent="0.25">
      <c r="A645" t="str">
        <f>VLOOKUP($C645,'Tech Pallet'!$A:$J,10,0)</f>
        <v>PIC</v>
      </c>
      <c r="B645" s="30" t="str">
        <f>VLOOKUP(C645,'Tech Pallet'!A:I,3,0)</f>
        <v>SP1</v>
      </c>
      <c r="C645" s="12">
        <f>VLOOKUP($D645,'DU -UCC'!B:C,2,0)</f>
        <v>64997057</v>
      </c>
      <c r="D645" s="94">
        <v>10077567275063</v>
      </c>
      <c r="E645" s="95" t="s">
        <v>277</v>
      </c>
      <c r="S645" s="95">
        <v>8550</v>
      </c>
      <c r="T645" s="95">
        <v>14835</v>
      </c>
      <c r="U645" s="95">
        <v>17841.665535766642</v>
      </c>
      <c r="V645" s="95">
        <v>18062.742940443881</v>
      </c>
      <c r="W645" s="95">
        <v>17416.002191256386</v>
      </c>
      <c r="X645" s="95">
        <v>18538.790335250735</v>
      </c>
      <c r="Y645" s="95">
        <v>16263.665020572613</v>
      </c>
      <c r="Z645" s="95">
        <v>17338.198172420758</v>
      </c>
      <c r="AA645" s="95">
        <v>15154.812017563127</v>
      </c>
      <c r="AB645" s="95">
        <v>15155.436902014088</v>
      </c>
      <c r="AC645" s="95">
        <v>14014.336935936457</v>
      </c>
      <c r="AD645" s="95">
        <v>14437.181820387421</v>
      </c>
      <c r="AE645" s="23">
        <f t="shared" si="1370"/>
        <v>187607.83187161214</v>
      </c>
      <c r="AF645">
        <f>VLOOKUP($C645,'Tech Pallet'!$A:$I,9,0)</f>
        <v>240</v>
      </c>
      <c r="AG645">
        <f>VLOOKUP($C645,'Tech Pallet'!$A:$H,8,0)</f>
        <v>3.7839999999999996E-3</v>
      </c>
      <c r="AH645" s="25">
        <f t="shared" si="1371"/>
        <v>0</v>
      </c>
      <c r="AI645" s="25">
        <f t="shared" si="1372"/>
        <v>187607.83187161214</v>
      </c>
      <c r="AJ645" s="8">
        <f t="shared" si="1373"/>
        <v>0</v>
      </c>
      <c r="AK645" s="21">
        <f t="shared" si="1374"/>
        <v>0</v>
      </c>
      <c r="AL645" s="20">
        <f t="shared" si="1375"/>
        <v>781.69929946505056</v>
      </c>
      <c r="AM645" s="21">
        <f t="shared" si="1376"/>
        <v>0</v>
      </c>
      <c r="AN645" s="21">
        <f t="shared" si="1377"/>
        <v>0</v>
      </c>
      <c r="AO645" s="21">
        <f t="shared" si="1378"/>
        <v>0</v>
      </c>
      <c r="AP645" s="21">
        <f t="shared" si="1379"/>
        <v>0</v>
      </c>
      <c r="AQ645" s="21">
        <f t="shared" si="1380"/>
        <v>0</v>
      </c>
      <c r="AR645" s="21">
        <f t="shared" si="1381"/>
        <v>0</v>
      </c>
      <c r="AS645" s="21">
        <f t="shared" si="1382"/>
        <v>0</v>
      </c>
      <c r="AT645" s="21">
        <f t="shared" si="1383"/>
        <v>0</v>
      </c>
      <c r="AU645" s="21">
        <f t="shared" si="1384"/>
        <v>0</v>
      </c>
      <c r="AV645" s="21">
        <f t="shared" si="1385"/>
        <v>0</v>
      </c>
      <c r="AW645" s="21">
        <f t="shared" si="1386"/>
        <v>0</v>
      </c>
      <c r="AX645" s="21">
        <f t="shared" si="1387"/>
        <v>0</v>
      </c>
      <c r="AY645" s="21">
        <f t="shared" si="1388"/>
        <v>35.625</v>
      </c>
      <c r="AZ645" s="21">
        <f t="shared" si="1389"/>
        <v>61.8125</v>
      </c>
      <c r="BA645" s="21">
        <f t="shared" si="1390"/>
        <v>74.340273065694348</v>
      </c>
      <c r="BB645" s="21">
        <f t="shared" si="1391"/>
        <v>75.261428918516174</v>
      </c>
      <c r="BC645" s="21">
        <f t="shared" si="1392"/>
        <v>72.566675796901606</v>
      </c>
      <c r="BD645" s="21">
        <f t="shared" si="1393"/>
        <v>77.244959730211392</v>
      </c>
      <c r="BE645" s="21">
        <f t="shared" si="1394"/>
        <v>67.765270919052554</v>
      </c>
      <c r="BF645" s="21">
        <f t="shared" si="1395"/>
        <v>72.242492385086493</v>
      </c>
      <c r="BG645" s="21">
        <f t="shared" si="1396"/>
        <v>63.145050073179696</v>
      </c>
      <c r="BH645" s="21">
        <f t="shared" si="1397"/>
        <v>63.147653758392032</v>
      </c>
      <c r="BI645" s="21">
        <f t="shared" si="1398"/>
        <v>58.393070566401903</v>
      </c>
      <c r="BJ645" s="21">
        <f t="shared" si="1399"/>
        <v>60.154924251614254</v>
      </c>
      <c r="BK645" s="17">
        <f t="shared" si="1400"/>
        <v>0</v>
      </c>
      <c r="BL645" s="22">
        <f t="shared" si="1401"/>
        <v>0</v>
      </c>
      <c r="BM645" s="22">
        <f t="shared" si="1402"/>
        <v>709.90803580218028</v>
      </c>
      <c r="BN645" s="22">
        <f t="shared" si="1403"/>
        <v>0</v>
      </c>
      <c r="BO645" s="22">
        <f t="shared" si="1404"/>
        <v>0</v>
      </c>
      <c r="BP645" s="22">
        <f t="shared" si="1405"/>
        <v>0</v>
      </c>
      <c r="BQ645" s="22">
        <f t="shared" si="1406"/>
        <v>0</v>
      </c>
      <c r="BR645" s="22">
        <f t="shared" si="1407"/>
        <v>0</v>
      </c>
      <c r="BS645" s="22">
        <f t="shared" si="1408"/>
        <v>0</v>
      </c>
      <c r="BT645" s="22">
        <f t="shared" si="1409"/>
        <v>0</v>
      </c>
      <c r="BU645" s="22">
        <f t="shared" si="1410"/>
        <v>0</v>
      </c>
      <c r="BV645" s="22">
        <f t="shared" si="1411"/>
        <v>0</v>
      </c>
      <c r="BW645" s="22">
        <f t="shared" si="1412"/>
        <v>0</v>
      </c>
      <c r="BX645" s="22">
        <f t="shared" si="1413"/>
        <v>0</v>
      </c>
      <c r="BY645" s="22">
        <f t="shared" si="1414"/>
        <v>0</v>
      </c>
      <c r="BZ645" s="22">
        <f t="shared" si="1415"/>
        <v>32.353199999999994</v>
      </c>
      <c r="CA645" s="22">
        <f t="shared" si="1416"/>
        <v>56.135639999999995</v>
      </c>
      <c r="CB645" s="22">
        <f t="shared" si="1417"/>
        <v>67.512862387340974</v>
      </c>
      <c r="CC645" s="22">
        <f t="shared" si="1418"/>
        <v>68.349419286639645</v>
      </c>
      <c r="CD645" s="22">
        <f t="shared" si="1419"/>
        <v>65.90215229171416</v>
      </c>
      <c r="CE645" s="22">
        <f t="shared" si="1420"/>
        <v>70.150782628588772</v>
      </c>
      <c r="CF645" s="22">
        <f t="shared" si="1421"/>
        <v>61.541708437846758</v>
      </c>
      <c r="CG645" s="22">
        <f t="shared" si="1422"/>
        <v>65.607741884440145</v>
      </c>
      <c r="CH645" s="22">
        <f t="shared" si="1423"/>
        <v>57.345808674458866</v>
      </c>
      <c r="CI645" s="22">
        <f t="shared" si="1424"/>
        <v>57.348173237221303</v>
      </c>
      <c r="CJ645" s="22">
        <f t="shared" si="1425"/>
        <v>53.030250965583548</v>
      </c>
      <c r="CK645" s="22">
        <f t="shared" si="1426"/>
        <v>54.630296008345994</v>
      </c>
    </row>
    <row r="646" spans="1:89" x14ac:dyDescent="0.25">
      <c r="A646" t="str">
        <f>VLOOKUP($C646,'Tech Pallet'!$A:$J,10,0)</f>
        <v>NOV</v>
      </c>
      <c r="B646" s="30" t="str">
        <f>VLOOKUP(C646,'Tech Pallet'!A:I,3,0)</f>
        <v>MG Sticks</v>
      </c>
      <c r="C646" s="12">
        <f>VLOOKUP($D646,'DU -UCC'!B:C,2,0)</f>
        <v>64393723</v>
      </c>
      <c r="D646" s="94">
        <v>10077567132298</v>
      </c>
      <c r="E646" s="95" t="s">
        <v>278</v>
      </c>
      <c r="S646" s="95">
        <v>13482</v>
      </c>
      <c r="T646" s="95">
        <v>20139</v>
      </c>
      <c r="U646" s="95">
        <v>17642.274175465576</v>
      </c>
      <c r="V646" s="95">
        <v>18304.993199509303</v>
      </c>
      <c r="W646" s="95">
        <v>18490.409354738498</v>
      </c>
      <c r="X646" s="95">
        <v>27388.004919954525</v>
      </c>
      <c r="Y646" s="95">
        <v>18079.137807800813</v>
      </c>
      <c r="Z646" s="95">
        <v>19414.65792128782</v>
      </c>
      <c r="AA646" s="95">
        <v>13518.254485199806</v>
      </c>
      <c r="AB646" s="95">
        <v>11557.927944775143</v>
      </c>
      <c r="AC646" s="95">
        <v>9445.3541965765617</v>
      </c>
      <c r="AD646" s="95">
        <v>9959.627572833162</v>
      </c>
      <c r="AE646" s="23">
        <f t="shared" si="1370"/>
        <v>197421.64157814119</v>
      </c>
      <c r="AF646">
        <f>VLOOKUP($C646,'Tech Pallet'!$A:$I,9,0)</f>
        <v>210</v>
      </c>
      <c r="AG646">
        <f>VLOOKUP($C646,'Tech Pallet'!$A:$H,8,0)</f>
        <v>2.16E-3</v>
      </c>
      <c r="AH646" s="25">
        <f t="shared" si="1371"/>
        <v>0</v>
      </c>
      <c r="AI646" s="25">
        <f t="shared" si="1372"/>
        <v>197421.64157814119</v>
      </c>
      <c r="AJ646" s="8">
        <f t="shared" si="1373"/>
        <v>0</v>
      </c>
      <c r="AK646" s="21">
        <f t="shared" si="1374"/>
        <v>0</v>
      </c>
      <c r="AL646" s="20">
        <f t="shared" si="1375"/>
        <v>940.10305513400567</v>
      </c>
      <c r="AM646" s="21">
        <f t="shared" si="1376"/>
        <v>0</v>
      </c>
      <c r="AN646" s="21">
        <f t="shared" si="1377"/>
        <v>0</v>
      </c>
      <c r="AO646" s="21">
        <f t="shared" si="1378"/>
        <v>0</v>
      </c>
      <c r="AP646" s="21">
        <f t="shared" si="1379"/>
        <v>0</v>
      </c>
      <c r="AQ646" s="21">
        <f t="shared" si="1380"/>
        <v>0</v>
      </c>
      <c r="AR646" s="21">
        <f t="shared" si="1381"/>
        <v>0</v>
      </c>
      <c r="AS646" s="21">
        <f t="shared" si="1382"/>
        <v>0</v>
      </c>
      <c r="AT646" s="21">
        <f t="shared" si="1383"/>
        <v>0</v>
      </c>
      <c r="AU646" s="21">
        <f t="shared" si="1384"/>
        <v>0</v>
      </c>
      <c r="AV646" s="21">
        <f t="shared" si="1385"/>
        <v>0</v>
      </c>
      <c r="AW646" s="21">
        <f t="shared" si="1386"/>
        <v>0</v>
      </c>
      <c r="AX646" s="21">
        <f t="shared" si="1387"/>
        <v>0</v>
      </c>
      <c r="AY646" s="21">
        <f t="shared" si="1388"/>
        <v>64.2</v>
      </c>
      <c r="AZ646" s="21">
        <f t="shared" si="1389"/>
        <v>95.9</v>
      </c>
      <c r="BA646" s="21">
        <f t="shared" si="1390"/>
        <v>84.010829406978928</v>
      </c>
      <c r="BB646" s="21">
        <f t="shared" si="1391"/>
        <v>87.166634283377633</v>
      </c>
      <c r="BC646" s="21">
        <f t="shared" si="1392"/>
        <v>88.049568355897605</v>
      </c>
      <c r="BD646" s="21">
        <f t="shared" si="1393"/>
        <v>130.4190710474025</v>
      </c>
      <c r="BE646" s="21">
        <f t="shared" si="1394"/>
        <v>86.091132418099107</v>
      </c>
      <c r="BF646" s="21">
        <f t="shared" si="1395"/>
        <v>92.450752006132475</v>
      </c>
      <c r="BG646" s="21">
        <f t="shared" si="1396"/>
        <v>64.372640405713369</v>
      </c>
      <c r="BH646" s="21">
        <f t="shared" si="1397"/>
        <v>55.037752117976872</v>
      </c>
      <c r="BI646" s="21">
        <f t="shared" si="1398"/>
        <v>44.977877126555057</v>
      </c>
      <c r="BJ646" s="21">
        <f t="shared" si="1399"/>
        <v>47.426797965872197</v>
      </c>
      <c r="BK646" s="17">
        <f t="shared" si="1400"/>
        <v>0</v>
      </c>
      <c r="BL646" s="22">
        <f t="shared" si="1401"/>
        <v>0</v>
      </c>
      <c r="BM646" s="22">
        <f t="shared" si="1402"/>
        <v>426.43074580878499</v>
      </c>
      <c r="BN646" s="22">
        <f t="shared" si="1403"/>
        <v>0</v>
      </c>
      <c r="BO646" s="22">
        <f t="shared" si="1404"/>
        <v>0</v>
      </c>
      <c r="BP646" s="22">
        <f t="shared" si="1405"/>
        <v>0</v>
      </c>
      <c r="BQ646" s="22">
        <f t="shared" si="1406"/>
        <v>0</v>
      </c>
      <c r="BR646" s="22">
        <f t="shared" si="1407"/>
        <v>0</v>
      </c>
      <c r="BS646" s="22">
        <f t="shared" si="1408"/>
        <v>0</v>
      </c>
      <c r="BT646" s="22">
        <f t="shared" si="1409"/>
        <v>0</v>
      </c>
      <c r="BU646" s="22">
        <f t="shared" si="1410"/>
        <v>0</v>
      </c>
      <c r="BV646" s="22">
        <f t="shared" si="1411"/>
        <v>0</v>
      </c>
      <c r="BW646" s="22">
        <f t="shared" si="1412"/>
        <v>0</v>
      </c>
      <c r="BX646" s="22">
        <f t="shared" si="1413"/>
        <v>0</v>
      </c>
      <c r="BY646" s="22">
        <f t="shared" si="1414"/>
        <v>0</v>
      </c>
      <c r="BZ646" s="22">
        <f t="shared" si="1415"/>
        <v>29.121120000000001</v>
      </c>
      <c r="CA646" s="22">
        <f t="shared" si="1416"/>
        <v>43.500239999999998</v>
      </c>
      <c r="CB646" s="22">
        <f t="shared" si="1417"/>
        <v>38.107312219005642</v>
      </c>
      <c r="CC646" s="22">
        <f t="shared" si="1418"/>
        <v>39.538785310940092</v>
      </c>
      <c r="CD646" s="22">
        <f t="shared" si="1419"/>
        <v>39.939284206235158</v>
      </c>
      <c r="CE646" s="22">
        <f t="shared" si="1420"/>
        <v>59.158090627101771</v>
      </c>
      <c r="CF646" s="22">
        <f t="shared" si="1421"/>
        <v>39.050937664849755</v>
      </c>
      <c r="CG646" s="22">
        <f t="shared" si="1422"/>
        <v>41.935661109981694</v>
      </c>
      <c r="CH646" s="22">
        <f t="shared" si="1423"/>
        <v>29.199429688031582</v>
      </c>
      <c r="CI646" s="22">
        <f t="shared" si="1424"/>
        <v>24.965124360714309</v>
      </c>
      <c r="CJ646" s="22">
        <f t="shared" si="1425"/>
        <v>20.401965064605374</v>
      </c>
      <c r="CK646" s="22">
        <f t="shared" si="1426"/>
        <v>21.512795557319631</v>
      </c>
    </row>
    <row r="647" spans="1:89" x14ac:dyDescent="0.25">
      <c r="A647" t="str">
        <f>VLOOKUP($C647,'Tech Pallet'!$A:$J,10,0)</f>
        <v>PIC</v>
      </c>
      <c r="B647" s="30" t="str">
        <f>VLOOKUP(C647,'Tech Pallet'!A:I,3,0)</f>
        <v>SP1</v>
      </c>
      <c r="C647" s="12">
        <f>VLOOKUP($D647,'DU -UCC'!B:C,2,0)</f>
        <v>64997056</v>
      </c>
      <c r="D647" s="94">
        <v>10077567274738</v>
      </c>
      <c r="E647" s="95" t="s">
        <v>279</v>
      </c>
      <c r="S647" s="95">
        <v>12660</v>
      </c>
      <c r="T647" s="95">
        <v>10155</v>
      </c>
      <c r="U647" s="95">
        <v>5200.3670696891368</v>
      </c>
      <c r="V647" s="95">
        <v>0</v>
      </c>
      <c r="W647" s="95">
        <v>0</v>
      </c>
      <c r="X647" s="95">
        <v>0</v>
      </c>
      <c r="Y647" s="95">
        <v>0</v>
      </c>
      <c r="Z647" s="95">
        <v>0</v>
      </c>
      <c r="AA647" s="95">
        <v>0</v>
      </c>
      <c r="AB647" s="95">
        <v>0</v>
      </c>
      <c r="AC647" s="95">
        <v>0</v>
      </c>
      <c r="AD647" s="95">
        <v>0</v>
      </c>
      <c r="AE647" s="23">
        <f t="shared" si="1370"/>
        <v>28015.367069689135</v>
      </c>
      <c r="AF647">
        <f>VLOOKUP($C647,'Tech Pallet'!$A:$I,9,0)</f>
        <v>240</v>
      </c>
      <c r="AG647">
        <f>VLOOKUP($C647,'Tech Pallet'!$A:$H,8,0)</f>
        <v>3.7839999999999996E-3</v>
      </c>
      <c r="AH647" s="25">
        <f t="shared" si="1371"/>
        <v>0</v>
      </c>
      <c r="AI647" s="25">
        <f t="shared" si="1372"/>
        <v>28015.367069689135</v>
      </c>
      <c r="AJ647" s="8">
        <f t="shared" si="1373"/>
        <v>0</v>
      </c>
      <c r="AK647" s="21">
        <f t="shared" si="1374"/>
        <v>0</v>
      </c>
      <c r="AL647" s="20">
        <f t="shared" si="1375"/>
        <v>116.73069612370473</v>
      </c>
      <c r="AM647" s="21">
        <f t="shared" si="1376"/>
        <v>0</v>
      </c>
      <c r="AN647" s="21">
        <f t="shared" si="1377"/>
        <v>0</v>
      </c>
      <c r="AO647" s="21">
        <f t="shared" si="1378"/>
        <v>0</v>
      </c>
      <c r="AP647" s="21">
        <f t="shared" si="1379"/>
        <v>0</v>
      </c>
      <c r="AQ647" s="21">
        <f t="shared" si="1380"/>
        <v>0</v>
      </c>
      <c r="AR647" s="21">
        <f t="shared" si="1381"/>
        <v>0</v>
      </c>
      <c r="AS647" s="21">
        <f t="shared" si="1382"/>
        <v>0</v>
      </c>
      <c r="AT647" s="21">
        <f t="shared" si="1383"/>
        <v>0</v>
      </c>
      <c r="AU647" s="21">
        <f t="shared" si="1384"/>
        <v>0</v>
      </c>
      <c r="AV647" s="21">
        <f t="shared" si="1385"/>
        <v>0</v>
      </c>
      <c r="AW647" s="21">
        <f t="shared" si="1386"/>
        <v>0</v>
      </c>
      <c r="AX647" s="21">
        <f t="shared" si="1387"/>
        <v>0</v>
      </c>
      <c r="AY647" s="21">
        <f t="shared" si="1388"/>
        <v>52.75</v>
      </c>
      <c r="AZ647" s="21">
        <f t="shared" si="1389"/>
        <v>42.3125</v>
      </c>
      <c r="BA647" s="21">
        <f t="shared" si="1390"/>
        <v>21.668196123704735</v>
      </c>
      <c r="BB647" s="21">
        <f t="shared" si="1391"/>
        <v>0</v>
      </c>
      <c r="BC647" s="21">
        <f t="shared" si="1392"/>
        <v>0</v>
      </c>
      <c r="BD647" s="21">
        <f t="shared" si="1393"/>
        <v>0</v>
      </c>
      <c r="BE647" s="21">
        <f t="shared" si="1394"/>
        <v>0</v>
      </c>
      <c r="BF647" s="21">
        <f t="shared" si="1395"/>
        <v>0</v>
      </c>
      <c r="BG647" s="21">
        <f t="shared" si="1396"/>
        <v>0</v>
      </c>
      <c r="BH647" s="21">
        <f t="shared" si="1397"/>
        <v>0</v>
      </c>
      <c r="BI647" s="21">
        <f t="shared" si="1398"/>
        <v>0</v>
      </c>
      <c r="BJ647" s="21">
        <f t="shared" si="1399"/>
        <v>0</v>
      </c>
      <c r="BK647" s="17">
        <f t="shared" si="1400"/>
        <v>0</v>
      </c>
      <c r="BL647" s="22">
        <f t="shared" si="1401"/>
        <v>0</v>
      </c>
      <c r="BM647" s="22">
        <f t="shared" si="1402"/>
        <v>106.01014899170367</v>
      </c>
      <c r="BN647" s="22">
        <f t="shared" si="1403"/>
        <v>0</v>
      </c>
      <c r="BO647" s="22">
        <f t="shared" si="1404"/>
        <v>0</v>
      </c>
      <c r="BP647" s="22">
        <f t="shared" si="1405"/>
        <v>0</v>
      </c>
      <c r="BQ647" s="22">
        <f t="shared" si="1406"/>
        <v>0</v>
      </c>
      <c r="BR647" s="22">
        <f t="shared" si="1407"/>
        <v>0</v>
      </c>
      <c r="BS647" s="22">
        <f t="shared" si="1408"/>
        <v>0</v>
      </c>
      <c r="BT647" s="22">
        <f t="shared" si="1409"/>
        <v>0</v>
      </c>
      <c r="BU647" s="22">
        <f t="shared" si="1410"/>
        <v>0</v>
      </c>
      <c r="BV647" s="22">
        <f t="shared" si="1411"/>
        <v>0</v>
      </c>
      <c r="BW647" s="22">
        <f t="shared" si="1412"/>
        <v>0</v>
      </c>
      <c r="BX647" s="22">
        <f t="shared" si="1413"/>
        <v>0</v>
      </c>
      <c r="BY647" s="22">
        <f t="shared" si="1414"/>
        <v>0</v>
      </c>
      <c r="BZ647" s="22">
        <f t="shared" si="1415"/>
        <v>47.905439999999992</v>
      </c>
      <c r="CA647" s="22">
        <f t="shared" si="1416"/>
        <v>38.426519999999996</v>
      </c>
      <c r="CB647" s="22">
        <f t="shared" si="1417"/>
        <v>19.678188991703692</v>
      </c>
      <c r="CC647" s="22">
        <f t="shared" si="1418"/>
        <v>0</v>
      </c>
      <c r="CD647" s="22">
        <f t="shared" si="1419"/>
        <v>0</v>
      </c>
      <c r="CE647" s="22">
        <f t="shared" si="1420"/>
        <v>0</v>
      </c>
      <c r="CF647" s="22">
        <f t="shared" si="1421"/>
        <v>0</v>
      </c>
      <c r="CG647" s="22">
        <f t="shared" si="1422"/>
        <v>0</v>
      </c>
      <c r="CH647" s="22">
        <f t="shared" si="1423"/>
        <v>0</v>
      </c>
      <c r="CI647" s="22">
        <f t="shared" si="1424"/>
        <v>0</v>
      </c>
      <c r="CJ647" s="22">
        <f t="shared" si="1425"/>
        <v>0</v>
      </c>
      <c r="CK647" s="22">
        <f t="shared" si="1426"/>
        <v>0</v>
      </c>
    </row>
    <row r="648" spans="1:89" x14ac:dyDescent="0.25">
      <c r="A648" t="str">
        <f>VLOOKUP($C648,'Tech Pallet'!$A:$J,10,0)</f>
        <v>NOV</v>
      </c>
      <c r="B648" s="30" t="str">
        <f>VLOOKUP(C648,'Tech Pallet'!A:I,3,0)</f>
        <v>Yasso Poppables</v>
      </c>
      <c r="C648" s="12">
        <f>VLOOKUP($D648,'DU -UCC'!B:C,2,0)</f>
        <v>64325625</v>
      </c>
      <c r="D648" s="94">
        <v>10851035003033</v>
      </c>
      <c r="E648" s="95" t="s">
        <v>280</v>
      </c>
      <c r="S648" s="95">
        <v>5350</v>
      </c>
      <c r="T648" s="95">
        <v>6210</v>
      </c>
      <c r="U648" s="95">
        <v>7000.6095423594807</v>
      </c>
      <c r="V648" s="95">
        <v>7388.762952453264</v>
      </c>
      <c r="W648" s="95">
        <v>6159.8847548776948</v>
      </c>
      <c r="X648" s="95">
        <v>10137.314539190169</v>
      </c>
      <c r="Y648" s="95">
        <v>8567.7431228609057</v>
      </c>
      <c r="Z648" s="95">
        <v>6733.4120205671879</v>
      </c>
      <c r="AA648" s="95">
        <v>6336.7093023245252</v>
      </c>
      <c r="AB648" s="95">
        <v>3628.2118423712941</v>
      </c>
      <c r="AC648" s="95">
        <v>3313.599427943619</v>
      </c>
      <c r="AD648" s="95">
        <v>6156.84942794362</v>
      </c>
      <c r="AE648" s="23">
        <f t="shared" si="1370"/>
        <v>76983.096932891756</v>
      </c>
      <c r="AF648">
        <f>VLOOKUP($C648,'Tech Pallet'!$A:$I,9,0)</f>
        <v>200</v>
      </c>
      <c r="AG648">
        <f>VLOOKUP($C648,'Tech Pallet'!$A:$H,8,0)</f>
        <v>2.0200000000000001E-3</v>
      </c>
      <c r="AH648" s="25">
        <f t="shared" si="1371"/>
        <v>0</v>
      </c>
      <c r="AI648" s="25">
        <f t="shared" si="1372"/>
        <v>76983.096932891756</v>
      </c>
      <c r="AJ648" s="8">
        <f t="shared" si="1373"/>
        <v>0</v>
      </c>
      <c r="AK648" s="21">
        <f t="shared" si="1374"/>
        <v>0</v>
      </c>
      <c r="AL648" s="20">
        <f t="shared" si="1375"/>
        <v>384.9154846644588</v>
      </c>
      <c r="AM648" s="21">
        <f t="shared" si="1376"/>
        <v>0</v>
      </c>
      <c r="AN648" s="21">
        <f t="shared" si="1377"/>
        <v>0</v>
      </c>
      <c r="AO648" s="21">
        <f t="shared" si="1378"/>
        <v>0</v>
      </c>
      <c r="AP648" s="21">
        <f t="shared" si="1379"/>
        <v>0</v>
      </c>
      <c r="AQ648" s="21">
        <f t="shared" si="1380"/>
        <v>0</v>
      </c>
      <c r="AR648" s="21">
        <f t="shared" si="1381"/>
        <v>0</v>
      </c>
      <c r="AS648" s="21">
        <f t="shared" si="1382"/>
        <v>0</v>
      </c>
      <c r="AT648" s="21">
        <f t="shared" si="1383"/>
        <v>0</v>
      </c>
      <c r="AU648" s="21">
        <f t="shared" si="1384"/>
        <v>0</v>
      </c>
      <c r="AV648" s="21">
        <f t="shared" si="1385"/>
        <v>0</v>
      </c>
      <c r="AW648" s="21">
        <f t="shared" si="1386"/>
        <v>0</v>
      </c>
      <c r="AX648" s="21">
        <f t="shared" si="1387"/>
        <v>0</v>
      </c>
      <c r="AY648" s="21">
        <f t="shared" si="1388"/>
        <v>26.75</v>
      </c>
      <c r="AZ648" s="21">
        <f t="shared" si="1389"/>
        <v>31.05</v>
      </c>
      <c r="BA648" s="21">
        <f t="shared" si="1390"/>
        <v>35.0030477117974</v>
      </c>
      <c r="BB648" s="21">
        <f t="shared" si="1391"/>
        <v>36.943814762266321</v>
      </c>
      <c r="BC648" s="21">
        <f t="shared" si="1392"/>
        <v>30.799423774388472</v>
      </c>
      <c r="BD648" s="21">
        <f t="shared" si="1393"/>
        <v>50.686572695950844</v>
      </c>
      <c r="BE648" s="21">
        <f t="shared" si="1394"/>
        <v>42.838715614304526</v>
      </c>
      <c r="BF648" s="21">
        <f t="shared" si="1395"/>
        <v>33.66706010283594</v>
      </c>
      <c r="BG648" s="21">
        <f t="shared" si="1396"/>
        <v>31.683546511622627</v>
      </c>
      <c r="BH648" s="21">
        <f t="shared" si="1397"/>
        <v>18.141059211856472</v>
      </c>
      <c r="BI648" s="21">
        <f t="shared" si="1398"/>
        <v>16.567997139718095</v>
      </c>
      <c r="BJ648" s="21">
        <f t="shared" si="1399"/>
        <v>30.784247139718101</v>
      </c>
      <c r="BK648" s="17">
        <f t="shared" si="1400"/>
        <v>0</v>
      </c>
      <c r="BL648" s="22">
        <f t="shared" si="1401"/>
        <v>0</v>
      </c>
      <c r="BM648" s="22">
        <f t="shared" si="1402"/>
        <v>155.50585580444135</v>
      </c>
      <c r="BN648" s="22">
        <f t="shared" si="1403"/>
        <v>0</v>
      </c>
      <c r="BO648" s="22">
        <f t="shared" si="1404"/>
        <v>0</v>
      </c>
      <c r="BP648" s="22">
        <f t="shared" si="1405"/>
        <v>0</v>
      </c>
      <c r="BQ648" s="22">
        <f t="shared" si="1406"/>
        <v>0</v>
      </c>
      <c r="BR648" s="22">
        <f t="shared" si="1407"/>
        <v>0</v>
      </c>
      <c r="BS648" s="22">
        <f t="shared" si="1408"/>
        <v>0</v>
      </c>
      <c r="BT648" s="22">
        <f t="shared" si="1409"/>
        <v>0</v>
      </c>
      <c r="BU648" s="22">
        <f t="shared" si="1410"/>
        <v>0</v>
      </c>
      <c r="BV648" s="22">
        <f t="shared" si="1411"/>
        <v>0</v>
      </c>
      <c r="BW648" s="22">
        <f t="shared" si="1412"/>
        <v>0</v>
      </c>
      <c r="BX648" s="22">
        <f t="shared" si="1413"/>
        <v>0</v>
      </c>
      <c r="BY648" s="22">
        <f t="shared" si="1414"/>
        <v>0</v>
      </c>
      <c r="BZ648" s="22">
        <f t="shared" si="1415"/>
        <v>10.807</v>
      </c>
      <c r="CA648" s="22">
        <f t="shared" si="1416"/>
        <v>12.5442</v>
      </c>
      <c r="CB648" s="22">
        <f t="shared" si="1417"/>
        <v>14.141231275566152</v>
      </c>
      <c r="CC648" s="22">
        <f t="shared" si="1418"/>
        <v>14.925301163955593</v>
      </c>
      <c r="CD648" s="22">
        <f t="shared" si="1419"/>
        <v>12.442967204852945</v>
      </c>
      <c r="CE648" s="22">
        <f t="shared" si="1420"/>
        <v>20.477375369164143</v>
      </c>
      <c r="CF648" s="22">
        <f t="shared" si="1421"/>
        <v>17.306841108179029</v>
      </c>
      <c r="CG648" s="22">
        <f t="shared" si="1422"/>
        <v>13.60149228154572</v>
      </c>
      <c r="CH648" s="22">
        <f t="shared" si="1423"/>
        <v>12.800152790695542</v>
      </c>
      <c r="CI648" s="22">
        <f t="shared" si="1424"/>
        <v>7.3289879215900147</v>
      </c>
      <c r="CJ648" s="22">
        <f t="shared" si="1425"/>
        <v>6.6934708444461108</v>
      </c>
      <c r="CK648" s="22">
        <f t="shared" si="1426"/>
        <v>12.436835844446113</v>
      </c>
    </row>
    <row r="649" spans="1:89" x14ac:dyDescent="0.25">
      <c r="A649" t="str">
        <f>VLOOKUP($C649,'Tech Pallet'!$A:$J,10,0)</f>
        <v>PIC</v>
      </c>
      <c r="B649" s="30" t="str">
        <f>VLOOKUP(C649,'Tech Pallet'!A:I,3,0)</f>
        <v>48oz</v>
      </c>
      <c r="C649" s="12">
        <f>VLOOKUP($D649,'DU -UCC'!B:C,2,0)</f>
        <v>68899825</v>
      </c>
      <c r="D649" s="94">
        <v>10077567254426</v>
      </c>
      <c r="E649" s="95" t="s">
        <v>281</v>
      </c>
      <c r="S649" s="95">
        <v>9179</v>
      </c>
      <c r="T649" s="95">
        <v>17996</v>
      </c>
      <c r="U649" s="95">
        <v>23426.935826877761</v>
      </c>
      <c r="V649" s="95">
        <v>17879.111851842797</v>
      </c>
      <c r="W649" s="95">
        <v>21218.402642116602</v>
      </c>
      <c r="X649" s="95">
        <v>27982.391397407166</v>
      </c>
      <c r="Y649" s="95">
        <v>19351.08022987378</v>
      </c>
      <c r="Z649" s="95">
        <v>19111.236142427755</v>
      </c>
      <c r="AA649" s="95">
        <v>13250.234920265311</v>
      </c>
      <c r="AB649" s="95">
        <v>14193.110204970191</v>
      </c>
      <c r="AC649" s="95">
        <v>18961.710035206757</v>
      </c>
      <c r="AD649" s="95">
        <v>13342.331559935426</v>
      </c>
      <c r="AE649" s="23">
        <f t="shared" si="1370"/>
        <v>215891.54481092354</v>
      </c>
      <c r="AF649">
        <f>VLOOKUP($C649,'Tech Pallet'!$A:$I,9,0)</f>
        <v>176</v>
      </c>
      <c r="AG649">
        <f>VLOOKUP($C649,'Tech Pallet'!$A:$H,8,0)</f>
        <v>8.513999999999999E-3</v>
      </c>
      <c r="AH649" s="25">
        <f t="shared" si="1371"/>
        <v>0</v>
      </c>
      <c r="AI649" s="25">
        <f t="shared" si="1372"/>
        <v>215891.54481092354</v>
      </c>
      <c r="AJ649" s="8">
        <f t="shared" si="1373"/>
        <v>0</v>
      </c>
      <c r="AK649" s="21">
        <f t="shared" si="1374"/>
        <v>0</v>
      </c>
      <c r="AL649" s="20">
        <f t="shared" si="1375"/>
        <v>1226.6565046075202</v>
      </c>
      <c r="AM649" s="21">
        <f t="shared" si="1376"/>
        <v>0</v>
      </c>
      <c r="AN649" s="21">
        <f t="shared" si="1377"/>
        <v>0</v>
      </c>
      <c r="AO649" s="21">
        <f t="shared" si="1378"/>
        <v>0</v>
      </c>
      <c r="AP649" s="21">
        <f t="shared" si="1379"/>
        <v>0</v>
      </c>
      <c r="AQ649" s="21">
        <f t="shared" si="1380"/>
        <v>0</v>
      </c>
      <c r="AR649" s="21">
        <f t="shared" si="1381"/>
        <v>0</v>
      </c>
      <c r="AS649" s="21">
        <f t="shared" si="1382"/>
        <v>0</v>
      </c>
      <c r="AT649" s="21">
        <f t="shared" si="1383"/>
        <v>0</v>
      </c>
      <c r="AU649" s="21">
        <f t="shared" si="1384"/>
        <v>0</v>
      </c>
      <c r="AV649" s="21">
        <f t="shared" si="1385"/>
        <v>0</v>
      </c>
      <c r="AW649" s="21">
        <f t="shared" si="1386"/>
        <v>0</v>
      </c>
      <c r="AX649" s="21">
        <f t="shared" si="1387"/>
        <v>0</v>
      </c>
      <c r="AY649" s="21">
        <f t="shared" si="1388"/>
        <v>52.153409090909093</v>
      </c>
      <c r="AZ649" s="21">
        <f t="shared" si="1389"/>
        <v>102.25</v>
      </c>
      <c r="BA649" s="21">
        <f t="shared" si="1390"/>
        <v>133.10758992544183</v>
      </c>
      <c r="BB649" s="21">
        <f t="shared" si="1391"/>
        <v>101.58586279456135</v>
      </c>
      <c r="BC649" s="21">
        <f t="shared" si="1392"/>
        <v>120.55910592111705</v>
      </c>
      <c r="BD649" s="21">
        <f t="shared" si="1393"/>
        <v>158.99086021254072</v>
      </c>
      <c r="BE649" s="21">
        <f t="shared" si="1394"/>
        <v>109.9493194879192</v>
      </c>
      <c r="BF649" s="21">
        <f t="shared" si="1395"/>
        <v>108.58656899106678</v>
      </c>
      <c r="BG649" s="21">
        <f t="shared" si="1396"/>
        <v>75.285425683325627</v>
      </c>
      <c r="BH649" s="21">
        <f t="shared" si="1397"/>
        <v>80.642671619148814</v>
      </c>
      <c r="BI649" s="21">
        <f t="shared" si="1398"/>
        <v>107.73698883640203</v>
      </c>
      <c r="BJ649" s="21">
        <f t="shared" si="1399"/>
        <v>75.808702045087657</v>
      </c>
      <c r="BK649" s="17">
        <f t="shared" si="1400"/>
        <v>0</v>
      </c>
      <c r="BL649" s="22">
        <f t="shared" si="1401"/>
        <v>0</v>
      </c>
      <c r="BM649" s="22">
        <f t="shared" si="1402"/>
        <v>1838.1006125202027</v>
      </c>
      <c r="BN649" s="22">
        <f t="shared" si="1403"/>
        <v>0</v>
      </c>
      <c r="BO649" s="22">
        <f t="shared" si="1404"/>
        <v>0</v>
      </c>
      <c r="BP649" s="22">
        <f t="shared" si="1405"/>
        <v>0</v>
      </c>
      <c r="BQ649" s="22">
        <f t="shared" si="1406"/>
        <v>0</v>
      </c>
      <c r="BR649" s="22">
        <f t="shared" si="1407"/>
        <v>0</v>
      </c>
      <c r="BS649" s="22">
        <f t="shared" si="1408"/>
        <v>0</v>
      </c>
      <c r="BT649" s="22">
        <f t="shared" si="1409"/>
        <v>0</v>
      </c>
      <c r="BU649" s="22">
        <f t="shared" si="1410"/>
        <v>0</v>
      </c>
      <c r="BV649" s="22">
        <f t="shared" si="1411"/>
        <v>0</v>
      </c>
      <c r="BW649" s="22">
        <f t="shared" si="1412"/>
        <v>0</v>
      </c>
      <c r="BX649" s="22">
        <f t="shared" si="1413"/>
        <v>0</v>
      </c>
      <c r="BY649" s="22">
        <f t="shared" si="1414"/>
        <v>0</v>
      </c>
      <c r="BZ649" s="22">
        <f t="shared" si="1415"/>
        <v>78.150005999999991</v>
      </c>
      <c r="CA649" s="22">
        <f t="shared" si="1416"/>
        <v>153.21794399999999</v>
      </c>
      <c r="CB649" s="22">
        <f t="shared" si="1417"/>
        <v>199.45693163003725</v>
      </c>
      <c r="CC649" s="22">
        <f t="shared" si="1418"/>
        <v>152.22275830658955</v>
      </c>
      <c r="CD649" s="22">
        <f t="shared" si="1419"/>
        <v>180.65348009498072</v>
      </c>
      <c r="CE649" s="22">
        <f t="shared" si="1420"/>
        <v>238.24208035752457</v>
      </c>
      <c r="CF649" s="22">
        <f t="shared" si="1421"/>
        <v>164.75509707714534</v>
      </c>
      <c r="CG649" s="22">
        <f t="shared" si="1422"/>
        <v>162.71306451662988</v>
      </c>
      <c r="CH649" s="22">
        <f t="shared" si="1423"/>
        <v>112.81250011113885</v>
      </c>
      <c r="CI649" s="22">
        <f t="shared" si="1424"/>
        <v>120.84014028511619</v>
      </c>
      <c r="CJ649" s="22">
        <f t="shared" si="1425"/>
        <v>161.43999923975031</v>
      </c>
      <c r="CK649" s="22">
        <f t="shared" si="1426"/>
        <v>113.59661090129021</v>
      </c>
    </row>
    <row r="650" spans="1:89" x14ac:dyDescent="0.25">
      <c r="A650" t="str">
        <f>VLOOKUP($C650,'Tech Pallet'!$A:$J,10,0)</f>
        <v>NOV</v>
      </c>
      <c r="B650" s="30" t="str">
        <f>VLOOKUP(C650,'Tech Pallet'!A:I,3,0)</f>
        <v>Yasso Sticks</v>
      </c>
      <c r="C650" s="12">
        <f>VLOOKUP($D650,'DU -UCC'!B:C,2,0)</f>
        <v>64388734</v>
      </c>
      <c r="D650" s="94">
        <v>10850001974780</v>
      </c>
      <c r="E650" s="95" t="s">
        <v>282</v>
      </c>
      <c r="S650" s="95">
        <v>6346</v>
      </c>
      <c r="T650" s="95">
        <v>7925</v>
      </c>
      <c r="U650" s="95">
        <v>9038.1899283383664</v>
      </c>
      <c r="V650" s="95">
        <v>7697.0190565691109</v>
      </c>
      <c r="W650" s="95">
        <v>8946.8635629405289</v>
      </c>
      <c r="X650" s="95">
        <v>13048.884291038641</v>
      </c>
      <c r="Y650" s="95">
        <v>11036.466654333539</v>
      </c>
      <c r="Z650" s="95">
        <v>12553.520613553241</v>
      </c>
      <c r="AA650" s="95">
        <v>9432.5588224057883</v>
      </c>
      <c r="AB650" s="95">
        <v>6412.1189641955261</v>
      </c>
      <c r="AC650" s="95">
        <v>5159.4103098919286</v>
      </c>
      <c r="AD650" s="95">
        <v>5887.4173283364453</v>
      </c>
      <c r="AE650" s="23">
        <f t="shared" si="1370"/>
        <v>103483.44953160312</v>
      </c>
      <c r="AF650">
        <f>VLOOKUP($C650,'Tech Pallet'!$A:$I,9,0)</f>
        <v>187</v>
      </c>
      <c r="AG650">
        <f>VLOOKUP($C650,'Tech Pallet'!$A:$H,8,0)</f>
        <v>3.3119999999999998E-3</v>
      </c>
      <c r="AH650" s="25">
        <f t="shared" si="1371"/>
        <v>0</v>
      </c>
      <c r="AI650" s="25">
        <f t="shared" si="1372"/>
        <v>103483.44953160312</v>
      </c>
      <c r="AJ650" s="8">
        <f t="shared" si="1373"/>
        <v>0</v>
      </c>
      <c r="AK650" s="21">
        <f t="shared" si="1374"/>
        <v>0</v>
      </c>
      <c r="AL650" s="20">
        <f t="shared" si="1375"/>
        <v>553.38743065028405</v>
      </c>
      <c r="AM650" s="21">
        <f t="shared" si="1376"/>
        <v>0</v>
      </c>
      <c r="AN650" s="21">
        <f t="shared" si="1377"/>
        <v>0</v>
      </c>
      <c r="AO650" s="21">
        <f t="shared" si="1378"/>
        <v>0</v>
      </c>
      <c r="AP650" s="21">
        <f t="shared" si="1379"/>
        <v>0</v>
      </c>
      <c r="AQ650" s="21">
        <f t="shared" si="1380"/>
        <v>0</v>
      </c>
      <c r="AR650" s="21">
        <f t="shared" si="1381"/>
        <v>0</v>
      </c>
      <c r="AS650" s="21">
        <f t="shared" si="1382"/>
        <v>0</v>
      </c>
      <c r="AT650" s="21">
        <f t="shared" si="1383"/>
        <v>0</v>
      </c>
      <c r="AU650" s="21">
        <f t="shared" si="1384"/>
        <v>0</v>
      </c>
      <c r="AV650" s="21">
        <f t="shared" si="1385"/>
        <v>0</v>
      </c>
      <c r="AW650" s="21">
        <f t="shared" si="1386"/>
        <v>0</v>
      </c>
      <c r="AX650" s="21">
        <f t="shared" si="1387"/>
        <v>0</v>
      </c>
      <c r="AY650" s="21">
        <f t="shared" si="1388"/>
        <v>33.935828877005349</v>
      </c>
      <c r="AZ650" s="21">
        <f t="shared" si="1389"/>
        <v>42.37967914438503</v>
      </c>
      <c r="BA650" s="21">
        <f t="shared" si="1390"/>
        <v>48.332566461702491</v>
      </c>
      <c r="BB650" s="21">
        <f t="shared" si="1391"/>
        <v>41.160529714273324</v>
      </c>
      <c r="BC650" s="21">
        <f t="shared" si="1392"/>
        <v>47.844190176152559</v>
      </c>
      <c r="BD650" s="21">
        <f t="shared" si="1393"/>
        <v>69.780129898602354</v>
      </c>
      <c r="BE650" s="21">
        <f t="shared" si="1394"/>
        <v>59.018538258468119</v>
      </c>
      <c r="BF650" s="21">
        <f t="shared" si="1395"/>
        <v>67.131126275685773</v>
      </c>
      <c r="BG650" s="21">
        <f t="shared" si="1396"/>
        <v>50.441491028907961</v>
      </c>
      <c r="BH650" s="21">
        <f t="shared" si="1397"/>
        <v>34.289406225644527</v>
      </c>
      <c r="BI650" s="21">
        <f t="shared" si="1398"/>
        <v>27.590429464662719</v>
      </c>
      <c r="BJ650" s="21">
        <f t="shared" si="1399"/>
        <v>31.483515124793826</v>
      </c>
      <c r="BK650" s="17">
        <f t="shared" si="1400"/>
        <v>0</v>
      </c>
      <c r="BL650" s="22">
        <f t="shared" si="1401"/>
        <v>0</v>
      </c>
      <c r="BM650" s="22">
        <f t="shared" si="1402"/>
        <v>342.73718484866953</v>
      </c>
      <c r="BN650" s="22">
        <f t="shared" si="1403"/>
        <v>0</v>
      </c>
      <c r="BO650" s="22">
        <f t="shared" si="1404"/>
        <v>0</v>
      </c>
      <c r="BP650" s="22">
        <f t="shared" si="1405"/>
        <v>0</v>
      </c>
      <c r="BQ650" s="22">
        <f t="shared" si="1406"/>
        <v>0</v>
      </c>
      <c r="BR650" s="22">
        <f t="shared" si="1407"/>
        <v>0</v>
      </c>
      <c r="BS650" s="22">
        <f t="shared" si="1408"/>
        <v>0</v>
      </c>
      <c r="BT650" s="22">
        <f t="shared" si="1409"/>
        <v>0</v>
      </c>
      <c r="BU650" s="22">
        <f t="shared" si="1410"/>
        <v>0</v>
      </c>
      <c r="BV650" s="22">
        <f t="shared" si="1411"/>
        <v>0</v>
      </c>
      <c r="BW650" s="22">
        <f t="shared" si="1412"/>
        <v>0</v>
      </c>
      <c r="BX650" s="22">
        <f t="shared" si="1413"/>
        <v>0</v>
      </c>
      <c r="BY650" s="22">
        <f t="shared" si="1414"/>
        <v>0</v>
      </c>
      <c r="BZ650" s="22">
        <f t="shared" si="1415"/>
        <v>21.017951999999998</v>
      </c>
      <c r="CA650" s="22">
        <f t="shared" si="1416"/>
        <v>26.247599999999998</v>
      </c>
      <c r="CB650" s="22">
        <f t="shared" si="1417"/>
        <v>29.934485042656668</v>
      </c>
      <c r="CC650" s="22">
        <f t="shared" si="1418"/>
        <v>25.492527115356893</v>
      </c>
      <c r="CD650" s="22">
        <f t="shared" si="1419"/>
        <v>29.632012120459031</v>
      </c>
      <c r="CE650" s="22">
        <f t="shared" si="1420"/>
        <v>43.217904771919976</v>
      </c>
      <c r="CF650" s="22">
        <f t="shared" si="1421"/>
        <v>36.55277755915268</v>
      </c>
      <c r="CG650" s="22">
        <f t="shared" si="1422"/>
        <v>41.577260272088331</v>
      </c>
      <c r="CH650" s="22">
        <f t="shared" si="1423"/>
        <v>31.240634819807969</v>
      </c>
      <c r="CI650" s="22">
        <f t="shared" si="1424"/>
        <v>21.236938009415582</v>
      </c>
      <c r="CJ650" s="22">
        <f t="shared" si="1425"/>
        <v>17.087966946362066</v>
      </c>
      <c r="CK650" s="22">
        <f t="shared" si="1426"/>
        <v>19.499126191450305</v>
      </c>
    </row>
    <row r="651" spans="1:89" x14ac:dyDescent="0.25">
      <c r="A651" t="str">
        <f>VLOOKUP($C651,'Tech Pallet'!$A:$J,10,0)</f>
        <v>PIC</v>
      </c>
      <c r="B651" s="30" t="str">
        <f>VLOOKUP(C651,'Tech Pallet'!A:I,3,0)</f>
        <v>BJ PTS</v>
      </c>
      <c r="C651" s="12">
        <f>VLOOKUP($D651,'DU -UCC'!B:C,2,0)</f>
        <v>69986511</v>
      </c>
      <c r="D651" s="94">
        <v>10076840002914</v>
      </c>
      <c r="E651" s="95" t="s">
        <v>283</v>
      </c>
      <c r="S651" s="95">
        <v>13775</v>
      </c>
      <c r="T651" s="95">
        <v>15486</v>
      </c>
      <c r="U651" s="95">
        <v>19888.078591074351</v>
      </c>
      <c r="V651" s="95">
        <v>15993.575004703029</v>
      </c>
      <c r="W651" s="95">
        <v>17831.29279062866</v>
      </c>
      <c r="X651" s="95">
        <v>20749.647083769323</v>
      </c>
      <c r="Y651" s="95">
        <v>18385.78142601969</v>
      </c>
      <c r="Z651" s="95">
        <v>19005.55463802315</v>
      </c>
      <c r="AA651" s="95">
        <v>15340.582624843169</v>
      </c>
      <c r="AB651" s="95">
        <v>10616.264432218242</v>
      </c>
      <c r="AC651" s="95">
        <v>14688.152043015187</v>
      </c>
      <c r="AD651" s="95">
        <v>12958.223178902907</v>
      </c>
      <c r="AE651" s="23">
        <f t="shared" si="1370"/>
        <v>194718.15181319768</v>
      </c>
      <c r="AF651">
        <f>VLOOKUP($C651,'Tech Pallet'!$A:$I,9,0)</f>
        <v>240</v>
      </c>
      <c r="AG651">
        <f>VLOOKUP($C651,'Tech Pallet'!$A:$H,8,0)</f>
        <v>3.7839999999999996E-3</v>
      </c>
      <c r="AH651" s="25">
        <f t="shared" si="1371"/>
        <v>0</v>
      </c>
      <c r="AI651" s="25">
        <f t="shared" si="1372"/>
        <v>194718.15181319768</v>
      </c>
      <c r="AJ651" s="8">
        <f t="shared" si="1373"/>
        <v>0</v>
      </c>
      <c r="AK651" s="21">
        <f t="shared" si="1374"/>
        <v>0</v>
      </c>
      <c r="AL651" s="20">
        <f t="shared" si="1375"/>
        <v>811.32563255499031</v>
      </c>
      <c r="AM651" s="21">
        <f t="shared" si="1376"/>
        <v>0</v>
      </c>
      <c r="AN651" s="21">
        <f t="shared" si="1377"/>
        <v>0</v>
      </c>
      <c r="AO651" s="21">
        <f t="shared" si="1378"/>
        <v>0</v>
      </c>
      <c r="AP651" s="21">
        <f t="shared" si="1379"/>
        <v>0</v>
      </c>
      <c r="AQ651" s="21">
        <f t="shared" si="1380"/>
        <v>0</v>
      </c>
      <c r="AR651" s="21">
        <f t="shared" si="1381"/>
        <v>0</v>
      </c>
      <c r="AS651" s="21">
        <f t="shared" si="1382"/>
        <v>0</v>
      </c>
      <c r="AT651" s="21">
        <f t="shared" si="1383"/>
        <v>0</v>
      </c>
      <c r="AU651" s="21">
        <f t="shared" si="1384"/>
        <v>0</v>
      </c>
      <c r="AV651" s="21">
        <f t="shared" si="1385"/>
        <v>0</v>
      </c>
      <c r="AW651" s="21">
        <f t="shared" si="1386"/>
        <v>0</v>
      </c>
      <c r="AX651" s="21">
        <f t="shared" si="1387"/>
        <v>0</v>
      </c>
      <c r="AY651" s="21">
        <f t="shared" si="1388"/>
        <v>57.395833333333336</v>
      </c>
      <c r="AZ651" s="21">
        <f t="shared" si="1389"/>
        <v>64.525000000000006</v>
      </c>
      <c r="BA651" s="21">
        <f t="shared" si="1390"/>
        <v>82.866994129476467</v>
      </c>
      <c r="BB651" s="21">
        <f t="shared" si="1391"/>
        <v>66.639895852929286</v>
      </c>
      <c r="BC651" s="21">
        <f t="shared" si="1392"/>
        <v>74.297053294286087</v>
      </c>
      <c r="BD651" s="21">
        <f t="shared" si="1393"/>
        <v>86.456862849038842</v>
      </c>
      <c r="BE651" s="21">
        <f t="shared" si="1394"/>
        <v>76.607422608415376</v>
      </c>
      <c r="BF651" s="21">
        <f t="shared" si="1395"/>
        <v>79.189810991763125</v>
      </c>
      <c r="BG651" s="21">
        <f t="shared" si="1396"/>
        <v>63.919094270179876</v>
      </c>
      <c r="BH651" s="21">
        <f t="shared" si="1397"/>
        <v>44.234435134242673</v>
      </c>
      <c r="BI651" s="21">
        <f t="shared" si="1398"/>
        <v>61.200633512563279</v>
      </c>
      <c r="BJ651" s="21">
        <f t="shared" si="1399"/>
        <v>53.992596578762111</v>
      </c>
      <c r="BK651" s="17">
        <f t="shared" si="1400"/>
        <v>0</v>
      </c>
      <c r="BL651" s="22">
        <f t="shared" si="1401"/>
        <v>0</v>
      </c>
      <c r="BM651" s="22">
        <f t="shared" si="1402"/>
        <v>736.81348646113997</v>
      </c>
      <c r="BN651" s="22">
        <f t="shared" si="1403"/>
        <v>0</v>
      </c>
      <c r="BO651" s="22">
        <f t="shared" si="1404"/>
        <v>0</v>
      </c>
      <c r="BP651" s="22">
        <f t="shared" si="1405"/>
        <v>0</v>
      </c>
      <c r="BQ651" s="22">
        <f t="shared" si="1406"/>
        <v>0</v>
      </c>
      <c r="BR651" s="22">
        <f t="shared" si="1407"/>
        <v>0</v>
      </c>
      <c r="BS651" s="22">
        <f t="shared" si="1408"/>
        <v>0</v>
      </c>
      <c r="BT651" s="22">
        <f t="shared" si="1409"/>
        <v>0</v>
      </c>
      <c r="BU651" s="22">
        <f t="shared" si="1410"/>
        <v>0</v>
      </c>
      <c r="BV651" s="22">
        <f t="shared" si="1411"/>
        <v>0</v>
      </c>
      <c r="BW651" s="22">
        <f t="shared" si="1412"/>
        <v>0</v>
      </c>
      <c r="BX651" s="22">
        <f t="shared" si="1413"/>
        <v>0</v>
      </c>
      <c r="BY651" s="22">
        <f t="shared" si="1414"/>
        <v>0</v>
      </c>
      <c r="BZ651" s="22">
        <f t="shared" si="1415"/>
        <v>52.124599999999994</v>
      </c>
      <c r="CA651" s="22">
        <f t="shared" si="1416"/>
        <v>58.599023999999993</v>
      </c>
      <c r="CB651" s="22">
        <f t="shared" si="1417"/>
        <v>75.25648938862534</v>
      </c>
      <c r="CC651" s="22">
        <f t="shared" si="1418"/>
        <v>60.519687817796253</v>
      </c>
      <c r="CD651" s="22">
        <f t="shared" si="1419"/>
        <v>67.473611919738843</v>
      </c>
      <c r="CE651" s="22">
        <f t="shared" si="1420"/>
        <v>78.516664564983117</v>
      </c>
      <c r="CF651" s="22">
        <f t="shared" si="1421"/>
        <v>69.571796916058503</v>
      </c>
      <c r="CG651" s="22">
        <f t="shared" si="1422"/>
        <v>71.917018750279595</v>
      </c>
      <c r="CH651" s="22">
        <f t="shared" si="1423"/>
        <v>58.048764652406547</v>
      </c>
      <c r="CI651" s="22">
        <f t="shared" si="1424"/>
        <v>40.171944611513823</v>
      </c>
      <c r="CJ651" s="22">
        <f t="shared" si="1425"/>
        <v>55.579967330769463</v>
      </c>
      <c r="CK651" s="22">
        <f t="shared" si="1426"/>
        <v>49.033916508968595</v>
      </c>
    </row>
    <row r="652" spans="1:89" x14ac:dyDescent="0.25">
      <c r="A652" t="str">
        <f>VLOOKUP($C652,'Tech Pallet'!$A:$J,10,0)</f>
        <v>PIC</v>
      </c>
      <c r="B652" s="30" t="str">
        <f>VLOOKUP(C652,'Tech Pallet'!A:I,3,0)</f>
        <v>Talenti</v>
      </c>
      <c r="C652" s="12">
        <f>VLOOKUP($D652,'DU -UCC'!B:C,2,0)</f>
        <v>68862399</v>
      </c>
      <c r="D652" s="94">
        <v>10076840000767</v>
      </c>
      <c r="E652" s="95" t="s">
        <v>284</v>
      </c>
      <c r="S652" s="95">
        <v>15524</v>
      </c>
      <c r="T652" s="95">
        <v>18986</v>
      </c>
      <c r="U652" s="95">
        <v>22580.624533029157</v>
      </c>
      <c r="V652" s="95">
        <v>22920.12021728218</v>
      </c>
      <c r="W652" s="95">
        <v>24835.160540798512</v>
      </c>
      <c r="X652" s="95">
        <v>27174.627782439638</v>
      </c>
      <c r="Y652" s="95">
        <v>23688.441397751445</v>
      </c>
      <c r="Z652" s="95">
        <v>20135.073161149638</v>
      </c>
      <c r="AA652" s="95">
        <v>20787.923295377954</v>
      </c>
      <c r="AB652" s="95">
        <v>19921.570522627153</v>
      </c>
      <c r="AC652" s="95">
        <v>18389.887873382133</v>
      </c>
      <c r="AD652" s="95">
        <v>12246.133697574429</v>
      </c>
      <c r="AE652" s="23">
        <f t="shared" si="1370"/>
        <v>247189.56302141224</v>
      </c>
      <c r="AF652">
        <f>VLOOKUP($C652,'Tech Pallet'!$A:$I,9,0)</f>
        <v>255</v>
      </c>
      <c r="AG652">
        <f>VLOOKUP($C652,'Tech Pallet'!$A:$H,8,0)</f>
        <v>3.7839999999999996E-3</v>
      </c>
      <c r="AH652" s="25">
        <f t="shared" si="1371"/>
        <v>0</v>
      </c>
      <c r="AI652" s="25">
        <f t="shared" si="1372"/>
        <v>247189.56302141224</v>
      </c>
      <c r="AJ652" s="8">
        <f t="shared" si="1373"/>
        <v>0</v>
      </c>
      <c r="AK652" s="21">
        <f t="shared" si="1374"/>
        <v>0</v>
      </c>
      <c r="AL652" s="20">
        <f t="shared" si="1375"/>
        <v>969.37083537808724</v>
      </c>
      <c r="AM652" s="21">
        <f t="shared" si="1376"/>
        <v>0</v>
      </c>
      <c r="AN652" s="21">
        <f t="shared" si="1377"/>
        <v>0</v>
      </c>
      <c r="AO652" s="21">
        <f t="shared" si="1378"/>
        <v>0</v>
      </c>
      <c r="AP652" s="21">
        <f t="shared" si="1379"/>
        <v>0</v>
      </c>
      <c r="AQ652" s="21">
        <f t="shared" si="1380"/>
        <v>0</v>
      </c>
      <c r="AR652" s="21">
        <f t="shared" si="1381"/>
        <v>0</v>
      </c>
      <c r="AS652" s="21">
        <f t="shared" si="1382"/>
        <v>0</v>
      </c>
      <c r="AT652" s="21">
        <f t="shared" si="1383"/>
        <v>0</v>
      </c>
      <c r="AU652" s="21">
        <f t="shared" si="1384"/>
        <v>0</v>
      </c>
      <c r="AV652" s="21">
        <f t="shared" si="1385"/>
        <v>0</v>
      </c>
      <c r="AW652" s="21">
        <f t="shared" si="1386"/>
        <v>0</v>
      </c>
      <c r="AX652" s="21">
        <f t="shared" si="1387"/>
        <v>0</v>
      </c>
      <c r="AY652" s="21">
        <f t="shared" si="1388"/>
        <v>60.878431372549016</v>
      </c>
      <c r="AZ652" s="21">
        <f t="shared" si="1389"/>
        <v>74.454901960784312</v>
      </c>
      <c r="BA652" s="21">
        <f t="shared" si="1390"/>
        <v>88.551468756977087</v>
      </c>
      <c r="BB652" s="21">
        <f t="shared" si="1391"/>
        <v>89.88282438149875</v>
      </c>
      <c r="BC652" s="21">
        <f t="shared" si="1392"/>
        <v>97.392786434503961</v>
      </c>
      <c r="BD652" s="21">
        <f t="shared" si="1393"/>
        <v>106.56716777427309</v>
      </c>
      <c r="BE652" s="21">
        <f t="shared" si="1394"/>
        <v>92.895848618633124</v>
      </c>
      <c r="BF652" s="21">
        <f t="shared" si="1395"/>
        <v>78.961071220194654</v>
      </c>
      <c r="BG652" s="21">
        <f t="shared" si="1396"/>
        <v>81.521267825011577</v>
      </c>
      <c r="BH652" s="21">
        <f t="shared" si="1397"/>
        <v>78.123805971086881</v>
      </c>
      <c r="BI652" s="21">
        <f t="shared" si="1398"/>
        <v>72.117207346596601</v>
      </c>
      <c r="BJ652" s="21">
        <f t="shared" si="1399"/>
        <v>48.024053715978155</v>
      </c>
      <c r="BK652" s="17">
        <f t="shared" si="1400"/>
        <v>0</v>
      </c>
      <c r="BL652" s="22">
        <f t="shared" si="1401"/>
        <v>0</v>
      </c>
      <c r="BM652" s="22">
        <f t="shared" si="1402"/>
        <v>935.36530647302379</v>
      </c>
      <c r="BN652" s="22">
        <f t="shared" si="1403"/>
        <v>0</v>
      </c>
      <c r="BO652" s="22">
        <f t="shared" si="1404"/>
        <v>0</v>
      </c>
      <c r="BP652" s="22">
        <f t="shared" si="1405"/>
        <v>0</v>
      </c>
      <c r="BQ652" s="22">
        <f t="shared" si="1406"/>
        <v>0</v>
      </c>
      <c r="BR652" s="22">
        <f t="shared" si="1407"/>
        <v>0</v>
      </c>
      <c r="BS652" s="22">
        <f t="shared" si="1408"/>
        <v>0</v>
      </c>
      <c r="BT652" s="22">
        <f t="shared" si="1409"/>
        <v>0</v>
      </c>
      <c r="BU652" s="22">
        <f t="shared" si="1410"/>
        <v>0</v>
      </c>
      <c r="BV652" s="22">
        <f t="shared" si="1411"/>
        <v>0</v>
      </c>
      <c r="BW652" s="22">
        <f t="shared" si="1412"/>
        <v>0</v>
      </c>
      <c r="BX652" s="22">
        <f t="shared" si="1413"/>
        <v>0</v>
      </c>
      <c r="BY652" s="22">
        <f t="shared" si="1414"/>
        <v>0</v>
      </c>
      <c r="BZ652" s="22">
        <f t="shared" si="1415"/>
        <v>58.742815999999991</v>
      </c>
      <c r="CA652" s="22">
        <f t="shared" si="1416"/>
        <v>71.843023999999986</v>
      </c>
      <c r="CB652" s="22">
        <f t="shared" si="1417"/>
        <v>85.445083232982327</v>
      </c>
      <c r="CC652" s="22">
        <f t="shared" si="1418"/>
        <v>86.729734902195759</v>
      </c>
      <c r="CD652" s="22">
        <f t="shared" si="1419"/>
        <v>93.976247486381553</v>
      </c>
      <c r="CE652" s="22">
        <f t="shared" si="1420"/>
        <v>102.82879152875158</v>
      </c>
      <c r="CF652" s="22">
        <f t="shared" si="1421"/>
        <v>89.637062249091457</v>
      </c>
      <c r="CG652" s="22">
        <f t="shared" si="1422"/>
        <v>76.191116841790219</v>
      </c>
      <c r="CH652" s="22">
        <f t="shared" si="1423"/>
        <v>78.661501749710169</v>
      </c>
      <c r="CI652" s="22">
        <f t="shared" si="1424"/>
        <v>75.383222857621135</v>
      </c>
      <c r="CJ652" s="22">
        <f t="shared" si="1425"/>
        <v>69.587335712877987</v>
      </c>
      <c r="CK652" s="22">
        <f t="shared" si="1426"/>
        <v>46.339369911621631</v>
      </c>
    </row>
    <row r="653" spans="1:89" x14ac:dyDescent="0.25">
      <c r="A653" t="str">
        <f>VLOOKUP($C653,'Tech Pallet'!$A:$J,10,0)</f>
        <v>PIC</v>
      </c>
      <c r="B653" s="30" t="str">
        <f>VLOOKUP(C653,'Tech Pallet'!A:I,3,0)</f>
        <v>Sundaes</v>
      </c>
      <c r="C653" s="12">
        <f>VLOOKUP($D653,'DU -UCC'!B:C,2,0)</f>
        <v>64394596</v>
      </c>
      <c r="D653" s="94">
        <v>10076840004314</v>
      </c>
      <c r="E653" s="95" t="s">
        <v>285</v>
      </c>
      <c r="S653" s="95">
        <v>2932</v>
      </c>
      <c r="T653" s="95">
        <v>4689</v>
      </c>
      <c r="U653" s="95">
        <v>7508.1847151878692</v>
      </c>
      <c r="V653" s="95">
        <v>8721.1318784674768</v>
      </c>
      <c r="W653" s="95">
        <v>10043.698357670328</v>
      </c>
      <c r="X653" s="95">
        <v>8401.3069466892557</v>
      </c>
      <c r="Y653" s="95">
        <v>11284.300946159145</v>
      </c>
      <c r="Z653" s="95">
        <v>6743.3777498238178</v>
      </c>
      <c r="AA653" s="95">
        <v>4518.9173372651303</v>
      </c>
      <c r="AB653" s="95">
        <v>3958.8070936692438</v>
      </c>
      <c r="AC653" s="95">
        <v>3831.9984258665645</v>
      </c>
      <c r="AD653" s="95">
        <v>2525.6017082546487</v>
      </c>
      <c r="AE653" s="23">
        <f t="shared" si="1370"/>
        <v>75158.325159053478</v>
      </c>
      <c r="AF653">
        <f>VLOOKUP($C653,'Tech Pallet'!$A:$I,9,0)</f>
        <v>240</v>
      </c>
      <c r="AG653">
        <f>VLOOKUP($C653,'Tech Pallet'!$A:$H,8,0)</f>
        <v>3.4159999999999998E-3</v>
      </c>
      <c r="AH653" s="25">
        <f t="shared" si="1371"/>
        <v>0</v>
      </c>
      <c r="AI653" s="25">
        <f t="shared" si="1372"/>
        <v>75158.325159053478</v>
      </c>
      <c r="AJ653" s="8">
        <f t="shared" si="1373"/>
        <v>0</v>
      </c>
      <c r="AK653" s="21">
        <f t="shared" si="1374"/>
        <v>0</v>
      </c>
      <c r="AL653" s="20">
        <f t="shared" si="1375"/>
        <v>313.15968816272283</v>
      </c>
      <c r="AM653" s="21">
        <f t="shared" si="1376"/>
        <v>0</v>
      </c>
      <c r="AN653" s="21">
        <f t="shared" si="1377"/>
        <v>0</v>
      </c>
      <c r="AO653" s="21">
        <f t="shared" si="1378"/>
        <v>0</v>
      </c>
      <c r="AP653" s="21">
        <f t="shared" si="1379"/>
        <v>0</v>
      </c>
      <c r="AQ653" s="21">
        <f t="shared" si="1380"/>
        <v>0</v>
      </c>
      <c r="AR653" s="21">
        <f t="shared" si="1381"/>
        <v>0</v>
      </c>
      <c r="AS653" s="21">
        <f t="shared" si="1382"/>
        <v>0</v>
      </c>
      <c r="AT653" s="21">
        <f t="shared" si="1383"/>
        <v>0</v>
      </c>
      <c r="AU653" s="21">
        <f t="shared" si="1384"/>
        <v>0</v>
      </c>
      <c r="AV653" s="21">
        <f t="shared" si="1385"/>
        <v>0</v>
      </c>
      <c r="AW653" s="21">
        <f t="shared" si="1386"/>
        <v>0</v>
      </c>
      <c r="AX653" s="21">
        <f t="shared" si="1387"/>
        <v>0</v>
      </c>
      <c r="AY653" s="21">
        <f t="shared" si="1388"/>
        <v>12.216666666666667</v>
      </c>
      <c r="AZ653" s="21">
        <f t="shared" si="1389"/>
        <v>19.537500000000001</v>
      </c>
      <c r="BA653" s="21">
        <f t="shared" si="1390"/>
        <v>31.284102979949456</v>
      </c>
      <c r="BB653" s="21">
        <f t="shared" si="1391"/>
        <v>36.338049493614484</v>
      </c>
      <c r="BC653" s="21">
        <f t="shared" si="1392"/>
        <v>41.848743156959699</v>
      </c>
      <c r="BD653" s="21">
        <f t="shared" si="1393"/>
        <v>35.005445611205232</v>
      </c>
      <c r="BE653" s="21">
        <f t="shared" si="1394"/>
        <v>47.017920608996434</v>
      </c>
      <c r="BF653" s="21">
        <f t="shared" si="1395"/>
        <v>28.097407290932573</v>
      </c>
      <c r="BG653" s="21">
        <f t="shared" si="1396"/>
        <v>18.828822238604708</v>
      </c>
      <c r="BH653" s="21">
        <f t="shared" si="1397"/>
        <v>16.495029556955181</v>
      </c>
      <c r="BI653" s="21">
        <f t="shared" si="1398"/>
        <v>15.966660107777352</v>
      </c>
      <c r="BJ653" s="21">
        <f t="shared" si="1399"/>
        <v>10.523340451061037</v>
      </c>
      <c r="BK653" s="17">
        <f t="shared" si="1400"/>
        <v>0</v>
      </c>
      <c r="BL653" s="22">
        <f t="shared" si="1401"/>
        <v>0</v>
      </c>
      <c r="BM653" s="22">
        <f t="shared" si="1402"/>
        <v>256.74083874332666</v>
      </c>
      <c r="BN653" s="22">
        <f t="shared" si="1403"/>
        <v>0</v>
      </c>
      <c r="BO653" s="22">
        <f t="shared" si="1404"/>
        <v>0</v>
      </c>
      <c r="BP653" s="22">
        <f t="shared" si="1405"/>
        <v>0</v>
      </c>
      <c r="BQ653" s="22">
        <f t="shared" si="1406"/>
        <v>0</v>
      </c>
      <c r="BR653" s="22">
        <f t="shared" si="1407"/>
        <v>0</v>
      </c>
      <c r="BS653" s="22">
        <f t="shared" si="1408"/>
        <v>0</v>
      </c>
      <c r="BT653" s="22">
        <f t="shared" si="1409"/>
        <v>0</v>
      </c>
      <c r="BU653" s="22">
        <f t="shared" si="1410"/>
        <v>0</v>
      </c>
      <c r="BV653" s="22">
        <f t="shared" si="1411"/>
        <v>0</v>
      </c>
      <c r="BW653" s="22">
        <f t="shared" si="1412"/>
        <v>0</v>
      </c>
      <c r="BX653" s="22">
        <f t="shared" si="1413"/>
        <v>0</v>
      </c>
      <c r="BY653" s="22">
        <f t="shared" si="1414"/>
        <v>0</v>
      </c>
      <c r="BZ653" s="22">
        <f t="shared" si="1415"/>
        <v>10.015711999999999</v>
      </c>
      <c r="CA653" s="22">
        <f t="shared" si="1416"/>
        <v>16.017623999999998</v>
      </c>
      <c r="CB653" s="22">
        <f t="shared" si="1417"/>
        <v>25.647958987081758</v>
      </c>
      <c r="CC653" s="22">
        <f t="shared" si="1418"/>
        <v>29.791386496844897</v>
      </c>
      <c r="CD653" s="22">
        <f t="shared" si="1419"/>
        <v>34.30927358980184</v>
      </c>
      <c r="CE653" s="22">
        <f t="shared" si="1420"/>
        <v>28.698864529890496</v>
      </c>
      <c r="CF653" s="22">
        <f t="shared" si="1421"/>
        <v>38.547172032079636</v>
      </c>
      <c r="CG653" s="22">
        <f t="shared" si="1422"/>
        <v>23.035378393398162</v>
      </c>
      <c r="CH653" s="22">
        <f t="shared" si="1423"/>
        <v>15.436621624097684</v>
      </c>
      <c r="CI653" s="22">
        <f t="shared" si="1424"/>
        <v>13.523285031974137</v>
      </c>
      <c r="CJ653" s="22">
        <f t="shared" si="1425"/>
        <v>13.090106622760183</v>
      </c>
      <c r="CK653" s="22">
        <f t="shared" si="1426"/>
        <v>8.627455435397879</v>
      </c>
    </row>
    <row r="654" spans="1:89" x14ac:dyDescent="0.25">
      <c r="A654" t="str">
        <f>VLOOKUP($C654,'Tech Pallet'!$A:$J,10,0)</f>
        <v>PIC</v>
      </c>
      <c r="B654" s="30" t="str">
        <f>VLOOKUP(C654,'Tech Pallet'!A:I,3,0)</f>
        <v>TALENTI</v>
      </c>
      <c r="C654" s="12">
        <f>VLOOKUP($D654,'DU -UCC'!B:C,2,0)</f>
        <v>68729634</v>
      </c>
      <c r="D654" s="94">
        <v>10186852001123</v>
      </c>
      <c r="E654" s="95" t="s">
        <v>286</v>
      </c>
      <c r="S654" s="95">
        <v>4980</v>
      </c>
      <c r="T654" s="95">
        <v>9690</v>
      </c>
      <c r="U654" s="95">
        <v>11900.974576091805</v>
      </c>
      <c r="V654" s="95">
        <v>13761.608161269987</v>
      </c>
      <c r="W654" s="95">
        <v>12803.491080093876</v>
      </c>
      <c r="X654" s="95">
        <v>14755.068826910448</v>
      </c>
      <c r="Y654" s="95">
        <v>12094.839881679556</v>
      </c>
      <c r="Z654" s="95">
        <v>10014.16338560419</v>
      </c>
      <c r="AA654" s="95">
        <v>10986.677598358441</v>
      </c>
      <c r="AB654" s="95">
        <v>10270.275018586506</v>
      </c>
      <c r="AC654" s="95">
        <v>9480.9302809592937</v>
      </c>
      <c r="AD654" s="95">
        <v>6478.3218799764736</v>
      </c>
      <c r="AE654" s="23">
        <f t="shared" si="1370"/>
        <v>127216.35068953056</v>
      </c>
      <c r="AF654">
        <f>VLOOKUP($C654,'Tech Pallet'!$A:$I,9,0)</f>
        <v>255</v>
      </c>
      <c r="AG654">
        <f>VLOOKUP($C654,'Tech Pallet'!$A:$H,8,0)</f>
        <v>3.552E-3</v>
      </c>
      <c r="AH654" s="25">
        <f t="shared" si="1371"/>
        <v>0</v>
      </c>
      <c r="AI654" s="25">
        <f t="shared" si="1372"/>
        <v>127216.35068953056</v>
      </c>
      <c r="AJ654" s="8">
        <f t="shared" si="1373"/>
        <v>0</v>
      </c>
      <c r="AK654" s="21">
        <f t="shared" si="1374"/>
        <v>0</v>
      </c>
      <c r="AL654" s="20">
        <f t="shared" si="1375"/>
        <v>498.88764976286495</v>
      </c>
      <c r="AM654" s="21">
        <f t="shared" si="1376"/>
        <v>0</v>
      </c>
      <c r="AN654" s="21">
        <f t="shared" si="1377"/>
        <v>0</v>
      </c>
      <c r="AO654" s="21">
        <f t="shared" si="1378"/>
        <v>0</v>
      </c>
      <c r="AP654" s="21">
        <f t="shared" si="1379"/>
        <v>0</v>
      </c>
      <c r="AQ654" s="21">
        <f t="shared" si="1380"/>
        <v>0</v>
      </c>
      <c r="AR654" s="21">
        <f t="shared" si="1381"/>
        <v>0</v>
      </c>
      <c r="AS654" s="21">
        <f t="shared" si="1382"/>
        <v>0</v>
      </c>
      <c r="AT654" s="21">
        <f t="shared" si="1383"/>
        <v>0</v>
      </c>
      <c r="AU654" s="21">
        <f t="shared" si="1384"/>
        <v>0</v>
      </c>
      <c r="AV654" s="21">
        <f t="shared" si="1385"/>
        <v>0</v>
      </c>
      <c r="AW654" s="21">
        <f t="shared" si="1386"/>
        <v>0</v>
      </c>
      <c r="AX654" s="21">
        <f t="shared" si="1387"/>
        <v>0</v>
      </c>
      <c r="AY654" s="21">
        <f t="shared" si="1388"/>
        <v>19.529411764705884</v>
      </c>
      <c r="AZ654" s="21">
        <f t="shared" si="1389"/>
        <v>38</v>
      </c>
      <c r="BA654" s="21">
        <f t="shared" si="1390"/>
        <v>46.670488533693351</v>
      </c>
      <c r="BB654" s="21">
        <f t="shared" si="1391"/>
        <v>53.967090828509754</v>
      </c>
      <c r="BC654" s="21">
        <f t="shared" si="1392"/>
        <v>50.20976894154461</v>
      </c>
      <c r="BD654" s="21">
        <f t="shared" si="1393"/>
        <v>57.863015007491953</v>
      </c>
      <c r="BE654" s="21">
        <f t="shared" si="1394"/>
        <v>47.430744634037474</v>
      </c>
      <c r="BF654" s="21">
        <f t="shared" si="1395"/>
        <v>39.271228963153689</v>
      </c>
      <c r="BG654" s="21">
        <f t="shared" si="1396"/>
        <v>43.085010189640947</v>
      </c>
      <c r="BH654" s="21">
        <f t="shared" si="1397"/>
        <v>40.275588308182378</v>
      </c>
      <c r="BI654" s="21">
        <f t="shared" si="1398"/>
        <v>37.180118748859975</v>
      </c>
      <c r="BJ654" s="21">
        <f t="shared" si="1399"/>
        <v>25.405183843044995</v>
      </c>
      <c r="BK654" s="17">
        <f t="shared" si="1400"/>
        <v>0</v>
      </c>
      <c r="BL654" s="22">
        <f t="shared" si="1401"/>
        <v>0</v>
      </c>
      <c r="BM654" s="22">
        <f t="shared" si="1402"/>
        <v>451.87247764921256</v>
      </c>
      <c r="BN654" s="22">
        <f t="shared" si="1403"/>
        <v>0</v>
      </c>
      <c r="BO654" s="22">
        <f t="shared" si="1404"/>
        <v>0</v>
      </c>
      <c r="BP654" s="22">
        <f t="shared" si="1405"/>
        <v>0</v>
      </c>
      <c r="BQ654" s="22">
        <f t="shared" si="1406"/>
        <v>0</v>
      </c>
      <c r="BR654" s="22">
        <f t="shared" si="1407"/>
        <v>0</v>
      </c>
      <c r="BS654" s="22">
        <f t="shared" si="1408"/>
        <v>0</v>
      </c>
      <c r="BT654" s="22">
        <f t="shared" si="1409"/>
        <v>0</v>
      </c>
      <c r="BU654" s="22">
        <f t="shared" si="1410"/>
        <v>0</v>
      </c>
      <c r="BV654" s="22">
        <f t="shared" si="1411"/>
        <v>0</v>
      </c>
      <c r="BW654" s="22">
        <f t="shared" si="1412"/>
        <v>0</v>
      </c>
      <c r="BX654" s="22">
        <f t="shared" si="1413"/>
        <v>0</v>
      </c>
      <c r="BY654" s="22">
        <f t="shared" si="1414"/>
        <v>0</v>
      </c>
      <c r="BZ654" s="22">
        <f t="shared" si="1415"/>
        <v>17.688960000000002</v>
      </c>
      <c r="CA654" s="22">
        <f t="shared" si="1416"/>
        <v>34.418880000000001</v>
      </c>
      <c r="CB654" s="22">
        <f t="shared" si="1417"/>
        <v>42.272261694278093</v>
      </c>
      <c r="CC654" s="22">
        <f t="shared" si="1418"/>
        <v>48.881232188830992</v>
      </c>
      <c r="CD654" s="22">
        <f t="shared" si="1419"/>
        <v>45.47800031649345</v>
      </c>
      <c r="CE654" s="22">
        <f t="shared" si="1420"/>
        <v>52.410004473185914</v>
      </c>
      <c r="CF654" s="22">
        <f t="shared" si="1421"/>
        <v>42.960871259725785</v>
      </c>
      <c r="CG654" s="22">
        <f t="shared" si="1422"/>
        <v>35.570308345666085</v>
      </c>
      <c r="CH654" s="22">
        <f t="shared" si="1423"/>
        <v>39.024678829369186</v>
      </c>
      <c r="CI654" s="22">
        <f t="shared" si="1424"/>
        <v>36.48001686601927</v>
      </c>
      <c r="CJ654" s="22">
        <f t="shared" si="1425"/>
        <v>33.676264357967412</v>
      </c>
      <c r="CK654" s="22">
        <f t="shared" si="1426"/>
        <v>23.010999317676436</v>
      </c>
    </row>
    <row r="655" spans="1:89" x14ac:dyDescent="0.25">
      <c r="A655" t="str">
        <f>VLOOKUP($C655,'Tech Pallet'!$A:$J,10,0)</f>
        <v>PIC</v>
      </c>
      <c r="B655" s="30" t="str">
        <f>VLOOKUP(C655,'Tech Pallet'!A:I,3,0)</f>
        <v>Topped</v>
      </c>
      <c r="C655" s="12">
        <f>VLOOKUP($D655,'DU -UCC'!B:C,2,0)</f>
        <v>68649097</v>
      </c>
      <c r="D655" s="94">
        <v>10076840003560</v>
      </c>
      <c r="E655" s="95" t="s">
        <v>287</v>
      </c>
      <c r="S655" s="95">
        <v>9781</v>
      </c>
      <c r="T655" s="95">
        <v>13263</v>
      </c>
      <c r="U655" s="95">
        <v>18132.061966482041</v>
      </c>
      <c r="V655" s="95">
        <v>14274.447297083017</v>
      </c>
      <c r="W655" s="95">
        <v>14854.736954121434</v>
      </c>
      <c r="X655" s="95">
        <v>15821.15613215204</v>
      </c>
      <c r="Y655" s="95">
        <v>14704.043264838376</v>
      </c>
      <c r="Z655" s="95">
        <v>15278.652918022079</v>
      </c>
      <c r="AA655" s="95">
        <v>11864.655797350355</v>
      </c>
      <c r="AB655" s="95">
        <v>11480.741143990912</v>
      </c>
      <c r="AC655" s="95">
        <v>10367.15227478483</v>
      </c>
      <c r="AD655" s="95">
        <v>10550.499111023724</v>
      </c>
      <c r="AE655" s="23">
        <f t="shared" si="1370"/>
        <v>160372.14685984881</v>
      </c>
      <c r="AF655">
        <f>VLOOKUP($C655,'Tech Pallet'!$A:$I,9,0)</f>
        <v>240</v>
      </c>
      <c r="AG655">
        <f>VLOOKUP($C655,'Tech Pallet'!$A:$H,8,0)</f>
        <v>3.5999999999999999E-3</v>
      </c>
      <c r="AH655" s="25">
        <f t="shared" si="1371"/>
        <v>0</v>
      </c>
      <c r="AI655" s="25">
        <f t="shared" si="1372"/>
        <v>160372.14685984881</v>
      </c>
      <c r="AJ655" s="8">
        <f t="shared" si="1373"/>
        <v>0</v>
      </c>
      <c r="AK655" s="21">
        <f t="shared" si="1374"/>
        <v>0</v>
      </c>
      <c r="AL655" s="20">
        <f t="shared" si="1375"/>
        <v>668.21727858270344</v>
      </c>
      <c r="AM655" s="21">
        <f t="shared" si="1376"/>
        <v>0</v>
      </c>
      <c r="AN655" s="21">
        <f t="shared" si="1377"/>
        <v>0</v>
      </c>
      <c r="AO655" s="21">
        <f t="shared" si="1378"/>
        <v>0</v>
      </c>
      <c r="AP655" s="21">
        <f t="shared" si="1379"/>
        <v>0</v>
      </c>
      <c r="AQ655" s="21">
        <f t="shared" si="1380"/>
        <v>0</v>
      </c>
      <c r="AR655" s="21">
        <f t="shared" si="1381"/>
        <v>0</v>
      </c>
      <c r="AS655" s="21">
        <f t="shared" si="1382"/>
        <v>0</v>
      </c>
      <c r="AT655" s="21">
        <f t="shared" si="1383"/>
        <v>0</v>
      </c>
      <c r="AU655" s="21">
        <f t="shared" si="1384"/>
        <v>0</v>
      </c>
      <c r="AV655" s="21">
        <f t="shared" si="1385"/>
        <v>0</v>
      </c>
      <c r="AW655" s="21">
        <f t="shared" si="1386"/>
        <v>0</v>
      </c>
      <c r="AX655" s="21">
        <f t="shared" si="1387"/>
        <v>0</v>
      </c>
      <c r="AY655" s="21">
        <f t="shared" si="1388"/>
        <v>40.75416666666667</v>
      </c>
      <c r="AZ655" s="21">
        <f t="shared" si="1389"/>
        <v>55.262500000000003</v>
      </c>
      <c r="BA655" s="21">
        <f t="shared" si="1390"/>
        <v>75.550258193675162</v>
      </c>
      <c r="BB655" s="21">
        <f t="shared" si="1391"/>
        <v>59.476863737845903</v>
      </c>
      <c r="BC655" s="21">
        <f t="shared" si="1392"/>
        <v>61.894737308839311</v>
      </c>
      <c r="BD655" s="21">
        <f t="shared" si="1393"/>
        <v>65.921483883966829</v>
      </c>
      <c r="BE655" s="21">
        <f t="shared" si="1394"/>
        <v>61.266846936826568</v>
      </c>
      <c r="BF655" s="21">
        <f t="shared" si="1395"/>
        <v>63.661053825091997</v>
      </c>
      <c r="BG655" s="21">
        <f t="shared" si="1396"/>
        <v>49.436065822293145</v>
      </c>
      <c r="BH655" s="21">
        <f t="shared" si="1397"/>
        <v>47.836421433295463</v>
      </c>
      <c r="BI655" s="21">
        <f t="shared" si="1398"/>
        <v>43.196467811603462</v>
      </c>
      <c r="BJ655" s="21">
        <f t="shared" si="1399"/>
        <v>43.960412962598852</v>
      </c>
      <c r="BK655" s="17">
        <f t="shared" si="1400"/>
        <v>0</v>
      </c>
      <c r="BL655" s="22">
        <f t="shared" si="1401"/>
        <v>0</v>
      </c>
      <c r="BM655" s="22">
        <f t="shared" si="1402"/>
        <v>577.33972869545573</v>
      </c>
      <c r="BN655" s="22">
        <f t="shared" si="1403"/>
        <v>0</v>
      </c>
      <c r="BO655" s="22">
        <f t="shared" si="1404"/>
        <v>0</v>
      </c>
      <c r="BP655" s="22">
        <f t="shared" si="1405"/>
        <v>0</v>
      </c>
      <c r="BQ655" s="22">
        <f t="shared" si="1406"/>
        <v>0</v>
      </c>
      <c r="BR655" s="22">
        <f t="shared" si="1407"/>
        <v>0</v>
      </c>
      <c r="BS655" s="22">
        <f t="shared" si="1408"/>
        <v>0</v>
      </c>
      <c r="BT655" s="22">
        <f t="shared" si="1409"/>
        <v>0</v>
      </c>
      <c r="BU655" s="22">
        <f t="shared" si="1410"/>
        <v>0</v>
      </c>
      <c r="BV655" s="22">
        <f t="shared" si="1411"/>
        <v>0</v>
      </c>
      <c r="BW655" s="22">
        <f t="shared" si="1412"/>
        <v>0</v>
      </c>
      <c r="BX655" s="22">
        <f t="shared" si="1413"/>
        <v>0</v>
      </c>
      <c r="BY655" s="22">
        <f t="shared" si="1414"/>
        <v>0</v>
      </c>
      <c r="BZ655" s="22">
        <f t="shared" si="1415"/>
        <v>35.211599999999997</v>
      </c>
      <c r="CA655" s="22">
        <f t="shared" si="1416"/>
        <v>47.7468</v>
      </c>
      <c r="CB655" s="22">
        <f t="shared" si="1417"/>
        <v>65.27542307933534</v>
      </c>
      <c r="CC655" s="22">
        <f t="shared" si="1418"/>
        <v>51.388010269498864</v>
      </c>
      <c r="CD655" s="22">
        <f t="shared" si="1419"/>
        <v>53.477053034837162</v>
      </c>
      <c r="CE655" s="22">
        <f t="shared" si="1420"/>
        <v>56.956162075747343</v>
      </c>
      <c r="CF655" s="22">
        <f t="shared" si="1421"/>
        <v>52.934555753418152</v>
      </c>
      <c r="CG655" s="22">
        <f t="shared" si="1422"/>
        <v>55.003150504879478</v>
      </c>
      <c r="CH655" s="22">
        <f t="shared" si="1423"/>
        <v>42.712760870461274</v>
      </c>
      <c r="CI655" s="22">
        <f t="shared" si="1424"/>
        <v>41.330668118367285</v>
      </c>
      <c r="CJ655" s="22">
        <f t="shared" si="1425"/>
        <v>37.321748189225389</v>
      </c>
      <c r="CK655" s="22">
        <f t="shared" si="1426"/>
        <v>37.981796799685405</v>
      </c>
    </row>
    <row r="656" spans="1:89" x14ac:dyDescent="0.25">
      <c r="A656" t="str">
        <f>VLOOKUP($C656,'Tech Pallet'!$A:$J,10,0)</f>
        <v>NOV</v>
      </c>
      <c r="B656" s="30" t="str">
        <f>VLOOKUP(C656,'Tech Pallet'!A:I,3,0)</f>
        <v>MBG</v>
      </c>
      <c r="C656" s="12">
        <f>VLOOKUP($D656,'DU -UCC'!B:C,2,0)</f>
        <v>69700048</v>
      </c>
      <c r="D656" s="94">
        <v>10077567003451</v>
      </c>
      <c r="E656" s="95" t="s">
        <v>288</v>
      </c>
      <c r="S656" s="95">
        <v>5040</v>
      </c>
      <c r="T656" s="95">
        <v>7500</v>
      </c>
      <c r="U656" s="95">
        <v>9488.1522051394077</v>
      </c>
      <c r="V656" s="95">
        <v>15988.262434231074</v>
      </c>
      <c r="W656" s="95">
        <v>23705.464948392619</v>
      </c>
      <c r="X656" s="95">
        <v>18969.091283801088</v>
      </c>
      <c r="Y656" s="95">
        <v>22414.767143030367</v>
      </c>
      <c r="Z656" s="95">
        <v>18959.457067603966</v>
      </c>
      <c r="AA656" s="95">
        <v>14920.566199945251</v>
      </c>
      <c r="AB656" s="95">
        <v>10829.646874499453</v>
      </c>
      <c r="AC656" s="95">
        <v>8425.6844769009658</v>
      </c>
      <c r="AD656" s="95">
        <v>8528.4106694326929</v>
      </c>
      <c r="AE656" s="23">
        <f t="shared" si="1370"/>
        <v>164769.5033029769</v>
      </c>
      <c r="AF656">
        <f>VLOOKUP($C656,'Tech Pallet'!$A:$I,9,0)</f>
        <v>225</v>
      </c>
      <c r="AG656">
        <f>VLOOKUP($C656,'Tech Pallet'!$A:$H,8,0)</f>
        <v>2.7360000000000002E-3</v>
      </c>
      <c r="AH656" s="25">
        <f t="shared" si="1371"/>
        <v>0</v>
      </c>
      <c r="AI656" s="25">
        <f t="shared" si="1372"/>
        <v>164769.5033029769</v>
      </c>
      <c r="AJ656" s="8">
        <f t="shared" si="1373"/>
        <v>0</v>
      </c>
      <c r="AK656" s="21">
        <f t="shared" si="1374"/>
        <v>0</v>
      </c>
      <c r="AL656" s="20">
        <f t="shared" si="1375"/>
        <v>732.30890356878626</v>
      </c>
      <c r="AM656" s="21">
        <f t="shared" si="1376"/>
        <v>0</v>
      </c>
      <c r="AN656" s="21">
        <f t="shared" si="1377"/>
        <v>0</v>
      </c>
      <c r="AO656" s="21">
        <f t="shared" si="1378"/>
        <v>0</v>
      </c>
      <c r="AP656" s="21">
        <f t="shared" si="1379"/>
        <v>0</v>
      </c>
      <c r="AQ656" s="21">
        <f t="shared" si="1380"/>
        <v>0</v>
      </c>
      <c r="AR656" s="21">
        <f t="shared" si="1381"/>
        <v>0</v>
      </c>
      <c r="AS656" s="21">
        <f t="shared" si="1382"/>
        <v>0</v>
      </c>
      <c r="AT656" s="21">
        <f t="shared" si="1383"/>
        <v>0</v>
      </c>
      <c r="AU656" s="21">
        <f t="shared" si="1384"/>
        <v>0</v>
      </c>
      <c r="AV656" s="21">
        <f t="shared" si="1385"/>
        <v>0</v>
      </c>
      <c r="AW656" s="21">
        <f t="shared" si="1386"/>
        <v>0</v>
      </c>
      <c r="AX656" s="21">
        <f t="shared" si="1387"/>
        <v>0</v>
      </c>
      <c r="AY656" s="21">
        <f t="shared" si="1388"/>
        <v>22.4</v>
      </c>
      <c r="AZ656" s="21">
        <f t="shared" si="1389"/>
        <v>33.333333333333336</v>
      </c>
      <c r="BA656" s="21">
        <f t="shared" si="1390"/>
        <v>42.169565356175148</v>
      </c>
      <c r="BB656" s="21">
        <f t="shared" si="1391"/>
        <v>71.05894415213811</v>
      </c>
      <c r="BC656" s="21">
        <f t="shared" si="1392"/>
        <v>105.35762199285608</v>
      </c>
      <c r="BD656" s="21">
        <f t="shared" si="1393"/>
        <v>84.307072372449284</v>
      </c>
      <c r="BE656" s="21">
        <f t="shared" si="1394"/>
        <v>99.621187302357185</v>
      </c>
      <c r="BF656" s="21">
        <f t="shared" si="1395"/>
        <v>84.264253633795406</v>
      </c>
      <c r="BG656" s="21">
        <f t="shared" si="1396"/>
        <v>66.313627555312223</v>
      </c>
      <c r="BH656" s="21">
        <f t="shared" si="1397"/>
        <v>48.131763886664231</v>
      </c>
      <c r="BI656" s="21">
        <f t="shared" si="1398"/>
        <v>37.447486564004294</v>
      </c>
      <c r="BJ656" s="21">
        <f t="shared" si="1399"/>
        <v>37.904047419700859</v>
      </c>
      <c r="BK656" s="17">
        <f t="shared" si="1400"/>
        <v>0</v>
      </c>
      <c r="BL656" s="22">
        <f t="shared" si="1401"/>
        <v>0</v>
      </c>
      <c r="BM656" s="22">
        <f t="shared" si="1402"/>
        <v>450.80936103694484</v>
      </c>
      <c r="BN656" s="22">
        <f t="shared" si="1403"/>
        <v>0</v>
      </c>
      <c r="BO656" s="22">
        <f t="shared" si="1404"/>
        <v>0</v>
      </c>
      <c r="BP656" s="22">
        <f t="shared" si="1405"/>
        <v>0</v>
      </c>
      <c r="BQ656" s="22">
        <f t="shared" si="1406"/>
        <v>0</v>
      </c>
      <c r="BR656" s="22">
        <f t="shared" si="1407"/>
        <v>0</v>
      </c>
      <c r="BS656" s="22">
        <f t="shared" si="1408"/>
        <v>0</v>
      </c>
      <c r="BT656" s="22">
        <f t="shared" si="1409"/>
        <v>0</v>
      </c>
      <c r="BU656" s="22">
        <f t="shared" si="1410"/>
        <v>0</v>
      </c>
      <c r="BV656" s="22">
        <f t="shared" si="1411"/>
        <v>0</v>
      </c>
      <c r="BW656" s="22">
        <f t="shared" si="1412"/>
        <v>0</v>
      </c>
      <c r="BX656" s="22">
        <f t="shared" si="1413"/>
        <v>0</v>
      </c>
      <c r="BY656" s="22">
        <f t="shared" si="1414"/>
        <v>0</v>
      </c>
      <c r="BZ656" s="22">
        <f t="shared" si="1415"/>
        <v>13.789440000000001</v>
      </c>
      <c r="CA656" s="22">
        <f t="shared" si="1416"/>
        <v>20.52</v>
      </c>
      <c r="CB656" s="22">
        <f t="shared" si="1417"/>
        <v>25.959584433261419</v>
      </c>
      <c r="CC656" s="22">
        <f t="shared" si="1418"/>
        <v>43.743886020056223</v>
      </c>
      <c r="CD656" s="22">
        <f t="shared" si="1419"/>
        <v>64.858152098802208</v>
      </c>
      <c r="CE656" s="22">
        <f t="shared" si="1420"/>
        <v>51.89943375247978</v>
      </c>
      <c r="CF656" s="22">
        <f t="shared" si="1421"/>
        <v>61.326802903331085</v>
      </c>
      <c r="CG656" s="22">
        <f t="shared" si="1422"/>
        <v>51.873074536964452</v>
      </c>
      <c r="CH656" s="22">
        <f t="shared" si="1423"/>
        <v>40.822669123050211</v>
      </c>
      <c r="CI656" s="22">
        <f t="shared" si="1424"/>
        <v>29.629913848630505</v>
      </c>
      <c r="CJ656" s="22">
        <f t="shared" si="1425"/>
        <v>23.052672728801042</v>
      </c>
      <c r="CK656" s="22">
        <f t="shared" si="1426"/>
        <v>23.333731591567847</v>
      </c>
    </row>
    <row r="657" spans="1:89" x14ac:dyDescent="0.25">
      <c r="A657" t="str">
        <f>VLOOKUP($C657,'Tech Pallet'!$A:$J,10,0)</f>
        <v>NOV</v>
      </c>
      <c r="B657" s="30" t="str">
        <f>VLOOKUP(C657,'Tech Pallet'!A:I,3,0)</f>
        <v>MBG</v>
      </c>
      <c r="C657" s="12">
        <f>VLOOKUP($D657,'DU -UCC'!B:C,2,0)</f>
        <v>69551489</v>
      </c>
      <c r="D657" s="94">
        <v>10041000004268</v>
      </c>
      <c r="E657" s="95" t="s">
        <v>289</v>
      </c>
      <c r="S657" s="95">
        <v>8330</v>
      </c>
      <c r="T657" s="95">
        <v>12802</v>
      </c>
      <c r="U657" s="95">
        <v>11404.810080970667</v>
      </c>
      <c r="V657" s="95">
        <v>15718.532841136897</v>
      </c>
      <c r="W657" s="95">
        <v>15250.365185129989</v>
      </c>
      <c r="X657" s="95">
        <v>17118.564532246579</v>
      </c>
      <c r="Y657" s="95">
        <v>13992.462181893834</v>
      </c>
      <c r="Z657" s="95">
        <v>12398.131322281495</v>
      </c>
      <c r="AA657" s="95">
        <v>10689.712843555122</v>
      </c>
      <c r="AB657" s="95">
        <v>7504.2566087004752</v>
      </c>
      <c r="AC657" s="95">
        <v>6920.0098082024761</v>
      </c>
      <c r="AD657" s="95">
        <v>5569.8720556425587</v>
      </c>
      <c r="AE657" s="23">
        <f t="shared" si="1370"/>
        <v>137698.71745976011</v>
      </c>
      <c r="AF657">
        <f>VLOOKUP($C657,'Tech Pallet'!$A:$I,9,0)</f>
        <v>154</v>
      </c>
      <c r="AG657">
        <f>VLOOKUP($C657,'Tech Pallet'!$A:$H,8,0)</f>
        <v>3.8959999999999997E-3</v>
      </c>
      <c r="AH657" s="25">
        <f t="shared" si="1371"/>
        <v>0</v>
      </c>
      <c r="AI657" s="25">
        <f t="shared" si="1372"/>
        <v>137698.71745976011</v>
      </c>
      <c r="AJ657" s="8">
        <f t="shared" si="1373"/>
        <v>0</v>
      </c>
      <c r="AK657" s="21">
        <f t="shared" si="1374"/>
        <v>0</v>
      </c>
      <c r="AL657" s="20">
        <f t="shared" si="1375"/>
        <v>894.14751597246823</v>
      </c>
      <c r="AM657" s="21">
        <f t="shared" si="1376"/>
        <v>0</v>
      </c>
      <c r="AN657" s="21">
        <f t="shared" si="1377"/>
        <v>0</v>
      </c>
      <c r="AO657" s="21">
        <f t="shared" si="1378"/>
        <v>0</v>
      </c>
      <c r="AP657" s="21">
        <f t="shared" si="1379"/>
        <v>0</v>
      </c>
      <c r="AQ657" s="21">
        <f t="shared" si="1380"/>
        <v>0</v>
      </c>
      <c r="AR657" s="21">
        <f t="shared" si="1381"/>
        <v>0</v>
      </c>
      <c r="AS657" s="21">
        <f t="shared" si="1382"/>
        <v>0</v>
      </c>
      <c r="AT657" s="21">
        <f t="shared" si="1383"/>
        <v>0</v>
      </c>
      <c r="AU657" s="21">
        <f t="shared" si="1384"/>
        <v>0</v>
      </c>
      <c r="AV657" s="21">
        <f t="shared" si="1385"/>
        <v>0</v>
      </c>
      <c r="AW657" s="21">
        <f t="shared" si="1386"/>
        <v>0</v>
      </c>
      <c r="AX657" s="21">
        <f t="shared" si="1387"/>
        <v>0</v>
      </c>
      <c r="AY657" s="21">
        <f t="shared" si="1388"/>
        <v>54.090909090909093</v>
      </c>
      <c r="AZ657" s="21">
        <f t="shared" si="1389"/>
        <v>83.129870129870127</v>
      </c>
      <c r="BA657" s="21">
        <f t="shared" si="1390"/>
        <v>74.057208317991339</v>
      </c>
      <c r="BB657" s="21">
        <f t="shared" si="1391"/>
        <v>102.06839507231751</v>
      </c>
      <c r="BC657" s="21">
        <f t="shared" si="1392"/>
        <v>99.028345357986936</v>
      </c>
      <c r="BD657" s="21">
        <f t="shared" si="1393"/>
        <v>111.15950994965311</v>
      </c>
      <c r="BE657" s="21">
        <f t="shared" si="1394"/>
        <v>90.860144038271656</v>
      </c>
      <c r="BF657" s="21">
        <f t="shared" si="1395"/>
        <v>80.507346248581143</v>
      </c>
      <c r="BG657" s="21">
        <f t="shared" si="1396"/>
        <v>69.413719763344943</v>
      </c>
      <c r="BH657" s="21">
        <f t="shared" si="1397"/>
        <v>48.728939017535552</v>
      </c>
      <c r="BI657" s="21">
        <f t="shared" si="1398"/>
        <v>44.935128624691401</v>
      </c>
      <c r="BJ657" s="21">
        <f t="shared" si="1399"/>
        <v>36.168000361315315</v>
      </c>
      <c r="BK657" s="17">
        <f t="shared" si="1400"/>
        <v>0</v>
      </c>
      <c r="BL657" s="22">
        <f t="shared" si="1401"/>
        <v>0</v>
      </c>
      <c r="BM657" s="22">
        <f t="shared" si="1402"/>
        <v>536.47420322322535</v>
      </c>
      <c r="BN657" s="22">
        <f t="shared" si="1403"/>
        <v>0</v>
      </c>
      <c r="BO657" s="22">
        <f t="shared" si="1404"/>
        <v>0</v>
      </c>
      <c r="BP657" s="22">
        <f t="shared" si="1405"/>
        <v>0</v>
      </c>
      <c r="BQ657" s="22">
        <f t="shared" si="1406"/>
        <v>0</v>
      </c>
      <c r="BR657" s="22">
        <f t="shared" si="1407"/>
        <v>0</v>
      </c>
      <c r="BS657" s="22">
        <f t="shared" si="1408"/>
        <v>0</v>
      </c>
      <c r="BT657" s="22">
        <f t="shared" si="1409"/>
        <v>0</v>
      </c>
      <c r="BU657" s="22">
        <f t="shared" si="1410"/>
        <v>0</v>
      </c>
      <c r="BV657" s="22">
        <f t="shared" si="1411"/>
        <v>0</v>
      </c>
      <c r="BW657" s="22">
        <f t="shared" si="1412"/>
        <v>0</v>
      </c>
      <c r="BX657" s="22">
        <f t="shared" si="1413"/>
        <v>0</v>
      </c>
      <c r="BY657" s="22">
        <f t="shared" si="1414"/>
        <v>0</v>
      </c>
      <c r="BZ657" s="22">
        <f t="shared" si="1415"/>
        <v>32.453679999999999</v>
      </c>
      <c r="CA657" s="22">
        <f t="shared" si="1416"/>
        <v>49.876591999999995</v>
      </c>
      <c r="CB657" s="22">
        <f t="shared" si="1417"/>
        <v>44.433140075461715</v>
      </c>
      <c r="CC657" s="22">
        <f t="shared" si="1418"/>
        <v>61.239403949069349</v>
      </c>
      <c r="CD657" s="22">
        <f t="shared" si="1419"/>
        <v>59.415422761266434</v>
      </c>
      <c r="CE657" s="22">
        <f t="shared" si="1420"/>
        <v>66.693927417632665</v>
      </c>
      <c r="CF657" s="22">
        <f t="shared" si="1421"/>
        <v>54.514632660658371</v>
      </c>
      <c r="CG657" s="22">
        <f t="shared" si="1422"/>
        <v>48.303119631608702</v>
      </c>
      <c r="CH657" s="22">
        <f t="shared" si="1423"/>
        <v>41.647121238490755</v>
      </c>
      <c r="CI657" s="22">
        <f t="shared" si="1424"/>
        <v>29.23658374749705</v>
      </c>
      <c r="CJ657" s="22">
        <f t="shared" si="1425"/>
        <v>26.960358212756844</v>
      </c>
      <c r="CK657" s="22">
        <f t="shared" si="1426"/>
        <v>21.700221528783409</v>
      </c>
    </row>
    <row r="658" spans="1:89" x14ac:dyDescent="0.25">
      <c r="A658" t="str">
        <f>VLOOKUP($C658,'Tech Pallet'!$A:$J,10,0)</f>
        <v>PIC</v>
      </c>
      <c r="B658" s="30" t="str">
        <f>VLOOKUP(C658,'Tech Pallet'!A:I,3,0)</f>
        <v>48oz</v>
      </c>
      <c r="C658" s="12">
        <f>VLOOKUP($D658,'DU -UCC'!B:C,2,0)</f>
        <v>68881265</v>
      </c>
      <c r="D658" s="94">
        <v>10077567003208</v>
      </c>
      <c r="E658" s="95" t="s">
        <v>290</v>
      </c>
      <c r="S658" s="95">
        <v>7348</v>
      </c>
      <c r="T658" s="95">
        <v>10893</v>
      </c>
      <c r="U658" s="95">
        <v>13702.229965852839</v>
      </c>
      <c r="V658" s="95">
        <v>13073.135685586898</v>
      </c>
      <c r="W658" s="95">
        <v>14996.73259654249</v>
      </c>
      <c r="X658" s="95">
        <v>16429.074909131741</v>
      </c>
      <c r="Y658" s="95">
        <v>15738.946680741015</v>
      </c>
      <c r="Z658" s="95">
        <v>13470.33123174098</v>
      </c>
      <c r="AA658" s="95">
        <v>11481.183875598075</v>
      </c>
      <c r="AB658" s="95">
        <v>12670.668666618301</v>
      </c>
      <c r="AC658" s="95">
        <v>12382.092195380592</v>
      </c>
      <c r="AD658" s="95">
        <v>9011.6099133050993</v>
      </c>
      <c r="AE658" s="23">
        <f t="shared" si="1370"/>
        <v>151197.00572049801</v>
      </c>
      <c r="AF658">
        <f>VLOOKUP($C658,'Tech Pallet'!$A:$I,9,0)</f>
        <v>176</v>
      </c>
      <c r="AG658">
        <f>VLOOKUP($C658,'Tech Pallet'!$A:$H,8,0)</f>
        <v>8.5199999999999998E-3</v>
      </c>
      <c r="AH658" s="25">
        <f t="shared" si="1371"/>
        <v>0</v>
      </c>
      <c r="AI658" s="25">
        <f t="shared" si="1372"/>
        <v>151197.00572049801</v>
      </c>
      <c r="AJ658" s="8">
        <f t="shared" si="1373"/>
        <v>0</v>
      </c>
      <c r="AK658" s="21">
        <f t="shared" si="1374"/>
        <v>0</v>
      </c>
      <c r="AL658" s="20">
        <f t="shared" si="1375"/>
        <v>859.07389613919327</v>
      </c>
      <c r="AM658" s="21">
        <f t="shared" si="1376"/>
        <v>0</v>
      </c>
      <c r="AN658" s="21">
        <f t="shared" si="1377"/>
        <v>0</v>
      </c>
      <c r="AO658" s="21">
        <f t="shared" si="1378"/>
        <v>0</v>
      </c>
      <c r="AP658" s="21">
        <f t="shared" si="1379"/>
        <v>0</v>
      </c>
      <c r="AQ658" s="21">
        <f t="shared" si="1380"/>
        <v>0</v>
      </c>
      <c r="AR658" s="21">
        <f t="shared" si="1381"/>
        <v>0</v>
      </c>
      <c r="AS658" s="21">
        <f t="shared" si="1382"/>
        <v>0</v>
      </c>
      <c r="AT658" s="21">
        <f t="shared" si="1383"/>
        <v>0</v>
      </c>
      <c r="AU658" s="21">
        <f t="shared" si="1384"/>
        <v>0</v>
      </c>
      <c r="AV658" s="21">
        <f t="shared" si="1385"/>
        <v>0</v>
      </c>
      <c r="AW658" s="21">
        <f t="shared" si="1386"/>
        <v>0</v>
      </c>
      <c r="AX658" s="21">
        <f t="shared" si="1387"/>
        <v>0</v>
      </c>
      <c r="AY658" s="21">
        <f t="shared" si="1388"/>
        <v>41.75</v>
      </c>
      <c r="AZ658" s="21">
        <f t="shared" si="1389"/>
        <v>61.892045454545453</v>
      </c>
      <c r="BA658" s="21">
        <f t="shared" si="1390"/>
        <v>77.853579351436579</v>
      </c>
      <c r="BB658" s="21">
        <f t="shared" si="1391"/>
        <v>74.279180031743735</v>
      </c>
      <c r="BC658" s="21">
        <f t="shared" si="1392"/>
        <v>85.208707934900517</v>
      </c>
      <c r="BD658" s="21">
        <f t="shared" si="1393"/>
        <v>93.347016529157614</v>
      </c>
      <c r="BE658" s="21">
        <f t="shared" si="1394"/>
        <v>89.42583341330122</v>
      </c>
      <c r="BF658" s="21">
        <f t="shared" si="1395"/>
        <v>76.535972907619211</v>
      </c>
      <c r="BG658" s="21">
        <f t="shared" si="1396"/>
        <v>65.233999293170882</v>
      </c>
      <c r="BH658" s="21">
        <f t="shared" si="1397"/>
        <v>71.992435605785801</v>
      </c>
      <c r="BI658" s="21">
        <f t="shared" si="1398"/>
        <v>70.352796564662455</v>
      </c>
      <c r="BJ658" s="21">
        <f t="shared" si="1399"/>
        <v>51.202329052869885</v>
      </c>
      <c r="BK658" s="17">
        <f t="shared" si="1400"/>
        <v>0</v>
      </c>
      <c r="BL658" s="22">
        <f t="shared" si="1401"/>
        <v>0</v>
      </c>
      <c r="BM658" s="22">
        <f t="shared" si="1402"/>
        <v>1288.1984887386429</v>
      </c>
      <c r="BN658" s="22">
        <f t="shared" si="1403"/>
        <v>0</v>
      </c>
      <c r="BO658" s="22">
        <f t="shared" si="1404"/>
        <v>0</v>
      </c>
      <c r="BP658" s="22">
        <f t="shared" si="1405"/>
        <v>0</v>
      </c>
      <c r="BQ658" s="22">
        <f t="shared" si="1406"/>
        <v>0</v>
      </c>
      <c r="BR658" s="22">
        <f t="shared" si="1407"/>
        <v>0</v>
      </c>
      <c r="BS658" s="22">
        <f t="shared" si="1408"/>
        <v>0</v>
      </c>
      <c r="BT658" s="22">
        <f t="shared" si="1409"/>
        <v>0</v>
      </c>
      <c r="BU658" s="22">
        <f t="shared" si="1410"/>
        <v>0</v>
      </c>
      <c r="BV658" s="22">
        <f t="shared" si="1411"/>
        <v>0</v>
      </c>
      <c r="BW658" s="22">
        <f t="shared" si="1412"/>
        <v>0</v>
      </c>
      <c r="BX658" s="22">
        <f t="shared" si="1413"/>
        <v>0</v>
      </c>
      <c r="BY658" s="22">
        <f t="shared" si="1414"/>
        <v>0</v>
      </c>
      <c r="BZ658" s="22">
        <f t="shared" si="1415"/>
        <v>62.604959999999998</v>
      </c>
      <c r="CA658" s="22">
        <f t="shared" si="1416"/>
        <v>92.808359999999993</v>
      </c>
      <c r="CB658" s="22">
        <f t="shared" si="1417"/>
        <v>116.74299930906619</v>
      </c>
      <c r="CC658" s="22">
        <f t="shared" si="1418"/>
        <v>111.38311604120037</v>
      </c>
      <c r="CD658" s="22">
        <f t="shared" si="1419"/>
        <v>127.77216172254201</v>
      </c>
      <c r="CE658" s="22">
        <f t="shared" si="1420"/>
        <v>139.97571822580244</v>
      </c>
      <c r="CF658" s="22">
        <f t="shared" si="1421"/>
        <v>134.09582571991345</v>
      </c>
      <c r="CG658" s="22">
        <f t="shared" si="1422"/>
        <v>114.76722209443315</v>
      </c>
      <c r="CH658" s="22">
        <f t="shared" si="1423"/>
        <v>97.819686620095595</v>
      </c>
      <c r="CI658" s="22">
        <f t="shared" si="1424"/>
        <v>107.95409703958792</v>
      </c>
      <c r="CJ658" s="22">
        <f t="shared" si="1425"/>
        <v>105.49542550464264</v>
      </c>
      <c r="CK658" s="22">
        <f t="shared" si="1426"/>
        <v>76.778916461359444</v>
      </c>
    </row>
    <row r="659" spans="1:89" x14ac:dyDescent="0.25">
      <c r="A659" t="str">
        <f>VLOOKUP($C659,'Tech Pallet'!$A:$J,10,0)</f>
        <v>NOV</v>
      </c>
      <c r="B659" s="30" t="str">
        <f>VLOOKUP(C659,'Tech Pallet'!A:I,3,0)</f>
        <v>B&amp;J Cups</v>
      </c>
      <c r="C659" s="12">
        <f>VLOOKUP($D659,'DU -UCC'!B:C,2,0)</f>
        <v>64413477</v>
      </c>
      <c r="D659" s="94">
        <v>10076840135551</v>
      </c>
      <c r="E659" s="95" t="s">
        <v>291</v>
      </c>
      <c r="S659" s="95">
        <v>6363</v>
      </c>
      <c r="T659" s="95">
        <v>6434</v>
      </c>
      <c r="U659" s="95">
        <v>7054.1496619075197</v>
      </c>
      <c r="V659" s="95">
        <v>8403.3518925053722</v>
      </c>
      <c r="W659" s="95">
        <v>6838.15029355769</v>
      </c>
      <c r="X659" s="95">
        <v>7420.9799705078121</v>
      </c>
      <c r="Y659" s="95">
        <v>9381.6653765069368</v>
      </c>
      <c r="Z659" s="95">
        <v>9058.9973573492498</v>
      </c>
      <c r="AA659" s="95">
        <v>8889.9452575583346</v>
      </c>
      <c r="AB659" s="95">
        <v>6364.7268227100813</v>
      </c>
      <c r="AC659" s="95">
        <v>7797.8701783863771</v>
      </c>
      <c r="AD659" s="95">
        <v>6379.5901783863774</v>
      </c>
      <c r="AE659" s="23">
        <f t="shared" si="1370"/>
        <v>90386.426989375774</v>
      </c>
      <c r="AF659">
        <f>VLOOKUP($C659,'Tech Pallet'!$A:$I,9,0)</f>
        <v>468</v>
      </c>
      <c r="AG659">
        <f>VLOOKUP($C659,'Tech Pallet'!$A:$H,8,0)</f>
        <v>1.4159999999999999E-3</v>
      </c>
      <c r="AH659" s="25">
        <f t="shared" si="1371"/>
        <v>0</v>
      </c>
      <c r="AI659" s="25">
        <f t="shared" si="1372"/>
        <v>90386.426989375774</v>
      </c>
      <c r="AJ659" s="8">
        <f t="shared" si="1373"/>
        <v>0</v>
      </c>
      <c r="AK659" s="21">
        <f t="shared" si="1374"/>
        <v>0</v>
      </c>
      <c r="AL659" s="20">
        <f t="shared" si="1375"/>
        <v>193.13339100293967</v>
      </c>
      <c r="AM659" s="21">
        <f t="shared" si="1376"/>
        <v>0</v>
      </c>
      <c r="AN659" s="21">
        <f t="shared" si="1377"/>
        <v>0</v>
      </c>
      <c r="AO659" s="21">
        <f t="shared" si="1378"/>
        <v>0</v>
      </c>
      <c r="AP659" s="21">
        <f t="shared" si="1379"/>
        <v>0</v>
      </c>
      <c r="AQ659" s="21">
        <f t="shared" si="1380"/>
        <v>0</v>
      </c>
      <c r="AR659" s="21">
        <f t="shared" si="1381"/>
        <v>0</v>
      </c>
      <c r="AS659" s="21">
        <f t="shared" si="1382"/>
        <v>0</v>
      </c>
      <c r="AT659" s="21">
        <f t="shared" si="1383"/>
        <v>0</v>
      </c>
      <c r="AU659" s="21">
        <f t="shared" si="1384"/>
        <v>0</v>
      </c>
      <c r="AV659" s="21">
        <f t="shared" si="1385"/>
        <v>0</v>
      </c>
      <c r="AW659" s="21">
        <f t="shared" si="1386"/>
        <v>0</v>
      </c>
      <c r="AX659" s="21">
        <f t="shared" si="1387"/>
        <v>0</v>
      </c>
      <c r="AY659" s="21">
        <f t="shared" si="1388"/>
        <v>13.596153846153847</v>
      </c>
      <c r="AZ659" s="21">
        <f t="shared" si="1389"/>
        <v>13.747863247863247</v>
      </c>
      <c r="BA659" s="21">
        <f t="shared" si="1390"/>
        <v>15.072969363050255</v>
      </c>
      <c r="BB659" s="21">
        <f t="shared" si="1391"/>
        <v>17.955880112190965</v>
      </c>
      <c r="BC659" s="21">
        <f t="shared" si="1392"/>
        <v>14.611432251191646</v>
      </c>
      <c r="BD659" s="21">
        <f t="shared" si="1393"/>
        <v>15.856794808777376</v>
      </c>
      <c r="BE659" s="21">
        <f t="shared" si="1394"/>
        <v>20.046293539544738</v>
      </c>
      <c r="BF659" s="21">
        <f t="shared" si="1395"/>
        <v>19.356831960147968</v>
      </c>
      <c r="BG659" s="21">
        <f t="shared" si="1396"/>
        <v>18.995609524697297</v>
      </c>
      <c r="BH659" s="21">
        <f t="shared" si="1397"/>
        <v>13.599843638269405</v>
      </c>
      <c r="BI659" s="21">
        <f t="shared" si="1398"/>
        <v>16.662115765782858</v>
      </c>
      <c r="BJ659" s="21">
        <f t="shared" si="1399"/>
        <v>13.631602945270037</v>
      </c>
      <c r="BK659" s="17">
        <f t="shared" si="1400"/>
        <v>0</v>
      </c>
      <c r="BL659" s="22">
        <f t="shared" si="1401"/>
        <v>0</v>
      </c>
      <c r="BM659" s="22">
        <f t="shared" si="1402"/>
        <v>127.9871806169561</v>
      </c>
      <c r="BN659" s="22">
        <f t="shared" si="1403"/>
        <v>0</v>
      </c>
      <c r="BO659" s="22">
        <f t="shared" si="1404"/>
        <v>0</v>
      </c>
      <c r="BP659" s="22">
        <f t="shared" si="1405"/>
        <v>0</v>
      </c>
      <c r="BQ659" s="22">
        <f t="shared" si="1406"/>
        <v>0</v>
      </c>
      <c r="BR659" s="22">
        <f t="shared" si="1407"/>
        <v>0</v>
      </c>
      <c r="BS659" s="22">
        <f t="shared" si="1408"/>
        <v>0</v>
      </c>
      <c r="BT659" s="22">
        <f t="shared" si="1409"/>
        <v>0</v>
      </c>
      <c r="BU659" s="22">
        <f t="shared" si="1410"/>
        <v>0</v>
      </c>
      <c r="BV659" s="22">
        <f t="shared" si="1411"/>
        <v>0</v>
      </c>
      <c r="BW659" s="22">
        <f t="shared" si="1412"/>
        <v>0</v>
      </c>
      <c r="BX659" s="22">
        <f t="shared" si="1413"/>
        <v>0</v>
      </c>
      <c r="BY659" s="22">
        <f t="shared" si="1414"/>
        <v>0</v>
      </c>
      <c r="BZ659" s="22">
        <f t="shared" si="1415"/>
        <v>9.0100079999999991</v>
      </c>
      <c r="CA659" s="22">
        <f t="shared" si="1416"/>
        <v>9.1105439999999991</v>
      </c>
      <c r="CB659" s="22">
        <f t="shared" si="1417"/>
        <v>9.9886759212610468</v>
      </c>
      <c r="CC659" s="22">
        <f t="shared" si="1418"/>
        <v>11.899146279787606</v>
      </c>
      <c r="CD659" s="22">
        <f t="shared" si="1419"/>
        <v>9.6828208156776885</v>
      </c>
      <c r="CE659" s="22">
        <f t="shared" si="1420"/>
        <v>10.508107638239062</v>
      </c>
      <c r="CF659" s="22">
        <f t="shared" si="1421"/>
        <v>13.284438173133822</v>
      </c>
      <c r="CG659" s="22">
        <f t="shared" si="1422"/>
        <v>12.827540258006538</v>
      </c>
      <c r="CH659" s="22">
        <f t="shared" si="1423"/>
        <v>12.5881624847026</v>
      </c>
      <c r="CI659" s="22">
        <f t="shared" si="1424"/>
        <v>9.0124531809574755</v>
      </c>
      <c r="CJ659" s="22">
        <f t="shared" si="1425"/>
        <v>11.04178417259511</v>
      </c>
      <c r="CK659" s="22">
        <f t="shared" si="1426"/>
        <v>9.0334996925951092</v>
      </c>
    </row>
    <row r="660" spans="1:89" x14ac:dyDescent="0.25">
      <c r="A660" t="str">
        <f>VLOOKUP($C660,'Tech Pallet'!$A:$J,10,0)</f>
        <v>PIC</v>
      </c>
      <c r="B660" s="30" t="str">
        <f>VLOOKUP(C660,'Tech Pallet'!A:I,3,0)</f>
        <v>Topped</v>
      </c>
      <c r="C660" s="12">
        <f>VLOOKUP($D660,'DU -UCC'!B:C,2,0)</f>
        <v>68354590</v>
      </c>
      <c r="D660" s="94">
        <v>10076840003072</v>
      </c>
      <c r="E660" s="95" t="s">
        <v>292</v>
      </c>
      <c r="S660" s="95">
        <v>7715</v>
      </c>
      <c r="T660" s="95">
        <v>8630</v>
      </c>
      <c r="U660" s="95">
        <v>12027.58768703179</v>
      </c>
      <c r="V660" s="95">
        <v>7403.1025189705051</v>
      </c>
      <c r="W660" s="95">
        <v>8561.0705739993173</v>
      </c>
      <c r="X660" s="95">
        <v>10264.278800225286</v>
      </c>
      <c r="Y660" s="95">
        <v>9966.199089814143</v>
      </c>
      <c r="Z660" s="95">
        <v>10090.805143033434</v>
      </c>
      <c r="AA660" s="95">
        <v>7547.8557531233992</v>
      </c>
      <c r="AB660" s="95">
        <v>6575.8305639789642</v>
      </c>
      <c r="AC660" s="95">
        <v>5850.1652277691428</v>
      </c>
      <c r="AD660" s="95">
        <v>4209.2682931661757</v>
      </c>
      <c r="AE660" s="23">
        <f t="shared" si="1370"/>
        <v>98841.163651112147</v>
      </c>
      <c r="AF660">
        <f>VLOOKUP($C660,'Tech Pallet'!$A:$I,9,0)</f>
        <v>240</v>
      </c>
      <c r="AG660">
        <f>VLOOKUP($C660,'Tech Pallet'!$A:$H,8,0)</f>
        <v>3.5999999999999999E-3</v>
      </c>
      <c r="AH660" s="25">
        <f t="shared" si="1371"/>
        <v>0</v>
      </c>
      <c r="AI660" s="25">
        <f t="shared" si="1372"/>
        <v>98841.163651112147</v>
      </c>
      <c r="AJ660" s="8">
        <f t="shared" si="1373"/>
        <v>0</v>
      </c>
      <c r="AK660" s="21">
        <f t="shared" si="1374"/>
        <v>0</v>
      </c>
      <c r="AL660" s="20">
        <f t="shared" si="1375"/>
        <v>411.83818187963396</v>
      </c>
      <c r="AM660" s="21">
        <f t="shared" si="1376"/>
        <v>0</v>
      </c>
      <c r="AN660" s="21">
        <f t="shared" si="1377"/>
        <v>0</v>
      </c>
      <c r="AO660" s="21">
        <f t="shared" si="1378"/>
        <v>0</v>
      </c>
      <c r="AP660" s="21">
        <f t="shared" si="1379"/>
        <v>0</v>
      </c>
      <c r="AQ660" s="21">
        <f t="shared" si="1380"/>
        <v>0</v>
      </c>
      <c r="AR660" s="21">
        <f t="shared" si="1381"/>
        <v>0</v>
      </c>
      <c r="AS660" s="21">
        <f t="shared" si="1382"/>
        <v>0</v>
      </c>
      <c r="AT660" s="21">
        <f t="shared" si="1383"/>
        <v>0</v>
      </c>
      <c r="AU660" s="21">
        <f t="shared" si="1384"/>
        <v>0</v>
      </c>
      <c r="AV660" s="21">
        <f t="shared" si="1385"/>
        <v>0</v>
      </c>
      <c r="AW660" s="21">
        <f t="shared" si="1386"/>
        <v>0</v>
      </c>
      <c r="AX660" s="21">
        <f t="shared" si="1387"/>
        <v>0</v>
      </c>
      <c r="AY660" s="21">
        <f t="shared" si="1388"/>
        <v>32.145833333333336</v>
      </c>
      <c r="AZ660" s="21">
        <f t="shared" si="1389"/>
        <v>35.958333333333336</v>
      </c>
      <c r="BA660" s="21">
        <f t="shared" si="1390"/>
        <v>50.114948695965793</v>
      </c>
      <c r="BB660" s="21">
        <f t="shared" si="1391"/>
        <v>30.846260495710439</v>
      </c>
      <c r="BC660" s="21">
        <f t="shared" si="1392"/>
        <v>35.671127391663823</v>
      </c>
      <c r="BD660" s="21">
        <f t="shared" si="1393"/>
        <v>42.767828334272025</v>
      </c>
      <c r="BE660" s="21">
        <f t="shared" si="1394"/>
        <v>41.525829540892261</v>
      </c>
      <c r="BF660" s="21">
        <f t="shared" si="1395"/>
        <v>42.045021429305976</v>
      </c>
      <c r="BG660" s="21">
        <f t="shared" si="1396"/>
        <v>31.449398971347495</v>
      </c>
      <c r="BH660" s="21">
        <f t="shared" si="1397"/>
        <v>27.399294016579017</v>
      </c>
      <c r="BI660" s="21">
        <f t="shared" si="1398"/>
        <v>24.375688449038094</v>
      </c>
      <c r="BJ660" s="21">
        <f t="shared" si="1399"/>
        <v>17.538617888192398</v>
      </c>
      <c r="BK660" s="17">
        <f t="shared" si="1400"/>
        <v>0</v>
      </c>
      <c r="BL660" s="22">
        <f t="shared" si="1401"/>
        <v>0</v>
      </c>
      <c r="BM660" s="22">
        <f t="shared" si="1402"/>
        <v>355.82818914400372</v>
      </c>
      <c r="BN660" s="22">
        <f t="shared" si="1403"/>
        <v>0</v>
      </c>
      <c r="BO660" s="22">
        <f t="shared" si="1404"/>
        <v>0</v>
      </c>
      <c r="BP660" s="22">
        <f t="shared" si="1405"/>
        <v>0</v>
      </c>
      <c r="BQ660" s="22">
        <f t="shared" si="1406"/>
        <v>0</v>
      </c>
      <c r="BR660" s="22">
        <f t="shared" si="1407"/>
        <v>0</v>
      </c>
      <c r="BS660" s="22">
        <f t="shared" si="1408"/>
        <v>0</v>
      </c>
      <c r="BT660" s="22">
        <f t="shared" si="1409"/>
        <v>0</v>
      </c>
      <c r="BU660" s="22">
        <f t="shared" si="1410"/>
        <v>0</v>
      </c>
      <c r="BV660" s="22">
        <f t="shared" si="1411"/>
        <v>0</v>
      </c>
      <c r="BW660" s="22">
        <f t="shared" si="1412"/>
        <v>0</v>
      </c>
      <c r="BX660" s="22">
        <f t="shared" si="1413"/>
        <v>0</v>
      </c>
      <c r="BY660" s="22">
        <f t="shared" si="1414"/>
        <v>0</v>
      </c>
      <c r="BZ660" s="22">
        <f t="shared" si="1415"/>
        <v>27.774000000000001</v>
      </c>
      <c r="CA660" s="22">
        <f t="shared" si="1416"/>
        <v>31.067999999999998</v>
      </c>
      <c r="CB660" s="22">
        <f t="shared" si="1417"/>
        <v>43.299315673314439</v>
      </c>
      <c r="CC660" s="22">
        <f t="shared" si="1418"/>
        <v>26.651169068293818</v>
      </c>
      <c r="CD660" s="22">
        <f t="shared" si="1419"/>
        <v>30.819854066397543</v>
      </c>
      <c r="CE660" s="22">
        <f t="shared" si="1420"/>
        <v>36.951403680811026</v>
      </c>
      <c r="CF660" s="22">
        <f t="shared" si="1421"/>
        <v>35.878316723330911</v>
      </c>
      <c r="CG660" s="22">
        <f t="shared" si="1422"/>
        <v>36.326898514920366</v>
      </c>
      <c r="CH660" s="22">
        <f t="shared" si="1423"/>
        <v>27.172280711244237</v>
      </c>
      <c r="CI660" s="22">
        <f t="shared" si="1424"/>
        <v>23.672990030324272</v>
      </c>
      <c r="CJ660" s="22">
        <f t="shared" si="1425"/>
        <v>21.060594819968912</v>
      </c>
      <c r="CK660" s="22">
        <f t="shared" si="1426"/>
        <v>15.153365855398231</v>
      </c>
    </row>
    <row r="661" spans="1:89" x14ac:dyDescent="0.25">
      <c r="A661" t="str">
        <f>VLOOKUP($C661,'Tech Pallet'!$A:$J,10,0)</f>
        <v>NOV</v>
      </c>
      <c r="B661" s="30" t="str">
        <f>VLOOKUP(C661,'Tech Pallet'!A:I,3,0)</f>
        <v>Yasso Poppables</v>
      </c>
      <c r="C661" s="12">
        <f>VLOOKUP($D661,'DU -UCC'!B:C,2,0)</f>
        <v>64325624</v>
      </c>
      <c r="D661" s="94">
        <v>10851035003040</v>
      </c>
      <c r="E661" s="95" t="s">
        <v>293</v>
      </c>
      <c r="S661" s="95">
        <v>3790</v>
      </c>
      <c r="T661" s="95">
        <v>3378</v>
      </c>
      <c r="U661" s="95">
        <v>4648.6589140943479</v>
      </c>
      <c r="V661" s="95">
        <v>5235.5854121103457</v>
      </c>
      <c r="W661" s="95">
        <v>5308.672405158688</v>
      </c>
      <c r="X661" s="95">
        <v>6559.3406840541711</v>
      </c>
      <c r="Y661" s="95">
        <v>5897.5003478327144</v>
      </c>
      <c r="Z661" s="95">
        <v>5972.2993685404308</v>
      </c>
      <c r="AA661" s="95">
        <v>4314.3446406315124</v>
      </c>
      <c r="AB661" s="95">
        <v>0</v>
      </c>
      <c r="AC661" s="95">
        <v>484.99296956035369</v>
      </c>
      <c r="AD661" s="95">
        <v>535.06296956035385</v>
      </c>
      <c r="AE661" s="23">
        <f t="shared" si="1370"/>
        <v>46124.45771154292</v>
      </c>
      <c r="AF661">
        <f>VLOOKUP($C661,'Tech Pallet'!$A:$I,9,0)</f>
        <v>200</v>
      </c>
      <c r="AG661">
        <f>VLOOKUP($C661,'Tech Pallet'!$A:$H,8,0)</f>
        <v>2.0200000000000001E-3</v>
      </c>
      <c r="AH661" s="25">
        <f t="shared" si="1371"/>
        <v>0</v>
      </c>
      <c r="AI661" s="25">
        <f t="shared" si="1372"/>
        <v>46124.45771154292</v>
      </c>
      <c r="AJ661" s="8">
        <f t="shared" si="1373"/>
        <v>0</v>
      </c>
      <c r="AK661" s="21">
        <f t="shared" si="1374"/>
        <v>0</v>
      </c>
      <c r="AL661" s="20">
        <f t="shared" si="1375"/>
        <v>230.6222885577146</v>
      </c>
      <c r="AM661" s="21">
        <f t="shared" si="1376"/>
        <v>0</v>
      </c>
      <c r="AN661" s="21">
        <f t="shared" si="1377"/>
        <v>0</v>
      </c>
      <c r="AO661" s="21">
        <f t="shared" si="1378"/>
        <v>0</v>
      </c>
      <c r="AP661" s="21">
        <f t="shared" si="1379"/>
        <v>0</v>
      </c>
      <c r="AQ661" s="21">
        <f t="shared" si="1380"/>
        <v>0</v>
      </c>
      <c r="AR661" s="21">
        <f t="shared" si="1381"/>
        <v>0</v>
      </c>
      <c r="AS661" s="21">
        <f t="shared" si="1382"/>
        <v>0</v>
      </c>
      <c r="AT661" s="21">
        <f t="shared" si="1383"/>
        <v>0</v>
      </c>
      <c r="AU661" s="21">
        <f t="shared" si="1384"/>
        <v>0</v>
      </c>
      <c r="AV661" s="21">
        <f t="shared" si="1385"/>
        <v>0</v>
      </c>
      <c r="AW661" s="21">
        <f t="shared" si="1386"/>
        <v>0</v>
      </c>
      <c r="AX661" s="21">
        <f t="shared" si="1387"/>
        <v>0</v>
      </c>
      <c r="AY661" s="21">
        <f t="shared" si="1388"/>
        <v>18.95</v>
      </c>
      <c r="AZ661" s="21">
        <f t="shared" si="1389"/>
        <v>16.89</v>
      </c>
      <c r="BA661" s="21">
        <f t="shared" si="1390"/>
        <v>23.24329457047174</v>
      </c>
      <c r="BB661" s="21">
        <f t="shared" si="1391"/>
        <v>26.177927060551728</v>
      </c>
      <c r="BC661" s="21">
        <f t="shared" si="1392"/>
        <v>26.543362025793439</v>
      </c>
      <c r="BD661" s="21">
        <f t="shared" si="1393"/>
        <v>32.796703420270859</v>
      </c>
      <c r="BE661" s="21">
        <f t="shared" si="1394"/>
        <v>29.487501739163573</v>
      </c>
      <c r="BF661" s="21">
        <f t="shared" si="1395"/>
        <v>29.861496842702152</v>
      </c>
      <c r="BG661" s="21">
        <f t="shared" si="1396"/>
        <v>21.571723203157561</v>
      </c>
      <c r="BH661" s="21">
        <f t="shared" si="1397"/>
        <v>0</v>
      </c>
      <c r="BI661" s="21">
        <f t="shared" si="1398"/>
        <v>2.4249648478017685</v>
      </c>
      <c r="BJ661" s="21">
        <f t="shared" si="1399"/>
        <v>2.6753148478017694</v>
      </c>
      <c r="BK661" s="17">
        <f t="shared" si="1400"/>
        <v>0</v>
      </c>
      <c r="BL661" s="22">
        <f t="shared" si="1401"/>
        <v>0</v>
      </c>
      <c r="BM661" s="22">
        <f t="shared" si="1402"/>
        <v>93.171404577316707</v>
      </c>
      <c r="BN661" s="22">
        <f t="shared" si="1403"/>
        <v>0</v>
      </c>
      <c r="BO661" s="22">
        <f t="shared" si="1404"/>
        <v>0</v>
      </c>
      <c r="BP661" s="22">
        <f t="shared" si="1405"/>
        <v>0</v>
      </c>
      <c r="BQ661" s="22">
        <f t="shared" si="1406"/>
        <v>0</v>
      </c>
      <c r="BR661" s="22">
        <f t="shared" si="1407"/>
        <v>0</v>
      </c>
      <c r="BS661" s="22">
        <f t="shared" si="1408"/>
        <v>0</v>
      </c>
      <c r="BT661" s="22">
        <f t="shared" si="1409"/>
        <v>0</v>
      </c>
      <c r="BU661" s="22">
        <f t="shared" si="1410"/>
        <v>0</v>
      </c>
      <c r="BV661" s="22">
        <f t="shared" si="1411"/>
        <v>0</v>
      </c>
      <c r="BW661" s="22">
        <f t="shared" si="1412"/>
        <v>0</v>
      </c>
      <c r="BX661" s="22">
        <f t="shared" si="1413"/>
        <v>0</v>
      </c>
      <c r="BY661" s="22">
        <f t="shared" si="1414"/>
        <v>0</v>
      </c>
      <c r="BZ661" s="22">
        <f t="shared" si="1415"/>
        <v>7.6558000000000002</v>
      </c>
      <c r="CA661" s="22">
        <f t="shared" si="1416"/>
        <v>6.8235600000000005</v>
      </c>
      <c r="CB661" s="22">
        <f t="shared" si="1417"/>
        <v>9.3902910064705836</v>
      </c>
      <c r="CC661" s="22">
        <f t="shared" si="1418"/>
        <v>10.575882532462899</v>
      </c>
      <c r="CD661" s="22">
        <f t="shared" si="1419"/>
        <v>10.723518258420551</v>
      </c>
      <c r="CE661" s="22">
        <f t="shared" si="1420"/>
        <v>13.249868181789425</v>
      </c>
      <c r="CF661" s="22">
        <f t="shared" si="1421"/>
        <v>11.912950702622084</v>
      </c>
      <c r="CG661" s="22">
        <f t="shared" si="1422"/>
        <v>12.064044724451671</v>
      </c>
      <c r="CH661" s="22">
        <f t="shared" si="1423"/>
        <v>8.7149761740756553</v>
      </c>
      <c r="CI661" s="22">
        <f t="shared" si="1424"/>
        <v>0</v>
      </c>
      <c r="CJ661" s="22">
        <f t="shared" si="1425"/>
        <v>0.97968579851191451</v>
      </c>
      <c r="CK661" s="22">
        <f t="shared" si="1426"/>
        <v>1.0808271985119149</v>
      </c>
    </row>
    <row r="662" spans="1:89" x14ac:dyDescent="0.25">
      <c r="A662" t="str">
        <f>VLOOKUP($C662,'Tech Pallet'!$A:$J,10,0)</f>
        <v>PIC</v>
      </c>
      <c r="B662" s="30" t="str">
        <f>VLOOKUP(C662,'Tech Pallet'!A:I,3,0)</f>
        <v>BJ PTS</v>
      </c>
      <c r="C662" s="12">
        <f>VLOOKUP($D662,'DU -UCC'!B:C,2,0)</f>
        <v>84136043</v>
      </c>
      <c r="D662" s="94">
        <v>10076840101549</v>
      </c>
      <c r="E662" s="95" t="s">
        <v>294</v>
      </c>
      <c r="S662" s="95">
        <v>10551</v>
      </c>
      <c r="T662" s="95">
        <v>13057</v>
      </c>
      <c r="U662" s="95">
        <v>17840.083627265376</v>
      </c>
      <c r="V662" s="95">
        <v>12545.820714551945</v>
      </c>
      <c r="W662" s="95">
        <v>15549.459718480439</v>
      </c>
      <c r="X662" s="95">
        <v>17033.411618399459</v>
      </c>
      <c r="Y662" s="95">
        <v>17168.686870899062</v>
      </c>
      <c r="Z662" s="95">
        <v>15010.591543621164</v>
      </c>
      <c r="AA662" s="95">
        <v>12474.961214722067</v>
      </c>
      <c r="AB662" s="95">
        <v>12267.412984332084</v>
      </c>
      <c r="AC662" s="95">
        <v>9239.6970242575244</v>
      </c>
      <c r="AD662" s="95">
        <v>8678.852824159354</v>
      </c>
      <c r="AE662" s="23">
        <f t="shared" si="1370"/>
        <v>161416.9781406885</v>
      </c>
      <c r="AF662">
        <f>VLOOKUP($C662,'Tech Pallet'!$A:$I,9,0)</f>
        <v>240</v>
      </c>
      <c r="AG662">
        <f>VLOOKUP($C662,'Tech Pallet'!$A:$H,8,0)</f>
        <v>3.7853439999999999E-3</v>
      </c>
      <c r="AH662" s="25">
        <f t="shared" si="1371"/>
        <v>0</v>
      </c>
      <c r="AI662" s="25">
        <f t="shared" si="1372"/>
        <v>161416.9781406885</v>
      </c>
      <c r="AJ662" s="8">
        <f t="shared" si="1373"/>
        <v>0</v>
      </c>
      <c r="AK662" s="21">
        <f t="shared" si="1374"/>
        <v>0</v>
      </c>
      <c r="AL662" s="20">
        <f t="shared" si="1375"/>
        <v>672.57074225286874</v>
      </c>
      <c r="AM662" s="21">
        <f t="shared" si="1376"/>
        <v>0</v>
      </c>
      <c r="AN662" s="21">
        <f t="shared" si="1377"/>
        <v>0</v>
      </c>
      <c r="AO662" s="21">
        <f t="shared" si="1378"/>
        <v>0</v>
      </c>
      <c r="AP662" s="21">
        <f t="shared" si="1379"/>
        <v>0</v>
      </c>
      <c r="AQ662" s="21">
        <f t="shared" si="1380"/>
        <v>0</v>
      </c>
      <c r="AR662" s="21">
        <f t="shared" si="1381"/>
        <v>0</v>
      </c>
      <c r="AS662" s="21">
        <f t="shared" si="1382"/>
        <v>0</v>
      </c>
      <c r="AT662" s="21">
        <f t="shared" si="1383"/>
        <v>0</v>
      </c>
      <c r="AU662" s="21">
        <f t="shared" si="1384"/>
        <v>0</v>
      </c>
      <c r="AV662" s="21">
        <f t="shared" si="1385"/>
        <v>0</v>
      </c>
      <c r="AW662" s="21">
        <f t="shared" si="1386"/>
        <v>0</v>
      </c>
      <c r="AX662" s="21">
        <f t="shared" si="1387"/>
        <v>0</v>
      </c>
      <c r="AY662" s="21">
        <f t="shared" si="1388"/>
        <v>43.962499999999999</v>
      </c>
      <c r="AZ662" s="21">
        <f t="shared" si="1389"/>
        <v>54.404166666666669</v>
      </c>
      <c r="BA662" s="21">
        <f t="shared" si="1390"/>
        <v>74.3336817802724</v>
      </c>
      <c r="BB662" s="21">
        <f t="shared" si="1391"/>
        <v>52.274252977299767</v>
      </c>
      <c r="BC662" s="21">
        <f t="shared" si="1392"/>
        <v>64.7894154936685</v>
      </c>
      <c r="BD662" s="21">
        <f t="shared" si="1393"/>
        <v>70.972548409997742</v>
      </c>
      <c r="BE662" s="21">
        <f t="shared" si="1394"/>
        <v>71.536195295412753</v>
      </c>
      <c r="BF662" s="21">
        <f t="shared" si="1395"/>
        <v>62.544131431754849</v>
      </c>
      <c r="BG662" s="21">
        <f t="shared" si="1396"/>
        <v>51.979005061341944</v>
      </c>
      <c r="BH662" s="21">
        <f t="shared" si="1397"/>
        <v>51.114220768050352</v>
      </c>
      <c r="BI662" s="21">
        <f t="shared" si="1398"/>
        <v>38.498737601073017</v>
      </c>
      <c r="BJ662" s="21">
        <f t="shared" si="1399"/>
        <v>36.161886767330643</v>
      </c>
      <c r="BK662" s="17">
        <f t="shared" si="1400"/>
        <v>0</v>
      </c>
      <c r="BL662" s="22">
        <f t="shared" si="1401"/>
        <v>0</v>
      </c>
      <c r="BM662" s="22">
        <f t="shared" si="1402"/>
        <v>611.0187897029864</v>
      </c>
      <c r="BN662" s="22">
        <f t="shared" si="1403"/>
        <v>0</v>
      </c>
      <c r="BO662" s="22">
        <f t="shared" si="1404"/>
        <v>0</v>
      </c>
      <c r="BP662" s="22">
        <f t="shared" si="1405"/>
        <v>0</v>
      </c>
      <c r="BQ662" s="22">
        <f t="shared" si="1406"/>
        <v>0</v>
      </c>
      <c r="BR662" s="22">
        <f t="shared" si="1407"/>
        <v>0</v>
      </c>
      <c r="BS662" s="22">
        <f t="shared" si="1408"/>
        <v>0</v>
      </c>
      <c r="BT662" s="22">
        <f t="shared" si="1409"/>
        <v>0</v>
      </c>
      <c r="BU662" s="22">
        <f t="shared" si="1410"/>
        <v>0</v>
      </c>
      <c r="BV662" s="22">
        <f t="shared" si="1411"/>
        <v>0</v>
      </c>
      <c r="BW662" s="22">
        <f t="shared" si="1412"/>
        <v>0</v>
      </c>
      <c r="BX662" s="22">
        <f t="shared" si="1413"/>
        <v>0</v>
      </c>
      <c r="BY662" s="22">
        <f t="shared" si="1414"/>
        <v>0</v>
      </c>
      <c r="BZ662" s="22">
        <f t="shared" si="1415"/>
        <v>39.939164544</v>
      </c>
      <c r="CA662" s="22">
        <f t="shared" si="1416"/>
        <v>49.425236607999999</v>
      </c>
      <c r="CB662" s="22">
        <f t="shared" si="1417"/>
        <v>67.53085351796723</v>
      </c>
      <c r="CC662" s="22">
        <f t="shared" si="1418"/>
        <v>47.490247166904915</v>
      </c>
      <c r="CD662" s="22">
        <f t="shared" si="1419"/>
        <v>58.860054048591614</v>
      </c>
      <c r="CE662" s="22">
        <f t="shared" si="1420"/>
        <v>64.477322469238686</v>
      </c>
      <c r="CF662" s="22">
        <f t="shared" si="1421"/>
        <v>64.989385834636536</v>
      </c>
      <c r="CG662" s="22">
        <f t="shared" si="1422"/>
        <v>56.820252636097109</v>
      </c>
      <c r="CH662" s="22">
        <f t="shared" si="1423"/>
        <v>47.222019584380888</v>
      </c>
      <c r="CI662" s="22">
        <f t="shared" si="1424"/>
        <v>46.436378135763547</v>
      </c>
      <c r="CJ662" s="22">
        <f t="shared" si="1425"/>
        <v>34.975431692591073</v>
      </c>
      <c r="CK662" s="22">
        <f t="shared" si="1426"/>
        <v>32.852443464814662</v>
      </c>
    </row>
    <row r="663" spans="1:89" x14ac:dyDescent="0.25">
      <c r="A663" t="str">
        <f>VLOOKUP($C663,'Tech Pallet'!$A:$J,10,0)</f>
        <v>NOV</v>
      </c>
      <c r="B663" s="30" t="str">
        <f>VLOOKUP(C663,'Tech Pallet'!A:I,3,0)</f>
        <v>EFW</v>
      </c>
      <c r="C663" s="12">
        <f>VLOOKUP($D663,'DU -UCC'!B:C,2,0)</f>
        <v>68917388</v>
      </c>
      <c r="D663" s="94">
        <v>10075856011477</v>
      </c>
      <c r="E663" s="95" t="s">
        <v>295</v>
      </c>
      <c r="S663" s="95">
        <v>6668</v>
      </c>
      <c r="T663" s="95">
        <v>5710</v>
      </c>
      <c r="U663" s="95">
        <v>16084.87</v>
      </c>
      <c r="V663" s="95">
        <v>17011.59</v>
      </c>
      <c r="W663" s="95">
        <v>23250.41</v>
      </c>
      <c r="X663" s="95">
        <v>23920.059999999998</v>
      </c>
      <c r="Y663" s="95">
        <v>18640.43</v>
      </c>
      <c r="Z663" s="95">
        <v>22108.81</v>
      </c>
      <c r="AA663" s="95">
        <v>15816.77</v>
      </c>
      <c r="AB663" s="95">
        <v>14629.32</v>
      </c>
      <c r="AC663" s="95">
        <v>12550.05</v>
      </c>
      <c r="AD663" s="95">
        <v>11398.2</v>
      </c>
      <c r="AE663" s="23">
        <f t="shared" si="1370"/>
        <v>187788.51</v>
      </c>
      <c r="AF663">
        <f>VLOOKUP($C663,'Tech Pallet'!$A:$I,9,0)</f>
        <v>322</v>
      </c>
      <c r="AG663">
        <f>VLOOKUP($C663,'Tech Pallet'!$A:$H,8,0)</f>
        <v>3.9119999999999997E-3</v>
      </c>
      <c r="AH663" s="25">
        <f t="shared" si="1371"/>
        <v>0</v>
      </c>
      <c r="AI663" s="25">
        <f t="shared" si="1372"/>
        <v>187788.51</v>
      </c>
      <c r="AJ663" s="8">
        <f t="shared" si="1373"/>
        <v>0</v>
      </c>
      <c r="AK663" s="21">
        <f t="shared" si="1374"/>
        <v>0</v>
      </c>
      <c r="AL663" s="20">
        <f t="shared" si="1375"/>
        <v>583.19413043478266</v>
      </c>
      <c r="AM663" s="21">
        <f t="shared" si="1376"/>
        <v>0</v>
      </c>
      <c r="AN663" s="21">
        <f t="shared" si="1377"/>
        <v>0</v>
      </c>
      <c r="AO663" s="21">
        <f t="shared" si="1378"/>
        <v>0</v>
      </c>
      <c r="AP663" s="21">
        <f t="shared" si="1379"/>
        <v>0</v>
      </c>
      <c r="AQ663" s="21">
        <f t="shared" si="1380"/>
        <v>0</v>
      </c>
      <c r="AR663" s="21">
        <f t="shared" si="1381"/>
        <v>0</v>
      </c>
      <c r="AS663" s="21">
        <f t="shared" si="1382"/>
        <v>0</v>
      </c>
      <c r="AT663" s="21">
        <f t="shared" si="1383"/>
        <v>0</v>
      </c>
      <c r="AU663" s="21">
        <f t="shared" si="1384"/>
        <v>0</v>
      </c>
      <c r="AV663" s="21">
        <f t="shared" si="1385"/>
        <v>0</v>
      </c>
      <c r="AW663" s="21">
        <f t="shared" si="1386"/>
        <v>0</v>
      </c>
      <c r="AX663" s="21">
        <f t="shared" si="1387"/>
        <v>0</v>
      </c>
      <c r="AY663" s="21">
        <f t="shared" si="1388"/>
        <v>20.70807453416149</v>
      </c>
      <c r="AZ663" s="21">
        <f t="shared" si="1389"/>
        <v>17.732919254658384</v>
      </c>
      <c r="BA663" s="21">
        <f t="shared" si="1390"/>
        <v>49.953012422360253</v>
      </c>
      <c r="BB663" s="21">
        <f t="shared" si="1391"/>
        <v>52.831024844720496</v>
      </c>
      <c r="BC663" s="21">
        <f t="shared" si="1392"/>
        <v>72.206242236024849</v>
      </c>
      <c r="BD663" s="21">
        <f t="shared" si="1393"/>
        <v>74.285900621118003</v>
      </c>
      <c r="BE663" s="21">
        <f t="shared" si="1394"/>
        <v>57.889534161490687</v>
      </c>
      <c r="BF663" s="21">
        <f t="shared" si="1395"/>
        <v>68.660900621118017</v>
      </c>
      <c r="BG663" s="21">
        <f t="shared" si="1396"/>
        <v>49.120403726708076</v>
      </c>
      <c r="BH663" s="21">
        <f t="shared" si="1397"/>
        <v>45.432670807453412</v>
      </c>
      <c r="BI663" s="21">
        <f t="shared" si="1398"/>
        <v>38.975310559006211</v>
      </c>
      <c r="BJ663" s="21">
        <f t="shared" si="1399"/>
        <v>35.398136645962737</v>
      </c>
      <c r="BK663" s="17">
        <f t="shared" si="1400"/>
        <v>0</v>
      </c>
      <c r="BL663" s="22">
        <f t="shared" si="1401"/>
        <v>0</v>
      </c>
      <c r="BM663" s="22">
        <f t="shared" si="1402"/>
        <v>734.62865111999997</v>
      </c>
      <c r="BN663" s="22">
        <f t="shared" si="1403"/>
        <v>0</v>
      </c>
      <c r="BO663" s="22">
        <f t="shared" si="1404"/>
        <v>0</v>
      </c>
      <c r="BP663" s="22">
        <f t="shared" si="1405"/>
        <v>0</v>
      </c>
      <c r="BQ663" s="22">
        <f t="shared" si="1406"/>
        <v>0</v>
      </c>
      <c r="BR663" s="22">
        <f t="shared" si="1407"/>
        <v>0</v>
      </c>
      <c r="BS663" s="22">
        <f t="shared" si="1408"/>
        <v>0</v>
      </c>
      <c r="BT663" s="22">
        <f t="shared" si="1409"/>
        <v>0</v>
      </c>
      <c r="BU663" s="22">
        <f t="shared" si="1410"/>
        <v>0</v>
      </c>
      <c r="BV663" s="22">
        <f t="shared" si="1411"/>
        <v>0</v>
      </c>
      <c r="BW663" s="22">
        <f t="shared" si="1412"/>
        <v>0</v>
      </c>
      <c r="BX663" s="22">
        <f t="shared" si="1413"/>
        <v>0</v>
      </c>
      <c r="BY663" s="22">
        <f t="shared" si="1414"/>
        <v>0</v>
      </c>
      <c r="BZ663" s="22">
        <f t="shared" si="1415"/>
        <v>26.085215999999999</v>
      </c>
      <c r="CA663" s="22">
        <f t="shared" si="1416"/>
        <v>22.337519999999998</v>
      </c>
      <c r="CB663" s="22">
        <f t="shared" si="1417"/>
        <v>62.924011440000001</v>
      </c>
      <c r="CC663" s="22">
        <f t="shared" si="1418"/>
        <v>66.549340079999993</v>
      </c>
      <c r="CD663" s="22">
        <f t="shared" si="1419"/>
        <v>90.955603919999987</v>
      </c>
      <c r="CE663" s="22">
        <f t="shared" si="1420"/>
        <v>93.575274719999982</v>
      </c>
      <c r="CF663" s="22">
        <f t="shared" si="1421"/>
        <v>72.921362160000001</v>
      </c>
      <c r="CG663" s="22">
        <f t="shared" si="1422"/>
        <v>86.489664719999993</v>
      </c>
      <c r="CH663" s="22">
        <f t="shared" si="1423"/>
        <v>61.875204239999995</v>
      </c>
      <c r="CI663" s="22">
        <f t="shared" si="1424"/>
        <v>57.229899839999995</v>
      </c>
      <c r="CJ663" s="22">
        <f t="shared" si="1425"/>
        <v>49.095795599999995</v>
      </c>
      <c r="CK663" s="22">
        <f t="shared" si="1426"/>
        <v>44.589758400000001</v>
      </c>
    </row>
    <row r="664" spans="1:89" x14ac:dyDescent="0.25">
      <c r="A664" t="str">
        <f>VLOOKUP($C664,'Tech Pallet'!$A:$J,10,0)</f>
        <v>PIC</v>
      </c>
      <c r="B664" s="30" t="str">
        <f>VLOOKUP(C664,'Tech Pallet'!A:I,3,0)</f>
        <v>Talenti</v>
      </c>
      <c r="C664" s="12">
        <f>VLOOKUP($D664,'DU -UCC'!B:C,2,0)</f>
        <v>68860663</v>
      </c>
      <c r="D664" s="94">
        <v>20816680010314</v>
      </c>
      <c r="E664" s="95" t="s">
        <v>296</v>
      </c>
      <c r="S664" s="95">
        <v>9925</v>
      </c>
      <c r="T664" s="95">
        <v>12049</v>
      </c>
      <c r="U664" s="95">
        <v>16518.021295056995</v>
      </c>
      <c r="V664" s="95">
        <v>15668.809781818898</v>
      </c>
      <c r="W664" s="95">
        <v>16862.935190757325</v>
      </c>
      <c r="X664" s="95">
        <v>18267.697725844857</v>
      </c>
      <c r="Y664" s="95">
        <v>16084.112410150483</v>
      </c>
      <c r="Z664" s="95">
        <v>12799.757952017973</v>
      </c>
      <c r="AA664" s="95">
        <v>14687.201252331097</v>
      </c>
      <c r="AB664" s="95">
        <v>12848.315702917995</v>
      </c>
      <c r="AC664" s="95">
        <v>12020.03115938295</v>
      </c>
      <c r="AD664" s="95">
        <v>7957.0826016088204</v>
      </c>
      <c r="AE664" s="23">
        <f t="shared" si="1370"/>
        <v>165687.96507188739</v>
      </c>
      <c r="AF664">
        <f>VLOOKUP($C664,'Tech Pallet'!$A:$I,9,0)</f>
        <v>255</v>
      </c>
      <c r="AG664">
        <f>VLOOKUP($C664,'Tech Pallet'!$A:$H,8,0)</f>
        <v>3.7839999999999996E-3</v>
      </c>
      <c r="AH664" s="25">
        <f t="shared" si="1371"/>
        <v>0</v>
      </c>
      <c r="AI664" s="25">
        <f t="shared" si="1372"/>
        <v>165687.96507188739</v>
      </c>
      <c r="AJ664" s="8">
        <f t="shared" si="1373"/>
        <v>0</v>
      </c>
      <c r="AK664" s="21">
        <f t="shared" si="1374"/>
        <v>0</v>
      </c>
      <c r="AL664" s="20">
        <f t="shared" si="1375"/>
        <v>649.75672577210742</v>
      </c>
      <c r="AM664" s="21">
        <f t="shared" si="1376"/>
        <v>0</v>
      </c>
      <c r="AN664" s="21">
        <f t="shared" si="1377"/>
        <v>0</v>
      </c>
      <c r="AO664" s="21">
        <f t="shared" si="1378"/>
        <v>0</v>
      </c>
      <c r="AP664" s="21">
        <f t="shared" si="1379"/>
        <v>0</v>
      </c>
      <c r="AQ664" s="21">
        <f t="shared" si="1380"/>
        <v>0</v>
      </c>
      <c r="AR664" s="21">
        <f t="shared" si="1381"/>
        <v>0</v>
      </c>
      <c r="AS664" s="21">
        <f t="shared" si="1382"/>
        <v>0</v>
      </c>
      <c r="AT664" s="21">
        <f t="shared" si="1383"/>
        <v>0</v>
      </c>
      <c r="AU664" s="21">
        <f t="shared" si="1384"/>
        <v>0</v>
      </c>
      <c r="AV664" s="21">
        <f t="shared" si="1385"/>
        <v>0</v>
      </c>
      <c r="AW664" s="21">
        <f t="shared" si="1386"/>
        <v>0</v>
      </c>
      <c r="AX664" s="21">
        <f t="shared" si="1387"/>
        <v>0</v>
      </c>
      <c r="AY664" s="21">
        <f t="shared" si="1388"/>
        <v>38.921568627450981</v>
      </c>
      <c r="AZ664" s="21">
        <f t="shared" si="1389"/>
        <v>47.250980392156862</v>
      </c>
      <c r="BA664" s="21">
        <f t="shared" si="1390"/>
        <v>64.776554098262721</v>
      </c>
      <c r="BB664" s="21">
        <f t="shared" si="1391"/>
        <v>61.446312869878028</v>
      </c>
      <c r="BC664" s="21">
        <f t="shared" si="1392"/>
        <v>66.129157610813039</v>
      </c>
      <c r="BD664" s="21">
        <f t="shared" si="1393"/>
        <v>71.638030297430817</v>
      </c>
      <c r="BE664" s="21">
        <f t="shared" si="1394"/>
        <v>63.074950628041108</v>
      </c>
      <c r="BF664" s="21">
        <f t="shared" si="1395"/>
        <v>50.195129223599892</v>
      </c>
      <c r="BG664" s="21">
        <f t="shared" si="1396"/>
        <v>57.596867656200381</v>
      </c>
      <c r="BH664" s="21">
        <f t="shared" si="1397"/>
        <v>50.385551776149001</v>
      </c>
      <c r="BI664" s="21">
        <f t="shared" si="1398"/>
        <v>47.137377095619414</v>
      </c>
      <c r="BJ664" s="21">
        <f t="shared" si="1399"/>
        <v>31.204245496505177</v>
      </c>
      <c r="BK664" s="17">
        <f t="shared" si="1400"/>
        <v>0</v>
      </c>
      <c r="BL664" s="22">
        <f t="shared" si="1401"/>
        <v>0</v>
      </c>
      <c r="BM664" s="22">
        <f t="shared" si="1402"/>
        <v>626.96325983202178</v>
      </c>
      <c r="BN664" s="22">
        <f t="shared" si="1403"/>
        <v>0</v>
      </c>
      <c r="BO664" s="22">
        <f t="shared" si="1404"/>
        <v>0</v>
      </c>
      <c r="BP664" s="22">
        <f t="shared" si="1405"/>
        <v>0</v>
      </c>
      <c r="BQ664" s="22">
        <f t="shared" si="1406"/>
        <v>0</v>
      </c>
      <c r="BR664" s="22">
        <f t="shared" si="1407"/>
        <v>0</v>
      </c>
      <c r="BS664" s="22">
        <f t="shared" si="1408"/>
        <v>0</v>
      </c>
      <c r="BT664" s="22">
        <f t="shared" si="1409"/>
        <v>0</v>
      </c>
      <c r="BU664" s="22">
        <f t="shared" si="1410"/>
        <v>0</v>
      </c>
      <c r="BV664" s="22">
        <f t="shared" si="1411"/>
        <v>0</v>
      </c>
      <c r="BW664" s="22">
        <f t="shared" si="1412"/>
        <v>0</v>
      </c>
      <c r="BX664" s="22">
        <f t="shared" si="1413"/>
        <v>0</v>
      </c>
      <c r="BY664" s="22">
        <f t="shared" si="1414"/>
        <v>0</v>
      </c>
      <c r="BZ664" s="22">
        <f t="shared" si="1415"/>
        <v>37.556199999999997</v>
      </c>
      <c r="CA664" s="22">
        <f t="shared" si="1416"/>
        <v>45.593415999999998</v>
      </c>
      <c r="CB664" s="22">
        <f t="shared" si="1417"/>
        <v>62.504192580495662</v>
      </c>
      <c r="CC664" s="22">
        <f t="shared" si="1418"/>
        <v>59.290776214402705</v>
      </c>
      <c r="CD664" s="22">
        <f t="shared" si="1419"/>
        <v>63.809346761825715</v>
      </c>
      <c r="CE664" s="22">
        <f t="shared" si="1420"/>
        <v>69.124968194596931</v>
      </c>
      <c r="CF664" s="22">
        <f t="shared" si="1421"/>
        <v>60.862281360009419</v>
      </c>
      <c r="CG664" s="22">
        <f t="shared" si="1422"/>
        <v>48.434284090436009</v>
      </c>
      <c r="CH664" s="22">
        <f t="shared" si="1423"/>
        <v>55.576369538820863</v>
      </c>
      <c r="CI664" s="22">
        <f t="shared" si="1424"/>
        <v>48.618026619841686</v>
      </c>
      <c r="CJ664" s="22">
        <f t="shared" si="1425"/>
        <v>45.483797907105078</v>
      </c>
      <c r="CK664" s="22">
        <f t="shared" si="1426"/>
        <v>30.109600564487774</v>
      </c>
    </row>
    <row r="665" spans="1:89" x14ac:dyDescent="0.25">
      <c r="A665" t="str">
        <f>VLOOKUP($C665,'Tech Pallet'!$A:$J,10,0)</f>
        <v>PIC</v>
      </c>
      <c r="B665" s="30" t="str">
        <f>VLOOKUP(C665,'Tech Pallet'!A:I,3,0)</f>
        <v>Quarts</v>
      </c>
      <c r="C665" s="12">
        <f>VLOOKUP($D665,'DU -UCC'!B:C,2,0)</f>
        <v>69798155</v>
      </c>
      <c r="D665" s="94">
        <v>10076840004086</v>
      </c>
      <c r="E665" s="95" t="s">
        <v>297</v>
      </c>
      <c r="S665" s="95">
        <v>2041</v>
      </c>
      <c r="T665" s="95">
        <v>2296</v>
      </c>
      <c r="U665" s="95">
        <v>5699.9667878201726</v>
      </c>
      <c r="V665" s="95">
        <v>4855.3167409284943</v>
      </c>
      <c r="W665" s="95">
        <v>2365.921723319103</v>
      </c>
      <c r="X665" s="95">
        <v>6232.6618523212373</v>
      </c>
      <c r="Y665" s="95">
        <v>4432.25</v>
      </c>
      <c r="Z665" s="95">
        <v>3303.35</v>
      </c>
      <c r="AA665" s="95">
        <v>3608.7000000000007</v>
      </c>
      <c r="AB665" s="95">
        <v>3467.2332590715041</v>
      </c>
      <c r="AC665" s="95">
        <v>2735.0499999999997</v>
      </c>
      <c r="AD665" s="95">
        <v>2561.3399999999997</v>
      </c>
      <c r="AE665" s="23">
        <f t="shared" si="1370"/>
        <v>43598.79036346051</v>
      </c>
      <c r="AF665">
        <f>VLOOKUP($C665,'Tech Pallet'!$A:$I,9,0)</f>
        <v>182</v>
      </c>
      <c r="AG665">
        <f>VLOOKUP($C665,'Tech Pallet'!$A:$H,8,0)</f>
        <v>4.9680000000000002E-3</v>
      </c>
      <c r="AH665" s="25">
        <f t="shared" si="1371"/>
        <v>0</v>
      </c>
      <c r="AI665" s="25">
        <f t="shared" si="1372"/>
        <v>43598.79036346051</v>
      </c>
      <c r="AJ665" s="8">
        <f t="shared" si="1373"/>
        <v>0</v>
      </c>
      <c r="AK665" s="21">
        <f t="shared" si="1374"/>
        <v>0</v>
      </c>
      <c r="AL665" s="20">
        <f t="shared" si="1375"/>
        <v>239.55379320582699</v>
      </c>
      <c r="AM665" s="21">
        <f t="shared" si="1376"/>
        <v>0</v>
      </c>
      <c r="AN665" s="21">
        <f t="shared" si="1377"/>
        <v>0</v>
      </c>
      <c r="AO665" s="21">
        <f t="shared" si="1378"/>
        <v>0</v>
      </c>
      <c r="AP665" s="21">
        <f t="shared" si="1379"/>
        <v>0</v>
      </c>
      <c r="AQ665" s="21">
        <f t="shared" si="1380"/>
        <v>0</v>
      </c>
      <c r="AR665" s="21">
        <f t="shared" si="1381"/>
        <v>0</v>
      </c>
      <c r="AS665" s="21">
        <f t="shared" si="1382"/>
        <v>0</v>
      </c>
      <c r="AT665" s="21">
        <f t="shared" si="1383"/>
        <v>0</v>
      </c>
      <c r="AU665" s="21">
        <f t="shared" si="1384"/>
        <v>0</v>
      </c>
      <c r="AV665" s="21">
        <f t="shared" si="1385"/>
        <v>0</v>
      </c>
      <c r="AW665" s="21">
        <f t="shared" si="1386"/>
        <v>0</v>
      </c>
      <c r="AX665" s="21">
        <f t="shared" si="1387"/>
        <v>0</v>
      </c>
      <c r="AY665" s="21">
        <f t="shared" si="1388"/>
        <v>11.214285714285714</v>
      </c>
      <c r="AZ665" s="21">
        <f t="shared" si="1389"/>
        <v>12.615384615384615</v>
      </c>
      <c r="BA665" s="21">
        <f t="shared" si="1390"/>
        <v>31.318498834176772</v>
      </c>
      <c r="BB665" s="21">
        <f t="shared" si="1391"/>
        <v>26.677564510596124</v>
      </c>
      <c r="BC665" s="21">
        <f t="shared" si="1392"/>
        <v>12.99956990834672</v>
      </c>
      <c r="BD665" s="21">
        <f t="shared" si="1393"/>
        <v>34.245394792973833</v>
      </c>
      <c r="BE665" s="21">
        <f t="shared" si="1394"/>
        <v>24.353021978021978</v>
      </c>
      <c r="BF665" s="21">
        <f t="shared" si="1395"/>
        <v>18.150274725274723</v>
      </c>
      <c r="BG665" s="21">
        <f t="shared" si="1396"/>
        <v>19.828021978021983</v>
      </c>
      <c r="BH665" s="21">
        <f t="shared" si="1397"/>
        <v>19.050732192700572</v>
      </c>
      <c r="BI665" s="21">
        <f t="shared" si="1398"/>
        <v>15.02774725274725</v>
      </c>
      <c r="BJ665" s="21">
        <f t="shared" si="1399"/>
        <v>14.073296703296702</v>
      </c>
      <c r="BK665" s="17">
        <f t="shared" si="1400"/>
        <v>0</v>
      </c>
      <c r="BL665" s="22">
        <f t="shared" si="1401"/>
        <v>0</v>
      </c>
      <c r="BM665" s="22">
        <f t="shared" si="1402"/>
        <v>216.59879052567183</v>
      </c>
      <c r="BN665" s="22">
        <f t="shared" si="1403"/>
        <v>0</v>
      </c>
      <c r="BO665" s="22">
        <f t="shared" si="1404"/>
        <v>0</v>
      </c>
      <c r="BP665" s="22">
        <f t="shared" si="1405"/>
        <v>0</v>
      </c>
      <c r="BQ665" s="22">
        <f t="shared" si="1406"/>
        <v>0</v>
      </c>
      <c r="BR665" s="22">
        <f t="shared" si="1407"/>
        <v>0</v>
      </c>
      <c r="BS665" s="22">
        <f t="shared" si="1408"/>
        <v>0</v>
      </c>
      <c r="BT665" s="22">
        <f t="shared" si="1409"/>
        <v>0</v>
      </c>
      <c r="BU665" s="22">
        <f t="shared" si="1410"/>
        <v>0</v>
      </c>
      <c r="BV665" s="22">
        <f t="shared" si="1411"/>
        <v>0</v>
      </c>
      <c r="BW665" s="22">
        <f t="shared" si="1412"/>
        <v>0</v>
      </c>
      <c r="BX665" s="22">
        <f t="shared" si="1413"/>
        <v>0</v>
      </c>
      <c r="BY665" s="22">
        <f t="shared" si="1414"/>
        <v>0</v>
      </c>
      <c r="BZ665" s="22">
        <f t="shared" si="1415"/>
        <v>10.139688</v>
      </c>
      <c r="CA665" s="22">
        <f t="shared" si="1416"/>
        <v>11.406528</v>
      </c>
      <c r="CB665" s="22">
        <f t="shared" si="1417"/>
        <v>28.317435001890619</v>
      </c>
      <c r="CC665" s="22">
        <f t="shared" si="1418"/>
        <v>24.12121356893276</v>
      </c>
      <c r="CD665" s="22">
        <f t="shared" si="1419"/>
        <v>11.753899121449304</v>
      </c>
      <c r="CE665" s="22">
        <f t="shared" si="1420"/>
        <v>30.963864082331909</v>
      </c>
      <c r="CF665" s="22">
        <f t="shared" si="1421"/>
        <v>22.019418000000002</v>
      </c>
      <c r="CG665" s="22">
        <f t="shared" si="1422"/>
        <v>16.411042800000001</v>
      </c>
      <c r="CH665" s="22">
        <f t="shared" si="1423"/>
        <v>17.928021600000005</v>
      </c>
      <c r="CI665" s="22">
        <f t="shared" si="1424"/>
        <v>17.225214831067234</v>
      </c>
      <c r="CJ665" s="22">
        <f t="shared" si="1425"/>
        <v>13.5877284</v>
      </c>
      <c r="CK665" s="22">
        <f t="shared" si="1426"/>
        <v>12.724737119999999</v>
      </c>
    </row>
    <row r="666" spans="1:89" x14ac:dyDescent="0.25">
      <c r="A666" t="str">
        <f>VLOOKUP($C666,'Tech Pallet'!$A:$J,10,0)</f>
        <v>PIC</v>
      </c>
      <c r="B666" s="30" t="str">
        <f>VLOOKUP(C666,'Tech Pallet'!A:I,3,0)</f>
        <v>48oz</v>
      </c>
      <c r="C666" s="12">
        <f>VLOOKUP($D666,'DU -UCC'!B:C,2,0)</f>
        <v>68769685</v>
      </c>
      <c r="D666" s="94">
        <v>10077567205183</v>
      </c>
      <c r="E666" s="95" t="s">
        <v>298</v>
      </c>
      <c r="S666" s="95">
        <v>5346</v>
      </c>
      <c r="T666" s="95">
        <v>7634</v>
      </c>
      <c r="U666" s="95">
        <v>9547.774175458946</v>
      </c>
      <c r="V666" s="95">
        <v>7444.437171206393</v>
      </c>
      <c r="W666" s="95">
        <v>10799.812489808155</v>
      </c>
      <c r="X666" s="95">
        <v>12246.32621375411</v>
      </c>
      <c r="Y666" s="95">
        <v>9090.4953970789975</v>
      </c>
      <c r="Z666" s="95">
        <v>7853.2545871230868</v>
      </c>
      <c r="AA666" s="95">
        <v>6218.7584805379856</v>
      </c>
      <c r="AB666" s="95">
        <v>7075.5936644015455</v>
      </c>
      <c r="AC666" s="95">
        <v>8838.131839977088</v>
      </c>
      <c r="AD666" s="95">
        <v>6013.0689806679948</v>
      </c>
      <c r="AE666" s="23">
        <f t="shared" si="1370"/>
        <v>98107.65300001431</v>
      </c>
      <c r="AF666">
        <f>VLOOKUP($C666,'Tech Pallet'!$A:$I,9,0)</f>
        <v>176</v>
      </c>
      <c r="AG666">
        <f>VLOOKUP($C666,'Tech Pallet'!$A:$H,8,0)</f>
        <v>8.513999999999999E-3</v>
      </c>
      <c r="AH666" s="25">
        <f t="shared" si="1371"/>
        <v>0</v>
      </c>
      <c r="AI666" s="25">
        <f t="shared" si="1372"/>
        <v>98107.65300001431</v>
      </c>
      <c r="AJ666" s="8">
        <f t="shared" si="1373"/>
        <v>0</v>
      </c>
      <c r="AK666" s="21">
        <f t="shared" si="1374"/>
        <v>0</v>
      </c>
      <c r="AL666" s="20">
        <f t="shared" si="1375"/>
        <v>557.42984659099045</v>
      </c>
      <c r="AM666" s="21">
        <f t="shared" si="1376"/>
        <v>0</v>
      </c>
      <c r="AN666" s="21">
        <f t="shared" si="1377"/>
        <v>0</v>
      </c>
      <c r="AO666" s="21">
        <f t="shared" si="1378"/>
        <v>0</v>
      </c>
      <c r="AP666" s="21">
        <f t="shared" si="1379"/>
        <v>0</v>
      </c>
      <c r="AQ666" s="21">
        <f t="shared" si="1380"/>
        <v>0</v>
      </c>
      <c r="AR666" s="21">
        <f t="shared" si="1381"/>
        <v>0</v>
      </c>
      <c r="AS666" s="21">
        <f t="shared" si="1382"/>
        <v>0</v>
      </c>
      <c r="AT666" s="21">
        <f t="shared" si="1383"/>
        <v>0</v>
      </c>
      <c r="AU666" s="21">
        <f t="shared" si="1384"/>
        <v>0</v>
      </c>
      <c r="AV666" s="21">
        <f t="shared" si="1385"/>
        <v>0</v>
      </c>
      <c r="AW666" s="21">
        <f t="shared" si="1386"/>
        <v>0</v>
      </c>
      <c r="AX666" s="21">
        <f t="shared" si="1387"/>
        <v>0</v>
      </c>
      <c r="AY666" s="21">
        <f t="shared" si="1388"/>
        <v>30.375</v>
      </c>
      <c r="AZ666" s="21">
        <f t="shared" si="1389"/>
        <v>43.375</v>
      </c>
      <c r="BA666" s="21">
        <f t="shared" si="1390"/>
        <v>54.248716906016739</v>
      </c>
      <c r="BB666" s="21">
        <f t="shared" si="1391"/>
        <v>42.297938472763597</v>
      </c>
      <c r="BC666" s="21">
        <f t="shared" si="1392"/>
        <v>61.362570964819064</v>
      </c>
      <c r="BD666" s="21">
        <f t="shared" si="1393"/>
        <v>69.581398941784713</v>
      </c>
      <c r="BE666" s="21">
        <f t="shared" si="1394"/>
        <v>51.650542028857942</v>
      </c>
      <c r="BF666" s="21">
        <f t="shared" si="1395"/>
        <v>44.62076469956299</v>
      </c>
      <c r="BG666" s="21">
        <f t="shared" si="1396"/>
        <v>35.333855003056733</v>
      </c>
      <c r="BH666" s="21">
        <f t="shared" si="1397"/>
        <v>40.202236729554237</v>
      </c>
      <c r="BI666" s="21">
        <f t="shared" si="1398"/>
        <v>50.216658181687997</v>
      </c>
      <c r="BJ666" s="21">
        <f t="shared" si="1399"/>
        <v>34.165164662886333</v>
      </c>
      <c r="BK666" s="17">
        <f t="shared" si="1400"/>
        <v>0</v>
      </c>
      <c r="BL666" s="22">
        <f t="shared" si="1401"/>
        <v>0</v>
      </c>
      <c r="BM666" s="22">
        <f t="shared" si="1402"/>
        <v>835.28855764212176</v>
      </c>
      <c r="BN666" s="22">
        <f t="shared" si="1403"/>
        <v>0</v>
      </c>
      <c r="BO666" s="22">
        <f t="shared" si="1404"/>
        <v>0</v>
      </c>
      <c r="BP666" s="22">
        <f t="shared" si="1405"/>
        <v>0</v>
      </c>
      <c r="BQ666" s="22">
        <f t="shared" si="1406"/>
        <v>0</v>
      </c>
      <c r="BR666" s="22">
        <f t="shared" si="1407"/>
        <v>0</v>
      </c>
      <c r="BS666" s="22">
        <f t="shared" si="1408"/>
        <v>0</v>
      </c>
      <c r="BT666" s="22">
        <f t="shared" si="1409"/>
        <v>0</v>
      </c>
      <c r="BU666" s="22">
        <f t="shared" si="1410"/>
        <v>0</v>
      </c>
      <c r="BV666" s="22">
        <f t="shared" si="1411"/>
        <v>0</v>
      </c>
      <c r="BW666" s="22">
        <f t="shared" si="1412"/>
        <v>0</v>
      </c>
      <c r="BX666" s="22">
        <f t="shared" si="1413"/>
        <v>0</v>
      </c>
      <c r="BY666" s="22">
        <f t="shared" si="1414"/>
        <v>0</v>
      </c>
      <c r="BZ666" s="22">
        <f t="shared" si="1415"/>
        <v>45.515843999999994</v>
      </c>
      <c r="CA666" s="22">
        <f t="shared" si="1416"/>
        <v>64.995875999999996</v>
      </c>
      <c r="CB666" s="22">
        <f t="shared" si="1417"/>
        <v>81.289749329857457</v>
      </c>
      <c r="CC666" s="22">
        <f t="shared" si="1418"/>
        <v>63.38193807565122</v>
      </c>
      <c r="CD666" s="22">
        <f t="shared" si="1419"/>
        <v>91.949603538226626</v>
      </c>
      <c r="CE666" s="22">
        <f t="shared" si="1420"/>
        <v>104.26522138390247</v>
      </c>
      <c r="CF666" s="22">
        <f t="shared" si="1421"/>
        <v>77.396477810730573</v>
      </c>
      <c r="CG666" s="22">
        <f t="shared" si="1422"/>
        <v>66.862609554765953</v>
      </c>
      <c r="CH666" s="22">
        <f t="shared" si="1423"/>
        <v>52.9465097033004</v>
      </c>
      <c r="CI666" s="22">
        <f t="shared" si="1424"/>
        <v>60.241604458714754</v>
      </c>
      <c r="CJ666" s="22">
        <f t="shared" si="1425"/>
        <v>75.247854485564915</v>
      </c>
      <c r="CK666" s="22">
        <f t="shared" si="1426"/>
        <v>51.195269301407301</v>
      </c>
    </row>
    <row r="667" spans="1:89" x14ac:dyDescent="0.25">
      <c r="A667" t="str">
        <f>VLOOKUP($C667,'Tech Pallet'!$A:$J,10,0)</f>
        <v>PIC</v>
      </c>
      <c r="B667" s="30" t="str">
        <f>VLOOKUP(C667,'Tech Pallet'!A:I,3,0)</f>
        <v>BJ PTS</v>
      </c>
      <c r="C667" s="12">
        <f>VLOOKUP($D667,'DU -UCC'!B:C,2,0)</f>
        <v>69999266</v>
      </c>
      <c r="D667" s="94">
        <v>10076840003935</v>
      </c>
      <c r="E667" s="95" t="s">
        <v>299</v>
      </c>
      <c r="S667" s="95">
        <v>8911</v>
      </c>
      <c r="T667" s="95">
        <v>11328</v>
      </c>
      <c r="U667" s="95">
        <v>15479.481571300059</v>
      </c>
      <c r="V667" s="95">
        <v>13425.722330994055</v>
      </c>
      <c r="W667" s="95">
        <v>14034.785875674563</v>
      </c>
      <c r="X667" s="95">
        <v>14977.413757433169</v>
      </c>
      <c r="Y667" s="95">
        <v>12811.351875894443</v>
      </c>
      <c r="Z667" s="95">
        <v>11482.932149604409</v>
      </c>
      <c r="AA667" s="95">
        <v>9091.6509584618725</v>
      </c>
      <c r="AB667" s="95">
        <v>10126.87109981627</v>
      </c>
      <c r="AC667" s="95">
        <v>9745.0827725758481</v>
      </c>
      <c r="AD667" s="95">
        <v>7137.2836615306578</v>
      </c>
      <c r="AE667" s="23">
        <f t="shared" si="1370"/>
        <v>138551.57605328533</v>
      </c>
      <c r="AF667">
        <f>VLOOKUP($C667,'Tech Pallet'!$A:$I,9,0)</f>
        <v>240</v>
      </c>
      <c r="AG667">
        <f>VLOOKUP($C667,'Tech Pallet'!$A:$H,8,0)</f>
        <v>3.7839999999999996E-3</v>
      </c>
      <c r="AH667" s="25">
        <f t="shared" si="1371"/>
        <v>0</v>
      </c>
      <c r="AI667" s="25">
        <f t="shared" si="1372"/>
        <v>138551.57605328533</v>
      </c>
      <c r="AJ667" s="8">
        <f t="shared" si="1373"/>
        <v>0</v>
      </c>
      <c r="AK667" s="21">
        <f t="shared" si="1374"/>
        <v>0</v>
      </c>
      <c r="AL667" s="20">
        <f t="shared" si="1375"/>
        <v>577.29823355535552</v>
      </c>
      <c r="AM667" s="21">
        <f t="shared" si="1376"/>
        <v>0</v>
      </c>
      <c r="AN667" s="21">
        <f t="shared" si="1377"/>
        <v>0</v>
      </c>
      <c r="AO667" s="21">
        <f t="shared" si="1378"/>
        <v>0</v>
      </c>
      <c r="AP667" s="21">
        <f t="shared" si="1379"/>
        <v>0</v>
      </c>
      <c r="AQ667" s="21">
        <f t="shared" si="1380"/>
        <v>0</v>
      </c>
      <c r="AR667" s="21">
        <f t="shared" si="1381"/>
        <v>0</v>
      </c>
      <c r="AS667" s="21">
        <f t="shared" si="1382"/>
        <v>0</v>
      </c>
      <c r="AT667" s="21">
        <f t="shared" si="1383"/>
        <v>0</v>
      </c>
      <c r="AU667" s="21">
        <f t="shared" si="1384"/>
        <v>0</v>
      </c>
      <c r="AV667" s="21">
        <f t="shared" si="1385"/>
        <v>0</v>
      </c>
      <c r="AW667" s="21">
        <f t="shared" si="1386"/>
        <v>0</v>
      </c>
      <c r="AX667" s="21">
        <f t="shared" si="1387"/>
        <v>0</v>
      </c>
      <c r="AY667" s="21">
        <f t="shared" si="1388"/>
        <v>37.12916666666667</v>
      </c>
      <c r="AZ667" s="21">
        <f t="shared" si="1389"/>
        <v>47.2</v>
      </c>
      <c r="BA667" s="21">
        <f t="shared" si="1390"/>
        <v>64.497839880416919</v>
      </c>
      <c r="BB667" s="21">
        <f t="shared" si="1391"/>
        <v>55.940509712475226</v>
      </c>
      <c r="BC667" s="21">
        <f t="shared" si="1392"/>
        <v>58.478274481977344</v>
      </c>
      <c r="BD667" s="21">
        <f t="shared" si="1393"/>
        <v>62.40589065597154</v>
      </c>
      <c r="BE667" s="21">
        <f t="shared" si="1394"/>
        <v>53.380632816226843</v>
      </c>
      <c r="BF667" s="21">
        <f t="shared" si="1395"/>
        <v>47.845550623351706</v>
      </c>
      <c r="BG667" s="21">
        <f t="shared" si="1396"/>
        <v>37.881878993591137</v>
      </c>
      <c r="BH667" s="21">
        <f t="shared" si="1397"/>
        <v>42.19529624923446</v>
      </c>
      <c r="BI667" s="21">
        <f t="shared" si="1398"/>
        <v>40.604511552399366</v>
      </c>
      <c r="BJ667" s="21">
        <f t="shared" si="1399"/>
        <v>29.738681923044407</v>
      </c>
      <c r="BK667" s="17">
        <f t="shared" si="1400"/>
        <v>0</v>
      </c>
      <c r="BL667" s="22">
        <f t="shared" si="1401"/>
        <v>0</v>
      </c>
      <c r="BM667" s="22">
        <f t="shared" si="1402"/>
        <v>524.27916378563168</v>
      </c>
      <c r="BN667" s="22">
        <f t="shared" si="1403"/>
        <v>0</v>
      </c>
      <c r="BO667" s="22">
        <f t="shared" si="1404"/>
        <v>0</v>
      </c>
      <c r="BP667" s="22">
        <f t="shared" si="1405"/>
        <v>0</v>
      </c>
      <c r="BQ667" s="22">
        <f t="shared" si="1406"/>
        <v>0</v>
      </c>
      <c r="BR667" s="22">
        <f t="shared" si="1407"/>
        <v>0</v>
      </c>
      <c r="BS667" s="22">
        <f t="shared" si="1408"/>
        <v>0</v>
      </c>
      <c r="BT667" s="22">
        <f t="shared" si="1409"/>
        <v>0</v>
      </c>
      <c r="BU667" s="22">
        <f t="shared" si="1410"/>
        <v>0</v>
      </c>
      <c r="BV667" s="22">
        <f t="shared" si="1411"/>
        <v>0</v>
      </c>
      <c r="BW667" s="22">
        <f t="shared" si="1412"/>
        <v>0</v>
      </c>
      <c r="BX667" s="22">
        <f t="shared" si="1413"/>
        <v>0</v>
      </c>
      <c r="BY667" s="22">
        <f t="shared" si="1414"/>
        <v>0</v>
      </c>
      <c r="BZ667" s="22">
        <f t="shared" si="1415"/>
        <v>33.719223999999997</v>
      </c>
      <c r="CA667" s="22">
        <f t="shared" si="1416"/>
        <v>42.865151999999995</v>
      </c>
      <c r="CB667" s="22">
        <f t="shared" si="1417"/>
        <v>58.574358265799418</v>
      </c>
      <c r="CC667" s="22">
        <f t="shared" si="1418"/>
        <v>50.802933300481499</v>
      </c>
      <c r="CD667" s="22">
        <f t="shared" si="1419"/>
        <v>53.107629753552537</v>
      </c>
      <c r="CE667" s="22">
        <f t="shared" si="1420"/>
        <v>56.674533658127103</v>
      </c>
      <c r="CF667" s="22">
        <f t="shared" si="1421"/>
        <v>48.478155498384567</v>
      </c>
      <c r="CG667" s="22">
        <f t="shared" si="1422"/>
        <v>43.451415254103075</v>
      </c>
      <c r="CH667" s="22">
        <f t="shared" si="1423"/>
        <v>34.402807226819725</v>
      </c>
      <c r="CI667" s="22">
        <f t="shared" si="1424"/>
        <v>38.320080241704758</v>
      </c>
      <c r="CJ667" s="22">
        <f t="shared" si="1425"/>
        <v>36.875393211427003</v>
      </c>
      <c r="CK667" s="22">
        <f t="shared" si="1426"/>
        <v>27.007481375232008</v>
      </c>
    </row>
    <row r="668" spans="1:89" x14ac:dyDescent="0.25">
      <c r="A668" t="str">
        <f>VLOOKUP($C668,'Tech Pallet'!$A:$J,10,0)</f>
        <v>NOV</v>
      </c>
      <c r="B668" s="30" t="str">
        <f>VLOOKUP(C668,'Tech Pallet'!A:I,3,0)</f>
        <v>MG Sticks</v>
      </c>
      <c r="C668" s="12">
        <f>VLOOKUP($D668,'DU -UCC'!B:C,2,0)</f>
        <v>64782365</v>
      </c>
      <c r="D668" s="94">
        <v>10077567004229</v>
      </c>
      <c r="E668" s="95" t="s">
        <v>300</v>
      </c>
      <c r="S668" s="95">
        <v>3276</v>
      </c>
      <c r="T668" s="95">
        <v>2781</v>
      </c>
      <c r="U668" s="95">
        <v>2063.5754693697863</v>
      </c>
      <c r="V668" s="95">
        <v>3352.5230574442521</v>
      </c>
      <c r="W668" s="95">
        <v>3515.3728745592362</v>
      </c>
      <c r="X668" s="95">
        <v>3736.1230356151714</v>
      </c>
      <c r="Y668" s="95">
        <v>4813.9562798634443</v>
      </c>
      <c r="Z668" s="95">
        <v>3898.4892512818433</v>
      </c>
      <c r="AA668" s="95">
        <v>1949.9183484713635</v>
      </c>
      <c r="AB668" s="95">
        <v>3326.6748012349931</v>
      </c>
      <c r="AC668" s="95">
        <v>1843.9937568068203</v>
      </c>
      <c r="AD668" s="95">
        <v>1968.3459677427295</v>
      </c>
      <c r="AE668" s="23">
        <f t="shared" si="1370"/>
        <v>36525.972842389645</v>
      </c>
      <c r="AF668">
        <f>VLOOKUP($C668,'Tech Pallet'!$A:$I,9,0)</f>
        <v>210</v>
      </c>
      <c r="AG668">
        <f>VLOOKUP($C668,'Tech Pallet'!$A:$H,8,0)</f>
        <v>1.9199999999999998E-3</v>
      </c>
      <c r="AH668" s="25">
        <f t="shared" si="1371"/>
        <v>0</v>
      </c>
      <c r="AI668" s="25">
        <f t="shared" si="1372"/>
        <v>36525.972842389645</v>
      </c>
      <c r="AJ668" s="8">
        <f t="shared" si="1373"/>
        <v>0</v>
      </c>
      <c r="AK668" s="21">
        <f t="shared" si="1374"/>
        <v>0</v>
      </c>
      <c r="AL668" s="20">
        <f t="shared" si="1375"/>
        <v>173.93320401137927</v>
      </c>
      <c r="AM668" s="21">
        <f t="shared" si="1376"/>
        <v>0</v>
      </c>
      <c r="AN668" s="21">
        <f t="shared" si="1377"/>
        <v>0</v>
      </c>
      <c r="AO668" s="21">
        <f t="shared" si="1378"/>
        <v>0</v>
      </c>
      <c r="AP668" s="21">
        <f t="shared" si="1379"/>
        <v>0</v>
      </c>
      <c r="AQ668" s="21">
        <f t="shared" si="1380"/>
        <v>0</v>
      </c>
      <c r="AR668" s="21">
        <f t="shared" si="1381"/>
        <v>0</v>
      </c>
      <c r="AS668" s="21">
        <f t="shared" si="1382"/>
        <v>0</v>
      </c>
      <c r="AT668" s="21">
        <f t="shared" si="1383"/>
        <v>0</v>
      </c>
      <c r="AU668" s="21">
        <f t="shared" si="1384"/>
        <v>0</v>
      </c>
      <c r="AV668" s="21">
        <f t="shared" si="1385"/>
        <v>0</v>
      </c>
      <c r="AW668" s="21">
        <f t="shared" si="1386"/>
        <v>0</v>
      </c>
      <c r="AX668" s="21">
        <f t="shared" si="1387"/>
        <v>0</v>
      </c>
      <c r="AY668" s="21">
        <f t="shared" si="1388"/>
        <v>15.6</v>
      </c>
      <c r="AZ668" s="21">
        <f t="shared" si="1389"/>
        <v>13.242857142857142</v>
      </c>
      <c r="BA668" s="21">
        <f t="shared" si="1390"/>
        <v>9.8265498541418399</v>
      </c>
      <c r="BB668" s="21">
        <f t="shared" si="1391"/>
        <v>15.964395511639296</v>
      </c>
      <c r="BC668" s="21">
        <f t="shared" si="1392"/>
        <v>16.739870831234459</v>
      </c>
      <c r="BD668" s="21">
        <f t="shared" si="1393"/>
        <v>17.79106207435796</v>
      </c>
      <c r="BE668" s="21">
        <f t="shared" si="1394"/>
        <v>22.923601332683067</v>
      </c>
      <c r="BF668" s="21">
        <f t="shared" si="1395"/>
        <v>18.564234529913538</v>
      </c>
      <c r="BG668" s="21">
        <f t="shared" si="1396"/>
        <v>9.285325468911255</v>
      </c>
      <c r="BH668" s="21">
        <f t="shared" si="1397"/>
        <v>15.841308577309491</v>
      </c>
      <c r="BI668" s="21">
        <f t="shared" si="1398"/>
        <v>8.780922651461049</v>
      </c>
      <c r="BJ668" s="21">
        <f t="shared" si="1399"/>
        <v>9.37307603687014</v>
      </c>
      <c r="BK668" s="17">
        <f t="shared" si="1400"/>
        <v>0</v>
      </c>
      <c r="BL668" s="22">
        <f t="shared" si="1401"/>
        <v>0</v>
      </c>
      <c r="BM668" s="22">
        <f t="shared" si="1402"/>
        <v>70.129867857388106</v>
      </c>
      <c r="BN668" s="22">
        <f t="shared" si="1403"/>
        <v>0</v>
      </c>
      <c r="BO668" s="22">
        <f t="shared" si="1404"/>
        <v>0</v>
      </c>
      <c r="BP668" s="22">
        <f t="shared" si="1405"/>
        <v>0</v>
      </c>
      <c r="BQ668" s="22">
        <f t="shared" si="1406"/>
        <v>0</v>
      </c>
      <c r="BR668" s="22">
        <f t="shared" si="1407"/>
        <v>0</v>
      </c>
      <c r="BS668" s="22">
        <f t="shared" si="1408"/>
        <v>0</v>
      </c>
      <c r="BT668" s="22">
        <f t="shared" si="1409"/>
        <v>0</v>
      </c>
      <c r="BU668" s="22">
        <f t="shared" si="1410"/>
        <v>0</v>
      </c>
      <c r="BV668" s="22">
        <f t="shared" si="1411"/>
        <v>0</v>
      </c>
      <c r="BW668" s="22">
        <f t="shared" si="1412"/>
        <v>0</v>
      </c>
      <c r="BX668" s="22">
        <f t="shared" si="1413"/>
        <v>0</v>
      </c>
      <c r="BY668" s="22">
        <f t="shared" si="1414"/>
        <v>0</v>
      </c>
      <c r="BZ668" s="22">
        <f t="shared" si="1415"/>
        <v>6.2899199999999995</v>
      </c>
      <c r="CA668" s="22">
        <f t="shared" si="1416"/>
        <v>5.3395199999999994</v>
      </c>
      <c r="CB668" s="22">
        <f t="shared" si="1417"/>
        <v>3.9620649011899896</v>
      </c>
      <c r="CC668" s="22">
        <f t="shared" si="1418"/>
        <v>6.4368442702929638</v>
      </c>
      <c r="CD668" s="22">
        <f t="shared" si="1419"/>
        <v>6.7495159191537324</v>
      </c>
      <c r="CE668" s="22">
        <f t="shared" si="1420"/>
        <v>7.1733562283811283</v>
      </c>
      <c r="CF668" s="22">
        <f t="shared" si="1421"/>
        <v>9.242796057337813</v>
      </c>
      <c r="CG668" s="22">
        <f t="shared" si="1422"/>
        <v>7.4850993624611384</v>
      </c>
      <c r="CH668" s="22">
        <f t="shared" si="1423"/>
        <v>3.7438432290650177</v>
      </c>
      <c r="CI668" s="22">
        <f t="shared" si="1424"/>
        <v>6.3872156183711866</v>
      </c>
      <c r="CJ668" s="22">
        <f t="shared" si="1425"/>
        <v>3.5404680130690949</v>
      </c>
      <c r="CK668" s="22">
        <f t="shared" si="1426"/>
        <v>3.7792242580660402</v>
      </c>
    </row>
    <row r="669" spans="1:89" x14ac:dyDescent="0.25">
      <c r="A669" t="str">
        <f>VLOOKUP($C669,'Tech Pallet'!$A:$J,10,0)</f>
        <v>PIC</v>
      </c>
      <c r="B669" s="30" t="str">
        <f>VLOOKUP(C669,'Tech Pallet'!A:I,3,0)</f>
        <v>BJ PTS</v>
      </c>
      <c r="C669" s="12">
        <f>VLOOKUP($D669,'DU -UCC'!B:C,2,0)</f>
        <v>84164937</v>
      </c>
      <c r="D669" s="94">
        <v>10076840100122</v>
      </c>
      <c r="E669" s="95" t="s">
        <v>301</v>
      </c>
      <c r="S669" s="95">
        <v>8890</v>
      </c>
      <c r="T669" s="95">
        <v>17299</v>
      </c>
      <c r="U669" s="95">
        <v>18238.10852389858</v>
      </c>
      <c r="V669" s="95">
        <v>13310.335219636565</v>
      </c>
      <c r="W669" s="95">
        <v>13989.504339299172</v>
      </c>
      <c r="X669" s="95">
        <v>17588.258079487681</v>
      </c>
      <c r="Y669" s="95">
        <v>14761.896804340369</v>
      </c>
      <c r="Z669" s="95">
        <v>14101.824769996656</v>
      </c>
      <c r="AA669" s="95">
        <v>12767.547862957666</v>
      </c>
      <c r="AB669" s="95">
        <v>10882.055379857484</v>
      </c>
      <c r="AC669" s="95">
        <v>10659.419100531417</v>
      </c>
      <c r="AD669" s="95">
        <v>9784.7685684426688</v>
      </c>
      <c r="AE669" s="23">
        <f t="shared" si="1370"/>
        <v>162272.71864844827</v>
      </c>
      <c r="AF669">
        <f>VLOOKUP($C669,'Tech Pallet'!$A:$I,9,0)</f>
        <v>240</v>
      </c>
      <c r="AG669">
        <f>VLOOKUP($C669,'Tech Pallet'!$A:$H,8,0)</f>
        <v>3.7853439999999999E-3</v>
      </c>
      <c r="AH669" s="25">
        <f t="shared" si="1371"/>
        <v>0</v>
      </c>
      <c r="AI669" s="25">
        <f t="shared" si="1372"/>
        <v>162272.71864844827</v>
      </c>
      <c r="AJ669" s="8">
        <f t="shared" si="1373"/>
        <v>0</v>
      </c>
      <c r="AK669" s="21">
        <f t="shared" si="1374"/>
        <v>0</v>
      </c>
      <c r="AL669" s="20">
        <f t="shared" si="1375"/>
        <v>676.1363277018678</v>
      </c>
      <c r="AM669" s="21">
        <f t="shared" si="1376"/>
        <v>0</v>
      </c>
      <c r="AN669" s="21">
        <f t="shared" si="1377"/>
        <v>0</v>
      </c>
      <c r="AO669" s="21">
        <f t="shared" si="1378"/>
        <v>0</v>
      </c>
      <c r="AP669" s="21">
        <f t="shared" si="1379"/>
        <v>0</v>
      </c>
      <c r="AQ669" s="21">
        <f t="shared" si="1380"/>
        <v>0</v>
      </c>
      <c r="AR669" s="21">
        <f t="shared" si="1381"/>
        <v>0</v>
      </c>
      <c r="AS669" s="21">
        <f t="shared" si="1382"/>
        <v>0</v>
      </c>
      <c r="AT669" s="21">
        <f t="shared" si="1383"/>
        <v>0</v>
      </c>
      <c r="AU669" s="21">
        <f t="shared" si="1384"/>
        <v>0</v>
      </c>
      <c r="AV669" s="21">
        <f t="shared" si="1385"/>
        <v>0</v>
      </c>
      <c r="AW669" s="21">
        <f t="shared" si="1386"/>
        <v>0</v>
      </c>
      <c r="AX669" s="21">
        <f t="shared" si="1387"/>
        <v>0</v>
      </c>
      <c r="AY669" s="21">
        <f t="shared" si="1388"/>
        <v>37.041666666666664</v>
      </c>
      <c r="AZ669" s="21">
        <f t="shared" si="1389"/>
        <v>72.079166666666666</v>
      </c>
      <c r="BA669" s="21">
        <f t="shared" si="1390"/>
        <v>75.992118849577409</v>
      </c>
      <c r="BB669" s="21">
        <f t="shared" si="1391"/>
        <v>55.459730081819018</v>
      </c>
      <c r="BC669" s="21">
        <f t="shared" si="1392"/>
        <v>58.289601413746553</v>
      </c>
      <c r="BD669" s="21">
        <f t="shared" si="1393"/>
        <v>73.284408664532009</v>
      </c>
      <c r="BE669" s="21">
        <f t="shared" si="1394"/>
        <v>61.507903351418207</v>
      </c>
      <c r="BF669" s="21">
        <f t="shared" si="1395"/>
        <v>58.757603208319402</v>
      </c>
      <c r="BG669" s="21">
        <f t="shared" si="1396"/>
        <v>53.198116095656943</v>
      </c>
      <c r="BH669" s="21">
        <f t="shared" si="1397"/>
        <v>45.341897416072847</v>
      </c>
      <c r="BI669" s="21">
        <f t="shared" si="1398"/>
        <v>44.414246252214234</v>
      </c>
      <c r="BJ669" s="21">
        <f t="shared" si="1399"/>
        <v>40.769869035177784</v>
      </c>
      <c r="BK669" s="17">
        <f t="shared" si="1400"/>
        <v>0</v>
      </c>
      <c r="BL669" s="22">
        <f t="shared" si="1401"/>
        <v>0</v>
      </c>
      <c r="BM669" s="22">
        <f t="shared" si="1402"/>
        <v>614.25806189959178</v>
      </c>
      <c r="BN669" s="22">
        <f t="shared" si="1403"/>
        <v>0</v>
      </c>
      <c r="BO669" s="22">
        <f t="shared" si="1404"/>
        <v>0</v>
      </c>
      <c r="BP669" s="22">
        <f t="shared" si="1405"/>
        <v>0</v>
      </c>
      <c r="BQ669" s="22">
        <f t="shared" si="1406"/>
        <v>0</v>
      </c>
      <c r="BR669" s="22">
        <f t="shared" si="1407"/>
        <v>0</v>
      </c>
      <c r="BS669" s="22">
        <f t="shared" si="1408"/>
        <v>0</v>
      </c>
      <c r="BT669" s="22">
        <f t="shared" si="1409"/>
        <v>0</v>
      </c>
      <c r="BU669" s="22">
        <f t="shared" si="1410"/>
        <v>0</v>
      </c>
      <c r="BV669" s="22">
        <f t="shared" si="1411"/>
        <v>0</v>
      </c>
      <c r="BW669" s="22">
        <f t="shared" si="1412"/>
        <v>0</v>
      </c>
      <c r="BX669" s="22">
        <f t="shared" si="1413"/>
        <v>0</v>
      </c>
      <c r="BY669" s="22">
        <f t="shared" si="1414"/>
        <v>0</v>
      </c>
      <c r="BZ669" s="22">
        <f t="shared" si="1415"/>
        <v>33.651708159999998</v>
      </c>
      <c r="CA669" s="22">
        <f t="shared" si="1416"/>
        <v>65.482665855999997</v>
      </c>
      <c r="CB669" s="22">
        <f t="shared" si="1417"/>
        <v>69.037514672288339</v>
      </c>
      <c r="CC669" s="22">
        <f t="shared" si="1418"/>
        <v>50.384197561639951</v>
      </c>
      <c r="CD669" s="22">
        <f t="shared" si="1419"/>
        <v>52.955086313740082</v>
      </c>
      <c r="CE669" s="22">
        <f t="shared" si="1420"/>
        <v>66.577607191640212</v>
      </c>
      <c r="CF669" s="22">
        <f t="shared" si="1421"/>
        <v>55.878857496928987</v>
      </c>
      <c r="CG669" s="22">
        <f t="shared" si="1422"/>
        <v>53.380257782158218</v>
      </c>
      <c r="CH669" s="22">
        <f t="shared" si="1423"/>
        <v>48.329560697759625</v>
      </c>
      <c r="CI669" s="22">
        <f t="shared" si="1424"/>
        <v>41.192323039811249</v>
      </c>
      <c r="CJ669" s="22">
        <f t="shared" si="1425"/>
        <v>40.349568135681999</v>
      </c>
      <c r="CK669" s="22">
        <f t="shared" si="1426"/>
        <v>37.038714991943046</v>
      </c>
    </row>
    <row r="670" spans="1:89" x14ac:dyDescent="0.25">
      <c r="A670" t="str">
        <f>VLOOKUP($C670,'Tech Pallet'!$A:$J,10,0)</f>
        <v>PIC</v>
      </c>
      <c r="B670" s="30" t="str">
        <f>VLOOKUP(C670,'Tech Pallet'!A:I,3,0)</f>
        <v>TALENTI</v>
      </c>
      <c r="C670" s="12">
        <f>VLOOKUP($D670,'DU -UCC'!B:C,2,0)</f>
        <v>68730252</v>
      </c>
      <c r="D670" s="94">
        <v>20816680010116</v>
      </c>
      <c r="E670" s="95" t="s">
        <v>302</v>
      </c>
      <c r="S670" s="95">
        <v>7917</v>
      </c>
      <c r="T670" s="95">
        <v>12479</v>
      </c>
      <c r="U670" s="95">
        <v>14640.821405056538</v>
      </c>
      <c r="V670" s="95">
        <v>15278.889997885311</v>
      </c>
      <c r="W670" s="95">
        <v>15016.216920948535</v>
      </c>
      <c r="X670" s="95">
        <v>17457.11550077076</v>
      </c>
      <c r="Y670" s="95">
        <v>13679.327466828625</v>
      </c>
      <c r="Z670" s="95">
        <v>11583.657300805575</v>
      </c>
      <c r="AA670" s="95">
        <v>12570.711232294288</v>
      </c>
      <c r="AB670" s="95">
        <v>12621.890676458044</v>
      </c>
      <c r="AC670" s="95">
        <v>11423.613347511198</v>
      </c>
      <c r="AD670" s="95">
        <v>7399.9423619458366</v>
      </c>
      <c r="AE670" s="23">
        <f t="shared" si="1370"/>
        <v>152068.1862105047</v>
      </c>
      <c r="AF670">
        <f>VLOOKUP($C670,'Tech Pallet'!$A:$I,9,0)</f>
        <v>255</v>
      </c>
      <c r="AG670">
        <f>VLOOKUP($C670,'Tech Pallet'!$A:$H,8,0)</f>
        <v>3.7853439999999999E-3</v>
      </c>
      <c r="AH670" s="25">
        <f t="shared" si="1371"/>
        <v>0</v>
      </c>
      <c r="AI670" s="25">
        <f t="shared" si="1372"/>
        <v>152068.1862105047</v>
      </c>
      <c r="AJ670" s="8">
        <f t="shared" si="1373"/>
        <v>0</v>
      </c>
      <c r="AK670" s="21">
        <f t="shared" si="1374"/>
        <v>0</v>
      </c>
      <c r="AL670" s="20">
        <f t="shared" si="1375"/>
        <v>596.34582827648899</v>
      </c>
      <c r="AM670" s="21">
        <f t="shared" si="1376"/>
        <v>0</v>
      </c>
      <c r="AN670" s="21">
        <f t="shared" si="1377"/>
        <v>0</v>
      </c>
      <c r="AO670" s="21">
        <f t="shared" si="1378"/>
        <v>0</v>
      </c>
      <c r="AP670" s="21">
        <f t="shared" si="1379"/>
        <v>0</v>
      </c>
      <c r="AQ670" s="21">
        <f t="shared" si="1380"/>
        <v>0</v>
      </c>
      <c r="AR670" s="21">
        <f t="shared" si="1381"/>
        <v>0</v>
      </c>
      <c r="AS670" s="21">
        <f t="shared" si="1382"/>
        <v>0</v>
      </c>
      <c r="AT670" s="21">
        <f t="shared" si="1383"/>
        <v>0</v>
      </c>
      <c r="AU670" s="21">
        <f t="shared" si="1384"/>
        <v>0</v>
      </c>
      <c r="AV670" s="21">
        <f t="shared" si="1385"/>
        <v>0</v>
      </c>
      <c r="AW670" s="21">
        <f t="shared" si="1386"/>
        <v>0</v>
      </c>
      <c r="AX670" s="21">
        <f t="shared" si="1387"/>
        <v>0</v>
      </c>
      <c r="AY670" s="21">
        <f t="shared" si="1388"/>
        <v>31.047058823529412</v>
      </c>
      <c r="AZ670" s="21">
        <f t="shared" si="1389"/>
        <v>48.937254901960785</v>
      </c>
      <c r="BA670" s="21">
        <f t="shared" si="1390"/>
        <v>57.414985902182501</v>
      </c>
      <c r="BB670" s="21">
        <f t="shared" si="1391"/>
        <v>59.917215677981616</v>
      </c>
      <c r="BC670" s="21">
        <f t="shared" si="1392"/>
        <v>58.887125180190331</v>
      </c>
      <c r="BD670" s="21">
        <f t="shared" si="1393"/>
        <v>68.459276473610828</v>
      </c>
      <c r="BE670" s="21">
        <f t="shared" si="1394"/>
        <v>53.644421438543624</v>
      </c>
      <c r="BF670" s="21">
        <f t="shared" si="1395"/>
        <v>45.426107061982648</v>
      </c>
      <c r="BG670" s="21">
        <f t="shared" si="1396"/>
        <v>49.296906793310939</v>
      </c>
      <c r="BH670" s="21">
        <f t="shared" si="1397"/>
        <v>49.497610495913897</v>
      </c>
      <c r="BI670" s="21">
        <f t="shared" si="1398"/>
        <v>44.798483715730193</v>
      </c>
      <c r="BJ670" s="21">
        <f t="shared" si="1399"/>
        <v>29.0193818115523</v>
      </c>
      <c r="BK670" s="17">
        <f t="shared" si="1400"/>
        <v>0</v>
      </c>
      <c r="BL670" s="22">
        <f t="shared" si="1401"/>
        <v>0</v>
      </c>
      <c r="BM670" s="22">
        <f t="shared" si="1402"/>
        <v>575.6303962628167</v>
      </c>
      <c r="BN670" s="22">
        <f t="shared" si="1403"/>
        <v>0</v>
      </c>
      <c r="BO670" s="22">
        <f t="shared" si="1404"/>
        <v>0</v>
      </c>
      <c r="BP670" s="22">
        <f t="shared" si="1405"/>
        <v>0</v>
      </c>
      <c r="BQ670" s="22">
        <f t="shared" si="1406"/>
        <v>0</v>
      </c>
      <c r="BR670" s="22">
        <f t="shared" si="1407"/>
        <v>0</v>
      </c>
      <c r="BS670" s="22">
        <f t="shared" si="1408"/>
        <v>0</v>
      </c>
      <c r="BT670" s="22">
        <f t="shared" si="1409"/>
        <v>0</v>
      </c>
      <c r="BU670" s="22">
        <f t="shared" si="1410"/>
        <v>0</v>
      </c>
      <c r="BV670" s="22">
        <f t="shared" si="1411"/>
        <v>0</v>
      </c>
      <c r="BW670" s="22">
        <f t="shared" si="1412"/>
        <v>0</v>
      </c>
      <c r="BX670" s="22">
        <f t="shared" si="1413"/>
        <v>0</v>
      </c>
      <c r="BY670" s="22">
        <f t="shared" si="1414"/>
        <v>0</v>
      </c>
      <c r="BZ670" s="22">
        <f t="shared" si="1415"/>
        <v>29.968568447999999</v>
      </c>
      <c r="CA670" s="22">
        <f t="shared" si="1416"/>
        <v>47.237307776000002</v>
      </c>
      <c r="CB670" s="22">
        <f t="shared" si="1417"/>
        <v>55.420545460702336</v>
      </c>
      <c r="CC670" s="22">
        <f t="shared" si="1418"/>
        <v>57.835854580155178</v>
      </c>
      <c r="CD670" s="22">
        <f t="shared" si="1419"/>
        <v>56.841546624411009</v>
      </c>
      <c r="CE670" s="22">
        <f t="shared" si="1420"/>
        <v>66.081187418149597</v>
      </c>
      <c r="CF670" s="22">
        <f t="shared" si="1421"/>
        <v>51.780960150594936</v>
      </c>
      <c r="CG670" s="22">
        <f t="shared" si="1422"/>
        <v>43.848127661660577</v>
      </c>
      <c r="CH670" s="22">
        <f t="shared" si="1423"/>
        <v>47.584466338897791</v>
      </c>
      <c r="CI670" s="22">
        <f t="shared" si="1424"/>
        <v>47.778198140786401</v>
      </c>
      <c r="CJ670" s="22">
        <f t="shared" si="1425"/>
        <v>43.24230624332143</v>
      </c>
      <c r="CK670" s="22">
        <f t="shared" si="1426"/>
        <v>28.011327420137501</v>
      </c>
    </row>
    <row r="671" spans="1:89" x14ac:dyDescent="0.25">
      <c r="A671" t="str">
        <f>VLOOKUP($C671,'Tech Pallet'!$A:$J,10,0)</f>
        <v>NOV</v>
      </c>
      <c r="B671" s="30" t="str">
        <f>VLOOKUP(C671,'Tech Pallet'!A:I,3,0)</f>
        <v>EDF</v>
      </c>
      <c r="C671" s="12">
        <f>VLOOKUP($D671,'DU -UCC'!B:C,2,0)</f>
        <v>68709237</v>
      </c>
      <c r="D671" s="94">
        <v>10075856001300</v>
      </c>
      <c r="E671" s="95" t="s">
        <v>303</v>
      </c>
      <c r="S671" s="95">
        <v>10812</v>
      </c>
      <c r="T671" s="95">
        <v>10104</v>
      </c>
      <c r="U671" s="95">
        <v>17850.428714277881</v>
      </c>
      <c r="V671" s="95">
        <v>14129.51692933841</v>
      </c>
      <c r="W671" s="95">
        <v>16099.847221736825</v>
      </c>
      <c r="X671" s="95">
        <v>19974.569209230343</v>
      </c>
      <c r="Y671" s="95">
        <v>20962.419742500457</v>
      </c>
      <c r="Z671" s="95">
        <v>16092.743920492918</v>
      </c>
      <c r="AA671" s="95">
        <v>11584.285749411256</v>
      </c>
      <c r="AB671" s="95">
        <v>16335.125919449181</v>
      </c>
      <c r="AC671" s="95">
        <v>8838.1110611456861</v>
      </c>
      <c r="AD671" s="95">
        <v>7891.1212218197707</v>
      </c>
      <c r="AE671" s="23">
        <f t="shared" ref="AE671:AE734" si="1427">SUM(F671:AD671)</f>
        <v>170674.16968940274</v>
      </c>
      <c r="AF671">
        <f>VLOOKUP($C671,'Tech Pallet'!$A:$I,9,0)</f>
        <v>132</v>
      </c>
      <c r="AG671">
        <f>VLOOKUP($C671,'Tech Pallet'!$A:$H,8,0)</f>
        <v>9.5760000000000012E-3</v>
      </c>
      <c r="AH671" s="25">
        <f t="shared" ref="AH671:AH734" si="1428">SUM(G671:R671)</f>
        <v>0</v>
      </c>
      <c r="AI671" s="25">
        <f t="shared" ref="AI671:AI734" si="1429">SUM(S671:AD671)</f>
        <v>170674.16968940274</v>
      </c>
      <c r="AJ671" s="8">
        <f t="shared" ref="AJ671:AJ734" si="1430">F671/AF671</f>
        <v>0</v>
      </c>
      <c r="AK671" s="21">
        <f t="shared" ref="AK671:AK734" si="1431">SUM(G671:R671)/AF671</f>
        <v>0</v>
      </c>
      <c r="AL671" s="20">
        <f t="shared" ref="AL671:AL734" si="1432">SUM(S671:AD671)/AF671</f>
        <v>1292.9861340106268</v>
      </c>
      <c r="AM671" s="21">
        <f t="shared" ref="AM671:AM734" si="1433">G671/$AF671</f>
        <v>0</v>
      </c>
      <c r="AN671" s="21">
        <f t="shared" ref="AN671:AN734" si="1434">H671/$AF671</f>
        <v>0</v>
      </c>
      <c r="AO671" s="21">
        <f t="shared" ref="AO671:AO734" si="1435">I671/$AF671</f>
        <v>0</v>
      </c>
      <c r="AP671" s="21">
        <f t="shared" ref="AP671:AP734" si="1436">J671/$AF671</f>
        <v>0</v>
      </c>
      <c r="AQ671" s="21">
        <f t="shared" ref="AQ671:AQ734" si="1437">K671/$AF671</f>
        <v>0</v>
      </c>
      <c r="AR671" s="21">
        <f t="shared" ref="AR671:AR734" si="1438">L671/$AF671</f>
        <v>0</v>
      </c>
      <c r="AS671" s="21">
        <f t="shared" ref="AS671:AS734" si="1439">M671/$AF671</f>
        <v>0</v>
      </c>
      <c r="AT671" s="21">
        <f t="shared" ref="AT671:AT734" si="1440">N671/$AF671</f>
        <v>0</v>
      </c>
      <c r="AU671" s="21">
        <f t="shared" ref="AU671:AU734" si="1441">O671/$AF671</f>
        <v>0</v>
      </c>
      <c r="AV671" s="21">
        <f t="shared" ref="AV671:AV734" si="1442">P671/$AF671</f>
        <v>0</v>
      </c>
      <c r="AW671" s="21">
        <f t="shared" ref="AW671:AW734" si="1443">Q671/$AF671</f>
        <v>0</v>
      </c>
      <c r="AX671" s="21">
        <f t="shared" ref="AX671:AX734" si="1444">R671/$AF671</f>
        <v>0</v>
      </c>
      <c r="AY671" s="21">
        <f t="shared" ref="AY671:AY734" si="1445">S671/$AF671</f>
        <v>81.909090909090907</v>
      </c>
      <c r="AZ671" s="21">
        <f t="shared" ref="AZ671:AZ734" si="1446">T671/$AF671</f>
        <v>76.545454545454547</v>
      </c>
      <c r="BA671" s="21">
        <f t="shared" ref="BA671:BA734" si="1447">U671/$AF671</f>
        <v>135.23052056271123</v>
      </c>
      <c r="BB671" s="21">
        <f t="shared" ref="BB671:BB734" si="1448">V671/$AF671</f>
        <v>107.04179491923037</v>
      </c>
      <c r="BC671" s="21">
        <f t="shared" ref="BC671:BC734" si="1449">W671/$AF671</f>
        <v>121.96853955861231</v>
      </c>
      <c r="BD671" s="21">
        <f t="shared" ref="BD671:BD734" si="1450">X671/$AF671</f>
        <v>151.32249400932079</v>
      </c>
      <c r="BE671" s="21">
        <f t="shared" ref="BE671:BE734" si="1451">Y671/$AF671</f>
        <v>158.806210170458</v>
      </c>
      <c r="BF671" s="21">
        <f t="shared" ref="BF671:BF734" si="1452">Z671/$AF671</f>
        <v>121.9147266704009</v>
      </c>
      <c r="BG671" s="21">
        <f t="shared" ref="BG671:BG734" si="1453">AA671/$AF671</f>
        <v>87.759740525842844</v>
      </c>
      <c r="BH671" s="21">
        <f t="shared" ref="BH671:BH734" si="1454">AB671/$AF671</f>
        <v>123.75095393522108</v>
      </c>
      <c r="BI671" s="21">
        <f t="shared" ref="BI671:BI734" si="1455">AC671/$AF671</f>
        <v>66.955386826861258</v>
      </c>
      <c r="BJ671" s="21">
        <f t="shared" ref="BJ671:BJ734" si="1456">AD671/$AF671</f>
        <v>59.781221377422504</v>
      </c>
      <c r="BK671" s="17">
        <f t="shared" ref="BK671:BK734" si="1457">F671*AG671</f>
        <v>0</v>
      </c>
      <c r="BL671" s="22">
        <f t="shared" ref="BL671:BL734" si="1458">SUM(G671:R671)*AG671</f>
        <v>0</v>
      </c>
      <c r="BM671" s="22">
        <f t="shared" ref="BM671:BM734" si="1459">SUM(S671:AD671)*AG671</f>
        <v>1634.3758489457209</v>
      </c>
      <c r="BN671" s="22">
        <f t="shared" ref="BN671:BN734" si="1460">G671*$AG671</f>
        <v>0</v>
      </c>
      <c r="BO671" s="22">
        <f t="shared" ref="BO671:BO734" si="1461">H671*$AG671</f>
        <v>0</v>
      </c>
      <c r="BP671" s="22">
        <f t="shared" ref="BP671:BP734" si="1462">I671*$AG671</f>
        <v>0</v>
      </c>
      <c r="BQ671" s="22">
        <f t="shared" ref="BQ671:BQ734" si="1463">J671*$AG671</f>
        <v>0</v>
      </c>
      <c r="BR671" s="22">
        <f t="shared" ref="BR671:BR734" si="1464">K671*$AG671</f>
        <v>0</v>
      </c>
      <c r="BS671" s="22">
        <f t="shared" ref="BS671:BS734" si="1465">L671*$AG671</f>
        <v>0</v>
      </c>
      <c r="BT671" s="22">
        <f t="shared" ref="BT671:BT734" si="1466">M671*$AG671</f>
        <v>0</v>
      </c>
      <c r="BU671" s="22">
        <f t="shared" ref="BU671:BU734" si="1467">N671*$AG671</f>
        <v>0</v>
      </c>
      <c r="BV671" s="22">
        <f t="shared" ref="BV671:BV734" si="1468">O671*$AG671</f>
        <v>0</v>
      </c>
      <c r="BW671" s="22">
        <f t="shared" ref="BW671:BW734" si="1469">P671*$AG671</f>
        <v>0</v>
      </c>
      <c r="BX671" s="22">
        <f t="shared" ref="BX671:BX734" si="1470">Q671*$AG671</f>
        <v>0</v>
      </c>
      <c r="BY671" s="22">
        <f t="shared" ref="BY671:BY734" si="1471">R671*$AG671</f>
        <v>0</v>
      </c>
      <c r="BZ671" s="22">
        <f t="shared" ref="BZ671:BZ734" si="1472">S671*$AG671</f>
        <v>103.53571200000002</v>
      </c>
      <c r="CA671" s="22">
        <f t="shared" ref="CA671:CA734" si="1473">T671*$AG671</f>
        <v>96.755904000000015</v>
      </c>
      <c r="CB671" s="22">
        <f t="shared" ref="CB671:CB734" si="1474">U671*$AG671</f>
        <v>170.93570536792501</v>
      </c>
      <c r="CC671" s="22">
        <f t="shared" ref="CC671:CC734" si="1475">V671*$AG671</f>
        <v>135.30425411534463</v>
      </c>
      <c r="CD671" s="22">
        <f t="shared" ref="CD671:CD734" si="1476">W671*$AG671</f>
        <v>154.17213699535185</v>
      </c>
      <c r="CE671" s="22">
        <f t="shared" ref="CE671:CE734" si="1477">X671*$AG671</f>
        <v>191.27647474758979</v>
      </c>
      <c r="CF671" s="22">
        <f t="shared" ref="CF671:CF734" si="1478">Y671*$AG671</f>
        <v>200.7361314541844</v>
      </c>
      <c r="CG671" s="22">
        <f t="shared" ref="CG671:CG734" si="1479">Z671*$AG671</f>
        <v>154.10411578264021</v>
      </c>
      <c r="CH671" s="22">
        <f t="shared" ref="CH671:CH734" si="1480">AA671*$AG671</f>
        <v>110.9311203363622</v>
      </c>
      <c r="CI671" s="22">
        <f t="shared" ref="CI671:CI734" si="1481">AB671*$AG671</f>
        <v>156.42516580464539</v>
      </c>
      <c r="CJ671" s="22">
        <f t="shared" ref="CJ671:CJ734" si="1482">AC671*$AG671</f>
        <v>84.633751521531096</v>
      </c>
      <c r="CK671" s="22">
        <f t="shared" ref="CK671:CK734" si="1483">AD671*$AG671</f>
        <v>75.565376820146128</v>
      </c>
    </row>
    <row r="672" spans="1:89" x14ac:dyDescent="0.25">
      <c r="A672" t="str">
        <f>VLOOKUP($C672,'Tech Pallet'!$A:$J,10,0)</f>
        <v>PIC</v>
      </c>
      <c r="B672" s="30" t="str">
        <f>VLOOKUP(C672,'Tech Pallet'!A:I,3,0)</f>
        <v>Talenti</v>
      </c>
      <c r="C672" s="12">
        <f>VLOOKUP($D672,'DU -UCC'!B:C,2,0)</f>
        <v>68860129</v>
      </c>
      <c r="D672" s="94">
        <v>20186852000024</v>
      </c>
      <c r="E672" s="95" t="s">
        <v>304</v>
      </c>
      <c r="S672" s="95">
        <v>8970</v>
      </c>
      <c r="T672" s="95">
        <v>11355</v>
      </c>
      <c r="U672" s="95">
        <v>14750.892418529571</v>
      </c>
      <c r="V672" s="95">
        <v>15232.817812547679</v>
      </c>
      <c r="W672" s="95">
        <v>15268.317457535653</v>
      </c>
      <c r="X672" s="95">
        <v>16458.636930494071</v>
      </c>
      <c r="Y672" s="95">
        <v>14894.177571307504</v>
      </c>
      <c r="Z672" s="95">
        <v>12286.979999660123</v>
      </c>
      <c r="AA672" s="95">
        <v>12540.64273597795</v>
      </c>
      <c r="AB672" s="95">
        <v>12043.452686216675</v>
      </c>
      <c r="AC672" s="95">
        <v>11200.411163345956</v>
      </c>
      <c r="AD672" s="95">
        <v>5916.0727913792934</v>
      </c>
      <c r="AE672" s="23">
        <f t="shared" si="1427"/>
        <v>150917.40156699449</v>
      </c>
      <c r="AF672">
        <f>VLOOKUP($C672,'Tech Pallet'!$A:$I,9,0)</f>
        <v>255</v>
      </c>
      <c r="AG672">
        <f>VLOOKUP($C672,'Tech Pallet'!$A:$H,8,0)</f>
        <v>3.7839999999999996E-3</v>
      </c>
      <c r="AH672" s="25">
        <f t="shared" si="1428"/>
        <v>0</v>
      </c>
      <c r="AI672" s="25">
        <f t="shared" si="1429"/>
        <v>150917.40156699449</v>
      </c>
      <c r="AJ672" s="8">
        <f t="shared" si="1430"/>
        <v>0</v>
      </c>
      <c r="AK672" s="21">
        <f t="shared" si="1431"/>
        <v>0</v>
      </c>
      <c r="AL672" s="20">
        <f t="shared" si="1432"/>
        <v>591.83294732154707</v>
      </c>
      <c r="AM672" s="21">
        <f t="shared" si="1433"/>
        <v>0</v>
      </c>
      <c r="AN672" s="21">
        <f t="shared" si="1434"/>
        <v>0</v>
      </c>
      <c r="AO672" s="21">
        <f t="shared" si="1435"/>
        <v>0</v>
      </c>
      <c r="AP672" s="21">
        <f t="shared" si="1436"/>
        <v>0</v>
      </c>
      <c r="AQ672" s="21">
        <f t="shared" si="1437"/>
        <v>0</v>
      </c>
      <c r="AR672" s="21">
        <f t="shared" si="1438"/>
        <v>0</v>
      </c>
      <c r="AS672" s="21">
        <f t="shared" si="1439"/>
        <v>0</v>
      </c>
      <c r="AT672" s="21">
        <f t="shared" si="1440"/>
        <v>0</v>
      </c>
      <c r="AU672" s="21">
        <f t="shared" si="1441"/>
        <v>0</v>
      </c>
      <c r="AV672" s="21">
        <f t="shared" si="1442"/>
        <v>0</v>
      </c>
      <c r="AW672" s="21">
        <f t="shared" si="1443"/>
        <v>0</v>
      </c>
      <c r="AX672" s="21">
        <f t="shared" si="1444"/>
        <v>0</v>
      </c>
      <c r="AY672" s="21">
        <f t="shared" si="1445"/>
        <v>35.176470588235297</v>
      </c>
      <c r="AZ672" s="21">
        <f t="shared" si="1446"/>
        <v>44.529411764705884</v>
      </c>
      <c r="BA672" s="21">
        <f t="shared" si="1447"/>
        <v>57.846636935410082</v>
      </c>
      <c r="BB672" s="21">
        <f t="shared" si="1448"/>
        <v>59.736540441363445</v>
      </c>
      <c r="BC672" s="21">
        <f t="shared" si="1449"/>
        <v>59.875754735433937</v>
      </c>
      <c r="BD672" s="21">
        <f t="shared" si="1450"/>
        <v>64.543674237231656</v>
      </c>
      <c r="BE672" s="21">
        <f t="shared" si="1451"/>
        <v>58.408539495323545</v>
      </c>
      <c r="BF672" s="21">
        <f t="shared" si="1452"/>
        <v>48.184235292784798</v>
      </c>
      <c r="BG672" s="21">
        <f t="shared" si="1453"/>
        <v>49.178991121482156</v>
      </c>
      <c r="BH672" s="21">
        <f t="shared" si="1454"/>
        <v>47.229226220457548</v>
      </c>
      <c r="BI672" s="21">
        <f t="shared" si="1455"/>
        <v>43.923181032729239</v>
      </c>
      <c r="BJ672" s="21">
        <f t="shared" si="1456"/>
        <v>23.200285456389388</v>
      </c>
      <c r="BK672" s="17">
        <f t="shared" si="1457"/>
        <v>0</v>
      </c>
      <c r="BL672" s="22">
        <f t="shared" si="1458"/>
        <v>0</v>
      </c>
      <c r="BM672" s="22">
        <f t="shared" si="1459"/>
        <v>571.07144752950705</v>
      </c>
      <c r="BN672" s="22">
        <f t="shared" si="1460"/>
        <v>0</v>
      </c>
      <c r="BO672" s="22">
        <f t="shared" si="1461"/>
        <v>0</v>
      </c>
      <c r="BP672" s="22">
        <f t="shared" si="1462"/>
        <v>0</v>
      </c>
      <c r="BQ672" s="22">
        <f t="shared" si="1463"/>
        <v>0</v>
      </c>
      <c r="BR672" s="22">
        <f t="shared" si="1464"/>
        <v>0</v>
      </c>
      <c r="BS672" s="22">
        <f t="shared" si="1465"/>
        <v>0</v>
      </c>
      <c r="BT672" s="22">
        <f t="shared" si="1466"/>
        <v>0</v>
      </c>
      <c r="BU672" s="22">
        <f t="shared" si="1467"/>
        <v>0</v>
      </c>
      <c r="BV672" s="22">
        <f t="shared" si="1468"/>
        <v>0</v>
      </c>
      <c r="BW672" s="22">
        <f t="shared" si="1469"/>
        <v>0</v>
      </c>
      <c r="BX672" s="22">
        <f t="shared" si="1470"/>
        <v>0</v>
      </c>
      <c r="BY672" s="22">
        <f t="shared" si="1471"/>
        <v>0</v>
      </c>
      <c r="BZ672" s="22">
        <f t="shared" si="1472"/>
        <v>33.942479999999996</v>
      </c>
      <c r="CA672" s="22">
        <f t="shared" si="1473"/>
        <v>42.967319999999994</v>
      </c>
      <c r="CB672" s="22">
        <f t="shared" si="1474"/>
        <v>55.81737691171589</v>
      </c>
      <c r="CC672" s="22">
        <f t="shared" si="1475"/>
        <v>57.64098260268041</v>
      </c>
      <c r="CD672" s="22">
        <f t="shared" si="1476"/>
        <v>57.775313259314906</v>
      </c>
      <c r="CE672" s="22">
        <f t="shared" si="1477"/>
        <v>62.279482144989558</v>
      </c>
      <c r="CF672" s="22">
        <f t="shared" si="1478"/>
        <v>56.359567929827591</v>
      </c>
      <c r="CG672" s="22">
        <f t="shared" si="1479"/>
        <v>46.493932318713902</v>
      </c>
      <c r="CH672" s="22">
        <f t="shared" si="1480"/>
        <v>47.453792112940555</v>
      </c>
      <c r="CI672" s="22">
        <f t="shared" si="1481"/>
        <v>45.572424964643893</v>
      </c>
      <c r="CJ672" s="22">
        <f t="shared" si="1482"/>
        <v>42.382355842101092</v>
      </c>
      <c r="CK672" s="22">
        <f t="shared" si="1483"/>
        <v>22.386419442579243</v>
      </c>
    </row>
    <row r="673" spans="1:89" x14ac:dyDescent="0.25">
      <c r="A673" t="str">
        <f>VLOOKUP($C673,'Tech Pallet'!$A:$J,10,0)</f>
        <v>PIC</v>
      </c>
      <c r="B673" s="30" t="str">
        <f>VLOOKUP(C673,'Tech Pallet'!A:I,3,0)</f>
        <v>BJ PTS</v>
      </c>
      <c r="C673" s="12">
        <f>VLOOKUP($D673,'DU -UCC'!B:C,2,0)</f>
        <v>62678153</v>
      </c>
      <c r="D673" s="94">
        <v>10076840002884</v>
      </c>
      <c r="E673" s="95" t="s">
        <v>305</v>
      </c>
      <c r="S673" s="95">
        <v>13517</v>
      </c>
      <c r="T673" s="95">
        <v>11977</v>
      </c>
      <c r="U673" s="95">
        <v>14051.576802124502</v>
      </c>
      <c r="V673" s="95">
        <v>14080.430385134636</v>
      </c>
      <c r="W673" s="95">
        <v>14671.291296888372</v>
      </c>
      <c r="X673" s="95">
        <v>17334.824452915414</v>
      </c>
      <c r="Y673" s="95">
        <v>13450.626178401481</v>
      </c>
      <c r="Z673" s="95">
        <v>14963.10851778798</v>
      </c>
      <c r="AA673" s="95">
        <v>11814.493807500885</v>
      </c>
      <c r="AB673" s="95">
        <v>10250.036492301087</v>
      </c>
      <c r="AC673" s="95">
        <v>10833.416563202833</v>
      </c>
      <c r="AD673" s="95">
        <v>10807.863832764137</v>
      </c>
      <c r="AE673" s="23">
        <f t="shared" si="1427"/>
        <v>157751.66832902131</v>
      </c>
      <c r="AF673">
        <f>VLOOKUP($C673,'Tech Pallet'!$A:$I,9,0)</f>
        <v>240</v>
      </c>
      <c r="AG673">
        <f>VLOOKUP($C673,'Tech Pallet'!$A:$H,8,0)</f>
        <v>3.7839999999999996E-3</v>
      </c>
      <c r="AH673" s="25">
        <f t="shared" si="1428"/>
        <v>0</v>
      </c>
      <c r="AI673" s="25">
        <f t="shared" si="1429"/>
        <v>157751.66832902131</v>
      </c>
      <c r="AJ673" s="8">
        <f t="shared" si="1430"/>
        <v>0</v>
      </c>
      <c r="AK673" s="21">
        <f t="shared" si="1431"/>
        <v>0</v>
      </c>
      <c r="AL673" s="20">
        <f t="shared" si="1432"/>
        <v>657.29861803758877</v>
      </c>
      <c r="AM673" s="21">
        <f t="shared" si="1433"/>
        <v>0</v>
      </c>
      <c r="AN673" s="21">
        <f t="shared" si="1434"/>
        <v>0</v>
      </c>
      <c r="AO673" s="21">
        <f t="shared" si="1435"/>
        <v>0</v>
      </c>
      <c r="AP673" s="21">
        <f t="shared" si="1436"/>
        <v>0</v>
      </c>
      <c r="AQ673" s="21">
        <f t="shared" si="1437"/>
        <v>0</v>
      </c>
      <c r="AR673" s="21">
        <f t="shared" si="1438"/>
        <v>0</v>
      </c>
      <c r="AS673" s="21">
        <f t="shared" si="1439"/>
        <v>0</v>
      </c>
      <c r="AT673" s="21">
        <f t="shared" si="1440"/>
        <v>0</v>
      </c>
      <c r="AU673" s="21">
        <f t="shared" si="1441"/>
        <v>0</v>
      </c>
      <c r="AV673" s="21">
        <f t="shared" si="1442"/>
        <v>0</v>
      </c>
      <c r="AW673" s="21">
        <f t="shared" si="1443"/>
        <v>0</v>
      </c>
      <c r="AX673" s="21">
        <f t="shared" si="1444"/>
        <v>0</v>
      </c>
      <c r="AY673" s="21">
        <f t="shared" si="1445"/>
        <v>56.320833333333333</v>
      </c>
      <c r="AZ673" s="21">
        <f t="shared" si="1446"/>
        <v>49.904166666666669</v>
      </c>
      <c r="BA673" s="21">
        <f t="shared" si="1447"/>
        <v>58.548236675518758</v>
      </c>
      <c r="BB673" s="21">
        <f t="shared" si="1448"/>
        <v>58.668459938060984</v>
      </c>
      <c r="BC673" s="21">
        <f t="shared" si="1449"/>
        <v>61.130380403701551</v>
      </c>
      <c r="BD673" s="21">
        <f t="shared" si="1450"/>
        <v>72.22843522048089</v>
      </c>
      <c r="BE673" s="21">
        <f t="shared" si="1451"/>
        <v>56.044275743339504</v>
      </c>
      <c r="BF673" s="21">
        <f t="shared" si="1452"/>
        <v>62.346285490783245</v>
      </c>
      <c r="BG673" s="21">
        <f t="shared" si="1453"/>
        <v>49.227057531253685</v>
      </c>
      <c r="BH673" s="21">
        <f t="shared" si="1454"/>
        <v>42.708485384587867</v>
      </c>
      <c r="BI673" s="21">
        <f t="shared" si="1455"/>
        <v>45.139235680011801</v>
      </c>
      <c r="BJ673" s="21">
        <f t="shared" si="1456"/>
        <v>45.032765969850566</v>
      </c>
      <c r="BK673" s="17">
        <f t="shared" si="1457"/>
        <v>0</v>
      </c>
      <c r="BL673" s="22">
        <f t="shared" si="1458"/>
        <v>0</v>
      </c>
      <c r="BM673" s="22">
        <f t="shared" si="1459"/>
        <v>596.93231295701662</v>
      </c>
      <c r="BN673" s="22">
        <f t="shared" si="1460"/>
        <v>0</v>
      </c>
      <c r="BO673" s="22">
        <f t="shared" si="1461"/>
        <v>0</v>
      </c>
      <c r="BP673" s="22">
        <f t="shared" si="1462"/>
        <v>0</v>
      </c>
      <c r="BQ673" s="22">
        <f t="shared" si="1463"/>
        <v>0</v>
      </c>
      <c r="BR673" s="22">
        <f t="shared" si="1464"/>
        <v>0</v>
      </c>
      <c r="BS673" s="22">
        <f t="shared" si="1465"/>
        <v>0</v>
      </c>
      <c r="BT673" s="22">
        <f t="shared" si="1466"/>
        <v>0</v>
      </c>
      <c r="BU673" s="22">
        <f t="shared" si="1467"/>
        <v>0</v>
      </c>
      <c r="BV673" s="22">
        <f t="shared" si="1468"/>
        <v>0</v>
      </c>
      <c r="BW673" s="22">
        <f t="shared" si="1469"/>
        <v>0</v>
      </c>
      <c r="BX673" s="22">
        <f t="shared" si="1470"/>
        <v>0</v>
      </c>
      <c r="BY673" s="22">
        <f t="shared" si="1471"/>
        <v>0</v>
      </c>
      <c r="BZ673" s="22">
        <f t="shared" si="1472"/>
        <v>51.148327999999992</v>
      </c>
      <c r="CA673" s="22">
        <f t="shared" si="1473"/>
        <v>45.320967999999993</v>
      </c>
      <c r="CB673" s="22">
        <f t="shared" si="1474"/>
        <v>53.171166619239109</v>
      </c>
      <c r="CC673" s="22">
        <f t="shared" si="1475"/>
        <v>53.280348577349457</v>
      </c>
      <c r="CD673" s="22">
        <f t="shared" si="1476"/>
        <v>55.516166267425596</v>
      </c>
      <c r="CE673" s="22">
        <f t="shared" si="1477"/>
        <v>65.594975729831916</v>
      </c>
      <c r="CF673" s="22">
        <f t="shared" si="1478"/>
        <v>50.897169459071193</v>
      </c>
      <c r="CG673" s="22">
        <f t="shared" si="1479"/>
        <v>56.620402631309709</v>
      </c>
      <c r="CH673" s="22">
        <f t="shared" si="1480"/>
        <v>44.706044567583341</v>
      </c>
      <c r="CI673" s="22">
        <f t="shared" si="1481"/>
        <v>38.786138086867311</v>
      </c>
      <c r="CJ673" s="22">
        <f t="shared" si="1482"/>
        <v>40.993648275159515</v>
      </c>
      <c r="CK673" s="22">
        <f t="shared" si="1483"/>
        <v>40.896956743179487</v>
      </c>
    </row>
    <row r="674" spans="1:89" x14ac:dyDescent="0.25">
      <c r="A674" t="str">
        <f>VLOOKUP($C674,'Tech Pallet'!$A:$J,10,0)</f>
        <v>PIC</v>
      </c>
      <c r="B674" s="30" t="str">
        <f>VLOOKUP(C674,'Tech Pallet'!A:I,3,0)</f>
        <v>BJ PTS</v>
      </c>
      <c r="C674" s="12">
        <f>VLOOKUP($D674,'DU -UCC'!B:C,2,0)</f>
        <v>64387483</v>
      </c>
      <c r="D674" s="94">
        <v>10076840004284</v>
      </c>
      <c r="E674" s="95" t="s">
        <v>306</v>
      </c>
      <c r="S674" s="95">
        <v>5431</v>
      </c>
      <c r="T674" s="95">
        <v>5770</v>
      </c>
      <c r="U674" s="95">
        <v>2706.1077340538814</v>
      </c>
      <c r="V674" s="95">
        <v>1468.7912413168274</v>
      </c>
      <c r="W674" s="95">
        <v>1505.5977181684016</v>
      </c>
      <c r="X674" s="95">
        <v>2563.2464221035443</v>
      </c>
      <c r="Y674" s="95">
        <v>2734.5542693081984</v>
      </c>
      <c r="Z674" s="95">
        <v>1827.778141046831</v>
      </c>
      <c r="AA674" s="95">
        <v>2563.7582436406997</v>
      </c>
      <c r="AB674" s="95">
        <v>1339.1210811425706</v>
      </c>
      <c r="AC674" s="95">
        <v>1265.3008191495537</v>
      </c>
      <c r="AD674" s="95">
        <v>734.70906009230998</v>
      </c>
      <c r="AE674" s="23">
        <f t="shared" si="1427"/>
        <v>29909.964730022817</v>
      </c>
      <c r="AF674">
        <f>VLOOKUP($C674,'Tech Pallet'!$A:$I,9,0)</f>
        <v>240</v>
      </c>
      <c r="AG674">
        <f>VLOOKUP($C674,'Tech Pallet'!$A:$H,8,0)</f>
        <v>3.7839999999999996E-3</v>
      </c>
      <c r="AH674" s="25">
        <f t="shared" si="1428"/>
        <v>0</v>
      </c>
      <c r="AI674" s="25">
        <f t="shared" si="1429"/>
        <v>29909.964730022817</v>
      </c>
      <c r="AJ674" s="8">
        <f t="shared" si="1430"/>
        <v>0</v>
      </c>
      <c r="AK674" s="21">
        <f t="shared" si="1431"/>
        <v>0</v>
      </c>
      <c r="AL674" s="20">
        <f t="shared" si="1432"/>
        <v>124.62485304176174</v>
      </c>
      <c r="AM674" s="21">
        <f t="shared" si="1433"/>
        <v>0</v>
      </c>
      <c r="AN674" s="21">
        <f t="shared" si="1434"/>
        <v>0</v>
      </c>
      <c r="AO674" s="21">
        <f t="shared" si="1435"/>
        <v>0</v>
      </c>
      <c r="AP674" s="21">
        <f t="shared" si="1436"/>
        <v>0</v>
      </c>
      <c r="AQ674" s="21">
        <f t="shared" si="1437"/>
        <v>0</v>
      </c>
      <c r="AR674" s="21">
        <f t="shared" si="1438"/>
        <v>0</v>
      </c>
      <c r="AS674" s="21">
        <f t="shared" si="1439"/>
        <v>0</v>
      </c>
      <c r="AT674" s="21">
        <f t="shared" si="1440"/>
        <v>0</v>
      </c>
      <c r="AU674" s="21">
        <f t="shared" si="1441"/>
        <v>0</v>
      </c>
      <c r="AV674" s="21">
        <f t="shared" si="1442"/>
        <v>0</v>
      </c>
      <c r="AW674" s="21">
        <f t="shared" si="1443"/>
        <v>0</v>
      </c>
      <c r="AX674" s="21">
        <f t="shared" si="1444"/>
        <v>0</v>
      </c>
      <c r="AY674" s="21">
        <f t="shared" si="1445"/>
        <v>22.629166666666666</v>
      </c>
      <c r="AZ674" s="21">
        <f t="shared" si="1446"/>
        <v>24.041666666666668</v>
      </c>
      <c r="BA674" s="21">
        <f t="shared" si="1447"/>
        <v>11.275448891891171</v>
      </c>
      <c r="BB674" s="21">
        <f t="shared" si="1448"/>
        <v>6.1199635054867807</v>
      </c>
      <c r="BC674" s="21">
        <f t="shared" si="1449"/>
        <v>6.2733238257016728</v>
      </c>
      <c r="BD674" s="21">
        <f t="shared" si="1450"/>
        <v>10.680193425431435</v>
      </c>
      <c r="BE674" s="21">
        <f t="shared" si="1451"/>
        <v>11.393976122117493</v>
      </c>
      <c r="BF674" s="21">
        <f t="shared" si="1452"/>
        <v>7.6157422543617956</v>
      </c>
      <c r="BG674" s="21">
        <f t="shared" si="1453"/>
        <v>10.682326015169583</v>
      </c>
      <c r="BH674" s="21">
        <f t="shared" si="1454"/>
        <v>5.5796711714273775</v>
      </c>
      <c r="BI674" s="21">
        <f t="shared" si="1455"/>
        <v>5.2720867464564742</v>
      </c>
      <c r="BJ674" s="21">
        <f t="shared" si="1456"/>
        <v>3.0612877503846248</v>
      </c>
      <c r="BK674" s="17">
        <f t="shared" si="1457"/>
        <v>0</v>
      </c>
      <c r="BL674" s="22">
        <f t="shared" si="1458"/>
        <v>0</v>
      </c>
      <c r="BM674" s="22">
        <f t="shared" si="1459"/>
        <v>113.17930653840632</v>
      </c>
      <c r="BN674" s="22">
        <f t="shared" si="1460"/>
        <v>0</v>
      </c>
      <c r="BO674" s="22">
        <f t="shared" si="1461"/>
        <v>0</v>
      </c>
      <c r="BP674" s="22">
        <f t="shared" si="1462"/>
        <v>0</v>
      </c>
      <c r="BQ674" s="22">
        <f t="shared" si="1463"/>
        <v>0</v>
      </c>
      <c r="BR674" s="22">
        <f t="shared" si="1464"/>
        <v>0</v>
      </c>
      <c r="BS674" s="22">
        <f t="shared" si="1465"/>
        <v>0</v>
      </c>
      <c r="BT674" s="22">
        <f t="shared" si="1466"/>
        <v>0</v>
      </c>
      <c r="BU674" s="22">
        <f t="shared" si="1467"/>
        <v>0</v>
      </c>
      <c r="BV674" s="22">
        <f t="shared" si="1468"/>
        <v>0</v>
      </c>
      <c r="BW674" s="22">
        <f t="shared" si="1469"/>
        <v>0</v>
      </c>
      <c r="BX674" s="22">
        <f t="shared" si="1470"/>
        <v>0</v>
      </c>
      <c r="BY674" s="22">
        <f t="shared" si="1471"/>
        <v>0</v>
      </c>
      <c r="BZ674" s="22">
        <f t="shared" si="1472"/>
        <v>20.550903999999999</v>
      </c>
      <c r="CA674" s="22">
        <f t="shared" si="1473"/>
        <v>21.833679999999998</v>
      </c>
      <c r="CB674" s="22">
        <f t="shared" si="1474"/>
        <v>10.239911665659886</v>
      </c>
      <c r="CC674" s="22">
        <f t="shared" si="1475"/>
        <v>5.5579060571428744</v>
      </c>
      <c r="CD674" s="22">
        <f t="shared" si="1476"/>
        <v>5.6971817655492307</v>
      </c>
      <c r="CE674" s="22">
        <f t="shared" si="1477"/>
        <v>9.6993244612398115</v>
      </c>
      <c r="CF674" s="22">
        <f t="shared" si="1478"/>
        <v>10.347553355062221</v>
      </c>
      <c r="CG674" s="22">
        <f t="shared" si="1479"/>
        <v>6.9163124857212077</v>
      </c>
      <c r="CH674" s="22">
        <f t="shared" si="1480"/>
        <v>9.7012611939364071</v>
      </c>
      <c r="CI674" s="22">
        <f t="shared" si="1481"/>
        <v>5.0672341710434869</v>
      </c>
      <c r="CJ674" s="22">
        <f t="shared" si="1482"/>
        <v>4.7878982996619106</v>
      </c>
      <c r="CK674" s="22">
        <f t="shared" si="1483"/>
        <v>2.7801390833893005</v>
      </c>
    </row>
    <row r="675" spans="1:89" x14ac:dyDescent="0.25">
      <c r="A675" t="str">
        <f>VLOOKUP($C675,'Tech Pallet'!$A:$J,10,0)</f>
        <v>PIC</v>
      </c>
      <c r="B675" s="30" t="str">
        <f>VLOOKUP(C675,'Tech Pallet'!A:I,3,0)</f>
        <v>Talenti</v>
      </c>
      <c r="C675" s="12">
        <f>VLOOKUP($D675,'DU -UCC'!B:C,2,0)</f>
        <v>68862511</v>
      </c>
      <c r="D675" s="94">
        <v>20186852000017</v>
      </c>
      <c r="E675" s="95" t="s">
        <v>307</v>
      </c>
      <c r="S675" s="95">
        <v>9390</v>
      </c>
      <c r="T675" s="95">
        <v>10548</v>
      </c>
      <c r="U675" s="95">
        <v>14671.680046119222</v>
      </c>
      <c r="V675" s="95">
        <v>14752.330412106665</v>
      </c>
      <c r="W675" s="95">
        <v>15133.054791814009</v>
      </c>
      <c r="X675" s="95">
        <v>15994.940476649846</v>
      </c>
      <c r="Y675" s="95">
        <v>13698.22880010078</v>
      </c>
      <c r="Z675" s="95">
        <v>10877.195694155602</v>
      </c>
      <c r="AA675" s="95">
        <v>12678.774536224028</v>
      </c>
      <c r="AB675" s="95">
        <v>11900.67404352258</v>
      </c>
      <c r="AC675" s="95">
        <v>10850.605505896741</v>
      </c>
      <c r="AD675" s="95">
        <v>6632.4043760827035</v>
      </c>
      <c r="AE675" s="23">
        <f t="shared" si="1427"/>
        <v>147127.88868267217</v>
      </c>
      <c r="AF675">
        <f>VLOOKUP($C675,'Tech Pallet'!$A:$I,9,0)</f>
        <v>255</v>
      </c>
      <c r="AG675">
        <f>VLOOKUP($C675,'Tech Pallet'!$A:$H,8,0)</f>
        <v>3.7839999999999996E-3</v>
      </c>
      <c r="AH675" s="25">
        <f t="shared" si="1428"/>
        <v>0</v>
      </c>
      <c r="AI675" s="25">
        <f t="shared" si="1429"/>
        <v>147127.88868267217</v>
      </c>
      <c r="AJ675" s="8">
        <f t="shared" si="1430"/>
        <v>0</v>
      </c>
      <c r="AK675" s="21">
        <f t="shared" si="1431"/>
        <v>0</v>
      </c>
      <c r="AL675" s="20">
        <f t="shared" si="1432"/>
        <v>576.97211248106737</v>
      </c>
      <c r="AM675" s="21">
        <f t="shared" si="1433"/>
        <v>0</v>
      </c>
      <c r="AN675" s="21">
        <f t="shared" si="1434"/>
        <v>0</v>
      </c>
      <c r="AO675" s="21">
        <f t="shared" si="1435"/>
        <v>0</v>
      </c>
      <c r="AP675" s="21">
        <f t="shared" si="1436"/>
        <v>0</v>
      </c>
      <c r="AQ675" s="21">
        <f t="shared" si="1437"/>
        <v>0</v>
      </c>
      <c r="AR675" s="21">
        <f t="shared" si="1438"/>
        <v>0</v>
      </c>
      <c r="AS675" s="21">
        <f t="shared" si="1439"/>
        <v>0</v>
      </c>
      <c r="AT675" s="21">
        <f t="shared" si="1440"/>
        <v>0</v>
      </c>
      <c r="AU675" s="21">
        <f t="shared" si="1441"/>
        <v>0</v>
      </c>
      <c r="AV675" s="21">
        <f t="shared" si="1442"/>
        <v>0</v>
      </c>
      <c r="AW675" s="21">
        <f t="shared" si="1443"/>
        <v>0</v>
      </c>
      <c r="AX675" s="21">
        <f t="shared" si="1444"/>
        <v>0</v>
      </c>
      <c r="AY675" s="21">
        <f t="shared" si="1445"/>
        <v>36.823529411764703</v>
      </c>
      <c r="AZ675" s="21">
        <f t="shared" si="1446"/>
        <v>41.364705882352943</v>
      </c>
      <c r="BA675" s="21">
        <f t="shared" si="1447"/>
        <v>57.536000180859695</v>
      </c>
      <c r="BB675" s="21">
        <f t="shared" si="1448"/>
        <v>57.852276125908489</v>
      </c>
      <c r="BC675" s="21">
        <f t="shared" si="1449"/>
        <v>59.345312909074543</v>
      </c>
      <c r="BD675" s="21">
        <f t="shared" si="1450"/>
        <v>62.725256771175872</v>
      </c>
      <c r="BE675" s="21">
        <f t="shared" si="1451"/>
        <v>53.718544314120706</v>
      </c>
      <c r="BF675" s="21">
        <f t="shared" si="1452"/>
        <v>42.655669388845496</v>
      </c>
      <c r="BG675" s="21">
        <f t="shared" si="1453"/>
        <v>49.7206844557805</v>
      </c>
      <c r="BH675" s="21">
        <f t="shared" si="1454"/>
        <v>46.669309974598356</v>
      </c>
      <c r="BI675" s="21">
        <f t="shared" si="1455"/>
        <v>42.551394140771535</v>
      </c>
      <c r="BJ675" s="21">
        <f t="shared" si="1456"/>
        <v>26.009428925814525</v>
      </c>
      <c r="BK675" s="17">
        <f t="shared" si="1457"/>
        <v>0</v>
      </c>
      <c r="BL675" s="22">
        <f t="shared" si="1458"/>
        <v>0</v>
      </c>
      <c r="BM675" s="22">
        <f t="shared" si="1459"/>
        <v>556.73193077523149</v>
      </c>
      <c r="BN675" s="22">
        <f t="shared" si="1460"/>
        <v>0</v>
      </c>
      <c r="BO675" s="22">
        <f t="shared" si="1461"/>
        <v>0</v>
      </c>
      <c r="BP675" s="22">
        <f t="shared" si="1462"/>
        <v>0</v>
      </c>
      <c r="BQ675" s="22">
        <f t="shared" si="1463"/>
        <v>0</v>
      </c>
      <c r="BR675" s="22">
        <f t="shared" si="1464"/>
        <v>0</v>
      </c>
      <c r="BS675" s="22">
        <f t="shared" si="1465"/>
        <v>0</v>
      </c>
      <c r="BT675" s="22">
        <f t="shared" si="1466"/>
        <v>0</v>
      </c>
      <c r="BU675" s="22">
        <f t="shared" si="1467"/>
        <v>0</v>
      </c>
      <c r="BV675" s="22">
        <f t="shared" si="1468"/>
        <v>0</v>
      </c>
      <c r="BW675" s="22">
        <f t="shared" si="1469"/>
        <v>0</v>
      </c>
      <c r="BX675" s="22">
        <f t="shared" si="1470"/>
        <v>0</v>
      </c>
      <c r="BY675" s="22">
        <f t="shared" si="1471"/>
        <v>0</v>
      </c>
      <c r="BZ675" s="22">
        <f t="shared" si="1472"/>
        <v>35.531759999999998</v>
      </c>
      <c r="CA675" s="22">
        <f t="shared" si="1473"/>
        <v>39.913631999999993</v>
      </c>
      <c r="CB675" s="22">
        <f t="shared" si="1474"/>
        <v>55.517637294515126</v>
      </c>
      <c r="CC675" s="22">
        <f t="shared" si="1475"/>
        <v>55.822818279411614</v>
      </c>
      <c r="CD675" s="22">
        <f t="shared" si="1476"/>
        <v>57.263479332224207</v>
      </c>
      <c r="CE675" s="22">
        <f t="shared" si="1477"/>
        <v>60.524854763643013</v>
      </c>
      <c r="CF675" s="22">
        <f t="shared" si="1478"/>
        <v>51.834097779581349</v>
      </c>
      <c r="CG675" s="22">
        <f t="shared" si="1479"/>
        <v>41.159308506684795</v>
      </c>
      <c r="CH675" s="22">
        <f t="shared" si="1480"/>
        <v>47.976482845071715</v>
      </c>
      <c r="CI675" s="22">
        <f t="shared" si="1481"/>
        <v>45.032150580689439</v>
      </c>
      <c r="CJ675" s="22">
        <f t="shared" si="1482"/>
        <v>41.058691234313265</v>
      </c>
      <c r="CK675" s="22">
        <f t="shared" si="1483"/>
        <v>25.097018159096947</v>
      </c>
    </row>
    <row r="676" spans="1:89" x14ac:dyDescent="0.25">
      <c r="A676" t="str">
        <f>VLOOKUP($C676,'Tech Pallet'!$A:$J,10,0)</f>
        <v>NOV</v>
      </c>
      <c r="B676" s="30" t="str">
        <f>VLOOKUP(C676,'Tech Pallet'!A:I,3,0)</f>
        <v>MG Sticks</v>
      </c>
      <c r="C676" s="12">
        <f>VLOOKUP($D676,'DU -UCC'!B:C,2,0)</f>
        <v>69989759</v>
      </c>
      <c r="D676" s="94">
        <v>10077567193404</v>
      </c>
      <c r="E676" s="95" t="s">
        <v>308</v>
      </c>
      <c r="S676" s="95">
        <v>8488</v>
      </c>
      <c r="T676" s="95">
        <v>14868</v>
      </c>
      <c r="U676" s="95">
        <v>9906.5040292602425</v>
      </c>
      <c r="V676" s="95">
        <v>9865.3399842969648</v>
      </c>
      <c r="W676" s="95">
        <v>7889.4813149946076</v>
      </c>
      <c r="X676" s="95">
        <v>9922.6884821611675</v>
      </c>
      <c r="Y676" s="95">
        <v>8571.5550957291707</v>
      </c>
      <c r="Z676" s="95">
        <v>10342.62932075515</v>
      </c>
      <c r="AA676" s="95">
        <v>4392.1147833724335</v>
      </c>
      <c r="AB676" s="95">
        <v>4644.4886432840212</v>
      </c>
      <c r="AC676" s="95">
        <v>3331.1225395362899</v>
      </c>
      <c r="AD676" s="95">
        <v>3591.9260287076049</v>
      </c>
      <c r="AE676" s="23">
        <f t="shared" si="1427"/>
        <v>95813.850222097652</v>
      </c>
      <c r="AF676">
        <f>VLOOKUP($C676,'Tech Pallet'!$A:$I,9,0)</f>
        <v>176</v>
      </c>
      <c r="AG676">
        <f>VLOOKUP($C676,'Tech Pallet'!$A:$H,8,0)</f>
        <v>1.98E-3</v>
      </c>
      <c r="AH676" s="25">
        <f t="shared" si="1428"/>
        <v>0</v>
      </c>
      <c r="AI676" s="25">
        <f t="shared" si="1429"/>
        <v>95813.850222097652</v>
      </c>
      <c r="AJ676" s="8">
        <f t="shared" si="1430"/>
        <v>0</v>
      </c>
      <c r="AK676" s="21">
        <f t="shared" si="1431"/>
        <v>0</v>
      </c>
      <c r="AL676" s="20">
        <f t="shared" si="1432"/>
        <v>544.39687626191846</v>
      </c>
      <c r="AM676" s="21">
        <f t="shared" si="1433"/>
        <v>0</v>
      </c>
      <c r="AN676" s="21">
        <f t="shared" si="1434"/>
        <v>0</v>
      </c>
      <c r="AO676" s="21">
        <f t="shared" si="1435"/>
        <v>0</v>
      </c>
      <c r="AP676" s="21">
        <f t="shared" si="1436"/>
        <v>0</v>
      </c>
      <c r="AQ676" s="21">
        <f t="shared" si="1437"/>
        <v>0</v>
      </c>
      <c r="AR676" s="21">
        <f t="shared" si="1438"/>
        <v>0</v>
      </c>
      <c r="AS676" s="21">
        <f t="shared" si="1439"/>
        <v>0</v>
      </c>
      <c r="AT676" s="21">
        <f t="shared" si="1440"/>
        <v>0</v>
      </c>
      <c r="AU676" s="21">
        <f t="shared" si="1441"/>
        <v>0</v>
      </c>
      <c r="AV676" s="21">
        <f t="shared" si="1442"/>
        <v>0</v>
      </c>
      <c r="AW676" s="21">
        <f t="shared" si="1443"/>
        <v>0</v>
      </c>
      <c r="AX676" s="21">
        <f t="shared" si="1444"/>
        <v>0</v>
      </c>
      <c r="AY676" s="21">
        <f t="shared" si="1445"/>
        <v>48.227272727272727</v>
      </c>
      <c r="AZ676" s="21">
        <f t="shared" si="1446"/>
        <v>84.477272727272734</v>
      </c>
      <c r="BA676" s="21">
        <f t="shared" si="1447"/>
        <v>56.286954711705924</v>
      </c>
      <c r="BB676" s="21">
        <f t="shared" si="1448"/>
        <v>56.053068092596391</v>
      </c>
      <c r="BC676" s="21">
        <f t="shared" si="1449"/>
        <v>44.826598380651177</v>
      </c>
      <c r="BD676" s="21">
        <f t="shared" si="1450"/>
        <v>56.378911830461178</v>
      </c>
      <c r="BE676" s="21">
        <f t="shared" si="1451"/>
        <v>48.702017589370286</v>
      </c>
      <c r="BF676" s="21">
        <f t="shared" si="1452"/>
        <v>58.764939322472443</v>
      </c>
      <c r="BG676" s="21">
        <f t="shared" si="1453"/>
        <v>24.955197632797919</v>
      </c>
      <c r="BH676" s="21">
        <f t="shared" si="1454"/>
        <v>26.389140018659212</v>
      </c>
      <c r="BI676" s="21">
        <f t="shared" si="1455"/>
        <v>18.926832611001647</v>
      </c>
      <c r="BJ676" s="21">
        <f t="shared" si="1456"/>
        <v>20.408670617656846</v>
      </c>
      <c r="BK676" s="17">
        <f t="shared" si="1457"/>
        <v>0</v>
      </c>
      <c r="BL676" s="22">
        <f t="shared" si="1458"/>
        <v>0</v>
      </c>
      <c r="BM676" s="22">
        <f t="shared" si="1459"/>
        <v>189.71142343975336</v>
      </c>
      <c r="BN676" s="22">
        <f t="shared" si="1460"/>
        <v>0</v>
      </c>
      <c r="BO676" s="22">
        <f t="shared" si="1461"/>
        <v>0</v>
      </c>
      <c r="BP676" s="22">
        <f t="shared" si="1462"/>
        <v>0</v>
      </c>
      <c r="BQ676" s="22">
        <f t="shared" si="1463"/>
        <v>0</v>
      </c>
      <c r="BR676" s="22">
        <f t="shared" si="1464"/>
        <v>0</v>
      </c>
      <c r="BS676" s="22">
        <f t="shared" si="1465"/>
        <v>0</v>
      </c>
      <c r="BT676" s="22">
        <f t="shared" si="1466"/>
        <v>0</v>
      </c>
      <c r="BU676" s="22">
        <f t="shared" si="1467"/>
        <v>0</v>
      </c>
      <c r="BV676" s="22">
        <f t="shared" si="1468"/>
        <v>0</v>
      </c>
      <c r="BW676" s="22">
        <f t="shared" si="1469"/>
        <v>0</v>
      </c>
      <c r="BX676" s="22">
        <f t="shared" si="1470"/>
        <v>0</v>
      </c>
      <c r="BY676" s="22">
        <f t="shared" si="1471"/>
        <v>0</v>
      </c>
      <c r="BZ676" s="22">
        <f t="shared" si="1472"/>
        <v>16.806239999999999</v>
      </c>
      <c r="CA676" s="22">
        <f t="shared" si="1473"/>
        <v>29.438639999999999</v>
      </c>
      <c r="CB676" s="22">
        <f t="shared" si="1474"/>
        <v>19.614877977935279</v>
      </c>
      <c r="CC676" s="22">
        <f t="shared" si="1475"/>
        <v>19.533373168907989</v>
      </c>
      <c r="CD676" s="22">
        <f t="shared" si="1476"/>
        <v>15.621173003689323</v>
      </c>
      <c r="CE676" s="22">
        <f t="shared" si="1477"/>
        <v>19.646923194679111</v>
      </c>
      <c r="CF676" s="22">
        <f t="shared" si="1478"/>
        <v>16.971679089543759</v>
      </c>
      <c r="CG676" s="22">
        <f t="shared" si="1479"/>
        <v>20.478406055095196</v>
      </c>
      <c r="CH676" s="22">
        <f t="shared" si="1480"/>
        <v>8.6963872710774179</v>
      </c>
      <c r="CI676" s="22">
        <f t="shared" si="1481"/>
        <v>9.1960875137023628</v>
      </c>
      <c r="CJ676" s="22">
        <f t="shared" si="1482"/>
        <v>6.5956226282818537</v>
      </c>
      <c r="CK676" s="22">
        <f t="shared" si="1483"/>
        <v>7.112013536841058</v>
      </c>
    </row>
    <row r="677" spans="1:89" x14ac:dyDescent="0.25">
      <c r="A677" t="str">
        <f>VLOOKUP($C677,'Tech Pallet'!$A:$J,10,0)</f>
        <v>PIC</v>
      </c>
      <c r="B677" s="30" t="str">
        <f>VLOOKUP(C677,'Tech Pallet'!A:I,3,0)</f>
        <v>Topped</v>
      </c>
      <c r="C677" s="12">
        <f>VLOOKUP($D677,'DU -UCC'!B:C,2,0)</f>
        <v>68938272</v>
      </c>
      <c r="D677" s="94">
        <v>10076840003829</v>
      </c>
      <c r="E677" s="95" t="s">
        <v>309</v>
      </c>
      <c r="S677" s="95">
        <v>4625</v>
      </c>
      <c r="T677" s="95">
        <v>5886</v>
      </c>
      <c r="U677" s="95">
        <v>6960.5474379912239</v>
      </c>
      <c r="V677" s="95">
        <v>4824.6504517374105</v>
      </c>
      <c r="W677" s="95">
        <v>4964.6273046438855</v>
      </c>
      <c r="X677" s="95">
        <v>5283.9408394160328</v>
      </c>
      <c r="Y677" s="95">
        <v>6746.0708876980989</v>
      </c>
      <c r="Z677" s="95">
        <v>4887.5383772650011</v>
      </c>
      <c r="AA677" s="95">
        <v>4444.1681974047078</v>
      </c>
      <c r="AB677" s="95">
        <v>2877.4898393689982</v>
      </c>
      <c r="AC677" s="95">
        <v>4203.433731094513</v>
      </c>
      <c r="AD677" s="95">
        <v>4093.9759122449236</v>
      </c>
      <c r="AE677" s="23">
        <f t="shared" si="1427"/>
        <v>59797.442978864805</v>
      </c>
      <c r="AF677">
        <f>VLOOKUP($C677,'Tech Pallet'!$A:$I,9,0)</f>
        <v>240</v>
      </c>
      <c r="AG677">
        <f>VLOOKUP($C677,'Tech Pallet'!$A:$H,8,0)</f>
        <v>3.5999999999999999E-3</v>
      </c>
      <c r="AH677" s="25">
        <f t="shared" si="1428"/>
        <v>0</v>
      </c>
      <c r="AI677" s="25">
        <f t="shared" si="1429"/>
        <v>59797.442978864805</v>
      </c>
      <c r="AJ677" s="8">
        <f t="shared" si="1430"/>
        <v>0</v>
      </c>
      <c r="AK677" s="21">
        <f t="shared" si="1431"/>
        <v>0</v>
      </c>
      <c r="AL677" s="20">
        <f t="shared" si="1432"/>
        <v>249.1560124119367</v>
      </c>
      <c r="AM677" s="21">
        <f t="shared" si="1433"/>
        <v>0</v>
      </c>
      <c r="AN677" s="21">
        <f t="shared" si="1434"/>
        <v>0</v>
      </c>
      <c r="AO677" s="21">
        <f t="shared" si="1435"/>
        <v>0</v>
      </c>
      <c r="AP677" s="21">
        <f t="shared" si="1436"/>
        <v>0</v>
      </c>
      <c r="AQ677" s="21">
        <f t="shared" si="1437"/>
        <v>0</v>
      </c>
      <c r="AR677" s="21">
        <f t="shared" si="1438"/>
        <v>0</v>
      </c>
      <c r="AS677" s="21">
        <f t="shared" si="1439"/>
        <v>0</v>
      </c>
      <c r="AT677" s="21">
        <f t="shared" si="1440"/>
        <v>0</v>
      </c>
      <c r="AU677" s="21">
        <f t="shared" si="1441"/>
        <v>0</v>
      </c>
      <c r="AV677" s="21">
        <f t="shared" si="1442"/>
        <v>0</v>
      </c>
      <c r="AW677" s="21">
        <f t="shared" si="1443"/>
        <v>0</v>
      </c>
      <c r="AX677" s="21">
        <f t="shared" si="1444"/>
        <v>0</v>
      </c>
      <c r="AY677" s="21">
        <f t="shared" si="1445"/>
        <v>19.270833333333332</v>
      </c>
      <c r="AZ677" s="21">
        <f t="shared" si="1446"/>
        <v>24.524999999999999</v>
      </c>
      <c r="BA677" s="21">
        <f t="shared" si="1447"/>
        <v>29.002280991630098</v>
      </c>
      <c r="BB677" s="21">
        <f t="shared" si="1448"/>
        <v>20.102710215572543</v>
      </c>
      <c r="BC677" s="21">
        <f t="shared" si="1449"/>
        <v>20.685947102682857</v>
      </c>
      <c r="BD677" s="21">
        <f t="shared" si="1450"/>
        <v>22.01642016423347</v>
      </c>
      <c r="BE677" s="21">
        <f t="shared" si="1451"/>
        <v>28.108628698742077</v>
      </c>
      <c r="BF677" s="21">
        <f t="shared" si="1452"/>
        <v>20.36474323860417</v>
      </c>
      <c r="BG677" s="21">
        <f t="shared" si="1453"/>
        <v>18.517367489186281</v>
      </c>
      <c r="BH677" s="21">
        <f t="shared" si="1454"/>
        <v>11.989540997370826</v>
      </c>
      <c r="BI677" s="21">
        <f t="shared" si="1455"/>
        <v>17.514307212893804</v>
      </c>
      <c r="BJ677" s="21">
        <f t="shared" si="1456"/>
        <v>17.058232967687182</v>
      </c>
      <c r="BK677" s="17">
        <f t="shared" si="1457"/>
        <v>0</v>
      </c>
      <c r="BL677" s="22">
        <f t="shared" si="1458"/>
        <v>0</v>
      </c>
      <c r="BM677" s="22">
        <f t="shared" si="1459"/>
        <v>215.2707947239133</v>
      </c>
      <c r="BN677" s="22">
        <f t="shared" si="1460"/>
        <v>0</v>
      </c>
      <c r="BO677" s="22">
        <f t="shared" si="1461"/>
        <v>0</v>
      </c>
      <c r="BP677" s="22">
        <f t="shared" si="1462"/>
        <v>0</v>
      </c>
      <c r="BQ677" s="22">
        <f t="shared" si="1463"/>
        <v>0</v>
      </c>
      <c r="BR677" s="22">
        <f t="shared" si="1464"/>
        <v>0</v>
      </c>
      <c r="BS677" s="22">
        <f t="shared" si="1465"/>
        <v>0</v>
      </c>
      <c r="BT677" s="22">
        <f t="shared" si="1466"/>
        <v>0</v>
      </c>
      <c r="BU677" s="22">
        <f t="shared" si="1467"/>
        <v>0</v>
      </c>
      <c r="BV677" s="22">
        <f t="shared" si="1468"/>
        <v>0</v>
      </c>
      <c r="BW677" s="22">
        <f t="shared" si="1469"/>
        <v>0</v>
      </c>
      <c r="BX677" s="22">
        <f t="shared" si="1470"/>
        <v>0</v>
      </c>
      <c r="BY677" s="22">
        <f t="shared" si="1471"/>
        <v>0</v>
      </c>
      <c r="BZ677" s="22">
        <f t="shared" si="1472"/>
        <v>16.649999999999999</v>
      </c>
      <c r="CA677" s="22">
        <f t="shared" si="1473"/>
        <v>21.189599999999999</v>
      </c>
      <c r="CB677" s="22">
        <f t="shared" si="1474"/>
        <v>25.057970776768407</v>
      </c>
      <c r="CC677" s="22">
        <f t="shared" si="1475"/>
        <v>17.368741626254678</v>
      </c>
      <c r="CD677" s="22">
        <f t="shared" si="1476"/>
        <v>17.872658296717987</v>
      </c>
      <c r="CE677" s="22">
        <f t="shared" si="1477"/>
        <v>19.022187021897718</v>
      </c>
      <c r="CF677" s="22">
        <f t="shared" si="1478"/>
        <v>24.285855195713154</v>
      </c>
      <c r="CG677" s="22">
        <f t="shared" si="1479"/>
        <v>17.595138158154004</v>
      </c>
      <c r="CH677" s="22">
        <f t="shared" si="1480"/>
        <v>15.999005510656948</v>
      </c>
      <c r="CI677" s="22">
        <f t="shared" si="1481"/>
        <v>10.358963421728394</v>
      </c>
      <c r="CJ677" s="22">
        <f t="shared" si="1482"/>
        <v>15.132361431940247</v>
      </c>
      <c r="CK677" s="22">
        <f t="shared" si="1483"/>
        <v>14.738313284081725</v>
      </c>
    </row>
    <row r="678" spans="1:89" x14ac:dyDescent="0.25">
      <c r="A678" t="str">
        <f>VLOOKUP($C678,'Tech Pallet'!$A:$J,10,0)</f>
        <v>PIC</v>
      </c>
      <c r="B678" s="30" t="str">
        <f>VLOOKUP(C678,'Tech Pallet'!A:I,3,0)</f>
        <v>SP1</v>
      </c>
      <c r="C678" s="12">
        <f>VLOOKUP($D678,'DU -UCC'!B:C,2,0)</f>
        <v>64997058</v>
      </c>
      <c r="D678" s="94">
        <v>10077567275056</v>
      </c>
      <c r="E678" s="95" t="s">
        <v>310</v>
      </c>
      <c r="S678" s="95">
        <v>8415</v>
      </c>
      <c r="T678" s="95">
        <v>11790</v>
      </c>
      <c r="U678" s="95">
        <v>16511.801772957315</v>
      </c>
      <c r="V678" s="95">
        <v>16061.719274006611</v>
      </c>
      <c r="W678" s="95">
        <v>17154.588690666791</v>
      </c>
      <c r="X678" s="95">
        <v>16780.550026573721</v>
      </c>
      <c r="Y678" s="95">
        <v>14888.95460252954</v>
      </c>
      <c r="Z678" s="95">
        <v>14607.935975008832</v>
      </c>
      <c r="AA678" s="95">
        <v>13728.96856130008</v>
      </c>
      <c r="AB678" s="95">
        <v>14192.440025664755</v>
      </c>
      <c r="AC678" s="95">
        <v>13920.954763923773</v>
      </c>
      <c r="AD678" s="95">
        <v>15610.786228288449</v>
      </c>
      <c r="AE678" s="23">
        <f t="shared" si="1427"/>
        <v>173663.69992091987</v>
      </c>
      <c r="AF678">
        <f>VLOOKUP($C678,'Tech Pallet'!$A:$I,9,0)</f>
        <v>240</v>
      </c>
      <c r="AG678">
        <f>VLOOKUP($C678,'Tech Pallet'!$A:$H,8,0)</f>
        <v>3.7839999999999996E-3</v>
      </c>
      <c r="AH678" s="25">
        <f t="shared" si="1428"/>
        <v>0</v>
      </c>
      <c r="AI678" s="25">
        <f t="shared" si="1429"/>
        <v>173663.69992091987</v>
      </c>
      <c r="AJ678" s="8">
        <f t="shared" si="1430"/>
        <v>0</v>
      </c>
      <c r="AK678" s="21">
        <f t="shared" si="1431"/>
        <v>0</v>
      </c>
      <c r="AL678" s="20">
        <f t="shared" si="1432"/>
        <v>723.5987496704995</v>
      </c>
      <c r="AM678" s="21">
        <f t="shared" si="1433"/>
        <v>0</v>
      </c>
      <c r="AN678" s="21">
        <f t="shared" si="1434"/>
        <v>0</v>
      </c>
      <c r="AO678" s="21">
        <f t="shared" si="1435"/>
        <v>0</v>
      </c>
      <c r="AP678" s="21">
        <f t="shared" si="1436"/>
        <v>0</v>
      </c>
      <c r="AQ678" s="21">
        <f t="shared" si="1437"/>
        <v>0</v>
      </c>
      <c r="AR678" s="21">
        <f t="shared" si="1438"/>
        <v>0</v>
      </c>
      <c r="AS678" s="21">
        <f t="shared" si="1439"/>
        <v>0</v>
      </c>
      <c r="AT678" s="21">
        <f t="shared" si="1440"/>
        <v>0</v>
      </c>
      <c r="AU678" s="21">
        <f t="shared" si="1441"/>
        <v>0</v>
      </c>
      <c r="AV678" s="21">
        <f t="shared" si="1442"/>
        <v>0</v>
      </c>
      <c r="AW678" s="21">
        <f t="shared" si="1443"/>
        <v>0</v>
      </c>
      <c r="AX678" s="21">
        <f t="shared" si="1444"/>
        <v>0</v>
      </c>
      <c r="AY678" s="21">
        <f t="shared" si="1445"/>
        <v>35.0625</v>
      </c>
      <c r="AZ678" s="21">
        <f t="shared" si="1446"/>
        <v>49.125</v>
      </c>
      <c r="BA678" s="21">
        <f t="shared" si="1447"/>
        <v>68.799174053988807</v>
      </c>
      <c r="BB678" s="21">
        <f t="shared" si="1448"/>
        <v>66.923830308360877</v>
      </c>
      <c r="BC678" s="21">
        <f t="shared" si="1449"/>
        <v>71.47745287777829</v>
      </c>
      <c r="BD678" s="21">
        <f t="shared" si="1450"/>
        <v>69.918958444057168</v>
      </c>
      <c r="BE678" s="21">
        <f t="shared" si="1451"/>
        <v>62.037310843873087</v>
      </c>
      <c r="BF678" s="21">
        <f t="shared" si="1452"/>
        <v>60.866399895870131</v>
      </c>
      <c r="BG678" s="21">
        <f t="shared" si="1453"/>
        <v>57.20403567208367</v>
      </c>
      <c r="BH678" s="21">
        <f t="shared" si="1454"/>
        <v>59.135166773603146</v>
      </c>
      <c r="BI678" s="21">
        <f t="shared" si="1455"/>
        <v>58.003978183015725</v>
      </c>
      <c r="BJ678" s="21">
        <f t="shared" si="1456"/>
        <v>65.044942617868543</v>
      </c>
      <c r="BK678" s="17">
        <f t="shared" si="1457"/>
        <v>0</v>
      </c>
      <c r="BL678" s="22">
        <f t="shared" si="1458"/>
        <v>0</v>
      </c>
      <c r="BM678" s="22">
        <f t="shared" si="1459"/>
        <v>657.14344050076068</v>
      </c>
      <c r="BN678" s="22">
        <f t="shared" si="1460"/>
        <v>0</v>
      </c>
      <c r="BO678" s="22">
        <f t="shared" si="1461"/>
        <v>0</v>
      </c>
      <c r="BP678" s="22">
        <f t="shared" si="1462"/>
        <v>0</v>
      </c>
      <c r="BQ678" s="22">
        <f t="shared" si="1463"/>
        <v>0</v>
      </c>
      <c r="BR678" s="22">
        <f t="shared" si="1464"/>
        <v>0</v>
      </c>
      <c r="BS678" s="22">
        <f t="shared" si="1465"/>
        <v>0</v>
      </c>
      <c r="BT678" s="22">
        <f t="shared" si="1466"/>
        <v>0</v>
      </c>
      <c r="BU678" s="22">
        <f t="shared" si="1467"/>
        <v>0</v>
      </c>
      <c r="BV678" s="22">
        <f t="shared" si="1468"/>
        <v>0</v>
      </c>
      <c r="BW678" s="22">
        <f t="shared" si="1469"/>
        <v>0</v>
      </c>
      <c r="BX678" s="22">
        <f t="shared" si="1470"/>
        <v>0</v>
      </c>
      <c r="BY678" s="22">
        <f t="shared" si="1471"/>
        <v>0</v>
      </c>
      <c r="BZ678" s="22">
        <f t="shared" si="1472"/>
        <v>31.842359999999996</v>
      </c>
      <c r="CA678" s="22">
        <f t="shared" si="1473"/>
        <v>44.613359999999993</v>
      </c>
      <c r="CB678" s="22">
        <f t="shared" si="1474"/>
        <v>62.480657908870469</v>
      </c>
      <c r="CC678" s="22">
        <f t="shared" si="1475"/>
        <v>60.777545732841013</v>
      </c>
      <c r="CD678" s="22">
        <f t="shared" si="1476"/>
        <v>64.912963605483128</v>
      </c>
      <c r="CE678" s="22">
        <f t="shared" si="1477"/>
        <v>63.497601300554955</v>
      </c>
      <c r="CF678" s="22">
        <f t="shared" si="1478"/>
        <v>56.339804215971775</v>
      </c>
      <c r="CG678" s="22">
        <f t="shared" si="1479"/>
        <v>55.27642972943341</v>
      </c>
      <c r="CH678" s="22">
        <f t="shared" si="1480"/>
        <v>51.950417035959497</v>
      </c>
      <c r="CI678" s="22">
        <f t="shared" si="1481"/>
        <v>53.704193057115425</v>
      </c>
      <c r="CJ678" s="22">
        <f t="shared" si="1482"/>
        <v>52.676892826687556</v>
      </c>
      <c r="CK678" s="22">
        <f t="shared" si="1483"/>
        <v>59.071215087843484</v>
      </c>
    </row>
    <row r="679" spans="1:89" x14ac:dyDescent="0.25">
      <c r="A679" t="str">
        <f>VLOOKUP($C679,'Tech Pallet'!$A:$J,10,0)</f>
        <v>NOV</v>
      </c>
      <c r="B679" s="30" t="str">
        <f>VLOOKUP(C679,'Tech Pallet'!A:I,3,0)</f>
        <v>MBG</v>
      </c>
      <c r="C679" s="12">
        <f>VLOOKUP($D679,'DU -UCC'!B:C,2,0)</f>
        <v>64786654</v>
      </c>
      <c r="D679" s="94">
        <v>10041000576239</v>
      </c>
      <c r="E679" s="95" t="s">
        <v>311</v>
      </c>
      <c r="S679" s="95">
        <v>9614</v>
      </c>
      <c r="T679" s="95">
        <v>12693</v>
      </c>
      <c r="U679" s="95">
        <v>12980.434949256502</v>
      </c>
      <c r="V679" s="95">
        <v>18825.082604239538</v>
      </c>
      <c r="W679" s="95">
        <v>21318.067357828677</v>
      </c>
      <c r="X679" s="95">
        <v>19072.116015812226</v>
      </c>
      <c r="Y679" s="95">
        <v>19057.79466881866</v>
      </c>
      <c r="Z679" s="95">
        <v>19057.137232035078</v>
      </c>
      <c r="AA679" s="95">
        <v>15136.523835165533</v>
      </c>
      <c r="AB679" s="95">
        <v>12216.002138808068</v>
      </c>
      <c r="AC679" s="95">
        <v>11438.155627998718</v>
      </c>
      <c r="AD679" s="95">
        <v>9533.9490296562326</v>
      </c>
      <c r="AE679" s="23">
        <f t="shared" si="1427"/>
        <v>180942.26345961928</v>
      </c>
      <c r="AF679">
        <f>VLOOKUP($C679,'Tech Pallet'!$A:$I,9,0)</f>
        <v>154</v>
      </c>
      <c r="AG679">
        <f>VLOOKUP($C679,'Tech Pallet'!$A:$H,8,0)</f>
        <v>3.8959999999999997E-3</v>
      </c>
      <c r="AH679" s="25">
        <f t="shared" si="1428"/>
        <v>0</v>
      </c>
      <c r="AI679" s="25">
        <f t="shared" si="1429"/>
        <v>180942.26345961928</v>
      </c>
      <c r="AJ679" s="8">
        <f t="shared" si="1430"/>
        <v>0</v>
      </c>
      <c r="AK679" s="21">
        <f t="shared" si="1431"/>
        <v>0</v>
      </c>
      <c r="AL679" s="20">
        <f t="shared" si="1432"/>
        <v>1174.9497627248006</v>
      </c>
      <c r="AM679" s="21">
        <f t="shared" si="1433"/>
        <v>0</v>
      </c>
      <c r="AN679" s="21">
        <f t="shared" si="1434"/>
        <v>0</v>
      </c>
      <c r="AO679" s="21">
        <f t="shared" si="1435"/>
        <v>0</v>
      </c>
      <c r="AP679" s="21">
        <f t="shared" si="1436"/>
        <v>0</v>
      </c>
      <c r="AQ679" s="21">
        <f t="shared" si="1437"/>
        <v>0</v>
      </c>
      <c r="AR679" s="21">
        <f t="shared" si="1438"/>
        <v>0</v>
      </c>
      <c r="AS679" s="21">
        <f t="shared" si="1439"/>
        <v>0</v>
      </c>
      <c r="AT679" s="21">
        <f t="shared" si="1440"/>
        <v>0</v>
      </c>
      <c r="AU679" s="21">
        <f t="shared" si="1441"/>
        <v>0</v>
      </c>
      <c r="AV679" s="21">
        <f t="shared" si="1442"/>
        <v>0</v>
      </c>
      <c r="AW679" s="21">
        <f t="shared" si="1443"/>
        <v>0</v>
      </c>
      <c r="AX679" s="21">
        <f t="shared" si="1444"/>
        <v>0</v>
      </c>
      <c r="AY679" s="21">
        <f t="shared" si="1445"/>
        <v>62.428571428571431</v>
      </c>
      <c r="AZ679" s="21">
        <f t="shared" si="1446"/>
        <v>82.422077922077918</v>
      </c>
      <c r="BA679" s="21">
        <f t="shared" si="1447"/>
        <v>84.288538631535729</v>
      </c>
      <c r="BB679" s="21">
        <f t="shared" si="1448"/>
        <v>122.24079613142557</v>
      </c>
      <c r="BC679" s="21">
        <f t="shared" si="1449"/>
        <v>138.42900881706933</v>
      </c>
      <c r="BD679" s="21">
        <f t="shared" si="1450"/>
        <v>123.84490919358588</v>
      </c>
      <c r="BE679" s="21">
        <f t="shared" si="1451"/>
        <v>123.75191343388741</v>
      </c>
      <c r="BF679" s="21">
        <f t="shared" si="1452"/>
        <v>123.74764436386414</v>
      </c>
      <c r="BG679" s="21">
        <f t="shared" si="1453"/>
        <v>98.2891158127632</v>
      </c>
      <c r="BH679" s="21">
        <f t="shared" si="1454"/>
        <v>79.324689213039406</v>
      </c>
      <c r="BI679" s="21">
        <f t="shared" si="1455"/>
        <v>74.273737844147519</v>
      </c>
      <c r="BJ679" s="21">
        <f t="shared" si="1456"/>
        <v>61.90875993283268</v>
      </c>
      <c r="BK679" s="17">
        <f t="shared" si="1457"/>
        <v>0</v>
      </c>
      <c r="BL679" s="22">
        <f t="shared" si="1458"/>
        <v>0</v>
      </c>
      <c r="BM679" s="22">
        <f t="shared" si="1459"/>
        <v>704.95105843867668</v>
      </c>
      <c r="BN679" s="22">
        <f t="shared" si="1460"/>
        <v>0</v>
      </c>
      <c r="BO679" s="22">
        <f t="shared" si="1461"/>
        <v>0</v>
      </c>
      <c r="BP679" s="22">
        <f t="shared" si="1462"/>
        <v>0</v>
      </c>
      <c r="BQ679" s="22">
        <f t="shared" si="1463"/>
        <v>0</v>
      </c>
      <c r="BR679" s="22">
        <f t="shared" si="1464"/>
        <v>0</v>
      </c>
      <c r="BS679" s="22">
        <f t="shared" si="1465"/>
        <v>0</v>
      </c>
      <c r="BT679" s="22">
        <f t="shared" si="1466"/>
        <v>0</v>
      </c>
      <c r="BU679" s="22">
        <f t="shared" si="1467"/>
        <v>0</v>
      </c>
      <c r="BV679" s="22">
        <f t="shared" si="1468"/>
        <v>0</v>
      </c>
      <c r="BW679" s="22">
        <f t="shared" si="1469"/>
        <v>0</v>
      </c>
      <c r="BX679" s="22">
        <f t="shared" si="1470"/>
        <v>0</v>
      </c>
      <c r="BY679" s="22">
        <f t="shared" si="1471"/>
        <v>0</v>
      </c>
      <c r="BZ679" s="22">
        <f t="shared" si="1472"/>
        <v>37.456143999999995</v>
      </c>
      <c r="CA679" s="22">
        <f t="shared" si="1473"/>
        <v>49.451927999999995</v>
      </c>
      <c r="CB679" s="22">
        <f t="shared" si="1474"/>
        <v>50.571774562303325</v>
      </c>
      <c r="CC679" s="22">
        <f t="shared" si="1475"/>
        <v>73.342521826117235</v>
      </c>
      <c r="CD679" s="22">
        <f t="shared" si="1476"/>
        <v>83.055190426100523</v>
      </c>
      <c r="CE679" s="22">
        <f t="shared" si="1477"/>
        <v>74.304963997604432</v>
      </c>
      <c r="CF679" s="22">
        <f t="shared" si="1478"/>
        <v>74.249168029717495</v>
      </c>
      <c r="CG679" s="22">
        <f t="shared" si="1479"/>
        <v>74.246606656008666</v>
      </c>
      <c r="CH679" s="22">
        <f t="shared" si="1480"/>
        <v>58.971896861804915</v>
      </c>
      <c r="CI679" s="22">
        <f t="shared" si="1481"/>
        <v>47.593544332796228</v>
      </c>
      <c r="CJ679" s="22">
        <f t="shared" si="1482"/>
        <v>44.563054326683002</v>
      </c>
      <c r="CK679" s="22">
        <f t="shared" si="1483"/>
        <v>37.14426541954068</v>
      </c>
    </row>
    <row r="680" spans="1:89" x14ac:dyDescent="0.25">
      <c r="A680" t="str">
        <f>VLOOKUP($C680,'Tech Pallet'!$A:$J,10,0)</f>
        <v>PIC</v>
      </c>
      <c r="B680" s="30" t="str">
        <f>VLOOKUP(C680,'Tech Pallet'!A:I,3,0)</f>
        <v>Topped</v>
      </c>
      <c r="C680" s="12">
        <f>VLOOKUP($D680,'DU -UCC'!B:C,2,0)</f>
        <v>68354589</v>
      </c>
      <c r="D680" s="94">
        <v>10076840003065</v>
      </c>
      <c r="E680" s="95" t="s">
        <v>312</v>
      </c>
      <c r="S680" s="95">
        <v>7931</v>
      </c>
      <c r="T680" s="95">
        <v>9339</v>
      </c>
      <c r="U680" s="95">
        <v>9813.835898742489</v>
      </c>
      <c r="V680" s="95">
        <v>7580.0834978655148</v>
      </c>
      <c r="W680" s="95">
        <v>6943.3336628474153</v>
      </c>
      <c r="X680" s="95">
        <v>8180.6469418184352</v>
      </c>
      <c r="Y680" s="95">
        <v>7002.442118654918</v>
      </c>
      <c r="Z680" s="95">
        <v>7265.282848151277</v>
      </c>
      <c r="AA680" s="95">
        <v>7298.478729143947</v>
      </c>
      <c r="AB680" s="95">
        <v>5845.773818058994</v>
      </c>
      <c r="AC680" s="95">
        <v>4869.5346583034343</v>
      </c>
      <c r="AD680" s="95">
        <v>4616.0747469359221</v>
      </c>
      <c r="AE680" s="23">
        <f t="shared" si="1427"/>
        <v>86685.486920522351</v>
      </c>
      <c r="AF680">
        <f>VLOOKUP($C680,'Tech Pallet'!$A:$I,9,0)</f>
        <v>240</v>
      </c>
      <c r="AG680">
        <f>VLOOKUP($C680,'Tech Pallet'!$A:$H,8,0)</f>
        <v>3.5999999999999999E-3</v>
      </c>
      <c r="AH680" s="25">
        <f t="shared" si="1428"/>
        <v>0</v>
      </c>
      <c r="AI680" s="25">
        <f t="shared" si="1429"/>
        <v>86685.486920522351</v>
      </c>
      <c r="AJ680" s="8">
        <f t="shared" si="1430"/>
        <v>0</v>
      </c>
      <c r="AK680" s="21">
        <f t="shared" si="1431"/>
        <v>0</v>
      </c>
      <c r="AL680" s="20">
        <f t="shared" si="1432"/>
        <v>361.1895288355098</v>
      </c>
      <c r="AM680" s="21">
        <f t="shared" si="1433"/>
        <v>0</v>
      </c>
      <c r="AN680" s="21">
        <f t="shared" si="1434"/>
        <v>0</v>
      </c>
      <c r="AO680" s="21">
        <f t="shared" si="1435"/>
        <v>0</v>
      </c>
      <c r="AP680" s="21">
        <f t="shared" si="1436"/>
        <v>0</v>
      </c>
      <c r="AQ680" s="21">
        <f t="shared" si="1437"/>
        <v>0</v>
      </c>
      <c r="AR680" s="21">
        <f t="shared" si="1438"/>
        <v>0</v>
      </c>
      <c r="AS680" s="21">
        <f t="shared" si="1439"/>
        <v>0</v>
      </c>
      <c r="AT680" s="21">
        <f t="shared" si="1440"/>
        <v>0</v>
      </c>
      <c r="AU680" s="21">
        <f t="shared" si="1441"/>
        <v>0</v>
      </c>
      <c r="AV680" s="21">
        <f t="shared" si="1442"/>
        <v>0</v>
      </c>
      <c r="AW680" s="21">
        <f t="shared" si="1443"/>
        <v>0</v>
      </c>
      <c r="AX680" s="21">
        <f t="shared" si="1444"/>
        <v>0</v>
      </c>
      <c r="AY680" s="21">
        <f t="shared" si="1445"/>
        <v>33.045833333333334</v>
      </c>
      <c r="AZ680" s="21">
        <f t="shared" si="1446"/>
        <v>38.912500000000001</v>
      </c>
      <c r="BA680" s="21">
        <f t="shared" si="1447"/>
        <v>40.890982911427038</v>
      </c>
      <c r="BB680" s="21">
        <f t="shared" si="1448"/>
        <v>31.583681241106312</v>
      </c>
      <c r="BC680" s="21">
        <f t="shared" si="1449"/>
        <v>28.930556928530898</v>
      </c>
      <c r="BD680" s="21">
        <f t="shared" si="1450"/>
        <v>34.086028924243479</v>
      </c>
      <c r="BE680" s="21">
        <f t="shared" si="1451"/>
        <v>29.176842161062158</v>
      </c>
      <c r="BF680" s="21">
        <f t="shared" si="1452"/>
        <v>30.272011867296989</v>
      </c>
      <c r="BG680" s="21">
        <f t="shared" si="1453"/>
        <v>30.410328038099781</v>
      </c>
      <c r="BH680" s="21">
        <f t="shared" si="1454"/>
        <v>24.357390908579141</v>
      </c>
      <c r="BI680" s="21">
        <f t="shared" si="1455"/>
        <v>20.289727742930975</v>
      </c>
      <c r="BJ680" s="21">
        <f t="shared" si="1456"/>
        <v>19.233644778899677</v>
      </c>
      <c r="BK680" s="17">
        <f t="shared" si="1457"/>
        <v>0</v>
      </c>
      <c r="BL680" s="22">
        <f t="shared" si="1458"/>
        <v>0</v>
      </c>
      <c r="BM680" s="22">
        <f t="shared" si="1459"/>
        <v>312.06775291388044</v>
      </c>
      <c r="BN680" s="22">
        <f t="shared" si="1460"/>
        <v>0</v>
      </c>
      <c r="BO680" s="22">
        <f t="shared" si="1461"/>
        <v>0</v>
      </c>
      <c r="BP680" s="22">
        <f t="shared" si="1462"/>
        <v>0</v>
      </c>
      <c r="BQ680" s="22">
        <f t="shared" si="1463"/>
        <v>0</v>
      </c>
      <c r="BR680" s="22">
        <f t="shared" si="1464"/>
        <v>0</v>
      </c>
      <c r="BS680" s="22">
        <f t="shared" si="1465"/>
        <v>0</v>
      </c>
      <c r="BT680" s="22">
        <f t="shared" si="1466"/>
        <v>0</v>
      </c>
      <c r="BU680" s="22">
        <f t="shared" si="1467"/>
        <v>0</v>
      </c>
      <c r="BV680" s="22">
        <f t="shared" si="1468"/>
        <v>0</v>
      </c>
      <c r="BW680" s="22">
        <f t="shared" si="1469"/>
        <v>0</v>
      </c>
      <c r="BX680" s="22">
        <f t="shared" si="1470"/>
        <v>0</v>
      </c>
      <c r="BY680" s="22">
        <f t="shared" si="1471"/>
        <v>0</v>
      </c>
      <c r="BZ680" s="22">
        <f t="shared" si="1472"/>
        <v>28.551600000000001</v>
      </c>
      <c r="CA680" s="22">
        <f t="shared" si="1473"/>
        <v>33.620399999999997</v>
      </c>
      <c r="CB680" s="22">
        <f t="shared" si="1474"/>
        <v>35.329809235472958</v>
      </c>
      <c r="CC680" s="22">
        <f t="shared" si="1475"/>
        <v>27.288300592315853</v>
      </c>
      <c r="CD680" s="22">
        <f t="shared" si="1476"/>
        <v>24.996001186250695</v>
      </c>
      <c r="CE680" s="22">
        <f t="shared" si="1477"/>
        <v>29.450328990546367</v>
      </c>
      <c r="CF680" s="22">
        <f t="shared" si="1478"/>
        <v>25.208791627157705</v>
      </c>
      <c r="CG680" s="22">
        <f t="shared" si="1479"/>
        <v>26.155018253344597</v>
      </c>
      <c r="CH680" s="22">
        <f t="shared" si="1480"/>
        <v>26.274523424918208</v>
      </c>
      <c r="CI680" s="22">
        <f t="shared" si="1481"/>
        <v>21.044785745012376</v>
      </c>
      <c r="CJ680" s="22">
        <f t="shared" si="1482"/>
        <v>17.530324769892363</v>
      </c>
      <c r="CK680" s="22">
        <f t="shared" si="1483"/>
        <v>16.617869088969318</v>
      </c>
    </row>
    <row r="681" spans="1:89" x14ac:dyDescent="0.25">
      <c r="A681" t="str">
        <f>VLOOKUP($C681,'Tech Pallet'!$A:$J,10,0)</f>
        <v>PIC</v>
      </c>
      <c r="B681" s="30" t="str">
        <f>VLOOKUP(C681,'Tech Pallet'!A:I,3,0)</f>
        <v>Topped</v>
      </c>
      <c r="C681" s="12">
        <f>VLOOKUP($D681,'DU -UCC'!B:C,2,0)</f>
        <v>68354587</v>
      </c>
      <c r="D681" s="94">
        <v>10076840003041</v>
      </c>
      <c r="E681" s="95" t="s">
        <v>313</v>
      </c>
      <c r="S681" s="95">
        <v>7415</v>
      </c>
      <c r="T681" s="95">
        <v>9221</v>
      </c>
      <c r="U681" s="95">
        <v>14288.306034924353</v>
      </c>
      <c r="V681" s="95">
        <v>10524.026049336166</v>
      </c>
      <c r="W681" s="95">
        <v>11131.597450283993</v>
      </c>
      <c r="X681" s="95">
        <v>11882.922028089602</v>
      </c>
      <c r="Y681" s="95">
        <v>11445.969481123591</v>
      </c>
      <c r="Z681" s="95">
        <v>11695.709265316083</v>
      </c>
      <c r="AA681" s="95">
        <v>9446.8085918780998</v>
      </c>
      <c r="AB681" s="95">
        <v>8205.0991104654877</v>
      </c>
      <c r="AC681" s="95">
        <v>8932.8771302809528</v>
      </c>
      <c r="AD681" s="95">
        <v>7705.1169244194552</v>
      </c>
      <c r="AE681" s="23">
        <f t="shared" si="1427"/>
        <v>121894.43206611778</v>
      </c>
      <c r="AF681">
        <f>VLOOKUP($C681,'Tech Pallet'!$A:$I,9,0)</f>
        <v>240</v>
      </c>
      <c r="AG681">
        <f>VLOOKUP($C681,'Tech Pallet'!$A:$H,8,0)</f>
        <v>3.5999999999999999E-3</v>
      </c>
      <c r="AH681" s="25">
        <f t="shared" si="1428"/>
        <v>0</v>
      </c>
      <c r="AI681" s="25">
        <f t="shared" si="1429"/>
        <v>121894.43206611778</v>
      </c>
      <c r="AJ681" s="8">
        <f t="shared" si="1430"/>
        <v>0</v>
      </c>
      <c r="AK681" s="21">
        <f t="shared" si="1431"/>
        <v>0</v>
      </c>
      <c r="AL681" s="20">
        <f t="shared" si="1432"/>
        <v>507.89346694215743</v>
      </c>
      <c r="AM681" s="21">
        <f t="shared" si="1433"/>
        <v>0</v>
      </c>
      <c r="AN681" s="21">
        <f t="shared" si="1434"/>
        <v>0</v>
      </c>
      <c r="AO681" s="21">
        <f t="shared" si="1435"/>
        <v>0</v>
      </c>
      <c r="AP681" s="21">
        <f t="shared" si="1436"/>
        <v>0</v>
      </c>
      <c r="AQ681" s="21">
        <f t="shared" si="1437"/>
        <v>0</v>
      </c>
      <c r="AR681" s="21">
        <f t="shared" si="1438"/>
        <v>0</v>
      </c>
      <c r="AS681" s="21">
        <f t="shared" si="1439"/>
        <v>0</v>
      </c>
      <c r="AT681" s="21">
        <f t="shared" si="1440"/>
        <v>0</v>
      </c>
      <c r="AU681" s="21">
        <f t="shared" si="1441"/>
        <v>0</v>
      </c>
      <c r="AV681" s="21">
        <f t="shared" si="1442"/>
        <v>0</v>
      </c>
      <c r="AW681" s="21">
        <f t="shared" si="1443"/>
        <v>0</v>
      </c>
      <c r="AX681" s="21">
        <f t="shared" si="1444"/>
        <v>0</v>
      </c>
      <c r="AY681" s="21">
        <f t="shared" si="1445"/>
        <v>30.895833333333332</v>
      </c>
      <c r="AZ681" s="21">
        <f t="shared" si="1446"/>
        <v>38.420833333333334</v>
      </c>
      <c r="BA681" s="21">
        <f t="shared" si="1447"/>
        <v>59.534608478851474</v>
      </c>
      <c r="BB681" s="21">
        <f t="shared" si="1448"/>
        <v>43.850108538900692</v>
      </c>
      <c r="BC681" s="21">
        <f t="shared" si="1449"/>
        <v>46.381656042849968</v>
      </c>
      <c r="BD681" s="21">
        <f t="shared" si="1450"/>
        <v>49.512175117040009</v>
      </c>
      <c r="BE681" s="21">
        <f t="shared" si="1451"/>
        <v>47.691539504681629</v>
      </c>
      <c r="BF681" s="21">
        <f t="shared" si="1452"/>
        <v>48.732121938817016</v>
      </c>
      <c r="BG681" s="21">
        <f t="shared" si="1453"/>
        <v>39.361702466158746</v>
      </c>
      <c r="BH681" s="21">
        <f t="shared" si="1454"/>
        <v>34.187912960272868</v>
      </c>
      <c r="BI681" s="21">
        <f t="shared" si="1455"/>
        <v>37.220321376170638</v>
      </c>
      <c r="BJ681" s="21">
        <f t="shared" si="1456"/>
        <v>32.104653851747727</v>
      </c>
      <c r="BK681" s="17">
        <f t="shared" si="1457"/>
        <v>0</v>
      </c>
      <c r="BL681" s="22">
        <f t="shared" si="1458"/>
        <v>0</v>
      </c>
      <c r="BM681" s="22">
        <f t="shared" si="1459"/>
        <v>438.81995543802401</v>
      </c>
      <c r="BN681" s="22">
        <f t="shared" si="1460"/>
        <v>0</v>
      </c>
      <c r="BO681" s="22">
        <f t="shared" si="1461"/>
        <v>0</v>
      </c>
      <c r="BP681" s="22">
        <f t="shared" si="1462"/>
        <v>0</v>
      </c>
      <c r="BQ681" s="22">
        <f t="shared" si="1463"/>
        <v>0</v>
      </c>
      <c r="BR681" s="22">
        <f t="shared" si="1464"/>
        <v>0</v>
      </c>
      <c r="BS681" s="22">
        <f t="shared" si="1465"/>
        <v>0</v>
      </c>
      <c r="BT681" s="22">
        <f t="shared" si="1466"/>
        <v>0</v>
      </c>
      <c r="BU681" s="22">
        <f t="shared" si="1467"/>
        <v>0</v>
      </c>
      <c r="BV681" s="22">
        <f t="shared" si="1468"/>
        <v>0</v>
      </c>
      <c r="BW681" s="22">
        <f t="shared" si="1469"/>
        <v>0</v>
      </c>
      <c r="BX681" s="22">
        <f t="shared" si="1470"/>
        <v>0</v>
      </c>
      <c r="BY681" s="22">
        <f t="shared" si="1471"/>
        <v>0</v>
      </c>
      <c r="BZ681" s="22">
        <f t="shared" si="1472"/>
        <v>26.693999999999999</v>
      </c>
      <c r="CA681" s="22">
        <f t="shared" si="1473"/>
        <v>33.195599999999999</v>
      </c>
      <c r="CB681" s="22">
        <f t="shared" si="1474"/>
        <v>51.43790172572767</v>
      </c>
      <c r="CC681" s="22">
        <f t="shared" si="1475"/>
        <v>37.886493777610198</v>
      </c>
      <c r="CD681" s="22">
        <f t="shared" si="1476"/>
        <v>40.073750821022372</v>
      </c>
      <c r="CE681" s="22">
        <f t="shared" si="1477"/>
        <v>42.778519301122564</v>
      </c>
      <c r="CF681" s="22">
        <f t="shared" si="1478"/>
        <v>41.205490132044929</v>
      </c>
      <c r="CG681" s="22">
        <f t="shared" si="1479"/>
        <v>42.104553355137902</v>
      </c>
      <c r="CH681" s="22">
        <f t="shared" si="1480"/>
        <v>34.008510930761162</v>
      </c>
      <c r="CI681" s="22">
        <f t="shared" si="1481"/>
        <v>29.538356797675753</v>
      </c>
      <c r="CJ681" s="22">
        <f t="shared" si="1482"/>
        <v>32.15835766901143</v>
      </c>
      <c r="CK681" s="22">
        <f t="shared" si="1483"/>
        <v>27.738420927910038</v>
      </c>
    </row>
    <row r="682" spans="1:89" x14ac:dyDescent="0.25">
      <c r="A682" t="str">
        <f>VLOOKUP($C682,'Tech Pallet'!$A:$J,10,0)</f>
        <v>NOV</v>
      </c>
      <c r="B682" s="30" t="str">
        <f>VLOOKUP(C682,'Tech Pallet'!A:I,3,0)</f>
        <v>Yasso Sticks</v>
      </c>
      <c r="C682" s="12">
        <f>VLOOKUP($D682,'DU -UCC'!B:C,2,0)</f>
        <v>64325488</v>
      </c>
      <c r="D682" s="94">
        <v>10850001974087</v>
      </c>
      <c r="E682" s="95" t="s">
        <v>314</v>
      </c>
      <c r="S682" s="95">
        <v>8742</v>
      </c>
      <c r="T682" s="95">
        <v>12335</v>
      </c>
      <c r="U682" s="95">
        <v>16978.623055815166</v>
      </c>
      <c r="V682" s="95">
        <v>13920.933294032757</v>
      </c>
      <c r="W682" s="95">
        <v>16646.276846888646</v>
      </c>
      <c r="X682" s="95">
        <v>17845.536610780873</v>
      </c>
      <c r="Y682" s="95">
        <v>18351.758585669293</v>
      </c>
      <c r="Z682" s="95">
        <v>15672.099948369167</v>
      </c>
      <c r="AA682" s="95">
        <v>14760.316831067732</v>
      </c>
      <c r="AB682" s="95">
        <v>13067.180271158222</v>
      </c>
      <c r="AC682" s="95">
        <v>12145.619669420659</v>
      </c>
      <c r="AD682" s="95">
        <v>8266.8738331859622</v>
      </c>
      <c r="AE682" s="23">
        <f t="shared" si="1427"/>
        <v>168732.21894638849</v>
      </c>
      <c r="AF682">
        <f>VLOOKUP($C682,'Tech Pallet'!$A:$I,9,0)</f>
        <v>187</v>
      </c>
      <c r="AG682">
        <f>VLOOKUP($C682,'Tech Pallet'!$A:$H,8,0)</f>
        <v>2.5119999999999999E-3</v>
      </c>
      <c r="AH682" s="25">
        <f t="shared" si="1428"/>
        <v>0</v>
      </c>
      <c r="AI682" s="25">
        <f t="shared" si="1429"/>
        <v>168732.21894638849</v>
      </c>
      <c r="AJ682" s="8">
        <f t="shared" si="1430"/>
        <v>0</v>
      </c>
      <c r="AK682" s="21">
        <f t="shared" si="1431"/>
        <v>0</v>
      </c>
      <c r="AL682" s="20">
        <f t="shared" si="1432"/>
        <v>902.31133126410953</v>
      </c>
      <c r="AM682" s="21">
        <f t="shared" si="1433"/>
        <v>0</v>
      </c>
      <c r="AN682" s="21">
        <f t="shared" si="1434"/>
        <v>0</v>
      </c>
      <c r="AO682" s="21">
        <f t="shared" si="1435"/>
        <v>0</v>
      </c>
      <c r="AP682" s="21">
        <f t="shared" si="1436"/>
        <v>0</v>
      </c>
      <c r="AQ682" s="21">
        <f t="shared" si="1437"/>
        <v>0</v>
      </c>
      <c r="AR682" s="21">
        <f t="shared" si="1438"/>
        <v>0</v>
      </c>
      <c r="AS682" s="21">
        <f t="shared" si="1439"/>
        <v>0</v>
      </c>
      <c r="AT682" s="21">
        <f t="shared" si="1440"/>
        <v>0</v>
      </c>
      <c r="AU682" s="21">
        <f t="shared" si="1441"/>
        <v>0</v>
      </c>
      <c r="AV682" s="21">
        <f t="shared" si="1442"/>
        <v>0</v>
      </c>
      <c r="AW682" s="21">
        <f t="shared" si="1443"/>
        <v>0</v>
      </c>
      <c r="AX682" s="21">
        <f t="shared" si="1444"/>
        <v>0</v>
      </c>
      <c r="AY682" s="21">
        <f t="shared" si="1445"/>
        <v>46.748663101604279</v>
      </c>
      <c r="AZ682" s="21">
        <f t="shared" si="1446"/>
        <v>65.962566844919792</v>
      </c>
      <c r="BA682" s="21">
        <f t="shared" si="1447"/>
        <v>90.794775699546335</v>
      </c>
      <c r="BB682" s="21">
        <f t="shared" si="1448"/>
        <v>74.443493550977308</v>
      </c>
      <c r="BC682" s="21">
        <f t="shared" si="1449"/>
        <v>89.017523245393832</v>
      </c>
      <c r="BD682" s="21">
        <f t="shared" si="1450"/>
        <v>95.430677062999322</v>
      </c>
      <c r="BE682" s="21">
        <f t="shared" si="1451"/>
        <v>98.137746447429379</v>
      </c>
      <c r="BF682" s="21">
        <f t="shared" si="1452"/>
        <v>83.808021114273615</v>
      </c>
      <c r="BG682" s="21">
        <f t="shared" si="1453"/>
        <v>78.932175567207125</v>
      </c>
      <c r="BH682" s="21">
        <f t="shared" si="1454"/>
        <v>69.877969364482468</v>
      </c>
      <c r="BI682" s="21">
        <f t="shared" si="1455"/>
        <v>64.949837804388551</v>
      </c>
      <c r="BJ682" s="21">
        <f t="shared" si="1456"/>
        <v>44.207881460887499</v>
      </c>
      <c r="BK682" s="17">
        <f t="shared" si="1457"/>
        <v>0</v>
      </c>
      <c r="BL682" s="22">
        <f t="shared" si="1458"/>
        <v>0</v>
      </c>
      <c r="BM682" s="22">
        <f t="shared" si="1459"/>
        <v>423.85533399332786</v>
      </c>
      <c r="BN682" s="22">
        <f t="shared" si="1460"/>
        <v>0</v>
      </c>
      <c r="BO682" s="22">
        <f t="shared" si="1461"/>
        <v>0</v>
      </c>
      <c r="BP682" s="22">
        <f t="shared" si="1462"/>
        <v>0</v>
      </c>
      <c r="BQ682" s="22">
        <f t="shared" si="1463"/>
        <v>0</v>
      </c>
      <c r="BR682" s="22">
        <f t="shared" si="1464"/>
        <v>0</v>
      </c>
      <c r="BS682" s="22">
        <f t="shared" si="1465"/>
        <v>0</v>
      </c>
      <c r="BT682" s="22">
        <f t="shared" si="1466"/>
        <v>0</v>
      </c>
      <c r="BU682" s="22">
        <f t="shared" si="1467"/>
        <v>0</v>
      </c>
      <c r="BV682" s="22">
        <f t="shared" si="1468"/>
        <v>0</v>
      </c>
      <c r="BW682" s="22">
        <f t="shared" si="1469"/>
        <v>0</v>
      </c>
      <c r="BX682" s="22">
        <f t="shared" si="1470"/>
        <v>0</v>
      </c>
      <c r="BY682" s="22">
        <f t="shared" si="1471"/>
        <v>0</v>
      </c>
      <c r="BZ682" s="22">
        <f t="shared" si="1472"/>
        <v>21.959903999999998</v>
      </c>
      <c r="CA682" s="22">
        <f t="shared" si="1473"/>
        <v>30.985519999999998</v>
      </c>
      <c r="CB682" s="22">
        <f t="shared" si="1474"/>
        <v>42.650301116207693</v>
      </c>
      <c r="CC682" s="22">
        <f t="shared" si="1475"/>
        <v>34.969384434610284</v>
      </c>
      <c r="CD682" s="22">
        <f t="shared" si="1476"/>
        <v>41.815447439384279</v>
      </c>
      <c r="CE682" s="22">
        <f t="shared" si="1477"/>
        <v>44.827987966281555</v>
      </c>
      <c r="CF682" s="22">
        <f t="shared" si="1478"/>
        <v>46.099617567201264</v>
      </c>
      <c r="CG682" s="22">
        <f t="shared" si="1479"/>
        <v>39.368315070303346</v>
      </c>
      <c r="CH682" s="22">
        <f t="shared" si="1480"/>
        <v>37.077915879642141</v>
      </c>
      <c r="CI682" s="22">
        <f t="shared" si="1481"/>
        <v>32.824756841149451</v>
      </c>
      <c r="CJ682" s="22">
        <f t="shared" si="1482"/>
        <v>30.509796609584694</v>
      </c>
      <c r="CK682" s="22">
        <f t="shared" si="1483"/>
        <v>20.766387068963137</v>
      </c>
    </row>
    <row r="683" spans="1:89" x14ac:dyDescent="0.25">
      <c r="A683" t="str">
        <f>VLOOKUP($C683,'Tech Pallet'!$A:$J,10,0)</f>
        <v>PIC</v>
      </c>
      <c r="B683" s="30" t="str">
        <f>VLOOKUP(C683,'Tech Pallet'!A:I,3,0)</f>
        <v>Talenti</v>
      </c>
      <c r="C683" s="12">
        <f>VLOOKUP($D683,'DU -UCC'!B:C,2,0)</f>
        <v>64369046</v>
      </c>
      <c r="D683" s="94">
        <v>10186852001802</v>
      </c>
      <c r="E683" s="95" t="s">
        <v>315</v>
      </c>
      <c r="S683" s="95">
        <v>3176</v>
      </c>
      <c r="T683" s="95">
        <v>3782</v>
      </c>
      <c r="U683" s="95">
        <v>3327.8887930544042</v>
      </c>
      <c r="V683" s="95">
        <v>4592.3908346504077</v>
      </c>
      <c r="W683" s="95">
        <v>3835.2900480560802</v>
      </c>
      <c r="X683" s="95">
        <v>5544.3083391239597</v>
      </c>
      <c r="Y683" s="95">
        <v>4670.0360790687482</v>
      </c>
      <c r="Z683" s="95">
        <v>3115.2109149543367</v>
      </c>
      <c r="AA683" s="95">
        <v>4795.2904955943632</v>
      </c>
      <c r="AB683" s="95">
        <v>3229.0692934205795</v>
      </c>
      <c r="AC683" s="95">
        <v>2434.8150903969645</v>
      </c>
      <c r="AD683" s="95">
        <v>551.99342719928848</v>
      </c>
      <c r="AE683" s="23">
        <f t="shared" si="1427"/>
        <v>43054.293315519128</v>
      </c>
      <c r="AF683">
        <f>VLOOKUP($C683,'Tech Pallet'!$A:$I,9,0)</f>
        <v>255</v>
      </c>
      <c r="AG683">
        <f>VLOOKUP($C683,'Tech Pallet'!$A:$H,8,0)</f>
        <v>3.552E-3</v>
      </c>
      <c r="AH683" s="25">
        <f t="shared" si="1428"/>
        <v>0</v>
      </c>
      <c r="AI683" s="25">
        <f t="shared" si="1429"/>
        <v>43054.293315519128</v>
      </c>
      <c r="AJ683" s="8">
        <f t="shared" si="1430"/>
        <v>0</v>
      </c>
      <c r="AK683" s="21">
        <f t="shared" si="1431"/>
        <v>0</v>
      </c>
      <c r="AL683" s="20">
        <f t="shared" si="1432"/>
        <v>168.84036594321228</v>
      </c>
      <c r="AM683" s="21">
        <f t="shared" si="1433"/>
        <v>0</v>
      </c>
      <c r="AN683" s="21">
        <f t="shared" si="1434"/>
        <v>0</v>
      </c>
      <c r="AO683" s="21">
        <f t="shared" si="1435"/>
        <v>0</v>
      </c>
      <c r="AP683" s="21">
        <f t="shared" si="1436"/>
        <v>0</v>
      </c>
      <c r="AQ683" s="21">
        <f t="shared" si="1437"/>
        <v>0</v>
      </c>
      <c r="AR683" s="21">
        <f t="shared" si="1438"/>
        <v>0</v>
      </c>
      <c r="AS683" s="21">
        <f t="shared" si="1439"/>
        <v>0</v>
      </c>
      <c r="AT683" s="21">
        <f t="shared" si="1440"/>
        <v>0</v>
      </c>
      <c r="AU683" s="21">
        <f t="shared" si="1441"/>
        <v>0</v>
      </c>
      <c r="AV683" s="21">
        <f t="shared" si="1442"/>
        <v>0</v>
      </c>
      <c r="AW683" s="21">
        <f t="shared" si="1443"/>
        <v>0</v>
      </c>
      <c r="AX683" s="21">
        <f t="shared" si="1444"/>
        <v>0</v>
      </c>
      <c r="AY683" s="21">
        <f t="shared" si="1445"/>
        <v>12.454901960784314</v>
      </c>
      <c r="AZ683" s="21">
        <f t="shared" si="1446"/>
        <v>14.831372549019608</v>
      </c>
      <c r="BA683" s="21">
        <f t="shared" si="1447"/>
        <v>13.05054428648786</v>
      </c>
      <c r="BB683" s="21">
        <f t="shared" si="1448"/>
        <v>18.009375822158461</v>
      </c>
      <c r="BC683" s="21">
        <f t="shared" si="1449"/>
        <v>15.040353129631686</v>
      </c>
      <c r="BD683" s="21">
        <f t="shared" si="1450"/>
        <v>21.742385643623372</v>
      </c>
      <c r="BE683" s="21">
        <f t="shared" si="1451"/>
        <v>18.31386697674019</v>
      </c>
      <c r="BF683" s="21">
        <f t="shared" si="1452"/>
        <v>12.216513391977792</v>
      </c>
      <c r="BG683" s="21">
        <f t="shared" si="1453"/>
        <v>18.805060767036718</v>
      </c>
      <c r="BH683" s="21">
        <f t="shared" si="1454"/>
        <v>12.663016836943449</v>
      </c>
      <c r="BI683" s="21">
        <f t="shared" si="1455"/>
        <v>9.5482944721449581</v>
      </c>
      <c r="BJ683" s="21">
        <f t="shared" si="1456"/>
        <v>2.1646801066638766</v>
      </c>
      <c r="BK683" s="17">
        <f t="shared" si="1457"/>
        <v>0</v>
      </c>
      <c r="BL683" s="22">
        <f t="shared" si="1458"/>
        <v>0</v>
      </c>
      <c r="BM683" s="22">
        <f t="shared" si="1459"/>
        <v>152.92884985672396</v>
      </c>
      <c r="BN683" s="22">
        <f t="shared" si="1460"/>
        <v>0</v>
      </c>
      <c r="BO683" s="22">
        <f t="shared" si="1461"/>
        <v>0</v>
      </c>
      <c r="BP683" s="22">
        <f t="shared" si="1462"/>
        <v>0</v>
      </c>
      <c r="BQ683" s="22">
        <f t="shared" si="1463"/>
        <v>0</v>
      </c>
      <c r="BR683" s="22">
        <f t="shared" si="1464"/>
        <v>0</v>
      </c>
      <c r="BS683" s="22">
        <f t="shared" si="1465"/>
        <v>0</v>
      </c>
      <c r="BT683" s="22">
        <f t="shared" si="1466"/>
        <v>0</v>
      </c>
      <c r="BU683" s="22">
        <f t="shared" si="1467"/>
        <v>0</v>
      </c>
      <c r="BV683" s="22">
        <f t="shared" si="1468"/>
        <v>0</v>
      </c>
      <c r="BW683" s="22">
        <f t="shared" si="1469"/>
        <v>0</v>
      </c>
      <c r="BX683" s="22">
        <f t="shared" si="1470"/>
        <v>0</v>
      </c>
      <c r="BY683" s="22">
        <f t="shared" si="1471"/>
        <v>0</v>
      </c>
      <c r="BZ683" s="22">
        <f t="shared" si="1472"/>
        <v>11.281152000000001</v>
      </c>
      <c r="CA683" s="22">
        <f t="shared" si="1473"/>
        <v>13.433664</v>
      </c>
      <c r="CB683" s="22">
        <f t="shared" si="1474"/>
        <v>11.820660992929245</v>
      </c>
      <c r="CC683" s="22">
        <f t="shared" si="1475"/>
        <v>16.312172244678248</v>
      </c>
      <c r="CD683" s="22">
        <f t="shared" si="1476"/>
        <v>13.622950250695197</v>
      </c>
      <c r="CE683" s="22">
        <f t="shared" si="1477"/>
        <v>19.693383220568304</v>
      </c>
      <c r="CF683" s="22">
        <f t="shared" si="1478"/>
        <v>16.587968152852195</v>
      </c>
      <c r="CG683" s="22">
        <f t="shared" si="1479"/>
        <v>11.065229169917805</v>
      </c>
      <c r="CH683" s="22">
        <f t="shared" si="1480"/>
        <v>17.032871840351177</v>
      </c>
      <c r="CI683" s="22">
        <f t="shared" si="1481"/>
        <v>11.469654130229898</v>
      </c>
      <c r="CJ683" s="22">
        <f t="shared" si="1482"/>
        <v>8.6484632010900171</v>
      </c>
      <c r="CK683" s="22">
        <f t="shared" si="1483"/>
        <v>1.9606806534118726</v>
      </c>
    </row>
    <row r="684" spans="1:89" x14ac:dyDescent="0.25">
      <c r="A684" t="str">
        <f>VLOOKUP($C684,'Tech Pallet'!$A:$J,10,0)</f>
        <v>PIC</v>
      </c>
      <c r="B684" s="30" t="str">
        <f>VLOOKUP(C684,'Tech Pallet'!A:I,3,0)</f>
        <v>BJ PTS</v>
      </c>
      <c r="C684" s="12">
        <f>VLOOKUP($D684,'DU -UCC'!B:C,2,0)</f>
        <v>69797289</v>
      </c>
      <c r="D684" s="94">
        <v>10076840004048</v>
      </c>
      <c r="E684" s="95" t="s">
        <v>316</v>
      </c>
      <c r="S684" s="95">
        <v>4932</v>
      </c>
      <c r="T684" s="95">
        <v>5747</v>
      </c>
      <c r="U684" s="95">
        <v>7410.0394475762723</v>
      </c>
      <c r="V684" s="95">
        <v>5985.0004401940587</v>
      </c>
      <c r="W684" s="95">
        <v>4876.0819782971303</v>
      </c>
      <c r="X684" s="95">
        <v>6819.9590016916336</v>
      </c>
      <c r="Y684" s="95">
        <v>4615.8369542853688</v>
      </c>
      <c r="Z684" s="95">
        <v>6648.2248407496854</v>
      </c>
      <c r="AA684" s="95">
        <v>4328.3297291733406</v>
      </c>
      <c r="AB684" s="95">
        <v>4153.0679296912595</v>
      </c>
      <c r="AC684" s="95">
        <v>4518.0187422224863</v>
      </c>
      <c r="AD684" s="95">
        <v>4068.5075605060147</v>
      </c>
      <c r="AE684" s="23">
        <f t="shared" si="1427"/>
        <v>64102.066624387247</v>
      </c>
      <c r="AF684">
        <f>VLOOKUP($C684,'Tech Pallet'!$A:$I,9,0)</f>
        <v>240</v>
      </c>
      <c r="AG684">
        <f>VLOOKUP($C684,'Tech Pallet'!$A:$H,8,0)</f>
        <v>3.7839999999999996E-3</v>
      </c>
      <c r="AH684" s="25">
        <f t="shared" si="1428"/>
        <v>0</v>
      </c>
      <c r="AI684" s="25">
        <f t="shared" si="1429"/>
        <v>64102.066624387247</v>
      </c>
      <c r="AJ684" s="8">
        <f t="shared" si="1430"/>
        <v>0</v>
      </c>
      <c r="AK684" s="21">
        <f t="shared" si="1431"/>
        <v>0</v>
      </c>
      <c r="AL684" s="20">
        <f t="shared" si="1432"/>
        <v>267.0919442682802</v>
      </c>
      <c r="AM684" s="21">
        <f t="shared" si="1433"/>
        <v>0</v>
      </c>
      <c r="AN684" s="21">
        <f t="shared" si="1434"/>
        <v>0</v>
      </c>
      <c r="AO684" s="21">
        <f t="shared" si="1435"/>
        <v>0</v>
      </c>
      <c r="AP684" s="21">
        <f t="shared" si="1436"/>
        <v>0</v>
      </c>
      <c r="AQ684" s="21">
        <f t="shared" si="1437"/>
        <v>0</v>
      </c>
      <c r="AR684" s="21">
        <f t="shared" si="1438"/>
        <v>0</v>
      </c>
      <c r="AS684" s="21">
        <f t="shared" si="1439"/>
        <v>0</v>
      </c>
      <c r="AT684" s="21">
        <f t="shared" si="1440"/>
        <v>0</v>
      </c>
      <c r="AU684" s="21">
        <f t="shared" si="1441"/>
        <v>0</v>
      </c>
      <c r="AV684" s="21">
        <f t="shared" si="1442"/>
        <v>0</v>
      </c>
      <c r="AW684" s="21">
        <f t="shared" si="1443"/>
        <v>0</v>
      </c>
      <c r="AX684" s="21">
        <f t="shared" si="1444"/>
        <v>0</v>
      </c>
      <c r="AY684" s="21">
        <f t="shared" si="1445"/>
        <v>20.55</v>
      </c>
      <c r="AZ684" s="21">
        <f t="shared" si="1446"/>
        <v>23.945833333333333</v>
      </c>
      <c r="BA684" s="21">
        <f t="shared" si="1447"/>
        <v>30.875164364901135</v>
      </c>
      <c r="BB684" s="21">
        <f t="shared" si="1448"/>
        <v>24.937501834141912</v>
      </c>
      <c r="BC684" s="21">
        <f t="shared" si="1449"/>
        <v>20.317008242904709</v>
      </c>
      <c r="BD684" s="21">
        <f t="shared" si="1450"/>
        <v>28.416495840381806</v>
      </c>
      <c r="BE684" s="21">
        <f t="shared" si="1451"/>
        <v>19.232653976189038</v>
      </c>
      <c r="BF684" s="21">
        <f t="shared" si="1452"/>
        <v>27.700936836457021</v>
      </c>
      <c r="BG684" s="21">
        <f t="shared" si="1453"/>
        <v>18.034707204888921</v>
      </c>
      <c r="BH684" s="21">
        <f t="shared" si="1454"/>
        <v>17.304449707046913</v>
      </c>
      <c r="BI684" s="21">
        <f t="shared" si="1455"/>
        <v>18.825078092593692</v>
      </c>
      <c r="BJ684" s="21">
        <f t="shared" si="1456"/>
        <v>16.952114835441726</v>
      </c>
      <c r="BK684" s="17">
        <f t="shared" si="1457"/>
        <v>0</v>
      </c>
      <c r="BL684" s="22">
        <f t="shared" si="1458"/>
        <v>0</v>
      </c>
      <c r="BM684" s="22">
        <f t="shared" si="1459"/>
        <v>242.56222010668131</v>
      </c>
      <c r="BN684" s="22">
        <f t="shared" si="1460"/>
        <v>0</v>
      </c>
      <c r="BO684" s="22">
        <f t="shared" si="1461"/>
        <v>0</v>
      </c>
      <c r="BP684" s="22">
        <f t="shared" si="1462"/>
        <v>0</v>
      </c>
      <c r="BQ684" s="22">
        <f t="shared" si="1463"/>
        <v>0</v>
      </c>
      <c r="BR684" s="22">
        <f t="shared" si="1464"/>
        <v>0</v>
      </c>
      <c r="BS684" s="22">
        <f t="shared" si="1465"/>
        <v>0</v>
      </c>
      <c r="BT684" s="22">
        <f t="shared" si="1466"/>
        <v>0</v>
      </c>
      <c r="BU684" s="22">
        <f t="shared" si="1467"/>
        <v>0</v>
      </c>
      <c r="BV684" s="22">
        <f t="shared" si="1468"/>
        <v>0</v>
      </c>
      <c r="BW684" s="22">
        <f t="shared" si="1469"/>
        <v>0</v>
      </c>
      <c r="BX684" s="22">
        <f t="shared" si="1470"/>
        <v>0</v>
      </c>
      <c r="BY684" s="22">
        <f t="shared" si="1471"/>
        <v>0</v>
      </c>
      <c r="BZ684" s="22">
        <f t="shared" si="1472"/>
        <v>18.662687999999999</v>
      </c>
      <c r="CA684" s="22">
        <f t="shared" si="1473"/>
        <v>21.746647999999997</v>
      </c>
      <c r="CB684" s="22">
        <f t="shared" si="1474"/>
        <v>28.03958926962861</v>
      </c>
      <c r="CC684" s="22">
        <f t="shared" si="1475"/>
        <v>22.647241665694317</v>
      </c>
      <c r="CD684" s="22">
        <f t="shared" si="1476"/>
        <v>18.451094205876338</v>
      </c>
      <c r="CE684" s="22">
        <f t="shared" si="1477"/>
        <v>25.80672486240114</v>
      </c>
      <c r="CF684" s="22">
        <f t="shared" si="1478"/>
        <v>17.466327035015834</v>
      </c>
      <c r="CG684" s="22">
        <f t="shared" si="1479"/>
        <v>25.156882797396808</v>
      </c>
      <c r="CH684" s="22">
        <f t="shared" si="1480"/>
        <v>16.37839969519192</v>
      </c>
      <c r="CI684" s="22">
        <f t="shared" si="1481"/>
        <v>15.715209045951724</v>
      </c>
      <c r="CJ684" s="22">
        <f t="shared" si="1482"/>
        <v>17.096182920569888</v>
      </c>
      <c r="CK684" s="22">
        <f t="shared" si="1483"/>
        <v>15.395232608954759</v>
      </c>
    </row>
    <row r="685" spans="1:89" x14ac:dyDescent="0.25">
      <c r="A685" t="str">
        <f>VLOOKUP($C685,'Tech Pallet'!$A:$J,10,0)</f>
        <v>NOV</v>
      </c>
      <c r="B685" s="30" t="str">
        <f>VLOOKUP(C685,'Tech Pallet'!A:I,3,0)</f>
        <v>MG Sticks</v>
      </c>
      <c r="C685" s="12">
        <f>VLOOKUP($D685,'DU -UCC'!B:C,2,0)</f>
        <v>64393719</v>
      </c>
      <c r="D685" s="94">
        <v>10077567003918</v>
      </c>
      <c r="E685" s="95" t="s">
        <v>317</v>
      </c>
      <c r="S685" s="95">
        <v>5343</v>
      </c>
      <c r="T685" s="95">
        <v>2665</v>
      </c>
      <c r="U685" s="95">
        <v>5193.8086247728897</v>
      </c>
      <c r="V685" s="95">
        <v>5450.3015213025983</v>
      </c>
      <c r="W685" s="95">
        <v>6120.0424340893042</v>
      </c>
      <c r="X685" s="95">
        <v>7456.9340325546891</v>
      </c>
      <c r="Y685" s="95">
        <v>6449.3566038657009</v>
      </c>
      <c r="Z685" s="95">
        <v>4798.6746265005077</v>
      </c>
      <c r="AA685" s="95">
        <v>5551.4747464559696</v>
      </c>
      <c r="AB685" s="95">
        <v>4020.816326215675</v>
      </c>
      <c r="AC685" s="95">
        <v>3897.8306518302052</v>
      </c>
      <c r="AD685" s="95">
        <v>3474.0805104761776</v>
      </c>
      <c r="AE685" s="23">
        <f t="shared" si="1427"/>
        <v>60421.320078063713</v>
      </c>
      <c r="AF685">
        <f>VLOOKUP($C685,'Tech Pallet'!$A:$I,9,0)</f>
        <v>143</v>
      </c>
      <c r="AG685">
        <f>VLOOKUP($C685,'Tech Pallet'!$A:$H,8,0)</f>
        <v>4.2560000000000002E-3</v>
      </c>
      <c r="AH685" s="25">
        <f t="shared" si="1428"/>
        <v>0</v>
      </c>
      <c r="AI685" s="25">
        <f t="shared" si="1429"/>
        <v>60421.320078063713</v>
      </c>
      <c r="AJ685" s="8">
        <f t="shared" si="1430"/>
        <v>0</v>
      </c>
      <c r="AK685" s="21">
        <f t="shared" si="1431"/>
        <v>0</v>
      </c>
      <c r="AL685" s="20">
        <f t="shared" si="1432"/>
        <v>422.52671383261338</v>
      </c>
      <c r="AM685" s="21">
        <f t="shared" si="1433"/>
        <v>0</v>
      </c>
      <c r="AN685" s="21">
        <f t="shared" si="1434"/>
        <v>0</v>
      </c>
      <c r="AO685" s="21">
        <f t="shared" si="1435"/>
        <v>0</v>
      </c>
      <c r="AP685" s="21">
        <f t="shared" si="1436"/>
        <v>0</v>
      </c>
      <c r="AQ685" s="21">
        <f t="shared" si="1437"/>
        <v>0</v>
      </c>
      <c r="AR685" s="21">
        <f t="shared" si="1438"/>
        <v>0</v>
      </c>
      <c r="AS685" s="21">
        <f t="shared" si="1439"/>
        <v>0</v>
      </c>
      <c r="AT685" s="21">
        <f t="shared" si="1440"/>
        <v>0</v>
      </c>
      <c r="AU685" s="21">
        <f t="shared" si="1441"/>
        <v>0</v>
      </c>
      <c r="AV685" s="21">
        <f t="shared" si="1442"/>
        <v>0</v>
      </c>
      <c r="AW685" s="21">
        <f t="shared" si="1443"/>
        <v>0</v>
      </c>
      <c r="AX685" s="21">
        <f t="shared" si="1444"/>
        <v>0</v>
      </c>
      <c r="AY685" s="21">
        <f t="shared" si="1445"/>
        <v>37.363636363636367</v>
      </c>
      <c r="AZ685" s="21">
        <f t="shared" si="1446"/>
        <v>18.636363636363637</v>
      </c>
      <c r="BA685" s="21">
        <f t="shared" si="1447"/>
        <v>36.320340033376851</v>
      </c>
      <c r="BB685" s="21">
        <f t="shared" si="1448"/>
        <v>38.113996652465723</v>
      </c>
      <c r="BC685" s="21">
        <f t="shared" si="1449"/>
        <v>42.79749953908604</v>
      </c>
      <c r="BD685" s="21">
        <f t="shared" si="1450"/>
        <v>52.146391836046774</v>
      </c>
      <c r="BE685" s="21">
        <f t="shared" si="1451"/>
        <v>45.100395831228674</v>
      </c>
      <c r="BF685" s="21">
        <f t="shared" si="1452"/>
        <v>33.557165220283274</v>
      </c>
      <c r="BG685" s="21">
        <f t="shared" si="1453"/>
        <v>38.821501723468316</v>
      </c>
      <c r="BH685" s="21">
        <f t="shared" si="1454"/>
        <v>28.117596686822903</v>
      </c>
      <c r="BI685" s="21">
        <f t="shared" si="1455"/>
        <v>27.25755700580563</v>
      </c>
      <c r="BJ685" s="21">
        <f t="shared" si="1456"/>
        <v>24.294269304029214</v>
      </c>
      <c r="BK685" s="17">
        <f t="shared" si="1457"/>
        <v>0</v>
      </c>
      <c r="BL685" s="22">
        <f t="shared" si="1458"/>
        <v>0</v>
      </c>
      <c r="BM685" s="22">
        <f t="shared" si="1459"/>
        <v>257.15313825223916</v>
      </c>
      <c r="BN685" s="22">
        <f t="shared" si="1460"/>
        <v>0</v>
      </c>
      <c r="BO685" s="22">
        <f t="shared" si="1461"/>
        <v>0</v>
      </c>
      <c r="BP685" s="22">
        <f t="shared" si="1462"/>
        <v>0</v>
      </c>
      <c r="BQ685" s="22">
        <f t="shared" si="1463"/>
        <v>0</v>
      </c>
      <c r="BR685" s="22">
        <f t="shared" si="1464"/>
        <v>0</v>
      </c>
      <c r="BS685" s="22">
        <f t="shared" si="1465"/>
        <v>0</v>
      </c>
      <c r="BT685" s="22">
        <f t="shared" si="1466"/>
        <v>0</v>
      </c>
      <c r="BU685" s="22">
        <f t="shared" si="1467"/>
        <v>0</v>
      </c>
      <c r="BV685" s="22">
        <f t="shared" si="1468"/>
        <v>0</v>
      </c>
      <c r="BW685" s="22">
        <f t="shared" si="1469"/>
        <v>0</v>
      </c>
      <c r="BX685" s="22">
        <f t="shared" si="1470"/>
        <v>0</v>
      </c>
      <c r="BY685" s="22">
        <f t="shared" si="1471"/>
        <v>0</v>
      </c>
      <c r="BZ685" s="22">
        <f t="shared" si="1472"/>
        <v>22.739808</v>
      </c>
      <c r="CA685" s="22">
        <f t="shared" si="1473"/>
        <v>11.34224</v>
      </c>
      <c r="CB685" s="22">
        <f t="shared" si="1474"/>
        <v>22.104849507033421</v>
      </c>
      <c r="CC685" s="22">
        <f t="shared" si="1475"/>
        <v>23.196483274663859</v>
      </c>
      <c r="CD685" s="22">
        <f t="shared" si="1476"/>
        <v>26.046900599484079</v>
      </c>
      <c r="CE685" s="22">
        <f t="shared" si="1477"/>
        <v>31.736711242552758</v>
      </c>
      <c r="CF685" s="22">
        <f t="shared" si="1478"/>
        <v>27.448461706052424</v>
      </c>
      <c r="CG685" s="22">
        <f t="shared" si="1479"/>
        <v>20.42315921038616</v>
      </c>
      <c r="CH685" s="22">
        <f t="shared" si="1480"/>
        <v>23.627076520916606</v>
      </c>
      <c r="CI685" s="22">
        <f t="shared" si="1481"/>
        <v>17.112594284373913</v>
      </c>
      <c r="CJ685" s="22">
        <f t="shared" si="1482"/>
        <v>16.589167254189356</v>
      </c>
      <c r="CK685" s="22">
        <f t="shared" si="1483"/>
        <v>14.785686652586612</v>
      </c>
    </row>
    <row r="686" spans="1:89" x14ac:dyDescent="0.25">
      <c r="A686" t="str">
        <f>VLOOKUP($C686,'Tech Pallet'!$A:$J,10,0)</f>
        <v>NOV</v>
      </c>
      <c r="B686" s="30" t="str">
        <f>VLOOKUP(C686,'Tech Pallet'!A:I,3,0)</f>
        <v>Other</v>
      </c>
      <c r="C686" s="12">
        <f>VLOOKUP($D686,'DU -UCC'!B:C,2,0)</f>
        <v>64409312</v>
      </c>
      <c r="D686" s="94">
        <v>10041000009720</v>
      </c>
      <c r="E686" s="95" t="s">
        <v>318</v>
      </c>
      <c r="S686" s="95">
        <v>6255</v>
      </c>
      <c r="T686" s="95">
        <v>5400</v>
      </c>
      <c r="U686" s="95">
        <v>8695.7403387303348</v>
      </c>
      <c r="V686" s="95">
        <v>10470.434088268652</v>
      </c>
      <c r="W686" s="95">
        <v>9919.2146839396628</v>
      </c>
      <c r="X686" s="95">
        <v>11005.41320295989</v>
      </c>
      <c r="Y686" s="95">
        <v>12121.038591117351</v>
      </c>
      <c r="Z686" s="95">
        <v>10965.093550306481</v>
      </c>
      <c r="AA686" s="95">
        <v>10177.159311149921</v>
      </c>
      <c r="AB686" s="95">
        <v>8229.5029654292757</v>
      </c>
      <c r="AC686" s="95">
        <v>4794.7284844115811</v>
      </c>
      <c r="AD686" s="95">
        <v>5197.9772284006767</v>
      </c>
      <c r="AE686" s="23">
        <f t="shared" si="1427"/>
        <v>103231.30244471382</v>
      </c>
      <c r="AF686">
        <f>VLOOKUP($C686,'Tech Pallet'!$A:$I,9,0)</f>
        <v>135</v>
      </c>
      <c r="AG686">
        <f>VLOOKUP($C686,'Tech Pallet'!$A:$H,8,0)</f>
        <v>2.0800000000000003E-3</v>
      </c>
      <c r="AH686" s="25">
        <f t="shared" si="1428"/>
        <v>0</v>
      </c>
      <c r="AI686" s="25">
        <f t="shared" si="1429"/>
        <v>103231.30244471382</v>
      </c>
      <c r="AJ686" s="8">
        <f t="shared" si="1430"/>
        <v>0</v>
      </c>
      <c r="AK686" s="21">
        <f t="shared" si="1431"/>
        <v>0</v>
      </c>
      <c r="AL686" s="20">
        <f t="shared" si="1432"/>
        <v>764.67631440528748</v>
      </c>
      <c r="AM686" s="21">
        <f t="shared" si="1433"/>
        <v>0</v>
      </c>
      <c r="AN686" s="21">
        <f t="shared" si="1434"/>
        <v>0</v>
      </c>
      <c r="AO686" s="21">
        <f t="shared" si="1435"/>
        <v>0</v>
      </c>
      <c r="AP686" s="21">
        <f t="shared" si="1436"/>
        <v>0</v>
      </c>
      <c r="AQ686" s="21">
        <f t="shared" si="1437"/>
        <v>0</v>
      </c>
      <c r="AR686" s="21">
        <f t="shared" si="1438"/>
        <v>0</v>
      </c>
      <c r="AS686" s="21">
        <f t="shared" si="1439"/>
        <v>0</v>
      </c>
      <c r="AT686" s="21">
        <f t="shared" si="1440"/>
        <v>0</v>
      </c>
      <c r="AU686" s="21">
        <f t="shared" si="1441"/>
        <v>0</v>
      </c>
      <c r="AV686" s="21">
        <f t="shared" si="1442"/>
        <v>0</v>
      </c>
      <c r="AW686" s="21">
        <f t="shared" si="1443"/>
        <v>0</v>
      </c>
      <c r="AX686" s="21">
        <f t="shared" si="1444"/>
        <v>0</v>
      </c>
      <c r="AY686" s="21">
        <f t="shared" si="1445"/>
        <v>46.333333333333336</v>
      </c>
      <c r="AZ686" s="21">
        <f t="shared" si="1446"/>
        <v>40</v>
      </c>
      <c r="BA686" s="21">
        <f t="shared" si="1447"/>
        <v>64.412891398002486</v>
      </c>
      <c r="BB686" s="21">
        <f t="shared" si="1448"/>
        <v>77.558771024212234</v>
      </c>
      <c r="BC686" s="21">
        <f t="shared" si="1449"/>
        <v>73.475664325478988</v>
      </c>
      <c r="BD686" s="21">
        <f t="shared" si="1450"/>
        <v>81.521579281184373</v>
      </c>
      <c r="BE686" s="21">
        <f t="shared" si="1451"/>
        <v>89.785471045313713</v>
      </c>
      <c r="BF686" s="21">
        <f t="shared" si="1452"/>
        <v>81.222915187455413</v>
      </c>
      <c r="BG686" s="21">
        <f t="shared" si="1453"/>
        <v>75.386365267777194</v>
      </c>
      <c r="BH686" s="21">
        <f t="shared" si="1454"/>
        <v>60.959281225402044</v>
      </c>
      <c r="BI686" s="21">
        <f t="shared" si="1455"/>
        <v>35.516507291937636</v>
      </c>
      <c r="BJ686" s="21">
        <f t="shared" si="1456"/>
        <v>38.503535025190196</v>
      </c>
      <c r="BK686" s="17">
        <f t="shared" si="1457"/>
        <v>0</v>
      </c>
      <c r="BL686" s="22">
        <f t="shared" si="1458"/>
        <v>0</v>
      </c>
      <c r="BM686" s="22">
        <f t="shared" si="1459"/>
        <v>214.72110908500477</v>
      </c>
      <c r="BN686" s="22">
        <f t="shared" si="1460"/>
        <v>0</v>
      </c>
      <c r="BO686" s="22">
        <f t="shared" si="1461"/>
        <v>0</v>
      </c>
      <c r="BP686" s="22">
        <f t="shared" si="1462"/>
        <v>0</v>
      </c>
      <c r="BQ686" s="22">
        <f t="shared" si="1463"/>
        <v>0</v>
      </c>
      <c r="BR686" s="22">
        <f t="shared" si="1464"/>
        <v>0</v>
      </c>
      <c r="BS686" s="22">
        <f t="shared" si="1465"/>
        <v>0</v>
      </c>
      <c r="BT686" s="22">
        <f t="shared" si="1466"/>
        <v>0</v>
      </c>
      <c r="BU686" s="22">
        <f t="shared" si="1467"/>
        <v>0</v>
      </c>
      <c r="BV686" s="22">
        <f t="shared" si="1468"/>
        <v>0</v>
      </c>
      <c r="BW686" s="22">
        <f t="shared" si="1469"/>
        <v>0</v>
      </c>
      <c r="BX686" s="22">
        <f t="shared" si="1470"/>
        <v>0</v>
      </c>
      <c r="BY686" s="22">
        <f t="shared" si="1471"/>
        <v>0</v>
      </c>
      <c r="BZ686" s="22">
        <f t="shared" si="1472"/>
        <v>13.010400000000002</v>
      </c>
      <c r="CA686" s="22">
        <f t="shared" si="1473"/>
        <v>11.232000000000001</v>
      </c>
      <c r="CB686" s="22">
        <f t="shared" si="1474"/>
        <v>18.087139904559098</v>
      </c>
      <c r="CC686" s="22">
        <f t="shared" si="1475"/>
        <v>21.778502903598799</v>
      </c>
      <c r="CD686" s="22">
        <f t="shared" si="1476"/>
        <v>20.631966542594501</v>
      </c>
      <c r="CE686" s="22">
        <f t="shared" si="1477"/>
        <v>22.891259462156572</v>
      </c>
      <c r="CF686" s="22">
        <f t="shared" si="1478"/>
        <v>25.211760269524092</v>
      </c>
      <c r="CG686" s="22">
        <f t="shared" si="1479"/>
        <v>22.807394584637482</v>
      </c>
      <c r="CH686" s="22">
        <f t="shared" si="1480"/>
        <v>21.168491367191837</v>
      </c>
      <c r="CI686" s="22">
        <f t="shared" si="1481"/>
        <v>17.117366168092897</v>
      </c>
      <c r="CJ686" s="22">
        <f t="shared" si="1482"/>
        <v>9.9730352475760906</v>
      </c>
      <c r="CK686" s="22">
        <f t="shared" si="1483"/>
        <v>10.811792635073409</v>
      </c>
    </row>
    <row r="687" spans="1:89" x14ac:dyDescent="0.25">
      <c r="A687" t="str">
        <f>VLOOKUP($C687,'Tech Pallet'!$A:$J,10,0)</f>
        <v>PIC</v>
      </c>
      <c r="B687" s="30" t="str">
        <f>VLOOKUP(C687,'Tech Pallet'!A:I,3,0)</f>
        <v>Talenti</v>
      </c>
      <c r="C687" s="12">
        <f>VLOOKUP($D687,'DU -UCC'!B:C,2,0)</f>
        <v>64371463</v>
      </c>
      <c r="D687" s="94">
        <v>10186852001819</v>
      </c>
      <c r="E687" s="95" t="s">
        <v>319</v>
      </c>
      <c r="S687" s="95">
        <v>6330</v>
      </c>
      <c r="T687" s="95">
        <v>8805</v>
      </c>
      <c r="U687" s="95">
        <v>8634.7509150837395</v>
      </c>
      <c r="V687" s="95">
        <v>7924.6641788309134</v>
      </c>
      <c r="W687" s="95">
        <v>9394.5218219064809</v>
      </c>
      <c r="X687" s="95">
        <v>10192.948796674096</v>
      </c>
      <c r="Y687" s="95">
        <v>10133.751719669681</v>
      </c>
      <c r="Z687" s="95">
        <v>8833.8591764757621</v>
      </c>
      <c r="AA687" s="95">
        <v>8168.9858245359992</v>
      </c>
      <c r="AB687" s="95">
        <v>7745.4215755345313</v>
      </c>
      <c r="AC687" s="95">
        <v>7163.4320605295916</v>
      </c>
      <c r="AD687" s="95">
        <v>5967.523624983055</v>
      </c>
      <c r="AE687" s="23">
        <f t="shared" si="1427"/>
        <v>99294.859694223851</v>
      </c>
      <c r="AF687">
        <f>VLOOKUP($C687,'Tech Pallet'!$A:$I,9,0)</f>
        <v>255</v>
      </c>
      <c r="AG687">
        <f>VLOOKUP($C687,'Tech Pallet'!$A:$H,8,0)</f>
        <v>3.552E-3</v>
      </c>
      <c r="AH687" s="25">
        <f t="shared" si="1428"/>
        <v>0</v>
      </c>
      <c r="AI687" s="25">
        <f t="shared" si="1429"/>
        <v>99294.859694223851</v>
      </c>
      <c r="AJ687" s="8">
        <f t="shared" si="1430"/>
        <v>0</v>
      </c>
      <c r="AK687" s="21">
        <f t="shared" si="1431"/>
        <v>0</v>
      </c>
      <c r="AL687" s="20">
        <f t="shared" si="1432"/>
        <v>389.3916066440151</v>
      </c>
      <c r="AM687" s="21">
        <f t="shared" si="1433"/>
        <v>0</v>
      </c>
      <c r="AN687" s="21">
        <f t="shared" si="1434"/>
        <v>0</v>
      </c>
      <c r="AO687" s="21">
        <f t="shared" si="1435"/>
        <v>0</v>
      </c>
      <c r="AP687" s="21">
        <f t="shared" si="1436"/>
        <v>0</v>
      </c>
      <c r="AQ687" s="21">
        <f t="shared" si="1437"/>
        <v>0</v>
      </c>
      <c r="AR687" s="21">
        <f t="shared" si="1438"/>
        <v>0</v>
      </c>
      <c r="AS687" s="21">
        <f t="shared" si="1439"/>
        <v>0</v>
      </c>
      <c r="AT687" s="21">
        <f t="shared" si="1440"/>
        <v>0</v>
      </c>
      <c r="AU687" s="21">
        <f t="shared" si="1441"/>
        <v>0</v>
      </c>
      <c r="AV687" s="21">
        <f t="shared" si="1442"/>
        <v>0</v>
      </c>
      <c r="AW687" s="21">
        <f t="shared" si="1443"/>
        <v>0</v>
      </c>
      <c r="AX687" s="21">
        <f t="shared" si="1444"/>
        <v>0</v>
      </c>
      <c r="AY687" s="21">
        <f t="shared" si="1445"/>
        <v>24.823529411764707</v>
      </c>
      <c r="AZ687" s="21">
        <f t="shared" si="1446"/>
        <v>34.529411764705884</v>
      </c>
      <c r="BA687" s="21">
        <f t="shared" si="1447"/>
        <v>33.861768294446037</v>
      </c>
      <c r="BB687" s="21">
        <f t="shared" si="1448"/>
        <v>31.077114426787897</v>
      </c>
      <c r="BC687" s="21">
        <f t="shared" si="1449"/>
        <v>36.84126204669208</v>
      </c>
      <c r="BD687" s="21">
        <f t="shared" si="1450"/>
        <v>39.972348222251355</v>
      </c>
      <c r="BE687" s="21">
        <f t="shared" si="1451"/>
        <v>39.740202822234039</v>
      </c>
      <c r="BF687" s="21">
        <f t="shared" si="1452"/>
        <v>34.642585005787303</v>
      </c>
      <c r="BG687" s="21">
        <f t="shared" si="1453"/>
        <v>32.035238527592156</v>
      </c>
      <c r="BH687" s="21">
        <f t="shared" si="1454"/>
        <v>30.374202256998164</v>
      </c>
      <c r="BI687" s="21">
        <f t="shared" si="1455"/>
        <v>28.091890433449379</v>
      </c>
      <c r="BJ687" s="21">
        <f t="shared" si="1456"/>
        <v>23.402053431306097</v>
      </c>
      <c r="BK687" s="17">
        <f t="shared" si="1457"/>
        <v>0</v>
      </c>
      <c r="BL687" s="22">
        <f t="shared" si="1458"/>
        <v>0</v>
      </c>
      <c r="BM687" s="22">
        <f t="shared" si="1459"/>
        <v>352.69534163388312</v>
      </c>
      <c r="BN687" s="22">
        <f t="shared" si="1460"/>
        <v>0</v>
      </c>
      <c r="BO687" s="22">
        <f t="shared" si="1461"/>
        <v>0</v>
      </c>
      <c r="BP687" s="22">
        <f t="shared" si="1462"/>
        <v>0</v>
      </c>
      <c r="BQ687" s="22">
        <f t="shared" si="1463"/>
        <v>0</v>
      </c>
      <c r="BR687" s="22">
        <f t="shared" si="1464"/>
        <v>0</v>
      </c>
      <c r="BS687" s="22">
        <f t="shared" si="1465"/>
        <v>0</v>
      </c>
      <c r="BT687" s="22">
        <f t="shared" si="1466"/>
        <v>0</v>
      </c>
      <c r="BU687" s="22">
        <f t="shared" si="1467"/>
        <v>0</v>
      </c>
      <c r="BV687" s="22">
        <f t="shared" si="1468"/>
        <v>0</v>
      </c>
      <c r="BW687" s="22">
        <f t="shared" si="1469"/>
        <v>0</v>
      </c>
      <c r="BX687" s="22">
        <f t="shared" si="1470"/>
        <v>0</v>
      </c>
      <c r="BY687" s="22">
        <f t="shared" si="1471"/>
        <v>0</v>
      </c>
      <c r="BZ687" s="22">
        <f t="shared" si="1472"/>
        <v>22.484159999999999</v>
      </c>
      <c r="CA687" s="22">
        <f t="shared" si="1473"/>
        <v>31.275359999999999</v>
      </c>
      <c r="CB687" s="22">
        <f t="shared" si="1474"/>
        <v>30.670635250377444</v>
      </c>
      <c r="CC687" s="22">
        <f t="shared" si="1475"/>
        <v>28.148407163207406</v>
      </c>
      <c r="CD687" s="22">
        <f t="shared" si="1476"/>
        <v>33.369341511411818</v>
      </c>
      <c r="CE687" s="22">
        <f t="shared" si="1477"/>
        <v>36.205354125786393</v>
      </c>
      <c r="CF687" s="22">
        <f t="shared" si="1478"/>
        <v>35.995086108266705</v>
      </c>
      <c r="CG687" s="22">
        <f t="shared" si="1479"/>
        <v>31.377867794841908</v>
      </c>
      <c r="CH687" s="22">
        <f t="shared" si="1480"/>
        <v>29.016237648751869</v>
      </c>
      <c r="CI687" s="22">
        <f t="shared" si="1481"/>
        <v>27.511737436298656</v>
      </c>
      <c r="CJ687" s="22">
        <f t="shared" si="1482"/>
        <v>25.444510679001109</v>
      </c>
      <c r="CK687" s="22">
        <f t="shared" si="1483"/>
        <v>21.196643915939813</v>
      </c>
    </row>
    <row r="688" spans="1:89" x14ac:dyDescent="0.25">
      <c r="A688" t="str">
        <f>VLOOKUP($C688,'Tech Pallet'!$A:$J,10,0)</f>
        <v>NOV</v>
      </c>
      <c r="B688" s="30" t="str">
        <f>VLOOKUP(C688,'Tech Pallet'!A:I,3,0)</f>
        <v>B&amp;J Cups</v>
      </c>
      <c r="C688" s="12">
        <f>VLOOKUP($D688,'DU -UCC'!B:C,2,0)</f>
        <v>64346613</v>
      </c>
      <c r="D688" s="94">
        <v>10076840003249</v>
      </c>
      <c r="E688" s="95" t="s">
        <v>320</v>
      </c>
      <c r="S688" s="95">
        <v>6908</v>
      </c>
      <c r="T688" s="95">
        <v>9028</v>
      </c>
      <c r="U688" s="95">
        <v>15064.587664371827</v>
      </c>
      <c r="V688" s="95">
        <v>13654.884096559497</v>
      </c>
      <c r="W688" s="95">
        <v>13670.58561841142</v>
      </c>
      <c r="X688" s="95">
        <v>17916.736835543212</v>
      </c>
      <c r="Y688" s="95">
        <v>14433.500040450326</v>
      </c>
      <c r="Z688" s="95">
        <v>16662.513691046752</v>
      </c>
      <c r="AA688" s="95">
        <v>17020.414235338616</v>
      </c>
      <c r="AB688" s="95">
        <v>6179.8989910591908</v>
      </c>
      <c r="AC688" s="95">
        <v>9652.8130083300712</v>
      </c>
      <c r="AD688" s="95">
        <v>10118.214828892511</v>
      </c>
      <c r="AE688" s="23">
        <f t="shared" si="1427"/>
        <v>150310.14901000343</v>
      </c>
      <c r="AF688">
        <f>VLOOKUP($C688,'Tech Pallet'!$A:$I,9,0)</f>
        <v>180</v>
      </c>
      <c r="AG688">
        <f>VLOOKUP($C688,'Tech Pallet'!$A:$H,8,0)</f>
        <v>2.8799999999999997E-3</v>
      </c>
      <c r="AH688" s="25">
        <f t="shared" si="1428"/>
        <v>0</v>
      </c>
      <c r="AI688" s="25">
        <f t="shared" si="1429"/>
        <v>150310.14901000343</v>
      </c>
      <c r="AJ688" s="8">
        <f t="shared" si="1430"/>
        <v>0</v>
      </c>
      <c r="AK688" s="21">
        <f t="shared" si="1431"/>
        <v>0</v>
      </c>
      <c r="AL688" s="20">
        <f t="shared" si="1432"/>
        <v>835.05638338890799</v>
      </c>
      <c r="AM688" s="21">
        <f t="shared" si="1433"/>
        <v>0</v>
      </c>
      <c r="AN688" s="21">
        <f t="shared" si="1434"/>
        <v>0</v>
      </c>
      <c r="AO688" s="21">
        <f t="shared" si="1435"/>
        <v>0</v>
      </c>
      <c r="AP688" s="21">
        <f t="shared" si="1436"/>
        <v>0</v>
      </c>
      <c r="AQ688" s="21">
        <f t="shared" si="1437"/>
        <v>0</v>
      </c>
      <c r="AR688" s="21">
        <f t="shared" si="1438"/>
        <v>0</v>
      </c>
      <c r="AS688" s="21">
        <f t="shared" si="1439"/>
        <v>0</v>
      </c>
      <c r="AT688" s="21">
        <f t="shared" si="1440"/>
        <v>0</v>
      </c>
      <c r="AU688" s="21">
        <f t="shared" si="1441"/>
        <v>0</v>
      </c>
      <c r="AV688" s="21">
        <f t="shared" si="1442"/>
        <v>0</v>
      </c>
      <c r="AW688" s="21">
        <f t="shared" si="1443"/>
        <v>0</v>
      </c>
      <c r="AX688" s="21">
        <f t="shared" si="1444"/>
        <v>0</v>
      </c>
      <c r="AY688" s="21">
        <f t="shared" si="1445"/>
        <v>38.37777777777778</v>
      </c>
      <c r="AZ688" s="21">
        <f t="shared" si="1446"/>
        <v>50.155555555555559</v>
      </c>
      <c r="BA688" s="21">
        <f t="shared" si="1447"/>
        <v>83.692153690954598</v>
      </c>
      <c r="BB688" s="21">
        <f t="shared" si="1448"/>
        <v>75.860467203108314</v>
      </c>
      <c r="BC688" s="21">
        <f t="shared" si="1449"/>
        <v>75.947697880063444</v>
      </c>
      <c r="BD688" s="21">
        <f t="shared" si="1450"/>
        <v>99.53742686412896</v>
      </c>
      <c r="BE688" s="21">
        <f t="shared" si="1451"/>
        <v>80.18611133583515</v>
      </c>
      <c r="BF688" s="21">
        <f t="shared" si="1452"/>
        <v>92.569520505815291</v>
      </c>
      <c r="BG688" s="21">
        <f t="shared" si="1453"/>
        <v>94.55785686299231</v>
      </c>
      <c r="BH688" s="21">
        <f t="shared" si="1454"/>
        <v>34.33277217255106</v>
      </c>
      <c r="BI688" s="21">
        <f t="shared" si="1455"/>
        <v>53.626738935167062</v>
      </c>
      <c r="BJ688" s="21">
        <f t="shared" si="1456"/>
        <v>56.212304604958391</v>
      </c>
      <c r="BK688" s="17">
        <f t="shared" si="1457"/>
        <v>0</v>
      </c>
      <c r="BL688" s="22">
        <f t="shared" si="1458"/>
        <v>0</v>
      </c>
      <c r="BM688" s="22">
        <f t="shared" si="1459"/>
        <v>432.89322914880984</v>
      </c>
      <c r="BN688" s="22">
        <f t="shared" si="1460"/>
        <v>0</v>
      </c>
      <c r="BO688" s="22">
        <f t="shared" si="1461"/>
        <v>0</v>
      </c>
      <c r="BP688" s="22">
        <f t="shared" si="1462"/>
        <v>0</v>
      </c>
      <c r="BQ688" s="22">
        <f t="shared" si="1463"/>
        <v>0</v>
      </c>
      <c r="BR688" s="22">
        <f t="shared" si="1464"/>
        <v>0</v>
      </c>
      <c r="BS688" s="22">
        <f t="shared" si="1465"/>
        <v>0</v>
      </c>
      <c r="BT688" s="22">
        <f t="shared" si="1466"/>
        <v>0</v>
      </c>
      <c r="BU688" s="22">
        <f t="shared" si="1467"/>
        <v>0</v>
      </c>
      <c r="BV688" s="22">
        <f t="shared" si="1468"/>
        <v>0</v>
      </c>
      <c r="BW688" s="22">
        <f t="shared" si="1469"/>
        <v>0</v>
      </c>
      <c r="BX688" s="22">
        <f t="shared" si="1470"/>
        <v>0</v>
      </c>
      <c r="BY688" s="22">
        <f t="shared" si="1471"/>
        <v>0</v>
      </c>
      <c r="BZ688" s="22">
        <f t="shared" si="1472"/>
        <v>19.895039999999998</v>
      </c>
      <c r="CA688" s="22">
        <f t="shared" si="1473"/>
        <v>26.000639999999997</v>
      </c>
      <c r="CB688" s="22">
        <f t="shared" si="1474"/>
        <v>43.386012473390856</v>
      </c>
      <c r="CC688" s="22">
        <f t="shared" si="1475"/>
        <v>39.326066198091347</v>
      </c>
      <c r="CD688" s="22">
        <f t="shared" si="1476"/>
        <v>39.371286581024883</v>
      </c>
      <c r="CE688" s="22">
        <f t="shared" si="1477"/>
        <v>51.600202086364447</v>
      </c>
      <c r="CF688" s="22">
        <f t="shared" si="1478"/>
        <v>41.568480116496936</v>
      </c>
      <c r="CG688" s="22">
        <f t="shared" si="1479"/>
        <v>47.988039430214641</v>
      </c>
      <c r="CH688" s="22">
        <f t="shared" si="1480"/>
        <v>49.018792997775208</v>
      </c>
      <c r="CI688" s="22">
        <f t="shared" si="1481"/>
        <v>17.798109094250467</v>
      </c>
      <c r="CJ688" s="22">
        <f t="shared" si="1482"/>
        <v>27.800101463990604</v>
      </c>
      <c r="CK688" s="22">
        <f t="shared" si="1483"/>
        <v>29.140458707210428</v>
      </c>
    </row>
    <row r="689" spans="1:89" x14ac:dyDescent="0.25">
      <c r="A689" t="str">
        <f>VLOOKUP($C689,'Tech Pallet'!$A:$J,10,0)</f>
        <v>NOV</v>
      </c>
      <c r="B689" s="30" t="str">
        <f>VLOOKUP(C689,'Tech Pallet'!A:I,3,0)</f>
        <v>Yasso Sticks</v>
      </c>
      <c r="C689" s="12">
        <f>VLOOKUP($D689,'DU -UCC'!B:C,2,0)</f>
        <v>64326314</v>
      </c>
      <c r="D689" s="94">
        <v>10851035003620</v>
      </c>
      <c r="E689" s="95" t="s">
        <v>321</v>
      </c>
      <c r="S689" s="95">
        <v>13130</v>
      </c>
      <c r="T689" s="95">
        <v>14878</v>
      </c>
      <c r="U689" s="95">
        <v>23100.684297064523</v>
      </c>
      <c r="V689" s="95">
        <v>19423.027372494347</v>
      </c>
      <c r="W689" s="95">
        <v>24673.911835795283</v>
      </c>
      <c r="X689" s="95">
        <v>29458.913745100475</v>
      </c>
      <c r="Y689" s="95">
        <v>28933.554383737723</v>
      </c>
      <c r="Z689" s="95">
        <v>27791.663430429267</v>
      </c>
      <c r="AA689" s="95">
        <v>23626.295310505229</v>
      </c>
      <c r="AB689" s="95">
        <v>17983.005946333004</v>
      </c>
      <c r="AC689" s="95">
        <v>18014.173689540636</v>
      </c>
      <c r="AD689" s="95">
        <v>14156.127800961658</v>
      </c>
      <c r="AE689" s="23">
        <f t="shared" si="1427"/>
        <v>255169.35781196214</v>
      </c>
      <c r="AF689">
        <f>VLOOKUP($C689,'Tech Pallet'!$A:$I,9,0)</f>
        <v>187</v>
      </c>
      <c r="AG689">
        <f>VLOOKUP($C689,'Tech Pallet'!$A:$H,8,0)</f>
        <v>3.3119999999999998E-3</v>
      </c>
      <c r="AH689" s="25">
        <f t="shared" si="1428"/>
        <v>0</v>
      </c>
      <c r="AI689" s="25">
        <f t="shared" si="1429"/>
        <v>255169.35781196214</v>
      </c>
      <c r="AJ689" s="8">
        <f t="shared" si="1430"/>
        <v>0</v>
      </c>
      <c r="AK689" s="21">
        <f t="shared" si="1431"/>
        <v>0</v>
      </c>
      <c r="AL689" s="20">
        <f t="shared" si="1432"/>
        <v>1364.5420203848244</v>
      </c>
      <c r="AM689" s="21">
        <f t="shared" si="1433"/>
        <v>0</v>
      </c>
      <c r="AN689" s="21">
        <f t="shared" si="1434"/>
        <v>0</v>
      </c>
      <c r="AO689" s="21">
        <f t="shared" si="1435"/>
        <v>0</v>
      </c>
      <c r="AP689" s="21">
        <f t="shared" si="1436"/>
        <v>0</v>
      </c>
      <c r="AQ689" s="21">
        <f t="shared" si="1437"/>
        <v>0</v>
      </c>
      <c r="AR689" s="21">
        <f t="shared" si="1438"/>
        <v>0</v>
      </c>
      <c r="AS689" s="21">
        <f t="shared" si="1439"/>
        <v>0</v>
      </c>
      <c r="AT689" s="21">
        <f t="shared" si="1440"/>
        <v>0</v>
      </c>
      <c r="AU689" s="21">
        <f t="shared" si="1441"/>
        <v>0</v>
      </c>
      <c r="AV689" s="21">
        <f t="shared" si="1442"/>
        <v>0</v>
      </c>
      <c r="AW689" s="21">
        <f t="shared" si="1443"/>
        <v>0</v>
      </c>
      <c r="AX689" s="21">
        <f t="shared" si="1444"/>
        <v>0</v>
      </c>
      <c r="AY689" s="21">
        <f t="shared" si="1445"/>
        <v>70.213903743315512</v>
      </c>
      <c r="AZ689" s="21">
        <f t="shared" si="1446"/>
        <v>79.561497326203209</v>
      </c>
      <c r="BA689" s="21">
        <f t="shared" si="1447"/>
        <v>123.53307110729692</v>
      </c>
      <c r="BB689" s="21">
        <f t="shared" si="1448"/>
        <v>103.86645653740293</v>
      </c>
      <c r="BC689" s="21">
        <f t="shared" si="1449"/>
        <v>131.94605259783575</v>
      </c>
      <c r="BD689" s="21">
        <f t="shared" si="1450"/>
        <v>157.53429810214158</v>
      </c>
      <c r="BE689" s="21">
        <f t="shared" si="1451"/>
        <v>154.72488975260814</v>
      </c>
      <c r="BF689" s="21">
        <f t="shared" si="1452"/>
        <v>148.61852101833833</v>
      </c>
      <c r="BG689" s="21">
        <f t="shared" si="1453"/>
        <v>126.34382518986753</v>
      </c>
      <c r="BH689" s="21">
        <f t="shared" si="1454"/>
        <v>96.165807199641733</v>
      </c>
      <c r="BI689" s="21">
        <f t="shared" si="1455"/>
        <v>96.332479623211952</v>
      </c>
      <c r="BJ689" s="21">
        <f t="shared" si="1456"/>
        <v>75.701218186960745</v>
      </c>
      <c r="BK689" s="17">
        <f t="shared" si="1457"/>
        <v>0</v>
      </c>
      <c r="BL689" s="22">
        <f t="shared" si="1458"/>
        <v>0</v>
      </c>
      <c r="BM689" s="22">
        <f t="shared" si="1459"/>
        <v>845.12091307321862</v>
      </c>
      <c r="BN689" s="22">
        <f t="shared" si="1460"/>
        <v>0</v>
      </c>
      <c r="BO689" s="22">
        <f t="shared" si="1461"/>
        <v>0</v>
      </c>
      <c r="BP689" s="22">
        <f t="shared" si="1462"/>
        <v>0</v>
      </c>
      <c r="BQ689" s="22">
        <f t="shared" si="1463"/>
        <v>0</v>
      </c>
      <c r="BR689" s="22">
        <f t="shared" si="1464"/>
        <v>0</v>
      </c>
      <c r="BS689" s="22">
        <f t="shared" si="1465"/>
        <v>0</v>
      </c>
      <c r="BT689" s="22">
        <f t="shared" si="1466"/>
        <v>0</v>
      </c>
      <c r="BU689" s="22">
        <f t="shared" si="1467"/>
        <v>0</v>
      </c>
      <c r="BV689" s="22">
        <f t="shared" si="1468"/>
        <v>0</v>
      </c>
      <c r="BW689" s="22">
        <f t="shared" si="1469"/>
        <v>0</v>
      </c>
      <c r="BX689" s="22">
        <f t="shared" si="1470"/>
        <v>0</v>
      </c>
      <c r="BY689" s="22">
        <f t="shared" si="1471"/>
        <v>0</v>
      </c>
      <c r="BZ689" s="22">
        <f t="shared" si="1472"/>
        <v>43.486559999999997</v>
      </c>
      <c r="CA689" s="22">
        <f t="shared" si="1473"/>
        <v>49.275935999999994</v>
      </c>
      <c r="CB689" s="22">
        <f t="shared" si="1474"/>
        <v>76.509466391877694</v>
      </c>
      <c r="CC689" s="22">
        <f t="shared" si="1475"/>
        <v>64.329066657701276</v>
      </c>
      <c r="CD689" s="22">
        <f t="shared" si="1476"/>
        <v>81.719996000153969</v>
      </c>
      <c r="CE689" s="22">
        <f t="shared" si="1477"/>
        <v>97.567922323772763</v>
      </c>
      <c r="CF689" s="22">
        <f t="shared" si="1478"/>
        <v>95.82793211893933</v>
      </c>
      <c r="CG689" s="22">
        <f t="shared" si="1479"/>
        <v>92.045989281581726</v>
      </c>
      <c r="CH689" s="22">
        <f t="shared" si="1480"/>
        <v>78.250290068393312</v>
      </c>
      <c r="CI689" s="22">
        <f t="shared" si="1481"/>
        <v>59.559715694254905</v>
      </c>
      <c r="CJ689" s="22">
        <f t="shared" si="1482"/>
        <v>59.662943259758585</v>
      </c>
      <c r="CK689" s="22">
        <f t="shared" si="1483"/>
        <v>46.885095276785009</v>
      </c>
    </row>
    <row r="690" spans="1:89" x14ac:dyDescent="0.25">
      <c r="A690" t="str">
        <f>VLOOKUP($C690,'Tech Pallet'!$A:$J,10,0)</f>
        <v>NOV</v>
      </c>
      <c r="B690" s="30" t="str">
        <f>VLOOKUP(C690,'Tech Pallet'!A:I,3,0)</f>
        <v>ESS</v>
      </c>
      <c r="C690" s="12">
        <f>VLOOKUP($D690,'DU -UCC'!B:C,2,0)</f>
        <v>64874633</v>
      </c>
      <c r="D690" s="94">
        <v>10075856055396</v>
      </c>
      <c r="E690" s="95" t="s">
        <v>322</v>
      </c>
      <c r="S690" s="95">
        <v>2760</v>
      </c>
      <c r="T690" s="95">
        <v>4154</v>
      </c>
      <c r="U690" s="95">
        <v>11663.39076458174</v>
      </c>
      <c r="V690" s="95">
        <v>10272.732307130203</v>
      </c>
      <c r="W690" s="95">
        <v>14675.99782188742</v>
      </c>
      <c r="X690" s="95">
        <v>16263.880000000001</v>
      </c>
      <c r="Y690" s="95">
        <v>15030.72</v>
      </c>
      <c r="Z690" s="95">
        <v>15320.57</v>
      </c>
      <c r="AA690" s="95">
        <v>10584.270509118218</v>
      </c>
      <c r="AB690" s="95">
        <v>9079.0592084211421</v>
      </c>
      <c r="AC690" s="95">
        <v>8098.9300222625325</v>
      </c>
      <c r="AD690" s="95">
        <v>7659.8474549342209</v>
      </c>
      <c r="AE690" s="23">
        <f t="shared" si="1427"/>
        <v>125563.39808833547</v>
      </c>
      <c r="AF690">
        <f>VLOOKUP($C690,'Tech Pallet'!$A:$I,9,0)</f>
        <v>280</v>
      </c>
      <c r="AG690">
        <f>VLOOKUP($C690,'Tech Pallet'!$A:$H,8,0)</f>
        <v>3.192E-3</v>
      </c>
      <c r="AH690" s="25">
        <f t="shared" si="1428"/>
        <v>0</v>
      </c>
      <c r="AI690" s="25">
        <f t="shared" si="1429"/>
        <v>125563.39808833547</v>
      </c>
      <c r="AJ690" s="8">
        <f t="shared" si="1430"/>
        <v>0</v>
      </c>
      <c r="AK690" s="21">
        <f t="shared" si="1431"/>
        <v>0</v>
      </c>
      <c r="AL690" s="20">
        <f t="shared" si="1432"/>
        <v>448.44070745834097</v>
      </c>
      <c r="AM690" s="21">
        <f t="shared" si="1433"/>
        <v>0</v>
      </c>
      <c r="AN690" s="21">
        <f t="shared" si="1434"/>
        <v>0</v>
      </c>
      <c r="AO690" s="21">
        <f t="shared" si="1435"/>
        <v>0</v>
      </c>
      <c r="AP690" s="21">
        <f t="shared" si="1436"/>
        <v>0</v>
      </c>
      <c r="AQ690" s="21">
        <f t="shared" si="1437"/>
        <v>0</v>
      </c>
      <c r="AR690" s="21">
        <f t="shared" si="1438"/>
        <v>0</v>
      </c>
      <c r="AS690" s="21">
        <f t="shared" si="1439"/>
        <v>0</v>
      </c>
      <c r="AT690" s="21">
        <f t="shared" si="1440"/>
        <v>0</v>
      </c>
      <c r="AU690" s="21">
        <f t="shared" si="1441"/>
        <v>0</v>
      </c>
      <c r="AV690" s="21">
        <f t="shared" si="1442"/>
        <v>0</v>
      </c>
      <c r="AW690" s="21">
        <f t="shared" si="1443"/>
        <v>0</v>
      </c>
      <c r="AX690" s="21">
        <f t="shared" si="1444"/>
        <v>0</v>
      </c>
      <c r="AY690" s="21">
        <f t="shared" si="1445"/>
        <v>9.8571428571428577</v>
      </c>
      <c r="AZ690" s="21">
        <f t="shared" si="1446"/>
        <v>14.835714285714285</v>
      </c>
      <c r="BA690" s="21">
        <f t="shared" si="1447"/>
        <v>41.654967016363358</v>
      </c>
      <c r="BB690" s="21">
        <f t="shared" si="1448"/>
        <v>36.688329668322154</v>
      </c>
      <c r="BC690" s="21">
        <f t="shared" si="1449"/>
        <v>52.414277935312214</v>
      </c>
      <c r="BD690" s="21">
        <f t="shared" si="1450"/>
        <v>58.085285714285718</v>
      </c>
      <c r="BE690" s="21">
        <f t="shared" si="1451"/>
        <v>53.681142857142852</v>
      </c>
      <c r="BF690" s="21">
        <f t="shared" si="1452"/>
        <v>54.716321428571426</v>
      </c>
      <c r="BG690" s="21">
        <f t="shared" si="1453"/>
        <v>37.800966103993638</v>
      </c>
      <c r="BH690" s="21">
        <f t="shared" si="1454"/>
        <v>32.425211458646935</v>
      </c>
      <c r="BI690" s="21">
        <f t="shared" si="1455"/>
        <v>28.924750079509046</v>
      </c>
      <c r="BJ690" s="21">
        <f t="shared" si="1456"/>
        <v>27.356598053336501</v>
      </c>
      <c r="BK690" s="17">
        <f t="shared" si="1457"/>
        <v>0</v>
      </c>
      <c r="BL690" s="22">
        <f t="shared" si="1458"/>
        <v>0</v>
      </c>
      <c r="BM690" s="22">
        <f t="shared" si="1459"/>
        <v>400.7983666979668</v>
      </c>
      <c r="BN690" s="22">
        <f t="shared" si="1460"/>
        <v>0</v>
      </c>
      <c r="BO690" s="22">
        <f t="shared" si="1461"/>
        <v>0</v>
      </c>
      <c r="BP690" s="22">
        <f t="shared" si="1462"/>
        <v>0</v>
      </c>
      <c r="BQ690" s="22">
        <f t="shared" si="1463"/>
        <v>0</v>
      </c>
      <c r="BR690" s="22">
        <f t="shared" si="1464"/>
        <v>0</v>
      </c>
      <c r="BS690" s="22">
        <f t="shared" si="1465"/>
        <v>0</v>
      </c>
      <c r="BT690" s="22">
        <f t="shared" si="1466"/>
        <v>0</v>
      </c>
      <c r="BU690" s="22">
        <f t="shared" si="1467"/>
        <v>0</v>
      </c>
      <c r="BV690" s="22">
        <f t="shared" si="1468"/>
        <v>0</v>
      </c>
      <c r="BW690" s="22">
        <f t="shared" si="1469"/>
        <v>0</v>
      </c>
      <c r="BX690" s="22">
        <f t="shared" si="1470"/>
        <v>0</v>
      </c>
      <c r="BY690" s="22">
        <f t="shared" si="1471"/>
        <v>0</v>
      </c>
      <c r="BZ690" s="22">
        <f t="shared" si="1472"/>
        <v>8.80992</v>
      </c>
      <c r="CA690" s="22">
        <f t="shared" si="1473"/>
        <v>13.259568</v>
      </c>
      <c r="CB690" s="22">
        <f t="shared" si="1474"/>
        <v>37.229543320544913</v>
      </c>
      <c r="CC690" s="22">
        <f t="shared" si="1475"/>
        <v>32.79056152435961</v>
      </c>
      <c r="CD690" s="22">
        <f t="shared" si="1476"/>
        <v>46.845785047464645</v>
      </c>
      <c r="CE690" s="22">
        <f t="shared" si="1477"/>
        <v>51.914304960000003</v>
      </c>
      <c r="CF690" s="22">
        <f t="shared" si="1478"/>
        <v>47.978058239999996</v>
      </c>
      <c r="CG690" s="22">
        <f t="shared" si="1479"/>
        <v>48.903259439999999</v>
      </c>
      <c r="CH690" s="22">
        <f t="shared" si="1480"/>
        <v>33.78499146510535</v>
      </c>
      <c r="CI690" s="22">
        <f t="shared" si="1481"/>
        <v>28.980356993280285</v>
      </c>
      <c r="CJ690" s="22">
        <f t="shared" si="1482"/>
        <v>25.851784631062003</v>
      </c>
      <c r="CK690" s="22">
        <f t="shared" si="1483"/>
        <v>24.450233076150031</v>
      </c>
    </row>
    <row r="691" spans="1:89" x14ac:dyDescent="0.25">
      <c r="A691" t="str">
        <f>VLOOKUP($C691,'Tech Pallet'!$A:$J,10,0)</f>
        <v>NOV</v>
      </c>
      <c r="B691" s="30" t="str">
        <f>VLOOKUP(C691,'Tech Pallet'!A:I,3,0)</f>
        <v>Facepieces</v>
      </c>
      <c r="C691" s="12">
        <f>VLOOKUP($D691,'DU -UCC'!B:C,2,0)</f>
        <v>64401837</v>
      </c>
      <c r="D691" s="94">
        <v>10077567004106</v>
      </c>
      <c r="E691" s="95" t="s">
        <v>323</v>
      </c>
      <c r="S691" s="95">
        <v>4950</v>
      </c>
      <c r="T691" s="95">
        <v>11571</v>
      </c>
      <c r="U691" s="95">
        <v>7265.2029925900661</v>
      </c>
      <c r="V691" s="95">
        <v>12875.947649996015</v>
      </c>
      <c r="W691" s="95">
        <v>13484.792609779717</v>
      </c>
      <c r="X691" s="95">
        <v>14671.02321240612</v>
      </c>
      <c r="Y691" s="95">
        <v>20090.009999999995</v>
      </c>
      <c r="Z691" s="95">
        <v>16000.58</v>
      </c>
      <c r="AA691" s="95">
        <v>14158.080000000002</v>
      </c>
      <c r="AB691" s="95">
        <v>10653.789999999999</v>
      </c>
      <c r="AC691" s="95">
        <v>9516.8459513185189</v>
      </c>
      <c r="AD691" s="95">
        <v>8070.6769852843863</v>
      </c>
      <c r="AE691" s="23">
        <f t="shared" si="1427"/>
        <v>143307.94940137479</v>
      </c>
      <c r="AF691">
        <f>VLOOKUP($C691,'Tech Pallet'!$A:$I,9,0)</f>
        <v>150</v>
      </c>
      <c r="AG691">
        <f>VLOOKUP($C691,'Tech Pallet'!$A:$H,8,0)</f>
        <v>2.16E-3</v>
      </c>
      <c r="AH691" s="25">
        <f t="shared" si="1428"/>
        <v>0</v>
      </c>
      <c r="AI691" s="25">
        <f t="shared" si="1429"/>
        <v>143307.94940137479</v>
      </c>
      <c r="AJ691" s="8">
        <f t="shared" si="1430"/>
        <v>0</v>
      </c>
      <c r="AK691" s="21">
        <f t="shared" si="1431"/>
        <v>0</v>
      </c>
      <c r="AL691" s="20">
        <f t="shared" si="1432"/>
        <v>955.38632934249858</v>
      </c>
      <c r="AM691" s="21">
        <f t="shared" si="1433"/>
        <v>0</v>
      </c>
      <c r="AN691" s="21">
        <f t="shared" si="1434"/>
        <v>0</v>
      </c>
      <c r="AO691" s="21">
        <f t="shared" si="1435"/>
        <v>0</v>
      </c>
      <c r="AP691" s="21">
        <f t="shared" si="1436"/>
        <v>0</v>
      </c>
      <c r="AQ691" s="21">
        <f t="shared" si="1437"/>
        <v>0</v>
      </c>
      <c r="AR691" s="21">
        <f t="shared" si="1438"/>
        <v>0</v>
      </c>
      <c r="AS691" s="21">
        <f t="shared" si="1439"/>
        <v>0</v>
      </c>
      <c r="AT691" s="21">
        <f t="shared" si="1440"/>
        <v>0</v>
      </c>
      <c r="AU691" s="21">
        <f t="shared" si="1441"/>
        <v>0</v>
      </c>
      <c r="AV691" s="21">
        <f t="shared" si="1442"/>
        <v>0</v>
      </c>
      <c r="AW691" s="21">
        <f t="shared" si="1443"/>
        <v>0</v>
      </c>
      <c r="AX691" s="21">
        <f t="shared" si="1444"/>
        <v>0</v>
      </c>
      <c r="AY691" s="21">
        <f t="shared" si="1445"/>
        <v>33</v>
      </c>
      <c r="AZ691" s="21">
        <f t="shared" si="1446"/>
        <v>77.14</v>
      </c>
      <c r="BA691" s="21">
        <f t="shared" si="1447"/>
        <v>48.434686617267104</v>
      </c>
      <c r="BB691" s="21">
        <f t="shared" si="1448"/>
        <v>85.839650999973429</v>
      </c>
      <c r="BC691" s="21">
        <f t="shared" si="1449"/>
        <v>89.898617398531442</v>
      </c>
      <c r="BD691" s="21">
        <f t="shared" si="1450"/>
        <v>97.806821416040805</v>
      </c>
      <c r="BE691" s="21">
        <f t="shared" si="1451"/>
        <v>133.93339999999998</v>
      </c>
      <c r="BF691" s="21">
        <f t="shared" si="1452"/>
        <v>106.67053333333334</v>
      </c>
      <c r="BG691" s="21">
        <f t="shared" si="1453"/>
        <v>94.387200000000007</v>
      </c>
      <c r="BH691" s="21">
        <f t="shared" si="1454"/>
        <v>71.025266666666667</v>
      </c>
      <c r="BI691" s="21">
        <f t="shared" si="1455"/>
        <v>63.445639675456796</v>
      </c>
      <c r="BJ691" s="21">
        <f t="shared" si="1456"/>
        <v>53.804513235229244</v>
      </c>
      <c r="BK691" s="17">
        <f t="shared" si="1457"/>
        <v>0</v>
      </c>
      <c r="BL691" s="22">
        <f t="shared" si="1458"/>
        <v>0</v>
      </c>
      <c r="BM691" s="22">
        <f t="shared" si="1459"/>
        <v>309.54517070696954</v>
      </c>
      <c r="BN691" s="22">
        <f t="shared" si="1460"/>
        <v>0</v>
      </c>
      <c r="BO691" s="22">
        <f t="shared" si="1461"/>
        <v>0</v>
      </c>
      <c r="BP691" s="22">
        <f t="shared" si="1462"/>
        <v>0</v>
      </c>
      <c r="BQ691" s="22">
        <f t="shared" si="1463"/>
        <v>0</v>
      </c>
      <c r="BR691" s="22">
        <f t="shared" si="1464"/>
        <v>0</v>
      </c>
      <c r="BS691" s="22">
        <f t="shared" si="1465"/>
        <v>0</v>
      </c>
      <c r="BT691" s="22">
        <f t="shared" si="1466"/>
        <v>0</v>
      </c>
      <c r="BU691" s="22">
        <f t="shared" si="1467"/>
        <v>0</v>
      </c>
      <c r="BV691" s="22">
        <f t="shared" si="1468"/>
        <v>0</v>
      </c>
      <c r="BW691" s="22">
        <f t="shared" si="1469"/>
        <v>0</v>
      </c>
      <c r="BX691" s="22">
        <f t="shared" si="1470"/>
        <v>0</v>
      </c>
      <c r="BY691" s="22">
        <f t="shared" si="1471"/>
        <v>0</v>
      </c>
      <c r="BZ691" s="22">
        <f t="shared" si="1472"/>
        <v>10.692</v>
      </c>
      <c r="CA691" s="22">
        <f t="shared" si="1473"/>
        <v>24.993359999999999</v>
      </c>
      <c r="CB691" s="22">
        <f t="shared" si="1474"/>
        <v>15.692838463994542</v>
      </c>
      <c r="CC691" s="22">
        <f t="shared" si="1475"/>
        <v>27.812046923991392</v>
      </c>
      <c r="CD691" s="22">
        <f t="shared" si="1476"/>
        <v>29.127152037124191</v>
      </c>
      <c r="CE691" s="22">
        <f t="shared" si="1477"/>
        <v>31.689410138797221</v>
      </c>
      <c r="CF691" s="22">
        <f t="shared" si="1478"/>
        <v>43.394421599999987</v>
      </c>
      <c r="CG691" s="22">
        <f t="shared" si="1479"/>
        <v>34.561252799999998</v>
      </c>
      <c r="CH691" s="22">
        <f t="shared" si="1480"/>
        <v>30.581452800000005</v>
      </c>
      <c r="CI691" s="22">
        <f t="shared" si="1481"/>
        <v>23.012186399999997</v>
      </c>
      <c r="CJ691" s="22">
        <f t="shared" si="1482"/>
        <v>20.556387254848001</v>
      </c>
      <c r="CK691" s="22">
        <f t="shared" si="1483"/>
        <v>17.432662288214274</v>
      </c>
    </row>
    <row r="692" spans="1:89" x14ac:dyDescent="0.25">
      <c r="A692" t="str">
        <f>VLOOKUP($C692,'Tech Pallet'!$A:$J,10,0)</f>
        <v>PIC</v>
      </c>
      <c r="B692" s="30" t="str">
        <f>VLOOKUP(C692,'Tech Pallet'!A:I,3,0)</f>
        <v>Quarts</v>
      </c>
      <c r="C692" s="12">
        <f>VLOOKUP($D692,'DU -UCC'!B:C,2,0)</f>
        <v>69798161</v>
      </c>
      <c r="D692" s="94">
        <v>10076840004109</v>
      </c>
      <c r="E692" s="95" t="s">
        <v>324</v>
      </c>
      <c r="S692" s="95">
        <v>2938</v>
      </c>
      <c r="T692" s="95">
        <v>3188</v>
      </c>
      <c r="U692" s="95">
        <v>4508.1945113267848</v>
      </c>
      <c r="V692" s="95">
        <v>4623.1156732001327</v>
      </c>
      <c r="W692" s="95">
        <v>3261.979839653236</v>
      </c>
      <c r="X692" s="95">
        <v>6988.7391830003307</v>
      </c>
      <c r="Y692" s="95">
        <v>3987.7900000000004</v>
      </c>
      <c r="Z692" s="95">
        <v>3065.4600000000005</v>
      </c>
      <c r="AA692" s="95">
        <v>3264.3400000000006</v>
      </c>
      <c r="AB692" s="95">
        <v>3197.5343267998683</v>
      </c>
      <c r="AC692" s="95">
        <v>2887.5099999999998</v>
      </c>
      <c r="AD692" s="95">
        <v>2887.58</v>
      </c>
      <c r="AE692" s="23">
        <f t="shared" si="1427"/>
        <v>44798.243533980363</v>
      </c>
      <c r="AF692">
        <f>VLOOKUP($C692,'Tech Pallet'!$A:$I,9,0)</f>
        <v>182</v>
      </c>
      <c r="AG692">
        <f>VLOOKUP($C692,'Tech Pallet'!$A:$H,8,0)</f>
        <v>4.9680000000000002E-3</v>
      </c>
      <c r="AH692" s="25">
        <f t="shared" si="1428"/>
        <v>0</v>
      </c>
      <c r="AI692" s="25">
        <f t="shared" si="1429"/>
        <v>44798.243533980363</v>
      </c>
      <c r="AJ692" s="8">
        <f t="shared" si="1430"/>
        <v>0</v>
      </c>
      <c r="AK692" s="21">
        <f t="shared" si="1431"/>
        <v>0</v>
      </c>
      <c r="AL692" s="20">
        <f t="shared" si="1432"/>
        <v>246.14419524165035</v>
      </c>
      <c r="AM692" s="21">
        <f t="shared" si="1433"/>
        <v>0</v>
      </c>
      <c r="AN692" s="21">
        <f t="shared" si="1434"/>
        <v>0</v>
      </c>
      <c r="AO692" s="21">
        <f t="shared" si="1435"/>
        <v>0</v>
      </c>
      <c r="AP692" s="21">
        <f t="shared" si="1436"/>
        <v>0</v>
      </c>
      <c r="AQ692" s="21">
        <f t="shared" si="1437"/>
        <v>0</v>
      </c>
      <c r="AR692" s="21">
        <f t="shared" si="1438"/>
        <v>0</v>
      </c>
      <c r="AS692" s="21">
        <f t="shared" si="1439"/>
        <v>0</v>
      </c>
      <c r="AT692" s="21">
        <f t="shared" si="1440"/>
        <v>0</v>
      </c>
      <c r="AU692" s="21">
        <f t="shared" si="1441"/>
        <v>0</v>
      </c>
      <c r="AV692" s="21">
        <f t="shared" si="1442"/>
        <v>0</v>
      </c>
      <c r="AW692" s="21">
        <f t="shared" si="1443"/>
        <v>0</v>
      </c>
      <c r="AX692" s="21">
        <f t="shared" si="1444"/>
        <v>0</v>
      </c>
      <c r="AY692" s="21">
        <f t="shared" si="1445"/>
        <v>16.142857142857142</v>
      </c>
      <c r="AZ692" s="21">
        <f t="shared" si="1446"/>
        <v>17.516483516483518</v>
      </c>
      <c r="BA692" s="21">
        <f t="shared" si="1447"/>
        <v>24.770299512784533</v>
      </c>
      <c r="BB692" s="21">
        <f t="shared" si="1448"/>
        <v>25.401734468132599</v>
      </c>
      <c r="BC692" s="21">
        <f t="shared" si="1449"/>
        <v>17.922966151940859</v>
      </c>
      <c r="BD692" s="21">
        <f t="shared" si="1450"/>
        <v>38.399665840661157</v>
      </c>
      <c r="BE692" s="21">
        <f t="shared" si="1451"/>
        <v>21.910934065934068</v>
      </c>
      <c r="BF692" s="21">
        <f t="shared" si="1452"/>
        <v>16.843186813186815</v>
      </c>
      <c r="BG692" s="21">
        <f t="shared" si="1453"/>
        <v>17.93593406593407</v>
      </c>
      <c r="BH692" s="21">
        <f t="shared" si="1454"/>
        <v>17.568869927471805</v>
      </c>
      <c r="BI692" s="21">
        <f t="shared" si="1455"/>
        <v>15.86543956043956</v>
      </c>
      <c r="BJ692" s="21">
        <f t="shared" si="1456"/>
        <v>15.865824175824175</v>
      </c>
      <c r="BK692" s="17">
        <f t="shared" si="1457"/>
        <v>0</v>
      </c>
      <c r="BL692" s="22">
        <f t="shared" si="1458"/>
        <v>0</v>
      </c>
      <c r="BM692" s="22">
        <f t="shared" si="1459"/>
        <v>222.55767387681445</v>
      </c>
      <c r="BN692" s="22">
        <f t="shared" si="1460"/>
        <v>0</v>
      </c>
      <c r="BO692" s="22">
        <f t="shared" si="1461"/>
        <v>0</v>
      </c>
      <c r="BP692" s="22">
        <f t="shared" si="1462"/>
        <v>0</v>
      </c>
      <c r="BQ692" s="22">
        <f t="shared" si="1463"/>
        <v>0</v>
      </c>
      <c r="BR692" s="22">
        <f t="shared" si="1464"/>
        <v>0</v>
      </c>
      <c r="BS692" s="22">
        <f t="shared" si="1465"/>
        <v>0</v>
      </c>
      <c r="BT692" s="22">
        <f t="shared" si="1466"/>
        <v>0</v>
      </c>
      <c r="BU692" s="22">
        <f t="shared" si="1467"/>
        <v>0</v>
      </c>
      <c r="BV692" s="22">
        <f t="shared" si="1468"/>
        <v>0</v>
      </c>
      <c r="BW692" s="22">
        <f t="shared" si="1469"/>
        <v>0</v>
      </c>
      <c r="BX692" s="22">
        <f t="shared" si="1470"/>
        <v>0</v>
      </c>
      <c r="BY692" s="22">
        <f t="shared" si="1471"/>
        <v>0</v>
      </c>
      <c r="BZ692" s="22">
        <f t="shared" si="1472"/>
        <v>14.595984000000001</v>
      </c>
      <c r="CA692" s="22">
        <f t="shared" si="1473"/>
        <v>15.837984000000001</v>
      </c>
      <c r="CB692" s="22">
        <f t="shared" si="1474"/>
        <v>22.396710332271468</v>
      </c>
      <c r="CC692" s="22">
        <f t="shared" si="1475"/>
        <v>22.96763866445826</v>
      </c>
      <c r="CD692" s="22">
        <f t="shared" si="1476"/>
        <v>16.205515843397276</v>
      </c>
      <c r="CE692" s="22">
        <f t="shared" si="1477"/>
        <v>34.720056261145643</v>
      </c>
      <c r="CF692" s="22">
        <f t="shared" si="1478"/>
        <v>19.811340720000004</v>
      </c>
      <c r="CG692" s="22">
        <f t="shared" si="1479"/>
        <v>15.229205280000002</v>
      </c>
      <c r="CH692" s="22">
        <f t="shared" si="1480"/>
        <v>16.217241120000004</v>
      </c>
      <c r="CI692" s="22">
        <f t="shared" si="1481"/>
        <v>15.885350535541747</v>
      </c>
      <c r="CJ692" s="22">
        <f t="shared" si="1482"/>
        <v>14.345149679999999</v>
      </c>
      <c r="CK692" s="22">
        <f t="shared" si="1483"/>
        <v>14.345497440000001</v>
      </c>
    </row>
    <row r="693" spans="1:89" x14ac:dyDescent="0.25">
      <c r="A693" t="str">
        <f>VLOOKUP($C693,'Tech Pallet'!$A:$J,10,0)</f>
        <v>NOV</v>
      </c>
      <c r="B693" s="30" t="str">
        <f>VLOOKUP(C693,'Tech Pallet'!A:I,3,0)</f>
        <v>TAL NV</v>
      </c>
      <c r="C693" s="12">
        <f>VLOOKUP($D693,'DU -UCC'!B:C,2,0)</f>
        <v>69706147</v>
      </c>
      <c r="D693" s="94">
        <v>10186852001642</v>
      </c>
      <c r="E693" s="95" t="s">
        <v>325</v>
      </c>
      <c r="S693" s="95">
        <v>1728</v>
      </c>
      <c r="T693" s="95">
        <v>2314</v>
      </c>
      <c r="U693" s="95">
        <v>2000</v>
      </c>
      <c r="V693" s="95">
        <v>0</v>
      </c>
      <c r="W693" s="95">
        <v>0</v>
      </c>
      <c r="X693" s="95">
        <v>0</v>
      </c>
      <c r="Y693" s="95">
        <v>0</v>
      </c>
      <c r="Z693" s="95">
        <v>0</v>
      </c>
      <c r="AA693" s="95">
        <v>0</v>
      </c>
      <c r="AB693" s="95">
        <v>0</v>
      </c>
      <c r="AC693" s="95">
        <v>0</v>
      </c>
      <c r="AD693" s="95">
        <v>0</v>
      </c>
      <c r="AE693" s="23">
        <f t="shared" si="1427"/>
        <v>6042</v>
      </c>
      <c r="AF693">
        <f>VLOOKUP($C693,'Tech Pallet'!$A:$I,9,0)</f>
        <v>176</v>
      </c>
      <c r="AG693">
        <f>VLOOKUP($C693,'Tech Pallet'!$A:$H,8,0)</f>
        <v>1.98E-3</v>
      </c>
      <c r="AH693" s="25">
        <f t="shared" si="1428"/>
        <v>0</v>
      </c>
      <c r="AI693" s="25">
        <f t="shared" si="1429"/>
        <v>6042</v>
      </c>
      <c r="AJ693" s="8">
        <f t="shared" si="1430"/>
        <v>0</v>
      </c>
      <c r="AK693" s="21">
        <f t="shared" si="1431"/>
        <v>0</v>
      </c>
      <c r="AL693" s="20">
        <f t="shared" si="1432"/>
        <v>34.329545454545453</v>
      </c>
      <c r="AM693" s="21">
        <f t="shared" si="1433"/>
        <v>0</v>
      </c>
      <c r="AN693" s="21">
        <f t="shared" si="1434"/>
        <v>0</v>
      </c>
      <c r="AO693" s="21">
        <f t="shared" si="1435"/>
        <v>0</v>
      </c>
      <c r="AP693" s="21">
        <f t="shared" si="1436"/>
        <v>0</v>
      </c>
      <c r="AQ693" s="21">
        <f t="shared" si="1437"/>
        <v>0</v>
      </c>
      <c r="AR693" s="21">
        <f t="shared" si="1438"/>
        <v>0</v>
      </c>
      <c r="AS693" s="21">
        <f t="shared" si="1439"/>
        <v>0</v>
      </c>
      <c r="AT693" s="21">
        <f t="shared" si="1440"/>
        <v>0</v>
      </c>
      <c r="AU693" s="21">
        <f t="shared" si="1441"/>
        <v>0</v>
      </c>
      <c r="AV693" s="21">
        <f t="shared" si="1442"/>
        <v>0</v>
      </c>
      <c r="AW693" s="21">
        <f t="shared" si="1443"/>
        <v>0</v>
      </c>
      <c r="AX693" s="21">
        <f t="shared" si="1444"/>
        <v>0</v>
      </c>
      <c r="AY693" s="21">
        <f t="shared" si="1445"/>
        <v>9.8181818181818183</v>
      </c>
      <c r="AZ693" s="21">
        <f t="shared" si="1446"/>
        <v>13.147727272727273</v>
      </c>
      <c r="BA693" s="21">
        <f t="shared" si="1447"/>
        <v>11.363636363636363</v>
      </c>
      <c r="BB693" s="21">
        <f t="shared" si="1448"/>
        <v>0</v>
      </c>
      <c r="BC693" s="21">
        <f t="shared" si="1449"/>
        <v>0</v>
      </c>
      <c r="BD693" s="21">
        <f t="shared" si="1450"/>
        <v>0</v>
      </c>
      <c r="BE693" s="21">
        <f t="shared" si="1451"/>
        <v>0</v>
      </c>
      <c r="BF693" s="21">
        <f t="shared" si="1452"/>
        <v>0</v>
      </c>
      <c r="BG693" s="21">
        <f t="shared" si="1453"/>
        <v>0</v>
      </c>
      <c r="BH693" s="21">
        <f t="shared" si="1454"/>
        <v>0</v>
      </c>
      <c r="BI693" s="21">
        <f t="shared" si="1455"/>
        <v>0</v>
      </c>
      <c r="BJ693" s="21">
        <f t="shared" si="1456"/>
        <v>0</v>
      </c>
      <c r="BK693" s="17">
        <f t="shared" si="1457"/>
        <v>0</v>
      </c>
      <c r="BL693" s="22">
        <f t="shared" si="1458"/>
        <v>0</v>
      </c>
      <c r="BM693" s="22">
        <f t="shared" si="1459"/>
        <v>11.96316</v>
      </c>
      <c r="BN693" s="22">
        <f t="shared" si="1460"/>
        <v>0</v>
      </c>
      <c r="BO693" s="22">
        <f t="shared" si="1461"/>
        <v>0</v>
      </c>
      <c r="BP693" s="22">
        <f t="shared" si="1462"/>
        <v>0</v>
      </c>
      <c r="BQ693" s="22">
        <f t="shared" si="1463"/>
        <v>0</v>
      </c>
      <c r="BR693" s="22">
        <f t="shared" si="1464"/>
        <v>0</v>
      </c>
      <c r="BS693" s="22">
        <f t="shared" si="1465"/>
        <v>0</v>
      </c>
      <c r="BT693" s="22">
        <f t="shared" si="1466"/>
        <v>0</v>
      </c>
      <c r="BU693" s="22">
        <f t="shared" si="1467"/>
        <v>0</v>
      </c>
      <c r="BV693" s="22">
        <f t="shared" si="1468"/>
        <v>0</v>
      </c>
      <c r="BW693" s="22">
        <f t="shared" si="1469"/>
        <v>0</v>
      </c>
      <c r="BX693" s="22">
        <f t="shared" si="1470"/>
        <v>0</v>
      </c>
      <c r="BY693" s="22">
        <f t="shared" si="1471"/>
        <v>0</v>
      </c>
      <c r="BZ693" s="22">
        <f t="shared" si="1472"/>
        <v>3.42144</v>
      </c>
      <c r="CA693" s="22">
        <f t="shared" si="1473"/>
        <v>4.5817199999999998</v>
      </c>
      <c r="CB693" s="22">
        <f t="shared" si="1474"/>
        <v>3.96</v>
      </c>
      <c r="CC693" s="22">
        <f t="shared" si="1475"/>
        <v>0</v>
      </c>
      <c r="CD693" s="22">
        <f t="shared" si="1476"/>
        <v>0</v>
      </c>
      <c r="CE693" s="22">
        <f t="shared" si="1477"/>
        <v>0</v>
      </c>
      <c r="CF693" s="22">
        <f t="shared" si="1478"/>
        <v>0</v>
      </c>
      <c r="CG693" s="22">
        <f t="shared" si="1479"/>
        <v>0</v>
      </c>
      <c r="CH693" s="22">
        <f t="shared" si="1480"/>
        <v>0</v>
      </c>
      <c r="CI693" s="22">
        <f t="shared" si="1481"/>
        <v>0</v>
      </c>
      <c r="CJ693" s="22">
        <f t="shared" si="1482"/>
        <v>0</v>
      </c>
      <c r="CK693" s="22">
        <f t="shared" si="1483"/>
        <v>0</v>
      </c>
    </row>
    <row r="694" spans="1:89" x14ac:dyDescent="0.25">
      <c r="A694" t="str">
        <f>VLOOKUP($C694,'Tech Pallet'!$A:$J,10,0)</f>
        <v>PIC</v>
      </c>
      <c r="B694" s="30" t="str">
        <f>VLOOKUP(C694,'Tech Pallet'!A:I,3,0)</f>
        <v>BJ PTS</v>
      </c>
      <c r="C694" s="12">
        <f>VLOOKUP($D694,'DU -UCC'!B:C,2,0)</f>
        <v>69797288</v>
      </c>
      <c r="D694" s="94">
        <v>10076840004031</v>
      </c>
      <c r="E694" s="95" t="s">
        <v>326</v>
      </c>
      <c r="S694" s="95">
        <v>14507</v>
      </c>
      <c r="T694" s="95">
        <v>13864</v>
      </c>
      <c r="U694" s="95">
        <v>14058.4241010151</v>
      </c>
      <c r="V694" s="95">
        <v>14217.113693707466</v>
      </c>
      <c r="W694" s="95">
        <v>16430.222961937627</v>
      </c>
      <c r="X694" s="95">
        <v>16687.086108568896</v>
      </c>
      <c r="Y694" s="95">
        <v>17757.829160487971</v>
      </c>
      <c r="Z694" s="95">
        <v>17172.144456868613</v>
      </c>
      <c r="AA694" s="95">
        <v>11721.437437249007</v>
      </c>
      <c r="AB694" s="95">
        <v>11783.716616222591</v>
      </c>
      <c r="AC694" s="95">
        <v>12198.126350584171</v>
      </c>
      <c r="AD694" s="95">
        <v>10502.406338255578</v>
      </c>
      <c r="AE694" s="23">
        <f t="shared" si="1427"/>
        <v>170899.50722489704</v>
      </c>
      <c r="AF694">
        <f>VLOOKUP($C694,'Tech Pallet'!$A:$I,9,0)</f>
        <v>240</v>
      </c>
      <c r="AG694">
        <f>VLOOKUP($C694,'Tech Pallet'!$A:$H,8,0)</f>
        <v>3.7839999999999996E-3</v>
      </c>
      <c r="AH694" s="25">
        <f t="shared" si="1428"/>
        <v>0</v>
      </c>
      <c r="AI694" s="25">
        <f t="shared" si="1429"/>
        <v>170899.50722489704</v>
      </c>
      <c r="AJ694" s="8">
        <f t="shared" si="1430"/>
        <v>0</v>
      </c>
      <c r="AK694" s="21">
        <f t="shared" si="1431"/>
        <v>0</v>
      </c>
      <c r="AL694" s="20">
        <f t="shared" si="1432"/>
        <v>712.08128010373764</v>
      </c>
      <c r="AM694" s="21">
        <f t="shared" si="1433"/>
        <v>0</v>
      </c>
      <c r="AN694" s="21">
        <f t="shared" si="1434"/>
        <v>0</v>
      </c>
      <c r="AO694" s="21">
        <f t="shared" si="1435"/>
        <v>0</v>
      </c>
      <c r="AP694" s="21">
        <f t="shared" si="1436"/>
        <v>0</v>
      </c>
      <c r="AQ694" s="21">
        <f t="shared" si="1437"/>
        <v>0</v>
      </c>
      <c r="AR694" s="21">
        <f t="shared" si="1438"/>
        <v>0</v>
      </c>
      <c r="AS694" s="21">
        <f t="shared" si="1439"/>
        <v>0</v>
      </c>
      <c r="AT694" s="21">
        <f t="shared" si="1440"/>
        <v>0</v>
      </c>
      <c r="AU694" s="21">
        <f t="shared" si="1441"/>
        <v>0</v>
      </c>
      <c r="AV694" s="21">
        <f t="shared" si="1442"/>
        <v>0</v>
      </c>
      <c r="AW694" s="21">
        <f t="shared" si="1443"/>
        <v>0</v>
      </c>
      <c r="AX694" s="21">
        <f t="shared" si="1444"/>
        <v>0</v>
      </c>
      <c r="AY694" s="21">
        <f t="shared" si="1445"/>
        <v>60.445833333333333</v>
      </c>
      <c r="AZ694" s="21">
        <f t="shared" si="1446"/>
        <v>57.766666666666666</v>
      </c>
      <c r="BA694" s="21">
        <f t="shared" si="1447"/>
        <v>58.576767087562914</v>
      </c>
      <c r="BB694" s="21">
        <f t="shared" si="1448"/>
        <v>59.23797372378111</v>
      </c>
      <c r="BC694" s="21">
        <f t="shared" si="1449"/>
        <v>68.459262341406784</v>
      </c>
      <c r="BD694" s="21">
        <f t="shared" si="1450"/>
        <v>69.529525452370393</v>
      </c>
      <c r="BE694" s="21">
        <f t="shared" si="1451"/>
        <v>73.990954835366537</v>
      </c>
      <c r="BF694" s="21">
        <f t="shared" si="1452"/>
        <v>71.550601903619224</v>
      </c>
      <c r="BG694" s="21">
        <f t="shared" si="1453"/>
        <v>48.839322655204199</v>
      </c>
      <c r="BH694" s="21">
        <f t="shared" si="1454"/>
        <v>49.098819234260795</v>
      </c>
      <c r="BI694" s="21">
        <f t="shared" si="1455"/>
        <v>50.825526460767378</v>
      </c>
      <c r="BJ694" s="21">
        <f t="shared" si="1456"/>
        <v>43.760026409398243</v>
      </c>
      <c r="BK694" s="17">
        <f t="shared" si="1457"/>
        <v>0</v>
      </c>
      <c r="BL694" s="22">
        <f t="shared" si="1458"/>
        <v>0</v>
      </c>
      <c r="BM694" s="22">
        <f t="shared" si="1459"/>
        <v>646.68373533901035</v>
      </c>
      <c r="BN694" s="22">
        <f t="shared" si="1460"/>
        <v>0</v>
      </c>
      <c r="BO694" s="22">
        <f t="shared" si="1461"/>
        <v>0</v>
      </c>
      <c r="BP694" s="22">
        <f t="shared" si="1462"/>
        <v>0</v>
      </c>
      <c r="BQ694" s="22">
        <f t="shared" si="1463"/>
        <v>0</v>
      </c>
      <c r="BR694" s="22">
        <f t="shared" si="1464"/>
        <v>0</v>
      </c>
      <c r="BS694" s="22">
        <f t="shared" si="1465"/>
        <v>0</v>
      </c>
      <c r="BT694" s="22">
        <f t="shared" si="1466"/>
        <v>0</v>
      </c>
      <c r="BU694" s="22">
        <f t="shared" si="1467"/>
        <v>0</v>
      </c>
      <c r="BV694" s="22">
        <f t="shared" si="1468"/>
        <v>0</v>
      </c>
      <c r="BW694" s="22">
        <f t="shared" si="1469"/>
        <v>0</v>
      </c>
      <c r="BX694" s="22">
        <f t="shared" si="1470"/>
        <v>0</v>
      </c>
      <c r="BY694" s="22">
        <f t="shared" si="1471"/>
        <v>0</v>
      </c>
      <c r="BZ694" s="22">
        <f t="shared" si="1472"/>
        <v>54.894487999999996</v>
      </c>
      <c r="CA694" s="22">
        <f t="shared" si="1473"/>
        <v>52.461375999999994</v>
      </c>
      <c r="CB694" s="22">
        <f t="shared" si="1474"/>
        <v>53.197076798241135</v>
      </c>
      <c r="CC694" s="22">
        <f t="shared" si="1475"/>
        <v>53.797558216989046</v>
      </c>
      <c r="CD694" s="22">
        <f t="shared" si="1476"/>
        <v>62.171963687971974</v>
      </c>
      <c r="CE694" s="22">
        <f t="shared" si="1477"/>
        <v>63.143933834824693</v>
      </c>
      <c r="CF694" s="22">
        <f t="shared" si="1478"/>
        <v>67.195625543286468</v>
      </c>
      <c r="CG694" s="22">
        <f t="shared" si="1479"/>
        <v>64.979394624790828</v>
      </c>
      <c r="CH694" s="22">
        <f t="shared" si="1480"/>
        <v>44.353919262550242</v>
      </c>
      <c r="CI694" s="22">
        <f t="shared" si="1481"/>
        <v>44.58958367578628</v>
      </c>
      <c r="CJ694" s="22">
        <f t="shared" si="1482"/>
        <v>46.157710110610495</v>
      </c>
      <c r="CK694" s="22">
        <f t="shared" si="1483"/>
        <v>39.741105583959104</v>
      </c>
    </row>
    <row r="695" spans="1:89" x14ac:dyDescent="0.25">
      <c r="A695" t="str">
        <f>VLOOKUP($C695,'Tech Pallet'!$A:$J,10,0)</f>
        <v>NOV</v>
      </c>
      <c r="B695" s="30" t="str">
        <f>VLOOKUP(C695,'Tech Pallet'!A:I,3,0)</f>
        <v>ESS</v>
      </c>
      <c r="C695" s="12">
        <f>VLOOKUP($D695,'DU -UCC'!B:C,2,0)</f>
        <v>64874631</v>
      </c>
      <c r="D695" s="94">
        <v>10075856078708</v>
      </c>
      <c r="E695" s="95" t="s">
        <v>327</v>
      </c>
      <c r="S695" s="95">
        <v>4551</v>
      </c>
      <c r="T695" s="95">
        <v>6105</v>
      </c>
      <c r="U695" s="95">
        <v>8408.48</v>
      </c>
      <c r="V695" s="95">
        <v>9018.43</v>
      </c>
      <c r="W695" s="95">
        <v>10879.276775410564</v>
      </c>
      <c r="X695" s="95">
        <v>13105.241130594643</v>
      </c>
      <c r="Y695" s="95">
        <v>8669.5526295800119</v>
      </c>
      <c r="Z695" s="95">
        <v>9322.2603727652113</v>
      </c>
      <c r="AA695" s="95">
        <v>9063.1999999999989</v>
      </c>
      <c r="AB695" s="95">
        <v>5938.74</v>
      </c>
      <c r="AC695" s="95">
        <v>4970.7199999999993</v>
      </c>
      <c r="AD695" s="95">
        <v>5522.35</v>
      </c>
      <c r="AE695" s="23">
        <f t="shared" si="1427"/>
        <v>95554.250908350441</v>
      </c>
      <c r="AF695">
        <f>VLOOKUP($C695,'Tech Pallet'!$A:$I,9,0)</f>
        <v>189</v>
      </c>
      <c r="AG695">
        <f>VLOOKUP($C695,'Tech Pallet'!$A:$H,8,0)</f>
        <v>2.8380000000000002E-3</v>
      </c>
      <c r="AH695" s="25">
        <f t="shared" si="1428"/>
        <v>0</v>
      </c>
      <c r="AI695" s="25">
        <f t="shared" si="1429"/>
        <v>95554.250908350441</v>
      </c>
      <c r="AJ695" s="8">
        <f t="shared" si="1430"/>
        <v>0</v>
      </c>
      <c r="AK695" s="21">
        <f t="shared" si="1431"/>
        <v>0</v>
      </c>
      <c r="AL695" s="20">
        <f t="shared" si="1432"/>
        <v>505.57804713412929</v>
      </c>
      <c r="AM695" s="21">
        <f t="shared" si="1433"/>
        <v>0</v>
      </c>
      <c r="AN695" s="21">
        <f t="shared" si="1434"/>
        <v>0</v>
      </c>
      <c r="AO695" s="21">
        <f t="shared" si="1435"/>
        <v>0</v>
      </c>
      <c r="AP695" s="21">
        <f t="shared" si="1436"/>
        <v>0</v>
      </c>
      <c r="AQ695" s="21">
        <f t="shared" si="1437"/>
        <v>0</v>
      </c>
      <c r="AR695" s="21">
        <f t="shared" si="1438"/>
        <v>0</v>
      </c>
      <c r="AS695" s="21">
        <f t="shared" si="1439"/>
        <v>0</v>
      </c>
      <c r="AT695" s="21">
        <f t="shared" si="1440"/>
        <v>0</v>
      </c>
      <c r="AU695" s="21">
        <f t="shared" si="1441"/>
        <v>0</v>
      </c>
      <c r="AV695" s="21">
        <f t="shared" si="1442"/>
        <v>0</v>
      </c>
      <c r="AW695" s="21">
        <f t="shared" si="1443"/>
        <v>0</v>
      </c>
      <c r="AX695" s="21">
        <f t="shared" si="1444"/>
        <v>0</v>
      </c>
      <c r="AY695" s="21">
        <f t="shared" si="1445"/>
        <v>24.079365079365079</v>
      </c>
      <c r="AZ695" s="21">
        <f t="shared" si="1446"/>
        <v>32.301587301587304</v>
      </c>
      <c r="BA695" s="21">
        <f t="shared" si="1447"/>
        <v>44.489312169312164</v>
      </c>
      <c r="BB695" s="21">
        <f t="shared" si="1448"/>
        <v>47.716560846560846</v>
      </c>
      <c r="BC695" s="21">
        <f t="shared" si="1449"/>
        <v>57.562310981008274</v>
      </c>
      <c r="BD695" s="21">
        <f t="shared" si="1450"/>
        <v>69.339900161876415</v>
      </c>
      <c r="BE695" s="21">
        <f t="shared" si="1451"/>
        <v>45.870648833756675</v>
      </c>
      <c r="BF695" s="21">
        <f t="shared" si="1452"/>
        <v>49.324128956429689</v>
      </c>
      <c r="BG695" s="21">
        <f t="shared" si="1453"/>
        <v>47.953439153439149</v>
      </c>
      <c r="BH695" s="21">
        <f t="shared" si="1454"/>
        <v>31.421904761904759</v>
      </c>
      <c r="BI695" s="21">
        <f t="shared" si="1455"/>
        <v>26.300105820105816</v>
      </c>
      <c r="BJ695" s="21">
        <f t="shared" si="1456"/>
        <v>29.218783068783072</v>
      </c>
      <c r="BK695" s="17">
        <f t="shared" si="1457"/>
        <v>0</v>
      </c>
      <c r="BL695" s="22">
        <f t="shared" si="1458"/>
        <v>0</v>
      </c>
      <c r="BM695" s="22">
        <f t="shared" si="1459"/>
        <v>271.18296407789859</v>
      </c>
      <c r="BN695" s="22">
        <f t="shared" si="1460"/>
        <v>0</v>
      </c>
      <c r="BO695" s="22">
        <f t="shared" si="1461"/>
        <v>0</v>
      </c>
      <c r="BP695" s="22">
        <f t="shared" si="1462"/>
        <v>0</v>
      </c>
      <c r="BQ695" s="22">
        <f t="shared" si="1463"/>
        <v>0</v>
      </c>
      <c r="BR695" s="22">
        <f t="shared" si="1464"/>
        <v>0</v>
      </c>
      <c r="BS695" s="22">
        <f t="shared" si="1465"/>
        <v>0</v>
      </c>
      <c r="BT695" s="22">
        <f t="shared" si="1466"/>
        <v>0</v>
      </c>
      <c r="BU695" s="22">
        <f t="shared" si="1467"/>
        <v>0</v>
      </c>
      <c r="BV695" s="22">
        <f t="shared" si="1468"/>
        <v>0</v>
      </c>
      <c r="BW695" s="22">
        <f t="shared" si="1469"/>
        <v>0</v>
      </c>
      <c r="BX695" s="22">
        <f t="shared" si="1470"/>
        <v>0</v>
      </c>
      <c r="BY695" s="22">
        <f t="shared" si="1471"/>
        <v>0</v>
      </c>
      <c r="BZ695" s="22">
        <f t="shared" si="1472"/>
        <v>12.915738000000001</v>
      </c>
      <c r="CA695" s="22">
        <f t="shared" si="1473"/>
        <v>17.325990000000001</v>
      </c>
      <c r="CB695" s="22">
        <f t="shared" si="1474"/>
        <v>23.863266240000002</v>
      </c>
      <c r="CC695" s="22">
        <f t="shared" si="1475"/>
        <v>25.594304340000004</v>
      </c>
      <c r="CD695" s="22">
        <f t="shared" si="1476"/>
        <v>30.875387488615186</v>
      </c>
      <c r="CE695" s="22">
        <f t="shared" si="1477"/>
        <v>37.192674328627596</v>
      </c>
      <c r="CF695" s="22">
        <f t="shared" si="1478"/>
        <v>24.604190362748074</v>
      </c>
      <c r="CG695" s="22">
        <f t="shared" si="1479"/>
        <v>26.456574937907671</v>
      </c>
      <c r="CH695" s="22">
        <f t="shared" si="1480"/>
        <v>25.721361599999998</v>
      </c>
      <c r="CI695" s="22">
        <f t="shared" si="1481"/>
        <v>16.854144120000001</v>
      </c>
      <c r="CJ695" s="22">
        <f t="shared" si="1482"/>
        <v>14.106903359999999</v>
      </c>
      <c r="CK695" s="22">
        <f t="shared" si="1483"/>
        <v>15.672429300000003</v>
      </c>
    </row>
    <row r="696" spans="1:89" x14ac:dyDescent="0.25">
      <c r="A696" t="str">
        <f>VLOOKUP($C696,'Tech Pallet'!$A:$J,10,0)</f>
        <v>NOV</v>
      </c>
      <c r="B696" s="30" t="str">
        <f>VLOOKUP(C696,'Tech Pallet'!A:I,3,0)</f>
        <v>Other</v>
      </c>
      <c r="C696" s="12">
        <f>VLOOKUP($D696,'DU -UCC'!B:C,2,0)</f>
        <v>64409314</v>
      </c>
      <c r="D696" s="94">
        <v>10041000009751</v>
      </c>
      <c r="E696" s="95" t="s">
        <v>328</v>
      </c>
      <c r="S696" s="95">
        <v>6285</v>
      </c>
      <c r="T696" s="95">
        <v>3945</v>
      </c>
      <c r="U696" s="95">
        <v>7476.3242224927108</v>
      </c>
      <c r="V696" s="95">
        <v>9021.7174995931673</v>
      </c>
      <c r="W696" s="95">
        <v>8648.2044385064273</v>
      </c>
      <c r="X696" s="95">
        <v>9535.7489515953785</v>
      </c>
      <c r="Y696" s="95">
        <v>10477.411216448209</v>
      </c>
      <c r="Z696" s="95">
        <v>9607.5164786024361</v>
      </c>
      <c r="AA696" s="95">
        <v>9507.6084520669901</v>
      </c>
      <c r="AB696" s="95">
        <v>8181.1689071744458</v>
      </c>
      <c r="AC696" s="95">
        <v>4611.8915444973345</v>
      </c>
      <c r="AD696" s="95">
        <v>5004.4005348162345</v>
      </c>
      <c r="AE696" s="23">
        <f t="shared" si="1427"/>
        <v>92301.992245793328</v>
      </c>
      <c r="AF696">
        <f>VLOOKUP($C696,'Tech Pallet'!$A:$I,9,0)</f>
        <v>135</v>
      </c>
      <c r="AG696">
        <f>VLOOKUP($C696,'Tech Pallet'!$A:$H,8,0)</f>
        <v>2.0800000000000003E-3</v>
      </c>
      <c r="AH696" s="25">
        <f t="shared" si="1428"/>
        <v>0</v>
      </c>
      <c r="AI696" s="25">
        <f t="shared" si="1429"/>
        <v>92301.992245793328</v>
      </c>
      <c r="AJ696" s="8">
        <f t="shared" si="1430"/>
        <v>0</v>
      </c>
      <c r="AK696" s="21">
        <f t="shared" si="1431"/>
        <v>0</v>
      </c>
      <c r="AL696" s="20">
        <f t="shared" si="1432"/>
        <v>683.71846107995054</v>
      </c>
      <c r="AM696" s="21">
        <f t="shared" si="1433"/>
        <v>0</v>
      </c>
      <c r="AN696" s="21">
        <f t="shared" si="1434"/>
        <v>0</v>
      </c>
      <c r="AO696" s="21">
        <f t="shared" si="1435"/>
        <v>0</v>
      </c>
      <c r="AP696" s="21">
        <f t="shared" si="1436"/>
        <v>0</v>
      </c>
      <c r="AQ696" s="21">
        <f t="shared" si="1437"/>
        <v>0</v>
      </c>
      <c r="AR696" s="21">
        <f t="shared" si="1438"/>
        <v>0</v>
      </c>
      <c r="AS696" s="21">
        <f t="shared" si="1439"/>
        <v>0</v>
      </c>
      <c r="AT696" s="21">
        <f t="shared" si="1440"/>
        <v>0</v>
      </c>
      <c r="AU696" s="21">
        <f t="shared" si="1441"/>
        <v>0</v>
      </c>
      <c r="AV696" s="21">
        <f t="shared" si="1442"/>
        <v>0</v>
      </c>
      <c r="AW696" s="21">
        <f t="shared" si="1443"/>
        <v>0</v>
      </c>
      <c r="AX696" s="21">
        <f t="shared" si="1444"/>
        <v>0</v>
      </c>
      <c r="AY696" s="21">
        <f t="shared" si="1445"/>
        <v>46.555555555555557</v>
      </c>
      <c r="AZ696" s="21">
        <f t="shared" si="1446"/>
        <v>29.222222222222221</v>
      </c>
      <c r="BA696" s="21">
        <f t="shared" si="1447"/>
        <v>55.38017942587193</v>
      </c>
      <c r="BB696" s="21">
        <f t="shared" si="1448"/>
        <v>66.827537034023464</v>
      </c>
      <c r="BC696" s="21">
        <f t="shared" si="1449"/>
        <v>64.060773618566131</v>
      </c>
      <c r="BD696" s="21">
        <f t="shared" si="1450"/>
        <v>70.63517741922503</v>
      </c>
      <c r="BE696" s="21">
        <f t="shared" si="1451"/>
        <v>77.610453455171921</v>
      </c>
      <c r="BF696" s="21">
        <f t="shared" si="1452"/>
        <v>71.166788730388419</v>
      </c>
      <c r="BG696" s="21">
        <f t="shared" si="1453"/>
        <v>70.426729274570292</v>
      </c>
      <c r="BH696" s="21">
        <f t="shared" si="1454"/>
        <v>60.601251164255153</v>
      </c>
      <c r="BI696" s="21">
        <f t="shared" si="1455"/>
        <v>34.162159588869144</v>
      </c>
      <c r="BJ696" s="21">
        <f t="shared" si="1456"/>
        <v>37.069633591231366</v>
      </c>
      <c r="BK696" s="17">
        <f t="shared" si="1457"/>
        <v>0</v>
      </c>
      <c r="BL696" s="22">
        <f t="shared" si="1458"/>
        <v>0</v>
      </c>
      <c r="BM696" s="22">
        <f t="shared" si="1459"/>
        <v>191.98814387125014</v>
      </c>
      <c r="BN696" s="22">
        <f t="shared" si="1460"/>
        <v>0</v>
      </c>
      <c r="BO696" s="22">
        <f t="shared" si="1461"/>
        <v>0</v>
      </c>
      <c r="BP696" s="22">
        <f t="shared" si="1462"/>
        <v>0</v>
      </c>
      <c r="BQ696" s="22">
        <f t="shared" si="1463"/>
        <v>0</v>
      </c>
      <c r="BR696" s="22">
        <f t="shared" si="1464"/>
        <v>0</v>
      </c>
      <c r="BS696" s="22">
        <f t="shared" si="1465"/>
        <v>0</v>
      </c>
      <c r="BT696" s="22">
        <f t="shared" si="1466"/>
        <v>0</v>
      </c>
      <c r="BU696" s="22">
        <f t="shared" si="1467"/>
        <v>0</v>
      </c>
      <c r="BV696" s="22">
        <f t="shared" si="1468"/>
        <v>0</v>
      </c>
      <c r="BW696" s="22">
        <f t="shared" si="1469"/>
        <v>0</v>
      </c>
      <c r="BX696" s="22">
        <f t="shared" si="1470"/>
        <v>0</v>
      </c>
      <c r="BY696" s="22">
        <f t="shared" si="1471"/>
        <v>0</v>
      </c>
      <c r="BZ696" s="22">
        <f t="shared" si="1472"/>
        <v>13.072800000000001</v>
      </c>
      <c r="CA696" s="22">
        <f t="shared" si="1473"/>
        <v>8.2056000000000004</v>
      </c>
      <c r="CB696" s="22">
        <f t="shared" si="1474"/>
        <v>15.55075438278484</v>
      </c>
      <c r="CC696" s="22">
        <f t="shared" si="1475"/>
        <v>18.765172399153791</v>
      </c>
      <c r="CD696" s="22">
        <f t="shared" si="1476"/>
        <v>17.988265232093372</v>
      </c>
      <c r="CE696" s="22">
        <f t="shared" si="1477"/>
        <v>19.834357819318388</v>
      </c>
      <c r="CF696" s="22">
        <f t="shared" si="1478"/>
        <v>21.793015330212278</v>
      </c>
      <c r="CG696" s="22">
        <f t="shared" si="1479"/>
        <v>19.98363427549307</v>
      </c>
      <c r="CH696" s="22">
        <f t="shared" si="1480"/>
        <v>19.77582558029934</v>
      </c>
      <c r="CI696" s="22">
        <f t="shared" si="1481"/>
        <v>17.016831326922848</v>
      </c>
      <c r="CJ696" s="22">
        <f t="shared" si="1482"/>
        <v>9.5927344125544565</v>
      </c>
      <c r="CK696" s="22">
        <f t="shared" si="1483"/>
        <v>10.409153112417769</v>
      </c>
    </row>
    <row r="697" spans="1:89" x14ac:dyDescent="0.25">
      <c r="A697" t="str">
        <f>VLOOKUP($C697,'Tech Pallet'!$A:$J,10,0)</f>
        <v>NOV</v>
      </c>
      <c r="B697" s="30" t="str">
        <f>VLOOKUP(C697,'Tech Pallet'!A:I,3,0)</f>
        <v>KL Mini Cones</v>
      </c>
      <c r="C697" s="12">
        <f>VLOOKUP($D697,'DU -UCC'!B:C,2,0)</f>
        <v>64369052</v>
      </c>
      <c r="D697" s="94">
        <v>10075856001058</v>
      </c>
      <c r="E697" s="95" t="s">
        <v>329</v>
      </c>
      <c r="S697" s="95">
        <v>1944</v>
      </c>
      <c r="T697" s="95">
        <v>1032</v>
      </c>
      <c r="U697" s="95">
        <v>926.88942940136508</v>
      </c>
      <c r="V697" s="95">
        <v>2893.191897266448</v>
      </c>
      <c r="W697" s="95">
        <v>3115.0072945628303</v>
      </c>
      <c r="X697" s="95">
        <v>3389.3705941626413</v>
      </c>
      <c r="Y697" s="95">
        <v>1882.0550841774486</v>
      </c>
      <c r="Z697" s="95">
        <v>1421.334972947875</v>
      </c>
      <c r="AA697" s="95">
        <v>715.96421892784531</v>
      </c>
      <c r="AB697" s="95">
        <v>904.35684356283787</v>
      </c>
      <c r="AC697" s="95">
        <v>1012.9084131852294</v>
      </c>
      <c r="AD697" s="95">
        <v>784.92255445748458</v>
      </c>
      <c r="AE697" s="23">
        <f t="shared" si="1427"/>
        <v>20022.001302652003</v>
      </c>
      <c r="AF697">
        <f>VLOOKUP($C697,'Tech Pallet'!$A:$I,9,0)</f>
        <v>120</v>
      </c>
      <c r="AG697">
        <f>VLOOKUP($C697,'Tech Pallet'!$A:$H,8,0)</f>
        <v>5.3220000000000003E-3</v>
      </c>
      <c r="AH697" s="25">
        <f t="shared" si="1428"/>
        <v>0</v>
      </c>
      <c r="AI697" s="25">
        <f t="shared" si="1429"/>
        <v>20022.001302652003</v>
      </c>
      <c r="AJ697" s="8">
        <f t="shared" si="1430"/>
        <v>0</v>
      </c>
      <c r="AK697" s="21">
        <f t="shared" si="1431"/>
        <v>0</v>
      </c>
      <c r="AL697" s="20">
        <f t="shared" si="1432"/>
        <v>166.85001085543337</v>
      </c>
      <c r="AM697" s="21">
        <f t="shared" si="1433"/>
        <v>0</v>
      </c>
      <c r="AN697" s="21">
        <f t="shared" si="1434"/>
        <v>0</v>
      </c>
      <c r="AO697" s="21">
        <f t="shared" si="1435"/>
        <v>0</v>
      </c>
      <c r="AP697" s="21">
        <f t="shared" si="1436"/>
        <v>0</v>
      </c>
      <c r="AQ697" s="21">
        <f t="shared" si="1437"/>
        <v>0</v>
      </c>
      <c r="AR697" s="21">
        <f t="shared" si="1438"/>
        <v>0</v>
      </c>
      <c r="AS697" s="21">
        <f t="shared" si="1439"/>
        <v>0</v>
      </c>
      <c r="AT697" s="21">
        <f t="shared" si="1440"/>
        <v>0</v>
      </c>
      <c r="AU697" s="21">
        <f t="shared" si="1441"/>
        <v>0</v>
      </c>
      <c r="AV697" s="21">
        <f t="shared" si="1442"/>
        <v>0</v>
      </c>
      <c r="AW697" s="21">
        <f t="shared" si="1443"/>
        <v>0</v>
      </c>
      <c r="AX697" s="21">
        <f t="shared" si="1444"/>
        <v>0</v>
      </c>
      <c r="AY697" s="21">
        <f t="shared" si="1445"/>
        <v>16.2</v>
      </c>
      <c r="AZ697" s="21">
        <f t="shared" si="1446"/>
        <v>8.6</v>
      </c>
      <c r="BA697" s="21">
        <f t="shared" si="1447"/>
        <v>7.7240785783447086</v>
      </c>
      <c r="BB697" s="21">
        <f t="shared" si="1448"/>
        <v>24.109932477220401</v>
      </c>
      <c r="BC697" s="21">
        <f t="shared" si="1449"/>
        <v>25.958394121356921</v>
      </c>
      <c r="BD697" s="21">
        <f t="shared" si="1450"/>
        <v>28.244754951355343</v>
      </c>
      <c r="BE697" s="21">
        <f t="shared" si="1451"/>
        <v>15.683792368145406</v>
      </c>
      <c r="BF697" s="21">
        <f t="shared" si="1452"/>
        <v>11.844458107898959</v>
      </c>
      <c r="BG697" s="21">
        <f t="shared" si="1453"/>
        <v>5.9663684910653778</v>
      </c>
      <c r="BH697" s="21">
        <f t="shared" si="1454"/>
        <v>7.5363070296903159</v>
      </c>
      <c r="BI697" s="21">
        <f t="shared" si="1455"/>
        <v>8.4409034432102441</v>
      </c>
      <c r="BJ697" s="21">
        <f t="shared" si="1456"/>
        <v>6.5410212871457052</v>
      </c>
      <c r="BK697" s="17">
        <f t="shared" si="1457"/>
        <v>0</v>
      </c>
      <c r="BL697" s="22">
        <f t="shared" si="1458"/>
        <v>0</v>
      </c>
      <c r="BM697" s="22">
        <f t="shared" si="1459"/>
        <v>106.55709093271396</v>
      </c>
      <c r="BN697" s="22">
        <f t="shared" si="1460"/>
        <v>0</v>
      </c>
      <c r="BO697" s="22">
        <f t="shared" si="1461"/>
        <v>0</v>
      </c>
      <c r="BP697" s="22">
        <f t="shared" si="1462"/>
        <v>0</v>
      </c>
      <c r="BQ697" s="22">
        <f t="shared" si="1463"/>
        <v>0</v>
      </c>
      <c r="BR697" s="22">
        <f t="shared" si="1464"/>
        <v>0</v>
      </c>
      <c r="BS697" s="22">
        <f t="shared" si="1465"/>
        <v>0</v>
      </c>
      <c r="BT697" s="22">
        <f t="shared" si="1466"/>
        <v>0</v>
      </c>
      <c r="BU697" s="22">
        <f t="shared" si="1467"/>
        <v>0</v>
      </c>
      <c r="BV697" s="22">
        <f t="shared" si="1468"/>
        <v>0</v>
      </c>
      <c r="BW697" s="22">
        <f t="shared" si="1469"/>
        <v>0</v>
      </c>
      <c r="BX697" s="22">
        <f t="shared" si="1470"/>
        <v>0</v>
      </c>
      <c r="BY697" s="22">
        <f t="shared" si="1471"/>
        <v>0</v>
      </c>
      <c r="BZ697" s="22">
        <f t="shared" si="1472"/>
        <v>10.345968000000001</v>
      </c>
      <c r="CA697" s="22">
        <f t="shared" si="1473"/>
        <v>5.4923040000000007</v>
      </c>
      <c r="CB697" s="22">
        <f t="shared" si="1474"/>
        <v>4.9329055432740656</v>
      </c>
      <c r="CC697" s="22">
        <f t="shared" si="1475"/>
        <v>15.397567277252037</v>
      </c>
      <c r="CD697" s="22">
        <f t="shared" si="1476"/>
        <v>16.578068821663383</v>
      </c>
      <c r="CE697" s="22">
        <f t="shared" si="1477"/>
        <v>18.038230302133577</v>
      </c>
      <c r="CF697" s="22">
        <f t="shared" si="1478"/>
        <v>10.016297157992382</v>
      </c>
      <c r="CG697" s="22">
        <f t="shared" si="1479"/>
        <v>7.5643447260285912</v>
      </c>
      <c r="CH697" s="22">
        <f t="shared" si="1480"/>
        <v>3.810361573133993</v>
      </c>
      <c r="CI697" s="22">
        <f t="shared" si="1481"/>
        <v>4.8129871214414237</v>
      </c>
      <c r="CJ697" s="22">
        <f t="shared" si="1482"/>
        <v>5.3906985749717915</v>
      </c>
      <c r="CK697" s="22">
        <f t="shared" si="1483"/>
        <v>4.1773578348227334</v>
      </c>
    </row>
    <row r="698" spans="1:89" x14ac:dyDescent="0.25">
      <c r="A698" t="str">
        <f>VLOOKUP($C698,'Tech Pallet'!$A:$J,10,0)</f>
        <v>NOV</v>
      </c>
      <c r="B698" s="30" t="str">
        <f>VLOOKUP(C698,'Tech Pallet'!A:I,3,0)</f>
        <v>KL Mini Cones</v>
      </c>
      <c r="C698" s="12">
        <f>VLOOKUP($D698,'DU -UCC'!B:C,2,0)</f>
        <v>69552657</v>
      </c>
      <c r="D698" s="94">
        <v>10075856000716</v>
      </c>
      <c r="E698" s="95" t="s">
        <v>330</v>
      </c>
      <c r="S698" s="95">
        <v>4500</v>
      </c>
      <c r="T698" s="95">
        <v>2312</v>
      </c>
      <c r="U698" s="95">
        <v>2013.7533927699694</v>
      </c>
      <c r="V698" s="95">
        <v>1455.8267945556922</v>
      </c>
      <c r="W698" s="95">
        <v>434.94185217885024</v>
      </c>
      <c r="X698" s="95">
        <v>1063.856587558025</v>
      </c>
      <c r="Y698" s="95">
        <v>2314.5674665582264</v>
      </c>
      <c r="Z698" s="95">
        <v>1280.6110766823074</v>
      </c>
      <c r="AA698" s="95">
        <v>1688.4329207881819</v>
      </c>
      <c r="AB698" s="95">
        <v>2218.6015741120755</v>
      </c>
      <c r="AC698" s="95">
        <v>1501.9572406925486</v>
      </c>
      <c r="AD698" s="95">
        <v>1711.8035304117591</v>
      </c>
      <c r="AE698" s="23">
        <f t="shared" si="1427"/>
        <v>22496.352436307636</v>
      </c>
      <c r="AF698">
        <f>VLOOKUP($C698,'Tech Pallet'!$A:$I,9,0)</f>
        <v>108</v>
      </c>
      <c r="AG698">
        <f>VLOOKUP($C698,'Tech Pallet'!$A:$H,8,0)</f>
        <v>5.3220000000000003E-3</v>
      </c>
      <c r="AH698" s="25">
        <f t="shared" si="1428"/>
        <v>0</v>
      </c>
      <c r="AI698" s="25">
        <f t="shared" si="1429"/>
        <v>22496.352436307636</v>
      </c>
      <c r="AJ698" s="8">
        <f t="shared" si="1430"/>
        <v>0</v>
      </c>
      <c r="AK698" s="21">
        <f t="shared" si="1431"/>
        <v>0</v>
      </c>
      <c r="AL698" s="20">
        <f t="shared" si="1432"/>
        <v>208.29955959544108</v>
      </c>
      <c r="AM698" s="21">
        <f t="shared" si="1433"/>
        <v>0</v>
      </c>
      <c r="AN698" s="21">
        <f t="shared" si="1434"/>
        <v>0</v>
      </c>
      <c r="AO698" s="21">
        <f t="shared" si="1435"/>
        <v>0</v>
      </c>
      <c r="AP698" s="21">
        <f t="shared" si="1436"/>
        <v>0</v>
      </c>
      <c r="AQ698" s="21">
        <f t="shared" si="1437"/>
        <v>0</v>
      </c>
      <c r="AR698" s="21">
        <f t="shared" si="1438"/>
        <v>0</v>
      </c>
      <c r="AS698" s="21">
        <f t="shared" si="1439"/>
        <v>0</v>
      </c>
      <c r="AT698" s="21">
        <f t="shared" si="1440"/>
        <v>0</v>
      </c>
      <c r="AU698" s="21">
        <f t="shared" si="1441"/>
        <v>0</v>
      </c>
      <c r="AV698" s="21">
        <f t="shared" si="1442"/>
        <v>0</v>
      </c>
      <c r="AW698" s="21">
        <f t="shared" si="1443"/>
        <v>0</v>
      </c>
      <c r="AX698" s="21">
        <f t="shared" si="1444"/>
        <v>0</v>
      </c>
      <c r="AY698" s="21">
        <f t="shared" si="1445"/>
        <v>41.666666666666664</v>
      </c>
      <c r="AZ698" s="21">
        <f t="shared" si="1446"/>
        <v>21.407407407407408</v>
      </c>
      <c r="BA698" s="21">
        <f t="shared" si="1447"/>
        <v>18.645864747870089</v>
      </c>
      <c r="BB698" s="21">
        <f t="shared" si="1448"/>
        <v>13.479877727367521</v>
      </c>
      <c r="BC698" s="21">
        <f t="shared" si="1449"/>
        <v>4.0272393720263908</v>
      </c>
      <c r="BD698" s="21">
        <f t="shared" si="1450"/>
        <v>9.8505239588706015</v>
      </c>
      <c r="BE698" s="21">
        <f t="shared" si="1451"/>
        <v>21.431180245909506</v>
      </c>
      <c r="BF698" s="21">
        <f t="shared" si="1452"/>
        <v>11.857509969280624</v>
      </c>
      <c r="BG698" s="21">
        <f t="shared" si="1453"/>
        <v>15.633638155446128</v>
      </c>
      <c r="BH698" s="21">
        <f t="shared" si="1454"/>
        <v>20.542607167704404</v>
      </c>
      <c r="BI698" s="21">
        <f t="shared" si="1455"/>
        <v>13.907011487893968</v>
      </c>
      <c r="BJ698" s="21">
        <f t="shared" si="1456"/>
        <v>15.85003268899777</v>
      </c>
      <c r="BK698" s="17">
        <f t="shared" si="1457"/>
        <v>0</v>
      </c>
      <c r="BL698" s="22">
        <f t="shared" si="1458"/>
        <v>0</v>
      </c>
      <c r="BM698" s="22">
        <f t="shared" si="1459"/>
        <v>119.72558766602924</v>
      </c>
      <c r="BN698" s="22">
        <f t="shared" si="1460"/>
        <v>0</v>
      </c>
      <c r="BO698" s="22">
        <f t="shared" si="1461"/>
        <v>0</v>
      </c>
      <c r="BP698" s="22">
        <f t="shared" si="1462"/>
        <v>0</v>
      </c>
      <c r="BQ698" s="22">
        <f t="shared" si="1463"/>
        <v>0</v>
      </c>
      <c r="BR698" s="22">
        <f t="shared" si="1464"/>
        <v>0</v>
      </c>
      <c r="BS698" s="22">
        <f t="shared" si="1465"/>
        <v>0</v>
      </c>
      <c r="BT698" s="22">
        <f t="shared" si="1466"/>
        <v>0</v>
      </c>
      <c r="BU698" s="22">
        <f t="shared" si="1467"/>
        <v>0</v>
      </c>
      <c r="BV698" s="22">
        <f t="shared" si="1468"/>
        <v>0</v>
      </c>
      <c r="BW698" s="22">
        <f t="shared" si="1469"/>
        <v>0</v>
      </c>
      <c r="BX698" s="22">
        <f t="shared" si="1470"/>
        <v>0</v>
      </c>
      <c r="BY698" s="22">
        <f t="shared" si="1471"/>
        <v>0</v>
      </c>
      <c r="BZ698" s="22">
        <f t="shared" si="1472"/>
        <v>23.949000000000002</v>
      </c>
      <c r="CA698" s="22">
        <f t="shared" si="1473"/>
        <v>12.304464000000001</v>
      </c>
      <c r="CB698" s="22">
        <f t="shared" si="1474"/>
        <v>10.717195556321778</v>
      </c>
      <c r="CC698" s="22">
        <f t="shared" si="1475"/>
        <v>7.7479102006253946</v>
      </c>
      <c r="CD698" s="22">
        <f t="shared" si="1476"/>
        <v>2.3147605372958413</v>
      </c>
      <c r="CE698" s="22">
        <f t="shared" si="1477"/>
        <v>5.6618447589838095</v>
      </c>
      <c r="CF698" s="22">
        <f t="shared" si="1478"/>
        <v>12.318128057022882</v>
      </c>
      <c r="CG698" s="22">
        <f t="shared" si="1479"/>
        <v>6.8154121501032403</v>
      </c>
      <c r="CH698" s="22">
        <f t="shared" si="1480"/>
        <v>8.9858400044347047</v>
      </c>
      <c r="CI698" s="22">
        <f t="shared" si="1481"/>
        <v>11.807397577424467</v>
      </c>
      <c r="CJ698" s="22">
        <f t="shared" si="1482"/>
        <v>7.9934164349657442</v>
      </c>
      <c r="CK698" s="22">
        <f t="shared" si="1483"/>
        <v>9.1102183888513828</v>
      </c>
    </row>
    <row r="699" spans="1:89" x14ac:dyDescent="0.25">
      <c r="A699" t="str">
        <f>VLOOKUP($C699,'Tech Pallet'!$A:$J,10,0)</f>
        <v>NOV</v>
      </c>
      <c r="B699" s="30" t="str">
        <f>VLOOKUP(C699,'Tech Pallet'!A:I,3,0)</f>
        <v>MG Sticks</v>
      </c>
      <c r="C699" s="12">
        <f>VLOOKUP($D699,'DU -UCC'!B:C,2,0)</f>
        <v>68410353</v>
      </c>
      <c r="D699" s="94">
        <v>10077567193299</v>
      </c>
      <c r="E699" s="95" t="s">
        <v>331</v>
      </c>
      <c r="S699" s="95">
        <v>6392</v>
      </c>
      <c r="T699" s="95">
        <v>8048</v>
      </c>
      <c r="U699" s="95">
        <v>6621.8390134417077</v>
      </c>
      <c r="V699" s="95">
        <v>7165.5921556085759</v>
      </c>
      <c r="W699" s="95">
        <v>8471.2073827207423</v>
      </c>
      <c r="X699" s="95">
        <v>8212.1699243151415</v>
      </c>
      <c r="Y699" s="95">
        <v>7243.3300788670995</v>
      </c>
      <c r="Z699" s="95">
        <v>8383.7748759650985</v>
      </c>
      <c r="AA699" s="95">
        <v>5173.6240327416344</v>
      </c>
      <c r="AB699" s="95">
        <v>4474.3798300162571</v>
      </c>
      <c r="AC699" s="95">
        <v>3338.7389349318446</v>
      </c>
      <c r="AD699" s="95">
        <v>3848.9788494540503</v>
      </c>
      <c r="AE699" s="23">
        <f t="shared" si="1427"/>
        <v>77373.635078062158</v>
      </c>
      <c r="AF699">
        <f>VLOOKUP($C699,'Tech Pallet'!$A:$I,9,0)</f>
        <v>176</v>
      </c>
      <c r="AG699">
        <f>VLOOKUP($C699,'Tech Pallet'!$A:$H,8,0)</f>
        <v>1.98E-3</v>
      </c>
      <c r="AH699" s="25">
        <f t="shared" si="1428"/>
        <v>0</v>
      </c>
      <c r="AI699" s="25">
        <f t="shared" si="1429"/>
        <v>77373.635078062158</v>
      </c>
      <c r="AJ699" s="8">
        <f t="shared" si="1430"/>
        <v>0</v>
      </c>
      <c r="AK699" s="21">
        <f t="shared" si="1431"/>
        <v>0</v>
      </c>
      <c r="AL699" s="20">
        <f t="shared" si="1432"/>
        <v>439.6229265798986</v>
      </c>
      <c r="AM699" s="21">
        <f t="shared" si="1433"/>
        <v>0</v>
      </c>
      <c r="AN699" s="21">
        <f t="shared" si="1434"/>
        <v>0</v>
      </c>
      <c r="AO699" s="21">
        <f t="shared" si="1435"/>
        <v>0</v>
      </c>
      <c r="AP699" s="21">
        <f t="shared" si="1436"/>
        <v>0</v>
      </c>
      <c r="AQ699" s="21">
        <f t="shared" si="1437"/>
        <v>0</v>
      </c>
      <c r="AR699" s="21">
        <f t="shared" si="1438"/>
        <v>0</v>
      </c>
      <c r="AS699" s="21">
        <f t="shared" si="1439"/>
        <v>0</v>
      </c>
      <c r="AT699" s="21">
        <f t="shared" si="1440"/>
        <v>0</v>
      </c>
      <c r="AU699" s="21">
        <f t="shared" si="1441"/>
        <v>0</v>
      </c>
      <c r="AV699" s="21">
        <f t="shared" si="1442"/>
        <v>0</v>
      </c>
      <c r="AW699" s="21">
        <f t="shared" si="1443"/>
        <v>0</v>
      </c>
      <c r="AX699" s="21">
        <f t="shared" si="1444"/>
        <v>0</v>
      </c>
      <c r="AY699" s="21">
        <f t="shared" si="1445"/>
        <v>36.31818181818182</v>
      </c>
      <c r="AZ699" s="21">
        <f t="shared" si="1446"/>
        <v>45.727272727272727</v>
      </c>
      <c r="BA699" s="21">
        <f t="shared" si="1447"/>
        <v>37.624085303646069</v>
      </c>
      <c r="BB699" s="21">
        <f t="shared" si="1448"/>
        <v>40.713591793230542</v>
      </c>
      <c r="BC699" s="21">
        <f t="shared" si="1449"/>
        <v>48.131860129095124</v>
      </c>
      <c r="BD699" s="21">
        <f t="shared" si="1450"/>
        <v>46.66005638815421</v>
      </c>
      <c r="BE699" s="21">
        <f t="shared" si="1451"/>
        <v>41.155284539017607</v>
      </c>
      <c r="BF699" s="21">
        <f t="shared" si="1452"/>
        <v>47.63508452252897</v>
      </c>
      <c r="BG699" s="21">
        <f t="shared" si="1453"/>
        <v>29.395591095122924</v>
      </c>
      <c r="BH699" s="21">
        <f t="shared" si="1454"/>
        <v>25.422612670546915</v>
      </c>
      <c r="BI699" s="21">
        <f t="shared" si="1455"/>
        <v>18.970107584840026</v>
      </c>
      <c r="BJ699" s="21">
        <f t="shared" si="1456"/>
        <v>21.869198008261648</v>
      </c>
      <c r="BK699" s="17">
        <f t="shared" si="1457"/>
        <v>0</v>
      </c>
      <c r="BL699" s="22">
        <f t="shared" si="1458"/>
        <v>0</v>
      </c>
      <c r="BM699" s="22">
        <f t="shared" si="1459"/>
        <v>153.19979745456308</v>
      </c>
      <c r="BN699" s="22">
        <f t="shared" si="1460"/>
        <v>0</v>
      </c>
      <c r="BO699" s="22">
        <f t="shared" si="1461"/>
        <v>0</v>
      </c>
      <c r="BP699" s="22">
        <f t="shared" si="1462"/>
        <v>0</v>
      </c>
      <c r="BQ699" s="22">
        <f t="shared" si="1463"/>
        <v>0</v>
      </c>
      <c r="BR699" s="22">
        <f t="shared" si="1464"/>
        <v>0</v>
      </c>
      <c r="BS699" s="22">
        <f t="shared" si="1465"/>
        <v>0</v>
      </c>
      <c r="BT699" s="22">
        <f t="shared" si="1466"/>
        <v>0</v>
      </c>
      <c r="BU699" s="22">
        <f t="shared" si="1467"/>
        <v>0</v>
      </c>
      <c r="BV699" s="22">
        <f t="shared" si="1468"/>
        <v>0</v>
      </c>
      <c r="BW699" s="22">
        <f t="shared" si="1469"/>
        <v>0</v>
      </c>
      <c r="BX699" s="22">
        <f t="shared" si="1470"/>
        <v>0</v>
      </c>
      <c r="BY699" s="22">
        <f t="shared" si="1471"/>
        <v>0</v>
      </c>
      <c r="BZ699" s="22">
        <f t="shared" si="1472"/>
        <v>12.65616</v>
      </c>
      <c r="CA699" s="22">
        <f t="shared" si="1473"/>
        <v>15.935040000000001</v>
      </c>
      <c r="CB699" s="22">
        <f t="shared" si="1474"/>
        <v>13.111241246614581</v>
      </c>
      <c r="CC699" s="22">
        <f t="shared" si="1475"/>
        <v>14.187872468104981</v>
      </c>
      <c r="CD699" s="22">
        <f t="shared" si="1476"/>
        <v>16.77299061778707</v>
      </c>
      <c r="CE699" s="22">
        <f t="shared" si="1477"/>
        <v>16.26009645014398</v>
      </c>
      <c r="CF699" s="22">
        <f t="shared" si="1478"/>
        <v>14.341793556156857</v>
      </c>
      <c r="CG699" s="22">
        <f t="shared" si="1479"/>
        <v>16.599874254410896</v>
      </c>
      <c r="CH699" s="22">
        <f t="shared" si="1480"/>
        <v>10.243775584828436</v>
      </c>
      <c r="CI699" s="22">
        <f t="shared" si="1481"/>
        <v>8.8592720634321882</v>
      </c>
      <c r="CJ699" s="22">
        <f t="shared" si="1482"/>
        <v>6.6107030911650524</v>
      </c>
      <c r="CK699" s="22">
        <f t="shared" si="1483"/>
        <v>7.6209781219190198</v>
      </c>
    </row>
    <row r="700" spans="1:89" x14ac:dyDescent="0.25">
      <c r="A700" t="str">
        <f>VLOOKUP($C700,'Tech Pallet'!$A:$J,10,0)</f>
        <v>NOV</v>
      </c>
      <c r="B700" s="30" t="str">
        <f>VLOOKUP(C700,'Tech Pallet'!A:I,3,0)</f>
        <v>MBG</v>
      </c>
      <c r="C700" s="12">
        <f>VLOOKUP($D700,'DU -UCC'!B:C,2,0)</f>
        <v>64789262</v>
      </c>
      <c r="D700" s="94">
        <v>10077567028744</v>
      </c>
      <c r="E700" s="95" t="s">
        <v>332</v>
      </c>
      <c r="S700" s="95">
        <v>8865</v>
      </c>
      <c r="T700" s="95">
        <v>9615</v>
      </c>
      <c r="U700" s="95">
        <v>13196.195490858872</v>
      </c>
      <c r="V700" s="95">
        <v>24556.753304825084</v>
      </c>
      <c r="W700" s="95">
        <v>34154.025327606694</v>
      </c>
      <c r="X700" s="95">
        <v>31563.859850480061</v>
      </c>
      <c r="Y700" s="95">
        <v>31545.318833843052</v>
      </c>
      <c r="Z700" s="95">
        <v>23402.418354330275</v>
      </c>
      <c r="AA700" s="95">
        <v>20660.650970376992</v>
      </c>
      <c r="AB700" s="95">
        <v>16698.529694099372</v>
      </c>
      <c r="AC700" s="95">
        <v>14372.700924012865</v>
      </c>
      <c r="AD700" s="95">
        <v>11608.13403351699</v>
      </c>
      <c r="AE700" s="23">
        <f t="shared" si="1427"/>
        <v>240238.58678395028</v>
      </c>
      <c r="AF700">
        <f>VLOOKUP($C700,'Tech Pallet'!$A:$I,9,0)</f>
        <v>225</v>
      </c>
      <c r="AG700">
        <f>VLOOKUP($C700,'Tech Pallet'!$A:$H,8,0)</f>
        <v>2.8319999999999999E-3</v>
      </c>
      <c r="AH700" s="25">
        <f t="shared" si="1428"/>
        <v>0</v>
      </c>
      <c r="AI700" s="25">
        <f t="shared" si="1429"/>
        <v>240238.58678395028</v>
      </c>
      <c r="AJ700" s="8">
        <f t="shared" si="1430"/>
        <v>0</v>
      </c>
      <c r="AK700" s="21">
        <f t="shared" si="1431"/>
        <v>0</v>
      </c>
      <c r="AL700" s="20">
        <f t="shared" si="1432"/>
        <v>1067.7270523731124</v>
      </c>
      <c r="AM700" s="21">
        <f t="shared" si="1433"/>
        <v>0</v>
      </c>
      <c r="AN700" s="21">
        <f t="shared" si="1434"/>
        <v>0</v>
      </c>
      <c r="AO700" s="21">
        <f t="shared" si="1435"/>
        <v>0</v>
      </c>
      <c r="AP700" s="21">
        <f t="shared" si="1436"/>
        <v>0</v>
      </c>
      <c r="AQ700" s="21">
        <f t="shared" si="1437"/>
        <v>0</v>
      </c>
      <c r="AR700" s="21">
        <f t="shared" si="1438"/>
        <v>0</v>
      </c>
      <c r="AS700" s="21">
        <f t="shared" si="1439"/>
        <v>0</v>
      </c>
      <c r="AT700" s="21">
        <f t="shared" si="1440"/>
        <v>0</v>
      </c>
      <c r="AU700" s="21">
        <f t="shared" si="1441"/>
        <v>0</v>
      </c>
      <c r="AV700" s="21">
        <f t="shared" si="1442"/>
        <v>0</v>
      </c>
      <c r="AW700" s="21">
        <f t="shared" si="1443"/>
        <v>0</v>
      </c>
      <c r="AX700" s="21">
        <f t="shared" si="1444"/>
        <v>0</v>
      </c>
      <c r="AY700" s="21">
        <f t="shared" si="1445"/>
        <v>39.4</v>
      </c>
      <c r="AZ700" s="21">
        <f t="shared" si="1446"/>
        <v>42.733333333333334</v>
      </c>
      <c r="BA700" s="21">
        <f t="shared" si="1447"/>
        <v>58.649757737150544</v>
      </c>
      <c r="BB700" s="21">
        <f t="shared" si="1448"/>
        <v>109.14112579922259</v>
      </c>
      <c r="BC700" s="21">
        <f t="shared" si="1449"/>
        <v>151.79566812269641</v>
      </c>
      <c r="BD700" s="21">
        <f t="shared" si="1450"/>
        <v>140.28382155768915</v>
      </c>
      <c r="BE700" s="21">
        <f t="shared" si="1451"/>
        <v>140.20141703930244</v>
      </c>
      <c r="BF700" s="21">
        <f t="shared" si="1452"/>
        <v>104.01074824146789</v>
      </c>
      <c r="BG700" s="21">
        <f t="shared" si="1453"/>
        <v>91.825115423897742</v>
      </c>
      <c r="BH700" s="21">
        <f t="shared" si="1454"/>
        <v>74.215687529330538</v>
      </c>
      <c r="BI700" s="21">
        <f t="shared" si="1455"/>
        <v>63.87867077339051</v>
      </c>
      <c r="BJ700" s="21">
        <f t="shared" si="1456"/>
        <v>51.591706815631063</v>
      </c>
      <c r="BK700" s="17">
        <f t="shared" si="1457"/>
        <v>0</v>
      </c>
      <c r="BL700" s="22">
        <f t="shared" si="1458"/>
        <v>0</v>
      </c>
      <c r="BM700" s="22">
        <f t="shared" si="1459"/>
        <v>680.35567777214715</v>
      </c>
      <c r="BN700" s="22">
        <f t="shared" si="1460"/>
        <v>0</v>
      </c>
      <c r="BO700" s="22">
        <f t="shared" si="1461"/>
        <v>0</v>
      </c>
      <c r="BP700" s="22">
        <f t="shared" si="1462"/>
        <v>0</v>
      </c>
      <c r="BQ700" s="22">
        <f t="shared" si="1463"/>
        <v>0</v>
      </c>
      <c r="BR700" s="22">
        <f t="shared" si="1464"/>
        <v>0</v>
      </c>
      <c r="BS700" s="22">
        <f t="shared" si="1465"/>
        <v>0</v>
      </c>
      <c r="BT700" s="22">
        <f t="shared" si="1466"/>
        <v>0</v>
      </c>
      <c r="BU700" s="22">
        <f t="shared" si="1467"/>
        <v>0</v>
      </c>
      <c r="BV700" s="22">
        <f t="shared" si="1468"/>
        <v>0</v>
      </c>
      <c r="BW700" s="22">
        <f t="shared" si="1469"/>
        <v>0</v>
      </c>
      <c r="BX700" s="22">
        <f t="shared" si="1470"/>
        <v>0</v>
      </c>
      <c r="BY700" s="22">
        <f t="shared" si="1471"/>
        <v>0</v>
      </c>
      <c r="BZ700" s="22">
        <f t="shared" si="1472"/>
        <v>25.10568</v>
      </c>
      <c r="CA700" s="22">
        <f t="shared" si="1473"/>
        <v>27.229679999999998</v>
      </c>
      <c r="CB700" s="22">
        <f t="shared" si="1474"/>
        <v>37.371625630112327</v>
      </c>
      <c r="CC700" s="22">
        <f t="shared" si="1475"/>
        <v>69.544725359264632</v>
      </c>
      <c r="CD700" s="22">
        <f t="shared" si="1476"/>
        <v>96.72419972778215</v>
      </c>
      <c r="CE700" s="22">
        <f t="shared" si="1477"/>
        <v>89.388851096559534</v>
      </c>
      <c r="CF700" s="22">
        <f t="shared" si="1478"/>
        <v>89.336342937443519</v>
      </c>
      <c r="CG700" s="22">
        <f t="shared" si="1479"/>
        <v>66.275648779463339</v>
      </c>
      <c r="CH700" s="22">
        <f t="shared" si="1480"/>
        <v>58.51096354810764</v>
      </c>
      <c r="CI700" s="22">
        <f t="shared" si="1481"/>
        <v>47.290236093689423</v>
      </c>
      <c r="CJ700" s="22">
        <f t="shared" si="1482"/>
        <v>40.703489016804433</v>
      </c>
      <c r="CK700" s="22">
        <f t="shared" si="1483"/>
        <v>32.874235582920114</v>
      </c>
    </row>
    <row r="701" spans="1:89" x14ac:dyDescent="0.25">
      <c r="A701" t="str">
        <f>VLOOKUP($C701,'Tech Pallet'!$A:$J,10,0)</f>
        <v>NOV</v>
      </c>
      <c r="B701" s="30" t="str">
        <f>VLOOKUP(C701,'Tech Pallet'!A:I,3,0)</f>
        <v>KL Mini Cones</v>
      </c>
      <c r="C701" s="12">
        <f>VLOOKUP($D701,'DU -UCC'!B:C,2,0)</f>
        <v>69629469</v>
      </c>
      <c r="D701" s="94">
        <v>10075856000518</v>
      </c>
      <c r="E701" s="95" t="s">
        <v>333</v>
      </c>
      <c r="S701" s="95">
        <v>1344</v>
      </c>
      <c r="T701" s="95">
        <v>1488</v>
      </c>
      <c r="U701" s="95">
        <v>1779.6353241573245</v>
      </c>
      <c r="V701" s="95">
        <v>2100.8451195291764</v>
      </c>
      <c r="W701" s="95">
        <v>1210.4206359317225</v>
      </c>
      <c r="X701" s="95">
        <v>3839.3028770539258</v>
      </c>
      <c r="Y701" s="95">
        <v>5084.9018334527955</v>
      </c>
      <c r="Z701" s="95">
        <v>1860.8257044443621</v>
      </c>
      <c r="AA701" s="95">
        <v>2978.5944631729176</v>
      </c>
      <c r="AB701" s="95">
        <v>948.92598703963404</v>
      </c>
      <c r="AC701" s="95">
        <v>1963.5695672853703</v>
      </c>
      <c r="AD701" s="95">
        <v>2104.2164710601551</v>
      </c>
      <c r="AE701" s="23">
        <f t="shared" si="1427"/>
        <v>26703.237983127383</v>
      </c>
      <c r="AF701">
        <f>VLOOKUP($C701,'Tech Pallet'!$A:$I,9,0)</f>
        <v>120</v>
      </c>
      <c r="AG701">
        <f>VLOOKUP($C701,'Tech Pallet'!$A:$H,8,0)</f>
        <v>5.3220000000000003E-3</v>
      </c>
      <c r="AH701" s="25">
        <f t="shared" si="1428"/>
        <v>0</v>
      </c>
      <c r="AI701" s="25">
        <f t="shared" si="1429"/>
        <v>26703.237983127383</v>
      </c>
      <c r="AJ701" s="8">
        <f t="shared" si="1430"/>
        <v>0</v>
      </c>
      <c r="AK701" s="21">
        <f t="shared" si="1431"/>
        <v>0</v>
      </c>
      <c r="AL701" s="20">
        <f t="shared" si="1432"/>
        <v>222.52698319272818</v>
      </c>
      <c r="AM701" s="21">
        <f t="shared" si="1433"/>
        <v>0</v>
      </c>
      <c r="AN701" s="21">
        <f t="shared" si="1434"/>
        <v>0</v>
      </c>
      <c r="AO701" s="21">
        <f t="shared" si="1435"/>
        <v>0</v>
      </c>
      <c r="AP701" s="21">
        <f t="shared" si="1436"/>
        <v>0</v>
      </c>
      <c r="AQ701" s="21">
        <f t="shared" si="1437"/>
        <v>0</v>
      </c>
      <c r="AR701" s="21">
        <f t="shared" si="1438"/>
        <v>0</v>
      </c>
      <c r="AS701" s="21">
        <f t="shared" si="1439"/>
        <v>0</v>
      </c>
      <c r="AT701" s="21">
        <f t="shared" si="1440"/>
        <v>0</v>
      </c>
      <c r="AU701" s="21">
        <f t="shared" si="1441"/>
        <v>0</v>
      </c>
      <c r="AV701" s="21">
        <f t="shared" si="1442"/>
        <v>0</v>
      </c>
      <c r="AW701" s="21">
        <f t="shared" si="1443"/>
        <v>0</v>
      </c>
      <c r="AX701" s="21">
        <f t="shared" si="1444"/>
        <v>0</v>
      </c>
      <c r="AY701" s="21">
        <f t="shared" si="1445"/>
        <v>11.2</v>
      </c>
      <c r="AZ701" s="21">
        <f t="shared" si="1446"/>
        <v>12.4</v>
      </c>
      <c r="BA701" s="21">
        <f t="shared" si="1447"/>
        <v>14.830294367977704</v>
      </c>
      <c r="BB701" s="21">
        <f t="shared" si="1448"/>
        <v>17.507042662743135</v>
      </c>
      <c r="BC701" s="21">
        <f t="shared" si="1449"/>
        <v>10.086838632764353</v>
      </c>
      <c r="BD701" s="21">
        <f t="shared" si="1450"/>
        <v>31.994190642116049</v>
      </c>
      <c r="BE701" s="21">
        <f t="shared" si="1451"/>
        <v>42.374181945439965</v>
      </c>
      <c r="BF701" s="21">
        <f t="shared" si="1452"/>
        <v>15.506880870369685</v>
      </c>
      <c r="BG701" s="21">
        <f t="shared" si="1453"/>
        <v>24.821620526440981</v>
      </c>
      <c r="BH701" s="21">
        <f t="shared" si="1454"/>
        <v>7.9077165586636173</v>
      </c>
      <c r="BI701" s="21">
        <f t="shared" si="1455"/>
        <v>16.363079727378086</v>
      </c>
      <c r="BJ701" s="21">
        <f t="shared" si="1456"/>
        <v>17.535137258834627</v>
      </c>
      <c r="BK701" s="17">
        <f t="shared" si="1457"/>
        <v>0</v>
      </c>
      <c r="BL701" s="22">
        <f t="shared" si="1458"/>
        <v>0</v>
      </c>
      <c r="BM701" s="22">
        <f t="shared" si="1459"/>
        <v>142.11463254620395</v>
      </c>
      <c r="BN701" s="22">
        <f t="shared" si="1460"/>
        <v>0</v>
      </c>
      <c r="BO701" s="22">
        <f t="shared" si="1461"/>
        <v>0</v>
      </c>
      <c r="BP701" s="22">
        <f t="shared" si="1462"/>
        <v>0</v>
      </c>
      <c r="BQ701" s="22">
        <f t="shared" si="1463"/>
        <v>0</v>
      </c>
      <c r="BR701" s="22">
        <f t="shared" si="1464"/>
        <v>0</v>
      </c>
      <c r="BS701" s="22">
        <f t="shared" si="1465"/>
        <v>0</v>
      </c>
      <c r="BT701" s="22">
        <f t="shared" si="1466"/>
        <v>0</v>
      </c>
      <c r="BU701" s="22">
        <f t="shared" si="1467"/>
        <v>0</v>
      </c>
      <c r="BV701" s="22">
        <f t="shared" si="1468"/>
        <v>0</v>
      </c>
      <c r="BW701" s="22">
        <f t="shared" si="1469"/>
        <v>0</v>
      </c>
      <c r="BX701" s="22">
        <f t="shared" si="1470"/>
        <v>0</v>
      </c>
      <c r="BY701" s="22">
        <f t="shared" si="1471"/>
        <v>0</v>
      </c>
      <c r="BZ701" s="22">
        <f t="shared" si="1472"/>
        <v>7.152768</v>
      </c>
      <c r="CA701" s="22">
        <f t="shared" si="1473"/>
        <v>7.9191360000000008</v>
      </c>
      <c r="CB701" s="22">
        <f t="shared" si="1474"/>
        <v>9.4712191951652809</v>
      </c>
      <c r="CC701" s="22">
        <f t="shared" si="1475"/>
        <v>11.180697726134277</v>
      </c>
      <c r="CD701" s="22">
        <f t="shared" si="1476"/>
        <v>6.4418586244286278</v>
      </c>
      <c r="CE701" s="22">
        <f t="shared" si="1477"/>
        <v>20.432769911680996</v>
      </c>
      <c r="CF701" s="22">
        <f t="shared" si="1478"/>
        <v>27.06184755763578</v>
      </c>
      <c r="CG701" s="22">
        <f t="shared" si="1479"/>
        <v>9.9033143990528956</v>
      </c>
      <c r="CH701" s="22">
        <f t="shared" si="1480"/>
        <v>15.852079733006269</v>
      </c>
      <c r="CI701" s="22">
        <f t="shared" si="1481"/>
        <v>5.0501841030249324</v>
      </c>
      <c r="CJ701" s="22">
        <f t="shared" si="1482"/>
        <v>10.450117237092742</v>
      </c>
      <c r="CK701" s="22">
        <f t="shared" si="1483"/>
        <v>11.198640058982146</v>
      </c>
    </row>
    <row r="702" spans="1:89" x14ac:dyDescent="0.25">
      <c r="A702" t="str">
        <f>VLOOKUP($C702,'Tech Pallet'!$A:$J,10,0)</f>
        <v>PIC</v>
      </c>
      <c r="B702" s="30" t="str">
        <f>VLOOKUP(C702,'Tech Pallet'!A:I,3,0)</f>
        <v>BJ PTS</v>
      </c>
      <c r="C702" s="12">
        <f>VLOOKUP($D702,'DU -UCC'!B:C,2,0)</f>
        <v>62697528</v>
      </c>
      <c r="D702" s="94">
        <v>10076840002280</v>
      </c>
      <c r="E702" s="95" t="s">
        <v>334</v>
      </c>
      <c r="S702" s="95">
        <v>8282</v>
      </c>
      <c r="T702" s="95">
        <v>6857</v>
      </c>
      <c r="U702" s="95">
        <v>11294.962414688671</v>
      </c>
      <c r="V702" s="95">
        <v>8606.0790093077831</v>
      </c>
      <c r="W702" s="95">
        <v>9750.5351115237881</v>
      </c>
      <c r="X702" s="95">
        <v>10101.56871532872</v>
      </c>
      <c r="Y702" s="95">
        <v>9573.8599883984498</v>
      </c>
      <c r="Z702" s="95">
        <v>10107.185337053725</v>
      </c>
      <c r="AA702" s="95">
        <v>8294.0484708733838</v>
      </c>
      <c r="AB702" s="95">
        <v>6545.9241710516144</v>
      </c>
      <c r="AC702" s="95">
        <v>7673.2658911667613</v>
      </c>
      <c r="AD702" s="95">
        <v>6760.9538474616211</v>
      </c>
      <c r="AE702" s="23">
        <f t="shared" si="1427"/>
        <v>103847.38295685453</v>
      </c>
      <c r="AF702">
        <f>VLOOKUP($C702,'Tech Pallet'!$A:$I,9,0)</f>
        <v>240</v>
      </c>
      <c r="AG702">
        <f>VLOOKUP($C702,'Tech Pallet'!$A:$H,8,0)</f>
        <v>3.7839999999999996E-3</v>
      </c>
      <c r="AH702" s="25">
        <f t="shared" si="1428"/>
        <v>0</v>
      </c>
      <c r="AI702" s="25">
        <f t="shared" si="1429"/>
        <v>103847.38295685453</v>
      </c>
      <c r="AJ702" s="8">
        <f t="shared" si="1430"/>
        <v>0</v>
      </c>
      <c r="AK702" s="21">
        <f t="shared" si="1431"/>
        <v>0</v>
      </c>
      <c r="AL702" s="20">
        <f t="shared" si="1432"/>
        <v>432.6974289868939</v>
      </c>
      <c r="AM702" s="21">
        <f t="shared" si="1433"/>
        <v>0</v>
      </c>
      <c r="AN702" s="21">
        <f t="shared" si="1434"/>
        <v>0</v>
      </c>
      <c r="AO702" s="21">
        <f t="shared" si="1435"/>
        <v>0</v>
      </c>
      <c r="AP702" s="21">
        <f t="shared" si="1436"/>
        <v>0</v>
      </c>
      <c r="AQ702" s="21">
        <f t="shared" si="1437"/>
        <v>0</v>
      </c>
      <c r="AR702" s="21">
        <f t="shared" si="1438"/>
        <v>0</v>
      </c>
      <c r="AS702" s="21">
        <f t="shared" si="1439"/>
        <v>0</v>
      </c>
      <c r="AT702" s="21">
        <f t="shared" si="1440"/>
        <v>0</v>
      </c>
      <c r="AU702" s="21">
        <f t="shared" si="1441"/>
        <v>0</v>
      </c>
      <c r="AV702" s="21">
        <f t="shared" si="1442"/>
        <v>0</v>
      </c>
      <c r="AW702" s="21">
        <f t="shared" si="1443"/>
        <v>0</v>
      </c>
      <c r="AX702" s="21">
        <f t="shared" si="1444"/>
        <v>0</v>
      </c>
      <c r="AY702" s="21">
        <f t="shared" si="1445"/>
        <v>34.508333333333333</v>
      </c>
      <c r="AZ702" s="21">
        <f t="shared" si="1446"/>
        <v>28.570833333333333</v>
      </c>
      <c r="BA702" s="21">
        <f t="shared" si="1447"/>
        <v>47.062343394536128</v>
      </c>
      <c r="BB702" s="21">
        <f t="shared" si="1448"/>
        <v>35.858662538782433</v>
      </c>
      <c r="BC702" s="21">
        <f t="shared" si="1449"/>
        <v>40.627229631349117</v>
      </c>
      <c r="BD702" s="21">
        <f t="shared" si="1450"/>
        <v>42.089869647203003</v>
      </c>
      <c r="BE702" s="21">
        <f t="shared" si="1451"/>
        <v>39.891083284993542</v>
      </c>
      <c r="BF702" s="21">
        <f t="shared" si="1452"/>
        <v>42.113272237723855</v>
      </c>
      <c r="BG702" s="21">
        <f t="shared" si="1453"/>
        <v>34.558535295305767</v>
      </c>
      <c r="BH702" s="21">
        <f t="shared" si="1454"/>
        <v>27.274684046048392</v>
      </c>
      <c r="BI702" s="21">
        <f t="shared" si="1455"/>
        <v>31.971941213194839</v>
      </c>
      <c r="BJ702" s="21">
        <f t="shared" si="1456"/>
        <v>28.170641031090089</v>
      </c>
      <c r="BK702" s="17">
        <f t="shared" si="1457"/>
        <v>0</v>
      </c>
      <c r="BL702" s="22">
        <f t="shared" si="1458"/>
        <v>0</v>
      </c>
      <c r="BM702" s="22">
        <f t="shared" si="1459"/>
        <v>392.9584971087375</v>
      </c>
      <c r="BN702" s="22">
        <f t="shared" si="1460"/>
        <v>0</v>
      </c>
      <c r="BO702" s="22">
        <f t="shared" si="1461"/>
        <v>0</v>
      </c>
      <c r="BP702" s="22">
        <f t="shared" si="1462"/>
        <v>0</v>
      </c>
      <c r="BQ702" s="22">
        <f t="shared" si="1463"/>
        <v>0</v>
      </c>
      <c r="BR702" s="22">
        <f t="shared" si="1464"/>
        <v>0</v>
      </c>
      <c r="BS702" s="22">
        <f t="shared" si="1465"/>
        <v>0</v>
      </c>
      <c r="BT702" s="22">
        <f t="shared" si="1466"/>
        <v>0</v>
      </c>
      <c r="BU702" s="22">
        <f t="shared" si="1467"/>
        <v>0</v>
      </c>
      <c r="BV702" s="22">
        <f t="shared" si="1468"/>
        <v>0</v>
      </c>
      <c r="BW702" s="22">
        <f t="shared" si="1469"/>
        <v>0</v>
      </c>
      <c r="BX702" s="22">
        <f t="shared" si="1470"/>
        <v>0</v>
      </c>
      <c r="BY702" s="22">
        <f t="shared" si="1471"/>
        <v>0</v>
      </c>
      <c r="BZ702" s="22">
        <f t="shared" si="1472"/>
        <v>31.339087999999997</v>
      </c>
      <c r="CA702" s="22">
        <f t="shared" si="1473"/>
        <v>25.946887999999998</v>
      </c>
      <c r="CB702" s="22">
        <f t="shared" si="1474"/>
        <v>42.740137777181928</v>
      </c>
      <c r="CC702" s="22">
        <f t="shared" si="1475"/>
        <v>32.565402971220649</v>
      </c>
      <c r="CD702" s="22">
        <f t="shared" si="1476"/>
        <v>36.896024862006009</v>
      </c>
      <c r="CE702" s="22">
        <f t="shared" si="1477"/>
        <v>38.224336018803875</v>
      </c>
      <c r="CF702" s="22">
        <f t="shared" si="1478"/>
        <v>36.227486196099733</v>
      </c>
      <c r="CG702" s="22">
        <f t="shared" si="1479"/>
        <v>38.245589315411287</v>
      </c>
      <c r="CH702" s="22">
        <f t="shared" si="1480"/>
        <v>31.38467941378488</v>
      </c>
      <c r="CI702" s="22">
        <f t="shared" si="1481"/>
        <v>24.769777063259305</v>
      </c>
      <c r="CJ702" s="22">
        <f t="shared" si="1482"/>
        <v>29.035638132175023</v>
      </c>
      <c r="CK702" s="22">
        <f t="shared" si="1483"/>
        <v>25.58344935879477</v>
      </c>
    </row>
    <row r="703" spans="1:89" x14ac:dyDescent="0.25">
      <c r="A703" t="str">
        <f>VLOOKUP($C703,'Tech Pallet'!$A:$J,10,0)</f>
        <v>NOV</v>
      </c>
      <c r="B703" s="30" t="str">
        <f>VLOOKUP(C703,'Tech Pallet'!A:I,3,0)</f>
        <v>KL Mini Cones</v>
      </c>
      <c r="C703" s="12">
        <f>VLOOKUP($D703,'DU -UCC'!B:C,2,0)</f>
        <v>69964646</v>
      </c>
      <c r="D703" s="94">
        <v>10075856000938</v>
      </c>
      <c r="E703" s="95" t="s">
        <v>335</v>
      </c>
      <c r="S703" s="95">
        <v>2214</v>
      </c>
      <c r="T703" s="95">
        <v>4935</v>
      </c>
      <c r="U703" s="95">
        <v>4000.4700000000007</v>
      </c>
      <c r="V703" s="95">
        <v>4790.170000000001</v>
      </c>
      <c r="W703" s="95">
        <v>4974.3200000000006</v>
      </c>
      <c r="X703" s="95">
        <v>4448.6099999999997</v>
      </c>
      <c r="Y703" s="95">
        <v>5240.0200000000004</v>
      </c>
      <c r="Z703" s="95">
        <v>3513.6000000000004</v>
      </c>
      <c r="AA703" s="95">
        <v>4648.8999999999996</v>
      </c>
      <c r="AB703" s="95">
        <v>4196.3100000000004</v>
      </c>
      <c r="AC703" s="95">
        <v>3684.91</v>
      </c>
      <c r="AD703" s="95">
        <v>2734.6900000000005</v>
      </c>
      <c r="AE703" s="23">
        <f t="shared" si="1427"/>
        <v>49381</v>
      </c>
      <c r="AF703">
        <f>VLOOKUP($C703,'Tech Pallet'!$A:$I,9,0)</f>
        <v>180</v>
      </c>
      <c r="AG703">
        <f>VLOOKUP($C703,'Tech Pallet'!$A:$H,8,0)</f>
        <v>2.8799999999999997E-3</v>
      </c>
      <c r="AH703" s="25">
        <f t="shared" si="1428"/>
        <v>0</v>
      </c>
      <c r="AI703" s="25">
        <f t="shared" si="1429"/>
        <v>49381</v>
      </c>
      <c r="AJ703" s="8">
        <f t="shared" si="1430"/>
        <v>0</v>
      </c>
      <c r="AK703" s="21">
        <f t="shared" si="1431"/>
        <v>0</v>
      </c>
      <c r="AL703" s="20">
        <f t="shared" si="1432"/>
        <v>274.3388888888889</v>
      </c>
      <c r="AM703" s="21">
        <f t="shared" si="1433"/>
        <v>0</v>
      </c>
      <c r="AN703" s="21">
        <f t="shared" si="1434"/>
        <v>0</v>
      </c>
      <c r="AO703" s="21">
        <f t="shared" si="1435"/>
        <v>0</v>
      </c>
      <c r="AP703" s="21">
        <f t="shared" si="1436"/>
        <v>0</v>
      </c>
      <c r="AQ703" s="21">
        <f t="shared" si="1437"/>
        <v>0</v>
      </c>
      <c r="AR703" s="21">
        <f t="shared" si="1438"/>
        <v>0</v>
      </c>
      <c r="AS703" s="21">
        <f t="shared" si="1439"/>
        <v>0</v>
      </c>
      <c r="AT703" s="21">
        <f t="shared" si="1440"/>
        <v>0</v>
      </c>
      <c r="AU703" s="21">
        <f t="shared" si="1441"/>
        <v>0</v>
      </c>
      <c r="AV703" s="21">
        <f t="shared" si="1442"/>
        <v>0</v>
      </c>
      <c r="AW703" s="21">
        <f t="shared" si="1443"/>
        <v>0</v>
      </c>
      <c r="AX703" s="21">
        <f t="shared" si="1444"/>
        <v>0</v>
      </c>
      <c r="AY703" s="21">
        <f t="shared" si="1445"/>
        <v>12.3</v>
      </c>
      <c r="AZ703" s="21">
        <f t="shared" si="1446"/>
        <v>27.416666666666668</v>
      </c>
      <c r="BA703" s="21">
        <f t="shared" si="1447"/>
        <v>22.224833333333336</v>
      </c>
      <c r="BB703" s="21">
        <f t="shared" si="1448"/>
        <v>26.61205555555556</v>
      </c>
      <c r="BC703" s="21">
        <f t="shared" si="1449"/>
        <v>27.635111111111115</v>
      </c>
      <c r="BD703" s="21">
        <f t="shared" si="1450"/>
        <v>24.714499999999997</v>
      </c>
      <c r="BE703" s="21">
        <f t="shared" si="1451"/>
        <v>29.111222222222224</v>
      </c>
      <c r="BF703" s="21">
        <f t="shared" si="1452"/>
        <v>19.520000000000003</v>
      </c>
      <c r="BG703" s="21">
        <f t="shared" si="1453"/>
        <v>25.827222222222222</v>
      </c>
      <c r="BH703" s="21">
        <f t="shared" si="1454"/>
        <v>23.312833333333337</v>
      </c>
      <c r="BI703" s="21">
        <f t="shared" si="1455"/>
        <v>20.471722222222223</v>
      </c>
      <c r="BJ703" s="21">
        <f t="shared" si="1456"/>
        <v>15.192722222222224</v>
      </c>
      <c r="BK703" s="17">
        <f t="shared" si="1457"/>
        <v>0</v>
      </c>
      <c r="BL703" s="22">
        <f t="shared" si="1458"/>
        <v>0</v>
      </c>
      <c r="BM703" s="22">
        <f t="shared" si="1459"/>
        <v>142.21727999999999</v>
      </c>
      <c r="BN703" s="22">
        <f t="shared" si="1460"/>
        <v>0</v>
      </c>
      <c r="BO703" s="22">
        <f t="shared" si="1461"/>
        <v>0</v>
      </c>
      <c r="BP703" s="22">
        <f t="shared" si="1462"/>
        <v>0</v>
      </c>
      <c r="BQ703" s="22">
        <f t="shared" si="1463"/>
        <v>0</v>
      </c>
      <c r="BR703" s="22">
        <f t="shared" si="1464"/>
        <v>0</v>
      </c>
      <c r="BS703" s="22">
        <f t="shared" si="1465"/>
        <v>0</v>
      </c>
      <c r="BT703" s="22">
        <f t="shared" si="1466"/>
        <v>0</v>
      </c>
      <c r="BU703" s="22">
        <f t="shared" si="1467"/>
        <v>0</v>
      </c>
      <c r="BV703" s="22">
        <f t="shared" si="1468"/>
        <v>0</v>
      </c>
      <c r="BW703" s="22">
        <f t="shared" si="1469"/>
        <v>0</v>
      </c>
      <c r="BX703" s="22">
        <f t="shared" si="1470"/>
        <v>0</v>
      </c>
      <c r="BY703" s="22">
        <f t="shared" si="1471"/>
        <v>0</v>
      </c>
      <c r="BZ703" s="22">
        <f t="shared" si="1472"/>
        <v>6.3763199999999998</v>
      </c>
      <c r="CA703" s="22">
        <f t="shared" si="1473"/>
        <v>14.212799999999998</v>
      </c>
      <c r="CB703" s="22">
        <f t="shared" si="1474"/>
        <v>11.521353600000001</v>
      </c>
      <c r="CC703" s="22">
        <f t="shared" si="1475"/>
        <v>13.795689600000001</v>
      </c>
      <c r="CD703" s="22">
        <f t="shared" si="1476"/>
        <v>14.3260416</v>
      </c>
      <c r="CE703" s="22">
        <f t="shared" si="1477"/>
        <v>12.811996799999998</v>
      </c>
      <c r="CF703" s="22">
        <f t="shared" si="1478"/>
        <v>15.0912576</v>
      </c>
      <c r="CG703" s="22">
        <f t="shared" si="1479"/>
        <v>10.119168</v>
      </c>
      <c r="CH703" s="22">
        <f t="shared" si="1480"/>
        <v>13.388831999999997</v>
      </c>
      <c r="CI703" s="22">
        <f t="shared" si="1481"/>
        <v>12.0853728</v>
      </c>
      <c r="CJ703" s="22">
        <f t="shared" si="1482"/>
        <v>10.612540799999998</v>
      </c>
      <c r="CK703" s="22">
        <f t="shared" si="1483"/>
        <v>7.8759072000000012</v>
      </c>
    </row>
    <row r="704" spans="1:89" x14ac:dyDescent="0.25">
      <c r="A704" t="str">
        <f>VLOOKUP($C704,'Tech Pallet'!$A:$J,10,0)</f>
        <v>NOV</v>
      </c>
      <c r="B704" s="30" t="str">
        <f>VLOOKUP(C704,'Tech Pallet'!A:I,3,0)</f>
        <v>EDF</v>
      </c>
      <c r="C704" s="12">
        <f>VLOOKUP($D704,'DU -UCC'!B:C,2,0)</f>
        <v>68710277</v>
      </c>
      <c r="D704" s="94">
        <v>10075856012214</v>
      </c>
      <c r="E704" s="95" t="s">
        <v>336</v>
      </c>
      <c r="S704" s="95">
        <v>8664</v>
      </c>
      <c r="T704" s="95">
        <v>10027</v>
      </c>
      <c r="U704" s="95">
        <v>15407.599983009921</v>
      </c>
      <c r="V704" s="95">
        <v>14028.206484554823</v>
      </c>
      <c r="W704" s="95">
        <v>15714.912970799245</v>
      </c>
      <c r="X704" s="95">
        <v>18999.444666406845</v>
      </c>
      <c r="Y704" s="95">
        <v>18504.458896393851</v>
      </c>
      <c r="Z704" s="95">
        <v>15691.667978131369</v>
      </c>
      <c r="AA704" s="95">
        <v>11477.600370663091</v>
      </c>
      <c r="AB704" s="95">
        <v>12151.803126557252</v>
      </c>
      <c r="AC704" s="95">
        <v>8319.9933721503003</v>
      </c>
      <c r="AD704" s="95">
        <v>9062.8273554542448</v>
      </c>
      <c r="AE704" s="23">
        <f t="shared" si="1427"/>
        <v>158049.51520412095</v>
      </c>
      <c r="AF704">
        <f>VLOOKUP($C704,'Tech Pallet'!$A:$I,9,0)</f>
        <v>132</v>
      </c>
      <c r="AG704">
        <f>VLOOKUP($C704,'Tech Pallet'!$A:$H,8,0)</f>
        <v>8.5199999999999998E-3</v>
      </c>
      <c r="AH704" s="25">
        <f t="shared" si="1428"/>
        <v>0</v>
      </c>
      <c r="AI704" s="25">
        <f t="shared" si="1429"/>
        <v>158049.51520412095</v>
      </c>
      <c r="AJ704" s="8">
        <f t="shared" si="1430"/>
        <v>0</v>
      </c>
      <c r="AK704" s="21">
        <f t="shared" si="1431"/>
        <v>0</v>
      </c>
      <c r="AL704" s="20">
        <f t="shared" si="1432"/>
        <v>1197.3448121524314</v>
      </c>
      <c r="AM704" s="21">
        <f t="shared" si="1433"/>
        <v>0</v>
      </c>
      <c r="AN704" s="21">
        <f t="shared" si="1434"/>
        <v>0</v>
      </c>
      <c r="AO704" s="21">
        <f t="shared" si="1435"/>
        <v>0</v>
      </c>
      <c r="AP704" s="21">
        <f t="shared" si="1436"/>
        <v>0</v>
      </c>
      <c r="AQ704" s="21">
        <f t="shared" si="1437"/>
        <v>0</v>
      </c>
      <c r="AR704" s="21">
        <f t="shared" si="1438"/>
        <v>0</v>
      </c>
      <c r="AS704" s="21">
        <f t="shared" si="1439"/>
        <v>0</v>
      </c>
      <c r="AT704" s="21">
        <f t="shared" si="1440"/>
        <v>0</v>
      </c>
      <c r="AU704" s="21">
        <f t="shared" si="1441"/>
        <v>0</v>
      </c>
      <c r="AV704" s="21">
        <f t="shared" si="1442"/>
        <v>0</v>
      </c>
      <c r="AW704" s="21">
        <f t="shared" si="1443"/>
        <v>0</v>
      </c>
      <c r="AX704" s="21">
        <f t="shared" si="1444"/>
        <v>0</v>
      </c>
      <c r="AY704" s="21">
        <f t="shared" si="1445"/>
        <v>65.63636363636364</v>
      </c>
      <c r="AZ704" s="21">
        <f t="shared" si="1446"/>
        <v>75.962121212121218</v>
      </c>
      <c r="BA704" s="21">
        <f t="shared" si="1447"/>
        <v>116.72424229552971</v>
      </c>
      <c r="BB704" s="21">
        <f t="shared" si="1448"/>
        <v>106.27429154965775</v>
      </c>
      <c r="BC704" s="21">
        <f t="shared" si="1449"/>
        <v>119.05237099090337</v>
      </c>
      <c r="BD704" s="21">
        <f t="shared" si="1450"/>
        <v>143.93518686671854</v>
      </c>
      <c r="BE704" s="21">
        <f t="shared" si="1451"/>
        <v>140.18529466965037</v>
      </c>
      <c r="BF704" s="21">
        <f t="shared" si="1452"/>
        <v>118.87627256160128</v>
      </c>
      <c r="BG704" s="21">
        <f t="shared" si="1453"/>
        <v>86.951517959568875</v>
      </c>
      <c r="BH704" s="21">
        <f t="shared" si="1454"/>
        <v>92.059114595130694</v>
      </c>
      <c r="BI704" s="21">
        <f t="shared" si="1455"/>
        <v>63.030252819320459</v>
      </c>
      <c r="BJ704" s="21">
        <f t="shared" si="1456"/>
        <v>68.657782995865489</v>
      </c>
      <c r="BK704" s="17">
        <f t="shared" si="1457"/>
        <v>0</v>
      </c>
      <c r="BL704" s="22">
        <f t="shared" si="1458"/>
        <v>0</v>
      </c>
      <c r="BM704" s="22">
        <f t="shared" si="1459"/>
        <v>1346.5818695391106</v>
      </c>
      <c r="BN704" s="22">
        <f t="shared" si="1460"/>
        <v>0</v>
      </c>
      <c r="BO704" s="22">
        <f t="shared" si="1461"/>
        <v>0</v>
      </c>
      <c r="BP704" s="22">
        <f t="shared" si="1462"/>
        <v>0</v>
      </c>
      <c r="BQ704" s="22">
        <f t="shared" si="1463"/>
        <v>0</v>
      </c>
      <c r="BR704" s="22">
        <f t="shared" si="1464"/>
        <v>0</v>
      </c>
      <c r="BS704" s="22">
        <f t="shared" si="1465"/>
        <v>0</v>
      </c>
      <c r="BT704" s="22">
        <f t="shared" si="1466"/>
        <v>0</v>
      </c>
      <c r="BU704" s="22">
        <f t="shared" si="1467"/>
        <v>0</v>
      </c>
      <c r="BV704" s="22">
        <f t="shared" si="1468"/>
        <v>0</v>
      </c>
      <c r="BW704" s="22">
        <f t="shared" si="1469"/>
        <v>0</v>
      </c>
      <c r="BX704" s="22">
        <f t="shared" si="1470"/>
        <v>0</v>
      </c>
      <c r="BY704" s="22">
        <f t="shared" si="1471"/>
        <v>0</v>
      </c>
      <c r="BZ704" s="22">
        <f t="shared" si="1472"/>
        <v>73.817279999999997</v>
      </c>
      <c r="CA704" s="22">
        <f t="shared" si="1473"/>
        <v>85.430039999999991</v>
      </c>
      <c r="CB704" s="22">
        <f t="shared" si="1474"/>
        <v>131.27275185524454</v>
      </c>
      <c r="CC704" s="22">
        <f t="shared" si="1475"/>
        <v>119.52031924840709</v>
      </c>
      <c r="CD704" s="22">
        <f t="shared" si="1476"/>
        <v>133.89105851120956</v>
      </c>
      <c r="CE704" s="22">
        <f t="shared" si="1477"/>
        <v>161.87526855778631</v>
      </c>
      <c r="CF704" s="22">
        <f t="shared" si="1478"/>
        <v>157.6579897972756</v>
      </c>
      <c r="CG704" s="22">
        <f t="shared" si="1479"/>
        <v>133.69301117367925</v>
      </c>
      <c r="CH704" s="22">
        <f t="shared" si="1480"/>
        <v>97.789155158049539</v>
      </c>
      <c r="CI704" s="22">
        <f t="shared" si="1481"/>
        <v>103.53336263826779</v>
      </c>
      <c r="CJ704" s="22">
        <f t="shared" si="1482"/>
        <v>70.886343530720552</v>
      </c>
      <c r="CK704" s="22">
        <f t="shared" si="1483"/>
        <v>77.21528906847017</v>
      </c>
    </row>
    <row r="705" spans="1:89" x14ac:dyDescent="0.25">
      <c r="A705" t="str">
        <f>VLOOKUP($C705,'Tech Pallet'!$A:$J,10,0)</f>
        <v>NOV</v>
      </c>
      <c r="B705" s="30" t="str">
        <f>VLOOKUP(C705,'Tech Pallet'!A:I,3,0)</f>
        <v>TAL NV</v>
      </c>
      <c r="C705" s="12">
        <f>VLOOKUP($D705,'DU -UCC'!B:C,2,0)</f>
        <v>69981590</v>
      </c>
      <c r="D705" s="94">
        <v>10186852001734</v>
      </c>
      <c r="E705" s="95" t="s">
        <v>337</v>
      </c>
      <c r="S705" s="95">
        <v>1550</v>
      </c>
      <c r="T705" s="95">
        <v>2717</v>
      </c>
      <c r="U705" s="95">
        <v>2000.0000000000007</v>
      </c>
      <c r="V705" s="95">
        <v>0</v>
      </c>
      <c r="W705" s="95">
        <v>0</v>
      </c>
      <c r="X705" s="95">
        <v>0</v>
      </c>
      <c r="Y705" s="95">
        <v>0</v>
      </c>
      <c r="Z705" s="95">
        <v>0</v>
      </c>
      <c r="AA705" s="95">
        <v>0</v>
      </c>
      <c r="AB705" s="95">
        <v>0</v>
      </c>
      <c r="AC705" s="95">
        <v>0</v>
      </c>
      <c r="AD705" s="95">
        <v>0</v>
      </c>
      <c r="AE705" s="23">
        <f t="shared" si="1427"/>
        <v>6267.0000000000009</v>
      </c>
      <c r="AF705">
        <f>VLOOKUP($C705,'Tech Pallet'!$A:$I,9,0)</f>
        <v>176</v>
      </c>
      <c r="AG705">
        <f>VLOOKUP($C705,'Tech Pallet'!$A:$H,8,0)</f>
        <v>1.98E-3</v>
      </c>
      <c r="AH705" s="25">
        <f t="shared" si="1428"/>
        <v>0</v>
      </c>
      <c r="AI705" s="25">
        <f t="shared" si="1429"/>
        <v>6267.0000000000009</v>
      </c>
      <c r="AJ705" s="8">
        <f t="shared" si="1430"/>
        <v>0</v>
      </c>
      <c r="AK705" s="21">
        <f t="shared" si="1431"/>
        <v>0</v>
      </c>
      <c r="AL705" s="20">
        <f t="shared" si="1432"/>
        <v>35.607954545454554</v>
      </c>
      <c r="AM705" s="21">
        <f t="shared" si="1433"/>
        <v>0</v>
      </c>
      <c r="AN705" s="21">
        <f t="shared" si="1434"/>
        <v>0</v>
      </c>
      <c r="AO705" s="21">
        <f t="shared" si="1435"/>
        <v>0</v>
      </c>
      <c r="AP705" s="21">
        <f t="shared" si="1436"/>
        <v>0</v>
      </c>
      <c r="AQ705" s="21">
        <f t="shared" si="1437"/>
        <v>0</v>
      </c>
      <c r="AR705" s="21">
        <f t="shared" si="1438"/>
        <v>0</v>
      </c>
      <c r="AS705" s="21">
        <f t="shared" si="1439"/>
        <v>0</v>
      </c>
      <c r="AT705" s="21">
        <f t="shared" si="1440"/>
        <v>0</v>
      </c>
      <c r="AU705" s="21">
        <f t="shared" si="1441"/>
        <v>0</v>
      </c>
      <c r="AV705" s="21">
        <f t="shared" si="1442"/>
        <v>0</v>
      </c>
      <c r="AW705" s="21">
        <f t="shared" si="1443"/>
        <v>0</v>
      </c>
      <c r="AX705" s="21">
        <f t="shared" si="1444"/>
        <v>0</v>
      </c>
      <c r="AY705" s="21">
        <f t="shared" si="1445"/>
        <v>8.8068181818181817</v>
      </c>
      <c r="AZ705" s="21">
        <f t="shared" si="1446"/>
        <v>15.4375</v>
      </c>
      <c r="BA705" s="21">
        <f t="shared" si="1447"/>
        <v>11.363636363636367</v>
      </c>
      <c r="BB705" s="21">
        <f t="shared" si="1448"/>
        <v>0</v>
      </c>
      <c r="BC705" s="21">
        <f t="shared" si="1449"/>
        <v>0</v>
      </c>
      <c r="BD705" s="21">
        <f t="shared" si="1450"/>
        <v>0</v>
      </c>
      <c r="BE705" s="21">
        <f t="shared" si="1451"/>
        <v>0</v>
      </c>
      <c r="BF705" s="21">
        <f t="shared" si="1452"/>
        <v>0</v>
      </c>
      <c r="BG705" s="21">
        <f t="shared" si="1453"/>
        <v>0</v>
      </c>
      <c r="BH705" s="21">
        <f t="shared" si="1454"/>
        <v>0</v>
      </c>
      <c r="BI705" s="21">
        <f t="shared" si="1455"/>
        <v>0</v>
      </c>
      <c r="BJ705" s="21">
        <f t="shared" si="1456"/>
        <v>0</v>
      </c>
      <c r="BK705" s="17">
        <f t="shared" si="1457"/>
        <v>0</v>
      </c>
      <c r="BL705" s="22">
        <f t="shared" si="1458"/>
        <v>0</v>
      </c>
      <c r="BM705" s="22">
        <f t="shared" si="1459"/>
        <v>12.408660000000001</v>
      </c>
      <c r="BN705" s="22">
        <f t="shared" si="1460"/>
        <v>0</v>
      </c>
      <c r="BO705" s="22">
        <f t="shared" si="1461"/>
        <v>0</v>
      </c>
      <c r="BP705" s="22">
        <f t="shared" si="1462"/>
        <v>0</v>
      </c>
      <c r="BQ705" s="22">
        <f t="shared" si="1463"/>
        <v>0</v>
      </c>
      <c r="BR705" s="22">
        <f t="shared" si="1464"/>
        <v>0</v>
      </c>
      <c r="BS705" s="22">
        <f t="shared" si="1465"/>
        <v>0</v>
      </c>
      <c r="BT705" s="22">
        <f t="shared" si="1466"/>
        <v>0</v>
      </c>
      <c r="BU705" s="22">
        <f t="shared" si="1467"/>
        <v>0</v>
      </c>
      <c r="BV705" s="22">
        <f t="shared" si="1468"/>
        <v>0</v>
      </c>
      <c r="BW705" s="22">
        <f t="shared" si="1469"/>
        <v>0</v>
      </c>
      <c r="BX705" s="22">
        <f t="shared" si="1470"/>
        <v>0</v>
      </c>
      <c r="BY705" s="22">
        <f t="shared" si="1471"/>
        <v>0</v>
      </c>
      <c r="BZ705" s="22">
        <f t="shared" si="1472"/>
        <v>3.069</v>
      </c>
      <c r="CA705" s="22">
        <f t="shared" si="1473"/>
        <v>5.3796600000000003</v>
      </c>
      <c r="CB705" s="22">
        <f t="shared" si="1474"/>
        <v>3.9600000000000013</v>
      </c>
      <c r="CC705" s="22">
        <f t="shared" si="1475"/>
        <v>0</v>
      </c>
      <c r="CD705" s="22">
        <f t="shared" si="1476"/>
        <v>0</v>
      </c>
      <c r="CE705" s="22">
        <f t="shared" si="1477"/>
        <v>0</v>
      </c>
      <c r="CF705" s="22">
        <f t="shared" si="1478"/>
        <v>0</v>
      </c>
      <c r="CG705" s="22">
        <f t="shared" si="1479"/>
        <v>0</v>
      </c>
      <c r="CH705" s="22">
        <f t="shared" si="1480"/>
        <v>0</v>
      </c>
      <c r="CI705" s="22">
        <f t="shared" si="1481"/>
        <v>0</v>
      </c>
      <c r="CJ705" s="22">
        <f t="shared" si="1482"/>
        <v>0</v>
      </c>
      <c r="CK705" s="22">
        <f t="shared" si="1483"/>
        <v>0</v>
      </c>
    </row>
    <row r="706" spans="1:89" x14ac:dyDescent="0.25">
      <c r="A706" t="str">
        <f>VLOOKUP($C706,'Tech Pallet'!$A:$J,10,0)</f>
        <v>PIC</v>
      </c>
      <c r="B706" s="30" t="str">
        <f>VLOOKUP(C706,'Tech Pallet'!A:I,3,0)</f>
        <v>48oz</v>
      </c>
      <c r="C706" s="12">
        <f>VLOOKUP($D706,'DU -UCC'!B:C,2,0)</f>
        <v>68890247</v>
      </c>
      <c r="D706" s="94">
        <v>10077567003260</v>
      </c>
      <c r="E706" s="95" t="s">
        <v>338</v>
      </c>
      <c r="S706" s="95">
        <v>363</v>
      </c>
      <c r="T706" s="95">
        <v>341</v>
      </c>
      <c r="U706" s="95">
        <v>437.32555661482633</v>
      </c>
      <c r="V706" s="95">
        <v>0</v>
      </c>
      <c r="W706" s="95">
        <v>0</v>
      </c>
      <c r="X706" s="95">
        <v>15.401458234835129</v>
      </c>
      <c r="Y706" s="95">
        <v>0</v>
      </c>
      <c r="Z706" s="95">
        <v>0</v>
      </c>
      <c r="AA706" s="95">
        <v>0</v>
      </c>
      <c r="AB706" s="95">
        <v>0</v>
      </c>
      <c r="AC706" s="95">
        <v>0</v>
      </c>
      <c r="AD706" s="95">
        <v>0</v>
      </c>
      <c r="AE706" s="23">
        <f t="shared" si="1427"/>
        <v>1156.7270148496616</v>
      </c>
      <c r="AF706">
        <f>VLOOKUP($C706,'Tech Pallet'!$A:$I,9,0)</f>
        <v>176</v>
      </c>
      <c r="AG706">
        <f>VLOOKUP($C706,'Tech Pallet'!$A:$H,8,0)</f>
        <v>8.5170239596469108E-3</v>
      </c>
      <c r="AH706" s="25">
        <f t="shared" si="1428"/>
        <v>0</v>
      </c>
      <c r="AI706" s="25">
        <f t="shared" si="1429"/>
        <v>1156.7270148496616</v>
      </c>
      <c r="AJ706" s="8">
        <f t="shared" si="1430"/>
        <v>0</v>
      </c>
      <c r="AK706" s="21">
        <f t="shared" si="1431"/>
        <v>0</v>
      </c>
      <c r="AL706" s="20">
        <f t="shared" si="1432"/>
        <v>6.5723125843730772</v>
      </c>
      <c r="AM706" s="21">
        <f t="shared" si="1433"/>
        <v>0</v>
      </c>
      <c r="AN706" s="21">
        <f t="shared" si="1434"/>
        <v>0</v>
      </c>
      <c r="AO706" s="21">
        <f t="shared" si="1435"/>
        <v>0</v>
      </c>
      <c r="AP706" s="21">
        <f t="shared" si="1436"/>
        <v>0</v>
      </c>
      <c r="AQ706" s="21">
        <f t="shared" si="1437"/>
        <v>0</v>
      </c>
      <c r="AR706" s="21">
        <f t="shared" si="1438"/>
        <v>0</v>
      </c>
      <c r="AS706" s="21">
        <f t="shared" si="1439"/>
        <v>0</v>
      </c>
      <c r="AT706" s="21">
        <f t="shared" si="1440"/>
        <v>0</v>
      </c>
      <c r="AU706" s="21">
        <f t="shared" si="1441"/>
        <v>0</v>
      </c>
      <c r="AV706" s="21">
        <f t="shared" si="1442"/>
        <v>0</v>
      </c>
      <c r="AW706" s="21">
        <f t="shared" si="1443"/>
        <v>0</v>
      </c>
      <c r="AX706" s="21">
        <f t="shared" si="1444"/>
        <v>0</v>
      </c>
      <c r="AY706" s="21">
        <f t="shared" si="1445"/>
        <v>2.0625</v>
      </c>
      <c r="AZ706" s="21">
        <f t="shared" si="1446"/>
        <v>1.9375</v>
      </c>
      <c r="BA706" s="21">
        <f t="shared" si="1447"/>
        <v>2.4848042989478767</v>
      </c>
      <c r="BB706" s="21">
        <f t="shared" si="1448"/>
        <v>0</v>
      </c>
      <c r="BC706" s="21">
        <f t="shared" si="1449"/>
        <v>0</v>
      </c>
      <c r="BD706" s="21">
        <f t="shared" si="1450"/>
        <v>8.7508285425199603E-2</v>
      </c>
      <c r="BE706" s="21">
        <f t="shared" si="1451"/>
        <v>0</v>
      </c>
      <c r="BF706" s="21">
        <f t="shared" si="1452"/>
        <v>0</v>
      </c>
      <c r="BG706" s="21">
        <f t="shared" si="1453"/>
        <v>0</v>
      </c>
      <c r="BH706" s="21">
        <f t="shared" si="1454"/>
        <v>0</v>
      </c>
      <c r="BI706" s="21">
        <f t="shared" si="1455"/>
        <v>0</v>
      </c>
      <c r="BJ706" s="21">
        <f t="shared" si="1456"/>
        <v>0</v>
      </c>
      <c r="BK706" s="17">
        <f t="shared" si="1457"/>
        <v>0</v>
      </c>
      <c r="BL706" s="22">
        <f t="shared" si="1458"/>
        <v>0</v>
      </c>
      <c r="BM706" s="22">
        <f t="shared" si="1459"/>
        <v>9.8518717002454164</v>
      </c>
      <c r="BN706" s="22">
        <f t="shared" si="1460"/>
        <v>0</v>
      </c>
      <c r="BO706" s="22">
        <f t="shared" si="1461"/>
        <v>0</v>
      </c>
      <c r="BP706" s="22">
        <f t="shared" si="1462"/>
        <v>0</v>
      </c>
      <c r="BQ706" s="22">
        <f t="shared" si="1463"/>
        <v>0</v>
      </c>
      <c r="BR706" s="22">
        <f t="shared" si="1464"/>
        <v>0</v>
      </c>
      <c r="BS706" s="22">
        <f t="shared" si="1465"/>
        <v>0</v>
      </c>
      <c r="BT706" s="22">
        <f t="shared" si="1466"/>
        <v>0</v>
      </c>
      <c r="BU706" s="22">
        <f t="shared" si="1467"/>
        <v>0</v>
      </c>
      <c r="BV706" s="22">
        <f t="shared" si="1468"/>
        <v>0</v>
      </c>
      <c r="BW706" s="22">
        <f t="shared" si="1469"/>
        <v>0</v>
      </c>
      <c r="BX706" s="22">
        <f t="shared" si="1470"/>
        <v>0</v>
      </c>
      <c r="BY706" s="22">
        <f t="shared" si="1471"/>
        <v>0</v>
      </c>
      <c r="BZ706" s="22">
        <f t="shared" si="1472"/>
        <v>3.0916796973518288</v>
      </c>
      <c r="CA706" s="22">
        <f t="shared" si="1473"/>
        <v>2.9043051702395966</v>
      </c>
      <c r="CB706" s="22">
        <f t="shared" si="1474"/>
        <v>3.7247122438543974</v>
      </c>
      <c r="CC706" s="22">
        <f t="shared" si="1475"/>
        <v>0</v>
      </c>
      <c r="CD706" s="22">
        <f t="shared" si="1476"/>
        <v>0</v>
      </c>
      <c r="CE706" s="22">
        <f t="shared" si="1477"/>
        <v>0.13117458879959201</v>
      </c>
      <c r="CF706" s="22">
        <f t="shared" si="1478"/>
        <v>0</v>
      </c>
      <c r="CG706" s="22">
        <f t="shared" si="1479"/>
        <v>0</v>
      </c>
      <c r="CH706" s="22">
        <f t="shared" si="1480"/>
        <v>0</v>
      </c>
      <c r="CI706" s="22">
        <f t="shared" si="1481"/>
        <v>0</v>
      </c>
      <c r="CJ706" s="22">
        <f t="shared" si="1482"/>
        <v>0</v>
      </c>
      <c r="CK706" s="22">
        <f t="shared" si="1483"/>
        <v>0</v>
      </c>
    </row>
    <row r="707" spans="1:89" x14ac:dyDescent="0.25">
      <c r="A707" t="str">
        <f>VLOOKUP($C707,'Tech Pallet'!$A:$J,10,0)</f>
        <v>NOV</v>
      </c>
      <c r="B707" s="30" t="str">
        <f>VLOOKUP(C707,'Tech Pallet'!A:I,3,0)</f>
        <v>Facepieces</v>
      </c>
      <c r="C707" s="12">
        <f>VLOOKUP($D707,'DU -UCC'!B:C,2,0)</f>
        <v>64779835</v>
      </c>
      <c r="D707" s="94">
        <v>10077567003505</v>
      </c>
      <c r="E707" s="95" t="s">
        <v>339</v>
      </c>
      <c r="S707" s="95">
        <v>1116</v>
      </c>
      <c r="T707" s="95">
        <v>966</v>
      </c>
      <c r="U707" s="95">
        <v>579.84615792019679</v>
      </c>
      <c r="V707" s="95">
        <v>716.34539812388368</v>
      </c>
      <c r="W707" s="95">
        <v>45.402397338755378</v>
      </c>
      <c r="X707" s="95">
        <v>304.53992324347524</v>
      </c>
      <c r="Y707" s="95">
        <v>0.85965268453468013</v>
      </c>
      <c r="Z707" s="95">
        <v>0</v>
      </c>
      <c r="AA707" s="95">
        <v>0</v>
      </c>
      <c r="AB707" s="95">
        <v>0</v>
      </c>
      <c r="AC707" s="95">
        <v>0</v>
      </c>
      <c r="AD707" s="95">
        <v>0</v>
      </c>
      <c r="AE707" s="23">
        <f t="shared" si="1427"/>
        <v>3728.9935293108451</v>
      </c>
      <c r="AF707">
        <f>VLOOKUP($C707,'Tech Pallet'!$A:$I,9,0)</f>
        <v>210</v>
      </c>
      <c r="AG707">
        <f>VLOOKUP($C707,'Tech Pallet'!$A:$H,8,0)</f>
        <v>2E-3</v>
      </c>
      <c r="AH707" s="25">
        <f t="shared" si="1428"/>
        <v>0</v>
      </c>
      <c r="AI707" s="25">
        <f t="shared" si="1429"/>
        <v>3728.9935293108451</v>
      </c>
      <c r="AJ707" s="8">
        <f t="shared" si="1430"/>
        <v>0</v>
      </c>
      <c r="AK707" s="21">
        <f t="shared" si="1431"/>
        <v>0</v>
      </c>
      <c r="AL707" s="20">
        <f t="shared" si="1432"/>
        <v>17.757112044337358</v>
      </c>
      <c r="AM707" s="21">
        <f t="shared" si="1433"/>
        <v>0</v>
      </c>
      <c r="AN707" s="21">
        <f t="shared" si="1434"/>
        <v>0</v>
      </c>
      <c r="AO707" s="21">
        <f t="shared" si="1435"/>
        <v>0</v>
      </c>
      <c r="AP707" s="21">
        <f t="shared" si="1436"/>
        <v>0</v>
      </c>
      <c r="AQ707" s="21">
        <f t="shared" si="1437"/>
        <v>0</v>
      </c>
      <c r="AR707" s="21">
        <f t="shared" si="1438"/>
        <v>0</v>
      </c>
      <c r="AS707" s="21">
        <f t="shared" si="1439"/>
        <v>0</v>
      </c>
      <c r="AT707" s="21">
        <f t="shared" si="1440"/>
        <v>0</v>
      </c>
      <c r="AU707" s="21">
        <f t="shared" si="1441"/>
        <v>0</v>
      </c>
      <c r="AV707" s="21">
        <f t="shared" si="1442"/>
        <v>0</v>
      </c>
      <c r="AW707" s="21">
        <f t="shared" si="1443"/>
        <v>0</v>
      </c>
      <c r="AX707" s="21">
        <f t="shared" si="1444"/>
        <v>0</v>
      </c>
      <c r="AY707" s="21">
        <f t="shared" si="1445"/>
        <v>5.3142857142857141</v>
      </c>
      <c r="AZ707" s="21">
        <f t="shared" si="1446"/>
        <v>4.5999999999999996</v>
      </c>
      <c r="BA707" s="21">
        <f t="shared" si="1447"/>
        <v>2.7611721805723657</v>
      </c>
      <c r="BB707" s="21">
        <f t="shared" si="1448"/>
        <v>3.4111685624946841</v>
      </c>
      <c r="BC707" s="21">
        <f t="shared" si="1449"/>
        <v>0.21620189208931131</v>
      </c>
      <c r="BD707" s="21">
        <f t="shared" si="1450"/>
        <v>1.4501901106832153</v>
      </c>
      <c r="BE707" s="21">
        <f t="shared" si="1451"/>
        <v>4.093584212069905E-3</v>
      </c>
      <c r="BF707" s="21">
        <f t="shared" si="1452"/>
        <v>0</v>
      </c>
      <c r="BG707" s="21">
        <f t="shared" si="1453"/>
        <v>0</v>
      </c>
      <c r="BH707" s="21">
        <f t="shared" si="1454"/>
        <v>0</v>
      </c>
      <c r="BI707" s="21">
        <f t="shared" si="1455"/>
        <v>0</v>
      </c>
      <c r="BJ707" s="21">
        <f t="shared" si="1456"/>
        <v>0</v>
      </c>
      <c r="BK707" s="17">
        <f t="shared" si="1457"/>
        <v>0</v>
      </c>
      <c r="BL707" s="22">
        <f t="shared" si="1458"/>
        <v>0</v>
      </c>
      <c r="BM707" s="22">
        <f t="shared" si="1459"/>
        <v>7.4579870586216908</v>
      </c>
      <c r="BN707" s="22">
        <f t="shared" si="1460"/>
        <v>0</v>
      </c>
      <c r="BO707" s="22">
        <f t="shared" si="1461"/>
        <v>0</v>
      </c>
      <c r="BP707" s="22">
        <f t="shared" si="1462"/>
        <v>0</v>
      </c>
      <c r="BQ707" s="22">
        <f t="shared" si="1463"/>
        <v>0</v>
      </c>
      <c r="BR707" s="22">
        <f t="shared" si="1464"/>
        <v>0</v>
      </c>
      <c r="BS707" s="22">
        <f t="shared" si="1465"/>
        <v>0</v>
      </c>
      <c r="BT707" s="22">
        <f t="shared" si="1466"/>
        <v>0</v>
      </c>
      <c r="BU707" s="22">
        <f t="shared" si="1467"/>
        <v>0</v>
      </c>
      <c r="BV707" s="22">
        <f t="shared" si="1468"/>
        <v>0</v>
      </c>
      <c r="BW707" s="22">
        <f t="shared" si="1469"/>
        <v>0</v>
      </c>
      <c r="BX707" s="22">
        <f t="shared" si="1470"/>
        <v>0</v>
      </c>
      <c r="BY707" s="22">
        <f t="shared" si="1471"/>
        <v>0</v>
      </c>
      <c r="BZ707" s="22">
        <f t="shared" si="1472"/>
        <v>2.2320000000000002</v>
      </c>
      <c r="CA707" s="22">
        <f t="shared" si="1473"/>
        <v>1.9319999999999999</v>
      </c>
      <c r="CB707" s="22">
        <f t="shared" si="1474"/>
        <v>1.1596923158403936</v>
      </c>
      <c r="CC707" s="22">
        <f t="shared" si="1475"/>
        <v>1.4326907962477673</v>
      </c>
      <c r="CD707" s="22">
        <f t="shared" si="1476"/>
        <v>9.0804794677510764E-2</v>
      </c>
      <c r="CE707" s="22">
        <f t="shared" si="1477"/>
        <v>0.60907984648695046</v>
      </c>
      <c r="CF707" s="22">
        <f t="shared" si="1478"/>
        <v>1.7193053690693603E-3</v>
      </c>
      <c r="CG707" s="22">
        <f t="shared" si="1479"/>
        <v>0</v>
      </c>
      <c r="CH707" s="22">
        <f t="shared" si="1480"/>
        <v>0</v>
      </c>
      <c r="CI707" s="22">
        <f t="shared" si="1481"/>
        <v>0</v>
      </c>
      <c r="CJ707" s="22">
        <f t="shared" si="1482"/>
        <v>0</v>
      </c>
      <c r="CK707" s="22">
        <f t="shared" si="1483"/>
        <v>0</v>
      </c>
    </row>
    <row r="708" spans="1:89" x14ac:dyDescent="0.25">
      <c r="A708" t="str">
        <f>VLOOKUP($C708,'Tech Pallet'!$A:$J,10,0)</f>
        <v>NOV</v>
      </c>
      <c r="B708" s="30" t="str">
        <f>VLOOKUP(C708,'Tech Pallet'!A:I,3,0)</f>
        <v>Facepieces</v>
      </c>
      <c r="C708" s="12">
        <f>VLOOKUP($D708,'DU -UCC'!B:C,2,0)</f>
        <v>64403162</v>
      </c>
      <c r="D708" s="94">
        <v>10077567004113</v>
      </c>
      <c r="E708" s="95" t="s">
        <v>340</v>
      </c>
      <c r="S708" s="95">
        <v>240</v>
      </c>
      <c r="T708" s="95">
        <v>30</v>
      </c>
      <c r="U708" s="95">
        <v>75.77311574589001</v>
      </c>
      <c r="V708" s="95">
        <v>1342.676765524388</v>
      </c>
      <c r="W708" s="95">
        <v>203.19777307026723</v>
      </c>
      <c r="X708" s="95">
        <v>0</v>
      </c>
      <c r="Y708" s="95">
        <v>780.89</v>
      </c>
      <c r="Z708" s="95">
        <v>300.31999999999994</v>
      </c>
      <c r="AA708" s="95">
        <v>304.44</v>
      </c>
      <c r="AB708" s="95">
        <v>44.680000000000021</v>
      </c>
      <c r="AC708" s="95">
        <v>184.96000000000004</v>
      </c>
      <c r="AD708" s="95">
        <v>238.7</v>
      </c>
      <c r="AE708" s="23">
        <f t="shared" si="1427"/>
        <v>3745.6376543405449</v>
      </c>
      <c r="AF708">
        <f>VLOOKUP($C708,'Tech Pallet'!$A:$I,9,0)</f>
        <v>195</v>
      </c>
      <c r="AG708">
        <f>VLOOKUP($C708,'Tech Pallet'!$A:$H,8,0)</f>
        <v>2.16E-3</v>
      </c>
      <c r="AH708" s="25">
        <f t="shared" si="1428"/>
        <v>0</v>
      </c>
      <c r="AI708" s="25">
        <f t="shared" si="1429"/>
        <v>3745.6376543405449</v>
      </c>
      <c r="AJ708" s="8">
        <f t="shared" si="1430"/>
        <v>0</v>
      </c>
      <c r="AK708" s="21">
        <f t="shared" si="1431"/>
        <v>0</v>
      </c>
      <c r="AL708" s="20">
        <f t="shared" si="1432"/>
        <v>19.208398227387409</v>
      </c>
      <c r="AM708" s="21">
        <f t="shared" si="1433"/>
        <v>0</v>
      </c>
      <c r="AN708" s="21">
        <f t="shared" si="1434"/>
        <v>0</v>
      </c>
      <c r="AO708" s="21">
        <f t="shared" si="1435"/>
        <v>0</v>
      </c>
      <c r="AP708" s="21">
        <f t="shared" si="1436"/>
        <v>0</v>
      </c>
      <c r="AQ708" s="21">
        <f t="shared" si="1437"/>
        <v>0</v>
      </c>
      <c r="AR708" s="21">
        <f t="shared" si="1438"/>
        <v>0</v>
      </c>
      <c r="AS708" s="21">
        <f t="shared" si="1439"/>
        <v>0</v>
      </c>
      <c r="AT708" s="21">
        <f t="shared" si="1440"/>
        <v>0</v>
      </c>
      <c r="AU708" s="21">
        <f t="shared" si="1441"/>
        <v>0</v>
      </c>
      <c r="AV708" s="21">
        <f t="shared" si="1442"/>
        <v>0</v>
      </c>
      <c r="AW708" s="21">
        <f t="shared" si="1443"/>
        <v>0</v>
      </c>
      <c r="AX708" s="21">
        <f t="shared" si="1444"/>
        <v>0</v>
      </c>
      <c r="AY708" s="21">
        <f t="shared" si="1445"/>
        <v>1.2307692307692308</v>
      </c>
      <c r="AZ708" s="21">
        <f t="shared" si="1446"/>
        <v>0.15384615384615385</v>
      </c>
      <c r="BA708" s="21">
        <f t="shared" si="1447"/>
        <v>0.38858008074815392</v>
      </c>
      <c r="BB708" s="21">
        <f t="shared" si="1448"/>
        <v>6.8855218744840405</v>
      </c>
      <c r="BC708" s="21">
        <f t="shared" si="1449"/>
        <v>1.0420398618988063</v>
      </c>
      <c r="BD708" s="21">
        <f t="shared" si="1450"/>
        <v>0</v>
      </c>
      <c r="BE708" s="21">
        <f t="shared" si="1451"/>
        <v>4.0045641025641023</v>
      </c>
      <c r="BF708" s="21">
        <f t="shared" si="1452"/>
        <v>1.5401025641025639</v>
      </c>
      <c r="BG708" s="21">
        <f t="shared" si="1453"/>
        <v>1.5612307692307692</v>
      </c>
      <c r="BH708" s="21">
        <f t="shared" si="1454"/>
        <v>0.22912820512820523</v>
      </c>
      <c r="BI708" s="21">
        <f t="shared" si="1455"/>
        <v>0.94851282051282071</v>
      </c>
      <c r="BJ708" s="21">
        <f t="shared" si="1456"/>
        <v>1.224102564102564</v>
      </c>
      <c r="BK708" s="17">
        <f t="shared" si="1457"/>
        <v>0</v>
      </c>
      <c r="BL708" s="22">
        <f t="shared" si="1458"/>
        <v>0</v>
      </c>
      <c r="BM708" s="22">
        <f t="shared" si="1459"/>
        <v>8.0905773333755775</v>
      </c>
      <c r="BN708" s="22">
        <f t="shared" si="1460"/>
        <v>0</v>
      </c>
      <c r="BO708" s="22">
        <f t="shared" si="1461"/>
        <v>0</v>
      </c>
      <c r="BP708" s="22">
        <f t="shared" si="1462"/>
        <v>0</v>
      </c>
      <c r="BQ708" s="22">
        <f t="shared" si="1463"/>
        <v>0</v>
      </c>
      <c r="BR708" s="22">
        <f t="shared" si="1464"/>
        <v>0</v>
      </c>
      <c r="BS708" s="22">
        <f t="shared" si="1465"/>
        <v>0</v>
      </c>
      <c r="BT708" s="22">
        <f t="shared" si="1466"/>
        <v>0</v>
      </c>
      <c r="BU708" s="22">
        <f t="shared" si="1467"/>
        <v>0</v>
      </c>
      <c r="BV708" s="22">
        <f t="shared" si="1468"/>
        <v>0</v>
      </c>
      <c r="BW708" s="22">
        <f t="shared" si="1469"/>
        <v>0</v>
      </c>
      <c r="BX708" s="22">
        <f t="shared" si="1470"/>
        <v>0</v>
      </c>
      <c r="BY708" s="22">
        <f t="shared" si="1471"/>
        <v>0</v>
      </c>
      <c r="BZ708" s="22">
        <f t="shared" si="1472"/>
        <v>0.51839999999999997</v>
      </c>
      <c r="CA708" s="22">
        <f t="shared" si="1473"/>
        <v>6.4799999999999996E-2</v>
      </c>
      <c r="CB708" s="22">
        <f t="shared" si="1474"/>
        <v>0.16366993001112243</v>
      </c>
      <c r="CC708" s="22">
        <f t="shared" si="1475"/>
        <v>2.900181813532678</v>
      </c>
      <c r="CD708" s="22">
        <f t="shared" si="1476"/>
        <v>0.43890718983177723</v>
      </c>
      <c r="CE708" s="22">
        <f t="shared" si="1477"/>
        <v>0</v>
      </c>
      <c r="CF708" s="22">
        <f t="shared" si="1478"/>
        <v>1.6867224000000001</v>
      </c>
      <c r="CG708" s="22">
        <f t="shared" si="1479"/>
        <v>0.64869119999999991</v>
      </c>
      <c r="CH708" s="22">
        <f t="shared" si="1480"/>
        <v>0.65759040000000002</v>
      </c>
      <c r="CI708" s="22">
        <f t="shared" si="1481"/>
        <v>9.6508800000000047E-2</v>
      </c>
      <c r="CJ708" s="22">
        <f t="shared" si="1482"/>
        <v>0.39951360000000008</v>
      </c>
      <c r="CK708" s="22">
        <f t="shared" si="1483"/>
        <v>0.51559199999999994</v>
      </c>
    </row>
    <row r="709" spans="1:89" x14ac:dyDescent="0.25">
      <c r="A709" t="str">
        <f>VLOOKUP($C709,'Tech Pallet'!$A:$J,10,0)</f>
        <v>PIC</v>
      </c>
      <c r="B709" s="30" t="str">
        <f>VLOOKUP(C709,'Tech Pallet'!A:I,3,0)</f>
        <v>BJ PTS</v>
      </c>
      <c r="C709" s="12">
        <f>VLOOKUP($D709,'DU -UCC'!B:C,2,0)</f>
        <v>68940226</v>
      </c>
      <c r="D709" s="94">
        <v>10076840003850</v>
      </c>
      <c r="E709" s="95" t="s">
        <v>341</v>
      </c>
      <c r="S709" s="95">
        <v>4504</v>
      </c>
      <c r="T709" s="95">
        <v>2541</v>
      </c>
      <c r="U709" s="95">
        <v>6802.8771913864366</v>
      </c>
      <c r="V709" s="95">
        <v>3944.7149628973034</v>
      </c>
      <c r="W709" s="95">
        <v>5371.6299847861847</v>
      </c>
      <c r="X709" s="95">
        <v>6900.4338338570169</v>
      </c>
      <c r="Y709" s="95">
        <v>6720.2722188455919</v>
      </c>
      <c r="Z709" s="95">
        <v>6426.1623963605425</v>
      </c>
      <c r="AA709" s="95">
        <v>4924.4597446602693</v>
      </c>
      <c r="AB709" s="95">
        <v>4431.997433400913</v>
      </c>
      <c r="AC709" s="95">
        <v>4159.9111631053884</v>
      </c>
      <c r="AD709" s="95">
        <v>3257.6792015821347</v>
      </c>
      <c r="AE709" s="23">
        <f t="shared" si="1427"/>
        <v>59985.13813088178</v>
      </c>
      <c r="AF709">
        <f>VLOOKUP($C709,'Tech Pallet'!$A:$I,9,0)</f>
        <v>240</v>
      </c>
      <c r="AG709">
        <f>VLOOKUP($C709,'Tech Pallet'!$A:$H,8,0)</f>
        <v>3.7839999999999996E-3</v>
      </c>
      <c r="AH709" s="25">
        <f t="shared" si="1428"/>
        <v>0</v>
      </c>
      <c r="AI709" s="25">
        <f t="shared" si="1429"/>
        <v>59985.13813088178</v>
      </c>
      <c r="AJ709" s="8">
        <f t="shared" si="1430"/>
        <v>0</v>
      </c>
      <c r="AK709" s="21">
        <f t="shared" si="1431"/>
        <v>0</v>
      </c>
      <c r="AL709" s="20">
        <f t="shared" si="1432"/>
        <v>249.93807554534075</v>
      </c>
      <c r="AM709" s="21">
        <f t="shared" si="1433"/>
        <v>0</v>
      </c>
      <c r="AN709" s="21">
        <f t="shared" si="1434"/>
        <v>0</v>
      </c>
      <c r="AO709" s="21">
        <f t="shared" si="1435"/>
        <v>0</v>
      </c>
      <c r="AP709" s="21">
        <f t="shared" si="1436"/>
        <v>0</v>
      </c>
      <c r="AQ709" s="21">
        <f t="shared" si="1437"/>
        <v>0</v>
      </c>
      <c r="AR709" s="21">
        <f t="shared" si="1438"/>
        <v>0</v>
      </c>
      <c r="AS709" s="21">
        <f t="shared" si="1439"/>
        <v>0</v>
      </c>
      <c r="AT709" s="21">
        <f t="shared" si="1440"/>
        <v>0</v>
      </c>
      <c r="AU709" s="21">
        <f t="shared" si="1441"/>
        <v>0</v>
      </c>
      <c r="AV709" s="21">
        <f t="shared" si="1442"/>
        <v>0</v>
      </c>
      <c r="AW709" s="21">
        <f t="shared" si="1443"/>
        <v>0</v>
      </c>
      <c r="AX709" s="21">
        <f t="shared" si="1444"/>
        <v>0</v>
      </c>
      <c r="AY709" s="21">
        <f t="shared" si="1445"/>
        <v>18.766666666666666</v>
      </c>
      <c r="AZ709" s="21">
        <f t="shared" si="1446"/>
        <v>10.5875</v>
      </c>
      <c r="BA709" s="21">
        <f t="shared" si="1447"/>
        <v>28.345321630776819</v>
      </c>
      <c r="BB709" s="21">
        <f t="shared" si="1448"/>
        <v>16.43631234540543</v>
      </c>
      <c r="BC709" s="21">
        <f t="shared" si="1449"/>
        <v>22.381791603275769</v>
      </c>
      <c r="BD709" s="21">
        <f t="shared" si="1450"/>
        <v>28.751807641070904</v>
      </c>
      <c r="BE709" s="21">
        <f t="shared" si="1451"/>
        <v>28.001134245189967</v>
      </c>
      <c r="BF709" s="21">
        <f t="shared" si="1452"/>
        <v>26.775676651502259</v>
      </c>
      <c r="BG709" s="21">
        <f t="shared" si="1453"/>
        <v>20.518582269417788</v>
      </c>
      <c r="BH709" s="21">
        <f t="shared" si="1454"/>
        <v>18.466655972503805</v>
      </c>
      <c r="BI709" s="21">
        <f t="shared" si="1455"/>
        <v>17.332963179605784</v>
      </c>
      <c r="BJ709" s="21">
        <f t="shared" si="1456"/>
        <v>13.573663339925561</v>
      </c>
      <c r="BK709" s="17">
        <f t="shared" si="1457"/>
        <v>0</v>
      </c>
      <c r="BL709" s="22">
        <f t="shared" si="1458"/>
        <v>0</v>
      </c>
      <c r="BM709" s="22">
        <f t="shared" si="1459"/>
        <v>226.98376268725664</v>
      </c>
      <c r="BN709" s="22">
        <f t="shared" si="1460"/>
        <v>0</v>
      </c>
      <c r="BO709" s="22">
        <f t="shared" si="1461"/>
        <v>0</v>
      </c>
      <c r="BP709" s="22">
        <f t="shared" si="1462"/>
        <v>0</v>
      </c>
      <c r="BQ709" s="22">
        <f t="shared" si="1463"/>
        <v>0</v>
      </c>
      <c r="BR709" s="22">
        <f t="shared" si="1464"/>
        <v>0</v>
      </c>
      <c r="BS709" s="22">
        <f t="shared" si="1465"/>
        <v>0</v>
      </c>
      <c r="BT709" s="22">
        <f t="shared" si="1466"/>
        <v>0</v>
      </c>
      <c r="BU709" s="22">
        <f t="shared" si="1467"/>
        <v>0</v>
      </c>
      <c r="BV709" s="22">
        <f t="shared" si="1468"/>
        <v>0</v>
      </c>
      <c r="BW709" s="22">
        <f t="shared" si="1469"/>
        <v>0</v>
      </c>
      <c r="BX709" s="22">
        <f t="shared" si="1470"/>
        <v>0</v>
      </c>
      <c r="BY709" s="22">
        <f t="shared" si="1471"/>
        <v>0</v>
      </c>
      <c r="BZ709" s="22">
        <f t="shared" si="1472"/>
        <v>17.043135999999997</v>
      </c>
      <c r="CA709" s="22">
        <f t="shared" si="1473"/>
        <v>9.615143999999999</v>
      </c>
      <c r="CB709" s="22">
        <f t="shared" si="1474"/>
        <v>25.742087292206275</v>
      </c>
      <c r="CC709" s="22">
        <f t="shared" si="1475"/>
        <v>14.926801419603395</v>
      </c>
      <c r="CD709" s="22">
        <f t="shared" si="1476"/>
        <v>20.326247862430922</v>
      </c>
      <c r="CE709" s="22">
        <f t="shared" si="1477"/>
        <v>26.11124162731495</v>
      </c>
      <c r="CF709" s="22">
        <f t="shared" si="1478"/>
        <v>25.429510076111718</v>
      </c>
      <c r="CG709" s="22">
        <f t="shared" si="1479"/>
        <v>24.316598507828289</v>
      </c>
      <c r="CH709" s="22">
        <f t="shared" si="1480"/>
        <v>18.634155673794456</v>
      </c>
      <c r="CI709" s="22">
        <f t="shared" si="1481"/>
        <v>16.770678287989053</v>
      </c>
      <c r="CJ709" s="22">
        <f t="shared" si="1482"/>
        <v>15.741103841190787</v>
      </c>
      <c r="CK709" s="22">
        <f t="shared" si="1483"/>
        <v>12.327058098786797</v>
      </c>
    </row>
    <row r="710" spans="1:89" x14ac:dyDescent="0.25">
      <c r="A710" t="str">
        <f>VLOOKUP($C710,'Tech Pallet'!$A:$J,10,0)</f>
        <v>NOV</v>
      </c>
      <c r="B710" s="30" t="str">
        <f>VLOOKUP(C710,'Tech Pallet'!A:I,3,0)</f>
        <v>Other</v>
      </c>
      <c r="C710" s="12">
        <f>VLOOKUP($D710,'DU -UCC'!B:C,2,0)</f>
        <v>64410857</v>
      </c>
      <c r="D710" s="94">
        <v>10041000009768</v>
      </c>
      <c r="E710" s="95" t="s">
        <v>342</v>
      </c>
      <c r="S710" s="95">
        <v>3240</v>
      </c>
      <c r="T710" s="95">
        <v>1110</v>
      </c>
      <c r="U710" s="95">
        <v>1635.6354387769543</v>
      </c>
      <c r="V710" s="95">
        <v>2709.6684121381809</v>
      </c>
      <c r="W710" s="95">
        <v>2393.9508775539098</v>
      </c>
      <c r="X710" s="95">
        <v>2745.3278454447318</v>
      </c>
      <c r="Y710" s="95">
        <v>3429.9601924344397</v>
      </c>
      <c r="Z710" s="95">
        <v>2831.2299710910838</v>
      </c>
      <c r="AA710" s="95">
        <v>2152.7022367830891</v>
      </c>
      <c r="AB710" s="95">
        <v>1721.3281273962775</v>
      </c>
      <c r="AC710" s="95">
        <v>834.38997109108413</v>
      </c>
      <c r="AD710" s="95">
        <v>1017.0322367830888</v>
      </c>
      <c r="AE710" s="23">
        <f t="shared" si="1427"/>
        <v>25821.225309492842</v>
      </c>
      <c r="AF710">
        <f>VLOOKUP($C710,'Tech Pallet'!$A:$I,9,0)</f>
        <v>135</v>
      </c>
      <c r="AG710">
        <f>VLOOKUP($C710,'Tech Pallet'!$A:$H,8,0)</f>
        <v>2.0800000000000003E-3</v>
      </c>
      <c r="AH710" s="25">
        <f t="shared" si="1428"/>
        <v>0</v>
      </c>
      <c r="AI710" s="25">
        <f t="shared" si="1429"/>
        <v>25821.225309492842</v>
      </c>
      <c r="AJ710" s="8">
        <f t="shared" si="1430"/>
        <v>0</v>
      </c>
      <c r="AK710" s="21">
        <f t="shared" si="1431"/>
        <v>0</v>
      </c>
      <c r="AL710" s="20">
        <f t="shared" si="1432"/>
        <v>191.26833562587291</v>
      </c>
      <c r="AM710" s="21">
        <f t="shared" si="1433"/>
        <v>0</v>
      </c>
      <c r="AN710" s="21">
        <f t="shared" si="1434"/>
        <v>0</v>
      </c>
      <c r="AO710" s="21">
        <f t="shared" si="1435"/>
        <v>0</v>
      </c>
      <c r="AP710" s="21">
        <f t="shared" si="1436"/>
        <v>0</v>
      </c>
      <c r="AQ710" s="21">
        <f t="shared" si="1437"/>
        <v>0</v>
      </c>
      <c r="AR710" s="21">
        <f t="shared" si="1438"/>
        <v>0</v>
      </c>
      <c r="AS710" s="21">
        <f t="shared" si="1439"/>
        <v>0</v>
      </c>
      <c r="AT710" s="21">
        <f t="shared" si="1440"/>
        <v>0</v>
      </c>
      <c r="AU710" s="21">
        <f t="shared" si="1441"/>
        <v>0</v>
      </c>
      <c r="AV710" s="21">
        <f t="shared" si="1442"/>
        <v>0</v>
      </c>
      <c r="AW710" s="21">
        <f t="shared" si="1443"/>
        <v>0</v>
      </c>
      <c r="AX710" s="21">
        <f t="shared" si="1444"/>
        <v>0</v>
      </c>
      <c r="AY710" s="21">
        <f t="shared" si="1445"/>
        <v>24</v>
      </c>
      <c r="AZ710" s="21">
        <f t="shared" si="1446"/>
        <v>8.2222222222222214</v>
      </c>
      <c r="BA710" s="21">
        <f t="shared" si="1447"/>
        <v>12.115818065014476</v>
      </c>
      <c r="BB710" s="21">
        <f t="shared" si="1448"/>
        <v>20.071617867690229</v>
      </c>
      <c r="BC710" s="21">
        <f t="shared" si="1449"/>
        <v>17.732969463362295</v>
      </c>
      <c r="BD710" s="21">
        <f t="shared" si="1450"/>
        <v>20.335761818109123</v>
      </c>
      <c r="BE710" s="21">
        <f t="shared" si="1451"/>
        <v>25.407112536551406</v>
      </c>
      <c r="BF710" s="21">
        <f t="shared" si="1452"/>
        <v>20.972073859933953</v>
      </c>
      <c r="BG710" s="21">
        <f t="shared" si="1453"/>
        <v>15.945942494689548</v>
      </c>
      <c r="BH710" s="21">
        <f t="shared" si="1454"/>
        <v>12.750578721453907</v>
      </c>
      <c r="BI710" s="21">
        <f t="shared" si="1455"/>
        <v>6.1806664525265491</v>
      </c>
      <c r="BJ710" s="21">
        <f t="shared" si="1456"/>
        <v>7.5335721243191767</v>
      </c>
      <c r="BK710" s="17">
        <f t="shared" si="1457"/>
        <v>0</v>
      </c>
      <c r="BL710" s="22">
        <f t="shared" si="1458"/>
        <v>0</v>
      </c>
      <c r="BM710" s="22">
        <f t="shared" si="1459"/>
        <v>53.708148643745119</v>
      </c>
      <c r="BN710" s="22">
        <f t="shared" si="1460"/>
        <v>0</v>
      </c>
      <c r="BO710" s="22">
        <f t="shared" si="1461"/>
        <v>0</v>
      </c>
      <c r="BP710" s="22">
        <f t="shared" si="1462"/>
        <v>0</v>
      </c>
      <c r="BQ710" s="22">
        <f t="shared" si="1463"/>
        <v>0</v>
      </c>
      <c r="BR710" s="22">
        <f t="shared" si="1464"/>
        <v>0</v>
      </c>
      <c r="BS710" s="22">
        <f t="shared" si="1465"/>
        <v>0</v>
      </c>
      <c r="BT710" s="22">
        <f t="shared" si="1466"/>
        <v>0</v>
      </c>
      <c r="BU710" s="22">
        <f t="shared" si="1467"/>
        <v>0</v>
      </c>
      <c r="BV710" s="22">
        <f t="shared" si="1468"/>
        <v>0</v>
      </c>
      <c r="BW710" s="22">
        <f t="shared" si="1469"/>
        <v>0</v>
      </c>
      <c r="BX710" s="22">
        <f t="shared" si="1470"/>
        <v>0</v>
      </c>
      <c r="BY710" s="22">
        <f t="shared" si="1471"/>
        <v>0</v>
      </c>
      <c r="BZ710" s="22">
        <f t="shared" si="1472"/>
        <v>6.7392000000000012</v>
      </c>
      <c r="CA710" s="22">
        <f t="shared" si="1473"/>
        <v>2.3088000000000002</v>
      </c>
      <c r="CB710" s="22">
        <f t="shared" si="1474"/>
        <v>3.4021217126560654</v>
      </c>
      <c r="CC710" s="22">
        <f t="shared" si="1475"/>
        <v>5.6361102972474173</v>
      </c>
      <c r="CD710" s="22">
        <f t="shared" si="1476"/>
        <v>4.9794178253121331</v>
      </c>
      <c r="CE710" s="22">
        <f t="shared" si="1477"/>
        <v>5.7102819185250429</v>
      </c>
      <c r="CF710" s="22">
        <f t="shared" si="1478"/>
        <v>7.1343172002636353</v>
      </c>
      <c r="CG710" s="22">
        <f t="shared" si="1479"/>
        <v>5.8889583398694549</v>
      </c>
      <c r="CH710" s="22">
        <f t="shared" si="1480"/>
        <v>4.4776206525088256</v>
      </c>
      <c r="CI710" s="22">
        <f t="shared" si="1481"/>
        <v>3.5803625049842576</v>
      </c>
      <c r="CJ710" s="22">
        <f t="shared" si="1482"/>
        <v>1.7355311398694553</v>
      </c>
      <c r="CK710" s="22">
        <f t="shared" si="1483"/>
        <v>2.1154270525088248</v>
      </c>
    </row>
    <row r="711" spans="1:89" x14ac:dyDescent="0.25">
      <c r="A711" t="str">
        <f>VLOOKUP($C711,'Tech Pallet'!$A:$J,10,0)</f>
        <v>NOV</v>
      </c>
      <c r="B711" s="30" t="str">
        <f>VLOOKUP(C711,'Tech Pallet'!A:I,3,0)</f>
        <v>MG Sticks</v>
      </c>
      <c r="C711" s="12">
        <f>VLOOKUP($D711,'DU -UCC'!B:C,2,0)</f>
        <v>69577493</v>
      </c>
      <c r="D711" s="94">
        <v>10077567002980</v>
      </c>
      <c r="E711" s="95" t="s">
        <v>343</v>
      </c>
      <c r="S711" s="95">
        <v>9261</v>
      </c>
      <c r="T711" s="95">
        <v>13356</v>
      </c>
      <c r="U711" s="95">
        <v>11319.049190846203</v>
      </c>
      <c r="V711" s="95">
        <v>10711.557821715611</v>
      </c>
      <c r="W711" s="95">
        <v>11380.406098744372</v>
      </c>
      <c r="X711" s="95">
        <v>14802.244604205775</v>
      </c>
      <c r="Y711" s="95">
        <v>14003.549330687876</v>
      </c>
      <c r="Z711" s="95">
        <v>12158.672027855881</v>
      </c>
      <c r="AA711" s="95">
        <v>9227.8672354690589</v>
      </c>
      <c r="AB711" s="95">
        <v>8160.2446831898269</v>
      </c>
      <c r="AC711" s="95">
        <v>10994.323700357676</v>
      </c>
      <c r="AD711" s="95">
        <v>7224.4038140415778</v>
      </c>
      <c r="AE711" s="23">
        <f t="shared" si="1427"/>
        <v>132599.31850711387</v>
      </c>
      <c r="AF711">
        <f>VLOOKUP($C711,'Tech Pallet'!$A:$I,9,0)</f>
        <v>210</v>
      </c>
      <c r="AG711">
        <f>VLOOKUP($C711,'Tech Pallet'!$A:$H,8,0)</f>
        <v>2.0400000000000001E-3</v>
      </c>
      <c r="AH711" s="25">
        <f t="shared" si="1428"/>
        <v>0</v>
      </c>
      <c r="AI711" s="25">
        <f t="shared" si="1429"/>
        <v>132599.31850711387</v>
      </c>
      <c r="AJ711" s="8">
        <f t="shared" si="1430"/>
        <v>0</v>
      </c>
      <c r="AK711" s="21">
        <f t="shared" si="1431"/>
        <v>0</v>
      </c>
      <c r="AL711" s="20">
        <f t="shared" si="1432"/>
        <v>631.42532622435181</v>
      </c>
      <c r="AM711" s="21">
        <f t="shared" si="1433"/>
        <v>0</v>
      </c>
      <c r="AN711" s="21">
        <f t="shared" si="1434"/>
        <v>0</v>
      </c>
      <c r="AO711" s="21">
        <f t="shared" si="1435"/>
        <v>0</v>
      </c>
      <c r="AP711" s="21">
        <f t="shared" si="1436"/>
        <v>0</v>
      </c>
      <c r="AQ711" s="21">
        <f t="shared" si="1437"/>
        <v>0</v>
      </c>
      <c r="AR711" s="21">
        <f t="shared" si="1438"/>
        <v>0</v>
      </c>
      <c r="AS711" s="21">
        <f t="shared" si="1439"/>
        <v>0</v>
      </c>
      <c r="AT711" s="21">
        <f t="shared" si="1440"/>
        <v>0</v>
      </c>
      <c r="AU711" s="21">
        <f t="shared" si="1441"/>
        <v>0</v>
      </c>
      <c r="AV711" s="21">
        <f t="shared" si="1442"/>
        <v>0</v>
      </c>
      <c r="AW711" s="21">
        <f t="shared" si="1443"/>
        <v>0</v>
      </c>
      <c r="AX711" s="21">
        <f t="shared" si="1444"/>
        <v>0</v>
      </c>
      <c r="AY711" s="21">
        <f t="shared" si="1445"/>
        <v>44.1</v>
      </c>
      <c r="AZ711" s="21">
        <f t="shared" si="1446"/>
        <v>63.6</v>
      </c>
      <c r="BA711" s="21">
        <f t="shared" si="1447"/>
        <v>53.900234242124775</v>
      </c>
      <c r="BB711" s="21">
        <f t="shared" si="1448"/>
        <v>51.007418198645766</v>
      </c>
      <c r="BC711" s="21">
        <f t="shared" si="1449"/>
        <v>54.192409994020821</v>
      </c>
      <c r="BD711" s="21">
        <f t="shared" si="1450"/>
        <v>70.486879067646541</v>
      </c>
      <c r="BE711" s="21">
        <f t="shared" si="1451"/>
        <v>66.683568241370835</v>
      </c>
      <c r="BF711" s="21">
        <f t="shared" si="1452"/>
        <v>57.898438227885144</v>
      </c>
      <c r="BG711" s="21">
        <f t="shared" si="1453"/>
        <v>43.94222493080504</v>
      </c>
      <c r="BH711" s="21">
        <f t="shared" si="1454"/>
        <v>38.85830801518965</v>
      </c>
      <c r="BI711" s="21">
        <f t="shared" si="1455"/>
        <v>52.353922382655597</v>
      </c>
      <c r="BJ711" s="21">
        <f t="shared" si="1456"/>
        <v>34.401922924007515</v>
      </c>
      <c r="BK711" s="17">
        <f t="shared" si="1457"/>
        <v>0</v>
      </c>
      <c r="BL711" s="22">
        <f t="shared" si="1458"/>
        <v>0</v>
      </c>
      <c r="BM711" s="22">
        <f t="shared" si="1459"/>
        <v>270.50260975451232</v>
      </c>
      <c r="BN711" s="22">
        <f t="shared" si="1460"/>
        <v>0</v>
      </c>
      <c r="BO711" s="22">
        <f t="shared" si="1461"/>
        <v>0</v>
      </c>
      <c r="BP711" s="22">
        <f t="shared" si="1462"/>
        <v>0</v>
      </c>
      <c r="BQ711" s="22">
        <f t="shared" si="1463"/>
        <v>0</v>
      </c>
      <c r="BR711" s="22">
        <f t="shared" si="1464"/>
        <v>0</v>
      </c>
      <c r="BS711" s="22">
        <f t="shared" si="1465"/>
        <v>0</v>
      </c>
      <c r="BT711" s="22">
        <f t="shared" si="1466"/>
        <v>0</v>
      </c>
      <c r="BU711" s="22">
        <f t="shared" si="1467"/>
        <v>0</v>
      </c>
      <c r="BV711" s="22">
        <f t="shared" si="1468"/>
        <v>0</v>
      </c>
      <c r="BW711" s="22">
        <f t="shared" si="1469"/>
        <v>0</v>
      </c>
      <c r="BX711" s="22">
        <f t="shared" si="1470"/>
        <v>0</v>
      </c>
      <c r="BY711" s="22">
        <f t="shared" si="1471"/>
        <v>0</v>
      </c>
      <c r="BZ711" s="22">
        <f t="shared" si="1472"/>
        <v>18.892440000000001</v>
      </c>
      <c r="CA711" s="22">
        <f t="shared" si="1473"/>
        <v>27.24624</v>
      </c>
      <c r="CB711" s="22">
        <f t="shared" si="1474"/>
        <v>23.090860349326256</v>
      </c>
      <c r="CC711" s="22">
        <f t="shared" si="1475"/>
        <v>21.851577956299849</v>
      </c>
      <c r="CD711" s="22">
        <f t="shared" si="1476"/>
        <v>23.216028441438521</v>
      </c>
      <c r="CE711" s="22">
        <f t="shared" si="1477"/>
        <v>30.196578992579781</v>
      </c>
      <c r="CF711" s="22">
        <f t="shared" si="1478"/>
        <v>28.567240634603269</v>
      </c>
      <c r="CG711" s="22">
        <f t="shared" si="1479"/>
        <v>24.803690936825998</v>
      </c>
      <c r="CH711" s="22">
        <f t="shared" si="1480"/>
        <v>18.82484916035688</v>
      </c>
      <c r="CI711" s="22">
        <f t="shared" si="1481"/>
        <v>16.646899153707249</v>
      </c>
      <c r="CJ711" s="22">
        <f t="shared" si="1482"/>
        <v>22.428420348729659</v>
      </c>
      <c r="CK711" s="22">
        <f t="shared" si="1483"/>
        <v>14.73778378064482</v>
      </c>
    </row>
    <row r="712" spans="1:89" x14ac:dyDescent="0.25">
      <c r="A712" t="str">
        <f>VLOOKUP($C712,'Tech Pallet'!$A:$J,10,0)</f>
        <v>NOV</v>
      </c>
      <c r="B712" s="30" t="str">
        <f>VLOOKUP(C712,'Tech Pallet'!A:I,3,0)</f>
        <v>TAL NV</v>
      </c>
      <c r="C712" s="12">
        <f>VLOOKUP($D712,'DU -UCC'!B:C,2,0)</f>
        <v>69706138</v>
      </c>
      <c r="D712" s="94">
        <v>10186852001659</v>
      </c>
      <c r="E712" s="95" t="s">
        <v>344</v>
      </c>
      <c r="S712" s="95">
        <v>0</v>
      </c>
      <c r="T712" s="95">
        <v>0</v>
      </c>
      <c r="U712" s="95">
        <v>0</v>
      </c>
      <c r="V712" s="95">
        <v>0</v>
      </c>
      <c r="W712" s="95">
        <v>0</v>
      </c>
      <c r="X712" s="95">
        <v>0</v>
      </c>
      <c r="Y712" s="95">
        <v>0</v>
      </c>
      <c r="Z712" s="95">
        <v>0</v>
      </c>
      <c r="AA712" s="95">
        <v>0</v>
      </c>
      <c r="AB712" s="95">
        <v>0</v>
      </c>
      <c r="AC712" s="95">
        <v>0</v>
      </c>
      <c r="AD712" s="95">
        <v>0</v>
      </c>
      <c r="AE712" s="23">
        <f t="shared" si="1427"/>
        <v>0</v>
      </c>
      <c r="AF712">
        <f>VLOOKUP($C712,'Tech Pallet'!$A:$I,9,0)</f>
        <v>176</v>
      </c>
      <c r="AG712">
        <f>VLOOKUP($C712,'Tech Pallet'!$A:$H,8,0)</f>
        <v>1.98E-3</v>
      </c>
      <c r="AH712" s="25">
        <f t="shared" si="1428"/>
        <v>0</v>
      </c>
      <c r="AI712" s="25">
        <f t="shared" si="1429"/>
        <v>0</v>
      </c>
      <c r="AJ712" s="8">
        <f t="shared" si="1430"/>
        <v>0</v>
      </c>
      <c r="AK712" s="21">
        <f t="shared" si="1431"/>
        <v>0</v>
      </c>
      <c r="AL712" s="20">
        <f t="shared" si="1432"/>
        <v>0</v>
      </c>
      <c r="AM712" s="21">
        <f t="shared" si="1433"/>
        <v>0</v>
      </c>
      <c r="AN712" s="21">
        <f t="shared" si="1434"/>
        <v>0</v>
      </c>
      <c r="AO712" s="21">
        <f t="shared" si="1435"/>
        <v>0</v>
      </c>
      <c r="AP712" s="21">
        <f t="shared" si="1436"/>
        <v>0</v>
      </c>
      <c r="AQ712" s="21">
        <f t="shared" si="1437"/>
        <v>0</v>
      </c>
      <c r="AR712" s="21">
        <f t="shared" si="1438"/>
        <v>0</v>
      </c>
      <c r="AS712" s="21">
        <f t="shared" si="1439"/>
        <v>0</v>
      </c>
      <c r="AT712" s="21">
        <f t="shared" si="1440"/>
        <v>0</v>
      </c>
      <c r="AU712" s="21">
        <f t="shared" si="1441"/>
        <v>0</v>
      </c>
      <c r="AV712" s="21">
        <f t="shared" si="1442"/>
        <v>0</v>
      </c>
      <c r="AW712" s="21">
        <f t="shared" si="1443"/>
        <v>0</v>
      </c>
      <c r="AX712" s="21">
        <f t="shared" si="1444"/>
        <v>0</v>
      </c>
      <c r="AY712" s="21">
        <f t="shared" si="1445"/>
        <v>0</v>
      </c>
      <c r="AZ712" s="21">
        <f t="shared" si="1446"/>
        <v>0</v>
      </c>
      <c r="BA712" s="21">
        <f t="shared" si="1447"/>
        <v>0</v>
      </c>
      <c r="BB712" s="21">
        <f t="shared" si="1448"/>
        <v>0</v>
      </c>
      <c r="BC712" s="21">
        <f t="shared" si="1449"/>
        <v>0</v>
      </c>
      <c r="BD712" s="21">
        <f t="shared" si="1450"/>
        <v>0</v>
      </c>
      <c r="BE712" s="21">
        <f t="shared" si="1451"/>
        <v>0</v>
      </c>
      <c r="BF712" s="21">
        <f t="shared" si="1452"/>
        <v>0</v>
      </c>
      <c r="BG712" s="21">
        <f t="shared" si="1453"/>
        <v>0</v>
      </c>
      <c r="BH712" s="21">
        <f t="shared" si="1454"/>
        <v>0</v>
      </c>
      <c r="BI712" s="21">
        <f t="shared" si="1455"/>
        <v>0</v>
      </c>
      <c r="BJ712" s="21">
        <f t="shared" si="1456"/>
        <v>0</v>
      </c>
      <c r="BK712" s="17">
        <f t="shared" si="1457"/>
        <v>0</v>
      </c>
      <c r="BL712" s="22">
        <f t="shared" si="1458"/>
        <v>0</v>
      </c>
      <c r="BM712" s="22">
        <f t="shared" si="1459"/>
        <v>0</v>
      </c>
      <c r="BN712" s="22">
        <f t="shared" si="1460"/>
        <v>0</v>
      </c>
      <c r="BO712" s="22">
        <f t="shared" si="1461"/>
        <v>0</v>
      </c>
      <c r="BP712" s="22">
        <f t="shared" si="1462"/>
        <v>0</v>
      </c>
      <c r="BQ712" s="22">
        <f t="shared" si="1463"/>
        <v>0</v>
      </c>
      <c r="BR712" s="22">
        <f t="shared" si="1464"/>
        <v>0</v>
      </c>
      <c r="BS712" s="22">
        <f t="shared" si="1465"/>
        <v>0</v>
      </c>
      <c r="BT712" s="22">
        <f t="shared" si="1466"/>
        <v>0</v>
      </c>
      <c r="BU712" s="22">
        <f t="shared" si="1467"/>
        <v>0</v>
      </c>
      <c r="BV712" s="22">
        <f t="shared" si="1468"/>
        <v>0</v>
      </c>
      <c r="BW712" s="22">
        <f t="shared" si="1469"/>
        <v>0</v>
      </c>
      <c r="BX712" s="22">
        <f t="shared" si="1470"/>
        <v>0</v>
      </c>
      <c r="BY712" s="22">
        <f t="shared" si="1471"/>
        <v>0</v>
      </c>
      <c r="BZ712" s="22">
        <f t="shared" si="1472"/>
        <v>0</v>
      </c>
      <c r="CA712" s="22">
        <f t="shared" si="1473"/>
        <v>0</v>
      </c>
      <c r="CB712" s="22">
        <f t="shared" si="1474"/>
        <v>0</v>
      </c>
      <c r="CC712" s="22">
        <f t="shared" si="1475"/>
        <v>0</v>
      </c>
      <c r="CD712" s="22">
        <f t="shared" si="1476"/>
        <v>0</v>
      </c>
      <c r="CE712" s="22">
        <f t="shared" si="1477"/>
        <v>0</v>
      </c>
      <c r="CF712" s="22">
        <f t="shared" si="1478"/>
        <v>0</v>
      </c>
      <c r="CG712" s="22">
        <f t="shared" si="1479"/>
        <v>0</v>
      </c>
      <c r="CH712" s="22">
        <f t="shared" si="1480"/>
        <v>0</v>
      </c>
      <c r="CI712" s="22">
        <f t="shared" si="1481"/>
        <v>0</v>
      </c>
      <c r="CJ712" s="22">
        <f t="shared" si="1482"/>
        <v>0</v>
      </c>
      <c r="CK712" s="22">
        <f t="shared" si="1483"/>
        <v>0</v>
      </c>
    </row>
    <row r="713" spans="1:89" x14ac:dyDescent="0.25">
      <c r="A713" t="str">
        <f>VLOOKUP($C713,'Tech Pallet'!$A:$J,10,0)</f>
        <v>PIC</v>
      </c>
      <c r="B713" s="30" t="str">
        <f>VLOOKUP(C713,'Tech Pallet'!A:I,3,0)</f>
        <v>48oz</v>
      </c>
      <c r="C713" s="12">
        <f>VLOOKUP($D713,'DU -UCC'!B:C,2,0)</f>
        <v>69587863</v>
      </c>
      <c r="D713" s="94">
        <v>10077567002126</v>
      </c>
      <c r="E713" s="95" t="s">
        <v>345</v>
      </c>
      <c r="S713" s="95">
        <v>7139</v>
      </c>
      <c r="T713" s="95">
        <v>5214</v>
      </c>
      <c r="U713" s="95">
        <v>5751.1028235384292</v>
      </c>
      <c r="V713" s="95">
        <v>3441.1351296901016</v>
      </c>
      <c r="W713" s="95">
        <v>5138.0938333053036</v>
      </c>
      <c r="X713" s="95">
        <v>6348.4381522576477</v>
      </c>
      <c r="Y713" s="95">
        <v>6276.7117354353504</v>
      </c>
      <c r="Z713" s="95">
        <v>7608.1122184000869</v>
      </c>
      <c r="AA713" s="95">
        <v>5788.0676000000003</v>
      </c>
      <c r="AB713" s="95">
        <v>5505.3152</v>
      </c>
      <c r="AC713" s="95">
        <v>4893.9423999999999</v>
      </c>
      <c r="AD713" s="95">
        <v>4442.9119999999994</v>
      </c>
      <c r="AE713" s="23">
        <f t="shared" si="1427"/>
        <v>67546.831092626919</v>
      </c>
      <c r="AF713">
        <f>VLOOKUP($C713,'Tech Pallet'!$A:$I,9,0)</f>
        <v>176</v>
      </c>
      <c r="AG713">
        <f>VLOOKUP($C713,'Tech Pallet'!$A:$H,8,0)</f>
        <v>8.513999999999999E-3</v>
      </c>
      <c r="AH713" s="25">
        <f t="shared" si="1428"/>
        <v>0</v>
      </c>
      <c r="AI713" s="25">
        <f t="shared" si="1429"/>
        <v>67546.831092626919</v>
      </c>
      <c r="AJ713" s="8">
        <f t="shared" si="1430"/>
        <v>0</v>
      </c>
      <c r="AK713" s="21">
        <f t="shared" si="1431"/>
        <v>0</v>
      </c>
      <c r="AL713" s="20">
        <f t="shared" si="1432"/>
        <v>383.78881302628929</v>
      </c>
      <c r="AM713" s="21">
        <f t="shared" si="1433"/>
        <v>0</v>
      </c>
      <c r="AN713" s="21">
        <f t="shared" si="1434"/>
        <v>0</v>
      </c>
      <c r="AO713" s="21">
        <f t="shared" si="1435"/>
        <v>0</v>
      </c>
      <c r="AP713" s="21">
        <f t="shared" si="1436"/>
        <v>0</v>
      </c>
      <c r="AQ713" s="21">
        <f t="shared" si="1437"/>
        <v>0</v>
      </c>
      <c r="AR713" s="21">
        <f t="shared" si="1438"/>
        <v>0</v>
      </c>
      <c r="AS713" s="21">
        <f t="shared" si="1439"/>
        <v>0</v>
      </c>
      <c r="AT713" s="21">
        <f t="shared" si="1440"/>
        <v>0</v>
      </c>
      <c r="AU713" s="21">
        <f t="shared" si="1441"/>
        <v>0</v>
      </c>
      <c r="AV713" s="21">
        <f t="shared" si="1442"/>
        <v>0</v>
      </c>
      <c r="AW713" s="21">
        <f t="shared" si="1443"/>
        <v>0</v>
      </c>
      <c r="AX713" s="21">
        <f t="shared" si="1444"/>
        <v>0</v>
      </c>
      <c r="AY713" s="21">
        <f t="shared" si="1445"/>
        <v>40.5625</v>
      </c>
      <c r="AZ713" s="21">
        <f t="shared" si="1446"/>
        <v>29.625</v>
      </c>
      <c r="BA713" s="21">
        <f t="shared" si="1447"/>
        <v>32.676720588286528</v>
      </c>
      <c r="BB713" s="21">
        <f t="shared" si="1448"/>
        <v>19.551904145966486</v>
      </c>
      <c r="BC713" s="21">
        <f t="shared" si="1449"/>
        <v>29.193714961961952</v>
      </c>
      <c r="BD713" s="21">
        <f t="shared" si="1450"/>
        <v>36.070671319645726</v>
      </c>
      <c r="BE713" s="21">
        <f t="shared" si="1451"/>
        <v>35.66313486042813</v>
      </c>
      <c r="BF713" s="21">
        <f t="shared" si="1452"/>
        <v>43.227910331818677</v>
      </c>
      <c r="BG713" s="21">
        <f t="shared" si="1453"/>
        <v>32.886747727272727</v>
      </c>
      <c r="BH713" s="21">
        <f t="shared" si="1454"/>
        <v>31.280200000000001</v>
      </c>
      <c r="BI713" s="21">
        <f t="shared" si="1455"/>
        <v>27.806490909090908</v>
      </c>
      <c r="BJ713" s="21">
        <f t="shared" si="1456"/>
        <v>25.243818181818177</v>
      </c>
      <c r="BK713" s="17">
        <f t="shared" si="1457"/>
        <v>0</v>
      </c>
      <c r="BL713" s="22">
        <f t="shared" si="1458"/>
        <v>0</v>
      </c>
      <c r="BM713" s="22">
        <f t="shared" si="1459"/>
        <v>575.0937199226255</v>
      </c>
      <c r="BN713" s="22">
        <f t="shared" si="1460"/>
        <v>0</v>
      </c>
      <c r="BO713" s="22">
        <f t="shared" si="1461"/>
        <v>0</v>
      </c>
      <c r="BP713" s="22">
        <f t="shared" si="1462"/>
        <v>0</v>
      </c>
      <c r="BQ713" s="22">
        <f t="shared" si="1463"/>
        <v>0</v>
      </c>
      <c r="BR713" s="22">
        <f t="shared" si="1464"/>
        <v>0</v>
      </c>
      <c r="BS713" s="22">
        <f t="shared" si="1465"/>
        <v>0</v>
      </c>
      <c r="BT713" s="22">
        <f t="shared" si="1466"/>
        <v>0</v>
      </c>
      <c r="BU713" s="22">
        <f t="shared" si="1467"/>
        <v>0</v>
      </c>
      <c r="BV713" s="22">
        <f t="shared" si="1468"/>
        <v>0</v>
      </c>
      <c r="BW713" s="22">
        <f t="shared" si="1469"/>
        <v>0</v>
      </c>
      <c r="BX713" s="22">
        <f t="shared" si="1470"/>
        <v>0</v>
      </c>
      <c r="BY713" s="22">
        <f t="shared" si="1471"/>
        <v>0</v>
      </c>
      <c r="BZ713" s="22">
        <f t="shared" si="1472"/>
        <v>60.781445999999995</v>
      </c>
      <c r="CA713" s="22">
        <f t="shared" si="1473"/>
        <v>44.391995999999992</v>
      </c>
      <c r="CB713" s="22">
        <f t="shared" si="1474"/>
        <v>48.964889439606182</v>
      </c>
      <c r="CC713" s="22">
        <f t="shared" si="1475"/>
        <v>29.297824494181523</v>
      </c>
      <c r="CD713" s="22">
        <f t="shared" si="1476"/>
        <v>43.745730896761351</v>
      </c>
      <c r="CE713" s="22">
        <f t="shared" si="1477"/>
        <v>54.050602428321604</v>
      </c>
      <c r="CF713" s="22">
        <f t="shared" si="1478"/>
        <v>53.439923715496569</v>
      </c>
      <c r="CG713" s="22">
        <f t="shared" si="1479"/>
        <v>64.775467427458338</v>
      </c>
      <c r="CH713" s="22">
        <f t="shared" si="1480"/>
        <v>49.279607546399994</v>
      </c>
      <c r="CI713" s="22">
        <f t="shared" si="1481"/>
        <v>46.872253612799994</v>
      </c>
      <c r="CJ713" s="22">
        <f t="shared" si="1482"/>
        <v>41.667025593599995</v>
      </c>
      <c r="CK713" s="22">
        <f t="shared" si="1483"/>
        <v>37.826952767999991</v>
      </c>
    </row>
    <row r="714" spans="1:89" x14ac:dyDescent="0.25">
      <c r="A714" t="str">
        <f>VLOOKUP($C714,'Tech Pallet'!$A:$J,10,0)</f>
        <v>PIC</v>
      </c>
      <c r="B714" s="30" t="str">
        <f>VLOOKUP(C714,'Tech Pallet'!A:I,3,0)</f>
        <v>48oz</v>
      </c>
      <c r="C714" s="12">
        <f>VLOOKUP($D714,'DU -UCC'!B:C,2,0)</f>
        <v>69792956</v>
      </c>
      <c r="D714" s="94">
        <v>10077567003536</v>
      </c>
      <c r="E714" s="95" t="s">
        <v>346</v>
      </c>
      <c r="S714" s="95">
        <v>0</v>
      </c>
      <c r="T714" s="95">
        <v>0</v>
      </c>
      <c r="U714" s="95">
        <v>10.035608362277323</v>
      </c>
      <c r="V714" s="95">
        <v>0</v>
      </c>
      <c r="W714" s="95">
        <v>0</v>
      </c>
      <c r="X714" s="95">
        <v>0</v>
      </c>
      <c r="Y714" s="95">
        <v>0</v>
      </c>
      <c r="Z714" s="95">
        <v>0</v>
      </c>
      <c r="AA714" s="95">
        <v>0</v>
      </c>
      <c r="AB714" s="95">
        <v>0</v>
      </c>
      <c r="AC714" s="95">
        <v>0</v>
      </c>
      <c r="AD714" s="95">
        <v>0</v>
      </c>
      <c r="AE714" s="23">
        <f t="shared" si="1427"/>
        <v>10.035608362277323</v>
      </c>
      <c r="AF714">
        <f>VLOOKUP($C714,'Tech Pallet'!$A:$I,9,0)</f>
        <v>176</v>
      </c>
      <c r="AG714">
        <f>VLOOKUP($C714,'Tech Pallet'!$A:$H,8,0)</f>
        <v>8.5199999999999998E-3</v>
      </c>
      <c r="AH714" s="25">
        <f t="shared" si="1428"/>
        <v>0</v>
      </c>
      <c r="AI714" s="25">
        <f t="shared" si="1429"/>
        <v>10.035608362277323</v>
      </c>
      <c r="AJ714" s="8">
        <f t="shared" si="1430"/>
        <v>0</v>
      </c>
      <c r="AK714" s="21">
        <f t="shared" si="1431"/>
        <v>0</v>
      </c>
      <c r="AL714" s="20">
        <f t="shared" si="1432"/>
        <v>5.7020502058393881E-2</v>
      </c>
      <c r="AM714" s="21">
        <f t="shared" si="1433"/>
        <v>0</v>
      </c>
      <c r="AN714" s="21">
        <f t="shared" si="1434"/>
        <v>0</v>
      </c>
      <c r="AO714" s="21">
        <f t="shared" si="1435"/>
        <v>0</v>
      </c>
      <c r="AP714" s="21">
        <f t="shared" si="1436"/>
        <v>0</v>
      </c>
      <c r="AQ714" s="21">
        <f t="shared" si="1437"/>
        <v>0</v>
      </c>
      <c r="AR714" s="21">
        <f t="shared" si="1438"/>
        <v>0</v>
      </c>
      <c r="AS714" s="21">
        <f t="shared" si="1439"/>
        <v>0</v>
      </c>
      <c r="AT714" s="21">
        <f t="shared" si="1440"/>
        <v>0</v>
      </c>
      <c r="AU714" s="21">
        <f t="shared" si="1441"/>
        <v>0</v>
      </c>
      <c r="AV714" s="21">
        <f t="shared" si="1442"/>
        <v>0</v>
      </c>
      <c r="AW714" s="21">
        <f t="shared" si="1443"/>
        <v>0</v>
      </c>
      <c r="AX714" s="21">
        <f t="shared" si="1444"/>
        <v>0</v>
      </c>
      <c r="AY714" s="21">
        <f t="shared" si="1445"/>
        <v>0</v>
      </c>
      <c r="AZ714" s="21">
        <f t="shared" si="1446"/>
        <v>0</v>
      </c>
      <c r="BA714" s="21">
        <f t="shared" si="1447"/>
        <v>5.7020502058393881E-2</v>
      </c>
      <c r="BB714" s="21">
        <f t="shared" si="1448"/>
        <v>0</v>
      </c>
      <c r="BC714" s="21">
        <f t="shared" si="1449"/>
        <v>0</v>
      </c>
      <c r="BD714" s="21">
        <f t="shared" si="1450"/>
        <v>0</v>
      </c>
      <c r="BE714" s="21">
        <f t="shared" si="1451"/>
        <v>0</v>
      </c>
      <c r="BF714" s="21">
        <f t="shared" si="1452"/>
        <v>0</v>
      </c>
      <c r="BG714" s="21">
        <f t="shared" si="1453"/>
        <v>0</v>
      </c>
      <c r="BH714" s="21">
        <f t="shared" si="1454"/>
        <v>0</v>
      </c>
      <c r="BI714" s="21">
        <f t="shared" si="1455"/>
        <v>0</v>
      </c>
      <c r="BJ714" s="21">
        <f t="shared" si="1456"/>
        <v>0</v>
      </c>
      <c r="BK714" s="17">
        <f t="shared" si="1457"/>
        <v>0</v>
      </c>
      <c r="BL714" s="22">
        <f t="shared" si="1458"/>
        <v>0</v>
      </c>
      <c r="BM714" s="22">
        <f t="shared" si="1459"/>
        <v>8.5503383246602782E-2</v>
      </c>
      <c r="BN714" s="22">
        <f t="shared" si="1460"/>
        <v>0</v>
      </c>
      <c r="BO714" s="22">
        <f t="shared" si="1461"/>
        <v>0</v>
      </c>
      <c r="BP714" s="22">
        <f t="shared" si="1462"/>
        <v>0</v>
      </c>
      <c r="BQ714" s="22">
        <f t="shared" si="1463"/>
        <v>0</v>
      </c>
      <c r="BR714" s="22">
        <f t="shared" si="1464"/>
        <v>0</v>
      </c>
      <c r="BS714" s="22">
        <f t="shared" si="1465"/>
        <v>0</v>
      </c>
      <c r="BT714" s="22">
        <f t="shared" si="1466"/>
        <v>0</v>
      </c>
      <c r="BU714" s="22">
        <f t="shared" si="1467"/>
        <v>0</v>
      </c>
      <c r="BV714" s="22">
        <f t="shared" si="1468"/>
        <v>0</v>
      </c>
      <c r="BW714" s="22">
        <f t="shared" si="1469"/>
        <v>0</v>
      </c>
      <c r="BX714" s="22">
        <f t="shared" si="1470"/>
        <v>0</v>
      </c>
      <c r="BY714" s="22">
        <f t="shared" si="1471"/>
        <v>0</v>
      </c>
      <c r="BZ714" s="22">
        <f t="shared" si="1472"/>
        <v>0</v>
      </c>
      <c r="CA714" s="22">
        <f t="shared" si="1473"/>
        <v>0</v>
      </c>
      <c r="CB714" s="22">
        <f t="shared" si="1474"/>
        <v>8.5503383246602782E-2</v>
      </c>
      <c r="CC714" s="22">
        <f t="shared" si="1475"/>
        <v>0</v>
      </c>
      <c r="CD714" s="22">
        <f t="shared" si="1476"/>
        <v>0</v>
      </c>
      <c r="CE714" s="22">
        <f t="shared" si="1477"/>
        <v>0</v>
      </c>
      <c r="CF714" s="22">
        <f t="shared" si="1478"/>
        <v>0</v>
      </c>
      <c r="CG714" s="22">
        <f t="shared" si="1479"/>
        <v>0</v>
      </c>
      <c r="CH714" s="22">
        <f t="shared" si="1480"/>
        <v>0</v>
      </c>
      <c r="CI714" s="22">
        <f t="shared" si="1481"/>
        <v>0</v>
      </c>
      <c r="CJ714" s="22">
        <f t="shared" si="1482"/>
        <v>0</v>
      </c>
      <c r="CK714" s="22">
        <f t="shared" si="1483"/>
        <v>0</v>
      </c>
    </row>
    <row r="715" spans="1:89" x14ac:dyDescent="0.25">
      <c r="A715" t="str">
        <f>VLOOKUP($C715,'Tech Pallet'!$A:$J,10,0)</f>
        <v>NOV</v>
      </c>
      <c r="B715" s="30" t="str">
        <f>VLOOKUP(C715,'Tech Pallet'!A:I,3,0)</f>
        <v>MG Sticks</v>
      </c>
      <c r="C715" s="12">
        <f>VLOOKUP($D715,'DU -UCC'!B:C,2,0)</f>
        <v>64393721</v>
      </c>
      <c r="D715" s="94">
        <v>10077567003680</v>
      </c>
      <c r="E715" s="95" t="s">
        <v>347</v>
      </c>
      <c r="S715" s="95">
        <v>3040</v>
      </c>
      <c r="T715" s="95">
        <v>6256</v>
      </c>
      <c r="U715" s="95">
        <v>747.98846561677919</v>
      </c>
      <c r="V715" s="95">
        <v>1489.3333460578967</v>
      </c>
      <c r="W715" s="95">
        <v>737.1137409661394</v>
      </c>
      <c r="X715" s="95">
        <v>4102.5524955274504</v>
      </c>
      <c r="Y715" s="95">
        <v>389.11442759279271</v>
      </c>
      <c r="Z715" s="95">
        <v>4852.155827765745</v>
      </c>
      <c r="AA715" s="95">
        <v>0</v>
      </c>
      <c r="AB715" s="95">
        <v>0</v>
      </c>
      <c r="AC715" s="95">
        <v>0</v>
      </c>
      <c r="AD715" s="95">
        <v>0</v>
      </c>
      <c r="AE715" s="23">
        <f t="shared" si="1427"/>
        <v>21614.258303526804</v>
      </c>
      <c r="AF715">
        <f>VLOOKUP($C715,'Tech Pallet'!$A:$I,9,0)</f>
        <v>176</v>
      </c>
      <c r="AG715">
        <f>VLOOKUP($C715,'Tech Pallet'!$A:$H,8,0)</f>
        <v>1.98E-3</v>
      </c>
      <c r="AH715" s="25">
        <f t="shared" si="1428"/>
        <v>0</v>
      </c>
      <c r="AI715" s="25">
        <f t="shared" si="1429"/>
        <v>21614.258303526804</v>
      </c>
      <c r="AJ715" s="8">
        <f t="shared" si="1430"/>
        <v>0</v>
      </c>
      <c r="AK715" s="21">
        <f t="shared" si="1431"/>
        <v>0</v>
      </c>
      <c r="AL715" s="20">
        <f t="shared" si="1432"/>
        <v>122.80828581549321</v>
      </c>
      <c r="AM715" s="21">
        <f t="shared" si="1433"/>
        <v>0</v>
      </c>
      <c r="AN715" s="21">
        <f t="shared" si="1434"/>
        <v>0</v>
      </c>
      <c r="AO715" s="21">
        <f t="shared" si="1435"/>
        <v>0</v>
      </c>
      <c r="AP715" s="21">
        <f t="shared" si="1436"/>
        <v>0</v>
      </c>
      <c r="AQ715" s="21">
        <f t="shared" si="1437"/>
        <v>0</v>
      </c>
      <c r="AR715" s="21">
        <f t="shared" si="1438"/>
        <v>0</v>
      </c>
      <c r="AS715" s="21">
        <f t="shared" si="1439"/>
        <v>0</v>
      </c>
      <c r="AT715" s="21">
        <f t="shared" si="1440"/>
        <v>0</v>
      </c>
      <c r="AU715" s="21">
        <f t="shared" si="1441"/>
        <v>0</v>
      </c>
      <c r="AV715" s="21">
        <f t="shared" si="1442"/>
        <v>0</v>
      </c>
      <c r="AW715" s="21">
        <f t="shared" si="1443"/>
        <v>0</v>
      </c>
      <c r="AX715" s="21">
        <f t="shared" si="1444"/>
        <v>0</v>
      </c>
      <c r="AY715" s="21">
        <f t="shared" si="1445"/>
        <v>17.272727272727273</v>
      </c>
      <c r="AZ715" s="21">
        <f t="shared" si="1446"/>
        <v>35.545454545454547</v>
      </c>
      <c r="BA715" s="21">
        <f t="shared" si="1447"/>
        <v>4.2499344637316998</v>
      </c>
      <c r="BB715" s="21">
        <f t="shared" si="1448"/>
        <v>8.462121284419867</v>
      </c>
      <c r="BC715" s="21">
        <f t="shared" si="1449"/>
        <v>4.1881462554894284</v>
      </c>
      <c r="BD715" s="21">
        <f t="shared" si="1450"/>
        <v>23.309957360951422</v>
      </c>
      <c r="BE715" s="21">
        <f t="shared" si="1451"/>
        <v>2.2108774295045039</v>
      </c>
      <c r="BF715" s="21">
        <f t="shared" si="1452"/>
        <v>27.569067203214459</v>
      </c>
      <c r="BG715" s="21">
        <f t="shared" si="1453"/>
        <v>0</v>
      </c>
      <c r="BH715" s="21">
        <f t="shared" si="1454"/>
        <v>0</v>
      </c>
      <c r="BI715" s="21">
        <f t="shared" si="1455"/>
        <v>0</v>
      </c>
      <c r="BJ715" s="21">
        <f t="shared" si="1456"/>
        <v>0</v>
      </c>
      <c r="BK715" s="17">
        <f t="shared" si="1457"/>
        <v>0</v>
      </c>
      <c r="BL715" s="22">
        <f t="shared" si="1458"/>
        <v>0</v>
      </c>
      <c r="BM715" s="22">
        <f t="shared" si="1459"/>
        <v>42.796231440983071</v>
      </c>
      <c r="BN715" s="22">
        <f t="shared" si="1460"/>
        <v>0</v>
      </c>
      <c r="BO715" s="22">
        <f t="shared" si="1461"/>
        <v>0</v>
      </c>
      <c r="BP715" s="22">
        <f t="shared" si="1462"/>
        <v>0</v>
      </c>
      <c r="BQ715" s="22">
        <f t="shared" si="1463"/>
        <v>0</v>
      </c>
      <c r="BR715" s="22">
        <f t="shared" si="1464"/>
        <v>0</v>
      </c>
      <c r="BS715" s="22">
        <f t="shared" si="1465"/>
        <v>0</v>
      </c>
      <c r="BT715" s="22">
        <f t="shared" si="1466"/>
        <v>0</v>
      </c>
      <c r="BU715" s="22">
        <f t="shared" si="1467"/>
        <v>0</v>
      </c>
      <c r="BV715" s="22">
        <f t="shared" si="1468"/>
        <v>0</v>
      </c>
      <c r="BW715" s="22">
        <f t="shared" si="1469"/>
        <v>0</v>
      </c>
      <c r="BX715" s="22">
        <f t="shared" si="1470"/>
        <v>0</v>
      </c>
      <c r="BY715" s="22">
        <f t="shared" si="1471"/>
        <v>0</v>
      </c>
      <c r="BZ715" s="22">
        <f t="shared" si="1472"/>
        <v>6.0191999999999997</v>
      </c>
      <c r="CA715" s="22">
        <f t="shared" si="1473"/>
        <v>12.38688</v>
      </c>
      <c r="CB715" s="22">
        <f t="shared" si="1474"/>
        <v>1.4810171619212229</v>
      </c>
      <c r="CC715" s="22">
        <f t="shared" si="1475"/>
        <v>2.9488800251946357</v>
      </c>
      <c r="CD715" s="22">
        <f t="shared" si="1476"/>
        <v>1.459485207112956</v>
      </c>
      <c r="CE715" s="22">
        <f t="shared" si="1477"/>
        <v>8.1230539411443523</v>
      </c>
      <c r="CF715" s="22">
        <f t="shared" si="1478"/>
        <v>0.77044656663372957</v>
      </c>
      <c r="CG715" s="22">
        <f t="shared" si="1479"/>
        <v>9.6072685389761752</v>
      </c>
      <c r="CH715" s="22">
        <f t="shared" si="1480"/>
        <v>0</v>
      </c>
      <c r="CI715" s="22">
        <f t="shared" si="1481"/>
        <v>0</v>
      </c>
      <c r="CJ715" s="22">
        <f t="shared" si="1482"/>
        <v>0</v>
      </c>
      <c r="CK715" s="22">
        <f t="shared" si="1483"/>
        <v>0</v>
      </c>
    </row>
    <row r="716" spans="1:89" x14ac:dyDescent="0.25">
      <c r="A716" t="str">
        <f>VLOOKUP($C716,'Tech Pallet'!$A:$J,10,0)</f>
        <v>NOV</v>
      </c>
      <c r="B716" s="30" t="str">
        <f>VLOOKUP(C716,'Tech Pallet'!A:I,3,0)</f>
        <v>B&amp;J Cups</v>
      </c>
      <c r="C716" s="12">
        <f>VLOOKUP($D716,'DU -UCC'!B:C,2,0)</f>
        <v>64806251</v>
      </c>
      <c r="D716" s="94">
        <v>10076840003256</v>
      </c>
      <c r="E716" s="95" t="s">
        <v>348</v>
      </c>
      <c r="S716" s="95">
        <v>3993</v>
      </c>
      <c r="T716" s="95">
        <v>4185</v>
      </c>
      <c r="U716" s="95">
        <v>10078.802335628172</v>
      </c>
      <c r="V716" s="95">
        <v>8153.7059034405029</v>
      </c>
      <c r="W716" s="95">
        <v>9730.3443815885803</v>
      </c>
      <c r="X716" s="95">
        <v>12746.153164456784</v>
      </c>
      <c r="Y716" s="95">
        <v>9469.7999595496749</v>
      </c>
      <c r="Z716" s="95">
        <v>13040.816308953248</v>
      </c>
      <c r="AA716" s="95">
        <v>13835.865764661381</v>
      </c>
      <c r="AB716" s="95">
        <v>3681.1610089408073</v>
      </c>
      <c r="AC716" s="95">
        <v>6656.9669916699268</v>
      </c>
      <c r="AD716" s="95">
        <v>6837.8051711074886</v>
      </c>
      <c r="AE716" s="23">
        <f t="shared" si="1427"/>
        <v>102409.42098999658</v>
      </c>
      <c r="AF716">
        <f>VLOOKUP($C716,'Tech Pallet'!$A:$I,9,0)</f>
        <v>180</v>
      </c>
      <c r="AG716">
        <f>VLOOKUP($C716,'Tech Pallet'!$A:$H,8,0)</f>
        <v>2.8799999999999997E-3</v>
      </c>
      <c r="AH716" s="25">
        <f t="shared" si="1428"/>
        <v>0</v>
      </c>
      <c r="AI716" s="25">
        <f t="shared" si="1429"/>
        <v>102409.42098999658</v>
      </c>
      <c r="AJ716" s="8">
        <f t="shared" si="1430"/>
        <v>0</v>
      </c>
      <c r="AK716" s="21">
        <f t="shared" si="1431"/>
        <v>0</v>
      </c>
      <c r="AL716" s="20">
        <f t="shared" si="1432"/>
        <v>568.94122772220317</v>
      </c>
      <c r="AM716" s="21">
        <f t="shared" si="1433"/>
        <v>0</v>
      </c>
      <c r="AN716" s="21">
        <f t="shared" si="1434"/>
        <v>0</v>
      </c>
      <c r="AO716" s="21">
        <f t="shared" si="1435"/>
        <v>0</v>
      </c>
      <c r="AP716" s="21">
        <f t="shared" si="1436"/>
        <v>0</v>
      </c>
      <c r="AQ716" s="21">
        <f t="shared" si="1437"/>
        <v>0</v>
      </c>
      <c r="AR716" s="21">
        <f t="shared" si="1438"/>
        <v>0</v>
      </c>
      <c r="AS716" s="21">
        <f t="shared" si="1439"/>
        <v>0</v>
      </c>
      <c r="AT716" s="21">
        <f t="shared" si="1440"/>
        <v>0</v>
      </c>
      <c r="AU716" s="21">
        <f t="shared" si="1441"/>
        <v>0</v>
      </c>
      <c r="AV716" s="21">
        <f t="shared" si="1442"/>
        <v>0</v>
      </c>
      <c r="AW716" s="21">
        <f t="shared" si="1443"/>
        <v>0</v>
      </c>
      <c r="AX716" s="21">
        <f t="shared" si="1444"/>
        <v>0</v>
      </c>
      <c r="AY716" s="21">
        <f t="shared" si="1445"/>
        <v>22.183333333333334</v>
      </c>
      <c r="AZ716" s="21">
        <f t="shared" si="1446"/>
        <v>23.25</v>
      </c>
      <c r="BA716" s="21">
        <f t="shared" si="1447"/>
        <v>55.9933463090454</v>
      </c>
      <c r="BB716" s="21">
        <f t="shared" si="1448"/>
        <v>45.298366130225013</v>
      </c>
      <c r="BC716" s="21">
        <f t="shared" si="1449"/>
        <v>54.057468786603224</v>
      </c>
      <c r="BD716" s="21">
        <f t="shared" si="1450"/>
        <v>70.811962024759907</v>
      </c>
      <c r="BE716" s="21">
        <f t="shared" si="1451"/>
        <v>52.609999775275973</v>
      </c>
      <c r="BF716" s="21">
        <f t="shared" si="1452"/>
        <v>72.448979494184712</v>
      </c>
      <c r="BG716" s="21">
        <f t="shared" si="1453"/>
        <v>76.865920914785448</v>
      </c>
      <c r="BH716" s="21">
        <f t="shared" si="1454"/>
        <v>20.450894494115595</v>
      </c>
      <c r="BI716" s="21">
        <f t="shared" si="1455"/>
        <v>36.983149953721814</v>
      </c>
      <c r="BJ716" s="21">
        <f t="shared" si="1456"/>
        <v>37.987806506152715</v>
      </c>
      <c r="BK716" s="17">
        <f t="shared" si="1457"/>
        <v>0</v>
      </c>
      <c r="BL716" s="22">
        <f t="shared" si="1458"/>
        <v>0</v>
      </c>
      <c r="BM716" s="22">
        <f t="shared" si="1459"/>
        <v>294.93913245119012</v>
      </c>
      <c r="BN716" s="22">
        <f t="shared" si="1460"/>
        <v>0</v>
      </c>
      <c r="BO716" s="22">
        <f t="shared" si="1461"/>
        <v>0</v>
      </c>
      <c r="BP716" s="22">
        <f t="shared" si="1462"/>
        <v>0</v>
      </c>
      <c r="BQ716" s="22">
        <f t="shared" si="1463"/>
        <v>0</v>
      </c>
      <c r="BR716" s="22">
        <f t="shared" si="1464"/>
        <v>0</v>
      </c>
      <c r="BS716" s="22">
        <f t="shared" si="1465"/>
        <v>0</v>
      </c>
      <c r="BT716" s="22">
        <f t="shared" si="1466"/>
        <v>0</v>
      </c>
      <c r="BU716" s="22">
        <f t="shared" si="1467"/>
        <v>0</v>
      </c>
      <c r="BV716" s="22">
        <f t="shared" si="1468"/>
        <v>0</v>
      </c>
      <c r="BW716" s="22">
        <f t="shared" si="1469"/>
        <v>0</v>
      </c>
      <c r="BX716" s="22">
        <f t="shared" si="1470"/>
        <v>0</v>
      </c>
      <c r="BY716" s="22">
        <f t="shared" si="1471"/>
        <v>0</v>
      </c>
      <c r="BZ716" s="22">
        <f t="shared" si="1472"/>
        <v>11.499839999999999</v>
      </c>
      <c r="CA716" s="22">
        <f t="shared" si="1473"/>
        <v>12.0528</v>
      </c>
      <c r="CB716" s="22">
        <f t="shared" si="1474"/>
        <v>29.026950726609133</v>
      </c>
      <c r="CC716" s="22">
        <f t="shared" si="1475"/>
        <v>23.482673001908648</v>
      </c>
      <c r="CD716" s="22">
        <f t="shared" si="1476"/>
        <v>28.02339181897511</v>
      </c>
      <c r="CE716" s="22">
        <f t="shared" si="1477"/>
        <v>36.708921113635533</v>
      </c>
      <c r="CF716" s="22">
        <f t="shared" si="1478"/>
        <v>27.273023883503061</v>
      </c>
      <c r="CG716" s="22">
        <f t="shared" si="1479"/>
        <v>37.557550969785353</v>
      </c>
      <c r="CH716" s="22">
        <f t="shared" si="1480"/>
        <v>39.847293402224771</v>
      </c>
      <c r="CI716" s="22">
        <f t="shared" si="1481"/>
        <v>10.601743705749524</v>
      </c>
      <c r="CJ716" s="22">
        <f t="shared" si="1482"/>
        <v>19.172064936009388</v>
      </c>
      <c r="CK716" s="22">
        <f t="shared" si="1483"/>
        <v>19.692878892789565</v>
      </c>
    </row>
    <row r="717" spans="1:89" x14ac:dyDescent="0.25">
      <c r="A717" t="str">
        <f>VLOOKUP($C717,'Tech Pallet'!$A:$J,10,0)</f>
        <v>PIC</v>
      </c>
      <c r="B717" s="30" t="str">
        <f>VLOOKUP(C717,'Tech Pallet'!A:I,3,0)</f>
        <v>BJ PTS</v>
      </c>
      <c r="C717" s="12">
        <f>VLOOKUP($D717,'DU -UCC'!B:C,2,0)</f>
        <v>69986509</v>
      </c>
      <c r="D717" s="94">
        <v>10076840580764</v>
      </c>
      <c r="E717" s="95" t="s">
        <v>349</v>
      </c>
      <c r="S717" s="95">
        <v>5160</v>
      </c>
      <c r="T717" s="95">
        <v>7017</v>
      </c>
      <c r="U717" s="95">
        <v>9766.6842887395815</v>
      </c>
      <c r="V717" s="95">
        <v>7810.7831276573515</v>
      </c>
      <c r="W717" s="95">
        <v>9204.8513188984361</v>
      </c>
      <c r="X717" s="95">
        <v>7887.6937356847375</v>
      </c>
      <c r="Y717" s="95">
        <v>8016.2250091227779</v>
      </c>
      <c r="Z717" s="95">
        <v>9648.0276129003596</v>
      </c>
      <c r="AA717" s="95">
        <v>8012.7168888544329</v>
      </c>
      <c r="AB717" s="95">
        <v>5472.5358971029154</v>
      </c>
      <c r="AC717" s="95">
        <v>7200.879556954128</v>
      </c>
      <c r="AD717" s="95">
        <v>5907.2154248892193</v>
      </c>
      <c r="AE717" s="23">
        <f t="shared" si="1427"/>
        <v>91104.612860803943</v>
      </c>
      <c r="AF717">
        <f>VLOOKUP($C717,'Tech Pallet'!$A:$I,9,0)</f>
        <v>240</v>
      </c>
      <c r="AG717">
        <f>VLOOKUP($C717,'Tech Pallet'!$A:$H,8,0)</f>
        <v>3.7839999999999996E-3</v>
      </c>
      <c r="AH717" s="25">
        <f t="shared" si="1428"/>
        <v>0</v>
      </c>
      <c r="AI717" s="25">
        <f t="shared" si="1429"/>
        <v>91104.612860803943</v>
      </c>
      <c r="AJ717" s="8">
        <f t="shared" si="1430"/>
        <v>0</v>
      </c>
      <c r="AK717" s="21">
        <f t="shared" si="1431"/>
        <v>0</v>
      </c>
      <c r="AL717" s="20">
        <f t="shared" si="1432"/>
        <v>379.60255358668309</v>
      </c>
      <c r="AM717" s="21">
        <f t="shared" si="1433"/>
        <v>0</v>
      </c>
      <c r="AN717" s="21">
        <f t="shared" si="1434"/>
        <v>0</v>
      </c>
      <c r="AO717" s="21">
        <f t="shared" si="1435"/>
        <v>0</v>
      </c>
      <c r="AP717" s="21">
        <f t="shared" si="1436"/>
        <v>0</v>
      </c>
      <c r="AQ717" s="21">
        <f t="shared" si="1437"/>
        <v>0</v>
      </c>
      <c r="AR717" s="21">
        <f t="shared" si="1438"/>
        <v>0</v>
      </c>
      <c r="AS717" s="21">
        <f t="shared" si="1439"/>
        <v>0</v>
      </c>
      <c r="AT717" s="21">
        <f t="shared" si="1440"/>
        <v>0</v>
      </c>
      <c r="AU717" s="21">
        <f t="shared" si="1441"/>
        <v>0</v>
      </c>
      <c r="AV717" s="21">
        <f t="shared" si="1442"/>
        <v>0</v>
      </c>
      <c r="AW717" s="21">
        <f t="shared" si="1443"/>
        <v>0</v>
      </c>
      <c r="AX717" s="21">
        <f t="shared" si="1444"/>
        <v>0</v>
      </c>
      <c r="AY717" s="21">
        <f t="shared" si="1445"/>
        <v>21.5</v>
      </c>
      <c r="AZ717" s="21">
        <f t="shared" si="1446"/>
        <v>29.237500000000001</v>
      </c>
      <c r="BA717" s="21">
        <f t="shared" si="1447"/>
        <v>40.694517869748253</v>
      </c>
      <c r="BB717" s="21">
        <f t="shared" si="1448"/>
        <v>32.544929698572297</v>
      </c>
      <c r="BC717" s="21">
        <f t="shared" si="1449"/>
        <v>38.353547162076815</v>
      </c>
      <c r="BD717" s="21">
        <f t="shared" si="1450"/>
        <v>32.865390565353074</v>
      </c>
      <c r="BE717" s="21">
        <f t="shared" si="1451"/>
        <v>33.400937538011576</v>
      </c>
      <c r="BF717" s="21">
        <f t="shared" si="1452"/>
        <v>40.200115053751496</v>
      </c>
      <c r="BG717" s="21">
        <f t="shared" si="1453"/>
        <v>33.386320370226805</v>
      </c>
      <c r="BH717" s="21">
        <f t="shared" si="1454"/>
        <v>22.802232904595481</v>
      </c>
      <c r="BI717" s="21">
        <f t="shared" si="1455"/>
        <v>30.0036648206422</v>
      </c>
      <c r="BJ717" s="21">
        <f t="shared" si="1456"/>
        <v>24.613397603705081</v>
      </c>
      <c r="BK717" s="17">
        <f t="shared" si="1457"/>
        <v>0</v>
      </c>
      <c r="BL717" s="22">
        <f t="shared" si="1458"/>
        <v>0</v>
      </c>
      <c r="BM717" s="22">
        <f t="shared" si="1459"/>
        <v>344.73985506528209</v>
      </c>
      <c r="BN717" s="22">
        <f t="shared" si="1460"/>
        <v>0</v>
      </c>
      <c r="BO717" s="22">
        <f t="shared" si="1461"/>
        <v>0</v>
      </c>
      <c r="BP717" s="22">
        <f t="shared" si="1462"/>
        <v>0</v>
      </c>
      <c r="BQ717" s="22">
        <f t="shared" si="1463"/>
        <v>0</v>
      </c>
      <c r="BR717" s="22">
        <f t="shared" si="1464"/>
        <v>0</v>
      </c>
      <c r="BS717" s="22">
        <f t="shared" si="1465"/>
        <v>0</v>
      </c>
      <c r="BT717" s="22">
        <f t="shared" si="1466"/>
        <v>0</v>
      </c>
      <c r="BU717" s="22">
        <f t="shared" si="1467"/>
        <v>0</v>
      </c>
      <c r="BV717" s="22">
        <f t="shared" si="1468"/>
        <v>0</v>
      </c>
      <c r="BW717" s="22">
        <f t="shared" si="1469"/>
        <v>0</v>
      </c>
      <c r="BX717" s="22">
        <f t="shared" si="1470"/>
        <v>0</v>
      </c>
      <c r="BY717" s="22">
        <f t="shared" si="1471"/>
        <v>0</v>
      </c>
      <c r="BZ717" s="22">
        <f t="shared" si="1472"/>
        <v>19.52544</v>
      </c>
      <c r="CA717" s="22">
        <f t="shared" si="1473"/>
        <v>26.552327999999996</v>
      </c>
      <c r="CB717" s="22">
        <f t="shared" si="1474"/>
        <v>36.957133348590574</v>
      </c>
      <c r="CC717" s="22">
        <f t="shared" si="1475"/>
        <v>29.556003355055417</v>
      </c>
      <c r="CD717" s="22">
        <f t="shared" si="1476"/>
        <v>34.831157390711681</v>
      </c>
      <c r="CE717" s="22">
        <f t="shared" si="1477"/>
        <v>29.847033095831044</v>
      </c>
      <c r="CF717" s="22">
        <f t="shared" si="1478"/>
        <v>30.33339543452059</v>
      </c>
      <c r="CG717" s="22">
        <f t="shared" si="1479"/>
        <v>36.508136487214955</v>
      </c>
      <c r="CH717" s="22">
        <f t="shared" si="1480"/>
        <v>30.320120707425172</v>
      </c>
      <c r="CI717" s="22">
        <f t="shared" si="1481"/>
        <v>20.70807583463743</v>
      </c>
      <c r="CJ717" s="22">
        <f t="shared" si="1482"/>
        <v>27.248128243514419</v>
      </c>
      <c r="CK717" s="22">
        <f t="shared" si="1483"/>
        <v>22.352903167780802</v>
      </c>
    </row>
    <row r="718" spans="1:89" x14ac:dyDescent="0.25">
      <c r="A718" t="str">
        <f>VLOOKUP($C718,'Tech Pallet'!$A:$J,10,0)</f>
        <v>NOV</v>
      </c>
      <c r="B718" s="30" t="str">
        <f>VLOOKUP(C718,'Tech Pallet'!A:I,3,0)</f>
        <v>KL Mini Cones</v>
      </c>
      <c r="C718" s="12">
        <f>VLOOKUP($D718,'DU -UCC'!B:C,2,0)</f>
        <v>68842352</v>
      </c>
      <c r="D718" s="94">
        <v>10075856000693</v>
      </c>
      <c r="E718" s="95" t="s">
        <v>350</v>
      </c>
      <c r="S718" s="95">
        <v>3631</v>
      </c>
      <c r="T718" s="95">
        <v>2481</v>
      </c>
      <c r="U718" s="95">
        <v>11234.75</v>
      </c>
      <c r="V718" s="95">
        <v>13482.31</v>
      </c>
      <c r="W718" s="95">
        <v>13195.88</v>
      </c>
      <c r="X718" s="95">
        <v>14357.33</v>
      </c>
      <c r="Y718" s="95">
        <v>14144.53</v>
      </c>
      <c r="Z718" s="95">
        <v>11144.630000000001</v>
      </c>
      <c r="AA718" s="95">
        <v>11782.45</v>
      </c>
      <c r="AB718" s="95">
        <v>9325.44</v>
      </c>
      <c r="AC718" s="95">
        <v>7978.58</v>
      </c>
      <c r="AD718" s="95">
        <v>8727.74</v>
      </c>
      <c r="AE718" s="23">
        <f t="shared" si="1427"/>
        <v>121485.64000000001</v>
      </c>
      <c r="AF718">
        <f>VLOOKUP($C718,'Tech Pallet'!$A:$I,9,0)</f>
        <v>220</v>
      </c>
      <c r="AG718">
        <f>VLOOKUP($C718,'Tech Pallet'!$A:$H,8,0)</f>
        <v>2.6640000000000001E-3</v>
      </c>
      <c r="AH718" s="25">
        <f t="shared" si="1428"/>
        <v>0</v>
      </c>
      <c r="AI718" s="25">
        <f t="shared" si="1429"/>
        <v>121485.64000000001</v>
      </c>
      <c r="AJ718" s="8">
        <f t="shared" si="1430"/>
        <v>0</v>
      </c>
      <c r="AK718" s="21">
        <f t="shared" si="1431"/>
        <v>0</v>
      </c>
      <c r="AL718" s="20">
        <f t="shared" si="1432"/>
        <v>552.20745454545465</v>
      </c>
      <c r="AM718" s="21">
        <f t="shared" si="1433"/>
        <v>0</v>
      </c>
      <c r="AN718" s="21">
        <f t="shared" si="1434"/>
        <v>0</v>
      </c>
      <c r="AO718" s="21">
        <f t="shared" si="1435"/>
        <v>0</v>
      </c>
      <c r="AP718" s="21">
        <f t="shared" si="1436"/>
        <v>0</v>
      </c>
      <c r="AQ718" s="21">
        <f t="shared" si="1437"/>
        <v>0</v>
      </c>
      <c r="AR718" s="21">
        <f t="shared" si="1438"/>
        <v>0</v>
      </c>
      <c r="AS718" s="21">
        <f t="shared" si="1439"/>
        <v>0</v>
      </c>
      <c r="AT718" s="21">
        <f t="shared" si="1440"/>
        <v>0</v>
      </c>
      <c r="AU718" s="21">
        <f t="shared" si="1441"/>
        <v>0</v>
      </c>
      <c r="AV718" s="21">
        <f t="shared" si="1442"/>
        <v>0</v>
      </c>
      <c r="AW718" s="21">
        <f t="shared" si="1443"/>
        <v>0</v>
      </c>
      <c r="AX718" s="21">
        <f t="shared" si="1444"/>
        <v>0</v>
      </c>
      <c r="AY718" s="21">
        <f t="shared" si="1445"/>
        <v>16.504545454545454</v>
      </c>
      <c r="AZ718" s="21">
        <f t="shared" si="1446"/>
        <v>11.277272727272727</v>
      </c>
      <c r="BA718" s="21">
        <f t="shared" si="1447"/>
        <v>51.067045454545458</v>
      </c>
      <c r="BB718" s="21">
        <f t="shared" si="1448"/>
        <v>61.283227272727274</v>
      </c>
      <c r="BC718" s="21">
        <f t="shared" si="1449"/>
        <v>59.981272727272724</v>
      </c>
      <c r="BD718" s="21">
        <f t="shared" si="1450"/>
        <v>65.260590909090908</v>
      </c>
      <c r="BE718" s="21">
        <f t="shared" si="1451"/>
        <v>64.293318181818179</v>
      </c>
      <c r="BF718" s="21">
        <f t="shared" si="1452"/>
        <v>50.657409090909098</v>
      </c>
      <c r="BG718" s="21">
        <f t="shared" si="1453"/>
        <v>53.556590909090914</v>
      </c>
      <c r="BH718" s="21">
        <f t="shared" si="1454"/>
        <v>42.388363636363636</v>
      </c>
      <c r="BI718" s="21">
        <f t="shared" si="1455"/>
        <v>36.266272727272728</v>
      </c>
      <c r="BJ718" s="21">
        <f t="shared" si="1456"/>
        <v>39.671545454545452</v>
      </c>
      <c r="BK718" s="17">
        <f t="shared" si="1457"/>
        <v>0</v>
      </c>
      <c r="BL718" s="22">
        <f t="shared" si="1458"/>
        <v>0</v>
      </c>
      <c r="BM718" s="22">
        <f t="shared" si="1459"/>
        <v>323.63774496000008</v>
      </c>
      <c r="BN718" s="22">
        <f t="shared" si="1460"/>
        <v>0</v>
      </c>
      <c r="BO718" s="22">
        <f t="shared" si="1461"/>
        <v>0</v>
      </c>
      <c r="BP718" s="22">
        <f t="shared" si="1462"/>
        <v>0</v>
      </c>
      <c r="BQ718" s="22">
        <f t="shared" si="1463"/>
        <v>0</v>
      </c>
      <c r="BR718" s="22">
        <f t="shared" si="1464"/>
        <v>0</v>
      </c>
      <c r="BS718" s="22">
        <f t="shared" si="1465"/>
        <v>0</v>
      </c>
      <c r="BT718" s="22">
        <f t="shared" si="1466"/>
        <v>0</v>
      </c>
      <c r="BU718" s="22">
        <f t="shared" si="1467"/>
        <v>0</v>
      </c>
      <c r="BV718" s="22">
        <f t="shared" si="1468"/>
        <v>0</v>
      </c>
      <c r="BW718" s="22">
        <f t="shared" si="1469"/>
        <v>0</v>
      </c>
      <c r="BX718" s="22">
        <f t="shared" si="1470"/>
        <v>0</v>
      </c>
      <c r="BY718" s="22">
        <f t="shared" si="1471"/>
        <v>0</v>
      </c>
      <c r="BZ718" s="22">
        <f t="shared" si="1472"/>
        <v>9.6729840000000014</v>
      </c>
      <c r="CA718" s="22">
        <f t="shared" si="1473"/>
        <v>6.6093840000000004</v>
      </c>
      <c r="CB718" s="22">
        <f t="shared" si="1474"/>
        <v>29.929374000000003</v>
      </c>
      <c r="CC718" s="22">
        <f t="shared" si="1475"/>
        <v>35.916873840000001</v>
      </c>
      <c r="CD718" s="22">
        <f t="shared" si="1476"/>
        <v>35.153824319999998</v>
      </c>
      <c r="CE718" s="22">
        <f t="shared" si="1477"/>
        <v>38.24792712</v>
      </c>
      <c r="CF718" s="22">
        <f t="shared" si="1478"/>
        <v>37.681027920000005</v>
      </c>
      <c r="CG718" s="22">
        <f t="shared" si="1479"/>
        <v>29.689294320000005</v>
      </c>
      <c r="CH718" s="22">
        <f t="shared" si="1480"/>
        <v>31.388446800000004</v>
      </c>
      <c r="CI718" s="22">
        <f t="shared" si="1481"/>
        <v>24.842972160000002</v>
      </c>
      <c r="CJ718" s="22">
        <f t="shared" si="1482"/>
        <v>21.254937120000001</v>
      </c>
      <c r="CK718" s="22">
        <f t="shared" si="1483"/>
        <v>23.250699360000002</v>
      </c>
    </row>
    <row r="719" spans="1:89" x14ac:dyDescent="0.25">
      <c r="A719" t="str">
        <f>VLOOKUP($C719,'Tech Pallet'!$A:$J,10,0)</f>
        <v>NOV</v>
      </c>
      <c r="B719" s="30" t="str">
        <f>VLOOKUP(C719,'Tech Pallet'!A:I,3,0)</f>
        <v>Yasso Sandwich</v>
      </c>
      <c r="C719" s="12">
        <f>VLOOKUP($D719,'DU -UCC'!B:C,2,0)</f>
        <v>64325608</v>
      </c>
      <c r="D719" s="94">
        <v>10850001974698</v>
      </c>
      <c r="E719" s="95" t="s">
        <v>351</v>
      </c>
      <c r="S719" s="95">
        <v>0</v>
      </c>
      <c r="T719" s="95">
        <v>0</v>
      </c>
      <c r="U719" s="95">
        <v>0</v>
      </c>
      <c r="V719" s="95">
        <v>0</v>
      </c>
      <c r="W719" s="95">
        <v>0</v>
      </c>
      <c r="X719" s="95">
        <v>0</v>
      </c>
      <c r="Y719" s="95">
        <v>0</v>
      </c>
      <c r="Z719" s="95">
        <v>0</v>
      </c>
      <c r="AA719" s="95">
        <v>0</v>
      </c>
      <c r="AB719" s="95">
        <v>0</v>
      </c>
      <c r="AC719" s="95">
        <v>0</v>
      </c>
      <c r="AD719" s="95">
        <v>0</v>
      </c>
      <c r="AE719" s="23">
        <f t="shared" si="1427"/>
        <v>0</v>
      </c>
      <c r="AF719">
        <f>VLOOKUP($C719,'Tech Pallet'!$A:$I,9,0)</f>
        <v>189</v>
      </c>
      <c r="AG719">
        <f>VLOOKUP($C719,'Tech Pallet'!$A:$H,8,0)</f>
        <v>2.1700000000000001E-3</v>
      </c>
      <c r="AH719" s="25">
        <f t="shared" si="1428"/>
        <v>0</v>
      </c>
      <c r="AI719" s="25">
        <f t="shared" si="1429"/>
        <v>0</v>
      </c>
      <c r="AJ719" s="8">
        <f t="shared" si="1430"/>
        <v>0</v>
      </c>
      <c r="AK719" s="21">
        <f t="shared" si="1431"/>
        <v>0</v>
      </c>
      <c r="AL719" s="20">
        <f t="shared" si="1432"/>
        <v>0</v>
      </c>
      <c r="AM719" s="21">
        <f t="shared" si="1433"/>
        <v>0</v>
      </c>
      <c r="AN719" s="21">
        <f t="shared" si="1434"/>
        <v>0</v>
      </c>
      <c r="AO719" s="21">
        <f t="shared" si="1435"/>
        <v>0</v>
      </c>
      <c r="AP719" s="21">
        <f t="shared" si="1436"/>
        <v>0</v>
      </c>
      <c r="AQ719" s="21">
        <f t="shared" si="1437"/>
        <v>0</v>
      </c>
      <c r="AR719" s="21">
        <f t="shared" si="1438"/>
        <v>0</v>
      </c>
      <c r="AS719" s="21">
        <f t="shared" si="1439"/>
        <v>0</v>
      </c>
      <c r="AT719" s="21">
        <f t="shared" si="1440"/>
        <v>0</v>
      </c>
      <c r="AU719" s="21">
        <f t="shared" si="1441"/>
        <v>0</v>
      </c>
      <c r="AV719" s="21">
        <f t="shared" si="1442"/>
        <v>0</v>
      </c>
      <c r="AW719" s="21">
        <f t="shared" si="1443"/>
        <v>0</v>
      </c>
      <c r="AX719" s="21">
        <f t="shared" si="1444"/>
        <v>0</v>
      </c>
      <c r="AY719" s="21">
        <f t="shared" si="1445"/>
        <v>0</v>
      </c>
      <c r="AZ719" s="21">
        <f t="shared" si="1446"/>
        <v>0</v>
      </c>
      <c r="BA719" s="21">
        <f t="shared" si="1447"/>
        <v>0</v>
      </c>
      <c r="BB719" s="21">
        <f t="shared" si="1448"/>
        <v>0</v>
      </c>
      <c r="BC719" s="21">
        <f t="shared" si="1449"/>
        <v>0</v>
      </c>
      <c r="BD719" s="21">
        <f t="shared" si="1450"/>
        <v>0</v>
      </c>
      <c r="BE719" s="21">
        <f t="shared" si="1451"/>
        <v>0</v>
      </c>
      <c r="BF719" s="21">
        <f t="shared" si="1452"/>
        <v>0</v>
      </c>
      <c r="BG719" s="21">
        <f t="shared" si="1453"/>
        <v>0</v>
      </c>
      <c r="BH719" s="21">
        <f t="shared" si="1454"/>
        <v>0</v>
      </c>
      <c r="BI719" s="21">
        <f t="shared" si="1455"/>
        <v>0</v>
      </c>
      <c r="BJ719" s="21">
        <f t="shared" si="1456"/>
        <v>0</v>
      </c>
      <c r="BK719" s="17">
        <f t="shared" si="1457"/>
        <v>0</v>
      </c>
      <c r="BL719" s="22">
        <f t="shared" si="1458"/>
        <v>0</v>
      </c>
      <c r="BM719" s="22">
        <f t="shared" si="1459"/>
        <v>0</v>
      </c>
      <c r="BN719" s="22">
        <f t="shared" si="1460"/>
        <v>0</v>
      </c>
      <c r="BO719" s="22">
        <f t="shared" si="1461"/>
        <v>0</v>
      </c>
      <c r="BP719" s="22">
        <f t="shared" si="1462"/>
        <v>0</v>
      </c>
      <c r="BQ719" s="22">
        <f t="shared" si="1463"/>
        <v>0</v>
      </c>
      <c r="BR719" s="22">
        <f t="shared" si="1464"/>
        <v>0</v>
      </c>
      <c r="BS719" s="22">
        <f t="shared" si="1465"/>
        <v>0</v>
      </c>
      <c r="BT719" s="22">
        <f t="shared" si="1466"/>
        <v>0</v>
      </c>
      <c r="BU719" s="22">
        <f t="shared" si="1467"/>
        <v>0</v>
      </c>
      <c r="BV719" s="22">
        <f t="shared" si="1468"/>
        <v>0</v>
      </c>
      <c r="BW719" s="22">
        <f t="shared" si="1469"/>
        <v>0</v>
      </c>
      <c r="BX719" s="22">
        <f t="shared" si="1470"/>
        <v>0</v>
      </c>
      <c r="BY719" s="22">
        <f t="shared" si="1471"/>
        <v>0</v>
      </c>
      <c r="BZ719" s="22">
        <f t="shared" si="1472"/>
        <v>0</v>
      </c>
      <c r="CA719" s="22">
        <f t="shared" si="1473"/>
        <v>0</v>
      </c>
      <c r="CB719" s="22">
        <f t="shared" si="1474"/>
        <v>0</v>
      </c>
      <c r="CC719" s="22">
        <f t="shared" si="1475"/>
        <v>0</v>
      </c>
      <c r="CD719" s="22">
        <f t="shared" si="1476"/>
        <v>0</v>
      </c>
      <c r="CE719" s="22">
        <f t="shared" si="1477"/>
        <v>0</v>
      </c>
      <c r="CF719" s="22">
        <f t="shared" si="1478"/>
        <v>0</v>
      </c>
      <c r="CG719" s="22">
        <f t="shared" si="1479"/>
        <v>0</v>
      </c>
      <c r="CH719" s="22">
        <f t="shared" si="1480"/>
        <v>0</v>
      </c>
      <c r="CI719" s="22">
        <f t="shared" si="1481"/>
        <v>0</v>
      </c>
      <c r="CJ719" s="22">
        <f t="shared" si="1482"/>
        <v>0</v>
      </c>
      <c r="CK719" s="22">
        <f t="shared" si="1483"/>
        <v>0</v>
      </c>
    </row>
    <row r="720" spans="1:89" x14ac:dyDescent="0.25">
      <c r="A720" t="str">
        <f>VLOOKUP($C720,'Tech Pallet'!$A:$J,10,0)</f>
        <v>PIC</v>
      </c>
      <c r="B720" s="30" t="str">
        <f>VLOOKUP(C720,'Tech Pallet'!A:I,3,0)</f>
        <v>Talenti</v>
      </c>
      <c r="C720" s="12">
        <f>VLOOKUP($D720,'DU -UCC'!B:C,2,0)</f>
        <v>64369031</v>
      </c>
      <c r="D720" s="94">
        <v>10186852001611</v>
      </c>
      <c r="E720" s="95" t="s">
        <v>352</v>
      </c>
      <c r="S720" s="95">
        <v>5880</v>
      </c>
      <c r="T720" s="95">
        <v>6905</v>
      </c>
      <c r="U720" s="95">
        <v>6994.249046338412</v>
      </c>
      <c r="V720" s="95">
        <v>6020.4326489645555</v>
      </c>
      <c r="W720" s="95">
        <v>6554.7328752177355</v>
      </c>
      <c r="X720" s="95">
        <v>6911.2840259949235</v>
      </c>
      <c r="Y720" s="95">
        <v>4921.4282124907604</v>
      </c>
      <c r="Z720" s="95">
        <v>5065.1522342075532</v>
      </c>
      <c r="AA720" s="95">
        <v>4642.5078148547418</v>
      </c>
      <c r="AB720" s="95">
        <v>5180.6813420858161</v>
      </c>
      <c r="AC720" s="95">
        <v>4317.8590420646269</v>
      </c>
      <c r="AD720" s="95">
        <v>2113.6120289432702</v>
      </c>
      <c r="AE720" s="23">
        <f t="shared" si="1427"/>
        <v>65506.939271162402</v>
      </c>
      <c r="AF720">
        <f>VLOOKUP($C720,'Tech Pallet'!$A:$I,9,0)</f>
        <v>255</v>
      </c>
      <c r="AG720">
        <f>VLOOKUP($C720,'Tech Pallet'!$A:$H,8,0)</f>
        <v>3.7839999999999996E-3</v>
      </c>
      <c r="AH720" s="25">
        <f t="shared" si="1428"/>
        <v>0</v>
      </c>
      <c r="AI720" s="25">
        <f t="shared" si="1429"/>
        <v>65506.939271162402</v>
      </c>
      <c r="AJ720" s="8">
        <f t="shared" si="1430"/>
        <v>0</v>
      </c>
      <c r="AK720" s="21">
        <f t="shared" si="1431"/>
        <v>0</v>
      </c>
      <c r="AL720" s="20">
        <f t="shared" si="1432"/>
        <v>256.88995792612707</v>
      </c>
      <c r="AM720" s="21">
        <f t="shared" si="1433"/>
        <v>0</v>
      </c>
      <c r="AN720" s="21">
        <f t="shared" si="1434"/>
        <v>0</v>
      </c>
      <c r="AO720" s="21">
        <f t="shared" si="1435"/>
        <v>0</v>
      </c>
      <c r="AP720" s="21">
        <f t="shared" si="1436"/>
        <v>0</v>
      </c>
      <c r="AQ720" s="21">
        <f t="shared" si="1437"/>
        <v>0</v>
      </c>
      <c r="AR720" s="21">
        <f t="shared" si="1438"/>
        <v>0</v>
      </c>
      <c r="AS720" s="21">
        <f t="shared" si="1439"/>
        <v>0</v>
      </c>
      <c r="AT720" s="21">
        <f t="shared" si="1440"/>
        <v>0</v>
      </c>
      <c r="AU720" s="21">
        <f t="shared" si="1441"/>
        <v>0</v>
      </c>
      <c r="AV720" s="21">
        <f t="shared" si="1442"/>
        <v>0</v>
      </c>
      <c r="AW720" s="21">
        <f t="shared" si="1443"/>
        <v>0</v>
      </c>
      <c r="AX720" s="21">
        <f t="shared" si="1444"/>
        <v>0</v>
      </c>
      <c r="AY720" s="21">
        <f t="shared" si="1445"/>
        <v>23.058823529411764</v>
      </c>
      <c r="AZ720" s="21">
        <f t="shared" si="1446"/>
        <v>27.078431372549019</v>
      </c>
      <c r="BA720" s="21">
        <f t="shared" si="1447"/>
        <v>27.428427632699655</v>
      </c>
      <c r="BB720" s="21">
        <f t="shared" si="1448"/>
        <v>23.609539799861</v>
      </c>
      <c r="BC720" s="21">
        <f t="shared" si="1449"/>
        <v>25.704834804775434</v>
      </c>
      <c r="BD720" s="21">
        <f t="shared" si="1450"/>
        <v>27.103074611744798</v>
      </c>
      <c r="BE720" s="21">
        <f t="shared" si="1451"/>
        <v>19.299718480355924</v>
      </c>
      <c r="BF720" s="21">
        <f t="shared" si="1452"/>
        <v>19.863342094931582</v>
      </c>
      <c r="BG720" s="21">
        <f t="shared" si="1453"/>
        <v>18.20591299943036</v>
      </c>
      <c r="BH720" s="21">
        <f t="shared" si="1454"/>
        <v>20.316397419944376</v>
      </c>
      <c r="BI720" s="21">
        <f t="shared" si="1455"/>
        <v>16.932780557116185</v>
      </c>
      <c r="BJ720" s="21">
        <f t="shared" si="1456"/>
        <v>8.2886746233069424</v>
      </c>
      <c r="BK720" s="17">
        <f t="shared" si="1457"/>
        <v>0</v>
      </c>
      <c r="BL720" s="22">
        <f t="shared" si="1458"/>
        <v>0</v>
      </c>
      <c r="BM720" s="22">
        <f t="shared" si="1459"/>
        <v>247.87825820207851</v>
      </c>
      <c r="BN720" s="22">
        <f t="shared" si="1460"/>
        <v>0</v>
      </c>
      <c r="BO720" s="22">
        <f t="shared" si="1461"/>
        <v>0</v>
      </c>
      <c r="BP720" s="22">
        <f t="shared" si="1462"/>
        <v>0</v>
      </c>
      <c r="BQ720" s="22">
        <f t="shared" si="1463"/>
        <v>0</v>
      </c>
      <c r="BR720" s="22">
        <f t="shared" si="1464"/>
        <v>0</v>
      </c>
      <c r="BS720" s="22">
        <f t="shared" si="1465"/>
        <v>0</v>
      </c>
      <c r="BT720" s="22">
        <f t="shared" si="1466"/>
        <v>0</v>
      </c>
      <c r="BU720" s="22">
        <f t="shared" si="1467"/>
        <v>0</v>
      </c>
      <c r="BV720" s="22">
        <f t="shared" si="1468"/>
        <v>0</v>
      </c>
      <c r="BW720" s="22">
        <f t="shared" si="1469"/>
        <v>0</v>
      </c>
      <c r="BX720" s="22">
        <f t="shared" si="1470"/>
        <v>0</v>
      </c>
      <c r="BY720" s="22">
        <f t="shared" si="1471"/>
        <v>0</v>
      </c>
      <c r="BZ720" s="22">
        <f t="shared" si="1472"/>
        <v>22.249919999999996</v>
      </c>
      <c r="CA720" s="22">
        <f t="shared" si="1473"/>
        <v>26.128519999999998</v>
      </c>
      <c r="CB720" s="22">
        <f t="shared" si="1474"/>
        <v>26.466238391344547</v>
      </c>
      <c r="CC720" s="22">
        <f t="shared" si="1475"/>
        <v>22.781317143681875</v>
      </c>
      <c r="CD720" s="22">
        <f t="shared" si="1476"/>
        <v>24.803109199823908</v>
      </c>
      <c r="CE720" s="22">
        <f t="shared" si="1477"/>
        <v>26.152298754364789</v>
      </c>
      <c r="CF720" s="22">
        <f t="shared" si="1478"/>
        <v>18.622684356065037</v>
      </c>
      <c r="CG720" s="22">
        <f t="shared" si="1479"/>
        <v>19.16653605424138</v>
      </c>
      <c r="CH720" s="22">
        <f t="shared" si="1480"/>
        <v>17.56724957141034</v>
      </c>
      <c r="CI720" s="22">
        <f t="shared" si="1481"/>
        <v>19.603698198452726</v>
      </c>
      <c r="CJ720" s="22">
        <f t="shared" si="1482"/>
        <v>16.338778615172547</v>
      </c>
      <c r="CK720" s="22">
        <f t="shared" si="1483"/>
        <v>7.9979079175213332</v>
      </c>
    </row>
    <row r="721" spans="1:89" x14ac:dyDescent="0.25">
      <c r="A721" t="str">
        <f>VLOOKUP($C721,'Tech Pallet'!$A:$J,10,0)</f>
        <v>NOV</v>
      </c>
      <c r="B721" s="30" t="str">
        <f>VLOOKUP(C721,'Tech Pallet'!A:I,3,0)</f>
        <v>Yasso Poppables</v>
      </c>
      <c r="C721" s="12">
        <f>VLOOKUP($D721,'DU -UCC'!B:C,2,0)</f>
        <v>64388736</v>
      </c>
      <c r="D721" s="94">
        <v>10850001974803</v>
      </c>
      <c r="E721" s="95" t="s">
        <v>353</v>
      </c>
      <c r="S721" s="95">
        <v>1241</v>
      </c>
      <c r="T721" s="95">
        <v>2219</v>
      </c>
      <c r="U721" s="95">
        <v>1979.935183725064</v>
      </c>
      <c r="V721" s="95">
        <v>2271.8356206087233</v>
      </c>
      <c r="W721" s="95">
        <v>3253.3111791079309</v>
      </c>
      <c r="X721" s="95">
        <v>4049.6593155807204</v>
      </c>
      <c r="Y721" s="95">
        <v>2100.1689290698873</v>
      </c>
      <c r="Z721" s="95">
        <v>1938.2728799738297</v>
      </c>
      <c r="AA721" s="95">
        <v>1621.8559485442611</v>
      </c>
      <c r="AB721" s="95">
        <v>1658.7242077571939</v>
      </c>
      <c r="AC721" s="95">
        <v>1639.5213421329677</v>
      </c>
      <c r="AD721" s="95">
        <v>2809.8413421329674</v>
      </c>
      <c r="AE721" s="23">
        <f t="shared" si="1427"/>
        <v>26783.125948633548</v>
      </c>
      <c r="AF721">
        <f>VLOOKUP($C721,'Tech Pallet'!$A:$I,9,0)</f>
        <v>200</v>
      </c>
      <c r="AG721">
        <f>VLOOKUP($C721,'Tech Pallet'!$A:$H,8,0)</f>
        <v>2.0200000000000001E-3</v>
      </c>
      <c r="AH721" s="25">
        <f t="shared" si="1428"/>
        <v>0</v>
      </c>
      <c r="AI721" s="25">
        <f t="shared" si="1429"/>
        <v>26783.125948633548</v>
      </c>
      <c r="AJ721" s="8">
        <f t="shared" si="1430"/>
        <v>0</v>
      </c>
      <c r="AK721" s="21">
        <f t="shared" si="1431"/>
        <v>0</v>
      </c>
      <c r="AL721" s="20">
        <f t="shared" si="1432"/>
        <v>133.91562974316773</v>
      </c>
      <c r="AM721" s="21">
        <f t="shared" si="1433"/>
        <v>0</v>
      </c>
      <c r="AN721" s="21">
        <f t="shared" si="1434"/>
        <v>0</v>
      </c>
      <c r="AO721" s="21">
        <f t="shared" si="1435"/>
        <v>0</v>
      </c>
      <c r="AP721" s="21">
        <f t="shared" si="1436"/>
        <v>0</v>
      </c>
      <c r="AQ721" s="21">
        <f t="shared" si="1437"/>
        <v>0</v>
      </c>
      <c r="AR721" s="21">
        <f t="shared" si="1438"/>
        <v>0</v>
      </c>
      <c r="AS721" s="21">
        <f t="shared" si="1439"/>
        <v>0</v>
      </c>
      <c r="AT721" s="21">
        <f t="shared" si="1440"/>
        <v>0</v>
      </c>
      <c r="AU721" s="21">
        <f t="shared" si="1441"/>
        <v>0</v>
      </c>
      <c r="AV721" s="21">
        <f t="shared" si="1442"/>
        <v>0</v>
      </c>
      <c r="AW721" s="21">
        <f t="shared" si="1443"/>
        <v>0</v>
      </c>
      <c r="AX721" s="21">
        <f t="shared" si="1444"/>
        <v>0</v>
      </c>
      <c r="AY721" s="21">
        <f t="shared" si="1445"/>
        <v>6.2050000000000001</v>
      </c>
      <c r="AZ721" s="21">
        <f t="shared" si="1446"/>
        <v>11.095000000000001</v>
      </c>
      <c r="BA721" s="21">
        <f t="shared" si="1447"/>
        <v>9.89967591862532</v>
      </c>
      <c r="BB721" s="21">
        <f t="shared" si="1448"/>
        <v>11.359178103043616</v>
      </c>
      <c r="BC721" s="21">
        <f t="shared" si="1449"/>
        <v>16.266555895539653</v>
      </c>
      <c r="BD721" s="21">
        <f t="shared" si="1450"/>
        <v>20.248296577903602</v>
      </c>
      <c r="BE721" s="21">
        <f t="shared" si="1451"/>
        <v>10.500844645349437</v>
      </c>
      <c r="BF721" s="21">
        <f t="shared" si="1452"/>
        <v>9.6913643998691494</v>
      </c>
      <c r="BG721" s="21">
        <f t="shared" si="1453"/>
        <v>8.1092797427213057</v>
      </c>
      <c r="BH721" s="21">
        <f t="shared" si="1454"/>
        <v>8.2936210387859699</v>
      </c>
      <c r="BI721" s="21">
        <f t="shared" si="1455"/>
        <v>8.1976067106648376</v>
      </c>
      <c r="BJ721" s="21">
        <f t="shared" si="1456"/>
        <v>14.049206710664837</v>
      </c>
      <c r="BK721" s="17">
        <f t="shared" si="1457"/>
        <v>0</v>
      </c>
      <c r="BL721" s="22">
        <f t="shared" si="1458"/>
        <v>0</v>
      </c>
      <c r="BM721" s="22">
        <f t="shared" si="1459"/>
        <v>54.101914416239765</v>
      </c>
      <c r="BN721" s="22">
        <f t="shared" si="1460"/>
        <v>0</v>
      </c>
      <c r="BO721" s="22">
        <f t="shared" si="1461"/>
        <v>0</v>
      </c>
      <c r="BP721" s="22">
        <f t="shared" si="1462"/>
        <v>0</v>
      </c>
      <c r="BQ721" s="22">
        <f t="shared" si="1463"/>
        <v>0</v>
      </c>
      <c r="BR721" s="22">
        <f t="shared" si="1464"/>
        <v>0</v>
      </c>
      <c r="BS721" s="22">
        <f t="shared" si="1465"/>
        <v>0</v>
      </c>
      <c r="BT721" s="22">
        <f t="shared" si="1466"/>
        <v>0</v>
      </c>
      <c r="BU721" s="22">
        <f t="shared" si="1467"/>
        <v>0</v>
      </c>
      <c r="BV721" s="22">
        <f t="shared" si="1468"/>
        <v>0</v>
      </c>
      <c r="BW721" s="22">
        <f t="shared" si="1469"/>
        <v>0</v>
      </c>
      <c r="BX721" s="22">
        <f t="shared" si="1470"/>
        <v>0</v>
      </c>
      <c r="BY721" s="22">
        <f t="shared" si="1471"/>
        <v>0</v>
      </c>
      <c r="BZ721" s="22">
        <f t="shared" si="1472"/>
        <v>2.5068200000000003</v>
      </c>
      <c r="CA721" s="22">
        <f t="shared" si="1473"/>
        <v>4.48238</v>
      </c>
      <c r="CB721" s="22">
        <f t="shared" si="1474"/>
        <v>3.9994690711246297</v>
      </c>
      <c r="CC721" s="22">
        <f t="shared" si="1475"/>
        <v>4.5891079536296209</v>
      </c>
      <c r="CD721" s="22">
        <f t="shared" si="1476"/>
        <v>6.5716885817980204</v>
      </c>
      <c r="CE721" s="22">
        <f t="shared" si="1477"/>
        <v>8.180311817473056</v>
      </c>
      <c r="CF721" s="22">
        <f t="shared" si="1478"/>
        <v>4.242341236721173</v>
      </c>
      <c r="CG721" s="22">
        <f t="shared" si="1479"/>
        <v>3.9153112175471363</v>
      </c>
      <c r="CH721" s="22">
        <f t="shared" si="1480"/>
        <v>3.2761490160594073</v>
      </c>
      <c r="CI721" s="22">
        <f t="shared" si="1481"/>
        <v>3.3506228996695318</v>
      </c>
      <c r="CJ721" s="22">
        <f t="shared" si="1482"/>
        <v>3.3118331111085948</v>
      </c>
      <c r="CK721" s="22">
        <f t="shared" si="1483"/>
        <v>5.6758795111085947</v>
      </c>
    </row>
    <row r="722" spans="1:89" x14ac:dyDescent="0.25">
      <c r="A722" t="str">
        <f>VLOOKUP($C722,'Tech Pallet'!$A:$J,10,0)</f>
        <v>PIC</v>
      </c>
      <c r="B722" s="30" t="str">
        <f>VLOOKUP(C722,'Tech Pallet'!A:I,3,0)</f>
        <v>BJ PTS</v>
      </c>
      <c r="C722" s="12">
        <f>VLOOKUP($D722,'DU -UCC'!B:C,2,0)</f>
        <v>84146285</v>
      </c>
      <c r="D722" s="94">
        <v>10076840462855</v>
      </c>
      <c r="E722" s="95" t="s">
        <v>354</v>
      </c>
      <c r="S722" s="95">
        <v>91</v>
      </c>
      <c r="T722" s="95">
        <v>162</v>
      </c>
      <c r="U722" s="95">
        <v>18.930062218849024</v>
      </c>
      <c r="V722" s="95">
        <v>9.845325457695246</v>
      </c>
      <c r="W722" s="95">
        <v>0</v>
      </c>
      <c r="X722" s="95">
        <v>0</v>
      </c>
      <c r="Y722" s="95">
        <v>0</v>
      </c>
      <c r="Z722" s="95">
        <v>0</v>
      </c>
      <c r="AA722" s="95">
        <v>0</v>
      </c>
      <c r="AB722" s="95">
        <v>0</v>
      </c>
      <c r="AC722" s="95">
        <v>0</v>
      </c>
      <c r="AD722" s="95">
        <v>0</v>
      </c>
      <c r="AE722" s="23">
        <f t="shared" si="1427"/>
        <v>281.77538767654426</v>
      </c>
      <c r="AF722">
        <f>VLOOKUP($C722,'Tech Pallet'!$A:$I,9,0)</f>
        <v>240</v>
      </c>
      <c r="AG722">
        <f>VLOOKUP($C722,'Tech Pallet'!$A:$H,8,0)</f>
        <v>3.7853439999999999E-3</v>
      </c>
      <c r="AH722" s="25">
        <f t="shared" si="1428"/>
        <v>0</v>
      </c>
      <c r="AI722" s="25">
        <f t="shared" si="1429"/>
        <v>281.77538767654426</v>
      </c>
      <c r="AJ722" s="8">
        <f t="shared" si="1430"/>
        <v>0</v>
      </c>
      <c r="AK722" s="21">
        <f t="shared" si="1431"/>
        <v>0</v>
      </c>
      <c r="AL722" s="20">
        <f t="shared" si="1432"/>
        <v>1.1740641153189344</v>
      </c>
      <c r="AM722" s="21">
        <f t="shared" si="1433"/>
        <v>0</v>
      </c>
      <c r="AN722" s="21">
        <f t="shared" si="1434"/>
        <v>0</v>
      </c>
      <c r="AO722" s="21">
        <f t="shared" si="1435"/>
        <v>0</v>
      </c>
      <c r="AP722" s="21">
        <f t="shared" si="1436"/>
        <v>0</v>
      </c>
      <c r="AQ722" s="21">
        <f t="shared" si="1437"/>
        <v>0</v>
      </c>
      <c r="AR722" s="21">
        <f t="shared" si="1438"/>
        <v>0</v>
      </c>
      <c r="AS722" s="21">
        <f t="shared" si="1439"/>
        <v>0</v>
      </c>
      <c r="AT722" s="21">
        <f t="shared" si="1440"/>
        <v>0</v>
      </c>
      <c r="AU722" s="21">
        <f t="shared" si="1441"/>
        <v>0</v>
      </c>
      <c r="AV722" s="21">
        <f t="shared" si="1442"/>
        <v>0</v>
      </c>
      <c r="AW722" s="21">
        <f t="shared" si="1443"/>
        <v>0</v>
      </c>
      <c r="AX722" s="21">
        <f t="shared" si="1444"/>
        <v>0</v>
      </c>
      <c r="AY722" s="21">
        <f t="shared" si="1445"/>
        <v>0.37916666666666665</v>
      </c>
      <c r="AZ722" s="21">
        <f t="shared" si="1446"/>
        <v>0.67500000000000004</v>
      </c>
      <c r="BA722" s="21">
        <f t="shared" si="1447"/>
        <v>7.8875259245204263E-2</v>
      </c>
      <c r="BB722" s="21">
        <f t="shared" si="1448"/>
        <v>4.1022189407063522E-2</v>
      </c>
      <c r="BC722" s="21">
        <f t="shared" si="1449"/>
        <v>0</v>
      </c>
      <c r="BD722" s="21">
        <f t="shared" si="1450"/>
        <v>0</v>
      </c>
      <c r="BE722" s="21">
        <f t="shared" si="1451"/>
        <v>0</v>
      </c>
      <c r="BF722" s="21">
        <f t="shared" si="1452"/>
        <v>0</v>
      </c>
      <c r="BG722" s="21">
        <f t="shared" si="1453"/>
        <v>0</v>
      </c>
      <c r="BH722" s="21">
        <f t="shared" si="1454"/>
        <v>0</v>
      </c>
      <c r="BI722" s="21">
        <f t="shared" si="1455"/>
        <v>0</v>
      </c>
      <c r="BJ722" s="21">
        <f t="shared" si="1456"/>
        <v>0</v>
      </c>
      <c r="BK722" s="17">
        <f t="shared" si="1457"/>
        <v>0</v>
      </c>
      <c r="BL722" s="22">
        <f t="shared" si="1458"/>
        <v>0</v>
      </c>
      <c r="BM722" s="22">
        <f t="shared" si="1459"/>
        <v>1.0666167730890808</v>
      </c>
      <c r="BN722" s="22">
        <f t="shared" si="1460"/>
        <v>0</v>
      </c>
      <c r="BO722" s="22">
        <f t="shared" si="1461"/>
        <v>0</v>
      </c>
      <c r="BP722" s="22">
        <f t="shared" si="1462"/>
        <v>0</v>
      </c>
      <c r="BQ722" s="22">
        <f t="shared" si="1463"/>
        <v>0</v>
      </c>
      <c r="BR722" s="22">
        <f t="shared" si="1464"/>
        <v>0</v>
      </c>
      <c r="BS722" s="22">
        <f t="shared" si="1465"/>
        <v>0</v>
      </c>
      <c r="BT722" s="22">
        <f t="shared" si="1466"/>
        <v>0</v>
      </c>
      <c r="BU722" s="22">
        <f t="shared" si="1467"/>
        <v>0</v>
      </c>
      <c r="BV722" s="22">
        <f t="shared" si="1468"/>
        <v>0</v>
      </c>
      <c r="BW722" s="22">
        <f t="shared" si="1469"/>
        <v>0</v>
      </c>
      <c r="BX722" s="22">
        <f t="shared" si="1470"/>
        <v>0</v>
      </c>
      <c r="BY722" s="22">
        <f t="shared" si="1471"/>
        <v>0</v>
      </c>
      <c r="BZ722" s="22">
        <f t="shared" si="1472"/>
        <v>0.344466304</v>
      </c>
      <c r="CA722" s="22">
        <f t="shared" si="1473"/>
        <v>0.61322572799999997</v>
      </c>
      <c r="CB722" s="22">
        <f t="shared" si="1474"/>
        <v>7.1656797439746844E-2</v>
      </c>
      <c r="CC722" s="22">
        <f t="shared" si="1475"/>
        <v>3.7267943649333952E-2</v>
      </c>
      <c r="CD722" s="22">
        <f t="shared" si="1476"/>
        <v>0</v>
      </c>
      <c r="CE722" s="22">
        <f t="shared" si="1477"/>
        <v>0</v>
      </c>
      <c r="CF722" s="22">
        <f t="shared" si="1478"/>
        <v>0</v>
      </c>
      <c r="CG722" s="22">
        <f t="shared" si="1479"/>
        <v>0</v>
      </c>
      <c r="CH722" s="22">
        <f t="shared" si="1480"/>
        <v>0</v>
      </c>
      <c r="CI722" s="22">
        <f t="shared" si="1481"/>
        <v>0</v>
      </c>
      <c r="CJ722" s="22">
        <f t="shared" si="1482"/>
        <v>0</v>
      </c>
      <c r="CK722" s="22">
        <f t="shared" si="1483"/>
        <v>0</v>
      </c>
    </row>
    <row r="723" spans="1:89" x14ac:dyDescent="0.25">
      <c r="A723" t="str">
        <f>VLOOKUP($C723,'Tech Pallet'!$A:$J,10,0)</f>
        <v>PIC</v>
      </c>
      <c r="B723" s="30" t="str">
        <f>VLOOKUP(C723,'Tech Pallet'!A:I,3,0)</f>
        <v>48oz</v>
      </c>
      <c r="C723" s="12">
        <f>VLOOKUP($D723,'DU -UCC'!B:C,2,0)</f>
        <v>64403187</v>
      </c>
      <c r="D723" s="94">
        <v>10077567004137</v>
      </c>
      <c r="E723" s="95" t="s">
        <v>355</v>
      </c>
      <c r="S723" s="95">
        <v>3498</v>
      </c>
      <c r="T723" s="95">
        <v>4037</v>
      </c>
      <c r="U723" s="95">
        <v>4224.7244794748131</v>
      </c>
      <c r="V723" s="95">
        <v>3548.1317548685133</v>
      </c>
      <c r="W723" s="95">
        <v>4339.6517083291055</v>
      </c>
      <c r="X723" s="95">
        <v>4793.9354723966626</v>
      </c>
      <c r="Y723" s="95">
        <v>5161.8070530795703</v>
      </c>
      <c r="Z723" s="95">
        <v>5392.2728888417087</v>
      </c>
      <c r="AA723" s="95">
        <v>3754.57</v>
      </c>
      <c r="AB723" s="95">
        <v>4193.4100000000008</v>
      </c>
      <c r="AC723" s="95">
        <v>3870.88</v>
      </c>
      <c r="AD723" s="95">
        <v>3400.9399999999991</v>
      </c>
      <c r="AE723" s="23">
        <f t="shared" si="1427"/>
        <v>50215.323356990375</v>
      </c>
      <c r="AF723">
        <f>VLOOKUP($C723,'Tech Pallet'!$A:$I,9,0)</f>
        <v>176</v>
      </c>
      <c r="AG723">
        <f>VLOOKUP($C723,'Tech Pallet'!$A:$H,8,0)</f>
        <v>8.513999999999999E-3</v>
      </c>
      <c r="AH723" s="25">
        <f t="shared" si="1428"/>
        <v>0</v>
      </c>
      <c r="AI723" s="25">
        <f t="shared" si="1429"/>
        <v>50215.323356990375</v>
      </c>
      <c r="AJ723" s="8">
        <f t="shared" si="1430"/>
        <v>0</v>
      </c>
      <c r="AK723" s="21">
        <f t="shared" si="1431"/>
        <v>0</v>
      </c>
      <c r="AL723" s="20">
        <f t="shared" si="1432"/>
        <v>285.31433725562715</v>
      </c>
      <c r="AM723" s="21">
        <f t="shared" si="1433"/>
        <v>0</v>
      </c>
      <c r="AN723" s="21">
        <f t="shared" si="1434"/>
        <v>0</v>
      </c>
      <c r="AO723" s="21">
        <f t="shared" si="1435"/>
        <v>0</v>
      </c>
      <c r="AP723" s="21">
        <f t="shared" si="1436"/>
        <v>0</v>
      </c>
      <c r="AQ723" s="21">
        <f t="shared" si="1437"/>
        <v>0</v>
      </c>
      <c r="AR723" s="21">
        <f t="shared" si="1438"/>
        <v>0</v>
      </c>
      <c r="AS723" s="21">
        <f t="shared" si="1439"/>
        <v>0</v>
      </c>
      <c r="AT723" s="21">
        <f t="shared" si="1440"/>
        <v>0</v>
      </c>
      <c r="AU723" s="21">
        <f t="shared" si="1441"/>
        <v>0</v>
      </c>
      <c r="AV723" s="21">
        <f t="shared" si="1442"/>
        <v>0</v>
      </c>
      <c r="AW723" s="21">
        <f t="shared" si="1443"/>
        <v>0</v>
      </c>
      <c r="AX723" s="21">
        <f t="shared" si="1444"/>
        <v>0</v>
      </c>
      <c r="AY723" s="21">
        <f t="shared" si="1445"/>
        <v>19.875</v>
      </c>
      <c r="AZ723" s="21">
        <f t="shared" si="1446"/>
        <v>22.9375</v>
      </c>
      <c r="BA723" s="21">
        <f t="shared" si="1447"/>
        <v>24.004116360652347</v>
      </c>
      <c r="BB723" s="21">
        <f t="shared" si="1448"/>
        <v>20.159839516298373</v>
      </c>
      <c r="BC723" s="21">
        <f t="shared" si="1449"/>
        <v>24.657111979142645</v>
      </c>
      <c r="BD723" s="21">
        <f t="shared" si="1450"/>
        <v>27.238269729526493</v>
      </c>
      <c r="BE723" s="21">
        <f t="shared" si="1451"/>
        <v>29.328449165224832</v>
      </c>
      <c r="BF723" s="21">
        <f t="shared" si="1452"/>
        <v>30.637914141146073</v>
      </c>
      <c r="BG723" s="21">
        <f t="shared" si="1453"/>
        <v>21.33278409090909</v>
      </c>
      <c r="BH723" s="21">
        <f t="shared" si="1454"/>
        <v>23.826193181818187</v>
      </c>
      <c r="BI723" s="21">
        <f t="shared" si="1455"/>
        <v>21.993636363636366</v>
      </c>
      <c r="BJ723" s="21">
        <f t="shared" si="1456"/>
        <v>19.323522727272721</v>
      </c>
      <c r="BK723" s="17">
        <f t="shared" si="1457"/>
        <v>0</v>
      </c>
      <c r="BL723" s="22">
        <f t="shared" si="1458"/>
        <v>0</v>
      </c>
      <c r="BM723" s="22">
        <f t="shared" si="1459"/>
        <v>427.53326306141599</v>
      </c>
      <c r="BN723" s="22">
        <f t="shared" si="1460"/>
        <v>0</v>
      </c>
      <c r="BO723" s="22">
        <f t="shared" si="1461"/>
        <v>0</v>
      </c>
      <c r="BP723" s="22">
        <f t="shared" si="1462"/>
        <v>0</v>
      </c>
      <c r="BQ723" s="22">
        <f t="shared" si="1463"/>
        <v>0</v>
      </c>
      <c r="BR723" s="22">
        <f t="shared" si="1464"/>
        <v>0</v>
      </c>
      <c r="BS723" s="22">
        <f t="shared" si="1465"/>
        <v>0</v>
      </c>
      <c r="BT723" s="22">
        <f t="shared" si="1466"/>
        <v>0</v>
      </c>
      <c r="BU723" s="22">
        <f t="shared" si="1467"/>
        <v>0</v>
      </c>
      <c r="BV723" s="22">
        <f t="shared" si="1468"/>
        <v>0</v>
      </c>
      <c r="BW723" s="22">
        <f t="shared" si="1469"/>
        <v>0</v>
      </c>
      <c r="BX723" s="22">
        <f t="shared" si="1470"/>
        <v>0</v>
      </c>
      <c r="BY723" s="22">
        <f t="shared" si="1471"/>
        <v>0</v>
      </c>
      <c r="BZ723" s="22">
        <f t="shared" si="1472"/>
        <v>29.781971999999996</v>
      </c>
      <c r="CA723" s="22">
        <f t="shared" si="1473"/>
        <v>34.371017999999999</v>
      </c>
      <c r="CB723" s="22">
        <f t="shared" si="1474"/>
        <v>35.969304218248553</v>
      </c>
      <c r="CC723" s="22">
        <f t="shared" si="1475"/>
        <v>30.20879376095052</v>
      </c>
      <c r="CD723" s="22">
        <f t="shared" si="1476"/>
        <v>36.947794644714001</v>
      </c>
      <c r="CE723" s="22">
        <f t="shared" si="1477"/>
        <v>40.815566611985183</v>
      </c>
      <c r="CF723" s="22">
        <f t="shared" si="1478"/>
        <v>43.947625249919454</v>
      </c>
      <c r="CG723" s="22">
        <f t="shared" si="1479"/>
        <v>45.909811375598302</v>
      </c>
      <c r="CH723" s="22">
        <f t="shared" si="1480"/>
        <v>31.966408979999997</v>
      </c>
      <c r="CI723" s="22">
        <f t="shared" si="1481"/>
        <v>35.702692740000003</v>
      </c>
      <c r="CJ723" s="22">
        <f t="shared" si="1482"/>
        <v>32.956672319999996</v>
      </c>
      <c r="CK723" s="22">
        <f t="shared" si="1483"/>
        <v>28.955603159999988</v>
      </c>
    </row>
    <row r="724" spans="1:89" x14ac:dyDescent="0.25">
      <c r="A724" t="str">
        <f>VLOOKUP($C724,'Tech Pallet'!$A:$J,10,0)</f>
        <v>PIC</v>
      </c>
      <c r="B724" s="30" t="str">
        <f>VLOOKUP(C724,'Tech Pallet'!A:I,3,0)</f>
        <v>Talenti</v>
      </c>
      <c r="C724" s="12">
        <f>VLOOKUP($D724,'DU -UCC'!B:C,2,0)</f>
        <v>64369035</v>
      </c>
      <c r="D724" s="94">
        <v>10186852001628</v>
      </c>
      <c r="E724" s="95" t="s">
        <v>356</v>
      </c>
      <c r="S724" s="95">
        <v>6885</v>
      </c>
      <c r="T724" s="95">
        <v>7709</v>
      </c>
      <c r="U724" s="95">
        <v>8934.4621904085652</v>
      </c>
      <c r="V724" s="95">
        <v>7542.2122839770864</v>
      </c>
      <c r="W724" s="95">
        <v>7971.6376667710683</v>
      </c>
      <c r="X724" s="95">
        <v>8272.9615764708542</v>
      </c>
      <c r="Y724" s="95">
        <v>7599.7285286251281</v>
      </c>
      <c r="Z724" s="95">
        <v>6736.4229474671429</v>
      </c>
      <c r="AA724" s="95">
        <v>5965.576369410046</v>
      </c>
      <c r="AB724" s="95">
        <v>5337.6641862191982</v>
      </c>
      <c r="AC724" s="95">
        <v>5764.3011419028335</v>
      </c>
      <c r="AD724" s="95">
        <v>3480.8770430202499</v>
      </c>
      <c r="AE724" s="23">
        <f t="shared" si="1427"/>
        <v>82199.843934272183</v>
      </c>
      <c r="AF724">
        <f>VLOOKUP($C724,'Tech Pallet'!$A:$I,9,0)</f>
        <v>255</v>
      </c>
      <c r="AG724">
        <f>VLOOKUP($C724,'Tech Pallet'!$A:$H,8,0)</f>
        <v>3.7839999999999996E-3</v>
      </c>
      <c r="AH724" s="25">
        <f t="shared" si="1428"/>
        <v>0</v>
      </c>
      <c r="AI724" s="25">
        <f t="shared" si="1429"/>
        <v>82199.843934272183</v>
      </c>
      <c r="AJ724" s="8">
        <f t="shared" si="1430"/>
        <v>0</v>
      </c>
      <c r="AK724" s="21">
        <f t="shared" si="1431"/>
        <v>0</v>
      </c>
      <c r="AL724" s="20">
        <f t="shared" si="1432"/>
        <v>322.35232915400854</v>
      </c>
      <c r="AM724" s="21">
        <f t="shared" si="1433"/>
        <v>0</v>
      </c>
      <c r="AN724" s="21">
        <f t="shared" si="1434"/>
        <v>0</v>
      </c>
      <c r="AO724" s="21">
        <f t="shared" si="1435"/>
        <v>0</v>
      </c>
      <c r="AP724" s="21">
        <f t="shared" si="1436"/>
        <v>0</v>
      </c>
      <c r="AQ724" s="21">
        <f t="shared" si="1437"/>
        <v>0</v>
      </c>
      <c r="AR724" s="21">
        <f t="shared" si="1438"/>
        <v>0</v>
      </c>
      <c r="AS724" s="21">
        <f t="shared" si="1439"/>
        <v>0</v>
      </c>
      <c r="AT724" s="21">
        <f t="shared" si="1440"/>
        <v>0</v>
      </c>
      <c r="AU724" s="21">
        <f t="shared" si="1441"/>
        <v>0</v>
      </c>
      <c r="AV724" s="21">
        <f t="shared" si="1442"/>
        <v>0</v>
      </c>
      <c r="AW724" s="21">
        <f t="shared" si="1443"/>
        <v>0</v>
      </c>
      <c r="AX724" s="21">
        <f t="shared" si="1444"/>
        <v>0</v>
      </c>
      <c r="AY724" s="21">
        <f t="shared" si="1445"/>
        <v>27</v>
      </c>
      <c r="AZ724" s="21">
        <f t="shared" si="1446"/>
        <v>30.231372549019607</v>
      </c>
      <c r="BA724" s="21">
        <f t="shared" si="1447"/>
        <v>35.037106629053199</v>
      </c>
      <c r="BB724" s="21">
        <f t="shared" si="1448"/>
        <v>29.577303074419948</v>
      </c>
      <c r="BC724" s="21">
        <f t="shared" si="1449"/>
        <v>31.261324183415955</v>
      </c>
      <c r="BD724" s="21">
        <f t="shared" si="1450"/>
        <v>32.442986574395505</v>
      </c>
      <c r="BE724" s="21">
        <f t="shared" si="1451"/>
        <v>29.802856975000502</v>
      </c>
      <c r="BF724" s="21">
        <f t="shared" si="1452"/>
        <v>26.417344892028012</v>
      </c>
      <c r="BG724" s="21">
        <f t="shared" si="1453"/>
        <v>23.394417134941357</v>
      </c>
      <c r="BH724" s="21">
        <f t="shared" si="1454"/>
        <v>20.932016416545874</v>
      </c>
      <c r="BI724" s="21">
        <f t="shared" si="1455"/>
        <v>22.605102517266015</v>
      </c>
      <c r="BJ724" s="21">
        <f t="shared" si="1456"/>
        <v>13.650498207922549</v>
      </c>
      <c r="BK724" s="17">
        <f t="shared" si="1457"/>
        <v>0</v>
      </c>
      <c r="BL724" s="22">
        <f t="shared" si="1458"/>
        <v>0</v>
      </c>
      <c r="BM724" s="22">
        <f t="shared" si="1459"/>
        <v>311.04420944728594</v>
      </c>
      <c r="BN724" s="22">
        <f t="shared" si="1460"/>
        <v>0</v>
      </c>
      <c r="BO724" s="22">
        <f t="shared" si="1461"/>
        <v>0</v>
      </c>
      <c r="BP724" s="22">
        <f t="shared" si="1462"/>
        <v>0</v>
      </c>
      <c r="BQ724" s="22">
        <f t="shared" si="1463"/>
        <v>0</v>
      </c>
      <c r="BR724" s="22">
        <f t="shared" si="1464"/>
        <v>0</v>
      </c>
      <c r="BS724" s="22">
        <f t="shared" si="1465"/>
        <v>0</v>
      </c>
      <c r="BT724" s="22">
        <f t="shared" si="1466"/>
        <v>0</v>
      </c>
      <c r="BU724" s="22">
        <f t="shared" si="1467"/>
        <v>0</v>
      </c>
      <c r="BV724" s="22">
        <f t="shared" si="1468"/>
        <v>0</v>
      </c>
      <c r="BW724" s="22">
        <f t="shared" si="1469"/>
        <v>0</v>
      </c>
      <c r="BX724" s="22">
        <f t="shared" si="1470"/>
        <v>0</v>
      </c>
      <c r="BY724" s="22">
        <f t="shared" si="1471"/>
        <v>0</v>
      </c>
      <c r="BZ724" s="22">
        <f t="shared" si="1472"/>
        <v>26.052839999999996</v>
      </c>
      <c r="CA724" s="22">
        <f t="shared" si="1473"/>
        <v>29.170855999999997</v>
      </c>
      <c r="CB724" s="22">
        <f t="shared" si="1474"/>
        <v>33.808004928506008</v>
      </c>
      <c r="CC724" s="22">
        <f t="shared" si="1475"/>
        <v>28.539731282569292</v>
      </c>
      <c r="CD724" s="22">
        <f t="shared" si="1476"/>
        <v>30.16467693106172</v>
      </c>
      <c r="CE724" s="22">
        <f t="shared" si="1477"/>
        <v>31.304886605365709</v>
      </c>
      <c r="CF724" s="22">
        <f t="shared" si="1478"/>
        <v>28.757372752317483</v>
      </c>
      <c r="CG724" s="22">
        <f t="shared" si="1479"/>
        <v>25.490624433215665</v>
      </c>
      <c r="CH724" s="22">
        <f t="shared" si="1480"/>
        <v>22.57374098184761</v>
      </c>
      <c r="CI724" s="22">
        <f t="shared" si="1481"/>
        <v>20.197721280653443</v>
      </c>
      <c r="CJ724" s="22">
        <f t="shared" si="1482"/>
        <v>21.812115520960319</v>
      </c>
      <c r="CK724" s="22">
        <f t="shared" si="1483"/>
        <v>13.171638730788624</v>
      </c>
    </row>
    <row r="725" spans="1:89" x14ac:dyDescent="0.25">
      <c r="A725" t="str">
        <f>VLOOKUP($C725,'Tech Pallet'!$A:$J,10,0)</f>
        <v>NOV</v>
      </c>
      <c r="B725" s="30" t="str">
        <f>VLOOKUP(C725,'Tech Pallet'!A:I,3,0)</f>
        <v>Yasso Sticks</v>
      </c>
      <c r="C725" s="12">
        <f>VLOOKUP($D725,'DU -UCC'!B:C,2,0)</f>
        <v>64326313</v>
      </c>
      <c r="D725" s="94">
        <v>10851035003644</v>
      </c>
      <c r="E725" s="95" t="s">
        <v>357</v>
      </c>
      <c r="S725" s="95">
        <v>12292</v>
      </c>
      <c r="T725" s="95">
        <v>13329</v>
      </c>
      <c r="U725" s="95">
        <v>16078.463390750756</v>
      </c>
      <c r="V725" s="95">
        <v>11033.237019212491</v>
      </c>
      <c r="W725" s="95">
        <v>15890.130161325857</v>
      </c>
      <c r="X725" s="95">
        <v>19228.158817402786</v>
      </c>
      <c r="Y725" s="95">
        <v>17939.79345183343</v>
      </c>
      <c r="Z725" s="95">
        <v>13041.198445052682</v>
      </c>
      <c r="AA725" s="95">
        <v>15766.201390075057</v>
      </c>
      <c r="AB725" s="95">
        <v>9084.6271454586822</v>
      </c>
      <c r="AC725" s="95">
        <v>10304.961650895604</v>
      </c>
      <c r="AD725" s="95">
        <v>8898.075307233381</v>
      </c>
      <c r="AE725" s="23">
        <f t="shared" si="1427"/>
        <v>162885.8467792407</v>
      </c>
      <c r="AF725">
        <f>VLOOKUP($C725,'Tech Pallet'!$A:$I,9,0)</f>
        <v>187</v>
      </c>
      <c r="AG725">
        <f>VLOOKUP($C725,'Tech Pallet'!$A:$H,8,0)</f>
        <v>3.3119999999999998E-3</v>
      </c>
      <c r="AH725" s="25">
        <f t="shared" si="1428"/>
        <v>0</v>
      </c>
      <c r="AI725" s="25">
        <f t="shared" si="1429"/>
        <v>162885.8467792407</v>
      </c>
      <c r="AJ725" s="8">
        <f t="shared" si="1430"/>
        <v>0</v>
      </c>
      <c r="AK725" s="21">
        <f t="shared" si="1431"/>
        <v>0</v>
      </c>
      <c r="AL725" s="20">
        <f t="shared" si="1432"/>
        <v>871.0473089798968</v>
      </c>
      <c r="AM725" s="21">
        <f t="shared" si="1433"/>
        <v>0</v>
      </c>
      <c r="AN725" s="21">
        <f t="shared" si="1434"/>
        <v>0</v>
      </c>
      <c r="AO725" s="21">
        <f t="shared" si="1435"/>
        <v>0</v>
      </c>
      <c r="AP725" s="21">
        <f t="shared" si="1436"/>
        <v>0</v>
      </c>
      <c r="AQ725" s="21">
        <f t="shared" si="1437"/>
        <v>0</v>
      </c>
      <c r="AR725" s="21">
        <f t="shared" si="1438"/>
        <v>0</v>
      </c>
      <c r="AS725" s="21">
        <f t="shared" si="1439"/>
        <v>0</v>
      </c>
      <c r="AT725" s="21">
        <f t="shared" si="1440"/>
        <v>0</v>
      </c>
      <c r="AU725" s="21">
        <f t="shared" si="1441"/>
        <v>0</v>
      </c>
      <c r="AV725" s="21">
        <f t="shared" si="1442"/>
        <v>0</v>
      </c>
      <c r="AW725" s="21">
        <f t="shared" si="1443"/>
        <v>0</v>
      </c>
      <c r="AX725" s="21">
        <f t="shared" si="1444"/>
        <v>0</v>
      </c>
      <c r="AY725" s="21">
        <f t="shared" si="1445"/>
        <v>65.732620320855617</v>
      </c>
      <c r="AZ725" s="21">
        <f t="shared" si="1446"/>
        <v>71.278074866310163</v>
      </c>
      <c r="BA725" s="21">
        <f t="shared" si="1447"/>
        <v>85.981087651073565</v>
      </c>
      <c r="BB725" s="21">
        <f t="shared" si="1448"/>
        <v>59.001267482419735</v>
      </c>
      <c r="BC725" s="21">
        <f t="shared" si="1449"/>
        <v>84.973958081956454</v>
      </c>
      <c r="BD725" s="21">
        <f t="shared" si="1450"/>
        <v>102.82437870268869</v>
      </c>
      <c r="BE725" s="21">
        <f t="shared" si="1451"/>
        <v>95.934724341355235</v>
      </c>
      <c r="BF725" s="21">
        <f t="shared" si="1452"/>
        <v>69.73902911792878</v>
      </c>
      <c r="BG725" s="21">
        <f t="shared" si="1453"/>
        <v>84.311237380080513</v>
      </c>
      <c r="BH725" s="21">
        <f t="shared" si="1454"/>
        <v>48.580893825982258</v>
      </c>
      <c r="BI725" s="21">
        <f t="shared" si="1455"/>
        <v>55.106746796233175</v>
      </c>
      <c r="BJ725" s="21">
        <f t="shared" si="1456"/>
        <v>47.583290413012733</v>
      </c>
      <c r="BK725" s="17">
        <f t="shared" si="1457"/>
        <v>0</v>
      </c>
      <c r="BL725" s="22">
        <f t="shared" si="1458"/>
        <v>0</v>
      </c>
      <c r="BM725" s="22">
        <f t="shared" si="1459"/>
        <v>539.47792453284524</v>
      </c>
      <c r="BN725" s="22">
        <f t="shared" si="1460"/>
        <v>0</v>
      </c>
      <c r="BO725" s="22">
        <f t="shared" si="1461"/>
        <v>0</v>
      </c>
      <c r="BP725" s="22">
        <f t="shared" si="1462"/>
        <v>0</v>
      </c>
      <c r="BQ725" s="22">
        <f t="shared" si="1463"/>
        <v>0</v>
      </c>
      <c r="BR725" s="22">
        <f t="shared" si="1464"/>
        <v>0</v>
      </c>
      <c r="BS725" s="22">
        <f t="shared" si="1465"/>
        <v>0</v>
      </c>
      <c r="BT725" s="22">
        <f t="shared" si="1466"/>
        <v>0</v>
      </c>
      <c r="BU725" s="22">
        <f t="shared" si="1467"/>
        <v>0</v>
      </c>
      <c r="BV725" s="22">
        <f t="shared" si="1468"/>
        <v>0</v>
      </c>
      <c r="BW725" s="22">
        <f t="shared" si="1469"/>
        <v>0</v>
      </c>
      <c r="BX725" s="22">
        <f t="shared" si="1470"/>
        <v>0</v>
      </c>
      <c r="BY725" s="22">
        <f t="shared" si="1471"/>
        <v>0</v>
      </c>
      <c r="BZ725" s="22">
        <f t="shared" si="1472"/>
        <v>40.711103999999999</v>
      </c>
      <c r="CA725" s="22">
        <f t="shared" si="1473"/>
        <v>44.145648000000001</v>
      </c>
      <c r="CB725" s="22">
        <f t="shared" si="1474"/>
        <v>53.251870750166503</v>
      </c>
      <c r="CC725" s="22">
        <f t="shared" si="1475"/>
        <v>36.542081007631765</v>
      </c>
      <c r="CD725" s="22">
        <f t="shared" si="1476"/>
        <v>52.628111094311237</v>
      </c>
      <c r="CE725" s="22">
        <f t="shared" si="1477"/>
        <v>63.68366200323802</v>
      </c>
      <c r="CF725" s="22">
        <f t="shared" si="1478"/>
        <v>59.416595912472317</v>
      </c>
      <c r="CG725" s="22">
        <f t="shared" si="1479"/>
        <v>43.192449250014477</v>
      </c>
      <c r="CH725" s="22">
        <f t="shared" si="1480"/>
        <v>52.217659003928588</v>
      </c>
      <c r="CI725" s="22">
        <f t="shared" si="1481"/>
        <v>30.088285105759155</v>
      </c>
      <c r="CJ725" s="22">
        <f t="shared" si="1482"/>
        <v>34.130032987766242</v>
      </c>
      <c r="CK725" s="22">
        <f t="shared" si="1483"/>
        <v>29.470425417556957</v>
      </c>
    </row>
    <row r="726" spans="1:89" x14ac:dyDescent="0.25">
      <c r="A726" t="str">
        <f>VLOOKUP($C726,'Tech Pallet'!$A:$J,10,0)</f>
        <v>PIC</v>
      </c>
      <c r="B726" s="30" t="str">
        <f>VLOOKUP(C726,'Tech Pallet'!A:I,3,0)</f>
        <v>Talenti</v>
      </c>
      <c r="C726" s="12">
        <f>VLOOKUP($D726,'DU -UCC'!B:C,2,0)</f>
        <v>68860671</v>
      </c>
      <c r="D726" s="94">
        <v>20816680010130</v>
      </c>
      <c r="E726" s="95" t="s">
        <v>358</v>
      </c>
      <c r="S726" s="95">
        <v>5130</v>
      </c>
      <c r="T726" s="95">
        <v>6570</v>
      </c>
      <c r="U726" s="95">
        <v>9379.5989084933717</v>
      </c>
      <c r="V726" s="95">
        <v>9407.5827212237964</v>
      </c>
      <c r="W726" s="95">
        <v>8971.1822811611873</v>
      </c>
      <c r="X726" s="95">
        <v>9425.712649730418</v>
      </c>
      <c r="Y726" s="95">
        <v>7850.6835723176091</v>
      </c>
      <c r="Z726" s="95">
        <v>6339.8066429520841</v>
      </c>
      <c r="AA726" s="95">
        <v>7767.838157676546</v>
      </c>
      <c r="AB726" s="95">
        <v>7297.0272781211515</v>
      </c>
      <c r="AC726" s="95">
        <v>6760.2087640919826</v>
      </c>
      <c r="AD726" s="95">
        <v>4624.5907955510284</v>
      </c>
      <c r="AE726" s="23">
        <f t="shared" si="1427"/>
        <v>89524.231771319188</v>
      </c>
      <c r="AF726">
        <f>VLOOKUP($C726,'Tech Pallet'!$A:$I,9,0)</f>
        <v>255</v>
      </c>
      <c r="AG726">
        <f>VLOOKUP($C726,'Tech Pallet'!$A:$H,8,0)</f>
        <v>3.7839999999999996E-3</v>
      </c>
      <c r="AH726" s="25">
        <f t="shared" si="1428"/>
        <v>0</v>
      </c>
      <c r="AI726" s="25">
        <f t="shared" si="1429"/>
        <v>89524.231771319188</v>
      </c>
      <c r="AJ726" s="8">
        <f t="shared" si="1430"/>
        <v>0</v>
      </c>
      <c r="AK726" s="21">
        <f t="shared" si="1431"/>
        <v>0</v>
      </c>
      <c r="AL726" s="20">
        <f t="shared" si="1432"/>
        <v>351.07541871105565</v>
      </c>
      <c r="AM726" s="21">
        <f t="shared" si="1433"/>
        <v>0</v>
      </c>
      <c r="AN726" s="21">
        <f t="shared" si="1434"/>
        <v>0</v>
      </c>
      <c r="AO726" s="21">
        <f t="shared" si="1435"/>
        <v>0</v>
      </c>
      <c r="AP726" s="21">
        <f t="shared" si="1436"/>
        <v>0</v>
      </c>
      <c r="AQ726" s="21">
        <f t="shared" si="1437"/>
        <v>0</v>
      </c>
      <c r="AR726" s="21">
        <f t="shared" si="1438"/>
        <v>0</v>
      </c>
      <c r="AS726" s="21">
        <f t="shared" si="1439"/>
        <v>0</v>
      </c>
      <c r="AT726" s="21">
        <f t="shared" si="1440"/>
        <v>0</v>
      </c>
      <c r="AU726" s="21">
        <f t="shared" si="1441"/>
        <v>0</v>
      </c>
      <c r="AV726" s="21">
        <f t="shared" si="1442"/>
        <v>0</v>
      </c>
      <c r="AW726" s="21">
        <f t="shared" si="1443"/>
        <v>0</v>
      </c>
      <c r="AX726" s="21">
        <f t="shared" si="1444"/>
        <v>0</v>
      </c>
      <c r="AY726" s="21">
        <f t="shared" si="1445"/>
        <v>20.117647058823529</v>
      </c>
      <c r="AZ726" s="21">
        <f t="shared" si="1446"/>
        <v>25.764705882352942</v>
      </c>
      <c r="BA726" s="21">
        <f t="shared" si="1447"/>
        <v>36.782740817621068</v>
      </c>
      <c r="BB726" s="21">
        <f t="shared" si="1448"/>
        <v>36.892481259701164</v>
      </c>
      <c r="BC726" s="21">
        <f t="shared" si="1449"/>
        <v>35.181106984945835</v>
      </c>
      <c r="BD726" s="21">
        <f t="shared" si="1450"/>
        <v>36.963579018550661</v>
      </c>
      <c r="BE726" s="21">
        <f t="shared" si="1451"/>
        <v>30.786994401245526</v>
      </c>
      <c r="BF726" s="21">
        <f t="shared" si="1452"/>
        <v>24.861986835106212</v>
      </c>
      <c r="BG726" s="21">
        <f t="shared" si="1453"/>
        <v>30.462110422260963</v>
      </c>
      <c r="BH726" s="21">
        <f t="shared" si="1454"/>
        <v>28.615793247533926</v>
      </c>
      <c r="BI726" s="21">
        <f t="shared" si="1455"/>
        <v>26.510622604282286</v>
      </c>
      <c r="BJ726" s="21">
        <f t="shared" si="1456"/>
        <v>18.135650178631483</v>
      </c>
      <c r="BK726" s="17">
        <f t="shared" si="1457"/>
        <v>0</v>
      </c>
      <c r="BL726" s="22">
        <f t="shared" si="1458"/>
        <v>0</v>
      </c>
      <c r="BM726" s="22">
        <f t="shared" si="1459"/>
        <v>338.7596930226718</v>
      </c>
      <c r="BN726" s="22">
        <f t="shared" si="1460"/>
        <v>0</v>
      </c>
      <c r="BO726" s="22">
        <f t="shared" si="1461"/>
        <v>0</v>
      </c>
      <c r="BP726" s="22">
        <f t="shared" si="1462"/>
        <v>0</v>
      </c>
      <c r="BQ726" s="22">
        <f t="shared" si="1463"/>
        <v>0</v>
      </c>
      <c r="BR726" s="22">
        <f t="shared" si="1464"/>
        <v>0</v>
      </c>
      <c r="BS726" s="22">
        <f t="shared" si="1465"/>
        <v>0</v>
      </c>
      <c r="BT726" s="22">
        <f t="shared" si="1466"/>
        <v>0</v>
      </c>
      <c r="BU726" s="22">
        <f t="shared" si="1467"/>
        <v>0</v>
      </c>
      <c r="BV726" s="22">
        <f t="shared" si="1468"/>
        <v>0</v>
      </c>
      <c r="BW726" s="22">
        <f t="shared" si="1469"/>
        <v>0</v>
      </c>
      <c r="BX726" s="22">
        <f t="shared" si="1470"/>
        <v>0</v>
      </c>
      <c r="BY726" s="22">
        <f t="shared" si="1471"/>
        <v>0</v>
      </c>
      <c r="BZ726" s="22">
        <f t="shared" si="1472"/>
        <v>19.411919999999999</v>
      </c>
      <c r="CA726" s="22">
        <f t="shared" si="1473"/>
        <v>24.860879999999998</v>
      </c>
      <c r="CB726" s="22">
        <f t="shared" si="1474"/>
        <v>35.492402269738918</v>
      </c>
      <c r="CC726" s="22">
        <f t="shared" si="1475"/>
        <v>35.598293017110841</v>
      </c>
      <c r="CD726" s="22">
        <f t="shared" si="1476"/>
        <v>33.946953751913931</v>
      </c>
      <c r="CE726" s="22">
        <f t="shared" si="1477"/>
        <v>35.666896666579895</v>
      </c>
      <c r="CF726" s="22">
        <f t="shared" si="1478"/>
        <v>29.70698663764983</v>
      </c>
      <c r="CG726" s="22">
        <f t="shared" si="1479"/>
        <v>23.989828336930685</v>
      </c>
      <c r="CH726" s="22">
        <f t="shared" si="1480"/>
        <v>29.393499588648048</v>
      </c>
      <c r="CI726" s="22">
        <f t="shared" si="1481"/>
        <v>27.611951220410436</v>
      </c>
      <c r="CJ726" s="22">
        <f t="shared" si="1482"/>
        <v>25.580629963324061</v>
      </c>
      <c r="CK726" s="22">
        <f t="shared" si="1483"/>
        <v>17.499451570365089</v>
      </c>
    </row>
    <row r="727" spans="1:89" x14ac:dyDescent="0.25">
      <c r="A727" t="str">
        <f>VLOOKUP($C727,'Tech Pallet'!$A:$J,10,0)</f>
        <v>PIC</v>
      </c>
      <c r="B727" s="30" t="str">
        <f>VLOOKUP(C727,'Tech Pallet'!A:I,3,0)</f>
        <v>BJ PTS</v>
      </c>
      <c r="C727" s="12">
        <f>VLOOKUP($D727,'DU -UCC'!B:C,2,0)</f>
        <v>69999271</v>
      </c>
      <c r="D727" s="94">
        <v>10076840074034</v>
      </c>
      <c r="E727" s="95" t="s">
        <v>359</v>
      </c>
      <c r="S727" s="95">
        <v>137</v>
      </c>
      <c r="T727" s="95">
        <v>351</v>
      </c>
      <c r="U727" s="95">
        <v>1651.74150650296</v>
      </c>
      <c r="V727" s="95">
        <v>1514.3136220098309</v>
      </c>
      <c r="W727" s="95">
        <v>1755.5198863279561</v>
      </c>
      <c r="X727" s="95">
        <v>600.92880143242417</v>
      </c>
      <c r="Y727" s="95">
        <v>9670.982982329826</v>
      </c>
      <c r="Z727" s="95">
        <v>16393.878354823093</v>
      </c>
      <c r="AA727" s="95">
        <v>15197.904331543392</v>
      </c>
      <c r="AB727" s="95">
        <v>12253.160879608695</v>
      </c>
      <c r="AC727" s="95">
        <v>3906.9654218403975</v>
      </c>
      <c r="AD727" s="95">
        <v>1594.9180444877729</v>
      </c>
      <c r="AE727" s="23">
        <f t="shared" si="1427"/>
        <v>65028.313830906343</v>
      </c>
      <c r="AF727">
        <f>VLOOKUP($C727,'Tech Pallet'!$A:$I,9,0)</f>
        <v>240</v>
      </c>
      <c r="AG727">
        <f>VLOOKUP($C727,'Tech Pallet'!$A:$H,8,0)</f>
        <v>3.7839999999999996E-3</v>
      </c>
      <c r="AH727" s="25">
        <f t="shared" si="1428"/>
        <v>0</v>
      </c>
      <c r="AI727" s="25">
        <f t="shared" si="1429"/>
        <v>65028.313830906343</v>
      </c>
      <c r="AJ727" s="8">
        <f t="shared" si="1430"/>
        <v>0</v>
      </c>
      <c r="AK727" s="21">
        <f t="shared" si="1431"/>
        <v>0</v>
      </c>
      <c r="AL727" s="20">
        <f t="shared" si="1432"/>
        <v>270.95130762877642</v>
      </c>
      <c r="AM727" s="21">
        <f t="shared" si="1433"/>
        <v>0</v>
      </c>
      <c r="AN727" s="21">
        <f t="shared" si="1434"/>
        <v>0</v>
      </c>
      <c r="AO727" s="21">
        <f t="shared" si="1435"/>
        <v>0</v>
      </c>
      <c r="AP727" s="21">
        <f t="shared" si="1436"/>
        <v>0</v>
      </c>
      <c r="AQ727" s="21">
        <f t="shared" si="1437"/>
        <v>0</v>
      </c>
      <c r="AR727" s="21">
        <f t="shared" si="1438"/>
        <v>0</v>
      </c>
      <c r="AS727" s="21">
        <f t="shared" si="1439"/>
        <v>0</v>
      </c>
      <c r="AT727" s="21">
        <f t="shared" si="1440"/>
        <v>0</v>
      </c>
      <c r="AU727" s="21">
        <f t="shared" si="1441"/>
        <v>0</v>
      </c>
      <c r="AV727" s="21">
        <f t="shared" si="1442"/>
        <v>0</v>
      </c>
      <c r="AW727" s="21">
        <f t="shared" si="1443"/>
        <v>0</v>
      </c>
      <c r="AX727" s="21">
        <f t="shared" si="1444"/>
        <v>0</v>
      </c>
      <c r="AY727" s="21">
        <f t="shared" si="1445"/>
        <v>0.5708333333333333</v>
      </c>
      <c r="AZ727" s="21">
        <f t="shared" si="1446"/>
        <v>1.4624999999999999</v>
      </c>
      <c r="BA727" s="21">
        <f t="shared" si="1447"/>
        <v>6.8822562770956663</v>
      </c>
      <c r="BB727" s="21">
        <f t="shared" si="1448"/>
        <v>6.309640091707629</v>
      </c>
      <c r="BC727" s="21">
        <f t="shared" si="1449"/>
        <v>7.3146661930331502</v>
      </c>
      <c r="BD727" s="21">
        <f t="shared" si="1450"/>
        <v>2.5038700059684342</v>
      </c>
      <c r="BE727" s="21">
        <f t="shared" si="1451"/>
        <v>40.295762426374274</v>
      </c>
      <c r="BF727" s="21">
        <f t="shared" si="1452"/>
        <v>68.307826478429561</v>
      </c>
      <c r="BG727" s="21">
        <f t="shared" si="1453"/>
        <v>63.324601381430803</v>
      </c>
      <c r="BH727" s="21">
        <f t="shared" si="1454"/>
        <v>51.054836998369559</v>
      </c>
      <c r="BI727" s="21">
        <f t="shared" si="1455"/>
        <v>16.279022591001656</v>
      </c>
      <c r="BJ727" s="21">
        <f t="shared" si="1456"/>
        <v>6.6454918520323876</v>
      </c>
      <c r="BK727" s="17">
        <f t="shared" si="1457"/>
        <v>0</v>
      </c>
      <c r="BL727" s="22">
        <f t="shared" si="1458"/>
        <v>0</v>
      </c>
      <c r="BM727" s="22">
        <f t="shared" si="1459"/>
        <v>246.06713953614957</v>
      </c>
      <c r="BN727" s="22">
        <f t="shared" si="1460"/>
        <v>0</v>
      </c>
      <c r="BO727" s="22">
        <f t="shared" si="1461"/>
        <v>0</v>
      </c>
      <c r="BP727" s="22">
        <f t="shared" si="1462"/>
        <v>0</v>
      </c>
      <c r="BQ727" s="22">
        <f t="shared" si="1463"/>
        <v>0</v>
      </c>
      <c r="BR727" s="22">
        <f t="shared" si="1464"/>
        <v>0</v>
      </c>
      <c r="BS727" s="22">
        <f t="shared" si="1465"/>
        <v>0</v>
      </c>
      <c r="BT727" s="22">
        <f t="shared" si="1466"/>
        <v>0</v>
      </c>
      <c r="BU727" s="22">
        <f t="shared" si="1467"/>
        <v>0</v>
      </c>
      <c r="BV727" s="22">
        <f t="shared" si="1468"/>
        <v>0</v>
      </c>
      <c r="BW727" s="22">
        <f t="shared" si="1469"/>
        <v>0</v>
      </c>
      <c r="BX727" s="22">
        <f t="shared" si="1470"/>
        <v>0</v>
      </c>
      <c r="BY727" s="22">
        <f t="shared" si="1471"/>
        <v>0</v>
      </c>
      <c r="BZ727" s="22">
        <f t="shared" si="1472"/>
        <v>0.51840799999999998</v>
      </c>
      <c r="CA727" s="22">
        <f t="shared" si="1473"/>
        <v>1.3281839999999998</v>
      </c>
      <c r="CB727" s="22">
        <f t="shared" si="1474"/>
        <v>6.2501898606071995</v>
      </c>
      <c r="CC727" s="22">
        <f t="shared" si="1475"/>
        <v>5.7301627456851989</v>
      </c>
      <c r="CD727" s="22">
        <f t="shared" si="1476"/>
        <v>6.6428872498649856</v>
      </c>
      <c r="CE727" s="22">
        <f t="shared" si="1477"/>
        <v>2.2739145846202926</v>
      </c>
      <c r="CF727" s="22">
        <f t="shared" si="1478"/>
        <v>36.59499960513606</v>
      </c>
      <c r="CG727" s="22">
        <f t="shared" si="1479"/>
        <v>62.034435694650575</v>
      </c>
      <c r="CH727" s="22">
        <f t="shared" si="1480"/>
        <v>57.508869990560186</v>
      </c>
      <c r="CI727" s="22">
        <f t="shared" si="1481"/>
        <v>46.365960768439294</v>
      </c>
      <c r="CJ727" s="22">
        <f t="shared" si="1482"/>
        <v>14.783957156244062</v>
      </c>
      <c r="CK727" s="22">
        <f t="shared" si="1483"/>
        <v>6.0351698803417317</v>
      </c>
    </row>
    <row r="728" spans="1:89" x14ac:dyDescent="0.25">
      <c r="A728" t="str">
        <f>VLOOKUP($C728,'Tech Pallet'!$A:$J,10,0)</f>
        <v>PIC</v>
      </c>
      <c r="B728" s="30" t="str">
        <f>VLOOKUP(C728,'Tech Pallet'!A:I,3,0)</f>
        <v>Talenti</v>
      </c>
      <c r="C728" s="12">
        <f>VLOOKUP($D728,'DU -UCC'!B:C,2,0)</f>
        <v>68862483</v>
      </c>
      <c r="D728" s="94">
        <v>10186852001444</v>
      </c>
      <c r="E728" s="95" t="s">
        <v>360</v>
      </c>
      <c r="S728" s="95">
        <v>1553</v>
      </c>
      <c r="T728" s="95">
        <v>2905</v>
      </c>
      <c r="U728" s="95">
        <v>4852.0016451803331</v>
      </c>
      <c r="V728" s="95">
        <v>5176.6791461417242</v>
      </c>
      <c r="W728" s="95">
        <v>4683.7895906724152</v>
      </c>
      <c r="X728" s="95">
        <v>4713.2512448191055</v>
      </c>
      <c r="Y728" s="95">
        <v>3879.9589446360606</v>
      </c>
      <c r="Z728" s="95">
        <v>3521.496614899218</v>
      </c>
      <c r="AA728" s="95">
        <v>4118.4205457303651</v>
      </c>
      <c r="AB728" s="95">
        <v>3761.9136700518588</v>
      </c>
      <c r="AC728" s="95">
        <v>3508.4886648818324</v>
      </c>
      <c r="AD728" s="95">
        <v>2284.9464463511604</v>
      </c>
      <c r="AE728" s="23">
        <f t="shared" si="1427"/>
        <v>44958.94651336407</v>
      </c>
      <c r="AF728">
        <f>VLOOKUP($C728,'Tech Pallet'!$A:$I,9,0)</f>
        <v>255</v>
      </c>
      <c r="AG728">
        <f>VLOOKUP($C728,'Tech Pallet'!$A:$H,8,0)</f>
        <v>3.552E-3</v>
      </c>
      <c r="AH728" s="25">
        <f t="shared" si="1428"/>
        <v>0</v>
      </c>
      <c r="AI728" s="25">
        <f t="shared" si="1429"/>
        <v>44958.94651336407</v>
      </c>
      <c r="AJ728" s="8">
        <f t="shared" si="1430"/>
        <v>0</v>
      </c>
      <c r="AK728" s="21">
        <f t="shared" si="1431"/>
        <v>0</v>
      </c>
      <c r="AL728" s="20">
        <f t="shared" si="1432"/>
        <v>176.30959417005516</v>
      </c>
      <c r="AM728" s="21">
        <f t="shared" si="1433"/>
        <v>0</v>
      </c>
      <c r="AN728" s="21">
        <f t="shared" si="1434"/>
        <v>0</v>
      </c>
      <c r="AO728" s="21">
        <f t="shared" si="1435"/>
        <v>0</v>
      </c>
      <c r="AP728" s="21">
        <f t="shared" si="1436"/>
        <v>0</v>
      </c>
      <c r="AQ728" s="21">
        <f t="shared" si="1437"/>
        <v>0</v>
      </c>
      <c r="AR728" s="21">
        <f t="shared" si="1438"/>
        <v>0</v>
      </c>
      <c r="AS728" s="21">
        <f t="shared" si="1439"/>
        <v>0</v>
      </c>
      <c r="AT728" s="21">
        <f t="shared" si="1440"/>
        <v>0</v>
      </c>
      <c r="AU728" s="21">
        <f t="shared" si="1441"/>
        <v>0</v>
      </c>
      <c r="AV728" s="21">
        <f t="shared" si="1442"/>
        <v>0</v>
      </c>
      <c r="AW728" s="21">
        <f t="shared" si="1443"/>
        <v>0</v>
      </c>
      <c r="AX728" s="21">
        <f t="shared" si="1444"/>
        <v>0</v>
      </c>
      <c r="AY728" s="21">
        <f t="shared" si="1445"/>
        <v>6.0901960784313722</v>
      </c>
      <c r="AZ728" s="21">
        <f t="shared" si="1446"/>
        <v>11.392156862745098</v>
      </c>
      <c r="BA728" s="21">
        <f t="shared" si="1447"/>
        <v>19.027457432079739</v>
      </c>
      <c r="BB728" s="21">
        <f t="shared" si="1448"/>
        <v>20.300702533889115</v>
      </c>
      <c r="BC728" s="21">
        <f t="shared" si="1449"/>
        <v>18.367802316362411</v>
      </c>
      <c r="BD728" s="21">
        <f t="shared" si="1450"/>
        <v>18.483338214976886</v>
      </c>
      <c r="BE728" s="21">
        <f t="shared" si="1451"/>
        <v>15.215525273082591</v>
      </c>
      <c r="BF728" s="21">
        <f t="shared" si="1452"/>
        <v>13.8097906466636</v>
      </c>
      <c r="BG728" s="21">
        <f t="shared" si="1453"/>
        <v>16.150668806785745</v>
      </c>
      <c r="BH728" s="21">
        <f t="shared" si="1454"/>
        <v>14.752602627654348</v>
      </c>
      <c r="BI728" s="21">
        <f t="shared" si="1455"/>
        <v>13.75877907796797</v>
      </c>
      <c r="BJ728" s="21">
        <f t="shared" si="1456"/>
        <v>8.9605742994163151</v>
      </c>
      <c r="BK728" s="17">
        <f t="shared" si="1457"/>
        <v>0</v>
      </c>
      <c r="BL728" s="22">
        <f t="shared" si="1458"/>
        <v>0</v>
      </c>
      <c r="BM728" s="22">
        <f t="shared" si="1459"/>
        <v>159.69417801546919</v>
      </c>
      <c r="BN728" s="22">
        <f t="shared" si="1460"/>
        <v>0</v>
      </c>
      <c r="BO728" s="22">
        <f t="shared" si="1461"/>
        <v>0</v>
      </c>
      <c r="BP728" s="22">
        <f t="shared" si="1462"/>
        <v>0</v>
      </c>
      <c r="BQ728" s="22">
        <f t="shared" si="1463"/>
        <v>0</v>
      </c>
      <c r="BR728" s="22">
        <f t="shared" si="1464"/>
        <v>0</v>
      </c>
      <c r="BS728" s="22">
        <f t="shared" si="1465"/>
        <v>0</v>
      </c>
      <c r="BT728" s="22">
        <f t="shared" si="1466"/>
        <v>0</v>
      </c>
      <c r="BU728" s="22">
        <f t="shared" si="1467"/>
        <v>0</v>
      </c>
      <c r="BV728" s="22">
        <f t="shared" si="1468"/>
        <v>0</v>
      </c>
      <c r="BW728" s="22">
        <f t="shared" si="1469"/>
        <v>0</v>
      </c>
      <c r="BX728" s="22">
        <f t="shared" si="1470"/>
        <v>0</v>
      </c>
      <c r="BY728" s="22">
        <f t="shared" si="1471"/>
        <v>0</v>
      </c>
      <c r="BZ728" s="22">
        <f t="shared" si="1472"/>
        <v>5.5162560000000003</v>
      </c>
      <c r="CA728" s="22">
        <f t="shared" si="1473"/>
        <v>10.31856</v>
      </c>
      <c r="CB728" s="22">
        <f t="shared" si="1474"/>
        <v>17.234309843680542</v>
      </c>
      <c r="CC728" s="22">
        <f t="shared" si="1475"/>
        <v>18.387564327095404</v>
      </c>
      <c r="CD728" s="22">
        <f t="shared" si="1476"/>
        <v>16.63682062606842</v>
      </c>
      <c r="CE728" s="22">
        <f t="shared" si="1477"/>
        <v>16.741468421597464</v>
      </c>
      <c r="CF728" s="22">
        <f t="shared" si="1478"/>
        <v>13.781614171347288</v>
      </c>
      <c r="CG728" s="22">
        <f t="shared" si="1479"/>
        <v>12.508355976122022</v>
      </c>
      <c r="CH728" s="22">
        <f t="shared" si="1480"/>
        <v>14.628629778434258</v>
      </c>
      <c r="CI728" s="22">
        <f t="shared" si="1481"/>
        <v>13.362317356024203</v>
      </c>
      <c r="CJ728" s="22">
        <f t="shared" si="1482"/>
        <v>12.462151737660269</v>
      </c>
      <c r="CK728" s="22">
        <f t="shared" si="1483"/>
        <v>8.1161297774393226</v>
      </c>
    </row>
    <row r="729" spans="1:89" x14ac:dyDescent="0.25">
      <c r="A729" t="str">
        <f>VLOOKUP($C729,'Tech Pallet'!$A:$J,10,0)</f>
        <v>NOV</v>
      </c>
      <c r="B729" s="30" t="str">
        <f>VLOOKUP(C729,'Tech Pallet'!A:I,3,0)</f>
        <v>KL Mini Cones</v>
      </c>
      <c r="C729" s="12">
        <f>VLOOKUP($D729,'DU -UCC'!B:C,2,0)</f>
        <v>69557443</v>
      </c>
      <c r="D729" s="94">
        <v>10075856000723</v>
      </c>
      <c r="E729" s="95" t="s">
        <v>361</v>
      </c>
      <c r="S729" s="95">
        <v>1752</v>
      </c>
      <c r="T729" s="95">
        <v>1272</v>
      </c>
      <c r="U729" s="95">
        <v>1282.8392447666502</v>
      </c>
      <c r="V729" s="95">
        <v>283.92962025840848</v>
      </c>
      <c r="W729" s="95">
        <v>1400.8460644910219</v>
      </c>
      <c r="X729" s="95">
        <v>405.16352302696714</v>
      </c>
      <c r="Y729" s="95">
        <v>859.84335667242931</v>
      </c>
      <c r="Z729" s="95">
        <v>998.90581872762675</v>
      </c>
      <c r="AA729" s="95">
        <v>1034.8475090194875</v>
      </c>
      <c r="AB729" s="95">
        <v>126.39745972086097</v>
      </c>
      <c r="AC729" s="95">
        <v>735.88890154768262</v>
      </c>
      <c r="AD729" s="95">
        <v>260.13770429090948</v>
      </c>
      <c r="AE729" s="23">
        <f t="shared" si="1427"/>
        <v>10412.799202522045</v>
      </c>
      <c r="AF729">
        <f>VLOOKUP($C729,'Tech Pallet'!$A:$I,9,0)</f>
        <v>120</v>
      </c>
      <c r="AG729">
        <f>VLOOKUP($C729,'Tech Pallet'!$A:$H,8,0)</f>
        <v>5.3220000000000003E-3</v>
      </c>
      <c r="AH729" s="25">
        <f t="shared" si="1428"/>
        <v>0</v>
      </c>
      <c r="AI729" s="25">
        <f t="shared" si="1429"/>
        <v>10412.799202522045</v>
      </c>
      <c r="AJ729" s="8">
        <f t="shared" si="1430"/>
        <v>0</v>
      </c>
      <c r="AK729" s="21">
        <f t="shared" si="1431"/>
        <v>0</v>
      </c>
      <c r="AL729" s="20">
        <f t="shared" si="1432"/>
        <v>86.773326687683706</v>
      </c>
      <c r="AM729" s="21">
        <f t="shared" si="1433"/>
        <v>0</v>
      </c>
      <c r="AN729" s="21">
        <f t="shared" si="1434"/>
        <v>0</v>
      </c>
      <c r="AO729" s="21">
        <f t="shared" si="1435"/>
        <v>0</v>
      </c>
      <c r="AP729" s="21">
        <f t="shared" si="1436"/>
        <v>0</v>
      </c>
      <c r="AQ729" s="21">
        <f t="shared" si="1437"/>
        <v>0</v>
      </c>
      <c r="AR729" s="21">
        <f t="shared" si="1438"/>
        <v>0</v>
      </c>
      <c r="AS729" s="21">
        <f t="shared" si="1439"/>
        <v>0</v>
      </c>
      <c r="AT729" s="21">
        <f t="shared" si="1440"/>
        <v>0</v>
      </c>
      <c r="AU729" s="21">
        <f t="shared" si="1441"/>
        <v>0</v>
      </c>
      <c r="AV729" s="21">
        <f t="shared" si="1442"/>
        <v>0</v>
      </c>
      <c r="AW729" s="21">
        <f t="shared" si="1443"/>
        <v>0</v>
      </c>
      <c r="AX729" s="21">
        <f t="shared" si="1444"/>
        <v>0</v>
      </c>
      <c r="AY729" s="21">
        <f t="shared" si="1445"/>
        <v>14.6</v>
      </c>
      <c r="AZ729" s="21">
        <f t="shared" si="1446"/>
        <v>10.6</v>
      </c>
      <c r="BA729" s="21">
        <f t="shared" si="1447"/>
        <v>10.690327039722085</v>
      </c>
      <c r="BB729" s="21">
        <f t="shared" si="1448"/>
        <v>2.3660801688200706</v>
      </c>
      <c r="BC729" s="21">
        <f t="shared" si="1449"/>
        <v>11.673717204091849</v>
      </c>
      <c r="BD729" s="21">
        <f t="shared" si="1450"/>
        <v>3.3763626918913929</v>
      </c>
      <c r="BE729" s="21">
        <f t="shared" si="1451"/>
        <v>7.1653613056035779</v>
      </c>
      <c r="BF729" s="21">
        <f t="shared" si="1452"/>
        <v>8.3242151560635556</v>
      </c>
      <c r="BG729" s="21">
        <f t="shared" si="1453"/>
        <v>8.6237292418290625</v>
      </c>
      <c r="BH729" s="21">
        <f t="shared" si="1454"/>
        <v>1.0533121643405081</v>
      </c>
      <c r="BI729" s="21">
        <f t="shared" si="1455"/>
        <v>6.1324075128973554</v>
      </c>
      <c r="BJ729" s="21">
        <f t="shared" si="1456"/>
        <v>2.1678142024242457</v>
      </c>
      <c r="BK729" s="17">
        <f t="shared" si="1457"/>
        <v>0</v>
      </c>
      <c r="BL729" s="22">
        <f t="shared" si="1458"/>
        <v>0</v>
      </c>
      <c r="BM729" s="22">
        <f t="shared" si="1459"/>
        <v>55.416917355822328</v>
      </c>
      <c r="BN729" s="22">
        <f t="shared" si="1460"/>
        <v>0</v>
      </c>
      <c r="BO729" s="22">
        <f t="shared" si="1461"/>
        <v>0</v>
      </c>
      <c r="BP729" s="22">
        <f t="shared" si="1462"/>
        <v>0</v>
      </c>
      <c r="BQ729" s="22">
        <f t="shared" si="1463"/>
        <v>0</v>
      </c>
      <c r="BR729" s="22">
        <f t="shared" si="1464"/>
        <v>0</v>
      </c>
      <c r="BS729" s="22">
        <f t="shared" si="1465"/>
        <v>0</v>
      </c>
      <c r="BT729" s="22">
        <f t="shared" si="1466"/>
        <v>0</v>
      </c>
      <c r="BU729" s="22">
        <f t="shared" si="1467"/>
        <v>0</v>
      </c>
      <c r="BV729" s="22">
        <f t="shared" si="1468"/>
        <v>0</v>
      </c>
      <c r="BW729" s="22">
        <f t="shared" si="1469"/>
        <v>0</v>
      </c>
      <c r="BX729" s="22">
        <f t="shared" si="1470"/>
        <v>0</v>
      </c>
      <c r="BY729" s="22">
        <f t="shared" si="1471"/>
        <v>0</v>
      </c>
      <c r="BZ729" s="22">
        <f t="shared" si="1472"/>
        <v>9.3241440000000004</v>
      </c>
      <c r="CA729" s="22">
        <f t="shared" si="1473"/>
        <v>6.769584</v>
      </c>
      <c r="CB729" s="22">
        <f t="shared" si="1474"/>
        <v>6.8272704606481129</v>
      </c>
      <c r="CC729" s="22">
        <f t="shared" si="1475"/>
        <v>1.51107343901525</v>
      </c>
      <c r="CD729" s="22">
        <f t="shared" si="1476"/>
        <v>7.4553027552212194</v>
      </c>
      <c r="CE729" s="22">
        <f t="shared" si="1477"/>
        <v>2.1562802695495193</v>
      </c>
      <c r="CF729" s="22">
        <f t="shared" si="1478"/>
        <v>4.576086344210669</v>
      </c>
      <c r="CG729" s="22">
        <f t="shared" si="1479"/>
        <v>5.3161767672684297</v>
      </c>
      <c r="CH729" s="22">
        <f t="shared" si="1480"/>
        <v>5.5074584430017124</v>
      </c>
      <c r="CI729" s="22">
        <f t="shared" si="1481"/>
        <v>0.67268728063442207</v>
      </c>
      <c r="CJ729" s="22">
        <f t="shared" si="1482"/>
        <v>3.9164007340367673</v>
      </c>
      <c r="CK729" s="22">
        <f t="shared" si="1483"/>
        <v>1.3844528622362204</v>
      </c>
    </row>
    <row r="730" spans="1:89" x14ac:dyDescent="0.25">
      <c r="A730" t="str">
        <f>VLOOKUP($C730,'Tech Pallet'!$A:$J,10,0)</f>
        <v>NOV</v>
      </c>
      <c r="B730" s="30" t="str">
        <f>VLOOKUP(C730,'Tech Pallet'!A:I,3,0)</f>
        <v>Dough Bites</v>
      </c>
      <c r="C730" s="12">
        <f>VLOOKUP($D730,'DU -UCC'!B:C,2,0)</f>
        <v>68264519</v>
      </c>
      <c r="D730" s="94">
        <v>10076840002532</v>
      </c>
      <c r="E730" s="95" t="s">
        <v>362</v>
      </c>
      <c r="S730" s="95">
        <v>6242</v>
      </c>
      <c r="T730" s="95">
        <v>6222</v>
      </c>
      <c r="U730" s="95">
        <v>7705.2717602384018</v>
      </c>
      <c r="V730" s="95">
        <v>9240.8827762777873</v>
      </c>
      <c r="W730" s="95">
        <v>8993.0679770811803</v>
      </c>
      <c r="X730" s="95">
        <v>3583.0504765169626</v>
      </c>
      <c r="Y730" s="95">
        <v>4911.2419656673701</v>
      </c>
      <c r="Z730" s="95">
        <v>5049.914723053851</v>
      </c>
      <c r="AA730" s="95">
        <v>4994.8213447179587</v>
      </c>
      <c r="AB730" s="95">
        <v>5925.3148018388529</v>
      </c>
      <c r="AC730" s="95">
        <v>4869.501412350759</v>
      </c>
      <c r="AD730" s="95">
        <v>4998.1103501863963</v>
      </c>
      <c r="AE730" s="23">
        <f t="shared" si="1427"/>
        <v>72735.177587929531</v>
      </c>
      <c r="AF730">
        <f>VLOOKUP($C730,'Tech Pallet'!$A:$I,9,0)</f>
        <v>256</v>
      </c>
      <c r="AG730">
        <f>VLOOKUP($C730,'Tech Pallet'!$A:$H,8,0)</f>
        <v>1.419504E-3</v>
      </c>
      <c r="AH730" s="25">
        <f t="shared" si="1428"/>
        <v>0</v>
      </c>
      <c r="AI730" s="25">
        <f t="shared" si="1429"/>
        <v>72735.177587929531</v>
      </c>
      <c r="AJ730" s="8">
        <f t="shared" si="1430"/>
        <v>0</v>
      </c>
      <c r="AK730" s="21">
        <f t="shared" si="1431"/>
        <v>0</v>
      </c>
      <c r="AL730" s="20">
        <f t="shared" si="1432"/>
        <v>284.12178745284973</v>
      </c>
      <c r="AM730" s="21">
        <f t="shared" si="1433"/>
        <v>0</v>
      </c>
      <c r="AN730" s="21">
        <f t="shared" si="1434"/>
        <v>0</v>
      </c>
      <c r="AO730" s="21">
        <f t="shared" si="1435"/>
        <v>0</v>
      </c>
      <c r="AP730" s="21">
        <f t="shared" si="1436"/>
        <v>0</v>
      </c>
      <c r="AQ730" s="21">
        <f t="shared" si="1437"/>
        <v>0</v>
      </c>
      <c r="AR730" s="21">
        <f t="shared" si="1438"/>
        <v>0</v>
      </c>
      <c r="AS730" s="21">
        <f t="shared" si="1439"/>
        <v>0</v>
      </c>
      <c r="AT730" s="21">
        <f t="shared" si="1440"/>
        <v>0</v>
      </c>
      <c r="AU730" s="21">
        <f t="shared" si="1441"/>
        <v>0</v>
      </c>
      <c r="AV730" s="21">
        <f t="shared" si="1442"/>
        <v>0</v>
      </c>
      <c r="AW730" s="21">
        <f t="shared" si="1443"/>
        <v>0</v>
      </c>
      <c r="AX730" s="21">
        <f t="shared" si="1444"/>
        <v>0</v>
      </c>
      <c r="AY730" s="21">
        <f t="shared" si="1445"/>
        <v>24.3828125</v>
      </c>
      <c r="AZ730" s="21">
        <f t="shared" si="1446"/>
        <v>24.3046875</v>
      </c>
      <c r="BA730" s="21">
        <f t="shared" si="1447"/>
        <v>30.098717813431257</v>
      </c>
      <c r="BB730" s="21">
        <f t="shared" si="1448"/>
        <v>36.097198344835107</v>
      </c>
      <c r="BC730" s="21">
        <f t="shared" si="1449"/>
        <v>35.129171785473361</v>
      </c>
      <c r="BD730" s="21">
        <f t="shared" si="1450"/>
        <v>13.996290923894385</v>
      </c>
      <c r="BE730" s="21">
        <f t="shared" si="1451"/>
        <v>19.184538928388164</v>
      </c>
      <c r="BF730" s="21">
        <f t="shared" si="1452"/>
        <v>19.726229386929106</v>
      </c>
      <c r="BG730" s="21">
        <f t="shared" si="1453"/>
        <v>19.511020877804526</v>
      </c>
      <c r="BH730" s="21">
        <f t="shared" si="1454"/>
        <v>23.145760944683019</v>
      </c>
      <c r="BI730" s="21">
        <f t="shared" si="1455"/>
        <v>19.021489891995152</v>
      </c>
      <c r="BJ730" s="21">
        <f t="shared" si="1456"/>
        <v>19.523868555415611</v>
      </c>
      <c r="BK730" s="17">
        <f t="shared" si="1457"/>
        <v>0</v>
      </c>
      <c r="BL730" s="22">
        <f t="shared" si="1458"/>
        <v>0</v>
      </c>
      <c r="BM730" s="22">
        <f t="shared" si="1459"/>
        <v>103.24787552677633</v>
      </c>
      <c r="BN730" s="22">
        <f t="shared" si="1460"/>
        <v>0</v>
      </c>
      <c r="BO730" s="22">
        <f t="shared" si="1461"/>
        <v>0</v>
      </c>
      <c r="BP730" s="22">
        <f t="shared" si="1462"/>
        <v>0</v>
      </c>
      <c r="BQ730" s="22">
        <f t="shared" si="1463"/>
        <v>0</v>
      </c>
      <c r="BR730" s="22">
        <f t="shared" si="1464"/>
        <v>0</v>
      </c>
      <c r="BS730" s="22">
        <f t="shared" si="1465"/>
        <v>0</v>
      </c>
      <c r="BT730" s="22">
        <f t="shared" si="1466"/>
        <v>0</v>
      </c>
      <c r="BU730" s="22">
        <f t="shared" si="1467"/>
        <v>0</v>
      </c>
      <c r="BV730" s="22">
        <f t="shared" si="1468"/>
        <v>0</v>
      </c>
      <c r="BW730" s="22">
        <f t="shared" si="1469"/>
        <v>0</v>
      </c>
      <c r="BX730" s="22">
        <f t="shared" si="1470"/>
        <v>0</v>
      </c>
      <c r="BY730" s="22">
        <f t="shared" si="1471"/>
        <v>0</v>
      </c>
      <c r="BZ730" s="22">
        <f t="shared" si="1472"/>
        <v>8.860543968</v>
      </c>
      <c r="CA730" s="22">
        <f t="shared" si="1473"/>
        <v>8.8321538880000006</v>
      </c>
      <c r="CB730" s="22">
        <f t="shared" si="1474"/>
        <v>10.937664084745453</v>
      </c>
      <c r="CC730" s="22">
        <f t="shared" si="1475"/>
        <v>13.117470064457425</v>
      </c>
      <c r="CD730" s="22">
        <f t="shared" si="1476"/>
        <v>12.765695965738644</v>
      </c>
      <c r="CE730" s="22">
        <f t="shared" si="1477"/>
        <v>5.0861544836177348</v>
      </c>
      <c r="CF730" s="22">
        <f t="shared" si="1478"/>
        <v>6.971527615232695</v>
      </c>
      <c r="CG730" s="22">
        <f t="shared" si="1479"/>
        <v>7.1683741490338342</v>
      </c>
      <c r="CH730" s="22">
        <f t="shared" si="1480"/>
        <v>7.0901688781125216</v>
      </c>
      <c r="CI730" s="22">
        <f t="shared" si="1481"/>
        <v>8.4110080624694596</v>
      </c>
      <c r="CJ730" s="22">
        <f t="shared" si="1482"/>
        <v>6.9122767328375518</v>
      </c>
      <c r="CK730" s="22">
        <f t="shared" si="1483"/>
        <v>7.0948376345309905</v>
      </c>
    </row>
    <row r="731" spans="1:89" x14ac:dyDescent="0.25">
      <c r="A731" t="str">
        <f>VLOOKUP($C731,'Tech Pallet'!$A:$J,10,0)</f>
        <v>PIC</v>
      </c>
      <c r="B731" s="30" t="str">
        <f>VLOOKUP(C731,'Tech Pallet'!A:I,3,0)</f>
        <v>Topped</v>
      </c>
      <c r="C731" s="12">
        <f>VLOOKUP($D731,'DU -UCC'!B:C,2,0)</f>
        <v>68649096</v>
      </c>
      <c r="D731" s="94">
        <v>10076840003553</v>
      </c>
      <c r="E731" s="95" t="s">
        <v>363</v>
      </c>
      <c r="S731" s="95">
        <v>2483</v>
      </c>
      <c r="T731" s="95">
        <v>2942</v>
      </c>
      <c r="U731" s="95">
        <v>4980.2090413899095</v>
      </c>
      <c r="V731" s="95">
        <v>2981.224586267012</v>
      </c>
      <c r="W731" s="95">
        <v>3974.7931048772198</v>
      </c>
      <c r="X731" s="95">
        <v>3988.454130345192</v>
      </c>
      <c r="Y731" s="95">
        <v>3976.7237177474417</v>
      </c>
      <c r="Z731" s="95">
        <v>4253.1860945705603</v>
      </c>
      <c r="AA731" s="95">
        <v>3281.4243871166727</v>
      </c>
      <c r="AB731" s="95">
        <v>2892.3638455941241</v>
      </c>
      <c r="AC731" s="95">
        <v>2758.4035341776616</v>
      </c>
      <c r="AD731" s="95">
        <v>2855.2167713005279</v>
      </c>
      <c r="AE731" s="23">
        <f t="shared" si="1427"/>
        <v>41366.99921338632</v>
      </c>
      <c r="AF731">
        <f>VLOOKUP($C731,'Tech Pallet'!$A:$I,9,0)</f>
        <v>240</v>
      </c>
      <c r="AG731">
        <f>VLOOKUP($C731,'Tech Pallet'!$A:$H,8,0)</f>
        <v>3.5999999999999999E-3</v>
      </c>
      <c r="AH731" s="25">
        <f t="shared" si="1428"/>
        <v>0</v>
      </c>
      <c r="AI731" s="25">
        <f t="shared" si="1429"/>
        <v>41366.99921338632</v>
      </c>
      <c r="AJ731" s="8">
        <f t="shared" si="1430"/>
        <v>0</v>
      </c>
      <c r="AK731" s="21">
        <f t="shared" si="1431"/>
        <v>0</v>
      </c>
      <c r="AL731" s="20">
        <f t="shared" si="1432"/>
        <v>172.36249672244301</v>
      </c>
      <c r="AM731" s="21">
        <f t="shared" si="1433"/>
        <v>0</v>
      </c>
      <c r="AN731" s="21">
        <f t="shared" si="1434"/>
        <v>0</v>
      </c>
      <c r="AO731" s="21">
        <f t="shared" si="1435"/>
        <v>0</v>
      </c>
      <c r="AP731" s="21">
        <f t="shared" si="1436"/>
        <v>0</v>
      </c>
      <c r="AQ731" s="21">
        <f t="shared" si="1437"/>
        <v>0</v>
      </c>
      <c r="AR731" s="21">
        <f t="shared" si="1438"/>
        <v>0</v>
      </c>
      <c r="AS731" s="21">
        <f t="shared" si="1439"/>
        <v>0</v>
      </c>
      <c r="AT731" s="21">
        <f t="shared" si="1440"/>
        <v>0</v>
      </c>
      <c r="AU731" s="21">
        <f t="shared" si="1441"/>
        <v>0</v>
      </c>
      <c r="AV731" s="21">
        <f t="shared" si="1442"/>
        <v>0</v>
      </c>
      <c r="AW731" s="21">
        <f t="shared" si="1443"/>
        <v>0</v>
      </c>
      <c r="AX731" s="21">
        <f t="shared" si="1444"/>
        <v>0</v>
      </c>
      <c r="AY731" s="21">
        <f t="shared" si="1445"/>
        <v>10.345833333333333</v>
      </c>
      <c r="AZ731" s="21">
        <f t="shared" si="1446"/>
        <v>12.258333333333333</v>
      </c>
      <c r="BA731" s="21">
        <f t="shared" si="1447"/>
        <v>20.750871005791289</v>
      </c>
      <c r="BB731" s="21">
        <f t="shared" si="1448"/>
        <v>12.421769109445883</v>
      </c>
      <c r="BC731" s="21">
        <f t="shared" si="1449"/>
        <v>16.561637936988415</v>
      </c>
      <c r="BD731" s="21">
        <f t="shared" si="1450"/>
        <v>16.6185588764383</v>
      </c>
      <c r="BE731" s="21">
        <f t="shared" si="1451"/>
        <v>16.569682157281008</v>
      </c>
      <c r="BF731" s="21">
        <f t="shared" si="1452"/>
        <v>17.721608727377333</v>
      </c>
      <c r="BG731" s="21">
        <f t="shared" si="1453"/>
        <v>13.672601612986137</v>
      </c>
      <c r="BH731" s="21">
        <f t="shared" si="1454"/>
        <v>12.051516023308851</v>
      </c>
      <c r="BI731" s="21">
        <f t="shared" si="1455"/>
        <v>11.49334805907359</v>
      </c>
      <c r="BJ731" s="21">
        <f t="shared" si="1456"/>
        <v>11.896736547085533</v>
      </c>
      <c r="BK731" s="17">
        <f t="shared" si="1457"/>
        <v>0</v>
      </c>
      <c r="BL731" s="22">
        <f t="shared" si="1458"/>
        <v>0</v>
      </c>
      <c r="BM731" s="22">
        <f t="shared" si="1459"/>
        <v>148.92119716819076</v>
      </c>
      <c r="BN731" s="22">
        <f t="shared" si="1460"/>
        <v>0</v>
      </c>
      <c r="BO731" s="22">
        <f t="shared" si="1461"/>
        <v>0</v>
      </c>
      <c r="BP731" s="22">
        <f t="shared" si="1462"/>
        <v>0</v>
      </c>
      <c r="BQ731" s="22">
        <f t="shared" si="1463"/>
        <v>0</v>
      </c>
      <c r="BR731" s="22">
        <f t="shared" si="1464"/>
        <v>0</v>
      </c>
      <c r="BS731" s="22">
        <f t="shared" si="1465"/>
        <v>0</v>
      </c>
      <c r="BT731" s="22">
        <f t="shared" si="1466"/>
        <v>0</v>
      </c>
      <c r="BU731" s="22">
        <f t="shared" si="1467"/>
        <v>0</v>
      </c>
      <c r="BV731" s="22">
        <f t="shared" si="1468"/>
        <v>0</v>
      </c>
      <c r="BW731" s="22">
        <f t="shared" si="1469"/>
        <v>0</v>
      </c>
      <c r="BX731" s="22">
        <f t="shared" si="1470"/>
        <v>0</v>
      </c>
      <c r="BY731" s="22">
        <f t="shared" si="1471"/>
        <v>0</v>
      </c>
      <c r="BZ731" s="22">
        <f t="shared" si="1472"/>
        <v>8.9388000000000005</v>
      </c>
      <c r="CA731" s="22">
        <f t="shared" si="1473"/>
        <v>10.591199999999999</v>
      </c>
      <c r="CB731" s="22">
        <f t="shared" si="1474"/>
        <v>17.928752549003672</v>
      </c>
      <c r="CC731" s="22">
        <f t="shared" si="1475"/>
        <v>10.732408510561243</v>
      </c>
      <c r="CD731" s="22">
        <f t="shared" si="1476"/>
        <v>14.30925517755799</v>
      </c>
      <c r="CE731" s="22">
        <f t="shared" si="1477"/>
        <v>14.358434869242691</v>
      </c>
      <c r="CF731" s="22">
        <f t="shared" si="1478"/>
        <v>14.316205383890789</v>
      </c>
      <c r="CG731" s="22">
        <f t="shared" si="1479"/>
        <v>15.311469940454016</v>
      </c>
      <c r="CH731" s="22">
        <f t="shared" si="1480"/>
        <v>11.813127793620021</v>
      </c>
      <c r="CI731" s="22">
        <f t="shared" si="1481"/>
        <v>10.412509844138846</v>
      </c>
      <c r="CJ731" s="22">
        <f t="shared" si="1482"/>
        <v>9.9302527230395814</v>
      </c>
      <c r="CK731" s="22">
        <f t="shared" si="1483"/>
        <v>10.278780376681899</v>
      </c>
    </row>
    <row r="732" spans="1:89" x14ac:dyDescent="0.25">
      <c r="A732" t="str">
        <f>VLOOKUP($C732,'Tech Pallet'!$A:$J,10,0)</f>
        <v>NOV</v>
      </c>
      <c r="B732" s="30" t="str">
        <f>VLOOKUP(C732,'Tech Pallet'!A:I,3,0)</f>
        <v>TAL NV</v>
      </c>
      <c r="C732" s="12">
        <f>VLOOKUP($D732,'DU -UCC'!B:C,2,0)</f>
        <v>69991277</v>
      </c>
      <c r="D732" s="94">
        <v>10186852001758</v>
      </c>
      <c r="E732" s="95" t="s">
        <v>364</v>
      </c>
      <c r="S732" s="95">
        <v>0</v>
      </c>
      <c r="T732" s="95">
        <v>0</v>
      </c>
      <c r="U732" s="95">
        <v>0</v>
      </c>
      <c r="V732" s="95">
        <v>0</v>
      </c>
      <c r="W732" s="95">
        <v>0</v>
      </c>
      <c r="X732" s="95">
        <v>0</v>
      </c>
      <c r="Y732" s="95">
        <v>0</v>
      </c>
      <c r="Z732" s="95">
        <v>0</v>
      </c>
      <c r="AA732" s="95">
        <v>0</v>
      </c>
      <c r="AB732" s="95">
        <v>0</v>
      </c>
      <c r="AC732" s="95">
        <v>0</v>
      </c>
      <c r="AD732" s="95">
        <v>0</v>
      </c>
      <c r="AE732" s="23">
        <f t="shared" si="1427"/>
        <v>0</v>
      </c>
      <c r="AF732">
        <f>VLOOKUP($C732,'Tech Pallet'!$A:$I,9,0)</f>
        <v>176</v>
      </c>
      <c r="AG732">
        <f>VLOOKUP($C732,'Tech Pallet'!$A:$H,8,0)</f>
        <v>1.98E-3</v>
      </c>
      <c r="AH732" s="25">
        <f t="shared" si="1428"/>
        <v>0</v>
      </c>
      <c r="AI732" s="25">
        <f t="shared" si="1429"/>
        <v>0</v>
      </c>
      <c r="AJ732" s="8">
        <f t="shared" si="1430"/>
        <v>0</v>
      </c>
      <c r="AK732" s="21">
        <f t="shared" si="1431"/>
        <v>0</v>
      </c>
      <c r="AL732" s="20">
        <f t="shared" si="1432"/>
        <v>0</v>
      </c>
      <c r="AM732" s="21">
        <f t="shared" si="1433"/>
        <v>0</v>
      </c>
      <c r="AN732" s="21">
        <f t="shared" si="1434"/>
        <v>0</v>
      </c>
      <c r="AO732" s="21">
        <f t="shared" si="1435"/>
        <v>0</v>
      </c>
      <c r="AP732" s="21">
        <f t="shared" si="1436"/>
        <v>0</v>
      </c>
      <c r="AQ732" s="21">
        <f t="shared" si="1437"/>
        <v>0</v>
      </c>
      <c r="AR732" s="21">
        <f t="shared" si="1438"/>
        <v>0</v>
      </c>
      <c r="AS732" s="21">
        <f t="shared" si="1439"/>
        <v>0</v>
      </c>
      <c r="AT732" s="21">
        <f t="shared" si="1440"/>
        <v>0</v>
      </c>
      <c r="AU732" s="21">
        <f t="shared" si="1441"/>
        <v>0</v>
      </c>
      <c r="AV732" s="21">
        <f t="shared" si="1442"/>
        <v>0</v>
      </c>
      <c r="AW732" s="21">
        <f t="shared" si="1443"/>
        <v>0</v>
      </c>
      <c r="AX732" s="21">
        <f t="shared" si="1444"/>
        <v>0</v>
      </c>
      <c r="AY732" s="21">
        <f t="shared" si="1445"/>
        <v>0</v>
      </c>
      <c r="AZ732" s="21">
        <f t="shared" si="1446"/>
        <v>0</v>
      </c>
      <c r="BA732" s="21">
        <f t="shared" si="1447"/>
        <v>0</v>
      </c>
      <c r="BB732" s="21">
        <f t="shared" si="1448"/>
        <v>0</v>
      </c>
      <c r="BC732" s="21">
        <f t="shared" si="1449"/>
        <v>0</v>
      </c>
      <c r="BD732" s="21">
        <f t="shared" si="1450"/>
        <v>0</v>
      </c>
      <c r="BE732" s="21">
        <f t="shared" si="1451"/>
        <v>0</v>
      </c>
      <c r="BF732" s="21">
        <f t="shared" si="1452"/>
        <v>0</v>
      </c>
      <c r="BG732" s="21">
        <f t="shared" si="1453"/>
        <v>0</v>
      </c>
      <c r="BH732" s="21">
        <f t="shared" si="1454"/>
        <v>0</v>
      </c>
      <c r="BI732" s="21">
        <f t="shared" si="1455"/>
        <v>0</v>
      </c>
      <c r="BJ732" s="21">
        <f t="shared" si="1456"/>
        <v>0</v>
      </c>
      <c r="BK732" s="17">
        <f t="shared" si="1457"/>
        <v>0</v>
      </c>
      <c r="BL732" s="22">
        <f t="shared" si="1458"/>
        <v>0</v>
      </c>
      <c r="BM732" s="22">
        <f t="shared" si="1459"/>
        <v>0</v>
      </c>
      <c r="BN732" s="22">
        <f t="shared" si="1460"/>
        <v>0</v>
      </c>
      <c r="BO732" s="22">
        <f t="shared" si="1461"/>
        <v>0</v>
      </c>
      <c r="BP732" s="22">
        <f t="shared" si="1462"/>
        <v>0</v>
      </c>
      <c r="BQ732" s="22">
        <f t="shared" si="1463"/>
        <v>0</v>
      </c>
      <c r="BR732" s="22">
        <f t="shared" si="1464"/>
        <v>0</v>
      </c>
      <c r="BS732" s="22">
        <f t="shared" si="1465"/>
        <v>0</v>
      </c>
      <c r="BT732" s="22">
        <f t="shared" si="1466"/>
        <v>0</v>
      </c>
      <c r="BU732" s="22">
        <f t="shared" si="1467"/>
        <v>0</v>
      </c>
      <c r="BV732" s="22">
        <f t="shared" si="1468"/>
        <v>0</v>
      </c>
      <c r="BW732" s="22">
        <f t="shared" si="1469"/>
        <v>0</v>
      </c>
      <c r="BX732" s="22">
        <f t="shared" si="1470"/>
        <v>0</v>
      </c>
      <c r="BY732" s="22">
        <f t="shared" si="1471"/>
        <v>0</v>
      </c>
      <c r="BZ732" s="22">
        <f t="shared" si="1472"/>
        <v>0</v>
      </c>
      <c r="CA732" s="22">
        <f t="shared" si="1473"/>
        <v>0</v>
      </c>
      <c r="CB732" s="22">
        <f t="shared" si="1474"/>
        <v>0</v>
      </c>
      <c r="CC732" s="22">
        <f t="shared" si="1475"/>
        <v>0</v>
      </c>
      <c r="CD732" s="22">
        <f t="shared" si="1476"/>
        <v>0</v>
      </c>
      <c r="CE732" s="22">
        <f t="shared" si="1477"/>
        <v>0</v>
      </c>
      <c r="CF732" s="22">
        <f t="shared" si="1478"/>
        <v>0</v>
      </c>
      <c r="CG732" s="22">
        <f t="shared" si="1479"/>
        <v>0</v>
      </c>
      <c r="CH732" s="22">
        <f t="shared" si="1480"/>
        <v>0</v>
      </c>
      <c r="CI732" s="22">
        <f t="shared" si="1481"/>
        <v>0</v>
      </c>
      <c r="CJ732" s="22">
        <f t="shared" si="1482"/>
        <v>0</v>
      </c>
      <c r="CK732" s="22">
        <f t="shared" si="1483"/>
        <v>0</v>
      </c>
    </row>
    <row r="733" spans="1:89" x14ac:dyDescent="0.25">
      <c r="A733" t="str">
        <f>VLOOKUP($C733,'Tech Pallet'!$A:$J,10,0)</f>
        <v>NOV</v>
      </c>
      <c r="B733" s="30" t="str">
        <f>VLOOKUP(C733,'Tech Pallet'!A:I,3,0)</f>
        <v>MBG</v>
      </c>
      <c r="C733" s="12">
        <f>VLOOKUP($D733,'DU -UCC'!B:C,2,0)</f>
        <v>62698497</v>
      </c>
      <c r="D733" s="94">
        <v>10041000009577</v>
      </c>
      <c r="E733" s="95" t="s">
        <v>365</v>
      </c>
      <c r="S733" s="95">
        <v>0</v>
      </c>
      <c r="T733" s="95">
        <v>0</v>
      </c>
      <c r="U733" s="95">
        <v>0</v>
      </c>
      <c r="V733" s="95">
        <v>0</v>
      </c>
      <c r="W733" s="95">
        <v>0</v>
      </c>
      <c r="X733" s="95">
        <v>0</v>
      </c>
      <c r="Y733" s="95">
        <v>0</v>
      </c>
      <c r="Z733" s="95">
        <v>0</v>
      </c>
      <c r="AA733" s="95">
        <v>0</v>
      </c>
      <c r="AB733" s="95">
        <v>0</v>
      </c>
      <c r="AC733" s="95">
        <v>0</v>
      </c>
      <c r="AD733" s="95">
        <v>0</v>
      </c>
      <c r="AE733" s="23">
        <f t="shared" si="1427"/>
        <v>0</v>
      </c>
      <c r="AF733">
        <f>VLOOKUP($C733,'Tech Pallet'!$A:$I,9,0)</f>
        <v>120</v>
      </c>
      <c r="AG733">
        <f>VLOOKUP($C733,'Tech Pallet'!$A:$H,8,0)</f>
        <v>2.7320000000000001E-3</v>
      </c>
      <c r="AH733" s="25">
        <f t="shared" si="1428"/>
        <v>0</v>
      </c>
      <c r="AI733" s="25">
        <f t="shared" si="1429"/>
        <v>0</v>
      </c>
      <c r="AJ733" s="8">
        <f t="shared" si="1430"/>
        <v>0</v>
      </c>
      <c r="AK733" s="21">
        <f t="shared" si="1431"/>
        <v>0</v>
      </c>
      <c r="AL733" s="20">
        <f t="shared" si="1432"/>
        <v>0</v>
      </c>
      <c r="AM733" s="21">
        <f t="shared" si="1433"/>
        <v>0</v>
      </c>
      <c r="AN733" s="21">
        <f t="shared" si="1434"/>
        <v>0</v>
      </c>
      <c r="AO733" s="21">
        <f t="shared" si="1435"/>
        <v>0</v>
      </c>
      <c r="AP733" s="21">
        <f t="shared" si="1436"/>
        <v>0</v>
      </c>
      <c r="AQ733" s="21">
        <f t="shared" si="1437"/>
        <v>0</v>
      </c>
      <c r="AR733" s="21">
        <f t="shared" si="1438"/>
        <v>0</v>
      </c>
      <c r="AS733" s="21">
        <f t="shared" si="1439"/>
        <v>0</v>
      </c>
      <c r="AT733" s="21">
        <f t="shared" si="1440"/>
        <v>0</v>
      </c>
      <c r="AU733" s="21">
        <f t="shared" si="1441"/>
        <v>0</v>
      </c>
      <c r="AV733" s="21">
        <f t="shared" si="1442"/>
        <v>0</v>
      </c>
      <c r="AW733" s="21">
        <f t="shared" si="1443"/>
        <v>0</v>
      </c>
      <c r="AX733" s="21">
        <f t="shared" si="1444"/>
        <v>0</v>
      </c>
      <c r="AY733" s="21">
        <f t="shared" si="1445"/>
        <v>0</v>
      </c>
      <c r="AZ733" s="21">
        <f t="shared" si="1446"/>
        <v>0</v>
      </c>
      <c r="BA733" s="21">
        <f t="shared" si="1447"/>
        <v>0</v>
      </c>
      <c r="BB733" s="21">
        <f t="shared" si="1448"/>
        <v>0</v>
      </c>
      <c r="BC733" s="21">
        <f t="shared" si="1449"/>
        <v>0</v>
      </c>
      <c r="BD733" s="21">
        <f t="shared" si="1450"/>
        <v>0</v>
      </c>
      <c r="BE733" s="21">
        <f t="shared" si="1451"/>
        <v>0</v>
      </c>
      <c r="BF733" s="21">
        <f t="shared" si="1452"/>
        <v>0</v>
      </c>
      <c r="BG733" s="21">
        <f t="shared" si="1453"/>
        <v>0</v>
      </c>
      <c r="BH733" s="21">
        <f t="shared" si="1454"/>
        <v>0</v>
      </c>
      <c r="BI733" s="21">
        <f t="shared" si="1455"/>
        <v>0</v>
      </c>
      <c r="BJ733" s="21">
        <f t="shared" si="1456"/>
        <v>0</v>
      </c>
      <c r="BK733" s="17">
        <f t="shared" si="1457"/>
        <v>0</v>
      </c>
      <c r="BL733" s="22">
        <f t="shared" si="1458"/>
        <v>0</v>
      </c>
      <c r="BM733" s="22">
        <f t="shared" si="1459"/>
        <v>0</v>
      </c>
      <c r="BN733" s="22">
        <f t="shared" si="1460"/>
        <v>0</v>
      </c>
      <c r="BO733" s="22">
        <f t="shared" si="1461"/>
        <v>0</v>
      </c>
      <c r="BP733" s="22">
        <f t="shared" si="1462"/>
        <v>0</v>
      </c>
      <c r="BQ733" s="22">
        <f t="shared" si="1463"/>
        <v>0</v>
      </c>
      <c r="BR733" s="22">
        <f t="shared" si="1464"/>
        <v>0</v>
      </c>
      <c r="BS733" s="22">
        <f t="shared" si="1465"/>
        <v>0</v>
      </c>
      <c r="BT733" s="22">
        <f t="shared" si="1466"/>
        <v>0</v>
      </c>
      <c r="BU733" s="22">
        <f t="shared" si="1467"/>
        <v>0</v>
      </c>
      <c r="BV733" s="22">
        <f t="shared" si="1468"/>
        <v>0</v>
      </c>
      <c r="BW733" s="22">
        <f t="shared" si="1469"/>
        <v>0</v>
      </c>
      <c r="BX733" s="22">
        <f t="shared" si="1470"/>
        <v>0</v>
      </c>
      <c r="BY733" s="22">
        <f t="shared" si="1471"/>
        <v>0</v>
      </c>
      <c r="BZ733" s="22">
        <f t="shared" si="1472"/>
        <v>0</v>
      </c>
      <c r="CA733" s="22">
        <f t="shared" si="1473"/>
        <v>0</v>
      </c>
      <c r="CB733" s="22">
        <f t="shared" si="1474"/>
        <v>0</v>
      </c>
      <c r="CC733" s="22">
        <f t="shared" si="1475"/>
        <v>0</v>
      </c>
      <c r="CD733" s="22">
        <f t="shared" si="1476"/>
        <v>0</v>
      </c>
      <c r="CE733" s="22">
        <f t="shared" si="1477"/>
        <v>0</v>
      </c>
      <c r="CF733" s="22">
        <f t="shared" si="1478"/>
        <v>0</v>
      </c>
      <c r="CG733" s="22">
        <f t="shared" si="1479"/>
        <v>0</v>
      </c>
      <c r="CH733" s="22">
        <f t="shared" si="1480"/>
        <v>0</v>
      </c>
      <c r="CI733" s="22">
        <f t="shared" si="1481"/>
        <v>0</v>
      </c>
      <c r="CJ733" s="22">
        <f t="shared" si="1482"/>
        <v>0</v>
      </c>
      <c r="CK733" s="22">
        <f t="shared" si="1483"/>
        <v>0</v>
      </c>
    </row>
    <row r="734" spans="1:89" x14ac:dyDescent="0.25">
      <c r="A734" t="str">
        <f>VLOOKUP($C734,'Tech Pallet'!$A:$J,10,0)</f>
        <v>NOV</v>
      </c>
      <c r="B734" s="30" t="str">
        <f>VLOOKUP(C734,'Tech Pallet'!A:I,3,0)</f>
        <v>KL Mini Cones</v>
      </c>
      <c r="C734" s="12">
        <f>VLOOKUP($D734,'DU -UCC'!B:C,2,0)</f>
        <v>69586720</v>
      </c>
      <c r="D734" s="94">
        <v>10075856000686</v>
      </c>
      <c r="E734" s="95" t="s">
        <v>366</v>
      </c>
      <c r="S734" s="95">
        <v>3152</v>
      </c>
      <c r="T734" s="95">
        <v>5562</v>
      </c>
      <c r="U734" s="95">
        <v>9881.4499999999989</v>
      </c>
      <c r="V734" s="95">
        <v>11373.890000000001</v>
      </c>
      <c r="W734" s="95">
        <v>12273.61</v>
      </c>
      <c r="X734" s="95">
        <v>12619.24</v>
      </c>
      <c r="Y734" s="95">
        <v>12257.949999999999</v>
      </c>
      <c r="Z734" s="95">
        <v>10687</v>
      </c>
      <c r="AA734" s="95">
        <v>10102.450000000001</v>
      </c>
      <c r="AB734" s="95">
        <v>8789.5999999999985</v>
      </c>
      <c r="AC734" s="95">
        <v>8292.17</v>
      </c>
      <c r="AD734" s="95">
        <v>6753.32</v>
      </c>
      <c r="AE734" s="23">
        <f t="shared" si="1427"/>
        <v>111744.68</v>
      </c>
      <c r="AF734">
        <f>VLOOKUP($C734,'Tech Pallet'!$A:$I,9,0)</f>
        <v>220</v>
      </c>
      <c r="AG734">
        <f>VLOOKUP($C734,'Tech Pallet'!$A:$H,8,0)</f>
        <v>2.6640000000000001E-3</v>
      </c>
      <c r="AH734" s="25">
        <f t="shared" si="1428"/>
        <v>0</v>
      </c>
      <c r="AI734" s="25">
        <f t="shared" si="1429"/>
        <v>111744.68</v>
      </c>
      <c r="AJ734" s="8">
        <f t="shared" si="1430"/>
        <v>0</v>
      </c>
      <c r="AK734" s="21">
        <f t="shared" si="1431"/>
        <v>0</v>
      </c>
      <c r="AL734" s="20">
        <f t="shared" si="1432"/>
        <v>507.93036363636361</v>
      </c>
      <c r="AM734" s="21">
        <f t="shared" si="1433"/>
        <v>0</v>
      </c>
      <c r="AN734" s="21">
        <f t="shared" si="1434"/>
        <v>0</v>
      </c>
      <c r="AO734" s="21">
        <f t="shared" si="1435"/>
        <v>0</v>
      </c>
      <c r="AP734" s="21">
        <f t="shared" si="1436"/>
        <v>0</v>
      </c>
      <c r="AQ734" s="21">
        <f t="shared" si="1437"/>
        <v>0</v>
      </c>
      <c r="AR734" s="21">
        <f t="shared" si="1438"/>
        <v>0</v>
      </c>
      <c r="AS734" s="21">
        <f t="shared" si="1439"/>
        <v>0</v>
      </c>
      <c r="AT734" s="21">
        <f t="shared" si="1440"/>
        <v>0</v>
      </c>
      <c r="AU734" s="21">
        <f t="shared" si="1441"/>
        <v>0</v>
      </c>
      <c r="AV734" s="21">
        <f t="shared" si="1442"/>
        <v>0</v>
      </c>
      <c r="AW734" s="21">
        <f t="shared" si="1443"/>
        <v>0</v>
      </c>
      <c r="AX734" s="21">
        <f t="shared" si="1444"/>
        <v>0</v>
      </c>
      <c r="AY734" s="21">
        <f t="shared" si="1445"/>
        <v>14.327272727272728</v>
      </c>
      <c r="AZ734" s="21">
        <f t="shared" si="1446"/>
        <v>25.281818181818181</v>
      </c>
      <c r="BA734" s="21">
        <f t="shared" si="1447"/>
        <v>44.915681818181817</v>
      </c>
      <c r="BB734" s="21">
        <f t="shared" si="1448"/>
        <v>51.699500000000008</v>
      </c>
      <c r="BC734" s="21">
        <f t="shared" si="1449"/>
        <v>55.789136363636366</v>
      </c>
      <c r="BD734" s="21">
        <f t="shared" si="1450"/>
        <v>57.360181818181815</v>
      </c>
      <c r="BE734" s="21">
        <f t="shared" si="1451"/>
        <v>55.717954545454539</v>
      </c>
      <c r="BF734" s="21">
        <f t="shared" si="1452"/>
        <v>48.577272727272728</v>
      </c>
      <c r="BG734" s="21">
        <f t="shared" si="1453"/>
        <v>45.920227272727274</v>
      </c>
      <c r="BH734" s="21">
        <f t="shared" si="1454"/>
        <v>39.952727272727266</v>
      </c>
      <c r="BI734" s="21">
        <f t="shared" si="1455"/>
        <v>37.69168181818182</v>
      </c>
      <c r="BJ734" s="21">
        <f t="shared" si="1456"/>
        <v>30.696909090909088</v>
      </c>
      <c r="BK734" s="17">
        <f t="shared" si="1457"/>
        <v>0</v>
      </c>
      <c r="BL734" s="22">
        <f t="shared" si="1458"/>
        <v>0</v>
      </c>
      <c r="BM734" s="22">
        <f t="shared" si="1459"/>
        <v>297.68782751999998</v>
      </c>
      <c r="BN734" s="22">
        <f t="shared" si="1460"/>
        <v>0</v>
      </c>
      <c r="BO734" s="22">
        <f t="shared" si="1461"/>
        <v>0</v>
      </c>
      <c r="BP734" s="22">
        <f t="shared" si="1462"/>
        <v>0</v>
      </c>
      <c r="BQ734" s="22">
        <f t="shared" si="1463"/>
        <v>0</v>
      </c>
      <c r="BR734" s="22">
        <f t="shared" si="1464"/>
        <v>0</v>
      </c>
      <c r="BS734" s="22">
        <f t="shared" si="1465"/>
        <v>0</v>
      </c>
      <c r="BT734" s="22">
        <f t="shared" si="1466"/>
        <v>0</v>
      </c>
      <c r="BU734" s="22">
        <f t="shared" si="1467"/>
        <v>0</v>
      </c>
      <c r="BV734" s="22">
        <f t="shared" si="1468"/>
        <v>0</v>
      </c>
      <c r="BW734" s="22">
        <f t="shared" si="1469"/>
        <v>0</v>
      </c>
      <c r="BX734" s="22">
        <f t="shared" si="1470"/>
        <v>0</v>
      </c>
      <c r="BY734" s="22">
        <f t="shared" si="1471"/>
        <v>0</v>
      </c>
      <c r="BZ734" s="22">
        <f t="shared" si="1472"/>
        <v>8.3969280000000008</v>
      </c>
      <c r="CA734" s="22">
        <f t="shared" si="1473"/>
        <v>14.817168000000001</v>
      </c>
      <c r="CB734" s="22">
        <f t="shared" si="1474"/>
        <v>26.324182799999999</v>
      </c>
      <c r="CC734" s="22">
        <f t="shared" si="1475"/>
        <v>30.300042960000006</v>
      </c>
      <c r="CD734" s="22">
        <f t="shared" si="1476"/>
        <v>32.696897040000003</v>
      </c>
      <c r="CE734" s="22">
        <f t="shared" si="1477"/>
        <v>33.617655360000001</v>
      </c>
      <c r="CF734" s="22">
        <f t="shared" si="1478"/>
        <v>32.655178800000002</v>
      </c>
      <c r="CG734" s="22">
        <f t="shared" si="1479"/>
        <v>28.470168000000001</v>
      </c>
      <c r="CH734" s="22">
        <f t="shared" si="1480"/>
        <v>26.912926800000005</v>
      </c>
      <c r="CI734" s="22">
        <f t="shared" si="1481"/>
        <v>23.415494399999996</v>
      </c>
      <c r="CJ734" s="22">
        <f t="shared" si="1482"/>
        <v>22.090340880000003</v>
      </c>
      <c r="CK734" s="22">
        <f t="shared" si="1483"/>
        <v>17.99084448</v>
      </c>
    </row>
    <row r="735" spans="1:89" x14ac:dyDescent="0.25">
      <c r="A735" t="str">
        <f>VLOOKUP($C735,'Tech Pallet'!$A:$J,10,0)</f>
        <v>PIC</v>
      </c>
      <c r="B735" s="30" t="str">
        <f>VLOOKUP(C735,'Tech Pallet'!A:I,3,0)</f>
        <v>BJ PTS</v>
      </c>
      <c r="C735" s="12">
        <f>VLOOKUP($D735,'DU -UCC'!B:C,2,0)</f>
        <v>62678151</v>
      </c>
      <c r="D735" s="94">
        <v>10076840000668</v>
      </c>
      <c r="E735" s="95" t="s">
        <v>367</v>
      </c>
      <c r="S735" s="95">
        <v>3555</v>
      </c>
      <c r="T735" s="95">
        <v>4682</v>
      </c>
      <c r="U735" s="95">
        <v>5173.6440173270003</v>
      </c>
      <c r="V735" s="95">
        <v>4010.2393822445124</v>
      </c>
      <c r="W735" s="95">
        <v>4283.1462856829603</v>
      </c>
      <c r="X735" s="95">
        <v>5343.0024663884369</v>
      </c>
      <c r="Y735" s="95">
        <v>5004.4973460581177</v>
      </c>
      <c r="Z735" s="95">
        <v>4537.3688661301876</v>
      </c>
      <c r="AA735" s="95">
        <v>4554.7913289017051</v>
      </c>
      <c r="AB735" s="95">
        <v>3049.100215190052</v>
      </c>
      <c r="AC735" s="95">
        <v>3498.4381303381565</v>
      </c>
      <c r="AD735" s="95">
        <v>3456.7920346213295</v>
      </c>
      <c r="AE735" s="23">
        <f t="shared" ref="AE735:AE798" si="1484">SUM(F735:AD735)</f>
        <v>51148.020072882464</v>
      </c>
      <c r="AF735">
        <f>VLOOKUP($C735,'Tech Pallet'!$A:$I,9,0)</f>
        <v>240</v>
      </c>
      <c r="AG735">
        <f>VLOOKUP($C735,'Tech Pallet'!$A:$H,8,0)</f>
        <v>3.7839999999999996E-3</v>
      </c>
      <c r="AH735" s="25">
        <f t="shared" ref="AH735:AH798" si="1485">SUM(G735:R735)</f>
        <v>0</v>
      </c>
      <c r="AI735" s="25">
        <f t="shared" ref="AI735:AI798" si="1486">SUM(S735:AD735)</f>
        <v>51148.020072882464</v>
      </c>
      <c r="AJ735" s="8">
        <f t="shared" ref="AJ735:AJ798" si="1487">F735/AF735</f>
        <v>0</v>
      </c>
      <c r="AK735" s="21">
        <f t="shared" ref="AK735:AK798" si="1488">SUM(G735:R735)/AF735</f>
        <v>0</v>
      </c>
      <c r="AL735" s="20">
        <f t="shared" ref="AL735:AL798" si="1489">SUM(S735:AD735)/AF735</f>
        <v>213.11675030367692</v>
      </c>
      <c r="AM735" s="21">
        <f t="shared" ref="AM735:AM798" si="1490">G735/$AF735</f>
        <v>0</v>
      </c>
      <c r="AN735" s="21">
        <f t="shared" ref="AN735:AN798" si="1491">H735/$AF735</f>
        <v>0</v>
      </c>
      <c r="AO735" s="21">
        <f t="shared" ref="AO735:AO798" si="1492">I735/$AF735</f>
        <v>0</v>
      </c>
      <c r="AP735" s="21">
        <f t="shared" ref="AP735:AP798" si="1493">J735/$AF735</f>
        <v>0</v>
      </c>
      <c r="AQ735" s="21">
        <f t="shared" ref="AQ735:AQ798" si="1494">K735/$AF735</f>
        <v>0</v>
      </c>
      <c r="AR735" s="21">
        <f t="shared" ref="AR735:AR798" si="1495">L735/$AF735</f>
        <v>0</v>
      </c>
      <c r="AS735" s="21">
        <f t="shared" ref="AS735:AS798" si="1496">M735/$AF735</f>
        <v>0</v>
      </c>
      <c r="AT735" s="21">
        <f t="shared" ref="AT735:AT798" si="1497">N735/$AF735</f>
        <v>0</v>
      </c>
      <c r="AU735" s="21">
        <f t="shared" ref="AU735:AU798" si="1498">O735/$AF735</f>
        <v>0</v>
      </c>
      <c r="AV735" s="21">
        <f t="shared" ref="AV735:AV798" si="1499">P735/$AF735</f>
        <v>0</v>
      </c>
      <c r="AW735" s="21">
        <f t="shared" ref="AW735:AW798" si="1500">Q735/$AF735</f>
        <v>0</v>
      </c>
      <c r="AX735" s="21">
        <f t="shared" ref="AX735:AX798" si="1501">R735/$AF735</f>
        <v>0</v>
      </c>
      <c r="AY735" s="21">
        <f t="shared" ref="AY735:AY798" si="1502">S735/$AF735</f>
        <v>14.8125</v>
      </c>
      <c r="AZ735" s="21">
        <f t="shared" ref="AZ735:AZ798" si="1503">T735/$AF735</f>
        <v>19.508333333333333</v>
      </c>
      <c r="BA735" s="21">
        <f t="shared" ref="BA735:BA798" si="1504">U735/$AF735</f>
        <v>21.556850072195836</v>
      </c>
      <c r="BB735" s="21">
        <f t="shared" ref="BB735:BB798" si="1505">V735/$AF735</f>
        <v>16.709330759352135</v>
      </c>
      <c r="BC735" s="21">
        <f t="shared" ref="BC735:BC798" si="1506">W735/$AF735</f>
        <v>17.846442857012335</v>
      </c>
      <c r="BD735" s="21">
        <f t="shared" ref="BD735:BD798" si="1507">X735/$AF735</f>
        <v>22.262510276618489</v>
      </c>
      <c r="BE735" s="21">
        <f t="shared" ref="BE735:BE798" si="1508">Y735/$AF735</f>
        <v>20.852072275242158</v>
      </c>
      <c r="BF735" s="21">
        <f t="shared" ref="BF735:BF798" si="1509">Z735/$AF735</f>
        <v>18.905703608875783</v>
      </c>
      <c r="BG735" s="21">
        <f t="shared" ref="BG735:BG798" si="1510">AA735/$AF735</f>
        <v>18.978297203757105</v>
      </c>
      <c r="BH735" s="21">
        <f t="shared" ref="BH735:BH798" si="1511">AB735/$AF735</f>
        <v>12.704584229958551</v>
      </c>
      <c r="BI735" s="21">
        <f t="shared" ref="BI735:BI798" si="1512">AC735/$AF735</f>
        <v>14.576825543075651</v>
      </c>
      <c r="BJ735" s="21">
        <f t="shared" ref="BJ735:BJ798" si="1513">AD735/$AF735</f>
        <v>14.403300144255541</v>
      </c>
      <c r="BK735" s="17">
        <f t="shared" ref="BK735:BK798" si="1514">F735*AG735</f>
        <v>0</v>
      </c>
      <c r="BL735" s="22">
        <f t="shared" ref="BL735:BL798" si="1515">SUM(G735:R735)*AG735</f>
        <v>0</v>
      </c>
      <c r="BM735" s="22">
        <f t="shared" ref="BM735:BM798" si="1516">SUM(S735:AD735)*AG735</f>
        <v>193.54410795578721</v>
      </c>
      <c r="BN735" s="22">
        <f t="shared" ref="BN735:BN798" si="1517">G735*$AG735</f>
        <v>0</v>
      </c>
      <c r="BO735" s="22">
        <f t="shared" ref="BO735:BO798" si="1518">H735*$AG735</f>
        <v>0</v>
      </c>
      <c r="BP735" s="22">
        <f t="shared" ref="BP735:BP798" si="1519">I735*$AG735</f>
        <v>0</v>
      </c>
      <c r="BQ735" s="22">
        <f t="shared" ref="BQ735:BQ798" si="1520">J735*$AG735</f>
        <v>0</v>
      </c>
      <c r="BR735" s="22">
        <f t="shared" ref="BR735:BR798" si="1521">K735*$AG735</f>
        <v>0</v>
      </c>
      <c r="BS735" s="22">
        <f t="shared" ref="BS735:BS798" si="1522">L735*$AG735</f>
        <v>0</v>
      </c>
      <c r="BT735" s="22">
        <f t="shared" ref="BT735:BT798" si="1523">M735*$AG735</f>
        <v>0</v>
      </c>
      <c r="BU735" s="22">
        <f t="shared" ref="BU735:BU798" si="1524">N735*$AG735</f>
        <v>0</v>
      </c>
      <c r="BV735" s="22">
        <f t="shared" ref="BV735:BV798" si="1525">O735*$AG735</f>
        <v>0</v>
      </c>
      <c r="BW735" s="22">
        <f t="shared" ref="BW735:BW798" si="1526">P735*$AG735</f>
        <v>0</v>
      </c>
      <c r="BX735" s="22">
        <f t="shared" ref="BX735:BX798" si="1527">Q735*$AG735</f>
        <v>0</v>
      </c>
      <c r="BY735" s="22">
        <f t="shared" ref="BY735:BY798" si="1528">R735*$AG735</f>
        <v>0</v>
      </c>
      <c r="BZ735" s="22">
        <f t="shared" ref="BZ735:BZ798" si="1529">S735*$AG735</f>
        <v>13.452119999999999</v>
      </c>
      <c r="CA735" s="22">
        <f t="shared" ref="CA735:CA798" si="1530">T735*$AG735</f>
        <v>17.716687999999998</v>
      </c>
      <c r="CB735" s="22">
        <f t="shared" ref="CB735:CB798" si="1531">U735*$AG735</f>
        <v>19.577068961565367</v>
      </c>
      <c r="CC735" s="22">
        <f t="shared" ref="CC735:CC798" si="1532">V735*$AG735</f>
        <v>15.174745822413234</v>
      </c>
      <c r="CD735" s="22">
        <f t="shared" ref="CD735:CD798" si="1533">W735*$AG735</f>
        <v>16.207425545024321</v>
      </c>
      <c r="CE735" s="22">
        <f t="shared" ref="CE735:CE798" si="1534">X735*$AG735</f>
        <v>20.217921332813845</v>
      </c>
      <c r="CF735" s="22">
        <f t="shared" ref="CF735:CF798" si="1535">Y735*$AG735</f>
        <v>18.937017957483917</v>
      </c>
      <c r="CG735" s="22">
        <f t="shared" ref="CG735:CG798" si="1536">Z735*$AG735</f>
        <v>17.169403789436629</v>
      </c>
      <c r="CH735" s="22">
        <f t="shared" ref="CH735:CH798" si="1537">AA735*$AG735</f>
        <v>17.235330388564051</v>
      </c>
      <c r="CI735" s="22">
        <f t="shared" ref="CI735:CI798" si="1538">AB735*$AG735</f>
        <v>11.537795214279155</v>
      </c>
      <c r="CJ735" s="22">
        <f t="shared" ref="CJ735:CJ798" si="1539">AC735*$AG735</f>
        <v>13.238089885199583</v>
      </c>
      <c r="CK735" s="22">
        <f t="shared" ref="CK735:CK798" si="1540">AD735*$AG735</f>
        <v>13.08050105900711</v>
      </c>
    </row>
    <row r="736" spans="1:89" x14ac:dyDescent="0.25">
      <c r="A736" t="str">
        <f>VLOOKUP($C736,'Tech Pallet'!$A:$J,10,0)</f>
        <v>PIC</v>
      </c>
      <c r="B736" s="30" t="str">
        <f>VLOOKUP(C736,'Tech Pallet'!A:I,3,0)</f>
        <v>BJ PTS</v>
      </c>
      <c r="C736" s="12">
        <f>VLOOKUP($D736,'DU -UCC'!B:C,2,0)</f>
        <v>62678152</v>
      </c>
      <c r="D736" s="94">
        <v>10076840003836</v>
      </c>
      <c r="E736" s="95" t="s">
        <v>368</v>
      </c>
      <c r="S736" s="95">
        <v>2437</v>
      </c>
      <c r="T736" s="95">
        <v>2985</v>
      </c>
      <c r="U736" s="95">
        <v>2458.3484342581132</v>
      </c>
      <c r="V736" s="95">
        <v>2241.7773166302654</v>
      </c>
      <c r="W736" s="95">
        <v>2251.8128145022256</v>
      </c>
      <c r="X736" s="95">
        <v>3036.5940833188233</v>
      </c>
      <c r="Y736" s="95">
        <v>2909.4289460014188</v>
      </c>
      <c r="Z736" s="95">
        <v>2363.9246469069622</v>
      </c>
      <c r="AA736" s="95">
        <v>3052.491068389596</v>
      </c>
      <c r="AB736" s="95">
        <v>1941.7928251189915</v>
      </c>
      <c r="AC736" s="95">
        <v>2134.4856202913406</v>
      </c>
      <c r="AD736" s="95">
        <v>2471.5467704070011</v>
      </c>
      <c r="AE736" s="23">
        <f t="shared" si="1484"/>
        <v>30284.202525824734</v>
      </c>
      <c r="AF736">
        <f>VLOOKUP($C736,'Tech Pallet'!$A:$I,9,0)</f>
        <v>240</v>
      </c>
      <c r="AG736">
        <f>VLOOKUP($C736,'Tech Pallet'!$A:$H,8,0)</f>
        <v>3.7839999999999996E-3</v>
      </c>
      <c r="AH736" s="25">
        <f t="shared" si="1485"/>
        <v>0</v>
      </c>
      <c r="AI736" s="25">
        <f t="shared" si="1486"/>
        <v>30284.202525824734</v>
      </c>
      <c r="AJ736" s="8">
        <f t="shared" si="1487"/>
        <v>0</v>
      </c>
      <c r="AK736" s="21">
        <f t="shared" si="1488"/>
        <v>0</v>
      </c>
      <c r="AL736" s="20">
        <f t="shared" si="1489"/>
        <v>126.1841771909364</v>
      </c>
      <c r="AM736" s="21">
        <f t="shared" si="1490"/>
        <v>0</v>
      </c>
      <c r="AN736" s="21">
        <f t="shared" si="1491"/>
        <v>0</v>
      </c>
      <c r="AO736" s="21">
        <f t="shared" si="1492"/>
        <v>0</v>
      </c>
      <c r="AP736" s="21">
        <f t="shared" si="1493"/>
        <v>0</v>
      </c>
      <c r="AQ736" s="21">
        <f t="shared" si="1494"/>
        <v>0</v>
      </c>
      <c r="AR736" s="21">
        <f t="shared" si="1495"/>
        <v>0</v>
      </c>
      <c r="AS736" s="21">
        <f t="shared" si="1496"/>
        <v>0</v>
      </c>
      <c r="AT736" s="21">
        <f t="shared" si="1497"/>
        <v>0</v>
      </c>
      <c r="AU736" s="21">
        <f t="shared" si="1498"/>
        <v>0</v>
      </c>
      <c r="AV736" s="21">
        <f t="shared" si="1499"/>
        <v>0</v>
      </c>
      <c r="AW736" s="21">
        <f t="shared" si="1500"/>
        <v>0</v>
      </c>
      <c r="AX736" s="21">
        <f t="shared" si="1501"/>
        <v>0</v>
      </c>
      <c r="AY736" s="21">
        <f t="shared" si="1502"/>
        <v>10.154166666666667</v>
      </c>
      <c r="AZ736" s="21">
        <f t="shared" si="1503"/>
        <v>12.4375</v>
      </c>
      <c r="BA736" s="21">
        <f t="shared" si="1504"/>
        <v>10.243118476075471</v>
      </c>
      <c r="BB736" s="21">
        <f t="shared" si="1505"/>
        <v>9.3407388192927723</v>
      </c>
      <c r="BC736" s="21">
        <f t="shared" si="1506"/>
        <v>9.3825533937592738</v>
      </c>
      <c r="BD736" s="21">
        <f t="shared" si="1507"/>
        <v>12.652475347161763</v>
      </c>
      <c r="BE736" s="21">
        <f t="shared" si="1508"/>
        <v>12.122620608339245</v>
      </c>
      <c r="BF736" s="21">
        <f t="shared" si="1509"/>
        <v>9.8496860287790096</v>
      </c>
      <c r="BG736" s="21">
        <f t="shared" si="1510"/>
        <v>12.718712784956649</v>
      </c>
      <c r="BH736" s="21">
        <f t="shared" si="1511"/>
        <v>8.0908034379957972</v>
      </c>
      <c r="BI736" s="21">
        <f t="shared" si="1512"/>
        <v>8.8936900845472522</v>
      </c>
      <c r="BJ736" s="21">
        <f t="shared" si="1513"/>
        <v>10.298111543362504</v>
      </c>
      <c r="BK736" s="17">
        <f t="shared" si="1514"/>
        <v>0</v>
      </c>
      <c r="BL736" s="22">
        <f t="shared" si="1515"/>
        <v>0</v>
      </c>
      <c r="BM736" s="22">
        <f t="shared" si="1516"/>
        <v>114.59542235772078</v>
      </c>
      <c r="BN736" s="22">
        <f t="shared" si="1517"/>
        <v>0</v>
      </c>
      <c r="BO736" s="22">
        <f t="shared" si="1518"/>
        <v>0</v>
      </c>
      <c r="BP736" s="22">
        <f t="shared" si="1519"/>
        <v>0</v>
      </c>
      <c r="BQ736" s="22">
        <f t="shared" si="1520"/>
        <v>0</v>
      </c>
      <c r="BR736" s="22">
        <f t="shared" si="1521"/>
        <v>0</v>
      </c>
      <c r="BS736" s="22">
        <f t="shared" si="1522"/>
        <v>0</v>
      </c>
      <c r="BT736" s="22">
        <f t="shared" si="1523"/>
        <v>0</v>
      </c>
      <c r="BU736" s="22">
        <f t="shared" si="1524"/>
        <v>0</v>
      </c>
      <c r="BV736" s="22">
        <f t="shared" si="1525"/>
        <v>0</v>
      </c>
      <c r="BW736" s="22">
        <f t="shared" si="1526"/>
        <v>0</v>
      </c>
      <c r="BX736" s="22">
        <f t="shared" si="1527"/>
        <v>0</v>
      </c>
      <c r="BY736" s="22">
        <f t="shared" si="1528"/>
        <v>0</v>
      </c>
      <c r="BZ736" s="22">
        <f t="shared" si="1529"/>
        <v>9.2216079999999998</v>
      </c>
      <c r="CA736" s="22">
        <f t="shared" si="1530"/>
        <v>11.295239999999998</v>
      </c>
      <c r="CB736" s="22">
        <f t="shared" si="1531"/>
        <v>9.3023904752327002</v>
      </c>
      <c r="CC736" s="22">
        <f t="shared" si="1532"/>
        <v>8.4828853661289241</v>
      </c>
      <c r="CD736" s="22">
        <f t="shared" si="1533"/>
        <v>8.5208596900764206</v>
      </c>
      <c r="CE736" s="22">
        <f t="shared" si="1534"/>
        <v>11.490472011278426</v>
      </c>
      <c r="CF736" s="22">
        <f t="shared" si="1535"/>
        <v>11.009279131669368</v>
      </c>
      <c r="CG736" s="22">
        <f t="shared" si="1536"/>
        <v>8.9450908638959437</v>
      </c>
      <c r="CH736" s="22">
        <f t="shared" si="1537"/>
        <v>11.55062620278623</v>
      </c>
      <c r="CI736" s="22">
        <f t="shared" si="1538"/>
        <v>7.3477440502502631</v>
      </c>
      <c r="CJ736" s="22">
        <f t="shared" si="1539"/>
        <v>8.0768935871824326</v>
      </c>
      <c r="CK736" s="22">
        <f t="shared" si="1540"/>
        <v>9.3523329792200904</v>
      </c>
    </row>
    <row r="737" spans="1:89" x14ac:dyDescent="0.25">
      <c r="A737" t="str">
        <f>VLOOKUP($C737,'Tech Pallet'!$A:$J,10,0)</f>
        <v>NOV</v>
      </c>
      <c r="B737" s="30" t="str">
        <f>VLOOKUP(C737,'Tech Pallet'!A:I,3,0)</f>
        <v>EDF</v>
      </c>
      <c r="C737" s="12">
        <f>VLOOKUP($D737,'DU -UCC'!B:C,2,0)</f>
        <v>68852583</v>
      </c>
      <c r="D737" s="94">
        <v>10075856024095</v>
      </c>
      <c r="E737" s="95" t="s">
        <v>369</v>
      </c>
      <c r="S737" s="95">
        <v>4392</v>
      </c>
      <c r="T737" s="95">
        <v>6096</v>
      </c>
      <c r="U737" s="95">
        <v>8746.3830989330472</v>
      </c>
      <c r="V737" s="95">
        <v>8073.1481358304445</v>
      </c>
      <c r="W737" s="95">
        <v>10625.567117599308</v>
      </c>
      <c r="X737" s="95">
        <v>9397.1828332963178</v>
      </c>
      <c r="Y737" s="95">
        <v>10580.466632470512</v>
      </c>
      <c r="Z737" s="95">
        <v>8543.604643914081</v>
      </c>
      <c r="AA737" s="95">
        <v>5507.7912351908508</v>
      </c>
      <c r="AB737" s="95">
        <v>6824.2822854676915</v>
      </c>
      <c r="AC737" s="95">
        <v>3215.497878585938</v>
      </c>
      <c r="AD737" s="95">
        <v>3491.1031166118228</v>
      </c>
      <c r="AE737" s="23">
        <f t="shared" si="1484"/>
        <v>85493.026977900008</v>
      </c>
      <c r="AF737">
        <f>VLOOKUP($C737,'Tech Pallet'!$A:$I,9,0)</f>
        <v>132</v>
      </c>
      <c r="AG737">
        <f>VLOOKUP($C737,'Tech Pallet'!$A:$H,8,0)</f>
        <v>8.5199999999999998E-3</v>
      </c>
      <c r="AH737" s="25">
        <f t="shared" si="1485"/>
        <v>0</v>
      </c>
      <c r="AI737" s="25">
        <f t="shared" si="1486"/>
        <v>85493.026977900008</v>
      </c>
      <c r="AJ737" s="8">
        <f t="shared" si="1487"/>
        <v>0</v>
      </c>
      <c r="AK737" s="21">
        <f t="shared" si="1488"/>
        <v>0</v>
      </c>
      <c r="AL737" s="20">
        <f t="shared" si="1489"/>
        <v>647.67444680227277</v>
      </c>
      <c r="AM737" s="21">
        <f t="shared" si="1490"/>
        <v>0</v>
      </c>
      <c r="AN737" s="21">
        <f t="shared" si="1491"/>
        <v>0</v>
      </c>
      <c r="AO737" s="21">
        <f t="shared" si="1492"/>
        <v>0</v>
      </c>
      <c r="AP737" s="21">
        <f t="shared" si="1493"/>
        <v>0</v>
      </c>
      <c r="AQ737" s="21">
        <f t="shared" si="1494"/>
        <v>0</v>
      </c>
      <c r="AR737" s="21">
        <f t="shared" si="1495"/>
        <v>0</v>
      </c>
      <c r="AS737" s="21">
        <f t="shared" si="1496"/>
        <v>0</v>
      </c>
      <c r="AT737" s="21">
        <f t="shared" si="1497"/>
        <v>0</v>
      </c>
      <c r="AU737" s="21">
        <f t="shared" si="1498"/>
        <v>0</v>
      </c>
      <c r="AV737" s="21">
        <f t="shared" si="1499"/>
        <v>0</v>
      </c>
      <c r="AW737" s="21">
        <f t="shared" si="1500"/>
        <v>0</v>
      </c>
      <c r="AX737" s="21">
        <f t="shared" si="1501"/>
        <v>0</v>
      </c>
      <c r="AY737" s="21">
        <f t="shared" si="1502"/>
        <v>33.272727272727273</v>
      </c>
      <c r="AZ737" s="21">
        <f t="shared" si="1503"/>
        <v>46.18181818181818</v>
      </c>
      <c r="BA737" s="21">
        <f t="shared" si="1504"/>
        <v>66.260478022220056</v>
      </c>
      <c r="BB737" s="21">
        <f t="shared" si="1505"/>
        <v>61.160213150230639</v>
      </c>
      <c r="BC737" s="21">
        <f t="shared" si="1506"/>
        <v>80.496720587873554</v>
      </c>
      <c r="BD737" s="21">
        <f t="shared" si="1507"/>
        <v>71.190779040123616</v>
      </c>
      <c r="BE737" s="21">
        <f t="shared" si="1508"/>
        <v>80.155050245988733</v>
      </c>
      <c r="BF737" s="21">
        <f t="shared" si="1509"/>
        <v>64.724277605409711</v>
      </c>
      <c r="BG737" s="21">
        <f t="shared" si="1510"/>
        <v>41.725691175688262</v>
      </c>
      <c r="BH737" s="21">
        <f t="shared" si="1511"/>
        <v>51.699108223240088</v>
      </c>
      <c r="BI737" s="21">
        <f t="shared" si="1512"/>
        <v>24.359832413529833</v>
      </c>
      <c r="BJ737" s="21">
        <f t="shared" si="1513"/>
        <v>26.447750883422898</v>
      </c>
      <c r="BK737" s="17">
        <f t="shared" si="1514"/>
        <v>0</v>
      </c>
      <c r="BL737" s="22">
        <f t="shared" si="1515"/>
        <v>0</v>
      </c>
      <c r="BM737" s="22">
        <f t="shared" si="1516"/>
        <v>728.40058985170811</v>
      </c>
      <c r="BN737" s="22">
        <f t="shared" si="1517"/>
        <v>0</v>
      </c>
      <c r="BO737" s="22">
        <f t="shared" si="1518"/>
        <v>0</v>
      </c>
      <c r="BP737" s="22">
        <f t="shared" si="1519"/>
        <v>0</v>
      </c>
      <c r="BQ737" s="22">
        <f t="shared" si="1520"/>
        <v>0</v>
      </c>
      <c r="BR737" s="22">
        <f t="shared" si="1521"/>
        <v>0</v>
      </c>
      <c r="BS737" s="22">
        <f t="shared" si="1522"/>
        <v>0</v>
      </c>
      <c r="BT737" s="22">
        <f t="shared" si="1523"/>
        <v>0</v>
      </c>
      <c r="BU737" s="22">
        <f t="shared" si="1524"/>
        <v>0</v>
      </c>
      <c r="BV737" s="22">
        <f t="shared" si="1525"/>
        <v>0</v>
      </c>
      <c r="BW737" s="22">
        <f t="shared" si="1526"/>
        <v>0</v>
      </c>
      <c r="BX737" s="22">
        <f t="shared" si="1527"/>
        <v>0</v>
      </c>
      <c r="BY737" s="22">
        <f t="shared" si="1528"/>
        <v>0</v>
      </c>
      <c r="BZ737" s="22">
        <f t="shared" si="1529"/>
        <v>37.419840000000001</v>
      </c>
      <c r="CA737" s="22">
        <f t="shared" si="1530"/>
        <v>51.937919999999998</v>
      </c>
      <c r="CB737" s="22">
        <f t="shared" si="1531"/>
        <v>74.519184002909554</v>
      </c>
      <c r="CC737" s="22">
        <f t="shared" si="1532"/>
        <v>68.783222117275386</v>
      </c>
      <c r="CD737" s="22">
        <f t="shared" si="1533"/>
        <v>90.529831841946105</v>
      </c>
      <c r="CE737" s="22">
        <f t="shared" si="1534"/>
        <v>80.063997739684623</v>
      </c>
      <c r="CF737" s="22">
        <f t="shared" si="1535"/>
        <v>90.145575708648764</v>
      </c>
      <c r="CG737" s="22">
        <f t="shared" si="1536"/>
        <v>72.791511566147975</v>
      </c>
      <c r="CH737" s="22">
        <f t="shared" si="1537"/>
        <v>46.92638132382605</v>
      </c>
      <c r="CI737" s="22">
        <f t="shared" si="1538"/>
        <v>58.142885072184733</v>
      </c>
      <c r="CJ737" s="22">
        <f t="shared" si="1539"/>
        <v>27.39604192555219</v>
      </c>
      <c r="CK737" s="22">
        <f t="shared" si="1540"/>
        <v>29.74419855353273</v>
      </c>
    </row>
    <row r="738" spans="1:89" x14ac:dyDescent="0.25">
      <c r="A738" t="str">
        <f>VLOOKUP($C738,'Tech Pallet'!$A:$J,10,0)</f>
        <v>NOV</v>
      </c>
      <c r="B738" s="30" t="str">
        <f>VLOOKUP(C738,'Tech Pallet'!A:I,3,0)</f>
        <v>Other</v>
      </c>
      <c r="C738" s="12">
        <f>VLOOKUP($D738,'DU -UCC'!B:C,2,0)</f>
        <v>64378129</v>
      </c>
      <c r="D738" s="94">
        <v>10041000009683</v>
      </c>
      <c r="E738" s="95" t="s">
        <v>370</v>
      </c>
      <c r="S738" s="95">
        <v>1287</v>
      </c>
      <c r="T738" s="95">
        <v>792</v>
      </c>
      <c r="U738" s="95">
        <v>48.366817371774005</v>
      </c>
      <c r="V738" s="95">
        <v>0</v>
      </c>
      <c r="W738" s="95">
        <v>0</v>
      </c>
      <c r="X738" s="95">
        <v>0</v>
      </c>
      <c r="Y738" s="95">
        <v>0</v>
      </c>
      <c r="Z738" s="95">
        <v>0</v>
      </c>
      <c r="AA738" s="95">
        <v>0</v>
      </c>
      <c r="AB738" s="95">
        <v>0</v>
      </c>
      <c r="AC738" s="95">
        <v>0</v>
      </c>
      <c r="AD738" s="95">
        <v>0</v>
      </c>
      <c r="AE738" s="23">
        <f t="shared" si="1484"/>
        <v>2127.3668173717742</v>
      </c>
      <c r="AF738">
        <f>VLOOKUP($C738,'Tech Pallet'!$A:$I,9,0)</f>
        <v>110</v>
      </c>
      <c r="AG738">
        <f>VLOOKUP($C738,'Tech Pallet'!$A:$H,8,0)</f>
        <v>3.8399999999999997E-3</v>
      </c>
      <c r="AH738" s="25">
        <f t="shared" si="1485"/>
        <v>0</v>
      </c>
      <c r="AI738" s="25">
        <f t="shared" si="1486"/>
        <v>2127.3668173717742</v>
      </c>
      <c r="AJ738" s="8">
        <f t="shared" si="1487"/>
        <v>0</v>
      </c>
      <c r="AK738" s="21">
        <f t="shared" si="1488"/>
        <v>0</v>
      </c>
      <c r="AL738" s="20">
        <f t="shared" si="1489"/>
        <v>19.339698339743403</v>
      </c>
      <c r="AM738" s="21">
        <f t="shared" si="1490"/>
        <v>0</v>
      </c>
      <c r="AN738" s="21">
        <f t="shared" si="1491"/>
        <v>0</v>
      </c>
      <c r="AO738" s="21">
        <f t="shared" si="1492"/>
        <v>0</v>
      </c>
      <c r="AP738" s="21">
        <f t="shared" si="1493"/>
        <v>0</v>
      </c>
      <c r="AQ738" s="21">
        <f t="shared" si="1494"/>
        <v>0</v>
      </c>
      <c r="AR738" s="21">
        <f t="shared" si="1495"/>
        <v>0</v>
      </c>
      <c r="AS738" s="21">
        <f t="shared" si="1496"/>
        <v>0</v>
      </c>
      <c r="AT738" s="21">
        <f t="shared" si="1497"/>
        <v>0</v>
      </c>
      <c r="AU738" s="21">
        <f t="shared" si="1498"/>
        <v>0</v>
      </c>
      <c r="AV738" s="21">
        <f t="shared" si="1499"/>
        <v>0</v>
      </c>
      <c r="AW738" s="21">
        <f t="shared" si="1500"/>
        <v>0</v>
      </c>
      <c r="AX738" s="21">
        <f t="shared" si="1501"/>
        <v>0</v>
      </c>
      <c r="AY738" s="21">
        <f t="shared" si="1502"/>
        <v>11.7</v>
      </c>
      <c r="AZ738" s="21">
        <f t="shared" si="1503"/>
        <v>7.2</v>
      </c>
      <c r="BA738" s="21">
        <f t="shared" si="1504"/>
        <v>0.43969833974340006</v>
      </c>
      <c r="BB738" s="21">
        <f t="shared" si="1505"/>
        <v>0</v>
      </c>
      <c r="BC738" s="21">
        <f t="shared" si="1506"/>
        <v>0</v>
      </c>
      <c r="BD738" s="21">
        <f t="shared" si="1507"/>
        <v>0</v>
      </c>
      <c r="BE738" s="21">
        <f t="shared" si="1508"/>
        <v>0</v>
      </c>
      <c r="BF738" s="21">
        <f t="shared" si="1509"/>
        <v>0</v>
      </c>
      <c r="BG738" s="21">
        <f t="shared" si="1510"/>
        <v>0</v>
      </c>
      <c r="BH738" s="21">
        <f t="shared" si="1511"/>
        <v>0</v>
      </c>
      <c r="BI738" s="21">
        <f t="shared" si="1512"/>
        <v>0</v>
      </c>
      <c r="BJ738" s="21">
        <f t="shared" si="1513"/>
        <v>0</v>
      </c>
      <c r="BK738" s="17">
        <f t="shared" si="1514"/>
        <v>0</v>
      </c>
      <c r="BL738" s="22">
        <f t="shared" si="1515"/>
        <v>0</v>
      </c>
      <c r="BM738" s="22">
        <f t="shared" si="1516"/>
        <v>8.169088578707612</v>
      </c>
      <c r="BN738" s="22">
        <f t="shared" si="1517"/>
        <v>0</v>
      </c>
      <c r="BO738" s="22">
        <f t="shared" si="1518"/>
        <v>0</v>
      </c>
      <c r="BP738" s="22">
        <f t="shared" si="1519"/>
        <v>0</v>
      </c>
      <c r="BQ738" s="22">
        <f t="shared" si="1520"/>
        <v>0</v>
      </c>
      <c r="BR738" s="22">
        <f t="shared" si="1521"/>
        <v>0</v>
      </c>
      <c r="BS738" s="22">
        <f t="shared" si="1522"/>
        <v>0</v>
      </c>
      <c r="BT738" s="22">
        <f t="shared" si="1523"/>
        <v>0</v>
      </c>
      <c r="BU738" s="22">
        <f t="shared" si="1524"/>
        <v>0</v>
      </c>
      <c r="BV738" s="22">
        <f t="shared" si="1525"/>
        <v>0</v>
      </c>
      <c r="BW738" s="22">
        <f t="shared" si="1526"/>
        <v>0</v>
      </c>
      <c r="BX738" s="22">
        <f t="shared" si="1527"/>
        <v>0</v>
      </c>
      <c r="BY738" s="22">
        <f t="shared" si="1528"/>
        <v>0</v>
      </c>
      <c r="BZ738" s="22">
        <f t="shared" si="1529"/>
        <v>4.9420799999999998</v>
      </c>
      <c r="CA738" s="22">
        <f t="shared" si="1530"/>
        <v>3.0412799999999995</v>
      </c>
      <c r="CB738" s="22">
        <f t="shared" si="1531"/>
        <v>0.18572857870761217</v>
      </c>
      <c r="CC738" s="22">
        <f t="shared" si="1532"/>
        <v>0</v>
      </c>
      <c r="CD738" s="22">
        <f t="shared" si="1533"/>
        <v>0</v>
      </c>
      <c r="CE738" s="22">
        <f t="shared" si="1534"/>
        <v>0</v>
      </c>
      <c r="CF738" s="22">
        <f t="shared" si="1535"/>
        <v>0</v>
      </c>
      <c r="CG738" s="22">
        <f t="shared" si="1536"/>
        <v>0</v>
      </c>
      <c r="CH738" s="22">
        <f t="shared" si="1537"/>
        <v>0</v>
      </c>
      <c r="CI738" s="22">
        <f t="shared" si="1538"/>
        <v>0</v>
      </c>
      <c r="CJ738" s="22">
        <f t="shared" si="1539"/>
        <v>0</v>
      </c>
      <c r="CK738" s="22">
        <f t="shared" si="1540"/>
        <v>0</v>
      </c>
    </row>
    <row r="739" spans="1:89" x14ac:dyDescent="0.25">
      <c r="A739" t="str">
        <f>VLOOKUP($C739,'Tech Pallet'!$A:$J,10,0)</f>
        <v>NOV</v>
      </c>
      <c r="B739" s="30" t="str">
        <f>VLOOKUP(C739,'Tech Pallet'!A:I,3,0)</f>
        <v>Yasso Sticks</v>
      </c>
      <c r="C739" s="12">
        <f>VLOOKUP($D739,'DU -UCC'!B:C,2,0)</f>
        <v>64325487</v>
      </c>
      <c r="D739" s="94">
        <v>10850001974070</v>
      </c>
      <c r="E739" s="95" t="s">
        <v>371</v>
      </c>
      <c r="S739" s="95">
        <v>6518</v>
      </c>
      <c r="T739" s="95">
        <v>6990</v>
      </c>
      <c r="U739" s="95">
        <v>10578.709408749288</v>
      </c>
      <c r="V739" s="95">
        <v>8606.5204391748994</v>
      </c>
      <c r="W739" s="95">
        <v>14916.821262595238</v>
      </c>
      <c r="X739" s="95">
        <v>13776.141641725177</v>
      </c>
      <c r="Y739" s="95">
        <v>17418.9141966241</v>
      </c>
      <c r="Z739" s="95">
        <v>12976.357245521169</v>
      </c>
      <c r="AA739" s="95">
        <v>9858.1836352330447</v>
      </c>
      <c r="AB739" s="95">
        <v>10432.58433125533</v>
      </c>
      <c r="AC739" s="95">
        <v>8652.5342692244631</v>
      </c>
      <c r="AD739" s="95">
        <v>5498.9195700019627</v>
      </c>
      <c r="AE739" s="23">
        <f t="shared" si="1484"/>
        <v>126223.68600010466</v>
      </c>
      <c r="AF739">
        <f>VLOOKUP($C739,'Tech Pallet'!$A:$I,9,0)</f>
        <v>187</v>
      </c>
      <c r="AG739">
        <f>VLOOKUP($C739,'Tech Pallet'!$A:$H,8,0)</f>
        <v>2.5119999999999999E-3</v>
      </c>
      <c r="AH739" s="25">
        <f t="shared" si="1485"/>
        <v>0</v>
      </c>
      <c r="AI739" s="25">
        <f t="shared" si="1486"/>
        <v>126223.68600010466</v>
      </c>
      <c r="AJ739" s="8">
        <f t="shared" si="1487"/>
        <v>0</v>
      </c>
      <c r="AK739" s="21">
        <f t="shared" si="1488"/>
        <v>0</v>
      </c>
      <c r="AL739" s="20">
        <f t="shared" si="1489"/>
        <v>674.9929732625917</v>
      </c>
      <c r="AM739" s="21">
        <f t="shared" si="1490"/>
        <v>0</v>
      </c>
      <c r="AN739" s="21">
        <f t="shared" si="1491"/>
        <v>0</v>
      </c>
      <c r="AO739" s="21">
        <f t="shared" si="1492"/>
        <v>0</v>
      </c>
      <c r="AP739" s="21">
        <f t="shared" si="1493"/>
        <v>0</v>
      </c>
      <c r="AQ739" s="21">
        <f t="shared" si="1494"/>
        <v>0</v>
      </c>
      <c r="AR739" s="21">
        <f t="shared" si="1495"/>
        <v>0</v>
      </c>
      <c r="AS739" s="21">
        <f t="shared" si="1496"/>
        <v>0</v>
      </c>
      <c r="AT739" s="21">
        <f t="shared" si="1497"/>
        <v>0</v>
      </c>
      <c r="AU739" s="21">
        <f t="shared" si="1498"/>
        <v>0</v>
      </c>
      <c r="AV739" s="21">
        <f t="shared" si="1499"/>
        <v>0</v>
      </c>
      <c r="AW739" s="21">
        <f t="shared" si="1500"/>
        <v>0</v>
      </c>
      <c r="AX739" s="21">
        <f t="shared" si="1501"/>
        <v>0</v>
      </c>
      <c r="AY739" s="21">
        <f t="shared" si="1502"/>
        <v>34.855614973262036</v>
      </c>
      <c r="AZ739" s="21">
        <f t="shared" si="1503"/>
        <v>37.37967914438503</v>
      </c>
      <c r="BA739" s="21">
        <f t="shared" si="1504"/>
        <v>56.570638549461435</v>
      </c>
      <c r="BB739" s="21">
        <f t="shared" si="1505"/>
        <v>46.024173471523525</v>
      </c>
      <c r="BC739" s="21">
        <f t="shared" si="1506"/>
        <v>79.769097660937106</v>
      </c>
      <c r="BD739" s="21">
        <f t="shared" si="1507"/>
        <v>73.669206640241583</v>
      </c>
      <c r="BE739" s="21">
        <f t="shared" si="1508"/>
        <v>93.149273778738504</v>
      </c>
      <c r="BF739" s="21">
        <f t="shared" si="1509"/>
        <v>69.392284735407316</v>
      </c>
      <c r="BG739" s="21">
        <f t="shared" si="1510"/>
        <v>52.717559546700777</v>
      </c>
      <c r="BH739" s="21">
        <f t="shared" si="1511"/>
        <v>55.789221022755775</v>
      </c>
      <c r="BI739" s="21">
        <f t="shared" si="1512"/>
        <v>46.27023673382066</v>
      </c>
      <c r="BJ739" s="21">
        <f t="shared" si="1513"/>
        <v>29.405987005358089</v>
      </c>
      <c r="BK739" s="17">
        <f t="shared" si="1514"/>
        <v>0</v>
      </c>
      <c r="BL739" s="22">
        <f t="shared" si="1515"/>
        <v>0</v>
      </c>
      <c r="BM739" s="22">
        <f t="shared" si="1516"/>
        <v>317.07389923226287</v>
      </c>
      <c r="BN739" s="22">
        <f t="shared" si="1517"/>
        <v>0</v>
      </c>
      <c r="BO739" s="22">
        <f t="shared" si="1518"/>
        <v>0</v>
      </c>
      <c r="BP739" s="22">
        <f t="shared" si="1519"/>
        <v>0</v>
      </c>
      <c r="BQ739" s="22">
        <f t="shared" si="1520"/>
        <v>0</v>
      </c>
      <c r="BR739" s="22">
        <f t="shared" si="1521"/>
        <v>0</v>
      </c>
      <c r="BS739" s="22">
        <f t="shared" si="1522"/>
        <v>0</v>
      </c>
      <c r="BT739" s="22">
        <f t="shared" si="1523"/>
        <v>0</v>
      </c>
      <c r="BU739" s="22">
        <f t="shared" si="1524"/>
        <v>0</v>
      </c>
      <c r="BV739" s="22">
        <f t="shared" si="1525"/>
        <v>0</v>
      </c>
      <c r="BW739" s="22">
        <f t="shared" si="1526"/>
        <v>0</v>
      </c>
      <c r="BX739" s="22">
        <f t="shared" si="1527"/>
        <v>0</v>
      </c>
      <c r="BY739" s="22">
        <f t="shared" si="1528"/>
        <v>0</v>
      </c>
      <c r="BZ739" s="22">
        <f t="shared" si="1529"/>
        <v>16.373215999999999</v>
      </c>
      <c r="CA739" s="22">
        <f t="shared" si="1530"/>
        <v>17.558879999999998</v>
      </c>
      <c r="CB739" s="22">
        <f t="shared" si="1531"/>
        <v>26.57371803477821</v>
      </c>
      <c r="CC739" s="22">
        <f t="shared" si="1532"/>
        <v>21.619579343207345</v>
      </c>
      <c r="CD739" s="22">
        <f t="shared" si="1533"/>
        <v>37.471055011639237</v>
      </c>
      <c r="CE739" s="22">
        <f t="shared" si="1534"/>
        <v>34.605667804013642</v>
      </c>
      <c r="CF739" s="22">
        <f t="shared" si="1535"/>
        <v>43.756312461919741</v>
      </c>
      <c r="CG739" s="22">
        <f t="shared" si="1536"/>
        <v>32.596609400749173</v>
      </c>
      <c r="CH739" s="22">
        <f t="shared" si="1537"/>
        <v>24.763757291705407</v>
      </c>
      <c r="CI739" s="22">
        <f t="shared" si="1538"/>
        <v>26.206651840113388</v>
      </c>
      <c r="CJ739" s="22">
        <f t="shared" si="1539"/>
        <v>21.735166084291851</v>
      </c>
      <c r="CK739" s="22">
        <f t="shared" si="1540"/>
        <v>13.813285959844929</v>
      </c>
    </row>
    <row r="740" spans="1:89" x14ac:dyDescent="0.25">
      <c r="A740" t="str">
        <f>VLOOKUP($C740,'Tech Pallet'!$A:$J,10,0)</f>
        <v>PIC</v>
      </c>
      <c r="B740" s="30" t="str">
        <f>VLOOKUP(C740,'Tech Pallet'!A:I,3,0)</f>
        <v>BJ PTS</v>
      </c>
      <c r="C740" s="12">
        <f>VLOOKUP($D740,'DU -UCC'!B:C,2,0)</f>
        <v>62678148</v>
      </c>
      <c r="D740" s="94">
        <v>10076840003928</v>
      </c>
      <c r="E740" s="95" t="s">
        <v>372</v>
      </c>
      <c r="S740" s="95">
        <v>3121</v>
      </c>
      <c r="T740" s="95">
        <v>3370</v>
      </c>
      <c r="U740" s="95">
        <v>3136.9058192111124</v>
      </c>
      <c r="V740" s="95">
        <v>2270.9049262053163</v>
      </c>
      <c r="W740" s="95">
        <v>2812.0720753280939</v>
      </c>
      <c r="X740" s="95">
        <v>3472.6680509112757</v>
      </c>
      <c r="Y740" s="95">
        <v>2729.9318021487579</v>
      </c>
      <c r="Z740" s="95">
        <v>2652.0423864402492</v>
      </c>
      <c r="AA740" s="95">
        <v>2818.9200248659613</v>
      </c>
      <c r="AB740" s="95">
        <v>2173.2075419971443</v>
      </c>
      <c r="AC740" s="95">
        <v>2338.2309658567892</v>
      </c>
      <c r="AD740" s="95">
        <v>2448.1548779805821</v>
      </c>
      <c r="AE740" s="23">
        <f t="shared" si="1484"/>
        <v>33344.038470945277</v>
      </c>
      <c r="AF740">
        <f>VLOOKUP($C740,'Tech Pallet'!$A:$I,9,0)</f>
        <v>240</v>
      </c>
      <c r="AG740">
        <f>VLOOKUP($C740,'Tech Pallet'!$A:$H,8,0)</f>
        <v>3.7839999999999996E-3</v>
      </c>
      <c r="AH740" s="25">
        <f t="shared" si="1485"/>
        <v>0</v>
      </c>
      <c r="AI740" s="25">
        <f t="shared" si="1486"/>
        <v>33344.038470945277</v>
      </c>
      <c r="AJ740" s="8">
        <f t="shared" si="1487"/>
        <v>0</v>
      </c>
      <c r="AK740" s="21">
        <f t="shared" si="1488"/>
        <v>0</v>
      </c>
      <c r="AL740" s="20">
        <f t="shared" si="1489"/>
        <v>138.93349362893866</v>
      </c>
      <c r="AM740" s="21">
        <f t="shared" si="1490"/>
        <v>0</v>
      </c>
      <c r="AN740" s="21">
        <f t="shared" si="1491"/>
        <v>0</v>
      </c>
      <c r="AO740" s="21">
        <f t="shared" si="1492"/>
        <v>0</v>
      </c>
      <c r="AP740" s="21">
        <f t="shared" si="1493"/>
        <v>0</v>
      </c>
      <c r="AQ740" s="21">
        <f t="shared" si="1494"/>
        <v>0</v>
      </c>
      <c r="AR740" s="21">
        <f t="shared" si="1495"/>
        <v>0</v>
      </c>
      <c r="AS740" s="21">
        <f t="shared" si="1496"/>
        <v>0</v>
      </c>
      <c r="AT740" s="21">
        <f t="shared" si="1497"/>
        <v>0</v>
      </c>
      <c r="AU740" s="21">
        <f t="shared" si="1498"/>
        <v>0</v>
      </c>
      <c r="AV740" s="21">
        <f t="shared" si="1499"/>
        <v>0</v>
      </c>
      <c r="AW740" s="21">
        <f t="shared" si="1500"/>
        <v>0</v>
      </c>
      <c r="AX740" s="21">
        <f t="shared" si="1501"/>
        <v>0</v>
      </c>
      <c r="AY740" s="21">
        <f t="shared" si="1502"/>
        <v>13.004166666666666</v>
      </c>
      <c r="AZ740" s="21">
        <f t="shared" si="1503"/>
        <v>14.041666666666666</v>
      </c>
      <c r="BA740" s="21">
        <f t="shared" si="1504"/>
        <v>13.070440913379635</v>
      </c>
      <c r="BB740" s="21">
        <f t="shared" si="1505"/>
        <v>9.4621038591888187</v>
      </c>
      <c r="BC740" s="21">
        <f t="shared" si="1506"/>
        <v>11.716966980533725</v>
      </c>
      <c r="BD740" s="21">
        <f t="shared" si="1507"/>
        <v>14.469450212130315</v>
      </c>
      <c r="BE740" s="21">
        <f t="shared" si="1508"/>
        <v>11.374715842286491</v>
      </c>
      <c r="BF740" s="21">
        <f t="shared" si="1509"/>
        <v>11.050176610167705</v>
      </c>
      <c r="BG740" s="21">
        <f t="shared" si="1510"/>
        <v>11.745500103608173</v>
      </c>
      <c r="BH740" s="21">
        <f t="shared" si="1511"/>
        <v>9.0550314249881012</v>
      </c>
      <c r="BI740" s="21">
        <f t="shared" si="1512"/>
        <v>9.7426290244032892</v>
      </c>
      <c r="BJ740" s="21">
        <f t="shared" si="1513"/>
        <v>10.200645324919092</v>
      </c>
      <c r="BK740" s="17">
        <f t="shared" si="1514"/>
        <v>0</v>
      </c>
      <c r="BL740" s="22">
        <f t="shared" si="1515"/>
        <v>0</v>
      </c>
      <c r="BM740" s="22">
        <f t="shared" si="1516"/>
        <v>126.17384157405692</v>
      </c>
      <c r="BN740" s="22">
        <f t="shared" si="1517"/>
        <v>0</v>
      </c>
      <c r="BO740" s="22">
        <f t="shared" si="1518"/>
        <v>0</v>
      </c>
      <c r="BP740" s="22">
        <f t="shared" si="1519"/>
        <v>0</v>
      </c>
      <c r="BQ740" s="22">
        <f t="shared" si="1520"/>
        <v>0</v>
      </c>
      <c r="BR740" s="22">
        <f t="shared" si="1521"/>
        <v>0</v>
      </c>
      <c r="BS740" s="22">
        <f t="shared" si="1522"/>
        <v>0</v>
      </c>
      <c r="BT740" s="22">
        <f t="shared" si="1523"/>
        <v>0</v>
      </c>
      <c r="BU740" s="22">
        <f t="shared" si="1524"/>
        <v>0</v>
      </c>
      <c r="BV740" s="22">
        <f t="shared" si="1525"/>
        <v>0</v>
      </c>
      <c r="BW740" s="22">
        <f t="shared" si="1526"/>
        <v>0</v>
      </c>
      <c r="BX740" s="22">
        <f t="shared" si="1527"/>
        <v>0</v>
      </c>
      <c r="BY740" s="22">
        <f t="shared" si="1528"/>
        <v>0</v>
      </c>
      <c r="BZ740" s="22">
        <f t="shared" si="1529"/>
        <v>11.809863999999999</v>
      </c>
      <c r="CA740" s="22">
        <f t="shared" si="1530"/>
        <v>12.752079999999999</v>
      </c>
      <c r="CB740" s="22">
        <f t="shared" si="1531"/>
        <v>11.870051619894848</v>
      </c>
      <c r="CC740" s="22">
        <f t="shared" si="1532"/>
        <v>8.5931042407609155</v>
      </c>
      <c r="CD740" s="22">
        <f t="shared" si="1533"/>
        <v>10.640880733041506</v>
      </c>
      <c r="CE740" s="22">
        <f t="shared" si="1534"/>
        <v>13.140575904648266</v>
      </c>
      <c r="CF740" s="22">
        <f t="shared" si="1535"/>
        <v>10.330061939330898</v>
      </c>
      <c r="CG740" s="22">
        <f t="shared" si="1536"/>
        <v>10.035328390289902</v>
      </c>
      <c r="CH740" s="22">
        <f t="shared" si="1537"/>
        <v>10.666793374092796</v>
      </c>
      <c r="CI740" s="22">
        <f t="shared" si="1538"/>
        <v>8.2234173389171925</v>
      </c>
      <c r="CJ740" s="22">
        <f t="shared" si="1539"/>
        <v>8.8478659748020902</v>
      </c>
      <c r="CK740" s="22">
        <f t="shared" si="1540"/>
        <v>9.2638180582785221</v>
      </c>
    </row>
    <row r="741" spans="1:89" x14ac:dyDescent="0.25">
      <c r="A741" t="str">
        <f>VLOOKUP($C741,'Tech Pallet'!$A:$J,10,0)</f>
        <v>NOV</v>
      </c>
      <c r="B741" s="30" t="str">
        <f>VLOOKUP(C741,'Tech Pallet'!A:I,3,0)</f>
        <v>MBG</v>
      </c>
      <c r="C741" s="12">
        <f>VLOOKUP($D741,'DU -UCC'!B:C,2,0)</f>
        <v>64786666</v>
      </c>
      <c r="D741" s="94">
        <v>10041000576628</v>
      </c>
      <c r="E741" s="95" t="s">
        <v>373</v>
      </c>
      <c r="S741" s="95">
        <v>3374</v>
      </c>
      <c r="T741" s="95">
        <v>3559</v>
      </c>
      <c r="U741" s="95">
        <v>3886.6192999848477</v>
      </c>
      <c r="V741" s="95">
        <v>7514.4458731685581</v>
      </c>
      <c r="W741" s="95">
        <v>6396.9105938876446</v>
      </c>
      <c r="X741" s="95">
        <v>8826.8565324805149</v>
      </c>
      <c r="Y741" s="95">
        <v>6861.3920656342434</v>
      </c>
      <c r="Z741" s="95">
        <v>6497.2139279521389</v>
      </c>
      <c r="AA741" s="95">
        <v>4887.6467572802167</v>
      </c>
      <c r="AB741" s="95">
        <v>3661.2649299872487</v>
      </c>
      <c r="AC741" s="95">
        <v>3134.8960526164278</v>
      </c>
      <c r="AD741" s="95">
        <v>3125.9909600638498</v>
      </c>
      <c r="AE741" s="23">
        <f t="shared" si="1484"/>
        <v>61726.236993055689</v>
      </c>
      <c r="AF741">
        <f>VLOOKUP($C741,'Tech Pallet'!$A:$I,9,0)</f>
        <v>154</v>
      </c>
      <c r="AG741">
        <f>VLOOKUP($C741,'Tech Pallet'!$A:$H,8,0)</f>
        <v>4.2560000000000002E-3</v>
      </c>
      <c r="AH741" s="25">
        <f t="shared" si="1485"/>
        <v>0</v>
      </c>
      <c r="AI741" s="25">
        <f t="shared" si="1486"/>
        <v>61726.236993055689</v>
      </c>
      <c r="AJ741" s="8">
        <f t="shared" si="1487"/>
        <v>0</v>
      </c>
      <c r="AK741" s="21">
        <f t="shared" si="1488"/>
        <v>0</v>
      </c>
      <c r="AL741" s="20">
        <f t="shared" si="1489"/>
        <v>400.81972073412783</v>
      </c>
      <c r="AM741" s="21">
        <f t="shared" si="1490"/>
        <v>0</v>
      </c>
      <c r="AN741" s="21">
        <f t="shared" si="1491"/>
        <v>0</v>
      </c>
      <c r="AO741" s="21">
        <f t="shared" si="1492"/>
        <v>0</v>
      </c>
      <c r="AP741" s="21">
        <f t="shared" si="1493"/>
        <v>0</v>
      </c>
      <c r="AQ741" s="21">
        <f t="shared" si="1494"/>
        <v>0</v>
      </c>
      <c r="AR741" s="21">
        <f t="shared" si="1495"/>
        <v>0</v>
      </c>
      <c r="AS741" s="21">
        <f t="shared" si="1496"/>
        <v>0</v>
      </c>
      <c r="AT741" s="21">
        <f t="shared" si="1497"/>
        <v>0</v>
      </c>
      <c r="AU741" s="21">
        <f t="shared" si="1498"/>
        <v>0</v>
      </c>
      <c r="AV741" s="21">
        <f t="shared" si="1499"/>
        <v>0</v>
      </c>
      <c r="AW741" s="21">
        <f t="shared" si="1500"/>
        <v>0</v>
      </c>
      <c r="AX741" s="21">
        <f t="shared" si="1501"/>
        <v>0</v>
      </c>
      <c r="AY741" s="21">
        <f t="shared" si="1502"/>
        <v>21.90909090909091</v>
      </c>
      <c r="AZ741" s="21">
        <f t="shared" si="1503"/>
        <v>23.11038961038961</v>
      </c>
      <c r="BA741" s="21">
        <f t="shared" si="1504"/>
        <v>25.237787662239271</v>
      </c>
      <c r="BB741" s="21">
        <f t="shared" si="1505"/>
        <v>48.795103072523105</v>
      </c>
      <c r="BC741" s="21">
        <f t="shared" si="1506"/>
        <v>41.5383804797899</v>
      </c>
      <c r="BD741" s="21">
        <f t="shared" si="1507"/>
        <v>57.317250210912434</v>
      </c>
      <c r="BE741" s="21">
        <f t="shared" si="1508"/>
        <v>44.554493932689894</v>
      </c>
      <c r="BF741" s="21">
        <f t="shared" si="1509"/>
        <v>42.189700830858044</v>
      </c>
      <c r="BG741" s="21">
        <f t="shared" si="1510"/>
        <v>31.737965956365045</v>
      </c>
      <c r="BH741" s="21">
        <f t="shared" si="1511"/>
        <v>23.774447597319796</v>
      </c>
      <c r="BI741" s="21">
        <f t="shared" si="1512"/>
        <v>20.356467874132647</v>
      </c>
      <c r="BJ741" s="21">
        <f t="shared" si="1513"/>
        <v>20.298642597817206</v>
      </c>
      <c r="BK741" s="17">
        <f t="shared" si="1514"/>
        <v>0</v>
      </c>
      <c r="BL741" s="22">
        <f t="shared" si="1515"/>
        <v>0</v>
      </c>
      <c r="BM741" s="22">
        <f t="shared" si="1516"/>
        <v>262.706864642445</v>
      </c>
      <c r="BN741" s="22">
        <f t="shared" si="1517"/>
        <v>0</v>
      </c>
      <c r="BO741" s="22">
        <f t="shared" si="1518"/>
        <v>0</v>
      </c>
      <c r="BP741" s="22">
        <f t="shared" si="1519"/>
        <v>0</v>
      </c>
      <c r="BQ741" s="22">
        <f t="shared" si="1520"/>
        <v>0</v>
      </c>
      <c r="BR741" s="22">
        <f t="shared" si="1521"/>
        <v>0</v>
      </c>
      <c r="BS741" s="22">
        <f t="shared" si="1522"/>
        <v>0</v>
      </c>
      <c r="BT741" s="22">
        <f t="shared" si="1523"/>
        <v>0</v>
      </c>
      <c r="BU741" s="22">
        <f t="shared" si="1524"/>
        <v>0</v>
      </c>
      <c r="BV741" s="22">
        <f t="shared" si="1525"/>
        <v>0</v>
      </c>
      <c r="BW741" s="22">
        <f t="shared" si="1526"/>
        <v>0</v>
      </c>
      <c r="BX741" s="22">
        <f t="shared" si="1527"/>
        <v>0</v>
      </c>
      <c r="BY741" s="22">
        <f t="shared" si="1528"/>
        <v>0</v>
      </c>
      <c r="BZ741" s="22">
        <f t="shared" si="1529"/>
        <v>14.359744000000001</v>
      </c>
      <c r="CA741" s="22">
        <f t="shared" si="1530"/>
        <v>15.147104000000001</v>
      </c>
      <c r="CB741" s="22">
        <f t="shared" si="1531"/>
        <v>16.541451740735514</v>
      </c>
      <c r="CC741" s="22">
        <f t="shared" si="1532"/>
        <v>31.981481636205384</v>
      </c>
      <c r="CD741" s="22">
        <f t="shared" si="1533"/>
        <v>27.225251487585815</v>
      </c>
      <c r="CE741" s="22">
        <f t="shared" si="1534"/>
        <v>37.567101402237071</v>
      </c>
      <c r="CF741" s="22">
        <f t="shared" si="1535"/>
        <v>29.202084631339343</v>
      </c>
      <c r="CG741" s="22">
        <f t="shared" si="1536"/>
        <v>27.652142477364304</v>
      </c>
      <c r="CH741" s="22">
        <f t="shared" si="1537"/>
        <v>20.801824598984602</v>
      </c>
      <c r="CI741" s="22">
        <f t="shared" si="1538"/>
        <v>15.582343542025731</v>
      </c>
      <c r="CJ741" s="22">
        <f t="shared" si="1539"/>
        <v>13.342117599935518</v>
      </c>
      <c r="CK741" s="22">
        <f t="shared" si="1540"/>
        <v>13.304217526031746</v>
      </c>
    </row>
    <row r="742" spans="1:89" x14ac:dyDescent="0.25">
      <c r="A742" t="str">
        <f>VLOOKUP($C742,'Tech Pallet'!$A:$J,10,0)</f>
        <v>PIC</v>
      </c>
      <c r="B742" s="30" t="str">
        <f>VLOOKUP(C742,'Tech Pallet'!A:I,3,0)</f>
        <v>BJ PTS</v>
      </c>
      <c r="C742" s="12">
        <f>VLOOKUP($D742,'DU -UCC'!B:C,2,0)</f>
        <v>62678150</v>
      </c>
      <c r="D742" s="94">
        <v>10076840002907</v>
      </c>
      <c r="E742" s="95" t="s">
        <v>374</v>
      </c>
      <c r="S742" s="95">
        <v>5687</v>
      </c>
      <c r="T742" s="95">
        <v>6665</v>
      </c>
      <c r="U742" s="95">
        <v>6825.9787636308565</v>
      </c>
      <c r="V742" s="95">
        <v>6451.0679143548841</v>
      </c>
      <c r="W742" s="95">
        <v>5822.0711407757271</v>
      </c>
      <c r="X742" s="95">
        <v>8596.143274495631</v>
      </c>
      <c r="Y742" s="95">
        <v>8812.6468916621507</v>
      </c>
      <c r="Z742" s="95">
        <v>7668.1693318574644</v>
      </c>
      <c r="AA742" s="95">
        <v>6375.2805334551467</v>
      </c>
      <c r="AB742" s="95">
        <v>5481.8015491001388</v>
      </c>
      <c r="AC742" s="95">
        <v>5900.3280777071159</v>
      </c>
      <c r="AD742" s="95">
        <v>5237.8016978931637</v>
      </c>
      <c r="AE742" s="23">
        <f t="shared" si="1484"/>
        <v>79523.289174932288</v>
      </c>
      <c r="AF742">
        <f>VLOOKUP($C742,'Tech Pallet'!$A:$I,9,0)</f>
        <v>240</v>
      </c>
      <c r="AG742">
        <f>VLOOKUP($C742,'Tech Pallet'!$A:$H,8,0)</f>
        <v>3.7839999999999996E-3</v>
      </c>
      <c r="AH742" s="25">
        <f t="shared" si="1485"/>
        <v>0</v>
      </c>
      <c r="AI742" s="25">
        <f t="shared" si="1486"/>
        <v>79523.289174932288</v>
      </c>
      <c r="AJ742" s="8">
        <f t="shared" si="1487"/>
        <v>0</v>
      </c>
      <c r="AK742" s="21">
        <f t="shared" si="1488"/>
        <v>0</v>
      </c>
      <c r="AL742" s="20">
        <f t="shared" si="1489"/>
        <v>331.34703822888451</v>
      </c>
      <c r="AM742" s="21">
        <f t="shared" si="1490"/>
        <v>0</v>
      </c>
      <c r="AN742" s="21">
        <f t="shared" si="1491"/>
        <v>0</v>
      </c>
      <c r="AO742" s="21">
        <f t="shared" si="1492"/>
        <v>0</v>
      </c>
      <c r="AP742" s="21">
        <f t="shared" si="1493"/>
        <v>0</v>
      </c>
      <c r="AQ742" s="21">
        <f t="shared" si="1494"/>
        <v>0</v>
      </c>
      <c r="AR742" s="21">
        <f t="shared" si="1495"/>
        <v>0</v>
      </c>
      <c r="AS742" s="21">
        <f t="shared" si="1496"/>
        <v>0</v>
      </c>
      <c r="AT742" s="21">
        <f t="shared" si="1497"/>
        <v>0</v>
      </c>
      <c r="AU742" s="21">
        <f t="shared" si="1498"/>
        <v>0</v>
      </c>
      <c r="AV742" s="21">
        <f t="shared" si="1499"/>
        <v>0</v>
      </c>
      <c r="AW742" s="21">
        <f t="shared" si="1500"/>
        <v>0</v>
      </c>
      <c r="AX742" s="21">
        <f t="shared" si="1501"/>
        <v>0</v>
      </c>
      <c r="AY742" s="21">
        <f t="shared" si="1502"/>
        <v>23.695833333333333</v>
      </c>
      <c r="AZ742" s="21">
        <f t="shared" si="1503"/>
        <v>27.770833333333332</v>
      </c>
      <c r="BA742" s="21">
        <f t="shared" si="1504"/>
        <v>28.441578181795236</v>
      </c>
      <c r="BB742" s="21">
        <f t="shared" si="1505"/>
        <v>26.87944964314535</v>
      </c>
      <c r="BC742" s="21">
        <f t="shared" si="1506"/>
        <v>24.258629753232196</v>
      </c>
      <c r="BD742" s="21">
        <f t="shared" si="1507"/>
        <v>35.817263643731799</v>
      </c>
      <c r="BE742" s="21">
        <f t="shared" si="1508"/>
        <v>36.719362048592295</v>
      </c>
      <c r="BF742" s="21">
        <f t="shared" si="1509"/>
        <v>31.950705549406102</v>
      </c>
      <c r="BG742" s="21">
        <f t="shared" si="1510"/>
        <v>26.563668889396446</v>
      </c>
      <c r="BH742" s="21">
        <f t="shared" si="1511"/>
        <v>22.840839787917243</v>
      </c>
      <c r="BI742" s="21">
        <f t="shared" si="1512"/>
        <v>24.58470032377965</v>
      </c>
      <c r="BJ742" s="21">
        <f t="shared" si="1513"/>
        <v>21.824173741221514</v>
      </c>
      <c r="BK742" s="17">
        <f t="shared" si="1514"/>
        <v>0</v>
      </c>
      <c r="BL742" s="22">
        <f t="shared" si="1515"/>
        <v>0</v>
      </c>
      <c r="BM742" s="22">
        <f t="shared" si="1516"/>
        <v>300.91612623794373</v>
      </c>
      <c r="BN742" s="22">
        <f t="shared" si="1517"/>
        <v>0</v>
      </c>
      <c r="BO742" s="22">
        <f t="shared" si="1518"/>
        <v>0</v>
      </c>
      <c r="BP742" s="22">
        <f t="shared" si="1519"/>
        <v>0</v>
      </c>
      <c r="BQ742" s="22">
        <f t="shared" si="1520"/>
        <v>0</v>
      </c>
      <c r="BR742" s="22">
        <f t="shared" si="1521"/>
        <v>0</v>
      </c>
      <c r="BS742" s="22">
        <f t="shared" si="1522"/>
        <v>0</v>
      </c>
      <c r="BT742" s="22">
        <f t="shared" si="1523"/>
        <v>0</v>
      </c>
      <c r="BU742" s="22">
        <f t="shared" si="1524"/>
        <v>0</v>
      </c>
      <c r="BV742" s="22">
        <f t="shared" si="1525"/>
        <v>0</v>
      </c>
      <c r="BW742" s="22">
        <f t="shared" si="1526"/>
        <v>0</v>
      </c>
      <c r="BX742" s="22">
        <f t="shared" si="1527"/>
        <v>0</v>
      </c>
      <c r="BY742" s="22">
        <f t="shared" si="1528"/>
        <v>0</v>
      </c>
      <c r="BZ742" s="22">
        <f t="shared" si="1529"/>
        <v>21.519607999999998</v>
      </c>
      <c r="CA742" s="22">
        <f t="shared" si="1530"/>
        <v>25.220359999999996</v>
      </c>
      <c r="CB742" s="22">
        <f t="shared" si="1531"/>
        <v>25.829503641579159</v>
      </c>
      <c r="CC742" s="22">
        <f t="shared" si="1532"/>
        <v>24.410840987918878</v>
      </c>
      <c r="CD742" s="22">
        <f t="shared" si="1533"/>
        <v>22.030717196695349</v>
      </c>
      <c r="CE742" s="22">
        <f t="shared" si="1534"/>
        <v>32.527806150691461</v>
      </c>
      <c r="CF742" s="22">
        <f t="shared" si="1535"/>
        <v>33.347055838049577</v>
      </c>
      <c r="CG742" s="22">
        <f t="shared" si="1536"/>
        <v>29.016352751748641</v>
      </c>
      <c r="CH742" s="22">
        <f t="shared" si="1537"/>
        <v>24.124061538594272</v>
      </c>
      <c r="CI742" s="22">
        <f t="shared" si="1538"/>
        <v>20.743137061794922</v>
      </c>
      <c r="CJ742" s="22">
        <f t="shared" si="1539"/>
        <v>22.326841446043723</v>
      </c>
      <c r="CK742" s="22">
        <f t="shared" si="1540"/>
        <v>19.819841624827728</v>
      </c>
    </row>
    <row r="743" spans="1:89" x14ac:dyDescent="0.25">
      <c r="A743" t="str">
        <f>VLOOKUP($C743,'Tech Pallet'!$A:$J,10,0)</f>
        <v>NOV</v>
      </c>
      <c r="B743" s="30" t="str">
        <f>VLOOKUP(C743,'Tech Pallet'!A:I,3,0)</f>
        <v>MG Sticks</v>
      </c>
      <c r="C743" s="12">
        <f>VLOOKUP($D743,'DU -UCC'!B:C,2,0)</f>
        <v>62712055</v>
      </c>
      <c r="D743" s="94">
        <v>10077567132274</v>
      </c>
      <c r="E743" s="95" t="s">
        <v>375</v>
      </c>
      <c r="S743" s="95">
        <v>1806</v>
      </c>
      <c r="T743" s="95">
        <v>1653</v>
      </c>
      <c r="U743" s="95">
        <v>1759.3955361887126</v>
      </c>
      <c r="V743" s="95">
        <v>2168.8522859378118</v>
      </c>
      <c r="W743" s="95">
        <v>3847.7485838464718</v>
      </c>
      <c r="X743" s="95">
        <v>2483.1374806309418</v>
      </c>
      <c r="Y743" s="95">
        <v>3347.7392118114581</v>
      </c>
      <c r="Z743" s="95">
        <v>3547.6947661235536</v>
      </c>
      <c r="AA743" s="95">
        <v>1961.616491909977</v>
      </c>
      <c r="AB743" s="95">
        <v>2143.3130253087966</v>
      </c>
      <c r="AC743" s="95">
        <v>795.94779359731604</v>
      </c>
      <c r="AD743" s="95">
        <v>1912.6910748826795</v>
      </c>
      <c r="AE743" s="23">
        <f t="shared" si="1484"/>
        <v>27427.136250237716</v>
      </c>
      <c r="AF743">
        <f>VLOOKUP($C743,'Tech Pallet'!$A:$I,9,0)</f>
        <v>210</v>
      </c>
      <c r="AG743">
        <f>VLOOKUP($C743,'Tech Pallet'!$A:$H,8,0)</f>
        <v>2.16E-3</v>
      </c>
      <c r="AH743" s="25">
        <f t="shared" si="1485"/>
        <v>0</v>
      </c>
      <c r="AI743" s="25">
        <f t="shared" si="1486"/>
        <v>27427.136250237716</v>
      </c>
      <c r="AJ743" s="8">
        <f t="shared" si="1487"/>
        <v>0</v>
      </c>
      <c r="AK743" s="21">
        <f t="shared" si="1488"/>
        <v>0</v>
      </c>
      <c r="AL743" s="20">
        <f t="shared" si="1489"/>
        <v>130.60541071541769</v>
      </c>
      <c r="AM743" s="21">
        <f t="shared" si="1490"/>
        <v>0</v>
      </c>
      <c r="AN743" s="21">
        <f t="shared" si="1491"/>
        <v>0</v>
      </c>
      <c r="AO743" s="21">
        <f t="shared" si="1492"/>
        <v>0</v>
      </c>
      <c r="AP743" s="21">
        <f t="shared" si="1493"/>
        <v>0</v>
      </c>
      <c r="AQ743" s="21">
        <f t="shared" si="1494"/>
        <v>0</v>
      </c>
      <c r="AR743" s="21">
        <f t="shared" si="1495"/>
        <v>0</v>
      </c>
      <c r="AS743" s="21">
        <f t="shared" si="1496"/>
        <v>0</v>
      </c>
      <c r="AT743" s="21">
        <f t="shared" si="1497"/>
        <v>0</v>
      </c>
      <c r="AU743" s="21">
        <f t="shared" si="1498"/>
        <v>0</v>
      </c>
      <c r="AV743" s="21">
        <f t="shared" si="1499"/>
        <v>0</v>
      </c>
      <c r="AW743" s="21">
        <f t="shared" si="1500"/>
        <v>0</v>
      </c>
      <c r="AX743" s="21">
        <f t="shared" si="1501"/>
        <v>0</v>
      </c>
      <c r="AY743" s="21">
        <f t="shared" si="1502"/>
        <v>8.6</v>
      </c>
      <c r="AZ743" s="21">
        <f t="shared" si="1503"/>
        <v>7.871428571428571</v>
      </c>
      <c r="BA743" s="21">
        <f t="shared" si="1504"/>
        <v>8.3780739818510117</v>
      </c>
      <c r="BB743" s="21">
        <f t="shared" si="1505"/>
        <v>10.327868028275294</v>
      </c>
      <c r="BC743" s="21">
        <f t="shared" si="1506"/>
        <v>18.32261230403082</v>
      </c>
      <c r="BD743" s="21">
        <f t="shared" si="1507"/>
        <v>11.824464193480676</v>
      </c>
      <c r="BE743" s="21">
        <f t="shared" si="1508"/>
        <v>15.941615294340277</v>
      </c>
      <c r="BF743" s="21">
        <f t="shared" si="1509"/>
        <v>16.893784600588351</v>
      </c>
      <c r="BG743" s="21">
        <f t="shared" si="1510"/>
        <v>9.3410309138570327</v>
      </c>
      <c r="BH743" s="21">
        <f t="shared" si="1511"/>
        <v>10.206252501470459</v>
      </c>
      <c r="BI743" s="21">
        <f t="shared" si="1512"/>
        <v>3.7902275885586478</v>
      </c>
      <c r="BJ743" s="21">
        <f t="shared" si="1513"/>
        <v>9.1080527375365694</v>
      </c>
      <c r="BK743" s="17">
        <f t="shared" si="1514"/>
        <v>0</v>
      </c>
      <c r="BL743" s="22">
        <f t="shared" si="1515"/>
        <v>0</v>
      </c>
      <c r="BM743" s="22">
        <f t="shared" si="1516"/>
        <v>59.242614300513466</v>
      </c>
      <c r="BN743" s="22">
        <f t="shared" si="1517"/>
        <v>0</v>
      </c>
      <c r="BO743" s="22">
        <f t="shared" si="1518"/>
        <v>0</v>
      </c>
      <c r="BP743" s="22">
        <f t="shared" si="1519"/>
        <v>0</v>
      </c>
      <c r="BQ743" s="22">
        <f t="shared" si="1520"/>
        <v>0</v>
      </c>
      <c r="BR743" s="22">
        <f t="shared" si="1521"/>
        <v>0</v>
      </c>
      <c r="BS743" s="22">
        <f t="shared" si="1522"/>
        <v>0</v>
      </c>
      <c r="BT743" s="22">
        <f t="shared" si="1523"/>
        <v>0</v>
      </c>
      <c r="BU743" s="22">
        <f t="shared" si="1524"/>
        <v>0</v>
      </c>
      <c r="BV743" s="22">
        <f t="shared" si="1525"/>
        <v>0</v>
      </c>
      <c r="BW743" s="22">
        <f t="shared" si="1526"/>
        <v>0</v>
      </c>
      <c r="BX743" s="22">
        <f t="shared" si="1527"/>
        <v>0</v>
      </c>
      <c r="BY743" s="22">
        <f t="shared" si="1528"/>
        <v>0</v>
      </c>
      <c r="BZ743" s="22">
        <f t="shared" si="1529"/>
        <v>3.90096</v>
      </c>
      <c r="CA743" s="22">
        <f t="shared" si="1530"/>
        <v>3.5704799999999999</v>
      </c>
      <c r="CB743" s="22">
        <f t="shared" si="1531"/>
        <v>3.8002943581676192</v>
      </c>
      <c r="CC743" s="22">
        <f t="shared" si="1532"/>
        <v>4.6847209376256735</v>
      </c>
      <c r="CD743" s="22">
        <f t="shared" si="1533"/>
        <v>8.31113694110838</v>
      </c>
      <c r="CE743" s="22">
        <f t="shared" si="1534"/>
        <v>5.3635769581628345</v>
      </c>
      <c r="CF743" s="22">
        <f t="shared" si="1535"/>
        <v>7.2311166975127499</v>
      </c>
      <c r="CG743" s="22">
        <f t="shared" si="1536"/>
        <v>7.6630206948268755</v>
      </c>
      <c r="CH743" s="22">
        <f t="shared" si="1537"/>
        <v>4.2370916225255506</v>
      </c>
      <c r="CI743" s="22">
        <f t="shared" si="1538"/>
        <v>4.6295561346670002</v>
      </c>
      <c r="CJ743" s="22">
        <f t="shared" si="1539"/>
        <v>1.7192472341702028</v>
      </c>
      <c r="CK743" s="22">
        <f t="shared" si="1540"/>
        <v>4.1314127217465879</v>
      </c>
    </row>
    <row r="744" spans="1:89" x14ac:dyDescent="0.25">
      <c r="A744" t="str">
        <f>VLOOKUP($C744,'Tech Pallet'!$A:$J,10,0)</f>
        <v>PIC</v>
      </c>
      <c r="B744" s="30" t="str">
        <f>VLOOKUP(C744,'Tech Pallet'!A:I,3,0)</f>
        <v>BJ PTS</v>
      </c>
      <c r="C744" s="12">
        <f>VLOOKUP($D744,'DU -UCC'!B:C,2,0)</f>
        <v>67867261</v>
      </c>
      <c r="D744" s="94">
        <v>10076840002495</v>
      </c>
      <c r="E744" s="95" t="s">
        <v>376</v>
      </c>
      <c r="S744" s="95">
        <v>225</v>
      </c>
      <c r="T744" s="95">
        <v>1016</v>
      </c>
      <c r="U744" s="95">
        <v>0</v>
      </c>
      <c r="V744" s="95">
        <v>0</v>
      </c>
      <c r="W744" s="95">
        <v>0</v>
      </c>
      <c r="X744" s="95">
        <v>0</v>
      </c>
      <c r="Y744" s="95">
        <v>0</v>
      </c>
      <c r="Z744" s="95">
        <v>0</v>
      </c>
      <c r="AA744" s="95">
        <v>0</v>
      </c>
      <c r="AB744" s="95">
        <v>0</v>
      </c>
      <c r="AC744" s="95">
        <v>0</v>
      </c>
      <c r="AD744" s="95">
        <v>0</v>
      </c>
      <c r="AE744" s="23">
        <f t="shared" si="1484"/>
        <v>1241</v>
      </c>
      <c r="AF744">
        <f>VLOOKUP($C744,'Tech Pallet'!$A:$I,9,0)</f>
        <v>240</v>
      </c>
      <c r="AG744">
        <f>VLOOKUP($C744,'Tech Pallet'!$A:$H,8,0)</f>
        <v>3.7853439999999999E-3</v>
      </c>
      <c r="AH744" s="25">
        <f t="shared" si="1485"/>
        <v>0</v>
      </c>
      <c r="AI744" s="25">
        <f t="shared" si="1486"/>
        <v>1241</v>
      </c>
      <c r="AJ744" s="8">
        <f t="shared" si="1487"/>
        <v>0</v>
      </c>
      <c r="AK744" s="21">
        <f t="shared" si="1488"/>
        <v>0</v>
      </c>
      <c r="AL744" s="20">
        <f t="shared" si="1489"/>
        <v>5.1708333333333334</v>
      </c>
      <c r="AM744" s="21">
        <f t="shared" si="1490"/>
        <v>0</v>
      </c>
      <c r="AN744" s="21">
        <f t="shared" si="1491"/>
        <v>0</v>
      </c>
      <c r="AO744" s="21">
        <f t="shared" si="1492"/>
        <v>0</v>
      </c>
      <c r="AP744" s="21">
        <f t="shared" si="1493"/>
        <v>0</v>
      </c>
      <c r="AQ744" s="21">
        <f t="shared" si="1494"/>
        <v>0</v>
      </c>
      <c r="AR744" s="21">
        <f t="shared" si="1495"/>
        <v>0</v>
      </c>
      <c r="AS744" s="21">
        <f t="shared" si="1496"/>
        <v>0</v>
      </c>
      <c r="AT744" s="21">
        <f t="shared" si="1497"/>
        <v>0</v>
      </c>
      <c r="AU744" s="21">
        <f t="shared" si="1498"/>
        <v>0</v>
      </c>
      <c r="AV744" s="21">
        <f t="shared" si="1499"/>
        <v>0</v>
      </c>
      <c r="AW744" s="21">
        <f t="shared" si="1500"/>
        <v>0</v>
      </c>
      <c r="AX744" s="21">
        <f t="shared" si="1501"/>
        <v>0</v>
      </c>
      <c r="AY744" s="21">
        <f t="shared" si="1502"/>
        <v>0.9375</v>
      </c>
      <c r="AZ744" s="21">
        <f t="shared" si="1503"/>
        <v>4.2333333333333334</v>
      </c>
      <c r="BA744" s="21">
        <f t="shared" si="1504"/>
        <v>0</v>
      </c>
      <c r="BB744" s="21">
        <f t="shared" si="1505"/>
        <v>0</v>
      </c>
      <c r="BC744" s="21">
        <f t="shared" si="1506"/>
        <v>0</v>
      </c>
      <c r="BD744" s="21">
        <f t="shared" si="1507"/>
        <v>0</v>
      </c>
      <c r="BE744" s="21">
        <f t="shared" si="1508"/>
        <v>0</v>
      </c>
      <c r="BF744" s="21">
        <f t="shared" si="1509"/>
        <v>0</v>
      </c>
      <c r="BG744" s="21">
        <f t="shared" si="1510"/>
        <v>0</v>
      </c>
      <c r="BH744" s="21">
        <f t="shared" si="1511"/>
        <v>0</v>
      </c>
      <c r="BI744" s="21">
        <f t="shared" si="1512"/>
        <v>0</v>
      </c>
      <c r="BJ744" s="21">
        <f t="shared" si="1513"/>
        <v>0</v>
      </c>
      <c r="BK744" s="17">
        <f t="shared" si="1514"/>
        <v>0</v>
      </c>
      <c r="BL744" s="22">
        <f t="shared" si="1515"/>
        <v>0</v>
      </c>
      <c r="BM744" s="22">
        <f t="shared" si="1516"/>
        <v>4.6976119039999995</v>
      </c>
      <c r="BN744" s="22">
        <f t="shared" si="1517"/>
        <v>0</v>
      </c>
      <c r="BO744" s="22">
        <f t="shared" si="1518"/>
        <v>0</v>
      </c>
      <c r="BP744" s="22">
        <f t="shared" si="1519"/>
        <v>0</v>
      </c>
      <c r="BQ744" s="22">
        <f t="shared" si="1520"/>
        <v>0</v>
      </c>
      <c r="BR744" s="22">
        <f t="shared" si="1521"/>
        <v>0</v>
      </c>
      <c r="BS744" s="22">
        <f t="shared" si="1522"/>
        <v>0</v>
      </c>
      <c r="BT744" s="22">
        <f t="shared" si="1523"/>
        <v>0</v>
      </c>
      <c r="BU744" s="22">
        <f t="shared" si="1524"/>
        <v>0</v>
      </c>
      <c r="BV744" s="22">
        <f t="shared" si="1525"/>
        <v>0</v>
      </c>
      <c r="BW744" s="22">
        <f t="shared" si="1526"/>
        <v>0</v>
      </c>
      <c r="BX744" s="22">
        <f t="shared" si="1527"/>
        <v>0</v>
      </c>
      <c r="BY744" s="22">
        <f t="shared" si="1528"/>
        <v>0</v>
      </c>
      <c r="BZ744" s="22">
        <f t="shared" si="1529"/>
        <v>0.85170239999999997</v>
      </c>
      <c r="CA744" s="22">
        <f t="shared" si="1530"/>
        <v>3.8459095039999998</v>
      </c>
      <c r="CB744" s="22">
        <f t="shared" si="1531"/>
        <v>0</v>
      </c>
      <c r="CC744" s="22">
        <f t="shared" si="1532"/>
        <v>0</v>
      </c>
      <c r="CD744" s="22">
        <f t="shared" si="1533"/>
        <v>0</v>
      </c>
      <c r="CE744" s="22">
        <f t="shared" si="1534"/>
        <v>0</v>
      </c>
      <c r="CF744" s="22">
        <f t="shared" si="1535"/>
        <v>0</v>
      </c>
      <c r="CG744" s="22">
        <f t="shared" si="1536"/>
        <v>0</v>
      </c>
      <c r="CH744" s="22">
        <f t="shared" si="1537"/>
        <v>0</v>
      </c>
      <c r="CI744" s="22">
        <f t="shared" si="1538"/>
        <v>0</v>
      </c>
      <c r="CJ744" s="22">
        <f t="shared" si="1539"/>
        <v>0</v>
      </c>
      <c r="CK744" s="22">
        <f t="shared" si="1540"/>
        <v>0</v>
      </c>
    </row>
    <row r="745" spans="1:89" x14ac:dyDescent="0.25">
      <c r="A745" t="str">
        <f>VLOOKUP($C745,'Tech Pallet'!$A:$J,10,0)</f>
        <v>PIC</v>
      </c>
      <c r="B745" s="30" t="str">
        <f>VLOOKUP(C745,'Tech Pallet'!A:I,3,0)</f>
        <v>Talenti</v>
      </c>
      <c r="C745" s="12">
        <f>VLOOKUP($D745,'DU -UCC'!B:C,2,0)</f>
        <v>68862421</v>
      </c>
      <c r="D745" s="94">
        <v>10186852001284</v>
      </c>
      <c r="E745" s="95" t="s">
        <v>377</v>
      </c>
      <c r="S745" s="95">
        <v>418</v>
      </c>
      <c r="T745" s="95">
        <v>600</v>
      </c>
      <c r="U745" s="95">
        <v>130.37380776876407</v>
      </c>
      <c r="V745" s="95">
        <v>505.05138036059054</v>
      </c>
      <c r="W745" s="95">
        <v>460.76134518822403</v>
      </c>
      <c r="X745" s="95">
        <v>253.74340521069587</v>
      </c>
      <c r="Y745" s="95">
        <v>0</v>
      </c>
      <c r="Z745" s="95">
        <v>0</v>
      </c>
      <c r="AA745" s="95">
        <v>126.67544095922247</v>
      </c>
      <c r="AB745" s="95">
        <v>0</v>
      </c>
      <c r="AC745" s="95">
        <v>0</v>
      </c>
      <c r="AD745" s="95">
        <v>0</v>
      </c>
      <c r="AE745" s="23">
        <f t="shared" si="1484"/>
        <v>2494.605379487497</v>
      </c>
      <c r="AF745">
        <f>VLOOKUP($C745,'Tech Pallet'!$A:$I,9,0)</f>
        <v>255</v>
      </c>
      <c r="AG745">
        <f>VLOOKUP($C745,'Tech Pallet'!$A:$H,8,0)</f>
        <v>3.552E-3</v>
      </c>
      <c r="AH745" s="25">
        <f t="shared" si="1485"/>
        <v>0</v>
      </c>
      <c r="AI745" s="25">
        <f t="shared" si="1486"/>
        <v>2494.605379487497</v>
      </c>
      <c r="AJ745" s="8">
        <f t="shared" si="1487"/>
        <v>0</v>
      </c>
      <c r="AK745" s="21">
        <f t="shared" si="1488"/>
        <v>0</v>
      </c>
      <c r="AL745" s="20">
        <f t="shared" si="1489"/>
        <v>9.7827661940686159</v>
      </c>
      <c r="AM745" s="21">
        <f t="shared" si="1490"/>
        <v>0</v>
      </c>
      <c r="AN745" s="21">
        <f t="shared" si="1491"/>
        <v>0</v>
      </c>
      <c r="AO745" s="21">
        <f t="shared" si="1492"/>
        <v>0</v>
      </c>
      <c r="AP745" s="21">
        <f t="shared" si="1493"/>
        <v>0</v>
      </c>
      <c r="AQ745" s="21">
        <f t="shared" si="1494"/>
        <v>0</v>
      </c>
      <c r="AR745" s="21">
        <f t="shared" si="1495"/>
        <v>0</v>
      </c>
      <c r="AS745" s="21">
        <f t="shared" si="1496"/>
        <v>0</v>
      </c>
      <c r="AT745" s="21">
        <f t="shared" si="1497"/>
        <v>0</v>
      </c>
      <c r="AU745" s="21">
        <f t="shared" si="1498"/>
        <v>0</v>
      </c>
      <c r="AV745" s="21">
        <f t="shared" si="1499"/>
        <v>0</v>
      </c>
      <c r="AW745" s="21">
        <f t="shared" si="1500"/>
        <v>0</v>
      </c>
      <c r="AX745" s="21">
        <f t="shared" si="1501"/>
        <v>0</v>
      </c>
      <c r="AY745" s="21">
        <f t="shared" si="1502"/>
        <v>1.6392156862745098</v>
      </c>
      <c r="AZ745" s="21">
        <f t="shared" si="1503"/>
        <v>2.3529411764705883</v>
      </c>
      <c r="BA745" s="21">
        <f t="shared" si="1504"/>
        <v>0.51126983438731011</v>
      </c>
      <c r="BB745" s="21">
        <f t="shared" si="1505"/>
        <v>1.9805936484729041</v>
      </c>
      <c r="BC745" s="21">
        <f t="shared" si="1506"/>
        <v>1.8069072360322511</v>
      </c>
      <c r="BD745" s="21">
        <f t="shared" si="1507"/>
        <v>0.99507217729684649</v>
      </c>
      <c r="BE745" s="21">
        <f t="shared" si="1508"/>
        <v>0</v>
      </c>
      <c r="BF745" s="21">
        <f t="shared" si="1509"/>
        <v>0</v>
      </c>
      <c r="BG745" s="21">
        <f t="shared" si="1510"/>
        <v>0.49676643513420576</v>
      </c>
      <c r="BH745" s="21">
        <f t="shared" si="1511"/>
        <v>0</v>
      </c>
      <c r="BI745" s="21">
        <f t="shared" si="1512"/>
        <v>0</v>
      </c>
      <c r="BJ745" s="21">
        <f t="shared" si="1513"/>
        <v>0</v>
      </c>
      <c r="BK745" s="17">
        <f t="shared" si="1514"/>
        <v>0</v>
      </c>
      <c r="BL745" s="22">
        <f t="shared" si="1515"/>
        <v>0</v>
      </c>
      <c r="BM745" s="22">
        <f t="shared" si="1516"/>
        <v>8.8608383079395896</v>
      </c>
      <c r="BN745" s="22">
        <f t="shared" si="1517"/>
        <v>0</v>
      </c>
      <c r="BO745" s="22">
        <f t="shared" si="1518"/>
        <v>0</v>
      </c>
      <c r="BP745" s="22">
        <f t="shared" si="1519"/>
        <v>0</v>
      </c>
      <c r="BQ745" s="22">
        <f t="shared" si="1520"/>
        <v>0</v>
      </c>
      <c r="BR745" s="22">
        <f t="shared" si="1521"/>
        <v>0</v>
      </c>
      <c r="BS745" s="22">
        <f t="shared" si="1522"/>
        <v>0</v>
      </c>
      <c r="BT745" s="22">
        <f t="shared" si="1523"/>
        <v>0</v>
      </c>
      <c r="BU745" s="22">
        <f t="shared" si="1524"/>
        <v>0</v>
      </c>
      <c r="BV745" s="22">
        <f t="shared" si="1525"/>
        <v>0</v>
      </c>
      <c r="BW745" s="22">
        <f t="shared" si="1526"/>
        <v>0</v>
      </c>
      <c r="BX745" s="22">
        <f t="shared" si="1527"/>
        <v>0</v>
      </c>
      <c r="BY745" s="22">
        <f t="shared" si="1528"/>
        <v>0</v>
      </c>
      <c r="BZ745" s="22">
        <f t="shared" si="1529"/>
        <v>1.4847360000000001</v>
      </c>
      <c r="CA745" s="22">
        <f t="shared" si="1530"/>
        <v>2.1312000000000002</v>
      </c>
      <c r="CB745" s="22">
        <f t="shared" si="1531"/>
        <v>0.46308776519464995</v>
      </c>
      <c r="CC745" s="22">
        <f t="shared" si="1532"/>
        <v>1.7939425030408176</v>
      </c>
      <c r="CD745" s="22">
        <f t="shared" si="1533"/>
        <v>1.6366242981085717</v>
      </c>
      <c r="CE745" s="22">
        <f t="shared" si="1534"/>
        <v>0.90129657530839169</v>
      </c>
      <c r="CF745" s="22">
        <f t="shared" si="1535"/>
        <v>0</v>
      </c>
      <c r="CG745" s="22">
        <f t="shared" si="1536"/>
        <v>0</v>
      </c>
      <c r="CH745" s="22">
        <f t="shared" si="1537"/>
        <v>0.4499511662871582</v>
      </c>
      <c r="CI745" s="22">
        <f t="shared" si="1538"/>
        <v>0</v>
      </c>
      <c r="CJ745" s="22">
        <f t="shared" si="1539"/>
        <v>0</v>
      </c>
      <c r="CK745" s="22">
        <f t="shared" si="1540"/>
        <v>0</v>
      </c>
    </row>
    <row r="746" spans="1:89" x14ac:dyDescent="0.25">
      <c r="A746" t="str">
        <f>VLOOKUP($C746,'Tech Pallet'!$A:$J,10,0)</f>
        <v>PIC</v>
      </c>
      <c r="B746" s="30" t="str">
        <f>VLOOKUP(C746,'Tech Pallet'!A:I,3,0)</f>
        <v>BJ PTS</v>
      </c>
      <c r="C746" s="12">
        <f>VLOOKUP($D746,'DU -UCC'!B:C,2,0)</f>
        <v>68654238</v>
      </c>
      <c r="D746" s="94">
        <v>10076840003614</v>
      </c>
      <c r="E746" s="95" t="s">
        <v>378</v>
      </c>
      <c r="S746" s="95">
        <v>5912</v>
      </c>
      <c r="T746" s="95">
        <v>2823</v>
      </c>
      <c r="U746" s="95">
        <v>5432.697483095405</v>
      </c>
      <c r="V746" s="95">
        <v>4366.462903925777</v>
      </c>
      <c r="W746" s="95">
        <v>4363.0861906056771</v>
      </c>
      <c r="X746" s="95">
        <v>5032.1013062593775</v>
      </c>
      <c r="Y746" s="95">
        <v>4079.0270521490756</v>
      </c>
      <c r="Z746" s="95">
        <v>4202.6305232641789</v>
      </c>
      <c r="AA746" s="95">
        <v>4195.8494538054265</v>
      </c>
      <c r="AB746" s="95">
        <v>3572.1482633791447</v>
      </c>
      <c r="AC746" s="95">
        <v>3442.5581362963744</v>
      </c>
      <c r="AD746" s="95">
        <v>3311.9224425438833</v>
      </c>
      <c r="AE746" s="23">
        <f t="shared" si="1484"/>
        <v>50733.48375532432</v>
      </c>
      <c r="AF746">
        <f>VLOOKUP($C746,'Tech Pallet'!$A:$I,9,0)</f>
        <v>240</v>
      </c>
      <c r="AG746">
        <f>VLOOKUP($C746,'Tech Pallet'!$A:$H,8,0)</f>
        <v>3.7839999999999996E-3</v>
      </c>
      <c r="AH746" s="25">
        <f t="shared" si="1485"/>
        <v>0</v>
      </c>
      <c r="AI746" s="25">
        <f t="shared" si="1486"/>
        <v>50733.48375532432</v>
      </c>
      <c r="AJ746" s="8">
        <f t="shared" si="1487"/>
        <v>0</v>
      </c>
      <c r="AK746" s="21">
        <f t="shared" si="1488"/>
        <v>0</v>
      </c>
      <c r="AL746" s="20">
        <f t="shared" si="1489"/>
        <v>211.38951564718465</v>
      </c>
      <c r="AM746" s="21">
        <f t="shared" si="1490"/>
        <v>0</v>
      </c>
      <c r="AN746" s="21">
        <f t="shared" si="1491"/>
        <v>0</v>
      </c>
      <c r="AO746" s="21">
        <f t="shared" si="1492"/>
        <v>0</v>
      </c>
      <c r="AP746" s="21">
        <f t="shared" si="1493"/>
        <v>0</v>
      </c>
      <c r="AQ746" s="21">
        <f t="shared" si="1494"/>
        <v>0</v>
      </c>
      <c r="AR746" s="21">
        <f t="shared" si="1495"/>
        <v>0</v>
      </c>
      <c r="AS746" s="21">
        <f t="shared" si="1496"/>
        <v>0</v>
      </c>
      <c r="AT746" s="21">
        <f t="shared" si="1497"/>
        <v>0</v>
      </c>
      <c r="AU746" s="21">
        <f t="shared" si="1498"/>
        <v>0</v>
      </c>
      <c r="AV746" s="21">
        <f t="shared" si="1499"/>
        <v>0</v>
      </c>
      <c r="AW746" s="21">
        <f t="shared" si="1500"/>
        <v>0</v>
      </c>
      <c r="AX746" s="21">
        <f t="shared" si="1501"/>
        <v>0</v>
      </c>
      <c r="AY746" s="21">
        <f t="shared" si="1502"/>
        <v>24.633333333333333</v>
      </c>
      <c r="AZ746" s="21">
        <f t="shared" si="1503"/>
        <v>11.762499999999999</v>
      </c>
      <c r="BA746" s="21">
        <f t="shared" si="1504"/>
        <v>22.636239512897522</v>
      </c>
      <c r="BB746" s="21">
        <f t="shared" si="1505"/>
        <v>18.193595433024072</v>
      </c>
      <c r="BC746" s="21">
        <f t="shared" si="1506"/>
        <v>18.179525794190322</v>
      </c>
      <c r="BD746" s="21">
        <f t="shared" si="1507"/>
        <v>20.96708877608074</v>
      </c>
      <c r="BE746" s="21">
        <f t="shared" si="1508"/>
        <v>16.99594605062115</v>
      </c>
      <c r="BF746" s="21">
        <f t="shared" si="1509"/>
        <v>17.510960513600747</v>
      </c>
      <c r="BG746" s="21">
        <f t="shared" si="1510"/>
        <v>17.482706057522609</v>
      </c>
      <c r="BH746" s="21">
        <f t="shared" si="1511"/>
        <v>14.883951097413103</v>
      </c>
      <c r="BI746" s="21">
        <f t="shared" si="1512"/>
        <v>14.343992234568226</v>
      </c>
      <c r="BJ746" s="21">
        <f t="shared" si="1513"/>
        <v>13.799676843932847</v>
      </c>
      <c r="BK746" s="17">
        <f t="shared" si="1514"/>
        <v>0</v>
      </c>
      <c r="BL746" s="22">
        <f t="shared" si="1515"/>
        <v>0</v>
      </c>
      <c r="BM746" s="22">
        <f t="shared" si="1516"/>
        <v>191.9755025301472</v>
      </c>
      <c r="BN746" s="22">
        <f t="shared" si="1517"/>
        <v>0</v>
      </c>
      <c r="BO746" s="22">
        <f t="shared" si="1518"/>
        <v>0</v>
      </c>
      <c r="BP746" s="22">
        <f t="shared" si="1519"/>
        <v>0</v>
      </c>
      <c r="BQ746" s="22">
        <f t="shared" si="1520"/>
        <v>0</v>
      </c>
      <c r="BR746" s="22">
        <f t="shared" si="1521"/>
        <v>0</v>
      </c>
      <c r="BS746" s="22">
        <f t="shared" si="1522"/>
        <v>0</v>
      </c>
      <c r="BT746" s="22">
        <f t="shared" si="1523"/>
        <v>0</v>
      </c>
      <c r="BU746" s="22">
        <f t="shared" si="1524"/>
        <v>0</v>
      </c>
      <c r="BV746" s="22">
        <f t="shared" si="1525"/>
        <v>0</v>
      </c>
      <c r="BW746" s="22">
        <f t="shared" si="1526"/>
        <v>0</v>
      </c>
      <c r="BX746" s="22">
        <f t="shared" si="1527"/>
        <v>0</v>
      </c>
      <c r="BY746" s="22">
        <f t="shared" si="1528"/>
        <v>0</v>
      </c>
      <c r="BZ746" s="22">
        <f t="shared" si="1529"/>
        <v>22.371007999999996</v>
      </c>
      <c r="CA746" s="22">
        <f t="shared" si="1530"/>
        <v>10.682231999999999</v>
      </c>
      <c r="CB746" s="22">
        <f t="shared" si="1531"/>
        <v>20.557327276033011</v>
      </c>
      <c r="CC746" s="22">
        <f t="shared" si="1532"/>
        <v>16.522695628455139</v>
      </c>
      <c r="CD746" s="22">
        <f t="shared" si="1533"/>
        <v>16.509918145251881</v>
      </c>
      <c r="CE746" s="22">
        <f t="shared" si="1534"/>
        <v>19.041471342885483</v>
      </c>
      <c r="CF746" s="22">
        <f t="shared" si="1535"/>
        <v>15.435038365332101</v>
      </c>
      <c r="CG746" s="22">
        <f t="shared" si="1536"/>
        <v>15.902753900031652</v>
      </c>
      <c r="CH746" s="22">
        <f t="shared" si="1537"/>
        <v>15.877094333199732</v>
      </c>
      <c r="CI746" s="22">
        <f t="shared" si="1538"/>
        <v>13.517009028626683</v>
      </c>
      <c r="CJ746" s="22">
        <f t="shared" si="1539"/>
        <v>13.026639987745479</v>
      </c>
      <c r="CK746" s="22">
        <f t="shared" si="1540"/>
        <v>12.532314522586054</v>
      </c>
    </row>
    <row r="747" spans="1:89" x14ac:dyDescent="0.25">
      <c r="A747" t="str">
        <f>VLOOKUP($C747,'Tech Pallet'!$A:$J,10,0)</f>
        <v>NOV</v>
      </c>
      <c r="B747" s="30" t="str">
        <f>VLOOKUP(C747,'Tech Pallet'!A:I,3,0)</f>
        <v>Yasso Sandwich</v>
      </c>
      <c r="C747" s="12">
        <f>VLOOKUP($D747,'DU -UCC'!B:C,2,0)</f>
        <v>64325600</v>
      </c>
      <c r="D747" s="94">
        <v>10850001974650</v>
      </c>
      <c r="E747" s="95" t="s">
        <v>379</v>
      </c>
      <c r="S747" s="95">
        <v>84</v>
      </c>
      <c r="T747" s="95">
        <v>42</v>
      </c>
      <c r="U747" s="95">
        <v>0</v>
      </c>
      <c r="V747" s="95">
        <v>0</v>
      </c>
      <c r="W747" s="95">
        <v>0</v>
      </c>
      <c r="X747" s="95">
        <v>0</v>
      </c>
      <c r="Y747" s="95">
        <v>0</v>
      </c>
      <c r="Z747" s="95">
        <v>0</v>
      </c>
      <c r="AA747" s="95">
        <v>0</v>
      </c>
      <c r="AB747" s="95">
        <v>0</v>
      </c>
      <c r="AC747" s="95">
        <v>0</v>
      </c>
      <c r="AD747" s="95">
        <v>0</v>
      </c>
      <c r="AE747" s="23">
        <f t="shared" si="1484"/>
        <v>126</v>
      </c>
      <c r="AF747">
        <f>VLOOKUP($C747,'Tech Pallet'!$A:$I,9,0)</f>
        <v>189</v>
      </c>
      <c r="AG747">
        <f>VLOOKUP($C747,'Tech Pallet'!$A:$H,8,0)</f>
        <v>2.1700000000000001E-3</v>
      </c>
      <c r="AH747" s="25">
        <f t="shared" si="1485"/>
        <v>0</v>
      </c>
      <c r="AI747" s="25">
        <f t="shared" si="1486"/>
        <v>126</v>
      </c>
      <c r="AJ747" s="8">
        <f t="shared" si="1487"/>
        <v>0</v>
      </c>
      <c r="AK747" s="21">
        <f t="shared" si="1488"/>
        <v>0</v>
      </c>
      <c r="AL747" s="20">
        <f t="shared" si="1489"/>
        <v>0.66666666666666663</v>
      </c>
      <c r="AM747" s="21">
        <f t="shared" si="1490"/>
        <v>0</v>
      </c>
      <c r="AN747" s="21">
        <f t="shared" si="1491"/>
        <v>0</v>
      </c>
      <c r="AO747" s="21">
        <f t="shared" si="1492"/>
        <v>0</v>
      </c>
      <c r="AP747" s="21">
        <f t="shared" si="1493"/>
        <v>0</v>
      </c>
      <c r="AQ747" s="21">
        <f t="shared" si="1494"/>
        <v>0</v>
      </c>
      <c r="AR747" s="21">
        <f t="shared" si="1495"/>
        <v>0</v>
      </c>
      <c r="AS747" s="21">
        <f t="shared" si="1496"/>
        <v>0</v>
      </c>
      <c r="AT747" s="21">
        <f t="shared" si="1497"/>
        <v>0</v>
      </c>
      <c r="AU747" s="21">
        <f t="shared" si="1498"/>
        <v>0</v>
      </c>
      <c r="AV747" s="21">
        <f t="shared" si="1499"/>
        <v>0</v>
      </c>
      <c r="AW747" s="21">
        <f t="shared" si="1500"/>
        <v>0</v>
      </c>
      <c r="AX747" s="21">
        <f t="shared" si="1501"/>
        <v>0</v>
      </c>
      <c r="AY747" s="21">
        <f t="shared" si="1502"/>
        <v>0.44444444444444442</v>
      </c>
      <c r="AZ747" s="21">
        <f t="shared" si="1503"/>
        <v>0.22222222222222221</v>
      </c>
      <c r="BA747" s="21">
        <f t="shared" si="1504"/>
        <v>0</v>
      </c>
      <c r="BB747" s="21">
        <f t="shared" si="1505"/>
        <v>0</v>
      </c>
      <c r="BC747" s="21">
        <f t="shared" si="1506"/>
        <v>0</v>
      </c>
      <c r="BD747" s="21">
        <f t="shared" si="1507"/>
        <v>0</v>
      </c>
      <c r="BE747" s="21">
        <f t="shared" si="1508"/>
        <v>0</v>
      </c>
      <c r="BF747" s="21">
        <f t="shared" si="1509"/>
        <v>0</v>
      </c>
      <c r="BG747" s="21">
        <f t="shared" si="1510"/>
        <v>0</v>
      </c>
      <c r="BH747" s="21">
        <f t="shared" si="1511"/>
        <v>0</v>
      </c>
      <c r="BI747" s="21">
        <f t="shared" si="1512"/>
        <v>0</v>
      </c>
      <c r="BJ747" s="21">
        <f t="shared" si="1513"/>
        <v>0</v>
      </c>
      <c r="BK747" s="17">
        <f t="shared" si="1514"/>
        <v>0</v>
      </c>
      <c r="BL747" s="22">
        <f t="shared" si="1515"/>
        <v>0</v>
      </c>
      <c r="BM747" s="22">
        <f t="shared" si="1516"/>
        <v>0.27342</v>
      </c>
      <c r="BN747" s="22">
        <f t="shared" si="1517"/>
        <v>0</v>
      </c>
      <c r="BO747" s="22">
        <f t="shared" si="1518"/>
        <v>0</v>
      </c>
      <c r="BP747" s="22">
        <f t="shared" si="1519"/>
        <v>0</v>
      </c>
      <c r="BQ747" s="22">
        <f t="shared" si="1520"/>
        <v>0</v>
      </c>
      <c r="BR747" s="22">
        <f t="shared" si="1521"/>
        <v>0</v>
      </c>
      <c r="BS747" s="22">
        <f t="shared" si="1522"/>
        <v>0</v>
      </c>
      <c r="BT747" s="22">
        <f t="shared" si="1523"/>
        <v>0</v>
      </c>
      <c r="BU747" s="22">
        <f t="shared" si="1524"/>
        <v>0</v>
      </c>
      <c r="BV747" s="22">
        <f t="shared" si="1525"/>
        <v>0</v>
      </c>
      <c r="BW747" s="22">
        <f t="shared" si="1526"/>
        <v>0</v>
      </c>
      <c r="BX747" s="22">
        <f t="shared" si="1527"/>
        <v>0</v>
      </c>
      <c r="BY747" s="22">
        <f t="shared" si="1528"/>
        <v>0</v>
      </c>
      <c r="BZ747" s="22">
        <f t="shared" si="1529"/>
        <v>0.18228</v>
      </c>
      <c r="CA747" s="22">
        <f t="shared" si="1530"/>
        <v>9.1139999999999999E-2</v>
      </c>
      <c r="CB747" s="22">
        <f t="shared" si="1531"/>
        <v>0</v>
      </c>
      <c r="CC747" s="22">
        <f t="shared" si="1532"/>
        <v>0</v>
      </c>
      <c r="CD747" s="22">
        <f t="shared" si="1533"/>
        <v>0</v>
      </c>
      <c r="CE747" s="22">
        <f t="shared" si="1534"/>
        <v>0</v>
      </c>
      <c r="CF747" s="22">
        <f t="shared" si="1535"/>
        <v>0</v>
      </c>
      <c r="CG747" s="22">
        <f t="shared" si="1536"/>
        <v>0</v>
      </c>
      <c r="CH747" s="22">
        <f t="shared" si="1537"/>
        <v>0</v>
      </c>
      <c r="CI747" s="22">
        <f t="shared" si="1538"/>
        <v>0</v>
      </c>
      <c r="CJ747" s="22">
        <f t="shared" si="1539"/>
        <v>0</v>
      </c>
      <c r="CK747" s="22">
        <f t="shared" si="1540"/>
        <v>0</v>
      </c>
    </row>
    <row r="748" spans="1:89" x14ac:dyDescent="0.25">
      <c r="A748" t="str">
        <f>VLOOKUP($C748,'Tech Pallet'!$A:$J,10,0)</f>
        <v>PIC</v>
      </c>
      <c r="B748" s="30" t="str">
        <f>VLOOKUP(C748,'Tech Pallet'!A:I,3,0)</f>
        <v>BJ PTS</v>
      </c>
      <c r="C748" s="12">
        <f>VLOOKUP($D748,'DU -UCC'!B:C,2,0)</f>
        <v>67794170</v>
      </c>
      <c r="D748" s="94">
        <v>10076840161024</v>
      </c>
      <c r="E748" s="95" t="s">
        <v>380</v>
      </c>
      <c r="S748" s="95">
        <v>4201</v>
      </c>
      <c r="T748" s="95">
        <v>1956</v>
      </c>
      <c r="U748" s="95">
        <v>6566.573758692899</v>
      </c>
      <c r="V748" s="95">
        <v>5497.5385642442106</v>
      </c>
      <c r="W748" s="95">
        <v>6982.7822604664298</v>
      </c>
      <c r="X748" s="95">
        <v>4204.52280950148</v>
      </c>
      <c r="Y748" s="95">
        <v>5005.2148292190941</v>
      </c>
      <c r="Z748" s="95">
        <v>4452.6765550666569</v>
      </c>
      <c r="AA748" s="95">
        <v>2788.5993970476443</v>
      </c>
      <c r="AB748" s="95">
        <v>3996.5230722371275</v>
      </c>
      <c r="AC748" s="95">
        <v>3827.6185635819934</v>
      </c>
      <c r="AD748" s="95">
        <v>3934.163864672274</v>
      </c>
      <c r="AE748" s="23">
        <f t="shared" si="1484"/>
        <v>53413.213674729806</v>
      </c>
      <c r="AF748">
        <f>VLOOKUP($C748,'Tech Pallet'!$A:$I,9,0)</f>
        <v>240</v>
      </c>
      <c r="AG748">
        <f>VLOOKUP($C748,'Tech Pallet'!$A:$H,8,0)</f>
        <v>3.7853439999999999E-3</v>
      </c>
      <c r="AH748" s="25">
        <f t="shared" si="1485"/>
        <v>0</v>
      </c>
      <c r="AI748" s="25">
        <f t="shared" si="1486"/>
        <v>53413.213674729806</v>
      </c>
      <c r="AJ748" s="8">
        <f t="shared" si="1487"/>
        <v>0</v>
      </c>
      <c r="AK748" s="21">
        <f t="shared" si="1488"/>
        <v>0</v>
      </c>
      <c r="AL748" s="20">
        <f t="shared" si="1489"/>
        <v>222.55505697804085</v>
      </c>
      <c r="AM748" s="21">
        <f t="shared" si="1490"/>
        <v>0</v>
      </c>
      <c r="AN748" s="21">
        <f t="shared" si="1491"/>
        <v>0</v>
      </c>
      <c r="AO748" s="21">
        <f t="shared" si="1492"/>
        <v>0</v>
      </c>
      <c r="AP748" s="21">
        <f t="shared" si="1493"/>
        <v>0</v>
      </c>
      <c r="AQ748" s="21">
        <f t="shared" si="1494"/>
        <v>0</v>
      </c>
      <c r="AR748" s="21">
        <f t="shared" si="1495"/>
        <v>0</v>
      </c>
      <c r="AS748" s="21">
        <f t="shared" si="1496"/>
        <v>0</v>
      </c>
      <c r="AT748" s="21">
        <f t="shared" si="1497"/>
        <v>0</v>
      </c>
      <c r="AU748" s="21">
        <f t="shared" si="1498"/>
        <v>0</v>
      </c>
      <c r="AV748" s="21">
        <f t="shared" si="1499"/>
        <v>0</v>
      </c>
      <c r="AW748" s="21">
        <f t="shared" si="1500"/>
        <v>0</v>
      </c>
      <c r="AX748" s="21">
        <f t="shared" si="1501"/>
        <v>0</v>
      </c>
      <c r="AY748" s="21">
        <f t="shared" si="1502"/>
        <v>17.504166666666666</v>
      </c>
      <c r="AZ748" s="21">
        <f t="shared" si="1503"/>
        <v>8.15</v>
      </c>
      <c r="BA748" s="21">
        <f t="shared" si="1504"/>
        <v>27.360723994553744</v>
      </c>
      <c r="BB748" s="21">
        <f t="shared" si="1505"/>
        <v>22.906410684350877</v>
      </c>
      <c r="BC748" s="21">
        <f t="shared" si="1506"/>
        <v>29.094926085276789</v>
      </c>
      <c r="BD748" s="21">
        <f t="shared" si="1507"/>
        <v>17.5188450395895</v>
      </c>
      <c r="BE748" s="21">
        <f t="shared" si="1508"/>
        <v>20.855061788412893</v>
      </c>
      <c r="BF748" s="21">
        <f t="shared" si="1509"/>
        <v>18.552818979444403</v>
      </c>
      <c r="BG748" s="21">
        <f t="shared" si="1510"/>
        <v>11.619164154365185</v>
      </c>
      <c r="BH748" s="21">
        <f t="shared" si="1511"/>
        <v>16.652179467654697</v>
      </c>
      <c r="BI748" s="21">
        <f t="shared" si="1512"/>
        <v>15.948410681591639</v>
      </c>
      <c r="BJ748" s="21">
        <f t="shared" si="1513"/>
        <v>16.392349436134474</v>
      </c>
      <c r="BK748" s="17">
        <f t="shared" si="1514"/>
        <v>0</v>
      </c>
      <c r="BL748" s="22">
        <f t="shared" si="1515"/>
        <v>0</v>
      </c>
      <c r="BM748" s="22">
        <f t="shared" si="1516"/>
        <v>202.18738790435643</v>
      </c>
      <c r="BN748" s="22">
        <f t="shared" si="1517"/>
        <v>0</v>
      </c>
      <c r="BO748" s="22">
        <f t="shared" si="1518"/>
        <v>0</v>
      </c>
      <c r="BP748" s="22">
        <f t="shared" si="1519"/>
        <v>0</v>
      </c>
      <c r="BQ748" s="22">
        <f t="shared" si="1520"/>
        <v>0</v>
      </c>
      <c r="BR748" s="22">
        <f t="shared" si="1521"/>
        <v>0</v>
      </c>
      <c r="BS748" s="22">
        <f t="shared" si="1522"/>
        <v>0</v>
      </c>
      <c r="BT748" s="22">
        <f t="shared" si="1523"/>
        <v>0</v>
      </c>
      <c r="BU748" s="22">
        <f t="shared" si="1524"/>
        <v>0</v>
      </c>
      <c r="BV748" s="22">
        <f t="shared" si="1525"/>
        <v>0</v>
      </c>
      <c r="BW748" s="22">
        <f t="shared" si="1526"/>
        <v>0</v>
      </c>
      <c r="BX748" s="22">
        <f t="shared" si="1527"/>
        <v>0</v>
      </c>
      <c r="BY748" s="22">
        <f t="shared" si="1528"/>
        <v>0</v>
      </c>
      <c r="BZ748" s="22">
        <f t="shared" si="1529"/>
        <v>15.902230143999999</v>
      </c>
      <c r="CA748" s="22">
        <f t="shared" si="1530"/>
        <v>7.4041328640000001</v>
      </c>
      <c r="CB748" s="22">
        <f t="shared" si="1531"/>
        <v>24.856740578025612</v>
      </c>
      <c r="CC748" s="22">
        <f t="shared" si="1532"/>
        <v>20.810074618930436</v>
      </c>
      <c r="CD748" s="22">
        <f t="shared" si="1533"/>
        <v>26.432232932963036</v>
      </c>
      <c r="CE748" s="22">
        <f t="shared" si="1534"/>
        <v>15.91556518980957</v>
      </c>
      <c r="CF748" s="22">
        <f t="shared" si="1535"/>
        <v>18.946459922495521</v>
      </c>
      <c r="CG748" s="22">
        <f t="shared" si="1536"/>
        <v>16.85491248166224</v>
      </c>
      <c r="CH748" s="22">
        <f t="shared" si="1537"/>
        <v>10.555807996017919</v>
      </c>
      <c r="CI748" s="22">
        <f t="shared" si="1538"/>
        <v>15.128214632354377</v>
      </c>
      <c r="CJ748" s="22">
        <f t="shared" si="1539"/>
        <v>14.488852963943717</v>
      </c>
      <c r="CK748" s="22">
        <f t="shared" si="1540"/>
        <v>14.892163580154005</v>
      </c>
    </row>
    <row r="749" spans="1:89" x14ac:dyDescent="0.25">
      <c r="A749" t="str">
        <f>VLOOKUP($C749,'Tech Pallet'!$A:$J,10,0)</f>
        <v>NOV</v>
      </c>
      <c r="B749" s="30" t="str">
        <f>VLOOKUP(C749,'Tech Pallet'!A:I,3,0)</f>
        <v>MG Sticks</v>
      </c>
      <c r="C749" s="12">
        <f>VLOOKUP($D749,'DU -UCC'!B:C,2,0)</f>
        <v>64330612</v>
      </c>
      <c r="D749" s="94">
        <v>10077567003444</v>
      </c>
      <c r="E749" s="95" t="s">
        <v>381</v>
      </c>
      <c r="S749" s="95">
        <v>4229</v>
      </c>
      <c r="T749" s="95">
        <v>5096</v>
      </c>
      <c r="U749" s="95">
        <v>7127.2699999999995</v>
      </c>
      <c r="V749" s="95">
        <v>7236.14</v>
      </c>
      <c r="W749" s="95">
        <v>6836.81</v>
      </c>
      <c r="X749" s="95">
        <v>7162.630000000001</v>
      </c>
      <c r="Y749" s="95">
        <v>7630.6399999999994</v>
      </c>
      <c r="Z749" s="95">
        <v>6934.2300000000005</v>
      </c>
      <c r="AA749" s="95">
        <v>5323.63</v>
      </c>
      <c r="AB749" s="95">
        <v>5282.62</v>
      </c>
      <c r="AC749" s="95">
        <v>4955.1099999999997</v>
      </c>
      <c r="AD749" s="95">
        <v>5082.71</v>
      </c>
      <c r="AE749" s="23">
        <f t="shared" si="1484"/>
        <v>72896.790000000008</v>
      </c>
      <c r="AF749">
        <f>VLOOKUP($C749,'Tech Pallet'!$A:$I,9,0)</f>
        <v>143</v>
      </c>
      <c r="AG749">
        <f>VLOOKUP($C749,'Tech Pallet'!$A:$H,8,0)</f>
        <v>3.2400000000000003E-3</v>
      </c>
      <c r="AH749" s="25">
        <f t="shared" si="1485"/>
        <v>0</v>
      </c>
      <c r="AI749" s="25">
        <f t="shared" si="1486"/>
        <v>72896.790000000008</v>
      </c>
      <c r="AJ749" s="8">
        <f t="shared" si="1487"/>
        <v>0</v>
      </c>
      <c r="AK749" s="21">
        <f t="shared" si="1488"/>
        <v>0</v>
      </c>
      <c r="AL749" s="20">
        <f t="shared" si="1489"/>
        <v>509.76776223776227</v>
      </c>
      <c r="AM749" s="21">
        <f t="shared" si="1490"/>
        <v>0</v>
      </c>
      <c r="AN749" s="21">
        <f t="shared" si="1491"/>
        <v>0</v>
      </c>
      <c r="AO749" s="21">
        <f t="shared" si="1492"/>
        <v>0</v>
      </c>
      <c r="AP749" s="21">
        <f t="shared" si="1493"/>
        <v>0</v>
      </c>
      <c r="AQ749" s="21">
        <f t="shared" si="1494"/>
        <v>0</v>
      </c>
      <c r="AR749" s="21">
        <f t="shared" si="1495"/>
        <v>0</v>
      </c>
      <c r="AS749" s="21">
        <f t="shared" si="1496"/>
        <v>0</v>
      </c>
      <c r="AT749" s="21">
        <f t="shared" si="1497"/>
        <v>0</v>
      </c>
      <c r="AU749" s="21">
        <f t="shared" si="1498"/>
        <v>0</v>
      </c>
      <c r="AV749" s="21">
        <f t="shared" si="1499"/>
        <v>0</v>
      </c>
      <c r="AW749" s="21">
        <f t="shared" si="1500"/>
        <v>0</v>
      </c>
      <c r="AX749" s="21">
        <f t="shared" si="1501"/>
        <v>0</v>
      </c>
      <c r="AY749" s="21">
        <f t="shared" si="1502"/>
        <v>29.573426573426573</v>
      </c>
      <c r="AZ749" s="21">
        <f t="shared" si="1503"/>
        <v>35.636363636363633</v>
      </c>
      <c r="BA749" s="21">
        <f t="shared" si="1504"/>
        <v>49.841048951048947</v>
      </c>
      <c r="BB749" s="21">
        <f t="shared" si="1505"/>
        <v>50.602377622377624</v>
      </c>
      <c r="BC749" s="21">
        <f t="shared" si="1506"/>
        <v>47.809860139860142</v>
      </c>
      <c r="BD749" s="21">
        <f t="shared" si="1507"/>
        <v>50.088321678321684</v>
      </c>
      <c r="BE749" s="21">
        <f t="shared" si="1508"/>
        <v>53.361118881118877</v>
      </c>
      <c r="BF749" s="21">
        <f t="shared" si="1509"/>
        <v>48.491118881118886</v>
      </c>
      <c r="BG749" s="21">
        <f t="shared" si="1510"/>
        <v>37.228181818181817</v>
      </c>
      <c r="BH749" s="21">
        <f t="shared" si="1511"/>
        <v>36.941398601398603</v>
      </c>
      <c r="BI749" s="21">
        <f t="shared" si="1512"/>
        <v>34.651118881118876</v>
      </c>
      <c r="BJ749" s="21">
        <f t="shared" si="1513"/>
        <v>35.543426573426572</v>
      </c>
      <c r="BK749" s="17">
        <f t="shared" si="1514"/>
        <v>0</v>
      </c>
      <c r="BL749" s="22">
        <f t="shared" si="1515"/>
        <v>0</v>
      </c>
      <c r="BM749" s="22">
        <f t="shared" si="1516"/>
        <v>236.18559960000005</v>
      </c>
      <c r="BN749" s="22">
        <f t="shared" si="1517"/>
        <v>0</v>
      </c>
      <c r="BO749" s="22">
        <f t="shared" si="1518"/>
        <v>0</v>
      </c>
      <c r="BP749" s="22">
        <f t="shared" si="1519"/>
        <v>0</v>
      </c>
      <c r="BQ749" s="22">
        <f t="shared" si="1520"/>
        <v>0</v>
      </c>
      <c r="BR749" s="22">
        <f t="shared" si="1521"/>
        <v>0</v>
      </c>
      <c r="BS749" s="22">
        <f t="shared" si="1522"/>
        <v>0</v>
      </c>
      <c r="BT749" s="22">
        <f t="shared" si="1523"/>
        <v>0</v>
      </c>
      <c r="BU749" s="22">
        <f t="shared" si="1524"/>
        <v>0</v>
      </c>
      <c r="BV749" s="22">
        <f t="shared" si="1525"/>
        <v>0</v>
      </c>
      <c r="BW749" s="22">
        <f t="shared" si="1526"/>
        <v>0</v>
      </c>
      <c r="BX749" s="22">
        <f t="shared" si="1527"/>
        <v>0</v>
      </c>
      <c r="BY749" s="22">
        <f t="shared" si="1528"/>
        <v>0</v>
      </c>
      <c r="BZ749" s="22">
        <f t="shared" si="1529"/>
        <v>13.701960000000001</v>
      </c>
      <c r="CA749" s="22">
        <f t="shared" si="1530"/>
        <v>16.511040000000001</v>
      </c>
      <c r="CB749" s="22">
        <f t="shared" si="1531"/>
        <v>23.092354799999999</v>
      </c>
      <c r="CC749" s="22">
        <f t="shared" si="1532"/>
        <v>23.445093600000003</v>
      </c>
      <c r="CD749" s="22">
        <f t="shared" si="1533"/>
        <v>22.151264400000002</v>
      </c>
      <c r="CE749" s="22">
        <f t="shared" si="1534"/>
        <v>23.206921200000004</v>
      </c>
      <c r="CF749" s="22">
        <f t="shared" si="1535"/>
        <v>24.723273599999999</v>
      </c>
      <c r="CG749" s="22">
        <f t="shared" si="1536"/>
        <v>22.466905200000003</v>
      </c>
      <c r="CH749" s="22">
        <f t="shared" si="1537"/>
        <v>17.248561200000001</v>
      </c>
      <c r="CI749" s="22">
        <f t="shared" si="1538"/>
        <v>17.115688800000001</v>
      </c>
      <c r="CJ749" s="22">
        <f t="shared" si="1539"/>
        <v>16.054556399999999</v>
      </c>
      <c r="CK749" s="22">
        <f t="shared" si="1540"/>
        <v>16.467980400000002</v>
      </c>
    </row>
    <row r="750" spans="1:89" x14ac:dyDescent="0.25">
      <c r="A750" t="str">
        <f>VLOOKUP($C750,'Tech Pallet'!$A:$J,10,0)</f>
        <v>NOV</v>
      </c>
      <c r="B750" s="30" t="str">
        <f>VLOOKUP(C750,'Tech Pallet'!A:I,3,0)</f>
        <v>KL Mini Cones</v>
      </c>
      <c r="C750" s="12">
        <f>VLOOKUP($D750,'DU -UCC'!B:C,2,0)</f>
        <v>69964648</v>
      </c>
      <c r="D750" s="94">
        <v>10075856000952</v>
      </c>
      <c r="E750" s="95" t="s">
        <v>382</v>
      </c>
      <c r="S750" s="95">
        <v>936</v>
      </c>
      <c r="T750" s="95">
        <v>216</v>
      </c>
      <c r="U750" s="95">
        <v>0</v>
      </c>
      <c r="V750" s="95">
        <v>0</v>
      </c>
      <c r="W750" s="95">
        <v>0</v>
      </c>
      <c r="X750" s="95">
        <v>0</v>
      </c>
      <c r="Y750" s="95">
        <v>0</v>
      </c>
      <c r="Z750" s="95">
        <v>0</v>
      </c>
      <c r="AA750" s="95">
        <v>0</v>
      </c>
      <c r="AB750" s="95">
        <v>0</v>
      </c>
      <c r="AC750" s="95">
        <v>0</v>
      </c>
      <c r="AD750" s="95">
        <v>0</v>
      </c>
      <c r="AE750" s="23">
        <f t="shared" si="1484"/>
        <v>1152</v>
      </c>
      <c r="AF750">
        <f>VLOOKUP($C750,'Tech Pallet'!$A:$I,9,0)</f>
        <v>120</v>
      </c>
      <c r="AG750">
        <f>VLOOKUP($C750,'Tech Pallet'!$A:$H,8,0)</f>
        <v>5.3400000000000001E-3</v>
      </c>
      <c r="AH750" s="25">
        <f t="shared" si="1485"/>
        <v>0</v>
      </c>
      <c r="AI750" s="25">
        <f t="shared" si="1486"/>
        <v>1152</v>
      </c>
      <c r="AJ750" s="8">
        <f t="shared" si="1487"/>
        <v>0</v>
      </c>
      <c r="AK750" s="21">
        <f t="shared" si="1488"/>
        <v>0</v>
      </c>
      <c r="AL750" s="20">
        <f t="shared" si="1489"/>
        <v>9.6</v>
      </c>
      <c r="AM750" s="21">
        <f t="shared" si="1490"/>
        <v>0</v>
      </c>
      <c r="AN750" s="21">
        <f t="shared" si="1491"/>
        <v>0</v>
      </c>
      <c r="AO750" s="21">
        <f t="shared" si="1492"/>
        <v>0</v>
      </c>
      <c r="AP750" s="21">
        <f t="shared" si="1493"/>
        <v>0</v>
      </c>
      <c r="AQ750" s="21">
        <f t="shared" si="1494"/>
        <v>0</v>
      </c>
      <c r="AR750" s="21">
        <f t="shared" si="1495"/>
        <v>0</v>
      </c>
      <c r="AS750" s="21">
        <f t="shared" si="1496"/>
        <v>0</v>
      </c>
      <c r="AT750" s="21">
        <f t="shared" si="1497"/>
        <v>0</v>
      </c>
      <c r="AU750" s="21">
        <f t="shared" si="1498"/>
        <v>0</v>
      </c>
      <c r="AV750" s="21">
        <f t="shared" si="1499"/>
        <v>0</v>
      </c>
      <c r="AW750" s="21">
        <f t="shared" si="1500"/>
        <v>0</v>
      </c>
      <c r="AX750" s="21">
        <f t="shared" si="1501"/>
        <v>0</v>
      </c>
      <c r="AY750" s="21">
        <f t="shared" si="1502"/>
        <v>7.8</v>
      </c>
      <c r="AZ750" s="21">
        <f t="shared" si="1503"/>
        <v>1.8</v>
      </c>
      <c r="BA750" s="21">
        <f t="shared" si="1504"/>
        <v>0</v>
      </c>
      <c r="BB750" s="21">
        <f t="shared" si="1505"/>
        <v>0</v>
      </c>
      <c r="BC750" s="21">
        <f t="shared" si="1506"/>
        <v>0</v>
      </c>
      <c r="BD750" s="21">
        <f t="shared" si="1507"/>
        <v>0</v>
      </c>
      <c r="BE750" s="21">
        <f t="shared" si="1508"/>
        <v>0</v>
      </c>
      <c r="BF750" s="21">
        <f t="shared" si="1509"/>
        <v>0</v>
      </c>
      <c r="BG750" s="21">
        <f t="shared" si="1510"/>
        <v>0</v>
      </c>
      <c r="BH750" s="21">
        <f t="shared" si="1511"/>
        <v>0</v>
      </c>
      <c r="BI750" s="21">
        <f t="shared" si="1512"/>
        <v>0</v>
      </c>
      <c r="BJ750" s="21">
        <f t="shared" si="1513"/>
        <v>0</v>
      </c>
      <c r="BK750" s="17">
        <f t="shared" si="1514"/>
        <v>0</v>
      </c>
      <c r="BL750" s="22">
        <f t="shared" si="1515"/>
        <v>0</v>
      </c>
      <c r="BM750" s="22">
        <f t="shared" si="1516"/>
        <v>6.1516799999999998</v>
      </c>
      <c r="BN750" s="22">
        <f t="shared" si="1517"/>
        <v>0</v>
      </c>
      <c r="BO750" s="22">
        <f t="shared" si="1518"/>
        <v>0</v>
      </c>
      <c r="BP750" s="22">
        <f t="shared" si="1519"/>
        <v>0</v>
      </c>
      <c r="BQ750" s="22">
        <f t="shared" si="1520"/>
        <v>0</v>
      </c>
      <c r="BR750" s="22">
        <f t="shared" si="1521"/>
        <v>0</v>
      </c>
      <c r="BS750" s="22">
        <f t="shared" si="1522"/>
        <v>0</v>
      </c>
      <c r="BT750" s="22">
        <f t="shared" si="1523"/>
        <v>0</v>
      </c>
      <c r="BU750" s="22">
        <f t="shared" si="1524"/>
        <v>0</v>
      </c>
      <c r="BV750" s="22">
        <f t="shared" si="1525"/>
        <v>0</v>
      </c>
      <c r="BW750" s="22">
        <f t="shared" si="1526"/>
        <v>0</v>
      </c>
      <c r="BX750" s="22">
        <f t="shared" si="1527"/>
        <v>0</v>
      </c>
      <c r="BY750" s="22">
        <f t="shared" si="1528"/>
        <v>0</v>
      </c>
      <c r="BZ750" s="22">
        <f t="shared" si="1529"/>
        <v>4.99824</v>
      </c>
      <c r="CA750" s="22">
        <f t="shared" si="1530"/>
        <v>1.15344</v>
      </c>
      <c r="CB750" s="22">
        <f t="shared" si="1531"/>
        <v>0</v>
      </c>
      <c r="CC750" s="22">
        <f t="shared" si="1532"/>
        <v>0</v>
      </c>
      <c r="CD750" s="22">
        <f t="shared" si="1533"/>
        <v>0</v>
      </c>
      <c r="CE750" s="22">
        <f t="shared" si="1534"/>
        <v>0</v>
      </c>
      <c r="CF750" s="22">
        <f t="shared" si="1535"/>
        <v>0</v>
      </c>
      <c r="CG750" s="22">
        <f t="shared" si="1536"/>
        <v>0</v>
      </c>
      <c r="CH750" s="22">
        <f t="shared" si="1537"/>
        <v>0</v>
      </c>
      <c r="CI750" s="22">
        <f t="shared" si="1538"/>
        <v>0</v>
      </c>
      <c r="CJ750" s="22">
        <f t="shared" si="1539"/>
        <v>0</v>
      </c>
      <c r="CK750" s="22">
        <f t="shared" si="1540"/>
        <v>0</v>
      </c>
    </row>
    <row r="751" spans="1:89" x14ac:dyDescent="0.25">
      <c r="A751" t="str">
        <f>VLOOKUP($C751,'Tech Pallet'!$A:$J,10,0)</f>
        <v>NOV</v>
      </c>
      <c r="B751" s="30" t="str">
        <f>VLOOKUP(C751,'Tech Pallet'!A:I,3,0)</f>
        <v>MG Sticks</v>
      </c>
      <c r="C751" s="12">
        <f>VLOOKUP($D751,'DU -UCC'!B:C,2,0)</f>
        <v>69586716</v>
      </c>
      <c r="D751" s="94">
        <v>10077567003000</v>
      </c>
      <c r="E751" s="95" t="s">
        <v>383</v>
      </c>
      <c r="S751" s="95">
        <v>3696</v>
      </c>
      <c r="T751" s="95">
        <v>4095</v>
      </c>
      <c r="U751" s="95">
        <v>3163.102913821444</v>
      </c>
      <c r="V751" s="95">
        <v>4392.3002106467902</v>
      </c>
      <c r="W751" s="95">
        <v>5397.1938869731794</v>
      </c>
      <c r="X751" s="95">
        <v>4827.2651498307005</v>
      </c>
      <c r="Y751" s="95">
        <v>5468.9198000273009</v>
      </c>
      <c r="Z751" s="95">
        <v>5044.7472186873301</v>
      </c>
      <c r="AA751" s="95">
        <v>2578.7539592217631</v>
      </c>
      <c r="AB751" s="95">
        <v>3187.7105618411556</v>
      </c>
      <c r="AC751" s="95">
        <v>2182.0238563031721</v>
      </c>
      <c r="AD751" s="95">
        <v>1689.4909067194553</v>
      </c>
      <c r="AE751" s="23">
        <f t="shared" si="1484"/>
        <v>45722.508464072293</v>
      </c>
      <c r="AF751">
        <f>VLOOKUP($C751,'Tech Pallet'!$A:$I,9,0)</f>
        <v>210</v>
      </c>
      <c r="AG751">
        <f>VLOOKUP($C751,'Tech Pallet'!$A:$H,8,0)</f>
        <v>2.0400000000000001E-3</v>
      </c>
      <c r="AH751" s="25">
        <f t="shared" si="1485"/>
        <v>0</v>
      </c>
      <c r="AI751" s="25">
        <f t="shared" si="1486"/>
        <v>45722.508464072293</v>
      </c>
      <c r="AJ751" s="8">
        <f t="shared" si="1487"/>
        <v>0</v>
      </c>
      <c r="AK751" s="21">
        <f t="shared" si="1488"/>
        <v>0</v>
      </c>
      <c r="AL751" s="20">
        <f t="shared" si="1489"/>
        <v>217.72623078129664</v>
      </c>
      <c r="AM751" s="21">
        <f t="shared" si="1490"/>
        <v>0</v>
      </c>
      <c r="AN751" s="21">
        <f t="shared" si="1491"/>
        <v>0</v>
      </c>
      <c r="AO751" s="21">
        <f t="shared" si="1492"/>
        <v>0</v>
      </c>
      <c r="AP751" s="21">
        <f t="shared" si="1493"/>
        <v>0</v>
      </c>
      <c r="AQ751" s="21">
        <f t="shared" si="1494"/>
        <v>0</v>
      </c>
      <c r="AR751" s="21">
        <f t="shared" si="1495"/>
        <v>0</v>
      </c>
      <c r="AS751" s="21">
        <f t="shared" si="1496"/>
        <v>0</v>
      </c>
      <c r="AT751" s="21">
        <f t="shared" si="1497"/>
        <v>0</v>
      </c>
      <c r="AU751" s="21">
        <f t="shared" si="1498"/>
        <v>0</v>
      </c>
      <c r="AV751" s="21">
        <f t="shared" si="1499"/>
        <v>0</v>
      </c>
      <c r="AW751" s="21">
        <f t="shared" si="1500"/>
        <v>0</v>
      </c>
      <c r="AX751" s="21">
        <f t="shared" si="1501"/>
        <v>0</v>
      </c>
      <c r="AY751" s="21">
        <f t="shared" si="1502"/>
        <v>17.600000000000001</v>
      </c>
      <c r="AZ751" s="21">
        <f t="shared" si="1503"/>
        <v>19.5</v>
      </c>
      <c r="BA751" s="21">
        <f t="shared" si="1504"/>
        <v>15.062394827721162</v>
      </c>
      <c r="BB751" s="21">
        <f t="shared" si="1505"/>
        <v>20.915715288794239</v>
      </c>
      <c r="BC751" s="21">
        <f t="shared" si="1506"/>
        <v>25.700923271300855</v>
      </c>
      <c r="BD751" s="21">
        <f t="shared" si="1507"/>
        <v>22.986976903955718</v>
      </c>
      <c r="BE751" s="21">
        <f t="shared" si="1508"/>
        <v>26.042475238225244</v>
      </c>
      <c r="BF751" s="21">
        <f t="shared" si="1509"/>
        <v>24.022605803273002</v>
      </c>
      <c r="BG751" s="21">
        <f t="shared" si="1510"/>
        <v>12.279780758198871</v>
      </c>
      <c r="BH751" s="21">
        <f t="shared" si="1511"/>
        <v>15.179574104005503</v>
      </c>
      <c r="BI751" s="21">
        <f t="shared" si="1512"/>
        <v>10.390589791919867</v>
      </c>
      <c r="BJ751" s="21">
        <f t="shared" si="1513"/>
        <v>8.0451947939021675</v>
      </c>
      <c r="BK751" s="17">
        <f t="shared" si="1514"/>
        <v>0</v>
      </c>
      <c r="BL751" s="22">
        <f t="shared" si="1515"/>
        <v>0</v>
      </c>
      <c r="BM751" s="22">
        <f t="shared" si="1516"/>
        <v>93.273917266707485</v>
      </c>
      <c r="BN751" s="22">
        <f t="shared" si="1517"/>
        <v>0</v>
      </c>
      <c r="BO751" s="22">
        <f t="shared" si="1518"/>
        <v>0</v>
      </c>
      <c r="BP751" s="22">
        <f t="shared" si="1519"/>
        <v>0</v>
      </c>
      <c r="BQ751" s="22">
        <f t="shared" si="1520"/>
        <v>0</v>
      </c>
      <c r="BR751" s="22">
        <f t="shared" si="1521"/>
        <v>0</v>
      </c>
      <c r="BS751" s="22">
        <f t="shared" si="1522"/>
        <v>0</v>
      </c>
      <c r="BT751" s="22">
        <f t="shared" si="1523"/>
        <v>0</v>
      </c>
      <c r="BU751" s="22">
        <f t="shared" si="1524"/>
        <v>0</v>
      </c>
      <c r="BV751" s="22">
        <f t="shared" si="1525"/>
        <v>0</v>
      </c>
      <c r="BW751" s="22">
        <f t="shared" si="1526"/>
        <v>0</v>
      </c>
      <c r="BX751" s="22">
        <f t="shared" si="1527"/>
        <v>0</v>
      </c>
      <c r="BY751" s="22">
        <f t="shared" si="1528"/>
        <v>0</v>
      </c>
      <c r="BZ751" s="22">
        <f t="shared" si="1529"/>
        <v>7.5398400000000008</v>
      </c>
      <c r="CA751" s="22">
        <f t="shared" si="1530"/>
        <v>8.3538000000000014</v>
      </c>
      <c r="CB751" s="22">
        <f t="shared" si="1531"/>
        <v>6.4527299441957462</v>
      </c>
      <c r="CC751" s="22">
        <f t="shared" si="1532"/>
        <v>8.9602924297194519</v>
      </c>
      <c r="CD751" s="22">
        <f t="shared" si="1533"/>
        <v>11.010275529425286</v>
      </c>
      <c r="CE751" s="22">
        <f t="shared" si="1534"/>
        <v>9.8476209056546296</v>
      </c>
      <c r="CF751" s="22">
        <f t="shared" si="1535"/>
        <v>11.156596392055695</v>
      </c>
      <c r="CG751" s="22">
        <f t="shared" si="1536"/>
        <v>10.291284326122154</v>
      </c>
      <c r="CH751" s="22">
        <f t="shared" si="1537"/>
        <v>5.2606580768123967</v>
      </c>
      <c r="CI751" s="22">
        <f t="shared" si="1538"/>
        <v>6.5029295461559578</v>
      </c>
      <c r="CJ751" s="22">
        <f t="shared" si="1539"/>
        <v>4.4513286668584717</v>
      </c>
      <c r="CK751" s="22">
        <f t="shared" si="1540"/>
        <v>3.4465614497076893</v>
      </c>
    </row>
    <row r="752" spans="1:89" x14ac:dyDescent="0.25">
      <c r="A752" t="str">
        <f>VLOOKUP($C752,'Tech Pallet'!$A:$J,10,0)</f>
        <v>NOV</v>
      </c>
      <c r="B752" s="30" t="str">
        <f>VLOOKUP(C752,'Tech Pallet'!A:I,3,0)</f>
        <v>Dough Bites</v>
      </c>
      <c r="C752" s="12">
        <f>VLOOKUP($D752,'DU -UCC'!B:C,2,0)</f>
        <v>68654232</v>
      </c>
      <c r="D752" s="94">
        <v>10076840003591</v>
      </c>
      <c r="E752" s="95" t="s">
        <v>384</v>
      </c>
      <c r="S752" s="95">
        <v>1390</v>
      </c>
      <c r="T752" s="95">
        <v>2177</v>
      </c>
      <c r="U752" s="95">
        <v>2775.9258126460722</v>
      </c>
      <c r="V752" s="95">
        <v>3374.7641725614658</v>
      </c>
      <c r="W752" s="95">
        <v>2722.5249730152273</v>
      </c>
      <c r="X752" s="95">
        <v>1517.7407369954524</v>
      </c>
      <c r="Y752" s="95">
        <v>1965.6004513479188</v>
      </c>
      <c r="Z752" s="95">
        <v>1762.9258489323365</v>
      </c>
      <c r="AA752" s="95">
        <v>985.9470983821559</v>
      </c>
      <c r="AB752" s="95">
        <v>1674.8998418745632</v>
      </c>
      <c r="AC752" s="95">
        <v>1424.0246047609978</v>
      </c>
      <c r="AD752" s="95">
        <v>983.39451701390476</v>
      </c>
      <c r="AE752" s="23">
        <f t="shared" si="1484"/>
        <v>22754.748057530094</v>
      </c>
      <c r="AF752">
        <f>VLOOKUP($C752,'Tech Pallet'!$A:$I,9,0)</f>
        <v>256</v>
      </c>
      <c r="AG752">
        <f>VLOOKUP($C752,'Tech Pallet'!$A:$H,8,0)</f>
        <v>1.8959999999999999E-3</v>
      </c>
      <c r="AH752" s="25">
        <f t="shared" si="1485"/>
        <v>0</v>
      </c>
      <c r="AI752" s="25">
        <f t="shared" si="1486"/>
        <v>22754.748057530094</v>
      </c>
      <c r="AJ752" s="8">
        <f t="shared" si="1487"/>
        <v>0</v>
      </c>
      <c r="AK752" s="21">
        <f t="shared" si="1488"/>
        <v>0</v>
      </c>
      <c r="AL752" s="20">
        <f t="shared" si="1489"/>
        <v>88.885734599726931</v>
      </c>
      <c r="AM752" s="21">
        <f t="shared" si="1490"/>
        <v>0</v>
      </c>
      <c r="AN752" s="21">
        <f t="shared" si="1491"/>
        <v>0</v>
      </c>
      <c r="AO752" s="21">
        <f t="shared" si="1492"/>
        <v>0</v>
      </c>
      <c r="AP752" s="21">
        <f t="shared" si="1493"/>
        <v>0</v>
      </c>
      <c r="AQ752" s="21">
        <f t="shared" si="1494"/>
        <v>0</v>
      </c>
      <c r="AR752" s="21">
        <f t="shared" si="1495"/>
        <v>0</v>
      </c>
      <c r="AS752" s="21">
        <f t="shared" si="1496"/>
        <v>0</v>
      </c>
      <c r="AT752" s="21">
        <f t="shared" si="1497"/>
        <v>0</v>
      </c>
      <c r="AU752" s="21">
        <f t="shared" si="1498"/>
        <v>0</v>
      </c>
      <c r="AV752" s="21">
        <f t="shared" si="1499"/>
        <v>0</v>
      </c>
      <c r="AW752" s="21">
        <f t="shared" si="1500"/>
        <v>0</v>
      </c>
      <c r="AX752" s="21">
        <f t="shared" si="1501"/>
        <v>0</v>
      </c>
      <c r="AY752" s="21">
        <f t="shared" si="1502"/>
        <v>5.4296875</v>
      </c>
      <c r="AZ752" s="21">
        <f t="shared" si="1503"/>
        <v>8.50390625</v>
      </c>
      <c r="BA752" s="21">
        <f t="shared" si="1504"/>
        <v>10.84346020564872</v>
      </c>
      <c r="BB752" s="21">
        <f t="shared" si="1505"/>
        <v>13.182672549068226</v>
      </c>
      <c r="BC752" s="21">
        <f t="shared" si="1506"/>
        <v>10.634863175840731</v>
      </c>
      <c r="BD752" s="21">
        <f t="shared" si="1507"/>
        <v>5.9286747538884859</v>
      </c>
      <c r="BE752" s="21">
        <f t="shared" si="1508"/>
        <v>7.6781267630778078</v>
      </c>
      <c r="BF752" s="21">
        <f t="shared" si="1509"/>
        <v>6.8864290973919395</v>
      </c>
      <c r="BG752" s="21">
        <f t="shared" si="1510"/>
        <v>3.8513558530552965</v>
      </c>
      <c r="BH752" s="21">
        <f t="shared" si="1511"/>
        <v>6.5425775073225125</v>
      </c>
      <c r="BI752" s="21">
        <f t="shared" si="1512"/>
        <v>5.5625961123476477</v>
      </c>
      <c r="BJ752" s="21">
        <f t="shared" si="1513"/>
        <v>3.8413848320855655</v>
      </c>
      <c r="BK752" s="17">
        <f t="shared" si="1514"/>
        <v>0</v>
      </c>
      <c r="BL752" s="22">
        <f t="shared" si="1515"/>
        <v>0</v>
      </c>
      <c r="BM752" s="22">
        <f t="shared" si="1516"/>
        <v>43.143002317077055</v>
      </c>
      <c r="BN752" s="22">
        <f t="shared" si="1517"/>
        <v>0</v>
      </c>
      <c r="BO752" s="22">
        <f t="shared" si="1518"/>
        <v>0</v>
      </c>
      <c r="BP752" s="22">
        <f t="shared" si="1519"/>
        <v>0</v>
      </c>
      <c r="BQ752" s="22">
        <f t="shared" si="1520"/>
        <v>0</v>
      </c>
      <c r="BR752" s="22">
        <f t="shared" si="1521"/>
        <v>0</v>
      </c>
      <c r="BS752" s="22">
        <f t="shared" si="1522"/>
        <v>0</v>
      </c>
      <c r="BT752" s="22">
        <f t="shared" si="1523"/>
        <v>0</v>
      </c>
      <c r="BU752" s="22">
        <f t="shared" si="1524"/>
        <v>0</v>
      </c>
      <c r="BV752" s="22">
        <f t="shared" si="1525"/>
        <v>0</v>
      </c>
      <c r="BW752" s="22">
        <f t="shared" si="1526"/>
        <v>0</v>
      </c>
      <c r="BX752" s="22">
        <f t="shared" si="1527"/>
        <v>0</v>
      </c>
      <c r="BY752" s="22">
        <f t="shared" si="1528"/>
        <v>0</v>
      </c>
      <c r="BZ752" s="22">
        <f t="shared" si="1529"/>
        <v>2.63544</v>
      </c>
      <c r="CA752" s="22">
        <f t="shared" si="1530"/>
        <v>4.1275919999999999</v>
      </c>
      <c r="CB752" s="22">
        <f t="shared" si="1531"/>
        <v>5.2631553407769527</v>
      </c>
      <c r="CC752" s="22">
        <f t="shared" si="1532"/>
        <v>6.3985528711765385</v>
      </c>
      <c r="CD752" s="22">
        <f t="shared" si="1533"/>
        <v>5.1619073488368707</v>
      </c>
      <c r="CE752" s="22">
        <f t="shared" si="1534"/>
        <v>2.8776364373433774</v>
      </c>
      <c r="CF752" s="22">
        <f t="shared" si="1535"/>
        <v>3.726778455755654</v>
      </c>
      <c r="CG752" s="22">
        <f t="shared" si="1536"/>
        <v>3.3425074095757097</v>
      </c>
      <c r="CH752" s="22">
        <f t="shared" si="1537"/>
        <v>1.8693556985325674</v>
      </c>
      <c r="CI752" s="22">
        <f t="shared" si="1538"/>
        <v>3.1756101001941719</v>
      </c>
      <c r="CJ752" s="22">
        <f t="shared" si="1539"/>
        <v>2.6999506506268518</v>
      </c>
      <c r="CK752" s="22">
        <f t="shared" si="1540"/>
        <v>1.8645160042583633</v>
      </c>
    </row>
    <row r="753" spans="1:89" x14ac:dyDescent="0.25">
      <c r="A753" t="str">
        <f>VLOOKUP($C753,'Tech Pallet'!$A:$J,10,0)</f>
        <v>NOV</v>
      </c>
      <c r="B753" s="30" t="str">
        <f>VLOOKUP(C753,'Tech Pallet'!A:I,3,0)</f>
        <v>BR Minicups</v>
      </c>
      <c r="C753" s="12">
        <f>VLOOKUP($D753,'DU -UCC'!B:C,2,0)</f>
        <v>64989107</v>
      </c>
      <c r="D753" s="94">
        <v>10077567603224</v>
      </c>
      <c r="E753" s="95" t="s">
        <v>385</v>
      </c>
      <c r="S753" s="95">
        <v>1750</v>
      </c>
      <c r="T753" s="95">
        <v>1430</v>
      </c>
      <c r="U753" s="95">
        <v>3076.5581257760659</v>
      </c>
      <c r="V753" s="95">
        <v>2452.8436072992672</v>
      </c>
      <c r="W753" s="95">
        <v>2641.6649517986261</v>
      </c>
      <c r="X753" s="95">
        <v>2380.9747682376665</v>
      </c>
      <c r="Y753" s="95">
        <v>2247.8909679070262</v>
      </c>
      <c r="Z753" s="95">
        <v>2354.3189046732914</v>
      </c>
      <c r="AA753" s="95">
        <v>2020.9209474284291</v>
      </c>
      <c r="AB753" s="95">
        <v>2124.4041910537949</v>
      </c>
      <c r="AC753" s="95">
        <v>2102.9142333077098</v>
      </c>
      <c r="AD753" s="95">
        <v>1452.0031922640392</v>
      </c>
      <c r="AE753" s="23">
        <f t="shared" si="1484"/>
        <v>26034.493889745914</v>
      </c>
      <c r="AF753">
        <f>VLOOKUP($C753,'Tech Pallet'!$A:$I,9,0)</f>
        <v>120</v>
      </c>
      <c r="AG753">
        <f>VLOOKUP($C753,'Tech Pallet'!$A:$H,8,0)</f>
        <v>5.3220000000000003E-3</v>
      </c>
      <c r="AH753" s="25">
        <f t="shared" si="1485"/>
        <v>0</v>
      </c>
      <c r="AI753" s="25">
        <f t="shared" si="1486"/>
        <v>26034.493889745914</v>
      </c>
      <c r="AJ753" s="8">
        <f t="shared" si="1487"/>
        <v>0</v>
      </c>
      <c r="AK753" s="21">
        <f t="shared" si="1488"/>
        <v>0</v>
      </c>
      <c r="AL753" s="20">
        <f t="shared" si="1489"/>
        <v>216.95411574788261</v>
      </c>
      <c r="AM753" s="21">
        <f t="shared" si="1490"/>
        <v>0</v>
      </c>
      <c r="AN753" s="21">
        <f t="shared" si="1491"/>
        <v>0</v>
      </c>
      <c r="AO753" s="21">
        <f t="shared" si="1492"/>
        <v>0</v>
      </c>
      <c r="AP753" s="21">
        <f t="shared" si="1493"/>
        <v>0</v>
      </c>
      <c r="AQ753" s="21">
        <f t="shared" si="1494"/>
        <v>0</v>
      </c>
      <c r="AR753" s="21">
        <f t="shared" si="1495"/>
        <v>0</v>
      </c>
      <c r="AS753" s="21">
        <f t="shared" si="1496"/>
        <v>0</v>
      </c>
      <c r="AT753" s="21">
        <f t="shared" si="1497"/>
        <v>0</v>
      </c>
      <c r="AU753" s="21">
        <f t="shared" si="1498"/>
        <v>0</v>
      </c>
      <c r="AV753" s="21">
        <f t="shared" si="1499"/>
        <v>0</v>
      </c>
      <c r="AW753" s="21">
        <f t="shared" si="1500"/>
        <v>0</v>
      </c>
      <c r="AX753" s="21">
        <f t="shared" si="1501"/>
        <v>0</v>
      </c>
      <c r="AY753" s="21">
        <f t="shared" si="1502"/>
        <v>14.583333333333334</v>
      </c>
      <c r="AZ753" s="21">
        <f t="shared" si="1503"/>
        <v>11.916666666666666</v>
      </c>
      <c r="BA753" s="21">
        <f t="shared" si="1504"/>
        <v>25.637984381467216</v>
      </c>
      <c r="BB753" s="21">
        <f t="shared" si="1505"/>
        <v>20.44036339416056</v>
      </c>
      <c r="BC753" s="21">
        <f t="shared" si="1506"/>
        <v>22.013874598321884</v>
      </c>
      <c r="BD753" s="21">
        <f t="shared" si="1507"/>
        <v>19.841456401980555</v>
      </c>
      <c r="BE753" s="21">
        <f t="shared" si="1508"/>
        <v>18.732424732558552</v>
      </c>
      <c r="BF753" s="21">
        <f t="shared" si="1509"/>
        <v>19.619324205610763</v>
      </c>
      <c r="BG753" s="21">
        <f t="shared" si="1510"/>
        <v>16.84100789523691</v>
      </c>
      <c r="BH753" s="21">
        <f t="shared" si="1511"/>
        <v>17.703368258781623</v>
      </c>
      <c r="BI753" s="21">
        <f t="shared" si="1512"/>
        <v>17.52428527756425</v>
      </c>
      <c r="BJ753" s="21">
        <f t="shared" si="1513"/>
        <v>12.100026602200327</v>
      </c>
      <c r="BK753" s="17">
        <f t="shared" si="1514"/>
        <v>0</v>
      </c>
      <c r="BL753" s="22">
        <f t="shared" si="1515"/>
        <v>0</v>
      </c>
      <c r="BM753" s="22">
        <f t="shared" si="1516"/>
        <v>138.55557648122777</v>
      </c>
      <c r="BN753" s="22">
        <f t="shared" si="1517"/>
        <v>0</v>
      </c>
      <c r="BO753" s="22">
        <f t="shared" si="1518"/>
        <v>0</v>
      </c>
      <c r="BP753" s="22">
        <f t="shared" si="1519"/>
        <v>0</v>
      </c>
      <c r="BQ753" s="22">
        <f t="shared" si="1520"/>
        <v>0</v>
      </c>
      <c r="BR753" s="22">
        <f t="shared" si="1521"/>
        <v>0</v>
      </c>
      <c r="BS753" s="22">
        <f t="shared" si="1522"/>
        <v>0</v>
      </c>
      <c r="BT753" s="22">
        <f t="shared" si="1523"/>
        <v>0</v>
      </c>
      <c r="BU753" s="22">
        <f t="shared" si="1524"/>
        <v>0</v>
      </c>
      <c r="BV753" s="22">
        <f t="shared" si="1525"/>
        <v>0</v>
      </c>
      <c r="BW753" s="22">
        <f t="shared" si="1526"/>
        <v>0</v>
      </c>
      <c r="BX753" s="22">
        <f t="shared" si="1527"/>
        <v>0</v>
      </c>
      <c r="BY753" s="22">
        <f t="shared" si="1528"/>
        <v>0</v>
      </c>
      <c r="BZ753" s="22">
        <f t="shared" si="1529"/>
        <v>9.3135000000000012</v>
      </c>
      <c r="CA753" s="22">
        <f t="shared" si="1530"/>
        <v>7.6104600000000007</v>
      </c>
      <c r="CB753" s="22">
        <f t="shared" si="1531"/>
        <v>16.373442345380223</v>
      </c>
      <c r="CC753" s="22">
        <f t="shared" si="1532"/>
        <v>13.0540336780467</v>
      </c>
      <c r="CD753" s="22">
        <f t="shared" si="1533"/>
        <v>14.05894087347229</v>
      </c>
      <c r="CE753" s="22">
        <f t="shared" si="1534"/>
        <v>12.671547716560863</v>
      </c>
      <c r="CF753" s="22">
        <f t="shared" si="1535"/>
        <v>11.963275731201193</v>
      </c>
      <c r="CG753" s="22">
        <f t="shared" si="1536"/>
        <v>12.529685210671257</v>
      </c>
      <c r="CH753" s="22">
        <f t="shared" si="1537"/>
        <v>10.755341282214101</v>
      </c>
      <c r="CI753" s="22">
        <f t="shared" si="1538"/>
        <v>11.306079104788298</v>
      </c>
      <c r="CJ753" s="22">
        <f t="shared" si="1539"/>
        <v>11.191709549663631</v>
      </c>
      <c r="CK753" s="22">
        <f t="shared" si="1540"/>
        <v>7.7275609892292172</v>
      </c>
    </row>
    <row r="754" spans="1:89" x14ac:dyDescent="0.25">
      <c r="A754" t="str">
        <f>VLOOKUP($C754,'Tech Pallet'!$A:$J,10,0)</f>
        <v>NOV</v>
      </c>
      <c r="B754" s="30" t="str">
        <f>VLOOKUP(C754,'Tech Pallet'!A:I,3,0)</f>
        <v>MBG</v>
      </c>
      <c r="C754" s="12">
        <f>VLOOKUP($D754,'DU -UCC'!B:C,2,0)</f>
        <v>64789261</v>
      </c>
      <c r="D754" s="94">
        <v>10041000054157</v>
      </c>
      <c r="E754" s="95" t="s">
        <v>386</v>
      </c>
      <c r="S754" s="95">
        <v>690</v>
      </c>
      <c r="T754" s="95">
        <v>1635</v>
      </c>
      <c r="U754" s="95">
        <v>1102.9551495349688</v>
      </c>
      <c r="V754" s="95">
        <v>3198.8270781868746</v>
      </c>
      <c r="W754" s="95">
        <v>6376.2413576109475</v>
      </c>
      <c r="X754" s="95">
        <v>4455.9211412541908</v>
      </c>
      <c r="Y754" s="95">
        <v>5929.2461768499461</v>
      </c>
      <c r="Z754" s="95">
        <v>4138.3386428762396</v>
      </c>
      <c r="AA754" s="95">
        <v>3424.1064917086414</v>
      </c>
      <c r="AB754" s="95">
        <v>2338.5511876554629</v>
      </c>
      <c r="AC754" s="95">
        <v>2340.2464191917011</v>
      </c>
      <c r="AD754" s="95">
        <v>1716.9644376193787</v>
      </c>
      <c r="AE754" s="23">
        <f t="shared" si="1484"/>
        <v>37346.398082488347</v>
      </c>
      <c r="AF754">
        <f>VLOOKUP($C754,'Tech Pallet'!$A:$I,9,0)</f>
        <v>225</v>
      </c>
      <c r="AG754">
        <f>VLOOKUP($C754,'Tech Pallet'!$A:$H,8,0)</f>
        <v>2.8319999999999999E-3</v>
      </c>
      <c r="AH754" s="25">
        <f t="shared" si="1485"/>
        <v>0</v>
      </c>
      <c r="AI754" s="25">
        <f t="shared" si="1486"/>
        <v>37346.398082488347</v>
      </c>
      <c r="AJ754" s="8">
        <f t="shared" si="1487"/>
        <v>0</v>
      </c>
      <c r="AK754" s="21">
        <f t="shared" si="1488"/>
        <v>0</v>
      </c>
      <c r="AL754" s="20">
        <f t="shared" si="1489"/>
        <v>165.98399147772599</v>
      </c>
      <c r="AM754" s="21">
        <f t="shared" si="1490"/>
        <v>0</v>
      </c>
      <c r="AN754" s="21">
        <f t="shared" si="1491"/>
        <v>0</v>
      </c>
      <c r="AO754" s="21">
        <f t="shared" si="1492"/>
        <v>0</v>
      </c>
      <c r="AP754" s="21">
        <f t="shared" si="1493"/>
        <v>0</v>
      </c>
      <c r="AQ754" s="21">
        <f t="shared" si="1494"/>
        <v>0</v>
      </c>
      <c r="AR754" s="21">
        <f t="shared" si="1495"/>
        <v>0</v>
      </c>
      <c r="AS754" s="21">
        <f t="shared" si="1496"/>
        <v>0</v>
      </c>
      <c r="AT754" s="21">
        <f t="shared" si="1497"/>
        <v>0</v>
      </c>
      <c r="AU754" s="21">
        <f t="shared" si="1498"/>
        <v>0</v>
      </c>
      <c r="AV754" s="21">
        <f t="shared" si="1499"/>
        <v>0</v>
      </c>
      <c r="AW754" s="21">
        <f t="shared" si="1500"/>
        <v>0</v>
      </c>
      <c r="AX754" s="21">
        <f t="shared" si="1501"/>
        <v>0</v>
      </c>
      <c r="AY754" s="21">
        <f t="shared" si="1502"/>
        <v>3.0666666666666669</v>
      </c>
      <c r="AZ754" s="21">
        <f t="shared" si="1503"/>
        <v>7.2666666666666666</v>
      </c>
      <c r="BA754" s="21">
        <f t="shared" si="1504"/>
        <v>4.902022886822083</v>
      </c>
      <c r="BB754" s="21">
        <f t="shared" si="1505"/>
        <v>14.21700923638611</v>
      </c>
      <c r="BC754" s="21">
        <f t="shared" si="1506"/>
        <v>28.338850478270878</v>
      </c>
      <c r="BD754" s="21">
        <f t="shared" si="1507"/>
        <v>19.804093961129738</v>
      </c>
      <c r="BE754" s="21">
        <f t="shared" si="1508"/>
        <v>26.352205230444206</v>
      </c>
      <c r="BF754" s="21">
        <f t="shared" si="1509"/>
        <v>18.392616190561064</v>
      </c>
      <c r="BG754" s="21">
        <f t="shared" si="1510"/>
        <v>15.218251074260628</v>
      </c>
      <c r="BH754" s="21">
        <f t="shared" si="1511"/>
        <v>10.39356083402428</v>
      </c>
      <c r="BI754" s="21">
        <f t="shared" si="1512"/>
        <v>10.40109519640756</v>
      </c>
      <c r="BJ754" s="21">
        <f t="shared" si="1513"/>
        <v>7.6309530560861276</v>
      </c>
      <c r="BK754" s="17">
        <f t="shared" si="1514"/>
        <v>0</v>
      </c>
      <c r="BL754" s="22">
        <f t="shared" si="1515"/>
        <v>0</v>
      </c>
      <c r="BM754" s="22">
        <f t="shared" si="1516"/>
        <v>105.764999369607</v>
      </c>
      <c r="BN754" s="22">
        <f t="shared" si="1517"/>
        <v>0</v>
      </c>
      <c r="BO754" s="22">
        <f t="shared" si="1518"/>
        <v>0</v>
      </c>
      <c r="BP754" s="22">
        <f t="shared" si="1519"/>
        <v>0</v>
      </c>
      <c r="BQ754" s="22">
        <f t="shared" si="1520"/>
        <v>0</v>
      </c>
      <c r="BR754" s="22">
        <f t="shared" si="1521"/>
        <v>0</v>
      </c>
      <c r="BS754" s="22">
        <f t="shared" si="1522"/>
        <v>0</v>
      </c>
      <c r="BT754" s="22">
        <f t="shared" si="1523"/>
        <v>0</v>
      </c>
      <c r="BU754" s="22">
        <f t="shared" si="1524"/>
        <v>0</v>
      </c>
      <c r="BV754" s="22">
        <f t="shared" si="1525"/>
        <v>0</v>
      </c>
      <c r="BW754" s="22">
        <f t="shared" si="1526"/>
        <v>0</v>
      </c>
      <c r="BX754" s="22">
        <f t="shared" si="1527"/>
        <v>0</v>
      </c>
      <c r="BY754" s="22">
        <f t="shared" si="1528"/>
        <v>0</v>
      </c>
      <c r="BZ754" s="22">
        <f t="shared" si="1529"/>
        <v>1.9540799999999998</v>
      </c>
      <c r="CA754" s="22">
        <f t="shared" si="1530"/>
        <v>4.6303200000000002</v>
      </c>
      <c r="CB754" s="22">
        <f t="shared" si="1531"/>
        <v>3.1235689834830316</v>
      </c>
      <c r="CC754" s="22">
        <f t="shared" si="1532"/>
        <v>9.0590782854252279</v>
      </c>
      <c r="CD754" s="22">
        <f t="shared" si="1533"/>
        <v>18.057515524754201</v>
      </c>
      <c r="CE754" s="22">
        <f t="shared" si="1534"/>
        <v>12.619168672031869</v>
      </c>
      <c r="CF754" s="22">
        <f t="shared" si="1535"/>
        <v>16.791625172839048</v>
      </c>
      <c r="CG754" s="22">
        <f t="shared" si="1536"/>
        <v>11.71977503662551</v>
      </c>
      <c r="CH754" s="22">
        <f t="shared" si="1537"/>
        <v>9.6970695845188715</v>
      </c>
      <c r="CI754" s="22">
        <f t="shared" si="1538"/>
        <v>6.6227769634402707</v>
      </c>
      <c r="CJ754" s="22">
        <f t="shared" si="1539"/>
        <v>6.6275778591508976</v>
      </c>
      <c r="CK754" s="22">
        <f t="shared" si="1540"/>
        <v>4.8624432873380803</v>
      </c>
    </row>
    <row r="755" spans="1:89" x14ac:dyDescent="0.25">
      <c r="A755" t="str">
        <f>VLOOKUP($C755,'Tech Pallet'!$A:$J,10,0)</f>
        <v>PIC</v>
      </c>
      <c r="B755" s="30" t="str">
        <f>VLOOKUP(C755,'Tech Pallet'!A:I,3,0)</f>
        <v>TALENTI</v>
      </c>
      <c r="C755" s="12">
        <f>VLOOKUP($D755,'DU -UCC'!B:C,2,0)</f>
        <v>68860045</v>
      </c>
      <c r="D755" s="94">
        <v>20186852000864</v>
      </c>
      <c r="E755" s="95" t="s">
        <v>387</v>
      </c>
      <c r="S755" s="95">
        <v>1230</v>
      </c>
      <c r="T755" s="95">
        <v>3017</v>
      </c>
      <c r="U755" s="95">
        <v>4674.4458049441455</v>
      </c>
      <c r="V755" s="95">
        <v>5330.0343298408097</v>
      </c>
      <c r="W755" s="95">
        <v>4547.8787858413662</v>
      </c>
      <c r="X755" s="95">
        <v>2991.2765246203849</v>
      </c>
      <c r="Y755" s="95">
        <v>4967.8023748404321</v>
      </c>
      <c r="Z755" s="95">
        <v>7221.0068374183811</v>
      </c>
      <c r="AA755" s="95">
        <v>7510.9784491106093</v>
      </c>
      <c r="AB755" s="95">
        <v>10621.868421356334</v>
      </c>
      <c r="AC755" s="95">
        <v>8175.6004490880732</v>
      </c>
      <c r="AD755" s="95">
        <v>4690.1547848737328</v>
      </c>
      <c r="AE755" s="23">
        <f t="shared" si="1484"/>
        <v>64978.046761934267</v>
      </c>
      <c r="AF755">
        <f>VLOOKUP($C755,'Tech Pallet'!$A:$I,9,0)</f>
        <v>255</v>
      </c>
      <c r="AG755">
        <f>VLOOKUP($C755,'Tech Pallet'!$A:$H,8,0)</f>
        <v>3.7839999999999996E-3</v>
      </c>
      <c r="AH755" s="25">
        <f t="shared" si="1485"/>
        <v>0</v>
      </c>
      <c r="AI755" s="25">
        <f t="shared" si="1486"/>
        <v>64978.046761934267</v>
      </c>
      <c r="AJ755" s="8">
        <f t="shared" si="1487"/>
        <v>0</v>
      </c>
      <c r="AK755" s="21">
        <f t="shared" si="1488"/>
        <v>0</v>
      </c>
      <c r="AL755" s="20">
        <f t="shared" si="1489"/>
        <v>254.81586965464419</v>
      </c>
      <c r="AM755" s="21">
        <f t="shared" si="1490"/>
        <v>0</v>
      </c>
      <c r="AN755" s="21">
        <f t="shared" si="1491"/>
        <v>0</v>
      </c>
      <c r="AO755" s="21">
        <f t="shared" si="1492"/>
        <v>0</v>
      </c>
      <c r="AP755" s="21">
        <f t="shared" si="1493"/>
        <v>0</v>
      </c>
      <c r="AQ755" s="21">
        <f t="shared" si="1494"/>
        <v>0</v>
      </c>
      <c r="AR755" s="21">
        <f t="shared" si="1495"/>
        <v>0</v>
      </c>
      <c r="AS755" s="21">
        <f t="shared" si="1496"/>
        <v>0</v>
      </c>
      <c r="AT755" s="21">
        <f t="shared" si="1497"/>
        <v>0</v>
      </c>
      <c r="AU755" s="21">
        <f t="shared" si="1498"/>
        <v>0</v>
      </c>
      <c r="AV755" s="21">
        <f t="shared" si="1499"/>
        <v>0</v>
      </c>
      <c r="AW755" s="21">
        <f t="shared" si="1500"/>
        <v>0</v>
      </c>
      <c r="AX755" s="21">
        <f t="shared" si="1501"/>
        <v>0</v>
      </c>
      <c r="AY755" s="21">
        <f t="shared" si="1502"/>
        <v>4.8235294117647056</v>
      </c>
      <c r="AZ755" s="21">
        <f t="shared" si="1503"/>
        <v>11.831372549019608</v>
      </c>
      <c r="BA755" s="21">
        <f t="shared" si="1504"/>
        <v>18.331160019388808</v>
      </c>
      <c r="BB755" s="21">
        <f t="shared" si="1505"/>
        <v>20.902095411140429</v>
      </c>
      <c r="BC755" s="21">
        <f t="shared" si="1506"/>
        <v>17.834818768005359</v>
      </c>
      <c r="BD755" s="21">
        <f t="shared" si="1507"/>
        <v>11.730496174981901</v>
      </c>
      <c r="BE755" s="21">
        <f t="shared" si="1508"/>
        <v>19.481577940550714</v>
      </c>
      <c r="BF755" s="21">
        <f t="shared" si="1509"/>
        <v>28.317673872228944</v>
      </c>
      <c r="BG755" s="21">
        <f t="shared" si="1510"/>
        <v>29.454817447492584</v>
      </c>
      <c r="BH755" s="21">
        <f t="shared" si="1511"/>
        <v>41.65438596610327</v>
      </c>
      <c r="BI755" s="21">
        <f t="shared" si="1512"/>
        <v>32.061178231717932</v>
      </c>
      <c r="BJ755" s="21">
        <f t="shared" si="1513"/>
        <v>18.392763862249932</v>
      </c>
      <c r="BK755" s="17">
        <f t="shared" si="1514"/>
        <v>0</v>
      </c>
      <c r="BL755" s="22">
        <f t="shared" si="1515"/>
        <v>0</v>
      </c>
      <c r="BM755" s="22">
        <f t="shared" si="1516"/>
        <v>245.87692894715923</v>
      </c>
      <c r="BN755" s="22">
        <f t="shared" si="1517"/>
        <v>0</v>
      </c>
      <c r="BO755" s="22">
        <f t="shared" si="1518"/>
        <v>0</v>
      </c>
      <c r="BP755" s="22">
        <f t="shared" si="1519"/>
        <v>0</v>
      </c>
      <c r="BQ755" s="22">
        <f t="shared" si="1520"/>
        <v>0</v>
      </c>
      <c r="BR755" s="22">
        <f t="shared" si="1521"/>
        <v>0</v>
      </c>
      <c r="BS755" s="22">
        <f t="shared" si="1522"/>
        <v>0</v>
      </c>
      <c r="BT755" s="22">
        <f t="shared" si="1523"/>
        <v>0</v>
      </c>
      <c r="BU755" s="22">
        <f t="shared" si="1524"/>
        <v>0</v>
      </c>
      <c r="BV755" s="22">
        <f t="shared" si="1525"/>
        <v>0</v>
      </c>
      <c r="BW755" s="22">
        <f t="shared" si="1526"/>
        <v>0</v>
      </c>
      <c r="BX755" s="22">
        <f t="shared" si="1527"/>
        <v>0</v>
      </c>
      <c r="BY755" s="22">
        <f t="shared" si="1528"/>
        <v>0</v>
      </c>
      <c r="BZ755" s="22">
        <f t="shared" si="1529"/>
        <v>4.6543199999999993</v>
      </c>
      <c r="CA755" s="22">
        <f t="shared" si="1530"/>
        <v>11.416327999999998</v>
      </c>
      <c r="CB755" s="22">
        <f t="shared" si="1531"/>
        <v>17.688102925908645</v>
      </c>
      <c r="CC755" s="22">
        <f t="shared" si="1532"/>
        <v>20.168849904117621</v>
      </c>
      <c r="CD755" s="22">
        <f t="shared" si="1533"/>
        <v>17.209173325623727</v>
      </c>
      <c r="CE755" s="22">
        <f t="shared" si="1534"/>
        <v>11.318990369163535</v>
      </c>
      <c r="CF755" s="22">
        <f t="shared" si="1535"/>
        <v>18.798164186396193</v>
      </c>
      <c r="CG755" s="22">
        <f t="shared" si="1536"/>
        <v>27.324289872791152</v>
      </c>
      <c r="CH755" s="22">
        <f t="shared" si="1537"/>
        <v>28.421542451434544</v>
      </c>
      <c r="CI755" s="22">
        <f t="shared" si="1538"/>
        <v>40.193150106412361</v>
      </c>
      <c r="CJ755" s="22">
        <f t="shared" si="1539"/>
        <v>30.936472099349267</v>
      </c>
      <c r="CK755" s="22">
        <f t="shared" si="1540"/>
        <v>17.747545705962203</v>
      </c>
    </row>
    <row r="756" spans="1:89" x14ac:dyDescent="0.25">
      <c r="A756" t="str">
        <f>VLOOKUP($C756,'Tech Pallet'!$A:$J,10,0)</f>
        <v>PIC</v>
      </c>
      <c r="B756" s="30" t="str">
        <f>VLOOKUP(C756,'Tech Pallet'!A:I,3,0)</f>
        <v>TALENTI</v>
      </c>
      <c r="C756" s="12">
        <f>VLOOKUP($D756,'DU -UCC'!B:C,2,0)</f>
        <v>68729649</v>
      </c>
      <c r="D756" s="94">
        <v>10186852001086</v>
      </c>
      <c r="E756" s="95" t="s">
        <v>388</v>
      </c>
      <c r="S756" s="95">
        <v>259</v>
      </c>
      <c r="T756" s="95">
        <v>4129</v>
      </c>
      <c r="U756" s="95">
        <v>194.08552866637365</v>
      </c>
      <c r="V756" s="95">
        <v>138.0984136862933</v>
      </c>
      <c r="W756" s="95">
        <v>113.70621758934423</v>
      </c>
      <c r="X756" s="95">
        <v>264.13943662568971</v>
      </c>
      <c r="Y756" s="95">
        <v>77.880380360229353</v>
      </c>
      <c r="Z756" s="95">
        <v>0</v>
      </c>
      <c r="AA756" s="95">
        <v>160.22546301898385</v>
      </c>
      <c r="AB756" s="95">
        <v>23.98657549130423</v>
      </c>
      <c r="AC756" s="95">
        <v>39.147316211747722</v>
      </c>
      <c r="AD756" s="95">
        <v>0</v>
      </c>
      <c r="AE756" s="23">
        <f t="shared" si="1484"/>
        <v>5399.2693316499672</v>
      </c>
      <c r="AF756">
        <f>VLOOKUP($C756,'Tech Pallet'!$A:$I,9,0)</f>
        <v>255</v>
      </c>
      <c r="AG756">
        <f>VLOOKUP($C756,'Tech Pallet'!$A:$H,8,0)</f>
        <v>3.552E-3</v>
      </c>
      <c r="AH756" s="25">
        <f t="shared" si="1485"/>
        <v>0</v>
      </c>
      <c r="AI756" s="25">
        <f t="shared" si="1486"/>
        <v>5399.2693316499672</v>
      </c>
      <c r="AJ756" s="8">
        <f t="shared" si="1487"/>
        <v>0</v>
      </c>
      <c r="AK756" s="21">
        <f t="shared" si="1488"/>
        <v>0</v>
      </c>
      <c r="AL756" s="20">
        <f t="shared" si="1489"/>
        <v>21.173605222156734</v>
      </c>
      <c r="AM756" s="21">
        <f t="shared" si="1490"/>
        <v>0</v>
      </c>
      <c r="AN756" s="21">
        <f t="shared" si="1491"/>
        <v>0</v>
      </c>
      <c r="AO756" s="21">
        <f t="shared" si="1492"/>
        <v>0</v>
      </c>
      <c r="AP756" s="21">
        <f t="shared" si="1493"/>
        <v>0</v>
      </c>
      <c r="AQ756" s="21">
        <f t="shared" si="1494"/>
        <v>0</v>
      </c>
      <c r="AR756" s="21">
        <f t="shared" si="1495"/>
        <v>0</v>
      </c>
      <c r="AS756" s="21">
        <f t="shared" si="1496"/>
        <v>0</v>
      </c>
      <c r="AT756" s="21">
        <f t="shared" si="1497"/>
        <v>0</v>
      </c>
      <c r="AU756" s="21">
        <f t="shared" si="1498"/>
        <v>0</v>
      </c>
      <c r="AV756" s="21">
        <f t="shared" si="1499"/>
        <v>0</v>
      </c>
      <c r="AW756" s="21">
        <f t="shared" si="1500"/>
        <v>0</v>
      </c>
      <c r="AX756" s="21">
        <f t="shared" si="1501"/>
        <v>0</v>
      </c>
      <c r="AY756" s="21">
        <f t="shared" si="1502"/>
        <v>1.0156862745098039</v>
      </c>
      <c r="AZ756" s="21">
        <f t="shared" si="1503"/>
        <v>16.192156862745097</v>
      </c>
      <c r="BA756" s="21">
        <f t="shared" si="1504"/>
        <v>0.76111972026028885</v>
      </c>
      <c r="BB756" s="21">
        <f t="shared" si="1505"/>
        <v>0.54156240661291488</v>
      </c>
      <c r="BC756" s="21">
        <f t="shared" si="1506"/>
        <v>0.44590673564448718</v>
      </c>
      <c r="BD756" s="21">
        <f t="shared" si="1507"/>
        <v>1.0358409279438812</v>
      </c>
      <c r="BE756" s="21">
        <f t="shared" si="1508"/>
        <v>0.3054132563146249</v>
      </c>
      <c r="BF756" s="21">
        <f t="shared" si="1509"/>
        <v>0</v>
      </c>
      <c r="BG756" s="21">
        <f t="shared" si="1510"/>
        <v>0.6283351490940543</v>
      </c>
      <c r="BH756" s="21">
        <f t="shared" si="1511"/>
        <v>9.4065001926683253E-2</v>
      </c>
      <c r="BI756" s="21">
        <f t="shared" si="1512"/>
        <v>0.15351888710489303</v>
      </c>
      <c r="BJ756" s="21">
        <f t="shared" si="1513"/>
        <v>0</v>
      </c>
      <c r="BK756" s="17">
        <f t="shared" si="1514"/>
        <v>0</v>
      </c>
      <c r="BL756" s="22">
        <f t="shared" si="1515"/>
        <v>0</v>
      </c>
      <c r="BM756" s="22">
        <f t="shared" si="1516"/>
        <v>19.178204666020683</v>
      </c>
      <c r="BN756" s="22">
        <f t="shared" si="1517"/>
        <v>0</v>
      </c>
      <c r="BO756" s="22">
        <f t="shared" si="1518"/>
        <v>0</v>
      </c>
      <c r="BP756" s="22">
        <f t="shared" si="1519"/>
        <v>0</v>
      </c>
      <c r="BQ756" s="22">
        <f t="shared" si="1520"/>
        <v>0</v>
      </c>
      <c r="BR756" s="22">
        <f t="shared" si="1521"/>
        <v>0</v>
      </c>
      <c r="BS756" s="22">
        <f t="shared" si="1522"/>
        <v>0</v>
      </c>
      <c r="BT756" s="22">
        <f t="shared" si="1523"/>
        <v>0</v>
      </c>
      <c r="BU756" s="22">
        <f t="shared" si="1524"/>
        <v>0</v>
      </c>
      <c r="BV756" s="22">
        <f t="shared" si="1525"/>
        <v>0</v>
      </c>
      <c r="BW756" s="22">
        <f t="shared" si="1526"/>
        <v>0</v>
      </c>
      <c r="BX756" s="22">
        <f t="shared" si="1527"/>
        <v>0</v>
      </c>
      <c r="BY756" s="22">
        <f t="shared" si="1528"/>
        <v>0</v>
      </c>
      <c r="BZ756" s="22">
        <f t="shared" si="1529"/>
        <v>0.91996800000000001</v>
      </c>
      <c r="CA756" s="22">
        <f t="shared" si="1530"/>
        <v>14.666208000000001</v>
      </c>
      <c r="CB756" s="22">
        <f t="shared" si="1531"/>
        <v>0.68939179782295923</v>
      </c>
      <c r="CC756" s="22">
        <f t="shared" si="1532"/>
        <v>0.49052556541371378</v>
      </c>
      <c r="CD756" s="22">
        <f t="shared" si="1533"/>
        <v>0.40388448487735074</v>
      </c>
      <c r="CE756" s="22">
        <f t="shared" si="1534"/>
        <v>0.9382232788944499</v>
      </c>
      <c r="CF756" s="22">
        <f t="shared" si="1535"/>
        <v>0.27663111103953464</v>
      </c>
      <c r="CG756" s="22">
        <f t="shared" si="1536"/>
        <v>0</v>
      </c>
      <c r="CH756" s="22">
        <f t="shared" si="1537"/>
        <v>0.5691208446434306</v>
      </c>
      <c r="CI756" s="22">
        <f t="shared" si="1538"/>
        <v>8.5200316145112628E-2</v>
      </c>
      <c r="CJ756" s="22">
        <f t="shared" si="1539"/>
        <v>0.13905126718412791</v>
      </c>
      <c r="CK756" s="22">
        <f t="shared" si="1540"/>
        <v>0</v>
      </c>
    </row>
    <row r="757" spans="1:89" x14ac:dyDescent="0.25">
      <c r="A757" t="str">
        <f>VLOOKUP($C757,'Tech Pallet'!$A:$J,10,0)</f>
        <v>PIC</v>
      </c>
      <c r="B757" s="30" t="str">
        <f>VLOOKUP(C757,'Tech Pallet'!A:I,3,0)</f>
        <v>BJ PTS</v>
      </c>
      <c r="C757" s="12">
        <f>VLOOKUP($D757,'DU -UCC'!B:C,2,0)</f>
        <v>69999270</v>
      </c>
      <c r="D757" s="94">
        <v>10076840674425</v>
      </c>
      <c r="E757" s="95" t="s">
        <v>389</v>
      </c>
      <c r="S757" s="95">
        <v>1877</v>
      </c>
      <c r="T757" s="95">
        <v>1095</v>
      </c>
      <c r="U757" s="95">
        <v>908.16570293337622</v>
      </c>
      <c r="V757" s="95">
        <v>0</v>
      </c>
      <c r="W757" s="95">
        <v>92.623777776135228</v>
      </c>
      <c r="X757" s="95">
        <v>0</v>
      </c>
      <c r="Y757" s="95">
        <v>0</v>
      </c>
      <c r="Z757" s="95">
        <v>0</v>
      </c>
      <c r="AA757" s="95">
        <v>0</v>
      </c>
      <c r="AB757" s="95">
        <v>0</v>
      </c>
      <c r="AC757" s="95">
        <v>0</v>
      </c>
      <c r="AD757" s="95">
        <v>0</v>
      </c>
      <c r="AE757" s="23">
        <f t="shared" si="1484"/>
        <v>3972.7894807095117</v>
      </c>
      <c r="AF757">
        <f>VLOOKUP($C757,'Tech Pallet'!$A:$I,9,0)</f>
        <v>240</v>
      </c>
      <c r="AG757">
        <f>VLOOKUP($C757,'Tech Pallet'!$A:$H,8,0)</f>
        <v>3.7839999999999996E-3</v>
      </c>
      <c r="AH757" s="25">
        <f t="shared" si="1485"/>
        <v>0</v>
      </c>
      <c r="AI757" s="25">
        <f t="shared" si="1486"/>
        <v>3972.7894807095117</v>
      </c>
      <c r="AJ757" s="8">
        <f t="shared" si="1487"/>
        <v>0</v>
      </c>
      <c r="AK757" s="21">
        <f t="shared" si="1488"/>
        <v>0</v>
      </c>
      <c r="AL757" s="20">
        <f t="shared" si="1489"/>
        <v>16.5532895029563</v>
      </c>
      <c r="AM757" s="21">
        <f t="shared" si="1490"/>
        <v>0</v>
      </c>
      <c r="AN757" s="21">
        <f t="shared" si="1491"/>
        <v>0</v>
      </c>
      <c r="AO757" s="21">
        <f t="shared" si="1492"/>
        <v>0</v>
      </c>
      <c r="AP757" s="21">
        <f t="shared" si="1493"/>
        <v>0</v>
      </c>
      <c r="AQ757" s="21">
        <f t="shared" si="1494"/>
        <v>0</v>
      </c>
      <c r="AR757" s="21">
        <f t="shared" si="1495"/>
        <v>0</v>
      </c>
      <c r="AS757" s="21">
        <f t="shared" si="1496"/>
        <v>0</v>
      </c>
      <c r="AT757" s="21">
        <f t="shared" si="1497"/>
        <v>0</v>
      </c>
      <c r="AU757" s="21">
        <f t="shared" si="1498"/>
        <v>0</v>
      </c>
      <c r="AV757" s="21">
        <f t="shared" si="1499"/>
        <v>0</v>
      </c>
      <c r="AW757" s="21">
        <f t="shared" si="1500"/>
        <v>0</v>
      </c>
      <c r="AX757" s="21">
        <f t="shared" si="1501"/>
        <v>0</v>
      </c>
      <c r="AY757" s="21">
        <f t="shared" si="1502"/>
        <v>7.8208333333333337</v>
      </c>
      <c r="AZ757" s="21">
        <f t="shared" si="1503"/>
        <v>4.5625</v>
      </c>
      <c r="BA757" s="21">
        <f t="shared" si="1504"/>
        <v>3.7840237622224011</v>
      </c>
      <c r="BB757" s="21">
        <f t="shared" si="1505"/>
        <v>0</v>
      </c>
      <c r="BC757" s="21">
        <f t="shared" si="1506"/>
        <v>0.38593240740056345</v>
      </c>
      <c r="BD757" s="21">
        <f t="shared" si="1507"/>
        <v>0</v>
      </c>
      <c r="BE757" s="21">
        <f t="shared" si="1508"/>
        <v>0</v>
      </c>
      <c r="BF757" s="21">
        <f t="shared" si="1509"/>
        <v>0</v>
      </c>
      <c r="BG757" s="21">
        <f t="shared" si="1510"/>
        <v>0</v>
      </c>
      <c r="BH757" s="21">
        <f t="shared" si="1511"/>
        <v>0</v>
      </c>
      <c r="BI757" s="21">
        <f t="shared" si="1512"/>
        <v>0</v>
      </c>
      <c r="BJ757" s="21">
        <f t="shared" si="1513"/>
        <v>0</v>
      </c>
      <c r="BK757" s="17">
        <f t="shared" si="1514"/>
        <v>0</v>
      </c>
      <c r="BL757" s="22">
        <f t="shared" si="1515"/>
        <v>0</v>
      </c>
      <c r="BM757" s="22">
        <f t="shared" si="1516"/>
        <v>15.033035395004791</v>
      </c>
      <c r="BN757" s="22">
        <f t="shared" si="1517"/>
        <v>0</v>
      </c>
      <c r="BO757" s="22">
        <f t="shared" si="1518"/>
        <v>0</v>
      </c>
      <c r="BP757" s="22">
        <f t="shared" si="1519"/>
        <v>0</v>
      </c>
      <c r="BQ757" s="22">
        <f t="shared" si="1520"/>
        <v>0</v>
      </c>
      <c r="BR757" s="22">
        <f t="shared" si="1521"/>
        <v>0</v>
      </c>
      <c r="BS757" s="22">
        <f t="shared" si="1522"/>
        <v>0</v>
      </c>
      <c r="BT757" s="22">
        <f t="shared" si="1523"/>
        <v>0</v>
      </c>
      <c r="BU757" s="22">
        <f t="shared" si="1524"/>
        <v>0</v>
      </c>
      <c r="BV757" s="22">
        <f t="shared" si="1525"/>
        <v>0</v>
      </c>
      <c r="BW757" s="22">
        <f t="shared" si="1526"/>
        <v>0</v>
      </c>
      <c r="BX757" s="22">
        <f t="shared" si="1527"/>
        <v>0</v>
      </c>
      <c r="BY757" s="22">
        <f t="shared" si="1528"/>
        <v>0</v>
      </c>
      <c r="BZ757" s="22">
        <f t="shared" si="1529"/>
        <v>7.1025679999999989</v>
      </c>
      <c r="CA757" s="22">
        <f t="shared" si="1530"/>
        <v>4.1434799999999994</v>
      </c>
      <c r="CB757" s="22">
        <f t="shared" si="1531"/>
        <v>3.4364990198998955</v>
      </c>
      <c r="CC757" s="22">
        <f t="shared" si="1532"/>
        <v>0</v>
      </c>
      <c r="CD757" s="22">
        <f t="shared" si="1533"/>
        <v>0.35048837510489567</v>
      </c>
      <c r="CE757" s="22">
        <f t="shared" si="1534"/>
        <v>0</v>
      </c>
      <c r="CF757" s="22">
        <f t="shared" si="1535"/>
        <v>0</v>
      </c>
      <c r="CG757" s="22">
        <f t="shared" si="1536"/>
        <v>0</v>
      </c>
      <c r="CH757" s="22">
        <f t="shared" si="1537"/>
        <v>0</v>
      </c>
      <c r="CI757" s="22">
        <f t="shared" si="1538"/>
        <v>0</v>
      </c>
      <c r="CJ757" s="22">
        <f t="shared" si="1539"/>
        <v>0</v>
      </c>
      <c r="CK757" s="22">
        <f t="shared" si="1540"/>
        <v>0</v>
      </c>
    </row>
    <row r="758" spans="1:89" x14ac:dyDescent="0.25">
      <c r="A758" t="str">
        <f>VLOOKUP($C758,'Tech Pallet'!$A:$J,10,0)</f>
        <v>PIC</v>
      </c>
      <c r="B758" s="30" t="str">
        <f>VLOOKUP(C758,'Tech Pallet'!A:I,3,0)</f>
        <v>Talenti</v>
      </c>
      <c r="C758" s="12">
        <f>VLOOKUP($D758,'DU -UCC'!B:C,2,0)</f>
        <v>64369043</v>
      </c>
      <c r="D758" s="94">
        <v>10186852001604</v>
      </c>
      <c r="E758" s="95" t="s">
        <v>390</v>
      </c>
      <c r="S758" s="95">
        <v>4455</v>
      </c>
      <c r="T758" s="95">
        <v>6255</v>
      </c>
      <c r="U758" s="95">
        <v>9132.0047825346646</v>
      </c>
      <c r="V758" s="95">
        <v>8163.9682935518658</v>
      </c>
      <c r="W758" s="95">
        <v>7856.2381434290246</v>
      </c>
      <c r="X758" s="95">
        <v>9560.9647547315435</v>
      </c>
      <c r="Y758" s="95">
        <v>6815.2337316402291</v>
      </c>
      <c r="Z758" s="95">
        <v>6081.6601072929943</v>
      </c>
      <c r="AA758" s="95">
        <v>6886.2341249956517</v>
      </c>
      <c r="AB758" s="95">
        <v>6420.6770059543142</v>
      </c>
      <c r="AC758" s="95">
        <v>5931.2405873248572</v>
      </c>
      <c r="AD758" s="95">
        <v>3209.4413796430586</v>
      </c>
      <c r="AE758" s="23">
        <f t="shared" si="1484"/>
        <v>80767.662911098203</v>
      </c>
      <c r="AF758">
        <f>VLOOKUP($C758,'Tech Pallet'!$A:$I,9,0)</f>
        <v>255</v>
      </c>
      <c r="AG758">
        <f>VLOOKUP($C758,'Tech Pallet'!$A:$H,8,0)</f>
        <v>3.552E-3</v>
      </c>
      <c r="AH758" s="25">
        <f t="shared" si="1485"/>
        <v>0</v>
      </c>
      <c r="AI758" s="25">
        <f t="shared" si="1486"/>
        <v>80767.662911098203</v>
      </c>
      <c r="AJ758" s="8">
        <f t="shared" si="1487"/>
        <v>0</v>
      </c>
      <c r="AK758" s="21">
        <f t="shared" si="1488"/>
        <v>0</v>
      </c>
      <c r="AL758" s="20">
        <f t="shared" si="1489"/>
        <v>316.73593298469882</v>
      </c>
      <c r="AM758" s="21">
        <f t="shared" si="1490"/>
        <v>0</v>
      </c>
      <c r="AN758" s="21">
        <f t="shared" si="1491"/>
        <v>0</v>
      </c>
      <c r="AO758" s="21">
        <f t="shared" si="1492"/>
        <v>0</v>
      </c>
      <c r="AP758" s="21">
        <f t="shared" si="1493"/>
        <v>0</v>
      </c>
      <c r="AQ758" s="21">
        <f t="shared" si="1494"/>
        <v>0</v>
      </c>
      <c r="AR758" s="21">
        <f t="shared" si="1495"/>
        <v>0</v>
      </c>
      <c r="AS758" s="21">
        <f t="shared" si="1496"/>
        <v>0</v>
      </c>
      <c r="AT758" s="21">
        <f t="shared" si="1497"/>
        <v>0</v>
      </c>
      <c r="AU758" s="21">
        <f t="shared" si="1498"/>
        <v>0</v>
      </c>
      <c r="AV758" s="21">
        <f t="shared" si="1499"/>
        <v>0</v>
      </c>
      <c r="AW758" s="21">
        <f t="shared" si="1500"/>
        <v>0</v>
      </c>
      <c r="AX758" s="21">
        <f t="shared" si="1501"/>
        <v>0</v>
      </c>
      <c r="AY758" s="21">
        <f t="shared" si="1502"/>
        <v>17.470588235294116</v>
      </c>
      <c r="AZ758" s="21">
        <f t="shared" si="1503"/>
        <v>24.529411764705884</v>
      </c>
      <c r="BA758" s="21">
        <f t="shared" si="1504"/>
        <v>35.811783460920253</v>
      </c>
      <c r="BB758" s="21">
        <f t="shared" si="1505"/>
        <v>32.015561935497516</v>
      </c>
      <c r="BC758" s="21">
        <f t="shared" si="1506"/>
        <v>30.808777033054998</v>
      </c>
      <c r="BD758" s="21">
        <f t="shared" si="1507"/>
        <v>37.493979430319776</v>
      </c>
      <c r="BE758" s="21">
        <f t="shared" si="1508"/>
        <v>26.726406790745997</v>
      </c>
      <c r="BF758" s="21">
        <f t="shared" si="1509"/>
        <v>23.849647479580369</v>
      </c>
      <c r="BG758" s="21">
        <f t="shared" si="1510"/>
        <v>27.004839705865301</v>
      </c>
      <c r="BH758" s="21">
        <f t="shared" si="1511"/>
        <v>25.179125513546332</v>
      </c>
      <c r="BI758" s="21">
        <f t="shared" si="1512"/>
        <v>23.259767009117088</v>
      </c>
      <c r="BJ758" s="21">
        <f t="shared" si="1513"/>
        <v>12.58604462605121</v>
      </c>
      <c r="BK758" s="17">
        <f t="shared" si="1514"/>
        <v>0</v>
      </c>
      <c r="BL758" s="22">
        <f t="shared" si="1515"/>
        <v>0</v>
      </c>
      <c r="BM758" s="22">
        <f t="shared" si="1516"/>
        <v>286.88673866022083</v>
      </c>
      <c r="BN758" s="22">
        <f t="shared" si="1517"/>
        <v>0</v>
      </c>
      <c r="BO758" s="22">
        <f t="shared" si="1518"/>
        <v>0</v>
      </c>
      <c r="BP758" s="22">
        <f t="shared" si="1519"/>
        <v>0</v>
      </c>
      <c r="BQ758" s="22">
        <f t="shared" si="1520"/>
        <v>0</v>
      </c>
      <c r="BR758" s="22">
        <f t="shared" si="1521"/>
        <v>0</v>
      </c>
      <c r="BS758" s="22">
        <f t="shared" si="1522"/>
        <v>0</v>
      </c>
      <c r="BT758" s="22">
        <f t="shared" si="1523"/>
        <v>0</v>
      </c>
      <c r="BU758" s="22">
        <f t="shared" si="1524"/>
        <v>0</v>
      </c>
      <c r="BV758" s="22">
        <f t="shared" si="1525"/>
        <v>0</v>
      </c>
      <c r="BW758" s="22">
        <f t="shared" si="1526"/>
        <v>0</v>
      </c>
      <c r="BX758" s="22">
        <f t="shared" si="1527"/>
        <v>0</v>
      </c>
      <c r="BY758" s="22">
        <f t="shared" si="1528"/>
        <v>0</v>
      </c>
      <c r="BZ758" s="22">
        <f t="shared" si="1529"/>
        <v>15.824160000000001</v>
      </c>
      <c r="CA758" s="22">
        <f t="shared" si="1530"/>
        <v>22.217760000000002</v>
      </c>
      <c r="CB758" s="22">
        <f t="shared" si="1531"/>
        <v>32.436880987563129</v>
      </c>
      <c r="CC758" s="22">
        <f t="shared" si="1532"/>
        <v>28.998415378696226</v>
      </c>
      <c r="CD758" s="22">
        <f t="shared" si="1533"/>
        <v>27.905357885459896</v>
      </c>
      <c r="CE758" s="22">
        <f t="shared" si="1534"/>
        <v>33.960546808806441</v>
      </c>
      <c r="CF758" s="22">
        <f t="shared" si="1535"/>
        <v>24.207710214786093</v>
      </c>
      <c r="CG758" s="22">
        <f t="shared" si="1536"/>
        <v>21.602056701104715</v>
      </c>
      <c r="CH758" s="22">
        <f t="shared" si="1537"/>
        <v>24.459903611984554</v>
      </c>
      <c r="CI758" s="22">
        <f t="shared" si="1538"/>
        <v>22.806244725149725</v>
      </c>
      <c r="CJ758" s="22">
        <f t="shared" si="1539"/>
        <v>21.067766566177895</v>
      </c>
      <c r="CK758" s="22">
        <f t="shared" si="1540"/>
        <v>11.399935780492145</v>
      </c>
    </row>
    <row r="759" spans="1:89" x14ac:dyDescent="0.25">
      <c r="A759" t="str">
        <f>VLOOKUP($C759,'Tech Pallet'!$A:$J,10,0)</f>
        <v>PIC</v>
      </c>
      <c r="B759" s="30" t="str">
        <f>VLOOKUP(C759,'Tech Pallet'!A:I,3,0)</f>
        <v>BJ PTS</v>
      </c>
      <c r="C759" s="12">
        <f>VLOOKUP($D759,'DU -UCC'!B:C,2,0)</f>
        <v>84138392</v>
      </c>
      <c r="D759" s="94">
        <v>10076840298614</v>
      </c>
      <c r="E759" s="95" t="s">
        <v>391</v>
      </c>
      <c r="S759" s="95">
        <v>3895</v>
      </c>
      <c r="T759" s="95">
        <v>5270</v>
      </c>
      <c r="U759" s="95">
        <v>10756.47748220124</v>
      </c>
      <c r="V759" s="95">
        <v>6363.2280645947912</v>
      </c>
      <c r="W759" s="95">
        <v>7072.8691895038237</v>
      </c>
      <c r="X759" s="95">
        <v>9119.7867632043035</v>
      </c>
      <c r="Y759" s="95">
        <v>7216.9660136242601</v>
      </c>
      <c r="Z759" s="95">
        <v>8951.8744944226146</v>
      </c>
      <c r="AA759" s="95">
        <v>7635.7177461466572</v>
      </c>
      <c r="AB759" s="95">
        <v>5775.9663730212487</v>
      </c>
      <c r="AC759" s="95">
        <v>6088.5527409304686</v>
      </c>
      <c r="AD759" s="95">
        <v>5595.304179763416</v>
      </c>
      <c r="AE759" s="23">
        <f t="shared" si="1484"/>
        <v>83741.74304741282</v>
      </c>
      <c r="AF759">
        <f>VLOOKUP($C759,'Tech Pallet'!$A:$I,9,0)</f>
        <v>240</v>
      </c>
      <c r="AG759">
        <f>VLOOKUP($C759,'Tech Pallet'!$A:$H,8,0)</f>
        <v>3.7839999999999996E-3</v>
      </c>
      <c r="AH759" s="25">
        <f t="shared" si="1485"/>
        <v>0</v>
      </c>
      <c r="AI759" s="25">
        <f t="shared" si="1486"/>
        <v>83741.74304741282</v>
      </c>
      <c r="AJ759" s="8">
        <f t="shared" si="1487"/>
        <v>0</v>
      </c>
      <c r="AK759" s="21">
        <f t="shared" si="1488"/>
        <v>0</v>
      </c>
      <c r="AL759" s="20">
        <f t="shared" si="1489"/>
        <v>348.9239293642201</v>
      </c>
      <c r="AM759" s="21">
        <f t="shared" si="1490"/>
        <v>0</v>
      </c>
      <c r="AN759" s="21">
        <f t="shared" si="1491"/>
        <v>0</v>
      </c>
      <c r="AO759" s="21">
        <f t="shared" si="1492"/>
        <v>0</v>
      </c>
      <c r="AP759" s="21">
        <f t="shared" si="1493"/>
        <v>0</v>
      </c>
      <c r="AQ759" s="21">
        <f t="shared" si="1494"/>
        <v>0</v>
      </c>
      <c r="AR759" s="21">
        <f t="shared" si="1495"/>
        <v>0</v>
      </c>
      <c r="AS759" s="21">
        <f t="shared" si="1496"/>
        <v>0</v>
      </c>
      <c r="AT759" s="21">
        <f t="shared" si="1497"/>
        <v>0</v>
      </c>
      <c r="AU759" s="21">
        <f t="shared" si="1498"/>
        <v>0</v>
      </c>
      <c r="AV759" s="21">
        <f t="shared" si="1499"/>
        <v>0</v>
      </c>
      <c r="AW759" s="21">
        <f t="shared" si="1500"/>
        <v>0</v>
      </c>
      <c r="AX759" s="21">
        <f t="shared" si="1501"/>
        <v>0</v>
      </c>
      <c r="AY759" s="21">
        <f t="shared" si="1502"/>
        <v>16.229166666666668</v>
      </c>
      <c r="AZ759" s="21">
        <f t="shared" si="1503"/>
        <v>21.958333333333332</v>
      </c>
      <c r="BA759" s="21">
        <f t="shared" si="1504"/>
        <v>44.818656175838505</v>
      </c>
      <c r="BB759" s="21">
        <f t="shared" si="1505"/>
        <v>26.513450269144965</v>
      </c>
      <c r="BC759" s="21">
        <f t="shared" si="1506"/>
        <v>29.470288289599264</v>
      </c>
      <c r="BD759" s="21">
        <f t="shared" si="1507"/>
        <v>37.999111513351266</v>
      </c>
      <c r="BE759" s="21">
        <f t="shared" si="1508"/>
        <v>30.070691723434418</v>
      </c>
      <c r="BF759" s="21">
        <f t="shared" si="1509"/>
        <v>37.299477060094226</v>
      </c>
      <c r="BG759" s="21">
        <f t="shared" si="1510"/>
        <v>31.815490608944405</v>
      </c>
      <c r="BH759" s="21">
        <f t="shared" si="1511"/>
        <v>24.066526554255201</v>
      </c>
      <c r="BI759" s="21">
        <f t="shared" si="1512"/>
        <v>25.368969753876954</v>
      </c>
      <c r="BJ759" s="21">
        <f t="shared" si="1513"/>
        <v>23.3137674156809</v>
      </c>
      <c r="BK759" s="17">
        <f t="shared" si="1514"/>
        <v>0</v>
      </c>
      <c r="BL759" s="22">
        <f t="shared" si="1515"/>
        <v>0</v>
      </c>
      <c r="BM759" s="22">
        <f t="shared" si="1516"/>
        <v>316.87875569141005</v>
      </c>
      <c r="BN759" s="22">
        <f t="shared" si="1517"/>
        <v>0</v>
      </c>
      <c r="BO759" s="22">
        <f t="shared" si="1518"/>
        <v>0</v>
      </c>
      <c r="BP759" s="22">
        <f t="shared" si="1519"/>
        <v>0</v>
      </c>
      <c r="BQ759" s="22">
        <f t="shared" si="1520"/>
        <v>0</v>
      </c>
      <c r="BR759" s="22">
        <f t="shared" si="1521"/>
        <v>0</v>
      </c>
      <c r="BS759" s="22">
        <f t="shared" si="1522"/>
        <v>0</v>
      </c>
      <c r="BT759" s="22">
        <f t="shared" si="1523"/>
        <v>0</v>
      </c>
      <c r="BU759" s="22">
        <f t="shared" si="1524"/>
        <v>0</v>
      </c>
      <c r="BV759" s="22">
        <f t="shared" si="1525"/>
        <v>0</v>
      </c>
      <c r="BW759" s="22">
        <f t="shared" si="1526"/>
        <v>0</v>
      </c>
      <c r="BX759" s="22">
        <f t="shared" si="1527"/>
        <v>0</v>
      </c>
      <c r="BY759" s="22">
        <f t="shared" si="1528"/>
        <v>0</v>
      </c>
      <c r="BZ759" s="22">
        <f t="shared" si="1529"/>
        <v>14.738679999999999</v>
      </c>
      <c r="CA759" s="22">
        <f t="shared" si="1530"/>
        <v>19.941679999999998</v>
      </c>
      <c r="CB759" s="22">
        <f t="shared" si="1531"/>
        <v>40.702510792649491</v>
      </c>
      <c r="CC759" s="22">
        <f t="shared" si="1532"/>
        <v>24.078454996426686</v>
      </c>
      <c r="CD759" s="22">
        <f t="shared" si="1533"/>
        <v>26.763737013082466</v>
      </c>
      <c r="CE759" s="22">
        <f t="shared" si="1534"/>
        <v>34.509273111965079</v>
      </c>
      <c r="CF759" s="22">
        <f t="shared" si="1535"/>
        <v>27.308999395554196</v>
      </c>
      <c r="CG759" s="22">
        <f t="shared" si="1536"/>
        <v>33.873893086895173</v>
      </c>
      <c r="CH759" s="22">
        <f t="shared" si="1537"/>
        <v>28.893555951418946</v>
      </c>
      <c r="CI759" s="22">
        <f t="shared" si="1538"/>
        <v>21.856256755512401</v>
      </c>
      <c r="CJ759" s="22">
        <f t="shared" si="1539"/>
        <v>23.039083571680891</v>
      </c>
      <c r="CK759" s="22">
        <f t="shared" si="1540"/>
        <v>21.172631016224763</v>
      </c>
    </row>
    <row r="760" spans="1:89" x14ac:dyDescent="0.25">
      <c r="A760" t="str">
        <f>VLOOKUP($C760,'Tech Pallet'!$A:$J,10,0)</f>
        <v>NOV</v>
      </c>
      <c r="B760" s="30" t="str">
        <f>VLOOKUP(C760,'Tech Pallet'!A:I,3,0)</f>
        <v>Yasso Poppables</v>
      </c>
      <c r="C760" s="12">
        <f>VLOOKUP($D760,'DU -UCC'!B:C,2,0)</f>
        <v>64326407</v>
      </c>
      <c r="D760" s="94">
        <v>10851035003026</v>
      </c>
      <c r="E760" s="95" t="s">
        <v>392</v>
      </c>
      <c r="S760" s="95">
        <v>420</v>
      </c>
      <c r="T760" s="95">
        <v>940</v>
      </c>
      <c r="U760" s="95">
        <v>1284.4263598211057</v>
      </c>
      <c r="V760" s="95">
        <v>1336.7260148276655</v>
      </c>
      <c r="W760" s="95">
        <v>1166.4216608556867</v>
      </c>
      <c r="X760" s="95">
        <v>928.81546117493951</v>
      </c>
      <c r="Y760" s="95">
        <v>1029.1876002364918</v>
      </c>
      <c r="Z760" s="95">
        <v>1206.1057309185508</v>
      </c>
      <c r="AA760" s="95">
        <v>1163.8301084997022</v>
      </c>
      <c r="AB760" s="95">
        <v>1930.9735821138072</v>
      </c>
      <c r="AC760" s="95">
        <v>1101.326260363059</v>
      </c>
      <c r="AD760" s="95">
        <v>978.17626036305899</v>
      </c>
      <c r="AE760" s="23">
        <f t="shared" si="1484"/>
        <v>13485.989039174068</v>
      </c>
      <c r="AF760">
        <f>VLOOKUP($C760,'Tech Pallet'!$A:$I,9,0)</f>
        <v>200</v>
      </c>
      <c r="AG760">
        <f>VLOOKUP($C760,'Tech Pallet'!$A:$H,8,0)</f>
        <v>2.0200000000000001E-3</v>
      </c>
      <c r="AH760" s="25">
        <f t="shared" si="1485"/>
        <v>0</v>
      </c>
      <c r="AI760" s="25">
        <f t="shared" si="1486"/>
        <v>13485.989039174068</v>
      </c>
      <c r="AJ760" s="8">
        <f t="shared" si="1487"/>
        <v>0</v>
      </c>
      <c r="AK760" s="21">
        <f t="shared" si="1488"/>
        <v>0</v>
      </c>
      <c r="AL760" s="20">
        <f t="shared" si="1489"/>
        <v>67.429945195870346</v>
      </c>
      <c r="AM760" s="21">
        <f t="shared" si="1490"/>
        <v>0</v>
      </c>
      <c r="AN760" s="21">
        <f t="shared" si="1491"/>
        <v>0</v>
      </c>
      <c r="AO760" s="21">
        <f t="shared" si="1492"/>
        <v>0</v>
      </c>
      <c r="AP760" s="21">
        <f t="shared" si="1493"/>
        <v>0</v>
      </c>
      <c r="AQ760" s="21">
        <f t="shared" si="1494"/>
        <v>0</v>
      </c>
      <c r="AR760" s="21">
        <f t="shared" si="1495"/>
        <v>0</v>
      </c>
      <c r="AS760" s="21">
        <f t="shared" si="1496"/>
        <v>0</v>
      </c>
      <c r="AT760" s="21">
        <f t="shared" si="1497"/>
        <v>0</v>
      </c>
      <c r="AU760" s="21">
        <f t="shared" si="1498"/>
        <v>0</v>
      </c>
      <c r="AV760" s="21">
        <f t="shared" si="1499"/>
        <v>0</v>
      </c>
      <c r="AW760" s="21">
        <f t="shared" si="1500"/>
        <v>0</v>
      </c>
      <c r="AX760" s="21">
        <f t="shared" si="1501"/>
        <v>0</v>
      </c>
      <c r="AY760" s="21">
        <f t="shared" si="1502"/>
        <v>2.1</v>
      </c>
      <c r="AZ760" s="21">
        <f t="shared" si="1503"/>
        <v>4.7</v>
      </c>
      <c r="BA760" s="21">
        <f t="shared" si="1504"/>
        <v>6.4221317991055287</v>
      </c>
      <c r="BB760" s="21">
        <f t="shared" si="1505"/>
        <v>6.6836300741383274</v>
      </c>
      <c r="BC760" s="21">
        <f t="shared" si="1506"/>
        <v>5.8321083042784334</v>
      </c>
      <c r="BD760" s="21">
        <f t="shared" si="1507"/>
        <v>4.6440773058746974</v>
      </c>
      <c r="BE760" s="21">
        <f t="shared" si="1508"/>
        <v>5.1459380011824587</v>
      </c>
      <c r="BF760" s="21">
        <f t="shared" si="1509"/>
        <v>6.0305286545927537</v>
      </c>
      <c r="BG760" s="21">
        <f t="shared" si="1510"/>
        <v>5.8191505424985106</v>
      </c>
      <c r="BH760" s="21">
        <f t="shared" si="1511"/>
        <v>9.6548679105690365</v>
      </c>
      <c r="BI760" s="21">
        <f t="shared" si="1512"/>
        <v>5.506631301815295</v>
      </c>
      <c r="BJ760" s="21">
        <f t="shared" si="1513"/>
        <v>4.8908813018152948</v>
      </c>
      <c r="BK760" s="17">
        <f t="shared" si="1514"/>
        <v>0</v>
      </c>
      <c r="BL760" s="22">
        <f t="shared" si="1515"/>
        <v>0</v>
      </c>
      <c r="BM760" s="22">
        <f t="shared" si="1516"/>
        <v>27.241697859131619</v>
      </c>
      <c r="BN760" s="22">
        <f t="shared" si="1517"/>
        <v>0</v>
      </c>
      <c r="BO760" s="22">
        <f t="shared" si="1518"/>
        <v>0</v>
      </c>
      <c r="BP760" s="22">
        <f t="shared" si="1519"/>
        <v>0</v>
      </c>
      <c r="BQ760" s="22">
        <f t="shared" si="1520"/>
        <v>0</v>
      </c>
      <c r="BR760" s="22">
        <f t="shared" si="1521"/>
        <v>0</v>
      </c>
      <c r="BS760" s="22">
        <f t="shared" si="1522"/>
        <v>0</v>
      </c>
      <c r="BT760" s="22">
        <f t="shared" si="1523"/>
        <v>0</v>
      </c>
      <c r="BU760" s="22">
        <f t="shared" si="1524"/>
        <v>0</v>
      </c>
      <c r="BV760" s="22">
        <f t="shared" si="1525"/>
        <v>0</v>
      </c>
      <c r="BW760" s="22">
        <f t="shared" si="1526"/>
        <v>0</v>
      </c>
      <c r="BX760" s="22">
        <f t="shared" si="1527"/>
        <v>0</v>
      </c>
      <c r="BY760" s="22">
        <f t="shared" si="1528"/>
        <v>0</v>
      </c>
      <c r="BZ760" s="22">
        <f t="shared" si="1529"/>
        <v>0.84840000000000004</v>
      </c>
      <c r="CA760" s="22">
        <f t="shared" si="1530"/>
        <v>1.8988</v>
      </c>
      <c r="CB760" s="22">
        <f t="shared" si="1531"/>
        <v>2.5945412468386335</v>
      </c>
      <c r="CC760" s="22">
        <f t="shared" si="1532"/>
        <v>2.7001865499518845</v>
      </c>
      <c r="CD760" s="22">
        <f t="shared" si="1533"/>
        <v>2.3561717549284871</v>
      </c>
      <c r="CE760" s="22">
        <f t="shared" si="1534"/>
        <v>1.876207231573378</v>
      </c>
      <c r="CF760" s="22">
        <f t="shared" si="1535"/>
        <v>2.0789589524777137</v>
      </c>
      <c r="CG760" s="22">
        <f t="shared" si="1536"/>
        <v>2.4363335764554725</v>
      </c>
      <c r="CH760" s="22">
        <f t="shared" si="1537"/>
        <v>2.3509368191693985</v>
      </c>
      <c r="CI760" s="22">
        <f t="shared" si="1538"/>
        <v>3.9005666358698909</v>
      </c>
      <c r="CJ760" s="22">
        <f t="shared" si="1539"/>
        <v>2.2246790459333794</v>
      </c>
      <c r="CK760" s="22">
        <f t="shared" si="1540"/>
        <v>1.9759160459333793</v>
      </c>
    </row>
    <row r="761" spans="1:89" x14ac:dyDescent="0.25">
      <c r="A761" t="str">
        <f>VLOOKUP($C761,'Tech Pallet'!$A:$J,10,0)</f>
        <v>NOV</v>
      </c>
      <c r="B761" s="30" t="str">
        <f>VLOOKUP(C761,'Tech Pallet'!A:I,3,0)</f>
        <v>MBG</v>
      </c>
      <c r="C761" s="12">
        <f>VLOOKUP($D761,'DU -UCC'!B:C,2,0)</f>
        <v>69983248</v>
      </c>
      <c r="D761" s="94">
        <v>10041000007689</v>
      </c>
      <c r="E761" s="95" t="s">
        <v>393</v>
      </c>
      <c r="S761" s="95">
        <v>1395</v>
      </c>
      <c r="T761" s="95">
        <v>2295</v>
      </c>
      <c r="U761" s="95">
        <v>1979.4613431431687</v>
      </c>
      <c r="V761" s="95">
        <v>4344.0165997226295</v>
      </c>
      <c r="W761" s="95">
        <v>6034.6686892165499</v>
      </c>
      <c r="X761" s="95">
        <v>5541.9541975622506</v>
      </c>
      <c r="Y761" s="95">
        <v>6244.8099406221372</v>
      </c>
      <c r="Z761" s="95">
        <v>4029.0551039104075</v>
      </c>
      <c r="AA761" s="95">
        <v>4961.2837270015098</v>
      </c>
      <c r="AB761" s="95">
        <v>3407.9539422435414</v>
      </c>
      <c r="AC761" s="95">
        <v>3170.7078411887228</v>
      </c>
      <c r="AD761" s="95">
        <v>2000.7423895104657</v>
      </c>
      <c r="AE761" s="23">
        <f t="shared" si="1484"/>
        <v>45404.653774121383</v>
      </c>
      <c r="AF761">
        <f>VLOOKUP($C761,'Tech Pallet'!$A:$I,9,0)</f>
        <v>225</v>
      </c>
      <c r="AG761">
        <f>VLOOKUP($C761,'Tech Pallet'!$A:$H,8,0)</f>
        <v>2.8319999999999999E-3</v>
      </c>
      <c r="AH761" s="25">
        <f t="shared" si="1485"/>
        <v>0</v>
      </c>
      <c r="AI761" s="25">
        <f t="shared" si="1486"/>
        <v>45404.653774121383</v>
      </c>
      <c r="AJ761" s="8">
        <f t="shared" si="1487"/>
        <v>0</v>
      </c>
      <c r="AK761" s="21">
        <f t="shared" si="1488"/>
        <v>0</v>
      </c>
      <c r="AL761" s="20">
        <f t="shared" si="1489"/>
        <v>201.79846121831727</v>
      </c>
      <c r="AM761" s="21">
        <f t="shared" si="1490"/>
        <v>0</v>
      </c>
      <c r="AN761" s="21">
        <f t="shared" si="1491"/>
        <v>0</v>
      </c>
      <c r="AO761" s="21">
        <f t="shared" si="1492"/>
        <v>0</v>
      </c>
      <c r="AP761" s="21">
        <f t="shared" si="1493"/>
        <v>0</v>
      </c>
      <c r="AQ761" s="21">
        <f t="shared" si="1494"/>
        <v>0</v>
      </c>
      <c r="AR761" s="21">
        <f t="shared" si="1495"/>
        <v>0</v>
      </c>
      <c r="AS761" s="21">
        <f t="shared" si="1496"/>
        <v>0</v>
      </c>
      <c r="AT761" s="21">
        <f t="shared" si="1497"/>
        <v>0</v>
      </c>
      <c r="AU761" s="21">
        <f t="shared" si="1498"/>
        <v>0</v>
      </c>
      <c r="AV761" s="21">
        <f t="shared" si="1499"/>
        <v>0</v>
      </c>
      <c r="AW761" s="21">
        <f t="shared" si="1500"/>
        <v>0</v>
      </c>
      <c r="AX761" s="21">
        <f t="shared" si="1501"/>
        <v>0</v>
      </c>
      <c r="AY761" s="21">
        <f t="shared" si="1502"/>
        <v>6.2</v>
      </c>
      <c r="AZ761" s="21">
        <f t="shared" si="1503"/>
        <v>10.199999999999999</v>
      </c>
      <c r="BA761" s="21">
        <f t="shared" si="1504"/>
        <v>8.7976059695251951</v>
      </c>
      <c r="BB761" s="21">
        <f t="shared" si="1505"/>
        <v>19.306740443211687</v>
      </c>
      <c r="BC761" s="21">
        <f t="shared" si="1506"/>
        <v>26.820749729851332</v>
      </c>
      <c r="BD761" s="21">
        <f t="shared" si="1507"/>
        <v>24.630907544721115</v>
      </c>
      <c r="BE761" s="21">
        <f t="shared" si="1508"/>
        <v>27.754710847209498</v>
      </c>
      <c r="BF761" s="21">
        <f t="shared" si="1509"/>
        <v>17.906911572935144</v>
      </c>
      <c r="BG761" s="21">
        <f t="shared" si="1510"/>
        <v>22.050149897784486</v>
      </c>
      <c r="BH761" s="21">
        <f t="shared" si="1511"/>
        <v>15.14646196552685</v>
      </c>
      <c r="BI761" s="21">
        <f t="shared" si="1512"/>
        <v>14.092034849727657</v>
      </c>
      <c r="BJ761" s="21">
        <f t="shared" si="1513"/>
        <v>8.8921883978242917</v>
      </c>
      <c r="BK761" s="17">
        <f t="shared" si="1514"/>
        <v>0</v>
      </c>
      <c r="BL761" s="22">
        <f t="shared" si="1515"/>
        <v>0</v>
      </c>
      <c r="BM761" s="22">
        <f t="shared" si="1516"/>
        <v>128.58597948831175</v>
      </c>
      <c r="BN761" s="22">
        <f t="shared" si="1517"/>
        <v>0</v>
      </c>
      <c r="BO761" s="22">
        <f t="shared" si="1518"/>
        <v>0</v>
      </c>
      <c r="BP761" s="22">
        <f t="shared" si="1519"/>
        <v>0</v>
      </c>
      <c r="BQ761" s="22">
        <f t="shared" si="1520"/>
        <v>0</v>
      </c>
      <c r="BR761" s="22">
        <f t="shared" si="1521"/>
        <v>0</v>
      </c>
      <c r="BS761" s="22">
        <f t="shared" si="1522"/>
        <v>0</v>
      </c>
      <c r="BT761" s="22">
        <f t="shared" si="1523"/>
        <v>0</v>
      </c>
      <c r="BU761" s="22">
        <f t="shared" si="1524"/>
        <v>0</v>
      </c>
      <c r="BV761" s="22">
        <f t="shared" si="1525"/>
        <v>0</v>
      </c>
      <c r="BW761" s="22">
        <f t="shared" si="1526"/>
        <v>0</v>
      </c>
      <c r="BX761" s="22">
        <f t="shared" si="1527"/>
        <v>0</v>
      </c>
      <c r="BY761" s="22">
        <f t="shared" si="1528"/>
        <v>0</v>
      </c>
      <c r="BZ761" s="22">
        <f t="shared" si="1529"/>
        <v>3.9506399999999999</v>
      </c>
      <c r="CA761" s="22">
        <f t="shared" si="1530"/>
        <v>6.4994399999999999</v>
      </c>
      <c r="CB761" s="22">
        <f t="shared" si="1531"/>
        <v>5.6058345237814535</v>
      </c>
      <c r="CC761" s="22">
        <f t="shared" si="1532"/>
        <v>12.302255010414486</v>
      </c>
      <c r="CD761" s="22">
        <f t="shared" si="1533"/>
        <v>17.090181727861268</v>
      </c>
      <c r="CE761" s="22">
        <f t="shared" si="1534"/>
        <v>15.694814287496293</v>
      </c>
      <c r="CF761" s="22">
        <f t="shared" si="1535"/>
        <v>17.685301751841891</v>
      </c>
      <c r="CG761" s="22">
        <f t="shared" si="1536"/>
        <v>11.410284054274273</v>
      </c>
      <c r="CH761" s="22">
        <f t="shared" si="1537"/>
        <v>14.050355514868276</v>
      </c>
      <c r="CI761" s="22">
        <f t="shared" si="1538"/>
        <v>9.6513255644337086</v>
      </c>
      <c r="CJ761" s="22">
        <f t="shared" si="1539"/>
        <v>8.9794446062464619</v>
      </c>
      <c r="CK761" s="22">
        <f t="shared" si="1540"/>
        <v>5.666102447093639</v>
      </c>
    </row>
    <row r="762" spans="1:89" x14ac:dyDescent="0.25">
      <c r="A762" t="str">
        <f>VLOOKUP($C762,'Tech Pallet'!$A:$J,10,0)</f>
        <v>NOV</v>
      </c>
      <c r="B762" s="30" t="str">
        <f>VLOOKUP(C762,'Tech Pallet'!A:I,3,0)</f>
        <v>MBG</v>
      </c>
      <c r="C762" s="12">
        <f>VLOOKUP($D762,'DU -UCC'!B:C,2,0)</f>
        <v>68741745</v>
      </c>
      <c r="D762" s="94">
        <v>10077567028652</v>
      </c>
      <c r="E762" s="95" t="s">
        <v>394</v>
      </c>
      <c r="S762" s="95">
        <v>45</v>
      </c>
      <c r="T762" s="95">
        <v>120</v>
      </c>
      <c r="U762" s="95">
        <v>0</v>
      </c>
      <c r="V762" s="95">
        <v>0</v>
      </c>
      <c r="W762" s="95">
        <v>0</v>
      </c>
      <c r="X762" s="95">
        <v>0</v>
      </c>
      <c r="Y762" s="95">
        <v>0</v>
      </c>
      <c r="Z762" s="95">
        <v>0</v>
      </c>
      <c r="AA762" s="95">
        <v>0</v>
      </c>
      <c r="AB762" s="95">
        <v>0</v>
      </c>
      <c r="AC762" s="95">
        <v>0</v>
      </c>
      <c r="AD762" s="95">
        <v>0</v>
      </c>
      <c r="AE762" s="23">
        <f t="shared" si="1484"/>
        <v>165</v>
      </c>
      <c r="AF762">
        <f>VLOOKUP($C762,'Tech Pallet'!$A:$I,9,0)</f>
        <v>225</v>
      </c>
      <c r="AG762">
        <f>VLOOKUP($C762,'Tech Pallet'!$A:$H,8,0)</f>
        <v>2.8319999999999999E-3</v>
      </c>
      <c r="AH762" s="25">
        <f t="shared" si="1485"/>
        <v>0</v>
      </c>
      <c r="AI762" s="25">
        <f t="shared" si="1486"/>
        <v>165</v>
      </c>
      <c r="AJ762" s="8">
        <f t="shared" si="1487"/>
        <v>0</v>
      </c>
      <c r="AK762" s="21">
        <f t="shared" si="1488"/>
        <v>0</v>
      </c>
      <c r="AL762" s="20">
        <f t="shared" si="1489"/>
        <v>0.73333333333333328</v>
      </c>
      <c r="AM762" s="21">
        <f t="shared" si="1490"/>
        <v>0</v>
      </c>
      <c r="AN762" s="21">
        <f t="shared" si="1491"/>
        <v>0</v>
      </c>
      <c r="AO762" s="21">
        <f t="shared" si="1492"/>
        <v>0</v>
      </c>
      <c r="AP762" s="21">
        <f t="shared" si="1493"/>
        <v>0</v>
      </c>
      <c r="AQ762" s="21">
        <f t="shared" si="1494"/>
        <v>0</v>
      </c>
      <c r="AR762" s="21">
        <f t="shared" si="1495"/>
        <v>0</v>
      </c>
      <c r="AS762" s="21">
        <f t="shared" si="1496"/>
        <v>0</v>
      </c>
      <c r="AT762" s="21">
        <f t="shared" si="1497"/>
        <v>0</v>
      </c>
      <c r="AU762" s="21">
        <f t="shared" si="1498"/>
        <v>0</v>
      </c>
      <c r="AV762" s="21">
        <f t="shared" si="1499"/>
        <v>0</v>
      </c>
      <c r="AW762" s="21">
        <f t="shared" si="1500"/>
        <v>0</v>
      </c>
      <c r="AX762" s="21">
        <f t="shared" si="1501"/>
        <v>0</v>
      </c>
      <c r="AY762" s="21">
        <f t="shared" si="1502"/>
        <v>0.2</v>
      </c>
      <c r="AZ762" s="21">
        <f t="shared" si="1503"/>
        <v>0.53333333333333333</v>
      </c>
      <c r="BA762" s="21">
        <f t="shared" si="1504"/>
        <v>0</v>
      </c>
      <c r="BB762" s="21">
        <f t="shared" si="1505"/>
        <v>0</v>
      </c>
      <c r="BC762" s="21">
        <f t="shared" si="1506"/>
        <v>0</v>
      </c>
      <c r="BD762" s="21">
        <f t="shared" si="1507"/>
        <v>0</v>
      </c>
      <c r="BE762" s="21">
        <f t="shared" si="1508"/>
        <v>0</v>
      </c>
      <c r="BF762" s="21">
        <f t="shared" si="1509"/>
        <v>0</v>
      </c>
      <c r="BG762" s="21">
        <f t="shared" si="1510"/>
        <v>0</v>
      </c>
      <c r="BH762" s="21">
        <f t="shared" si="1511"/>
        <v>0</v>
      </c>
      <c r="BI762" s="21">
        <f t="shared" si="1512"/>
        <v>0</v>
      </c>
      <c r="BJ762" s="21">
        <f t="shared" si="1513"/>
        <v>0</v>
      </c>
      <c r="BK762" s="17">
        <f t="shared" si="1514"/>
        <v>0</v>
      </c>
      <c r="BL762" s="22">
        <f t="shared" si="1515"/>
        <v>0</v>
      </c>
      <c r="BM762" s="22">
        <f t="shared" si="1516"/>
        <v>0.46727999999999997</v>
      </c>
      <c r="BN762" s="22">
        <f t="shared" si="1517"/>
        <v>0</v>
      </c>
      <c r="BO762" s="22">
        <f t="shared" si="1518"/>
        <v>0</v>
      </c>
      <c r="BP762" s="22">
        <f t="shared" si="1519"/>
        <v>0</v>
      </c>
      <c r="BQ762" s="22">
        <f t="shared" si="1520"/>
        <v>0</v>
      </c>
      <c r="BR762" s="22">
        <f t="shared" si="1521"/>
        <v>0</v>
      </c>
      <c r="BS762" s="22">
        <f t="shared" si="1522"/>
        <v>0</v>
      </c>
      <c r="BT762" s="22">
        <f t="shared" si="1523"/>
        <v>0</v>
      </c>
      <c r="BU762" s="22">
        <f t="shared" si="1524"/>
        <v>0</v>
      </c>
      <c r="BV762" s="22">
        <f t="shared" si="1525"/>
        <v>0</v>
      </c>
      <c r="BW762" s="22">
        <f t="shared" si="1526"/>
        <v>0</v>
      </c>
      <c r="BX762" s="22">
        <f t="shared" si="1527"/>
        <v>0</v>
      </c>
      <c r="BY762" s="22">
        <f t="shared" si="1528"/>
        <v>0</v>
      </c>
      <c r="BZ762" s="22">
        <f t="shared" si="1529"/>
        <v>0.12744</v>
      </c>
      <c r="CA762" s="22">
        <f t="shared" si="1530"/>
        <v>0.33983999999999998</v>
      </c>
      <c r="CB762" s="22">
        <f t="shared" si="1531"/>
        <v>0</v>
      </c>
      <c r="CC762" s="22">
        <f t="shared" si="1532"/>
        <v>0</v>
      </c>
      <c r="CD762" s="22">
        <f t="shared" si="1533"/>
        <v>0</v>
      </c>
      <c r="CE762" s="22">
        <f t="shared" si="1534"/>
        <v>0</v>
      </c>
      <c r="CF762" s="22">
        <f t="shared" si="1535"/>
        <v>0</v>
      </c>
      <c r="CG762" s="22">
        <f t="shared" si="1536"/>
        <v>0</v>
      </c>
      <c r="CH762" s="22">
        <f t="shared" si="1537"/>
        <v>0</v>
      </c>
      <c r="CI762" s="22">
        <f t="shared" si="1538"/>
        <v>0</v>
      </c>
      <c r="CJ762" s="22">
        <f t="shared" si="1539"/>
        <v>0</v>
      </c>
      <c r="CK762" s="22">
        <f t="shared" si="1540"/>
        <v>0</v>
      </c>
    </row>
    <row r="763" spans="1:89" x14ac:dyDescent="0.25">
      <c r="A763" t="str">
        <f>VLOOKUP($C763,'Tech Pallet'!$A:$J,10,0)</f>
        <v>PIC</v>
      </c>
      <c r="B763" s="30" t="str">
        <f>VLOOKUP(C763,'Tech Pallet'!A:I,3,0)</f>
        <v>BJ PTS</v>
      </c>
      <c r="C763" s="12">
        <f>VLOOKUP($D763,'DU -UCC'!B:C,2,0)</f>
        <v>62697531</v>
      </c>
      <c r="D763" s="94">
        <v>10076840002273</v>
      </c>
      <c r="E763" s="95" t="s">
        <v>395</v>
      </c>
      <c r="S763" s="95">
        <v>1471</v>
      </c>
      <c r="T763" s="95">
        <v>814</v>
      </c>
      <c r="U763" s="95">
        <v>1909.0126794574362</v>
      </c>
      <c r="V763" s="95">
        <v>1722.8316816614076</v>
      </c>
      <c r="W763" s="95">
        <v>1676.9219801438242</v>
      </c>
      <c r="X763" s="95">
        <v>2240.4920647295667</v>
      </c>
      <c r="Y763" s="95">
        <v>2260.110095086266</v>
      </c>
      <c r="Z763" s="95">
        <v>2002.1740378589761</v>
      </c>
      <c r="AA763" s="95">
        <v>2327.9491076990366</v>
      </c>
      <c r="AB763" s="95">
        <v>1733.1623951043478</v>
      </c>
      <c r="AC763" s="95">
        <v>1548.3195142612512</v>
      </c>
      <c r="AD763" s="95">
        <v>1518.6538244354529</v>
      </c>
      <c r="AE763" s="23">
        <f t="shared" si="1484"/>
        <v>21224.627380437567</v>
      </c>
      <c r="AF763">
        <f>VLOOKUP($C763,'Tech Pallet'!$A:$I,9,0)</f>
        <v>240</v>
      </c>
      <c r="AG763">
        <f>VLOOKUP($C763,'Tech Pallet'!$A:$H,8,0)</f>
        <v>3.7839999999999996E-3</v>
      </c>
      <c r="AH763" s="25">
        <f t="shared" si="1485"/>
        <v>0</v>
      </c>
      <c r="AI763" s="25">
        <f t="shared" si="1486"/>
        <v>21224.627380437567</v>
      </c>
      <c r="AJ763" s="8">
        <f t="shared" si="1487"/>
        <v>0</v>
      </c>
      <c r="AK763" s="21">
        <f t="shared" si="1488"/>
        <v>0</v>
      </c>
      <c r="AL763" s="20">
        <f t="shared" si="1489"/>
        <v>88.43594741848986</v>
      </c>
      <c r="AM763" s="21">
        <f t="shared" si="1490"/>
        <v>0</v>
      </c>
      <c r="AN763" s="21">
        <f t="shared" si="1491"/>
        <v>0</v>
      </c>
      <c r="AO763" s="21">
        <f t="shared" si="1492"/>
        <v>0</v>
      </c>
      <c r="AP763" s="21">
        <f t="shared" si="1493"/>
        <v>0</v>
      </c>
      <c r="AQ763" s="21">
        <f t="shared" si="1494"/>
        <v>0</v>
      </c>
      <c r="AR763" s="21">
        <f t="shared" si="1495"/>
        <v>0</v>
      </c>
      <c r="AS763" s="21">
        <f t="shared" si="1496"/>
        <v>0</v>
      </c>
      <c r="AT763" s="21">
        <f t="shared" si="1497"/>
        <v>0</v>
      </c>
      <c r="AU763" s="21">
        <f t="shared" si="1498"/>
        <v>0</v>
      </c>
      <c r="AV763" s="21">
        <f t="shared" si="1499"/>
        <v>0</v>
      </c>
      <c r="AW763" s="21">
        <f t="shared" si="1500"/>
        <v>0</v>
      </c>
      <c r="AX763" s="21">
        <f t="shared" si="1501"/>
        <v>0</v>
      </c>
      <c r="AY763" s="21">
        <f t="shared" si="1502"/>
        <v>6.1291666666666664</v>
      </c>
      <c r="AZ763" s="21">
        <f t="shared" si="1503"/>
        <v>3.3916666666666666</v>
      </c>
      <c r="BA763" s="21">
        <f t="shared" si="1504"/>
        <v>7.9542194977393175</v>
      </c>
      <c r="BB763" s="21">
        <f t="shared" si="1505"/>
        <v>7.1784653402558654</v>
      </c>
      <c r="BC763" s="21">
        <f t="shared" si="1506"/>
        <v>6.9871749172659339</v>
      </c>
      <c r="BD763" s="21">
        <f t="shared" si="1507"/>
        <v>9.3353836030398618</v>
      </c>
      <c r="BE763" s="21">
        <f t="shared" si="1508"/>
        <v>9.417125396192775</v>
      </c>
      <c r="BF763" s="21">
        <f t="shared" si="1509"/>
        <v>8.3423918244124007</v>
      </c>
      <c r="BG763" s="21">
        <f t="shared" si="1510"/>
        <v>9.6997879487459855</v>
      </c>
      <c r="BH763" s="21">
        <f t="shared" si="1511"/>
        <v>7.221509979601449</v>
      </c>
      <c r="BI763" s="21">
        <f t="shared" si="1512"/>
        <v>6.4513313094218798</v>
      </c>
      <c r="BJ763" s="21">
        <f t="shared" si="1513"/>
        <v>6.3277242684810533</v>
      </c>
      <c r="BK763" s="17">
        <f t="shared" si="1514"/>
        <v>0</v>
      </c>
      <c r="BL763" s="22">
        <f t="shared" si="1515"/>
        <v>0</v>
      </c>
      <c r="BM763" s="22">
        <f t="shared" si="1516"/>
        <v>80.31399000757574</v>
      </c>
      <c r="BN763" s="22">
        <f t="shared" si="1517"/>
        <v>0</v>
      </c>
      <c r="BO763" s="22">
        <f t="shared" si="1518"/>
        <v>0</v>
      </c>
      <c r="BP763" s="22">
        <f t="shared" si="1519"/>
        <v>0</v>
      </c>
      <c r="BQ763" s="22">
        <f t="shared" si="1520"/>
        <v>0</v>
      </c>
      <c r="BR763" s="22">
        <f t="shared" si="1521"/>
        <v>0</v>
      </c>
      <c r="BS763" s="22">
        <f t="shared" si="1522"/>
        <v>0</v>
      </c>
      <c r="BT763" s="22">
        <f t="shared" si="1523"/>
        <v>0</v>
      </c>
      <c r="BU763" s="22">
        <f t="shared" si="1524"/>
        <v>0</v>
      </c>
      <c r="BV763" s="22">
        <f t="shared" si="1525"/>
        <v>0</v>
      </c>
      <c r="BW763" s="22">
        <f t="shared" si="1526"/>
        <v>0</v>
      </c>
      <c r="BX763" s="22">
        <f t="shared" si="1527"/>
        <v>0</v>
      </c>
      <c r="BY763" s="22">
        <f t="shared" si="1528"/>
        <v>0</v>
      </c>
      <c r="BZ763" s="22">
        <f t="shared" si="1529"/>
        <v>5.5662639999999994</v>
      </c>
      <c r="CA763" s="22">
        <f t="shared" si="1530"/>
        <v>3.0801759999999998</v>
      </c>
      <c r="CB763" s="22">
        <f t="shared" si="1531"/>
        <v>7.2237039790669382</v>
      </c>
      <c r="CC763" s="22">
        <f t="shared" si="1532"/>
        <v>6.5191950834067658</v>
      </c>
      <c r="CD763" s="22">
        <f t="shared" si="1533"/>
        <v>6.3454727728642295</v>
      </c>
      <c r="CE763" s="22">
        <f t="shared" si="1534"/>
        <v>8.4780219729366788</v>
      </c>
      <c r="CF763" s="22">
        <f t="shared" si="1535"/>
        <v>8.5522565998064302</v>
      </c>
      <c r="CG763" s="22">
        <f t="shared" si="1536"/>
        <v>7.5762265592583651</v>
      </c>
      <c r="CH763" s="22">
        <f t="shared" si="1537"/>
        <v>8.8089594235331532</v>
      </c>
      <c r="CI763" s="22">
        <f t="shared" si="1538"/>
        <v>6.5582865030748509</v>
      </c>
      <c r="CJ763" s="22">
        <f t="shared" si="1539"/>
        <v>5.858841041964574</v>
      </c>
      <c r="CK763" s="22">
        <f t="shared" si="1540"/>
        <v>5.7465860716637529</v>
      </c>
    </row>
    <row r="764" spans="1:89" x14ac:dyDescent="0.25">
      <c r="A764" t="str">
        <f>VLOOKUP($C764,'Tech Pallet'!$A:$J,10,0)</f>
        <v>PIC</v>
      </c>
      <c r="B764" s="30" t="str">
        <f>VLOOKUP(C764,'Tech Pallet'!A:I,3,0)</f>
        <v>BJ PTS</v>
      </c>
      <c r="C764" s="12">
        <f>VLOOKUP($D764,'DU -UCC'!B:C,2,0)</f>
        <v>62697527</v>
      </c>
      <c r="D764" s="94">
        <v>10076840002976</v>
      </c>
      <c r="E764" s="95" t="s">
        <v>396</v>
      </c>
      <c r="S764" s="95">
        <v>1260</v>
      </c>
      <c r="T764" s="95">
        <v>1305</v>
      </c>
      <c r="U764" s="95">
        <v>1190.1805541742826</v>
      </c>
      <c r="V764" s="95">
        <v>667.70447229234799</v>
      </c>
      <c r="W764" s="95">
        <v>822.55240487141725</v>
      </c>
      <c r="X764" s="95">
        <v>1109.2682420605092</v>
      </c>
      <c r="Y764" s="95">
        <v>869.57269034461717</v>
      </c>
      <c r="Z764" s="95">
        <v>883.53478051059653</v>
      </c>
      <c r="AA764" s="95">
        <v>790.28652066421921</v>
      </c>
      <c r="AB764" s="95">
        <v>682.81570017129832</v>
      </c>
      <c r="AC764" s="95">
        <v>931.36221148430752</v>
      </c>
      <c r="AD764" s="95">
        <v>850.364485920162</v>
      </c>
      <c r="AE764" s="23">
        <f t="shared" si="1484"/>
        <v>11362.642062493758</v>
      </c>
      <c r="AF764">
        <f>VLOOKUP($C764,'Tech Pallet'!$A:$I,9,0)</f>
        <v>240</v>
      </c>
      <c r="AG764">
        <f>VLOOKUP($C764,'Tech Pallet'!$A:$H,8,0)</f>
        <v>3.7839999999999996E-3</v>
      </c>
      <c r="AH764" s="25">
        <f t="shared" si="1485"/>
        <v>0</v>
      </c>
      <c r="AI764" s="25">
        <f t="shared" si="1486"/>
        <v>11362.642062493758</v>
      </c>
      <c r="AJ764" s="8">
        <f t="shared" si="1487"/>
        <v>0</v>
      </c>
      <c r="AK764" s="21">
        <f t="shared" si="1488"/>
        <v>0</v>
      </c>
      <c r="AL764" s="20">
        <f t="shared" si="1489"/>
        <v>47.344341927057329</v>
      </c>
      <c r="AM764" s="21">
        <f t="shared" si="1490"/>
        <v>0</v>
      </c>
      <c r="AN764" s="21">
        <f t="shared" si="1491"/>
        <v>0</v>
      </c>
      <c r="AO764" s="21">
        <f t="shared" si="1492"/>
        <v>0</v>
      </c>
      <c r="AP764" s="21">
        <f t="shared" si="1493"/>
        <v>0</v>
      </c>
      <c r="AQ764" s="21">
        <f t="shared" si="1494"/>
        <v>0</v>
      </c>
      <c r="AR764" s="21">
        <f t="shared" si="1495"/>
        <v>0</v>
      </c>
      <c r="AS764" s="21">
        <f t="shared" si="1496"/>
        <v>0</v>
      </c>
      <c r="AT764" s="21">
        <f t="shared" si="1497"/>
        <v>0</v>
      </c>
      <c r="AU764" s="21">
        <f t="shared" si="1498"/>
        <v>0</v>
      </c>
      <c r="AV764" s="21">
        <f t="shared" si="1499"/>
        <v>0</v>
      </c>
      <c r="AW764" s="21">
        <f t="shared" si="1500"/>
        <v>0</v>
      </c>
      <c r="AX764" s="21">
        <f t="shared" si="1501"/>
        <v>0</v>
      </c>
      <c r="AY764" s="21">
        <f t="shared" si="1502"/>
        <v>5.25</v>
      </c>
      <c r="AZ764" s="21">
        <f t="shared" si="1503"/>
        <v>5.4375</v>
      </c>
      <c r="BA764" s="21">
        <f t="shared" si="1504"/>
        <v>4.9590856423928447</v>
      </c>
      <c r="BB764" s="21">
        <f t="shared" si="1505"/>
        <v>2.7821019678847834</v>
      </c>
      <c r="BC764" s="21">
        <f t="shared" si="1506"/>
        <v>3.4273016869642388</v>
      </c>
      <c r="BD764" s="21">
        <f t="shared" si="1507"/>
        <v>4.6219510085854552</v>
      </c>
      <c r="BE764" s="21">
        <f t="shared" si="1508"/>
        <v>3.6232195431025715</v>
      </c>
      <c r="BF764" s="21">
        <f t="shared" si="1509"/>
        <v>3.6813949187941524</v>
      </c>
      <c r="BG764" s="21">
        <f t="shared" si="1510"/>
        <v>3.2928605027675801</v>
      </c>
      <c r="BH764" s="21">
        <f t="shared" si="1511"/>
        <v>2.8450654173804097</v>
      </c>
      <c r="BI764" s="21">
        <f t="shared" si="1512"/>
        <v>3.8806758811846147</v>
      </c>
      <c r="BJ764" s="21">
        <f t="shared" si="1513"/>
        <v>3.5431853580006751</v>
      </c>
      <c r="BK764" s="17">
        <f t="shared" si="1514"/>
        <v>0</v>
      </c>
      <c r="BL764" s="22">
        <f t="shared" si="1515"/>
        <v>0</v>
      </c>
      <c r="BM764" s="22">
        <f t="shared" si="1516"/>
        <v>42.996237564476374</v>
      </c>
      <c r="BN764" s="22">
        <f t="shared" si="1517"/>
        <v>0</v>
      </c>
      <c r="BO764" s="22">
        <f t="shared" si="1518"/>
        <v>0</v>
      </c>
      <c r="BP764" s="22">
        <f t="shared" si="1519"/>
        <v>0</v>
      </c>
      <c r="BQ764" s="22">
        <f t="shared" si="1520"/>
        <v>0</v>
      </c>
      <c r="BR764" s="22">
        <f t="shared" si="1521"/>
        <v>0</v>
      </c>
      <c r="BS764" s="22">
        <f t="shared" si="1522"/>
        <v>0</v>
      </c>
      <c r="BT764" s="22">
        <f t="shared" si="1523"/>
        <v>0</v>
      </c>
      <c r="BU764" s="22">
        <f t="shared" si="1524"/>
        <v>0</v>
      </c>
      <c r="BV764" s="22">
        <f t="shared" si="1525"/>
        <v>0</v>
      </c>
      <c r="BW764" s="22">
        <f t="shared" si="1526"/>
        <v>0</v>
      </c>
      <c r="BX764" s="22">
        <f t="shared" si="1527"/>
        <v>0</v>
      </c>
      <c r="BY764" s="22">
        <f t="shared" si="1528"/>
        <v>0</v>
      </c>
      <c r="BZ764" s="22">
        <f t="shared" si="1529"/>
        <v>4.7678399999999996</v>
      </c>
      <c r="CA764" s="22">
        <f t="shared" si="1530"/>
        <v>4.9381199999999996</v>
      </c>
      <c r="CB764" s="22">
        <f t="shared" si="1531"/>
        <v>4.503643216995485</v>
      </c>
      <c r="CC764" s="22">
        <f t="shared" si="1532"/>
        <v>2.5265937231542446</v>
      </c>
      <c r="CD764" s="22">
        <f t="shared" si="1533"/>
        <v>3.1125383000334423</v>
      </c>
      <c r="CE764" s="22">
        <f t="shared" si="1534"/>
        <v>4.1974710279569667</v>
      </c>
      <c r="CF764" s="22">
        <f t="shared" si="1535"/>
        <v>3.290463060264031</v>
      </c>
      <c r="CG764" s="22">
        <f t="shared" si="1536"/>
        <v>3.3432956094520971</v>
      </c>
      <c r="CH764" s="22">
        <f t="shared" si="1537"/>
        <v>2.990444194193405</v>
      </c>
      <c r="CI764" s="22">
        <f t="shared" si="1538"/>
        <v>2.5837746094481924</v>
      </c>
      <c r="CJ764" s="22">
        <f t="shared" si="1539"/>
        <v>3.5242746082566194</v>
      </c>
      <c r="CK764" s="22">
        <f t="shared" si="1540"/>
        <v>3.2177792147218929</v>
      </c>
    </row>
    <row r="765" spans="1:89" x14ac:dyDescent="0.25">
      <c r="A765" t="str">
        <f>VLOOKUP($C765,'Tech Pallet'!$A:$J,10,0)</f>
        <v>PIC</v>
      </c>
      <c r="B765" s="30" t="str">
        <f>VLOOKUP(C765,'Tech Pallet'!A:I,3,0)</f>
        <v>TALENTI</v>
      </c>
      <c r="C765" s="12">
        <f>VLOOKUP($D765,'DU -UCC'!B:C,2,0)</f>
        <v>69740694</v>
      </c>
      <c r="D765" s="94">
        <v>10186852001420</v>
      </c>
      <c r="E765" s="95" t="s">
        <v>397</v>
      </c>
      <c r="S765" s="95">
        <v>0</v>
      </c>
      <c r="T765" s="95">
        <v>0</v>
      </c>
      <c r="U765" s="95">
        <v>19.832333944318464</v>
      </c>
      <c r="V765" s="95">
        <v>20.03203514350735</v>
      </c>
      <c r="W765" s="95">
        <v>19.485965598774424</v>
      </c>
      <c r="X765" s="95">
        <v>24.424207295761214</v>
      </c>
      <c r="Y765" s="95">
        <v>12.577857611121516</v>
      </c>
      <c r="Z765" s="95">
        <v>17.244969138089136</v>
      </c>
      <c r="AA765" s="95">
        <v>21.706309942061136</v>
      </c>
      <c r="AB765" s="95">
        <v>17.290351206505083</v>
      </c>
      <c r="AC765" s="95">
        <v>15.788374483417197</v>
      </c>
      <c r="AD765" s="95">
        <v>9.0647866126234309</v>
      </c>
      <c r="AE765" s="23">
        <f t="shared" si="1484"/>
        <v>177.44719097617894</v>
      </c>
      <c r="AF765">
        <f>VLOOKUP($C765,'Tech Pallet'!$A:$I,9,0)</f>
        <v>255</v>
      </c>
      <c r="AG765">
        <f>VLOOKUP($C765,'Tech Pallet'!$A:$H,8,0)</f>
        <v>3.552E-3</v>
      </c>
      <c r="AH765" s="25">
        <f t="shared" si="1485"/>
        <v>0</v>
      </c>
      <c r="AI765" s="25">
        <f t="shared" si="1486"/>
        <v>177.44719097617894</v>
      </c>
      <c r="AJ765" s="8">
        <f t="shared" si="1487"/>
        <v>0</v>
      </c>
      <c r="AK765" s="21">
        <f t="shared" si="1488"/>
        <v>0</v>
      </c>
      <c r="AL765" s="20">
        <f t="shared" si="1489"/>
        <v>0.69587133716148608</v>
      </c>
      <c r="AM765" s="21">
        <f t="shared" si="1490"/>
        <v>0</v>
      </c>
      <c r="AN765" s="21">
        <f t="shared" si="1491"/>
        <v>0</v>
      </c>
      <c r="AO765" s="21">
        <f t="shared" si="1492"/>
        <v>0</v>
      </c>
      <c r="AP765" s="21">
        <f t="shared" si="1493"/>
        <v>0</v>
      </c>
      <c r="AQ765" s="21">
        <f t="shared" si="1494"/>
        <v>0</v>
      </c>
      <c r="AR765" s="21">
        <f t="shared" si="1495"/>
        <v>0</v>
      </c>
      <c r="AS765" s="21">
        <f t="shared" si="1496"/>
        <v>0</v>
      </c>
      <c r="AT765" s="21">
        <f t="shared" si="1497"/>
        <v>0</v>
      </c>
      <c r="AU765" s="21">
        <f t="shared" si="1498"/>
        <v>0</v>
      </c>
      <c r="AV765" s="21">
        <f t="shared" si="1499"/>
        <v>0</v>
      </c>
      <c r="AW765" s="21">
        <f t="shared" si="1500"/>
        <v>0</v>
      </c>
      <c r="AX765" s="21">
        <f t="shared" si="1501"/>
        <v>0</v>
      </c>
      <c r="AY765" s="21">
        <f t="shared" si="1502"/>
        <v>0</v>
      </c>
      <c r="AZ765" s="21">
        <f t="shared" si="1503"/>
        <v>0</v>
      </c>
      <c r="BA765" s="21">
        <f t="shared" si="1504"/>
        <v>7.7773858605170443E-2</v>
      </c>
      <c r="BB765" s="21">
        <f t="shared" si="1505"/>
        <v>7.8557000562773927E-2</v>
      </c>
      <c r="BC765" s="21">
        <f t="shared" si="1506"/>
        <v>7.6415551367742834E-2</v>
      </c>
      <c r="BD765" s="21">
        <f t="shared" si="1507"/>
        <v>9.5781205081416521E-2</v>
      </c>
      <c r="BE765" s="21">
        <f t="shared" si="1508"/>
        <v>4.9324931808319671E-2</v>
      </c>
      <c r="BF765" s="21">
        <f t="shared" si="1509"/>
        <v>6.7627329953290724E-2</v>
      </c>
      <c r="BG765" s="21">
        <f t="shared" si="1510"/>
        <v>8.5122784086514261E-2</v>
      </c>
      <c r="BH765" s="21">
        <f t="shared" si="1511"/>
        <v>6.7805298849039533E-2</v>
      </c>
      <c r="BI765" s="21">
        <f t="shared" si="1512"/>
        <v>6.191519405261646E-2</v>
      </c>
      <c r="BJ765" s="21">
        <f t="shared" si="1513"/>
        <v>3.5548182794601688E-2</v>
      </c>
      <c r="BK765" s="17">
        <f t="shared" si="1514"/>
        <v>0</v>
      </c>
      <c r="BL765" s="22">
        <f t="shared" si="1515"/>
        <v>0</v>
      </c>
      <c r="BM765" s="22">
        <f t="shared" si="1516"/>
        <v>0.63029242234738758</v>
      </c>
      <c r="BN765" s="22">
        <f t="shared" si="1517"/>
        <v>0</v>
      </c>
      <c r="BO765" s="22">
        <f t="shared" si="1518"/>
        <v>0</v>
      </c>
      <c r="BP765" s="22">
        <f t="shared" si="1519"/>
        <v>0</v>
      </c>
      <c r="BQ765" s="22">
        <f t="shared" si="1520"/>
        <v>0</v>
      </c>
      <c r="BR765" s="22">
        <f t="shared" si="1521"/>
        <v>0</v>
      </c>
      <c r="BS765" s="22">
        <f t="shared" si="1522"/>
        <v>0</v>
      </c>
      <c r="BT765" s="22">
        <f t="shared" si="1523"/>
        <v>0</v>
      </c>
      <c r="BU765" s="22">
        <f t="shared" si="1524"/>
        <v>0</v>
      </c>
      <c r="BV765" s="22">
        <f t="shared" si="1525"/>
        <v>0</v>
      </c>
      <c r="BW765" s="22">
        <f t="shared" si="1526"/>
        <v>0</v>
      </c>
      <c r="BX765" s="22">
        <f t="shared" si="1527"/>
        <v>0</v>
      </c>
      <c r="BY765" s="22">
        <f t="shared" si="1528"/>
        <v>0</v>
      </c>
      <c r="BZ765" s="22">
        <f t="shared" si="1529"/>
        <v>0</v>
      </c>
      <c r="CA765" s="22">
        <f t="shared" si="1530"/>
        <v>0</v>
      </c>
      <c r="CB765" s="22">
        <f t="shared" si="1531"/>
        <v>7.0444450170219178E-2</v>
      </c>
      <c r="CC765" s="22">
        <f t="shared" si="1532"/>
        <v>7.1153788829738107E-2</v>
      </c>
      <c r="CD765" s="22">
        <f t="shared" si="1533"/>
        <v>6.9214149806846759E-2</v>
      </c>
      <c r="CE765" s="22">
        <f t="shared" si="1534"/>
        <v>8.6754784314543837E-2</v>
      </c>
      <c r="CF765" s="22">
        <f t="shared" si="1535"/>
        <v>4.4676550234703627E-2</v>
      </c>
      <c r="CG765" s="22">
        <f t="shared" si="1536"/>
        <v>6.1254130378492609E-2</v>
      </c>
      <c r="CH765" s="22">
        <f t="shared" si="1537"/>
        <v>7.710081291420115E-2</v>
      </c>
      <c r="CI765" s="22">
        <f t="shared" si="1538"/>
        <v>6.1415327485506051E-2</v>
      </c>
      <c r="CJ765" s="22">
        <f t="shared" si="1539"/>
        <v>5.6080306165097883E-2</v>
      </c>
      <c r="CK765" s="22">
        <f t="shared" si="1540"/>
        <v>3.219812204803843E-2</v>
      </c>
    </row>
    <row r="766" spans="1:89" x14ac:dyDescent="0.25">
      <c r="A766" t="str">
        <f>VLOOKUP($C766,'Tech Pallet'!$A:$J,10,0)</f>
        <v>PIC</v>
      </c>
      <c r="B766" s="30" t="str">
        <f>VLOOKUP(C766,'Tech Pallet'!A:I,3,0)</f>
        <v>BJ PTS</v>
      </c>
      <c r="C766" s="12">
        <f>VLOOKUP($D766,'DU -UCC'!B:C,2,0)</f>
        <v>67995090</v>
      </c>
      <c r="D766" s="94">
        <v>10076840002761</v>
      </c>
      <c r="E766" s="95" t="s">
        <v>398</v>
      </c>
      <c r="S766" s="95">
        <v>2820</v>
      </c>
      <c r="T766" s="95">
        <v>3570</v>
      </c>
      <c r="U766" s="95">
        <v>4220.8550385414283</v>
      </c>
      <c r="V766" s="95">
        <v>3618.5385534007123</v>
      </c>
      <c r="W766" s="95">
        <v>3701.2145245836718</v>
      </c>
      <c r="X766" s="95">
        <v>4287.2752145286277</v>
      </c>
      <c r="Y766" s="95">
        <v>3618.8968192456346</v>
      </c>
      <c r="Z766" s="95">
        <v>3062.5121379389311</v>
      </c>
      <c r="AA766" s="95">
        <v>3061.8280205369701</v>
      </c>
      <c r="AB766" s="95">
        <v>2325.9150337372284</v>
      </c>
      <c r="AC766" s="95">
        <v>2670.0766843932324</v>
      </c>
      <c r="AD766" s="95">
        <v>2361.3079029837263</v>
      </c>
      <c r="AE766" s="23">
        <f t="shared" si="1484"/>
        <v>39318.419929890166</v>
      </c>
      <c r="AF766">
        <f>VLOOKUP($C766,'Tech Pallet'!$A:$I,9,0)</f>
        <v>240</v>
      </c>
      <c r="AG766">
        <f>VLOOKUP($C766,'Tech Pallet'!$A:$H,8,0)</f>
        <v>3.7853439999999999E-3</v>
      </c>
      <c r="AH766" s="25">
        <f t="shared" si="1485"/>
        <v>0</v>
      </c>
      <c r="AI766" s="25">
        <f t="shared" si="1486"/>
        <v>39318.419929890166</v>
      </c>
      <c r="AJ766" s="8">
        <f t="shared" si="1487"/>
        <v>0</v>
      </c>
      <c r="AK766" s="21">
        <f t="shared" si="1488"/>
        <v>0</v>
      </c>
      <c r="AL766" s="20">
        <f t="shared" si="1489"/>
        <v>163.82674970787568</v>
      </c>
      <c r="AM766" s="21">
        <f t="shared" si="1490"/>
        <v>0</v>
      </c>
      <c r="AN766" s="21">
        <f t="shared" si="1491"/>
        <v>0</v>
      </c>
      <c r="AO766" s="21">
        <f t="shared" si="1492"/>
        <v>0</v>
      </c>
      <c r="AP766" s="21">
        <f t="shared" si="1493"/>
        <v>0</v>
      </c>
      <c r="AQ766" s="21">
        <f t="shared" si="1494"/>
        <v>0</v>
      </c>
      <c r="AR766" s="21">
        <f t="shared" si="1495"/>
        <v>0</v>
      </c>
      <c r="AS766" s="21">
        <f t="shared" si="1496"/>
        <v>0</v>
      </c>
      <c r="AT766" s="21">
        <f t="shared" si="1497"/>
        <v>0</v>
      </c>
      <c r="AU766" s="21">
        <f t="shared" si="1498"/>
        <v>0</v>
      </c>
      <c r="AV766" s="21">
        <f t="shared" si="1499"/>
        <v>0</v>
      </c>
      <c r="AW766" s="21">
        <f t="shared" si="1500"/>
        <v>0</v>
      </c>
      <c r="AX766" s="21">
        <f t="shared" si="1501"/>
        <v>0</v>
      </c>
      <c r="AY766" s="21">
        <f t="shared" si="1502"/>
        <v>11.75</v>
      </c>
      <c r="AZ766" s="21">
        <f t="shared" si="1503"/>
        <v>14.875</v>
      </c>
      <c r="BA766" s="21">
        <f t="shared" si="1504"/>
        <v>17.586895993922617</v>
      </c>
      <c r="BB766" s="21">
        <f t="shared" si="1505"/>
        <v>15.077243972502968</v>
      </c>
      <c r="BC766" s="21">
        <f t="shared" si="1506"/>
        <v>15.421727185765299</v>
      </c>
      <c r="BD766" s="21">
        <f t="shared" si="1507"/>
        <v>17.863646727202614</v>
      </c>
      <c r="BE766" s="21">
        <f t="shared" si="1508"/>
        <v>15.07873674685681</v>
      </c>
      <c r="BF766" s="21">
        <f t="shared" si="1509"/>
        <v>12.760467241412213</v>
      </c>
      <c r="BG766" s="21">
        <f t="shared" si="1510"/>
        <v>12.757616752237375</v>
      </c>
      <c r="BH766" s="21">
        <f t="shared" si="1511"/>
        <v>9.6913126405717858</v>
      </c>
      <c r="BI766" s="21">
        <f t="shared" si="1512"/>
        <v>11.125319518305135</v>
      </c>
      <c r="BJ766" s="21">
        <f t="shared" si="1513"/>
        <v>9.8387829290988602</v>
      </c>
      <c r="BK766" s="17">
        <f t="shared" si="1514"/>
        <v>0</v>
      </c>
      <c r="BL766" s="22">
        <f t="shared" si="1515"/>
        <v>0</v>
      </c>
      <c r="BM766" s="22">
        <f t="shared" si="1516"/>
        <v>148.83374497109017</v>
      </c>
      <c r="BN766" s="22">
        <f t="shared" si="1517"/>
        <v>0</v>
      </c>
      <c r="BO766" s="22">
        <f t="shared" si="1518"/>
        <v>0</v>
      </c>
      <c r="BP766" s="22">
        <f t="shared" si="1519"/>
        <v>0</v>
      </c>
      <c r="BQ766" s="22">
        <f t="shared" si="1520"/>
        <v>0</v>
      </c>
      <c r="BR766" s="22">
        <f t="shared" si="1521"/>
        <v>0</v>
      </c>
      <c r="BS766" s="22">
        <f t="shared" si="1522"/>
        <v>0</v>
      </c>
      <c r="BT766" s="22">
        <f t="shared" si="1523"/>
        <v>0</v>
      </c>
      <c r="BU766" s="22">
        <f t="shared" si="1524"/>
        <v>0</v>
      </c>
      <c r="BV766" s="22">
        <f t="shared" si="1525"/>
        <v>0</v>
      </c>
      <c r="BW766" s="22">
        <f t="shared" si="1526"/>
        <v>0</v>
      </c>
      <c r="BX766" s="22">
        <f t="shared" si="1527"/>
        <v>0</v>
      </c>
      <c r="BY766" s="22">
        <f t="shared" si="1528"/>
        <v>0</v>
      </c>
      <c r="BZ766" s="22">
        <f t="shared" si="1529"/>
        <v>10.67467008</v>
      </c>
      <c r="CA766" s="22">
        <f t="shared" si="1530"/>
        <v>13.51367808</v>
      </c>
      <c r="CB766" s="22">
        <f t="shared" si="1531"/>
        <v>15.977388295012563</v>
      </c>
      <c r="CC766" s="22">
        <f t="shared" si="1532"/>
        <v>13.697413201884066</v>
      </c>
      <c r="CD766" s="22">
        <f t="shared" si="1533"/>
        <v>14.010370193345654</v>
      </c>
      <c r="CE766" s="22">
        <f t="shared" si="1534"/>
        <v>16.228811509664652</v>
      </c>
      <c r="CF766" s="22">
        <f t="shared" si="1535"/>
        <v>13.698769361350546</v>
      </c>
      <c r="CG766" s="22">
        <f t="shared" si="1536"/>
        <v>11.592661946274305</v>
      </c>
      <c r="CH766" s="22">
        <f t="shared" si="1537"/>
        <v>11.590072326571496</v>
      </c>
      <c r="CI766" s="22">
        <f t="shared" si="1538"/>
        <v>8.8043885174670145</v>
      </c>
      <c r="CJ766" s="22">
        <f t="shared" si="1539"/>
        <v>10.107158756807817</v>
      </c>
      <c r="CK766" s="22">
        <f t="shared" si="1540"/>
        <v>8.9383627027120305</v>
      </c>
    </row>
    <row r="767" spans="1:89" x14ac:dyDescent="0.25">
      <c r="A767" t="str">
        <f>VLOOKUP($C767,'Tech Pallet'!$A:$J,10,0)</f>
        <v>PIC</v>
      </c>
      <c r="B767" s="30" t="str">
        <f>VLOOKUP(C767,'Tech Pallet'!A:I,3,0)</f>
        <v>BJ PTS</v>
      </c>
      <c r="C767" s="12">
        <f>VLOOKUP($D767,'DU -UCC'!B:C,2,0)</f>
        <v>67794168</v>
      </c>
      <c r="D767" s="94">
        <v>10076840001542</v>
      </c>
      <c r="E767" s="95" t="s">
        <v>399</v>
      </c>
      <c r="S767" s="95">
        <v>1696</v>
      </c>
      <c r="T767" s="95">
        <v>1399</v>
      </c>
      <c r="U767" s="95">
        <v>1965.0092441449885</v>
      </c>
      <c r="V767" s="95">
        <v>1496.240774855961</v>
      </c>
      <c r="W767" s="95">
        <v>2088.8721026369085</v>
      </c>
      <c r="X767" s="95">
        <v>836.06258535072845</v>
      </c>
      <c r="Y767" s="95">
        <v>1909.821395932802</v>
      </c>
      <c r="Z767" s="95">
        <v>4672.8269833502236</v>
      </c>
      <c r="AA767" s="95">
        <v>5889.0605153288016</v>
      </c>
      <c r="AB767" s="95">
        <v>6694.4614988303365</v>
      </c>
      <c r="AC767" s="95">
        <v>5308.9715052269403</v>
      </c>
      <c r="AD767" s="95">
        <v>2865.2677820883146</v>
      </c>
      <c r="AE767" s="23">
        <f t="shared" si="1484"/>
        <v>36821.594387746009</v>
      </c>
      <c r="AF767">
        <f>VLOOKUP($C767,'Tech Pallet'!$A:$I,9,0)</f>
        <v>240</v>
      </c>
      <c r="AG767">
        <f>VLOOKUP($C767,'Tech Pallet'!$A:$H,8,0)</f>
        <v>3.7853439999999999E-3</v>
      </c>
      <c r="AH767" s="25">
        <f t="shared" si="1485"/>
        <v>0</v>
      </c>
      <c r="AI767" s="25">
        <f t="shared" si="1486"/>
        <v>36821.594387746009</v>
      </c>
      <c r="AJ767" s="8">
        <f t="shared" si="1487"/>
        <v>0</v>
      </c>
      <c r="AK767" s="21">
        <f t="shared" si="1488"/>
        <v>0</v>
      </c>
      <c r="AL767" s="20">
        <f t="shared" si="1489"/>
        <v>153.42330994894169</v>
      </c>
      <c r="AM767" s="21">
        <f t="shared" si="1490"/>
        <v>0</v>
      </c>
      <c r="AN767" s="21">
        <f t="shared" si="1491"/>
        <v>0</v>
      </c>
      <c r="AO767" s="21">
        <f t="shared" si="1492"/>
        <v>0</v>
      </c>
      <c r="AP767" s="21">
        <f t="shared" si="1493"/>
        <v>0</v>
      </c>
      <c r="AQ767" s="21">
        <f t="shared" si="1494"/>
        <v>0</v>
      </c>
      <c r="AR767" s="21">
        <f t="shared" si="1495"/>
        <v>0</v>
      </c>
      <c r="AS767" s="21">
        <f t="shared" si="1496"/>
        <v>0</v>
      </c>
      <c r="AT767" s="21">
        <f t="shared" si="1497"/>
        <v>0</v>
      </c>
      <c r="AU767" s="21">
        <f t="shared" si="1498"/>
        <v>0</v>
      </c>
      <c r="AV767" s="21">
        <f t="shared" si="1499"/>
        <v>0</v>
      </c>
      <c r="AW767" s="21">
        <f t="shared" si="1500"/>
        <v>0</v>
      </c>
      <c r="AX767" s="21">
        <f t="shared" si="1501"/>
        <v>0</v>
      </c>
      <c r="AY767" s="21">
        <f t="shared" si="1502"/>
        <v>7.0666666666666664</v>
      </c>
      <c r="AZ767" s="21">
        <f t="shared" si="1503"/>
        <v>5.8291666666666666</v>
      </c>
      <c r="BA767" s="21">
        <f t="shared" si="1504"/>
        <v>8.1875385172707862</v>
      </c>
      <c r="BB767" s="21">
        <f t="shared" si="1505"/>
        <v>6.2343365618998376</v>
      </c>
      <c r="BC767" s="21">
        <f t="shared" si="1506"/>
        <v>8.7036337609871186</v>
      </c>
      <c r="BD767" s="21">
        <f t="shared" si="1507"/>
        <v>3.4835941056280353</v>
      </c>
      <c r="BE767" s="21">
        <f t="shared" si="1508"/>
        <v>7.9575891497200084</v>
      </c>
      <c r="BF767" s="21">
        <f t="shared" si="1509"/>
        <v>19.470112430625932</v>
      </c>
      <c r="BG767" s="21">
        <f t="shared" si="1510"/>
        <v>24.537752147203339</v>
      </c>
      <c r="BH767" s="21">
        <f t="shared" si="1511"/>
        <v>27.893589578459736</v>
      </c>
      <c r="BI767" s="21">
        <f t="shared" si="1512"/>
        <v>22.120714605112251</v>
      </c>
      <c r="BJ767" s="21">
        <f t="shared" si="1513"/>
        <v>11.93861575870131</v>
      </c>
      <c r="BK767" s="17">
        <f t="shared" si="1514"/>
        <v>0</v>
      </c>
      <c r="BL767" s="22">
        <f t="shared" si="1515"/>
        <v>0</v>
      </c>
      <c r="BM767" s="22">
        <f t="shared" si="1516"/>
        <v>139.38240138608802</v>
      </c>
      <c r="BN767" s="22">
        <f t="shared" si="1517"/>
        <v>0</v>
      </c>
      <c r="BO767" s="22">
        <f t="shared" si="1518"/>
        <v>0</v>
      </c>
      <c r="BP767" s="22">
        <f t="shared" si="1519"/>
        <v>0</v>
      </c>
      <c r="BQ767" s="22">
        <f t="shared" si="1520"/>
        <v>0</v>
      </c>
      <c r="BR767" s="22">
        <f t="shared" si="1521"/>
        <v>0</v>
      </c>
      <c r="BS767" s="22">
        <f t="shared" si="1522"/>
        <v>0</v>
      </c>
      <c r="BT767" s="22">
        <f t="shared" si="1523"/>
        <v>0</v>
      </c>
      <c r="BU767" s="22">
        <f t="shared" si="1524"/>
        <v>0</v>
      </c>
      <c r="BV767" s="22">
        <f t="shared" si="1525"/>
        <v>0</v>
      </c>
      <c r="BW767" s="22">
        <f t="shared" si="1526"/>
        <v>0</v>
      </c>
      <c r="BX767" s="22">
        <f t="shared" si="1527"/>
        <v>0</v>
      </c>
      <c r="BY767" s="22">
        <f t="shared" si="1528"/>
        <v>0</v>
      </c>
      <c r="BZ767" s="22">
        <f t="shared" si="1529"/>
        <v>6.4199434239999995</v>
      </c>
      <c r="CA767" s="22">
        <f t="shared" si="1530"/>
        <v>5.2956962560000003</v>
      </c>
      <c r="CB767" s="22">
        <f t="shared" si="1531"/>
        <v>7.4382359522687675</v>
      </c>
      <c r="CC767" s="22">
        <f t="shared" si="1532"/>
        <v>5.6637860396563626</v>
      </c>
      <c r="CD767" s="22">
        <f t="shared" si="1533"/>
        <v>7.907099480484006</v>
      </c>
      <c r="CE767" s="22">
        <f t="shared" si="1534"/>
        <v>3.1647844910818677</v>
      </c>
      <c r="CF767" s="22">
        <f t="shared" si="1535"/>
        <v>7.2293309621658564</v>
      </c>
      <c r="CG767" s="22">
        <f t="shared" si="1536"/>
        <v>17.688257584462868</v>
      </c>
      <c r="CH767" s="22">
        <f t="shared" si="1537"/>
        <v>22.292119887336785</v>
      </c>
      <c r="CI767" s="22">
        <f t="shared" si="1538"/>
        <v>25.340839667828423</v>
      </c>
      <c r="CJ767" s="22">
        <f t="shared" si="1539"/>
        <v>20.096283433481766</v>
      </c>
      <c r="CK767" s="22">
        <f t="shared" si="1540"/>
        <v>10.846024207321308</v>
      </c>
    </row>
    <row r="768" spans="1:89" x14ac:dyDescent="0.25">
      <c r="A768" t="str">
        <f>VLOOKUP($C768,'Tech Pallet'!$A:$J,10,0)</f>
        <v>PIC</v>
      </c>
      <c r="B768" s="30" t="str">
        <f>VLOOKUP(C768,'Tech Pallet'!A:I,3,0)</f>
        <v>2.4 Gal</v>
      </c>
      <c r="C768" s="12">
        <f>VLOOKUP($D768,'DU -UCC'!B:C,2,0)</f>
        <v>84135799</v>
      </c>
      <c r="D768" s="94">
        <v>10076840832009</v>
      </c>
      <c r="E768" s="95" t="s">
        <v>400</v>
      </c>
      <c r="S768" s="95">
        <v>1426</v>
      </c>
      <c r="T768" s="95">
        <v>1517</v>
      </c>
      <c r="U768" s="95">
        <v>3827.6303372917027</v>
      </c>
      <c r="V768" s="95">
        <v>3994.8663145696542</v>
      </c>
      <c r="W768" s="95">
        <v>3829.1754269930998</v>
      </c>
      <c r="X768" s="95">
        <v>4784.3508140804961</v>
      </c>
      <c r="Y768" s="95">
        <v>5622.7944843123068</v>
      </c>
      <c r="Z768" s="95">
        <v>3830.8947190278222</v>
      </c>
      <c r="AA768" s="95">
        <v>2102.8718407371748</v>
      </c>
      <c r="AB768" s="95">
        <v>1233.3024311362126</v>
      </c>
      <c r="AC768" s="95">
        <v>1060.440820187363</v>
      </c>
      <c r="AD768" s="95">
        <v>1180.1743455779285</v>
      </c>
      <c r="AE768" s="23">
        <f t="shared" si="1484"/>
        <v>34409.501533913761</v>
      </c>
      <c r="AF768">
        <f>VLOOKUP($C768,'Tech Pallet'!$A:$I,9,0)</f>
        <v>125</v>
      </c>
      <c r="AG768">
        <f>VLOOKUP($C768,'Tech Pallet'!$A:$H,8,0)</f>
        <v>9.0848256361922702E-3</v>
      </c>
      <c r="AH768" s="25">
        <f t="shared" si="1485"/>
        <v>0</v>
      </c>
      <c r="AI768" s="25">
        <f t="shared" si="1486"/>
        <v>34409.501533913761</v>
      </c>
      <c r="AJ768" s="8">
        <f t="shared" si="1487"/>
        <v>0</v>
      </c>
      <c r="AK768" s="21">
        <f t="shared" si="1488"/>
        <v>0</v>
      </c>
      <c r="AL768" s="20">
        <f t="shared" si="1489"/>
        <v>275.27601227131009</v>
      </c>
      <c r="AM768" s="21">
        <f t="shared" si="1490"/>
        <v>0</v>
      </c>
      <c r="AN768" s="21">
        <f t="shared" si="1491"/>
        <v>0</v>
      </c>
      <c r="AO768" s="21">
        <f t="shared" si="1492"/>
        <v>0</v>
      </c>
      <c r="AP768" s="21">
        <f t="shared" si="1493"/>
        <v>0</v>
      </c>
      <c r="AQ768" s="21">
        <f t="shared" si="1494"/>
        <v>0</v>
      </c>
      <c r="AR768" s="21">
        <f t="shared" si="1495"/>
        <v>0</v>
      </c>
      <c r="AS768" s="21">
        <f t="shared" si="1496"/>
        <v>0</v>
      </c>
      <c r="AT768" s="21">
        <f t="shared" si="1497"/>
        <v>0</v>
      </c>
      <c r="AU768" s="21">
        <f t="shared" si="1498"/>
        <v>0</v>
      </c>
      <c r="AV768" s="21">
        <f t="shared" si="1499"/>
        <v>0</v>
      </c>
      <c r="AW768" s="21">
        <f t="shared" si="1500"/>
        <v>0</v>
      </c>
      <c r="AX768" s="21">
        <f t="shared" si="1501"/>
        <v>0</v>
      </c>
      <c r="AY768" s="21">
        <f t="shared" si="1502"/>
        <v>11.407999999999999</v>
      </c>
      <c r="AZ768" s="21">
        <f t="shared" si="1503"/>
        <v>12.135999999999999</v>
      </c>
      <c r="BA768" s="21">
        <f t="shared" si="1504"/>
        <v>30.621042698333621</v>
      </c>
      <c r="BB768" s="21">
        <f t="shared" si="1505"/>
        <v>31.958930516557235</v>
      </c>
      <c r="BC768" s="21">
        <f t="shared" si="1506"/>
        <v>30.633403415944798</v>
      </c>
      <c r="BD768" s="21">
        <f t="shared" si="1507"/>
        <v>38.27480651264397</v>
      </c>
      <c r="BE768" s="21">
        <f t="shared" si="1508"/>
        <v>44.982355874498452</v>
      </c>
      <c r="BF768" s="21">
        <f t="shared" si="1509"/>
        <v>30.647157752222579</v>
      </c>
      <c r="BG768" s="21">
        <f t="shared" si="1510"/>
        <v>16.822974725897399</v>
      </c>
      <c r="BH768" s="21">
        <f t="shared" si="1511"/>
        <v>9.866419449089701</v>
      </c>
      <c r="BI768" s="21">
        <f t="shared" si="1512"/>
        <v>8.4835265614989037</v>
      </c>
      <c r="BJ768" s="21">
        <f t="shared" si="1513"/>
        <v>9.4413947646234284</v>
      </c>
      <c r="BK768" s="17">
        <f t="shared" si="1514"/>
        <v>0</v>
      </c>
      <c r="BL768" s="22">
        <f t="shared" si="1515"/>
        <v>0</v>
      </c>
      <c r="BM768" s="22">
        <f t="shared" si="1516"/>
        <v>312.604321663897</v>
      </c>
      <c r="BN768" s="22">
        <f t="shared" si="1517"/>
        <v>0</v>
      </c>
      <c r="BO768" s="22">
        <f t="shared" si="1518"/>
        <v>0</v>
      </c>
      <c r="BP768" s="22">
        <f t="shared" si="1519"/>
        <v>0</v>
      </c>
      <c r="BQ768" s="22">
        <f t="shared" si="1520"/>
        <v>0</v>
      </c>
      <c r="BR768" s="22">
        <f t="shared" si="1521"/>
        <v>0</v>
      </c>
      <c r="BS768" s="22">
        <f t="shared" si="1522"/>
        <v>0</v>
      </c>
      <c r="BT768" s="22">
        <f t="shared" si="1523"/>
        <v>0</v>
      </c>
      <c r="BU768" s="22">
        <f t="shared" si="1524"/>
        <v>0</v>
      </c>
      <c r="BV768" s="22">
        <f t="shared" si="1525"/>
        <v>0</v>
      </c>
      <c r="BW768" s="22">
        <f t="shared" si="1526"/>
        <v>0</v>
      </c>
      <c r="BX768" s="22">
        <f t="shared" si="1527"/>
        <v>0</v>
      </c>
      <c r="BY768" s="22">
        <f t="shared" si="1528"/>
        <v>0</v>
      </c>
      <c r="BZ768" s="22">
        <f t="shared" si="1529"/>
        <v>12.954961357210177</v>
      </c>
      <c r="CA768" s="22">
        <f t="shared" si="1530"/>
        <v>13.781680490103675</v>
      </c>
      <c r="CB768" s="22">
        <f t="shared" si="1531"/>
        <v>34.77335421409493</v>
      </c>
      <c r="CC768" s="22">
        <f t="shared" si="1532"/>
        <v>36.292663907763327</v>
      </c>
      <c r="CD768" s="22">
        <f t="shared" si="1533"/>
        <v>34.787391084624396</v>
      </c>
      <c r="CE768" s="22">
        <f t="shared" si="1534"/>
        <v>43.46499292829585</v>
      </c>
      <c r="CF768" s="22">
        <f t="shared" si="1535"/>
        <v>51.082107478120939</v>
      </c>
      <c r="CG768" s="22">
        <f t="shared" si="1536"/>
        <v>34.803010552977547</v>
      </c>
      <c r="CH768" s="22">
        <f t="shared" si="1537"/>
        <v>19.104224008355914</v>
      </c>
      <c r="CI768" s="22">
        <f t="shared" si="1538"/>
        <v>11.204337543564517</v>
      </c>
      <c r="CJ768" s="22">
        <f t="shared" si="1539"/>
        <v>9.6339199489029124</v>
      </c>
      <c r="CK768" s="22">
        <f t="shared" si="1540"/>
        <v>10.7216781498828</v>
      </c>
    </row>
    <row r="769" spans="1:89" x14ac:dyDescent="0.25">
      <c r="A769" t="str">
        <f>VLOOKUP($C769,'Tech Pallet'!$A:$J,10,0)</f>
        <v>NOV</v>
      </c>
      <c r="B769" s="30" t="str">
        <f>VLOOKUP(C769,'Tech Pallet'!A:I,3,0)</f>
        <v>Facepieces</v>
      </c>
      <c r="C769" s="12">
        <f>VLOOKUP($D769,'DU -UCC'!B:C,2,0)</f>
        <v>64403170</v>
      </c>
      <c r="D769" s="94">
        <v>10077567004120</v>
      </c>
      <c r="E769" s="95" t="s">
        <v>401</v>
      </c>
      <c r="S769" s="95">
        <v>930</v>
      </c>
      <c r="T769" s="95">
        <v>720</v>
      </c>
      <c r="U769" s="95">
        <v>993.64474652267359</v>
      </c>
      <c r="V769" s="95">
        <v>1385.0752023806976</v>
      </c>
      <c r="W769" s="95">
        <v>2516.1600000000003</v>
      </c>
      <c r="X769" s="95">
        <v>13616.580000000002</v>
      </c>
      <c r="Y769" s="95">
        <v>9638.4300000000021</v>
      </c>
      <c r="Z769" s="95">
        <v>12733.480000000001</v>
      </c>
      <c r="AA769" s="95">
        <v>13082.040000000003</v>
      </c>
      <c r="AB769" s="95">
        <v>10768.080000000004</v>
      </c>
      <c r="AC769" s="95">
        <v>12679.170000000002</v>
      </c>
      <c r="AD769" s="95">
        <v>10416.240759330483</v>
      </c>
      <c r="AE769" s="23">
        <f t="shared" si="1484"/>
        <v>89478.900708233865</v>
      </c>
      <c r="AF769">
        <f>VLOOKUP($C769,'Tech Pallet'!$A:$I,9,0)</f>
        <v>195</v>
      </c>
      <c r="AG769">
        <f>VLOOKUP($C769,'Tech Pallet'!$A:$H,8,0)</f>
        <v>2.16E-3</v>
      </c>
      <c r="AH769" s="25">
        <f t="shared" si="1485"/>
        <v>0</v>
      </c>
      <c r="AI769" s="25">
        <f t="shared" si="1486"/>
        <v>89478.900708233865</v>
      </c>
      <c r="AJ769" s="8">
        <f t="shared" si="1487"/>
        <v>0</v>
      </c>
      <c r="AK769" s="21">
        <f t="shared" si="1488"/>
        <v>0</v>
      </c>
      <c r="AL769" s="20">
        <f t="shared" si="1489"/>
        <v>458.86615747812237</v>
      </c>
      <c r="AM769" s="21">
        <f t="shared" si="1490"/>
        <v>0</v>
      </c>
      <c r="AN769" s="21">
        <f t="shared" si="1491"/>
        <v>0</v>
      </c>
      <c r="AO769" s="21">
        <f t="shared" si="1492"/>
        <v>0</v>
      </c>
      <c r="AP769" s="21">
        <f t="shared" si="1493"/>
        <v>0</v>
      </c>
      <c r="AQ769" s="21">
        <f t="shared" si="1494"/>
        <v>0</v>
      </c>
      <c r="AR769" s="21">
        <f t="shared" si="1495"/>
        <v>0</v>
      </c>
      <c r="AS769" s="21">
        <f t="shared" si="1496"/>
        <v>0</v>
      </c>
      <c r="AT769" s="21">
        <f t="shared" si="1497"/>
        <v>0</v>
      </c>
      <c r="AU769" s="21">
        <f t="shared" si="1498"/>
        <v>0</v>
      </c>
      <c r="AV769" s="21">
        <f t="shared" si="1499"/>
        <v>0</v>
      </c>
      <c r="AW769" s="21">
        <f t="shared" si="1500"/>
        <v>0</v>
      </c>
      <c r="AX769" s="21">
        <f t="shared" si="1501"/>
        <v>0</v>
      </c>
      <c r="AY769" s="21">
        <f t="shared" si="1502"/>
        <v>4.7692307692307692</v>
      </c>
      <c r="AZ769" s="21">
        <f t="shared" si="1503"/>
        <v>3.6923076923076925</v>
      </c>
      <c r="BA769" s="21">
        <f t="shared" si="1504"/>
        <v>5.0956140847316593</v>
      </c>
      <c r="BB769" s="21">
        <f t="shared" si="1505"/>
        <v>7.1029497557984493</v>
      </c>
      <c r="BC769" s="21">
        <f t="shared" si="1506"/>
        <v>12.903384615384617</v>
      </c>
      <c r="BD769" s="21">
        <f t="shared" si="1507"/>
        <v>69.828615384615389</v>
      </c>
      <c r="BE769" s="21">
        <f t="shared" si="1508"/>
        <v>49.427846153846161</v>
      </c>
      <c r="BF769" s="21">
        <f t="shared" si="1509"/>
        <v>65.299897435897449</v>
      </c>
      <c r="BG769" s="21">
        <f t="shared" si="1510"/>
        <v>67.087384615384636</v>
      </c>
      <c r="BH769" s="21">
        <f t="shared" si="1511"/>
        <v>55.220923076923093</v>
      </c>
      <c r="BI769" s="21">
        <f t="shared" si="1512"/>
        <v>65.021384615384619</v>
      </c>
      <c r="BJ769" s="21">
        <f t="shared" si="1513"/>
        <v>53.416619278617866</v>
      </c>
      <c r="BK769" s="17">
        <f t="shared" si="1514"/>
        <v>0</v>
      </c>
      <c r="BL769" s="22">
        <f t="shared" si="1515"/>
        <v>0</v>
      </c>
      <c r="BM769" s="22">
        <f t="shared" si="1516"/>
        <v>193.27442552978516</v>
      </c>
      <c r="BN769" s="22">
        <f t="shared" si="1517"/>
        <v>0</v>
      </c>
      <c r="BO769" s="22">
        <f t="shared" si="1518"/>
        <v>0</v>
      </c>
      <c r="BP769" s="22">
        <f t="shared" si="1519"/>
        <v>0</v>
      </c>
      <c r="BQ769" s="22">
        <f t="shared" si="1520"/>
        <v>0</v>
      </c>
      <c r="BR769" s="22">
        <f t="shared" si="1521"/>
        <v>0</v>
      </c>
      <c r="BS769" s="22">
        <f t="shared" si="1522"/>
        <v>0</v>
      </c>
      <c r="BT769" s="22">
        <f t="shared" si="1523"/>
        <v>0</v>
      </c>
      <c r="BU769" s="22">
        <f t="shared" si="1524"/>
        <v>0</v>
      </c>
      <c r="BV769" s="22">
        <f t="shared" si="1525"/>
        <v>0</v>
      </c>
      <c r="BW769" s="22">
        <f t="shared" si="1526"/>
        <v>0</v>
      </c>
      <c r="BX769" s="22">
        <f t="shared" si="1527"/>
        <v>0</v>
      </c>
      <c r="BY769" s="22">
        <f t="shared" si="1528"/>
        <v>0</v>
      </c>
      <c r="BZ769" s="22">
        <f t="shared" si="1529"/>
        <v>2.0087999999999999</v>
      </c>
      <c r="CA769" s="22">
        <f t="shared" si="1530"/>
        <v>1.5551999999999999</v>
      </c>
      <c r="CB769" s="22">
        <f t="shared" si="1531"/>
        <v>2.146272652488975</v>
      </c>
      <c r="CC769" s="22">
        <f t="shared" si="1532"/>
        <v>2.9917624371423068</v>
      </c>
      <c r="CD769" s="22">
        <f t="shared" si="1533"/>
        <v>5.4349056000000004</v>
      </c>
      <c r="CE769" s="22">
        <f t="shared" si="1534"/>
        <v>29.411812800000003</v>
      </c>
      <c r="CF769" s="22">
        <f t="shared" si="1535"/>
        <v>20.819008800000006</v>
      </c>
      <c r="CG769" s="22">
        <f t="shared" si="1536"/>
        <v>27.504316800000002</v>
      </c>
      <c r="CH769" s="22">
        <f t="shared" si="1537"/>
        <v>28.257206400000005</v>
      </c>
      <c r="CI769" s="22">
        <f t="shared" si="1538"/>
        <v>23.259052800000006</v>
      </c>
      <c r="CJ769" s="22">
        <f t="shared" si="1539"/>
        <v>27.387007200000003</v>
      </c>
      <c r="CK769" s="22">
        <f t="shared" si="1540"/>
        <v>22.499080040153846</v>
      </c>
    </row>
    <row r="770" spans="1:89" x14ac:dyDescent="0.25">
      <c r="A770" t="str">
        <f>VLOOKUP($C770,'Tech Pallet'!$A:$J,10,0)</f>
        <v>NOV</v>
      </c>
      <c r="B770" s="30" t="str">
        <f>VLOOKUP(C770,'Tech Pallet'!A:I,3,0)</f>
        <v>Dough Bites</v>
      </c>
      <c r="C770" s="12">
        <f>VLOOKUP($D770,'DU -UCC'!B:C,2,0)</f>
        <v>68654218</v>
      </c>
      <c r="D770" s="94">
        <v>10076840003584</v>
      </c>
      <c r="E770" s="95" t="s">
        <v>402</v>
      </c>
      <c r="S770" s="95">
        <v>3897</v>
      </c>
      <c r="T770" s="95">
        <v>1592</v>
      </c>
      <c r="U770" s="95">
        <v>2959.4250223801937</v>
      </c>
      <c r="V770" s="95">
        <v>634.74679177451458</v>
      </c>
      <c r="W770" s="95">
        <v>5830.0028196025942</v>
      </c>
      <c r="X770" s="95">
        <v>3850.1898530667213</v>
      </c>
      <c r="Y770" s="95">
        <v>2965.5190553988759</v>
      </c>
      <c r="Z770" s="95">
        <v>3597.9696896163814</v>
      </c>
      <c r="AA770" s="95">
        <v>1646.9387336059604</v>
      </c>
      <c r="AB770" s="95">
        <v>1940.6861094390133</v>
      </c>
      <c r="AC770" s="95">
        <v>3066.2307612278018</v>
      </c>
      <c r="AD770" s="95">
        <v>273.85592740710058</v>
      </c>
      <c r="AE770" s="23">
        <f t="shared" si="1484"/>
        <v>32254.564763519156</v>
      </c>
      <c r="AF770">
        <f>VLOOKUP($C770,'Tech Pallet'!$A:$I,9,0)</f>
        <v>256</v>
      </c>
      <c r="AG770">
        <f>VLOOKUP($C770,'Tech Pallet'!$A:$H,8,0)</f>
        <v>1.892672E-3</v>
      </c>
      <c r="AH770" s="25">
        <f t="shared" si="1485"/>
        <v>0</v>
      </c>
      <c r="AI770" s="25">
        <f t="shared" si="1486"/>
        <v>32254.564763519156</v>
      </c>
      <c r="AJ770" s="8">
        <f t="shared" si="1487"/>
        <v>0</v>
      </c>
      <c r="AK770" s="21">
        <f t="shared" si="1488"/>
        <v>0</v>
      </c>
      <c r="AL770" s="20">
        <f t="shared" si="1489"/>
        <v>125.9943936074967</v>
      </c>
      <c r="AM770" s="21">
        <f t="shared" si="1490"/>
        <v>0</v>
      </c>
      <c r="AN770" s="21">
        <f t="shared" si="1491"/>
        <v>0</v>
      </c>
      <c r="AO770" s="21">
        <f t="shared" si="1492"/>
        <v>0</v>
      </c>
      <c r="AP770" s="21">
        <f t="shared" si="1493"/>
        <v>0</v>
      </c>
      <c r="AQ770" s="21">
        <f t="shared" si="1494"/>
        <v>0</v>
      </c>
      <c r="AR770" s="21">
        <f t="shared" si="1495"/>
        <v>0</v>
      </c>
      <c r="AS770" s="21">
        <f t="shared" si="1496"/>
        <v>0</v>
      </c>
      <c r="AT770" s="21">
        <f t="shared" si="1497"/>
        <v>0</v>
      </c>
      <c r="AU770" s="21">
        <f t="shared" si="1498"/>
        <v>0</v>
      </c>
      <c r="AV770" s="21">
        <f t="shared" si="1499"/>
        <v>0</v>
      </c>
      <c r="AW770" s="21">
        <f t="shared" si="1500"/>
        <v>0</v>
      </c>
      <c r="AX770" s="21">
        <f t="shared" si="1501"/>
        <v>0</v>
      </c>
      <c r="AY770" s="21">
        <f t="shared" si="1502"/>
        <v>15.22265625</v>
      </c>
      <c r="AZ770" s="21">
        <f t="shared" si="1503"/>
        <v>6.21875</v>
      </c>
      <c r="BA770" s="21">
        <f t="shared" si="1504"/>
        <v>11.560253993672632</v>
      </c>
      <c r="BB770" s="21">
        <f t="shared" si="1505"/>
        <v>2.4794796553691976</v>
      </c>
      <c r="BC770" s="21">
        <f t="shared" si="1506"/>
        <v>22.773448514072633</v>
      </c>
      <c r="BD770" s="21">
        <f t="shared" si="1507"/>
        <v>15.03980411354188</v>
      </c>
      <c r="BE770" s="21">
        <f t="shared" si="1508"/>
        <v>11.584058810151859</v>
      </c>
      <c r="BF770" s="21">
        <f t="shared" si="1509"/>
        <v>14.05456910006399</v>
      </c>
      <c r="BG770" s="21">
        <f t="shared" si="1510"/>
        <v>6.4333544281482826</v>
      </c>
      <c r="BH770" s="21">
        <f t="shared" si="1511"/>
        <v>7.5808051149961457</v>
      </c>
      <c r="BI770" s="21">
        <f t="shared" si="1512"/>
        <v>11.977463911046101</v>
      </c>
      <c r="BJ770" s="21">
        <f t="shared" si="1513"/>
        <v>1.0697497164339866</v>
      </c>
      <c r="BK770" s="17">
        <f t="shared" si="1514"/>
        <v>0</v>
      </c>
      <c r="BL770" s="22">
        <f t="shared" si="1515"/>
        <v>0</v>
      </c>
      <c r="BM770" s="22">
        <f t="shared" si="1516"/>
        <v>61.047311600099327</v>
      </c>
      <c r="BN770" s="22">
        <f t="shared" si="1517"/>
        <v>0</v>
      </c>
      <c r="BO770" s="22">
        <f t="shared" si="1518"/>
        <v>0</v>
      </c>
      <c r="BP770" s="22">
        <f t="shared" si="1519"/>
        <v>0</v>
      </c>
      <c r="BQ770" s="22">
        <f t="shared" si="1520"/>
        <v>0</v>
      </c>
      <c r="BR770" s="22">
        <f t="shared" si="1521"/>
        <v>0</v>
      </c>
      <c r="BS770" s="22">
        <f t="shared" si="1522"/>
        <v>0</v>
      </c>
      <c r="BT770" s="22">
        <f t="shared" si="1523"/>
        <v>0</v>
      </c>
      <c r="BU770" s="22">
        <f t="shared" si="1524"/>
        <v>0</v>
      </c>
      <c r="BV770" s="22">
        <f t="shared" si="1525"/>
        <v>0</v>
      </c>
      <c r="BW770" s="22">
        <f t="shared" si="1526"/>
        <v>0</v>
      </c>
      <c r="BX770" s="22">
        <f t="shared" si="1527"/>
        <v>0</v>
      </c>
      <c r="BY770" s="22">
        <f t="shared" si="1528"/>
        <v>0</v>
      </c>
      <c r="BZ770" s="22">
        <f t="shared" si="1529"/>
        <v>7.3757427839999998</v>
      </c>
      <c r="CA770" s="22">
        <f t="shared" si="1530"/>
        <v>3.0131338240000001</v>
      </c>
      <c r="CB770" s="22">
        <f t="shared" si="1531"/>
        <v>5.6012208759583659</v>
      </c>
      <c r="CC770" s="22">
        <f t="shared" si="1532"/>
        <v>1.201367479881454</v>
      </c>
      <c r="CD770" s="22">
        <f t="shared" si="1533"/>
        <v>11.034283096582881</v>
      </c>
      <c r="CE770" s="22">
        <f t="shared" si="1534"/>
        <v>7.2871465295834978</v>
      </c>
      <c r="CF770" s="22">
        <f t="shared" si="1535"/>
        <v>5.6127548816199013</v>
      </c>
      <c r="CG770" s="22">
        <f t="shared" si="1536"/>
        <v>6.8097764883856158</v>
      </c>
      <c r="CH770" s="22">
        <f t="shared" si="1537"/>
        <v>3.1171148268114601</v>
      </c>
      <c r="CI770" s="22">
        <f t="shared" si="1538"/>
        <v>3.673082260124156</v>
      </c>
      <c r="CJ770" s="22">
        <f t="shared" si="1539"/>
        <v>5.8033691073145457</v>
      </c>
      <c r="CK770" s="22">
        <f t="shared" si="1540"/>
        <v>0.51831944583745182</v>
      </c>
    </row>
    <row r="771" spans="1:89" x14ac:dyDescent="0.25">
      <c r="A771" t="str">
        <f>VLOOKUP($C771,'Tech Pallet'!$A:$J,10,0)</f>
        <v>NOV</v>
      </c>
      <c r="B771" s="30" t="str">
        <f>VLOOKUP(C771,'Tech Pallet'!A:I,3,0)</f>
        <v>KL Mini Cones</v>
      </c>
      <c r="C771" s="12">
        <f>VLOOKUP($D771,'DU -UCC'!B:C,2,0)</f>
        <v>69556602</v>
      </c>
      <c r="D771" s="94">
        <v>10075856000709</v>
      </c>
      <c r="E771" s="95" t="s">
        <v>403</v>
      </c>
      <c r="S771" s="95">
        <v>192</v>
      </c>
      <c r="T771" s="95">
        <v>60</v>
      </c>
      <c r="U771" s="95">
        <v>0</v>
      </c>
      <c r="V771" s="95">
        <v>0</v>
      </c>
      <c r="W771" s="95">
        <v>0</v>
      </c>
      <c r="X771" s="95">
        <v>0</v>
      </c>
      <c r="Y771" s="95">
        <v>0</v>
      </c>
      <c r="Z771" s="95">
        <v>0</v>
      </c>
      <c r="AA771" s="95">
        <v>0</v>
      </c>
      <c r="AB771" s="95">
        <v>0</v>
      </c>
      <c r="AC771" s="95">
        <v>0</v>
      </c>
      <c r="AD771" s="95">
        <v>0</v>
      </c>
      <c r="AE771" s="23">
        <f t="shared" si="1484"/>
        <v>252</v>
      </c>
      <c r="AF771">
        <f>VLOOKUP($C771,'Tech Pallet'!$A:$I,9,0)</f>
        <v>120</v>
      </c>
      <c r="AG771">
        <f>VLOOKUP($C771,'Tech Pallet'!$A:$H,8,0)</f>
        <v>5.3220000000000003E-3</v>
      </c>
      <c r="AH771" s="25">
        <f t="shared" si="1485"/>
        <v>0</v>
      </c>
      <c r="AI771" s="25">
        <f t="shared" si="1486"/>
        <v>252</v>
      </c>
      <c r="AJ771" s="8">
        <f t="shared" si="1487"/>
        <v>0</v>
      </c>
      <c r="AK771" s="21">
        <f t="shared" si="1488"/>
        <v>0</v>
      </c>
      <c r="AL771" s="20">
        <f t="shared" si="1489"/>
        <v>2.1</v>
      </c>
      <c r="AM771" s="21">
        <f t="shared" si="1490"/>
        <v>0</v>
      </c>
      <c r="AN771" s="21">
        <f t="shared" si="1491"/>
        <v>0</v>
      </c>
      <c r="AO771" s="21">
        <f t="shared" si="1492"/>
        <v>0</v>
      </c>
      <c r="AP771" s="21">
        <f t="shared" si="1493"/>
        <v>0</v>
      </c>
      <c r="AQ771" s="21">
        <f t="shared" si="1494"/>
        <v>0</v>
      </c>
      <c r="AR771" s="21">
        <f t="shared" si="1495"/>
        <v>0</v>
      </c>
      <c r="AS771" s="21">
        <f t="shared" si="1496"/>
        <v>0</v>
      </c>
      <c r="AT771" s="21">
        <f t="shared" si="1497"/>
        <v>0</v>
      </c>
      <c r="AU771" s="21">
        <f t="shared" si="1498"/>
        <v>0</v>
      </c>
      <c r="AV771" s="21">
        <f t="shared" si="1499"/>
        <v>0</v>
      </c>
      <c r="AW771" s="21">
        <f t="shared" si="1500"/>
        <v>0</v>
      </c>
      <c r="AX771" s="21">
        <f t="shared" si="1501"/>
        <v>0</v>
      </c>
      <c r="AY771" s="21">
        <f t="shared" si="1502"/>
        <v>1.6</v>
      </c>
      <c r="AZ771" s="21">
        <f t="shared" si="1503"/>
        <v>0.5</v>
      </c>
      <c r="BA771" s="21">
        <f t="shared" si="1504"/>
        <v>0</v>
      </c>
      <c r="BB771" s="21">
        <f t="shared" si="1505"/>
        <v>0</v>
      </c>
      <c r="BC771" s="21">
        <f t="shared" si="1506"/>
        <v>0</v>
      </c>
      <c r="BD771" s="21">
        <f t="shared" si="1507"/>
        <v>0</v>
      </c>
      <c r="BE771" s="21">
        <f t="shared" si="1508"/>
        <v>0</v>
      </c>
      <c r="BF771" s="21">
        <f t="shared" si="1509"/>
        <v>0</v>
      </c>
      <c r="BG771" s="21">
        <f t="shared" si="1510"/>
        <v>0</v>
      </c>
      <c r="BH771" s="21">
        <f t="shared" si="1511"/>
        <v>0</v>
      </c>
      <c r="BI771" s="21">
        <f t="shared" si="1512"/>
        <v>0</v>
      </c>
      <c r="BJ771" s="21">
        <f t="shared" si="1513"/>
        <v>0</v>
      </c>
      <c r="BK771" s="17">
        <f t="shared" si="1514"/>
        <v>0</v>
      </c>
      <c r="BL771" s="22">
        <f t="shared" si="1515"/>
        <v>0</v>
      </c>
      <c r="BM771" s="22">
        <f t="shared" si="1516"/>
        <v>1.3411440000000001</v>
      </c>
      <c r="BN771" s="22">
        <f t="shared" si="1517"/>
        <v>0</v>
      </c>
      <c r="BO771" s="22">
        <f t="shared" si="1518"/>
        <v>0</v>
      </c>
      <c r="BP771" s="22">
        <f t="shared" si="1519"/>
        <v>0</v>
      </c>
      <c r="BQ771" s="22">
        <f t="shared" si="1520"/>
        <v>0</v>
      </c>
      <c r="BR771" s="22">
        <f t="shared" si="1521"/>
        <v>0</v>
      </c>
      <c r="BS771" s="22">
        <f t="shared" si="1522"/>
        <v>0</v>
      </c>
      <c r="BT771" s="22">
        <f t="shared" si="1523"/>
        <v>0</v>
      </c>
      <c r="BU771" s="22">
        <f t="shared" si="1524"/>
        <v>0</v>
      </c>
      <c r="BV771" s="22">
        <f t="shared" si="1525"/>
        <v>0</v>
      </c>
      <c r="BW771" s="22">
        <f t="shared" si="1526"/>
        <v>0</v>
      </c>
      <c r="BX771" s="22">
        <f t="shared" si="1527"/>
        <v>0</v>
      </c>
      <c r="BY771" s="22">
        <f t="shared" si="1528"/>
        <v>0</v>
      </c>
      <c r="BZ771" s="22">
        <f t="shared" si="1529"/>
        <v>1.0218240000000001</v>
      </c>
      <c r="CA771" s="22">
        <f t="shared" si="1530"/>
        <v>0.31932000000000005</v>
      </c>
      <c r="CB771" s="22">
        <f t="shared" si="1531"/>
        <v>0</v>
      </c>
      <c r="CC771" s="22">
        <f t="shared" si="1532"/>
        <v>0</v>
      </c>
      <c r="CD771" s="22">
        <f t="shared" si="1533"/>
        <v>0</v>
      </c>
      <c r="CE771" s="22">
        <f t="shared" si="1534"/>
        <v>0</v>
      </c>
      <c r="CF771" s="22">
        <f t="shared" si="1535"/>
        <v>0</v>
      </c>
      <c r="CG771" s="22">
        <f t="shared" si="1536"/>
        <v>0</v>
      </c>
      <c r="CH771" s="22">
        <f t="shared" si="1537"/>
        <v>0</v>
      </c>
      <c r="CI771" s="22">
        <f t="shared" si="1538"/>
        <v>0</v>
      </c>
      <c r="CJ771" s="22">
        <f t="shared" si="1539"/>
        <v>0</v>
      </c>
      <c r="CK771" s="22">
        <f t="shared" si="1540"/>
        <v>0</v>
      </c>
    </row>
    <row r="772" spans="1:89" x14ac:dyDescent="0.25">
      <c r="A772" t="str">
        <f>VLOOKUP($C772,'Tech Pallet'!$A:$J,10,0)</f>
        <v>PIC</v>
      </c>
      <c r="B772" s="30" t="str">
        <f>VLOOKUP(C772,'Tech Pallet'!A:I,3,0)</f>
        <v>2.4 Gal</v>
      </c>
      <c r="C772" s="12">
        <f>VLOOKUP($D772,'DU -UCC'!B:C,2,0)</f>
        <v>84135795</v>
      </c>
      <c r="D772" s="94">
        <v>10076840104144</v>
      </c>
      <c r="E772" s="95" t="s">
        <v>404</v>
      </c>
      <c r="S772" s="95">
        <v>1213</v>
      </c>
      <c r="T772" s="95">
        <v>1639</v>
      </c>
      <c r="U772" s="95">
        <v>3588.6981142448944</v>
      </c>
      <c r="V772" s="95">
        <v>3829.9004998599453</v>
      </c>
      <c r="W772" s="95">
        <v>3678.9276890654992</v>
      </c>
      <c r="X772" s="95">
        <v>4600.9542687173389</v>
      </c>
      <c r="Y772" s="95">
        <v>5639.697260570083</v>
      </c>
      <c r="Z772" s="95">
        <v>3804.9124483462451</v>
      </c>
      <c r="AA772" s="95">
        <v>1927.4782788713708</v>
      </c>
      <c r="AB772" s="95">
        <v>1454.6025052685632</v>
      </c>
      <c r="AC772" s="95">
        <v>1008.4495250335715</v>
      </c>
      <c r="AD772" s="95">
        <v>1232.447746651022</v>
      </c>
      <c r="AE772" s="23">
        <f t="shared" si="1484"/>
        <v>33618.06833662853</v>
      </c>
      <c r="AF772">
        <f>VLOOKUP($C772,'Tech Pallet'!$A:$I,9,0)</f>
        <v>125</v>
      </c>
      <c r="AG772">
        <f>VLOOKUP($C772,'Tech Pallet'!$A:$H,8,0)</f>
        <v>9.0848256361922702E-3</v>
      </c>
      <c r="AH772" s="25">
        <f t="shared" si="1485"/>
        <v>0</v>
      </c>
      <c r="AI772" s="25">
        <f t="shared" si="1486"/>
        <v>33618.06833662853</v>
      </c>
      <c r="AJ772" s="8">
        <f t="shared" si="1487"/>
        <v>0</v>
      </c>
      <c r="AK772" s="21">
        <f t="shared" si="1488"/>
        <v>0</v>
      </c>
      <c r="AL772" s="20">
        <f t="shared" si="1489"/>
        <v>268.94454669302826</v>
      </c>
      <c r="AM772" s="21">
        <f t="shared" si="1490"/>
        <v>0</v>
      </c>
      <c r="AN772" s="21">
        <f t="shared" si="1491"/>
        <v>0</v>
      </c>
      <c r="AO772" s="21">
        <f t="shared" si="1492"/>
        <v>0</v>
      </c>
      <c r="AP772" s="21">
        <f t="shared" si="1493"/>
        <v>0</v>
      </c>
      <c r="AQ772" s="21">
        <f t="shared" si="1494"/>
        <v>0</v>
      </c>
      <c r="AR772" s="21">
        <f t="shared" si="1495"/>
        <v>0</v>
      </c>
      <c r="AS772" s="21">
        <f t="shared" si="1496"/>
        <v>0</v>
      </c>
      <c r="AT772" s="21">
        <f t="shared" si="1497"/>
        <v>0</v>
      </c>
      <c r="AU772" s="21">
        <f t="shared" si="1498"/>
        <v>0</v>
      </c>
      <c r="AV772" s="21">
        <f t="shared" si="1499"/>
        <v>0</v>
      </c>
      <c r="AW772" s="21">
        <f t="shared" si="1500"/>
        <v>0</v>
      </c>
      <c r="AX772" s="21">
        <f t="shared" si="1501"/>
        <v>0</v>
      </c>
      <c r="AY772" s="21">
        <f t="shared" si="1502"/>
        <v>9.7040000000000006</v>
      </c>
      <c r="AZ772" s="21">
        <f t="shared" si="1503"/>
        <v>13.112</v>
      </c>
      <c r="BA772" s="21">
        <f t="shared" si="1504"/>
        <v>28.709584913959155</v>
      </c>
      <c r="BB772" s="21">
        <f t="shared" si="1505"/>
        <v>30.639203998879562</v>
      </c>
      <c r="BC772" s="21">
        <f t="shared" si="1506"/>
        <v>29.431421512523993</v>
      </c>
      <c r="BD772" s="21">
        <f t="shared" si="1507"/>
        <v>36.807634149738711</v>
      </c>
      <c r="BE772" s="21">
        <f t="shared" si="1508"/>
        <v>45.117578084560662</v>
      </c>
      <c r="BF772" s="21">
        <f t="shared" si="1509"/>
        <v>30.439299586769963</v>
      </c>
      <c r="BG772" s="21">
        <f t="shared" si="1510"/>
        <v>15.419826230970965</v>
      </c>
      <c r="BH772" s="21">
        <f t="shared" si="1511"/>
        <v>11.636820042148505</v>
      </c>
      <c r="BI772" s="21">
        <f t="shared" si="1512"/>
        <v>8.0675962002685715</v>
      </c>
      <c r="BJ772" s="21">
        <f t="shared" si="1513"/>
        <v>9.8595819732081758</v>
      </c>
      <c r="BK772" s="17">
        <f t="shared" si="1514"/>
        <v>0</v>
      </c>
      <c r="BL772" s="22">
        <f t="shared" si="1515"/>
        <v>0</v>
      </c>
      <c r="BM772" s="22">
        <f t="shared" si="1516"/>
        <v>305.41428906386648</v>
      </c>
      <c r="BN772" s="22">
        <f t="shared" si="1517"/>
        <v>0</v>
      </c>
      <c r="BO772" s="22">
        <f t="shared" si="1518"/>
        <v>0</v>
      </c>
      <c r="BP772" s="22">
        <f t="shared" si="1519"/>
        <v>0</v>
      </c>
      <c r="BQ772" s="22">
        <f t="shared" si="1520"/>
        <v>0</v>
      </c>
      <c r="BR772" s="22">
        <f t="shared" si="1521"/>
        <v>0</v>
      </c>
      <c r="BS772" s="22">
        <f t="shared" si="1522"/>
        <v>0</v>
      </c>
      <c r="BT772" s="22">
        <f t="shared" si="1523"/>
        <v>0</v>
      </c>
      <c r="BU772" s="22">
        <f t="shared" si="1524"/>
        <v>0</v>
      </c>
      <c r="BV772" s="22">
        <f t="shared" si="1525"/>
        <v>0</v>
      </c>
      <c r="BW772" s="22">
        <f t="shared" si="1526"/>
        <v>0</v>
      </c>
      <c r="BX772" s="22">
        <f t="shared" si="1527"/>
        <v>0</v>
      </c>
      <c r="BY772" s="22">
        <f t="shared" si="1528"/>
        <v>0</v>
      </c>
      <c r="BZ772" s="22">
        <f t="shared" si="1529"/>
        <v>11.019893496701224</v>
      </c>
      <c r="CA772" s="22">
        <f t="shared" si="1530"/>
        <v>14.890029217719132</v>
      </c>
      <c r="CB772" s="22">
        <f t="shared" si="1531"/>
        <v>32.602696628846871</v>
      </c>
      <c r="CC772" s="22">
        <f t="shared" si="1532"/>
        <v>34.793978245193223</v>
      </c>
      <c r="CD772" s="22">
        <f t="shared" si="1533"/>
        <v>33.42241658331983</v>
      </c>
      <c r="CE772" s="22">
        <f t="shared" si="1534"/>
        <v>41.798867291391538</v>
      </c>
      <c r="CF772" s="22">
        <f t="shared" si="1535"/>
        <v>51.235666253190409</v>
      </c>
      <c r="CG772" s="22">
        <f t="shared" si="1536"/>
        <v>34.566966154203065</v>
      </c>
      <c r="CH772" s="22">
        <f t="shared" si="1537"/>
        <v>17.510804081094385</v>
      </c>
      <c r="CI772" s="22">
        <f t="shared" si="1538"/>
        <v>13.214810130333344</v>
      </c>
      <c r="CJ772" s="22">
        <f t="shared" si="1539"/>
        <v>9.1615880978309097</v>
      </c>
      <c r="CK772" s="22">
        <f t="shared" si="1540"/>
        <v>11.196572884042601</v>
      </c>
    </row>
    <row r="773" spans="1:89" x14ac:dyDescent="0.25">
      <c r="A773" t="str">
        <f>VLOOKUP($C773,'Tech Pallet'!$A:$J,10,0)</f>
        <v>PIC</v>
      </c>
      <c r="B773" s="30" t="str">
        <f>VLOOKUP(C773,'Tech Pallet'!A:I,3,0)</f>
        <v>BJ PTS</v>
      </c>
      <c r="C773" s="12">
        <f>VLOOKUP($D773,'DU -UCC'!B:C,2,0)</f>
        <v>84163503</v>
      </c>
      <c r="D773" s="94">
        <v>10076840635037</v>
      </c>
      <c r="E773" s="95" t="s">
        <v>405</v>
      </c>
      <c r="S773" s="95">
        <v>1964</v>
      </c>
      <c r="T773" s="95">
        <v>2715</v>
      </c>
      <c r="U773" s="95">
        <v>2483.616365021383</v>
      </c>
      <c r="V773" s="95">
        <v>1832.6858022300576</v>
      </c>
      <c r="W773" s="95">
        <v>2063.07937850286</v>
      </c>
      <c r="X773" s="95">
        <v>2539.2676951249323</v>
      </c>
      <c r="Y773" s="95">
        <v>1423.9016724806115</v>
      </c>
      <c r="Z773" s="95">
        <v>1033.1667732964695</v>
      </c>
      <c r="AA773" s="95">
        <v>1812.574175026426</v>
      </c>
      <c r="AB773" s="95">
        <v>1021.9005001530243</v>
      </c>
      <c r="AC773" s="95">
        <v>1982.4080906741906</v>
      </c>
      <c r="AD773" s="95">
        <v>1745.4489882807384</v>
      </c>
      <c r="AE773" s="23">
        <f t="shared" si="1484"/>
        <v>22617.049440790692</v>
      </c>
      <c r="AF773">
        <f>VLOOKUP($C773,'Tech Pallet'!$A:$I,9,0)</f>
        <v>240</v>
      </c>
      <c r="AG773">
        <f>VLOOKUP($C773,'Tech Pallet'!$A:$H,8,0)</f>
        <v>3.7853439999999999E-3</v>
      </c>
      <c r="AH773" s="25">
        <f t="shared" si="1485"/>
        <v>0</v>
      </c>
      <c r="AI773" s="25">
        <f t="shared" si="1486"/>
        <v>22617.049440790692</v>
      </c>
      <c r="AJ773" s="8">
        <f t="shared" si="1487"/>
        <v>0</v>
      </c>
      <c r="AK773" s="21">
        <f t="shared" si="1488"/>
        <v>0</v>
      </c>
      <c r="AL773" s="20">
        <f t="shared" si="1489"/>
        <v>94.237706003294548</v>
      </c>
      <c r="AM773" s="21">
        <f t="shared" si="1490"/>
        <v>0</v>
      </c>
      <c r="AN773" s="21">
        <f t="shared" si="1491"/>
        <v>0</v>
      </c>
      <c r="AO773" s="21">
        <f t="shared" si="1492"/>
        <v>0</v>
      </c>
      <c r="AP773" s="21">
        <f t="shared" si="1493"/>
        <v>0</v>
      </c>
      <c r="AQ773" s="21">
        <f t="shared" si="1494"/>
        <v>0</v>
      </c>
      <c r="AR773" s="21">
        <f t="shared" si="1495"/>
        <v>0</v>
      </c>
      <c r="AS773" s="21">
        <f t="shared" si="1496"/>
        <v>0</v>
      </c>
      <c r="AT773" s="21">
        <f t="shared" si="1497"/>
        <v>0</v>
      </c>
      <c r="AU773" s="21">
        <f t="shared" si="1498"/>
        <v>0</v>
      </c>
      <c r="AV773" s="21">
        <f t="shared" si="1499"/>
        <v>0</v>
      </c>
      <c r="AW773" s="21">
        <f t="shared" si="1500"/>
        <v>0</v>
      </c>
      <c r="AX773" s="21">
        <f t="shared" si="1501"/>
        <v>0</v>
      </c>
      <c r="AY773" s="21">
        <f t="shared" si="1502"/>
        <v>8.1833333333333336</v>
      </c>
      <c r="AZ773" s="21">
        <f t="shared" si="1503"/>
        <v>11.3125</v>
      </c>
      <c r="BA773" s="21">
        <f t="shared" si="1504"/>
        <v>10.34840152092243</v>
      </c>
      <c r="BB773" s="21">
        <f t="shared" si="1505"/>
        <v>7.6361908426252398</v>
      </c>
      <c r="BC773" s="21">
        <f t="shared" si="1506"/>
        <v>8.5961640770952492</v>
      </c>
      <c r="BD773" s="21">
        <f t="shared" si="1507"/>
        <v>10.580282063020551</v>
      </c>
      <c r="BE773" s="21">
        <f t="shared" si="1508"/>
        <v>5.9329236353358814</v>
      </c>
      <c r="BF773" s="21">
        <f t="shared" si="1509"/>
        <v>4.3048615554019563</v>
      </c>
      <c r="BG773" s="21">
        <f t="shared" si="1510"/>
        <v>7.5523923959434418</v>
      </c>
      <c r="BH773" s="21">
        <f t="shared" si="1511"/>
        <v>4.2579187506376011</v>
      </c>
      <c r="BI773" s="21">
        <f t="shared" si="1512"/>
        <v>8.2600337111424604</v>
      </c>
      <c r="BJ773" s="21">
        <f t="shared" si="1513"/>
        <v>7.27270411783641</v>
      </c>
      <c r="BK773" s="17">
        <f t="shared" si="1514"/>
        <v>0</v>
      </c>
      <c r="BL773" s="22">
        <f t="shared" si="1515"/>
        <v>0</v>
      </c>
      <c r="BM773" s="22">
        <f t="shared" si="1516"/>
        <v>85.613312398400396</v>
      </c>
      <c r="BN773" s="22">
        <f t="shared" si="1517"/>
        <v>0</v>
      </c>
      <c r="BO773" s="22">
        <f t="shared" si="1518"/>
        <v>0</v>
      </c>
      <c r="BP773" s="22">
        <f t="shared" si="1519"/>
        <v>0</v>
      </c>
      <c r="BQ773" s="22">
        <f t="shared" si="1520"/>
        <v>0</v>
      </c>
      <c r="BR773" s="22">
        <f t="shared" si="1521"/>
        <v>0</v>
      </c>
      <c r="BS773" s="22">
        <f t="shared" si="1522"/>
        <v>0</v>
      </c>
      <c r="BT773" s="22">
        <f t="shared" si="1523"/>
        <v>0</v>
      </c>
      <c r="BU773" s="22">
        <f t="shared" si="1524"/>
        <v>0</v>
      </c>
      <c r="BV773" s="22">
        <f t="shared" si="1525"/>
        <v>0</v>
      </c>
      <c r="BW773" s="22">
        <f t="shared" si="1526"/>
        <v>0</v>
      </c>
      <c r="BX773" s="22">
        <f t="shared" si="1527"/>
        <v>0</v>
      </c>
      <c r="BY773" s="22">
        <f t="shared" si="1528"/>
        <v>0</v>
      </c>
      <c r="BZ773" s="22">
        <f t="shared" si="1529"/>
        <v>7.4344156159999999</v>
      </c>
      <c r="CA773" s="22">
        <f t="shared" si="1530"/>
        <v>10.277208959999999</v>
      </c>
      <c r="CB773" s="22">
        <f t="shared" si="1531"/>
        <v>9.4013423056355023</v>
      </c>
      <c r="CC773" s="22">
        <f t="shared" si="1532"/>
        <v>6.937346205356735</v>
      </c>
      <c r="CD773" s="22">
        <f t="shared" si="1533"/>
        <v>7.8094651469395302</v>
      </c>
      <c r="CE773" s="22">
        <f t="shared" si="1534"/>
        <v>9.6120017341349921</v>
      </c>
      <c r="CF773" s="22">
        <f t="shared" si="1535"/>
        <v>5.3899576525144477</v>
      </c>
      <c r="CG773" s="22">
        <f t="shared" si="1536"/>
        <v>3.9108916462971508</v>
      </c>
      <c r="CH773" s="22">
        <f t="shared" si="1537"/>
        <v>6.8612167779912312</v>
      </c>
      <c r="CI773" s="22">
        <f t="shared" si="1538"/>
        <v>3.8682449268512493</v>
      </c>
      <c r="CJ773" s="22">
        <f t="shared" si="1539"/>
        <v>7.504096571585003</v>
      </c>
      <c r="CK773" s="22">
        <f t="shared" si="1540"/>
        <v>6.6071248550945629</v>
      </c>
    </row>
    <row r="774" spans="1:89" x14ac:dyDescent="0.25">
      <c r="A774" t="str">
        <f>VLOOKUP($C774,'Tech Pallet'!$A:$J,10,0)</f>
        <v>NOV</v>
      </c>
      <c r="B774" s="30" t="str">
        <f>VLOOKUP(C774,'Tech Pallet'!A:I,3,0)</f>
        <v>Dough Bites</v>
      </c>
      <c r="C774" s="12">
        <f>VLOOKUP($D774,'DU -UCC'!B:C,2,0)</f>
        <v>69665114</v>
      </c>
      <c r="D774" s="94">
        <v>10076840003140</v>
      </c>
      <c r="E774" s="95" t="s">
        <v>406</v>
      </c>
      <c r="S774" s="95">
        <v>1716</v>
      </c>
      <c r="T774" s="95">
        <v>1152</v>
      </c>
      <c r="U774" s="95">
        <v>1144.6223561317479</v>
      </c>
      <c r="V774" s="95">
        <v>0</v>
      </c>
      <c r="W774" s="95">
        <v>0</v>
      </c>
      <c r="X774" s="95">
        <v>0</v>
      </c>
      <c r="Y774" s="95">
        <v>0</v>
      </c>
      <c r="Z774" s="95">
        <v>0</v>
      </c>
      <c r="AA774" s="95">
        <v>0</v>
      </c>
      <c r="AB774" s="95">
        <v>0</v>
      </c>
      <c r="AC774" s="95">
        <v>0</v>
      </c>
      <c r="AD774" s="95">
        <v>0</v>
      </c>
      <c r="AE774" s="23">
        <f t="shared" si="1484"/>
        <v>4012.6223561317479</v>
      </c>
      <c r="AF774">
        <f>VLOOKUP($C774,'Tech Pallet'!$A:$I,9,0)</f>
        <v>256</v>
      </c>
      <c r="AG774">
        <f>VLOOKUP($C774,'Tech Pallet'!$A:$H,8,0)</f>
        <v>1.8160000000000001E-3</v>
      </c>
      <c r="AH774" s="25">
        <f t="shared" si="1485"/>
        <v>0</v>
      </c>
      <c r="AI774" s="25">
        <f t="shared" si="1486"/>
        <v>4012.6223561317479</v>
      </c>
      <c r="AJ774" s="8">
        <f t="shared" si="1487"/>
        <v>0</v>
      </c>
      <c r="AK774" s="21">
        <f t="shared" si="1488"/>
        <v>0</v>
      </c>
      <c r="AL774" s="20">
        <f t="shared" si="1489"/>
        <v>15.67430607863964</v>
      </c>
      <c r="AM774" s="21">
        <f t="shared" si="1490"/>
        <v>0</v>
      </c>
      <c r="AN774" s="21">
        <f t="shared" si="1491"/>
        <v>0</v>
      </c>
      <c r="AO774" s="21">
        <f t="shared" si="1492"/>
        <v>0</v>
      </c>
      <c r="AP774" s="21">
        <f t="shared" si="1493"/>
        <v>0</v>
      </c>
      <c r="AQ774" s="21">
        <f t="shared" si="1494"/>
        <v>0</v>
      </c>
      <c r="AR774" s="21">
        <f t="shared" si="1495"/>
        <v>0</v>
      </c>
      <c r="AS774" s="21">
        <f t="shared" si="1496"/>
        <v>0</v>
      </c>
      <c r="AT774" s="21">
        <f t="shared" si="1497"/>
        <v>0</v>
      </c>
      <c r="AU774" s="21">
        <f t="shared" si="1498"/>
        <v>0</v>
      </c>
      <c r="AV774" s="21">
        <f t="shared" si="1499"/>
        <v>0</v>
      </c>
      <c r="AW774" s="21">
        <f t="shared" si="1500"/>
        <v>0</v>
      </c>
      <c r="AX774" s="21">
        <f t="shared" si="1501"/>
        <v>0</v>
      </c>
      <c r="AY774" s="21">
        <f t="shared" si="1502"/>
        <v>6.703125</v>
      </c>
      <c r="AZ774" s="21">
        <f t="shared" si="1503"/>
        <v>4.5</v>
      </c>
      <c r="BA774" s="21">
        <f t="shared" si="1504"/>
        <v>4.4711810786396402</v>
      </c>
      <c r="BB774" s="21">
        <f t="shared" si="1505"/>
        <v>0</v>
      </c>
      <c r="BC774" s="21">
        <f t="shared" si="1506"/>
        <v>0</v>
      </c>
      <c r="BD774" s="21">
        <f t="shared" si="1507"/>
        <v>0</v>
      </c>
      <c r="BE774" s="21">
        <f t="shared" si="1508"/>
        <v>0</v>
      </c>
      <c r="BF774" s="21">
        <f t="shared" si="1509"/>
        <v>0</v>
      </c>
      <c r="BG774" s="21">
        <f t="shared" si="1510"/>
        <v>0</v>
      </c>
      <c r="BH774" s="21">
        <f t="shared" si="1511"/>
        <v>0</v>
      </c>
      <c r="BI774" s="21">
        <f t="shared" si="1512"/>
        <v>0</v>
      </c>
      <c r="BJ774" s="21">
        <f t="shared" si="1513"/>
        <v>0</v>
      </c>
      <c r="BK774" s="17">
        <f t="shared" si="1514"/>
        <v>0</v>
      </c>
      <c r="BL774" s="22">
        <f t="shared" si="1515"/>
        <v>0</v>
      </c>
      <c r="BM774" s="22">
        <f t="shared" si="1516"/>
        <v>7.2869221987352546</v>
      </c>
      <c r="BN774" s="22">
        <f t="shared" si="1517"/>
        <v>0</v>
      </c>
      <c r="BO774" s="22">
        <f t="shared" si="1518"/>
        <v>0</v>
      </c>
      <c r="BP774" s="22">
        <f t="shared" si="1519"/>
        <v>0</v>
      </c>
      <c r="BQ774" s="22">
        <f t="shared" si="1520"/>
        <v>0</v>
      </c>
      <c r="BR774" s="22">
        <f t="shared" si="1521"/>
        <v>0</v>
      </c>
      <c r="BS774" s="22">
        <f t="shared" si="1522"/>
        <v>0</v>
      </c>
      <c r="BT774" s="22">
        <f t="shared" si="1523"/>
        <v>0</v>
      </c>
      <c r="BU774" s="22">
        <f t="shared" si="1524"/>
        <v>0</v>
      </c>
      <c r="BV774" s="22">
        <f t="shared" si="1525"/>
        <v>0</v>
      </c>
      <c r="BW774" s="22">
        <f t="shared" si="1526"/>
        <v>0</v>
      </c>
      <c r="BX774" s="22">
        <f t="shared" si="1527"/>
        <v>0</v>
      </c>
      <c r="BY774" s="22">
        <f t="shared" si="1528"/>
        <v>0</v>
      </c>
      <c r="BZ774" s="22">
        <f t="shared" si="1529"/>
        <v>3.1162560000000004</v>
      </c>
      <c r="CA774" s="22">
        <f t="shared" si="1530"/>
        <v>2.0920320000000001</v>
      </c>
      <c r="CB774" s="22">
        <f t="shared" si="1531"/>
        <v>2.0786341987352541</v>
      </c>
      <c r="CC774" s="22">
        <f t="shared" si="1532"/>
        <v>0</v>
      </c>
      <c r="CD774" s="22">
        <f t="shared" si="1533"/>
        <v>0</v>
      </c>
      <c r="CE774" s="22">
        <f t="shared" si="1534"/>
        <v>0</v>
      </c>
      <c r="CF774" s="22">
        <f t="shared" si="1535"/>
        <v>0</v>
      </c>
      <c r="CG774" s="22">
        <f t="shared" si="1536"/>
        <v>0</v>
      </c>
      <c r="CH774" s="22">
        <f t="shared" si="1537"/>
        <v>0</v>
      </c>
      <c r="CI774" s="22">
        <f t="shared" si="1538"/>
        <v>0</v>
      </c>
      <c r="CJ774" s="22">
        <f t="shared" si="1539"/>
        <v>0</v>
      </c>
      <c r="CK774" s="22">
        <f t="shared" si="1540"/>
        <v>0</v>
      </c>
    </row>
    <row r="775" spans="1:89" x14ac:dyDescent="0.25">
      <c r="A775" t="str">
        <f>VLOOKUP($C775,'Tech Pallet'!$A:$J,10,0)</f>
        <v>NOV</v>
      </c>
      <c r="B775" s="30" t="str">
        <f>VLOOKUP(C775,'Tech Pallet'!A:I,3,0)</f>
        <v>TAL NV</v>
      </c>
      <c r="C775" s="12">
        <f>VLOOKUP($D775,'DU -UCC'!B:C,2,0)</f>
        <v>69555093</v>
      </c>
      <c r="D775" s="94">
        <v>10186852001666</v>
      </c>
      <c r="E775" s="95" t="s">
        <v>407</v>
      </c>
      <c r="S775" s="95">
        <v>0</v>
      </c>
      <c r="T775" s="95">
        <v>16</v>
      </c>
      <c r="U775" s="95">
        <v>2000</v>
      </c>
      <c r="V775" s="95">
        <v>0</v>
      </c>
      <c r="W775" s="95">
        <v>0</v>
      </c>
      <c r="X775" s="95">
        <v>0</v>
      </c>
      <c r="Y775" s="95">
        <v>0</v>
      </c>
      <c r="Z775" s="95">
        <v>0</v>
      </c>
      <c r="AA775" s="95">
        <v>0</v>
      </c>
      <c r="AB775" s="95">
        <v>0</v>
      </c>
      <c r="AC775" s="95">
        <v>0</v>
      </c>
      <c r="AD775" s="95">
        <v>0</v>
      </c>
      <c r="AE775" s="23">
        <f t="shared" si="1484"/>
        <v>2016</v>
      </c>
      <c r="AF775">
        <f>VLOOKUP($C775,'Tech Pallet'!$A:$I,9,0)</f>
        <v>176</v>
      </c>
      <c r="AG775">
        <f>VLOOKUP($C775,'Tech Pallet'!$A:$H,8,0)</f>
        <v>1.98E-3</v>
      </c>
      <c r="AH775" s="25">
        <f t="shared" si="1485"/>
        <v>0</v>
      </c>
      <c r="AI775" s="25">
        <f t="shared" si="1486"/>
        <v>2016</v>
      </c>
      <c r="AJ775" s="8">
        <f t="shared" si="1487"/>
        <v>0</v>
      </c>
      <c r="AK775" s="21">
        <f t="shared" si="1488"/>
        <v>0</v>
      </c>
      <c r="AL775" s="20">
        <f t="shared" si="1489"/>
        <v>11.454545454545455</v>
      </c>
      <c r="AM775" s="21">
        <f t="shared" si="1490"/>
        <v>0</v>
      </c>
      <c r="AN775" s="21">
        <f t="shared" si="1491"/>
        <v>0</v>
      </c>
      <c r="AO775" s="21">
        <f t="shared" si="1492"/>
        <v>0</v>
      </c>
      <c r="AP775" s="21">
        <f t="shared" si="1493"/>
        <v>0</v>
      </c>
      <c r="AQ775" s="21">
        <f t="shared" si="1494"/>
        <v>0</v>
      </c>
      <c r="AR775" s="21">
        <f t="shared" si="1495"/>
        <v>0</v>
      </c>
      <c r="AS775" s="21">
        <f t="shared" si="1496"/>
        <v>0</v>
      </c>
      <c r="AT775" s="21">
        <f t="shared" si="1497"/>
        <v>0</v>
      </c>
      <c r="AU775" s="21">
        <f t="shared" si="1498"/>
        <v>0</v>
      </c>
      <c r="AV775" s="21">
        <f t="shared" si="1499"/>
        <v>0</v>
      </c>
      <c r="AW775" s="21">
        <f t="shared" si="1500"/>
        <v>0</v>
      </c>
      <c r="AX775" s="21">
        <f t="shared" si="1501"/>
        <v>0</v>
      </c>
      <c r="AY775" s="21">
        <f t="shared" si="1502"/>
        <v>0</v>
      </c>
      <c r="AZ775" s="21">
        <f t="shared" si="1503"/>
        <v>9.0909090909090912E-2</v>
      </c>
      <c r="BA775" s="21">
        <f t="shared" si="1504"/>
        <v>11.363636363636363</v>
      </c>
      <c r="BB775" s="21">
        <f t="shared" si="1505"/>
        <v>0</v>
      </c>
      <c r="BC775" s="21">
        <f t="shared" si="1506"/>
        <v>0</v>
      </c>
      <c r="BD775" s="21">
        <f t="shared" si="1507"/>
        <v>0</v>
      </c>
      <c r="BE775" s="21">
        <f t="shared" si="1508"/>
        <v>0</v>
      </c>
      <c r="BF775" s="21">
        <f t="shared" si="1509"/>
        <v>0</v>
      </c>
      <c r="BG775" s="21">
        <f t="shared" si="1510"/>
        <v>0</v>
      </c>
      <c r="BH775" s="21">
        <f t="shared" si="1511"/>
        <v>0</v>
      </c>
      <c r="BI775" s="21">
        <f t="shared" si="1512"/>
        <v>0</v>
      </c>
      <c r="BJ775" s="21">
        <f t="shared" si="1513"/>
        <v>0</v>
      </c>
      <c r="BK775" s="17">
        <f t="shared" si="1514"/>
        <v>0</v>
      </c>
      <c r="BL775" s="22">
        <f t="shared" si="1515"/>
        <v>0</v>
      </c>
      <c r="BM775" s="22">
        <f t="shared" si="1516"/>
        <v>3.9916800000000001</v>
      </c>
      <c r="BN775" s="22">
        <f t="shared" si="1517"/>
        <v>0</v>
      </c>
      <c r="BO775" s="22">
        <f t="shared" si="1518"/>
        <v>0</v>
      </c>
      <c r="BP775" s="22">
        <f t="shared" si="1519"/>
        <v>0</v>
      </c>
      <c r="BQ775" s="22">
        <f t="shared" si="1520"/>
        <v>0</v>
      </c>
      <c r="BR775" s="22">
        <f t="shared" si="1521"/>
        <v>0</v>
      </c>
      <c r="BS775" s="22">
        <f t="shared" si="1522"/>
        <v>0</v>
      </c>
      <c r="BT775" s="22">
        <f t="shared" si="1523"/>
        <v>0</v>
      </c>
      <c r="BU775" s="22">
        <f t="shared" si="1524"/>
        <v>0</v>
      </c>
      <c r="BV775" s="22">
        <f t="shared" si="1525"/>
        <v>0</v>
      </c>
      <c r="BW775" s="22">
        <f t="shared" si="1526"/>
        <v>0</v>
      </c>
      <c r="BX775" s="22">
        <f t="shared" si="1527"/>
        <v>0</v>
      </c>
      <c r="BY775" s="22">
        <f t="shared" si="1528"/>
        <v>0</v>
      </c>
      <c r="BZ775" s="22">
        <f t="shared" si="1529"/>
        <v>0</v>
      </c>
      <c r="CA775" s="22">
        <f t="shared" si="1530"/>
        <v>3.168E-2</v>
      </c>
      <c r="CB775" s="22">
        <f t="shared" si="1531"/>
        <v>3.96</v>
      </c>
      <c r="CC775" s="22">
        <f t="shared" si="1532"/>
        <v>0</v>
      </c>
      <c r="CD775" s="22">
        <f t="shared" si="1533"/>
        <v>0</v>
      </c>
      <c r="CE775" s="22">
        <f t="shared" si="1534"/>
        <v>0</v>
      </c>
      <c r="CF775" s="22">
        <f t="shared" si="1535"/>
        <v>0</v>
      </c>
      <c r="CG775" s="22">
        <f t="shared" si="1536"/>
        <v>0</v>
      </c>
      <c r="CH775" s="22">
        <f t="shared" si="1537"/>
        <v>0</v>
      </c>
      <c r="CI775" s="22">
        <f t="shared" si="1538"/>
        <v>0</v>
      </c>
      <c r="CJ775" s="22">
        <f t="shared" si="1539"/>
        <v>0</v>
      </c>
      <c r="CK775" s="22">
        <f t="shared" si="1540"/>
        <v>0</v>
      </c>
    </row>
    <row r="776" spans="1:89" x14ac:dyDescent="0.25">
      <c r="A776" t="str">
        <f>VLOOKUP($C776,'Tech Pallet'!$A:$J,10,0)</f>
        <v>PIC</v>
      </c>
      <c r="B776" s="30" t="str">
        <f>VLOOKUP(C776,'Tech Pallet'!A:I,3,0)</f>
        <v>BJ PTS</v>
      </c>
      <c r="C776" s="12">
        <f>VLOOKUP($D776,'DU -UCC'!B:C,2,0)</f>
        <v>62697529</v>
      </c>
      <c r="D776" s="94">
        <v>10076840002891</v>
      </c>
      <c r="E776" s="95" t="s">
        <v>408</v>
      </c>
      <c r="S776" s="95">
        <v>2956</v>
      </c>
      <c r="T776" s="95">
        <v>3199</v>
      </c>
      <c r="U776" s="95">
        <v>3419.2109180839966</v>
      </c>
      <c r="V776" s="95">
        <v>2807.6736357418295</v>
      </c>
      <c r="W776" s="95">
        <v>2971.3955344273272</v>
      </c>
      <c r="X776" s="95">
        <v>4119.5942927915057</v>
      </c>
      <c r="Y776" s="95">
        <v>3378.9822937488693</v>
      </c>
      <c r="Z776" s="95">
        <v>3597.6691694608467</v>
      </c>
      <c r="AA776" s="95">
        <v>2534.2520357944395</v>
      </c>
      <c r="AB776" s="95">
        <v>2522.7536275607667</v>
      </c>
      <c r="AC776" s="95">
        <v>3126.9809395159336</v>
      </c>
      <c r="AD776" s="95">
        <v>3002.8879946316611</v>
      </c>
      <c r="AE776" s="23">
        <f t="shared" si="1484"/>
        <v>37636.40044175717</v>
      </c>
      <c r="AF776">
        <f>VLOOKUP($C776,'Tech Pallet'!$A:$I,9,0)</f>
        <v>240</v>
      </c>
      <c r="AG776">
        <f>VLOOKUP($C776,'Tech Pallet'!$A:$H,8,0)</f>
        <v>3.7839999999999996E-3</v>
      </c>
      <c r="AH776" s="25">
        <f t="shared" si="1485"/>
        <v>0</v>
      </c>
      <c r="AI776" s="25">
        <f t="shared" si="1486"/>
        <v>37636.40044175717</v>
      </c>
      <c r="AJ776" s="8">
        <f t="shared" si="1487"/>
        <v>0</v>
      </c>
      <c r="AK776" s="21">
        <f t="shared" si="1488"/>
        <v>0</v>
      </c>
      <c r="AL776" s="20">
        <f t="shared" si="1489"/>
        <v>156.8183351739882</v>
      </c>
      <c r="AM776" s="21">
        <f t="shared" si="1490"/>
        <v>0</v>
      </c>
      <c r="AN776" s="21">
        <f t="shared" si="1491"/>
        <v>0</v>
      </c>
      <c r="AO776" s="21">
        <f t="shared" si="1492"/>
        <v>0</v>
      </c>
      <c r="AP776" s="21">
        <f t="shared" si="1493"/>
        <v>0</v>
      </c>
      <c r="AQ776" s="21">
        <f t="shared" si="1494"/>
        <v>0</v>
      </c>
      <c r="AR776" s="21">
        <f t="shared" si="1495"/>
        <v>0</v>
      </c>
      <c r="AS776" s="21">
        <f t="shared" si="1496"/>
        <v>0</v>
      </c>
      <c r="AT776" s="21">
        <f t="shared" si="1497"/>
        <v>0</v>
      </c>
      <c r="AU776" s="21">
        <f t="shared" si="1498"/>
        <v>0</v>
      </c>
      <c r="AV776" s="21">
        <f t="shared" si="1499"/>
        <v>0</v>
      </c>
      <c r="AW776" s="21">
        <f t="shared" si="1500"/>
        <v>0</v>
      </c>
      <c r="AX776" s="21">
        <f t="shared" si="1501"/>
        <v>0</v>
      </c>
      <c r="AY776" s="21">
        <f t="shared" si="1502"/>
        <v>12.316666666666666</v>
      </c>
      <c r="AZ776" s="21">
        <f t="shared" si="1503"/>
        <v>13.329166666666667</v>
      </c>
      <c r="BA776" s="21">
        <f t="shared" si="1504"/>
        <v>14.246712158683319</v>
      </c>
      <c r="BB776" s="21">
        <f t="shared" si="1505"/>
        <v>11.698640148924289</v>
      </c>
      <c r="BC776" s="21">
        <f t="shared" si="1506"/>
        <v>12.38081472678053</v>
      </c>
      <c r="BD776" s="21">
        <f t="shared" si="1507"/>
        <v>17.164976219964608</v>
      </c>
      <c r="BE776" s="21">
        <f t="shared" si="1508"/>
        <v>14.07909289062029</v>
      </c>
      <c r="BF776" s="21">
        <f t="shared" si="1509"/>
        <v>14.990288206086861</v>
      </c>
      <c r="BG776" s="21">
        <f t="shared" si="1510"/>
        <v>10.55938348247683</v>
      </c>
      <c r="BH776" s="21">
        <f t="shared" si="1511"/>
        <v>10.511473448169861</v>
      </c>
      <c r="BI776" s="21">
        <f t="shared" si="1512"/>
        <v>13.029087247983057</v>
      </c>
      <c r="BJ776" s="21">
        <f t="shared" si="1513"/>
        <v>12.512033310965254</v>
      </c>
      <c r="BK776" s="17">
        <f t="shared" si="1514"/>
        <v>0</v>
      </c>
      <c r="BL776" s="22">
        <f t="shared" si="1515"/>
        <v>0</v>
      </c>
      <c r="BM776" s="22">
        <f t="shared" si="1516"/>
        <v>142.41613927160913</v>
      </c>
      <c r="BN776" s="22">
        <f t="shared" si="1517"/>
        <v>0</v>
      </c>
      <c r="BO776" s="22">
        <f t="shared" si="1518"/>
        <v>0</v>
      </c>
      <c r="BP776" s="22">
        <f t="shared" si="1519"/>
        <v>0</v>
      </c>
      <c r="BQ776" s="22">
        <f t="shared" si="1520"/>
        <v>0</v>
      </c>
      <c r="BR776" s="22">
        <f t="shared" si="1521"/>
        <v>0</v>
      </c>
      <c r="BS776" s="22">
        <f t="shared" si="1522"/>
        <v>0</v>
      </c>
      <c r="BT776" s="22">
        <f t="shared" si="1523"/>
        <v>0</v>
      </c>
      <c r="BU776" s="22">
        <f t="shared" si="1524"/>
        <v>0</v>
      </c>
      <c r="BV776" s="22">
        <f t="shared" si="1525"/>
        <v>0</v>
      </c>
      <c r="BW776" s="22">
        <f t="shared" si="1526"/>
        <v>0</v>
      </c>
      <c r="BX776" s="22">
        <f t="shared" si="1527"/>
        <v>0</v>
      </c>
      <c r="BY776" s="22">
        <f t="shared" si="1528"/>
        <v>0</v>
      </c>
      <c r="BZ776" s="22">
        <f t="shared" si="1529"/>
        <v>11.185503999999998</v>
      </c>
      <c r="CA776" s="22">
        <f t="shared" si="1530"/>
        <v>12.105015999999999</v>
      </c>
      <c r="CB776" s="22">
        <f t="shared" si="1531"/>
        <v>12.938294114029842</v>
      </c>
      <c r="CC776" s="22">
        <f t="shared" si="1532"/>
        <v>10.624237037647081</v>
      </c>
      <c r="CD776" s="22">
        <f t="shared" si="1533"/>
        <v>11.243760702273004</v>
      </c>
      <c r="CE776" s="22">
        <f t="shared" si="1534"/>
        <v>15.588544803923057</v>
      </c>
      <c r="CF776" s="22">
        <f t="shared" si="1535"/>
        <v>12.786068999545721</v>
      </c>
      <c r="CG776" s="22">
        <f t="shared" si="1536"/>
        <v>13.613580137239842</v>
      </c>
      <c r="CH776" s="22">
        <f t="shared" si="1537"/>
        <v>9.5896097034461576</v>
      </c>
      <c r="CI776" s="22">
        <f t="shared" si="1538"/>
        <v>9.5460997266899401</v>
      </c>
      <c r="CJ776" s="22">
        <f t="shared" si="1539"/>
        <v>11.832495875128291</v>
      </c>
      <c r="CK776" s="22">
        <f t="shared" si="1540"/>
        <v>11.362928171686205</v>
      </c>
    </row>
    <row r="777" spans="1:89" x14ac:dyDescent="0.25">
      <c r="A777" t="str">
        <f>VLOOKUP($C777,'Tech Pallet'!$A:$J,10,0)</f>
        <v>NOV</v>
      </c>
      <c r="B777" s="30" t="str">
        <f>VLOOKUP(C777,'Tech Pallet'!A:I,3,0)</f>
        <v>TAL NV</v>
      </c>
      <c r="C777" s="12">
        <f>VLOOKUP($D777,'DU -UCC'!B:C,2,0)</f>
        <v>69555090</v>
      </c>
      <c r="D777" s="94">
        <v>10186852001635</v>
      </c>
      <c r="E777" s="95" t="s">
        <v>409</v>
      </c>
      <c r="S777" s="95">
        <v>0</v>
      </c>
      <c r="T777" s="95">
        <v>0</v>
      </c>
      <c r="U777" s="95">
        <v>0</v>
      </c>
      <c r="V777" s="95">
        <v>0</v>
      </c>
      <c r="W777" s="95">
        <v>0</v>
      </c>
      <c r="X777" s="95">
        <v>0</v>
      </c>
      <c r="Y777" s="95">
        <v>0</v>
      </c>
      <c r="Z777" s="95">
        <v>0</v>
      </c>
      <c r="AA777" s="95">
        <v>0</v>
      </c>
      <c r="AB777" s="95">
        <v>0</v>
      </c>
      <c r="AC777" s="95">
        <v>0</v>
      </c>
      <c r="AD777" s="95">
        <v>0</v>
      </c>
      <c r="AE777" s="23">
        <f t="shared" si="1484"/>
        <v>0</v>
      </c>
      <c r="AF777">
        <f>VLOOKUP($C777,'Tech Pallet'!$A:$I,9,0)</f>
        <v>176</v>
      </c>
      <c r="AG777">
        <f>VLOOKUP($C777,'Tech Pallet'!$A:$H,8,0)</f>
        <v>1.98E-3</v>
      </c>
      <c r="AH777" s="25">
        <f t="shared" si="1485"/>
        <v>0</v>
      </c>
      <c r="AI777" s="25">
        <f t="shared" si="1486"/>
        <v>0</v>
      </c>
      <c r="AJ777" s="8">
        <f t="shared" si="1487"/>
        <v>0</v>
      </c>
      <c r="AK777" s="21">
        <f t="shared" si="1488"/>
        <v>0</v>
      </c>
      <c r="AL777" s="20">
        <f t="shared" si="1489"/>
        <v>0</v>
      </c>
      <c r="AM777" s="21">
        <f t="shared" si="1490"/>
        <v>0</v>
      </c>
      <c r="AN777" s="21">
        <f t="shared" si="1491"/>
        <v>0</v>
      </c>
      <c r="AO777" s="21">
        <f t="shared" si="1492"/>
        <v>0</v>
      </c>
      <c r="AP777" s="21">
        <f t="shared" si="1493"/>
        <v>0</v>
      </c>
      <c r="AQ777" s="21">
        <f t="shared" si="1494"/>
        <v>0</v>
      </c>
      <c r="AR777" s="21">
        <f t="shared" si="1495"/>
        <v>0</v>
      </c>
      <c r="AS777" s="21">
        <f t="shared" si="1496"/>
        <v>0</v>
      </c>
      <c r="AT777" s="21">
        <f t="shared" si="1497"/>
        <v>0</v>
      </c>
      <c r="AU777" s="21">
        <f t="shared" si="1498"/>
        <v>0</v>
      </c>
      <c r="AV777" s="21">
        <f t="shared" si="1499"/>
        <v>0</v>
      </c>
      <c r="AW777" s="21">
        <f t="shared" si="1500"/>
        <v>0</v>
      </c>
      <c r="AX777" s="21">
        <f t="shared" si="1501"/>
        <v>0</v>
      </c>
      <c r="AY777" s="21">
        <f t="shared" si="1502"/>
        <v>0</v>
      </c>
      <c r="AZ777" s="21">
        <f t="shared" si="1503"/>
        <v>0</v>
      </c>
      <c r="BA777" s="21">
        <f t="shared" si="1504"/>
        <v>0</v>
      </c>
      <c r="BB777" s="21">
        <f t="shared" si="1505"/>
        <v>0</v>
      </c>
      <c r="BC777" s="21">
        <f t="shared" si="1506"/>
        <v>0</v>
      </c>
      <c r="BD777" s="21">
        <f t="shared" si="1507"/>
        <v>0</v>
      </c>
      <c r="BE777" s="21">
        <f t="shared" si="1508"/>
        <v>0</v>
      </c>
      <c r="BF777" s="21">
        <f t="shared" si="1509"/>
        <v>0</v>
      </c>
      <c r="BG777" s="21">
        <f t="shared" si="1510"/>
        <v>0</v>
      </c>
      <c r="BH777" s="21">
        <f t="shared" si="1511"/>
        <v>0</v>
      </c>
      <c r="BI777" s="21">
        <f t="shared" si="1512"/>
        <v>0</v>
      </c>
      <c r="BJ777" s="21">
        <f t="shared" si="1513"/>
        <v>0</v>
      </c>
      <c r="BK777" s="17">
        <f t="shared" si="1514"/>
        <v>0</v>
      </c>
      <c r="BL777" s="22">
        <f t="shared" si="1515"/>
        <v>0</v>
      </c>
      <c r="BM777" s="22">
        <f t="shared" si="1516"/>
        <v>0</v>
      </c>
      <c r="BN777" s="22">
        <f t="shared" si="1517"/>
        <v>0</v>
      </c>
      <c r="BO777" s="22">
        <f t="shared" si="1518"/>
        <v>0</v>
      </c>
      <c r="BP777" s="22">
        <f t="shared" si="1519"/>
        <v>0</v>
      </c>
      <c r="BQ777" s="22">
        <f t="shared" si="1520"/>
        <v>0</v>
      </c>
      <c r="BR777" s="22">
        <f t="shared" si="1521"/>
        <v>0</v>
      </c>
      <c r="BS777" s="22">
        <f t="shared" si="1522"/>
        <v>0</v>
      </c>
      <c r="BT777" s="22">
        <f t="shared" si="1523"/>
        <v>0</v>
      </c>
      <c r="BU777" s="22">
        <f t="shared" si="1524"/>
        <v>0</v>
      </c>
      <c r="BV777" s="22">
        <f t="shared" si="1525"/>
        <v>0</v>
      </c>
      <c r="BW777" s="22">
        <f t="shared" si="1526"/>
        <v>0</v>
      </c>
      <c r="BX777" s="22">
        <f t="shared" si="1527"/>
        <v>0</v>
      </c>
      <c r="BY777" s="22">
        <f t="shared" si="1528"/>
        <v>0</v>
      </c>
      <c r="BZ777" s="22">
        <f t="shared" si="1529"/>
        <v>0</v>
      </c>
      <c r="CA777" s="22">
        <f t="shared" si="1530"/>
        <v>0</v>
      </c>
      <c r="CB777" s="22">
        <f t="shared" si="1531"/>
        <v>0</v>
      </c>
      <c r="CC777" s="22">
        <f t="shared" si="1532"/>
        <v>0</v>
      </c>
      <c r="CD777" s="22">
        <f t="shared" si="1533"/>
        <v>0</v>
      </c>
      <c r="CE777" s="22">
        <f t="shared" si="1534"/>
        <v>0</v>
      </c>
      <c r="CF777" s="22">
        <f t="shared" si="1535"/>
        <v>0</v>
      </c>
      <c r="CG777" s="22">
        <f t="shared" si="1536"/>
        <v>0</v>
      </c>
      <c r="CH777" s="22">
        <f t="shared" si="1537"/>
        <v>0</v>
      </c>
      <c r="CI777" s="22">
        <f t="shared" si="1538"/>
        <v>0</v>
      </c>
      <c r="CJ777" s="22">
        <f t="shared" si="1539"/>
        <v>0</v>
      </c>
      <c r="CK777" s="22">
        <f t="shared" si="1540"/>
        <v>0</v>
      </c>
    </row>
    <row r="778" spans="1:89" x14ac:dyDescent="0.25">
      <c r="A778" t="str">
        <f>VLOOKUP($C778,'Tech Pallet'!$A:$J,10,0)</f>
        <v>PIC</v>
      </c>
      <c r="B778" s="30" t="str">
        <f>VLOOKUP(C778,'Tech Pallet'!A:I,3,0)</f>
        <v>SP1</v>
      </c>
      <c r="C778" s="12">
        <f>VLOOKUP($D778,'DU -UCC'!B:C,2,0)</f>
        <v>64780901</v>
      </c>
      <c r="D778" s="94">
        <v>10077567004175</v>
      </c>
      <c r="E778" s="95" t="s">
        <v>410</v>
      </c>
      <c r="S778" s="95">
        <v>2280</v>
      </c>
      <c r="T778" s="95">
        <v>6030</v>
      </c>
      <c r="U778" s="95">
        <v>5546.355404798087</v>
      </c>
      <c r="V778" s="95">
        <v>5761.5976600357171</v>
      </c>
      <c r="W778" s="95">
        <v>5353.562308902332</v>
      </c>
      <c r="X778" s="95">
        <v>3954.3471787721605</v>
      </c>
      <c r="Y778" s="95">
        <v>5038.7746364418354</v>
      </c>
      <c r="Z778" s="95">
        <v>5046.3982103629442</v>
      </c>
      <c r="AA778" s="95">
        <v>4592.1539094575146</v>
      </c>
      <c r="AB778" s="95">
        <v>3544.2452219286042</v>
      </c>
      <c r="AC778" s="95">
        <v>5216.1319557201532</v>
      </c>
      <c r="AD778" s="95">
        <v>2977.643268191242</v>
      </c>
      <c r="AE778" s="23">
        <f t="shared" si="1484"/>
        <v>55341.209754610594</v>
      </c>
      <c r="AF778">
        <f>VLOOKUP($C778,'Tech Pallet'!$A:$I,9,0)</f>
        <v>240</v>
      </c>
      <c r="AG778">
        <f>VLOOKUP($C778,'Tech Pallet'!$A:$H,8,0)</f>
        <v>3.7839999999999996E-3</v>
      </c>
      <c r="AH778" s="25">
        <f t="shared" si="1485"/>
        <v>0</v>
      </c>
      <c r="AI778" s="25">
        <f t="shared" si="1486"/>
        <v>55341.209754610594</v>
      </c>
      <c r="AJ778" s="8">
        <f t="shared" si="1487"/>
        <v>0</v>
      </c>
      <c r="AK778" s="21">
        <f t="shared" si="1488"/>
        <v>0</v>
      </c>
      <c r="AL778" s="20">
        <f t="shared" si="1489"/>
        <v>230.58837397754414</v>
      </c>
      <c r="AM778" s="21">
        <f t="shared" si="1490"/>
        <v>0</v>
      </c>
      <c r="AN778" s="21">
        <f t="shared" si="1491"/>
        <v>0</v>
      </c>
      <c r="AO778" s="21">
        <f t="shared" si="1492"/>
        <v>0</v>
      </c>
      <c r="AP778" s="21">
        <f t="shared" si="1493"/>
        <v>0</v>
      </c>
      <c r="AQ778" s="21">
        <f t="shared" si="1494"/>
        <v>0</v>
      </c>
      <c r="AR778" s="21">
        <f t="shared" si="1495"/>
        <v>0</v>
      </c>
      <c r="AS778" s="21">
        <f t="shared" si="1496"/>
        <v>0</v>
      </c>
      <c r="AT778" s="21">
        <f t="shared" si="1497"/>
        <v>0</v>
      </c>
      <c r="AU778" s="21">
        <f t="shared" si="1498"/>
        <v>0</v>
      </c>
      <c r="AV778" s="21">
        <f t="shared" si="1499"/>
        <v>0</v>
      </c>
      <c r="AW778" s="21">
        <f t="shared" si="1500"/>
        <v>0</v>
      </c>
      <c r="AX778" s="21">
        <f t="shared" si="1501"/>
        <v>0</v>
      </c>
      <c r="AY778" s="21">
        <f t="shared" si="1502"/>
        <v>9.5</v>
      </c>
      <c r="AZ778" s="21">
        <f t="shared" si="1503"/>
        <v>25.125</v>
      </c>
      <c r="BA778" s="21">
        <f t="shared" si="1504"/>
        <v>23.109814186658696</v>
      </c>
      <c r="BB778" s="21">
        <f t="shared" si="1505"/>
        <v>24.006656916815487</v>
      </c>
      <c r="BC778" s="21">
        <f t="shared" si="1506"/>
        <v>22.306509620426382</v>
      </c>
      <c r="BD778" s="21">
        <f t="shared" si="1507"/>
        <v>16.476446578217335</v>
      </c>
      <c r="BE778" s="21">
        <f t="shared" si="1508"/>
        <v>20.994894318507647</v>
      </c>
      <c r="BF778" s="21">
        <f t="shared" si="1509"/>
        <v>21.026659209845601</v>
      </c>
      <c r="BG778" s="21">
        <f t="shared" si="1510"/>
        <v>19.133974622739643</v>
      </c>
      <c r="BH778" s="21">
        <f t="shared" si="1511"/>
        <v>14.767688424702518</v>
      </c>
      <c r="BI778" s="21">
        <f t="shared" si="1512"/>
        <v>21.733883148833971</v>
      </c>
      <c r="BJ778" s="21">
        <f t="shared" si="1513"/>
        <v>12.406846950796842</v>
      </c>
      <c r="BK778" s="17">
        <f t="shared" si="1514"/>
        <v>0</v>
      </c>
      <c r="BL778" s="22">
        <f t="shared" si="1515"/>
        <v>0</v>
      </c>
      <c r="BM778" s="22">
        <f t="shared" si="1516"/>
        <v>209.41113771144646</v>
      </c>
      <c r="BN778" s="22">
        <f t="shared" si="1517"/>
        <v>0</v>
      </c>
      <c r="BO778" s="22">
        <f t="shared" si="1518"/>
        <v>0</v>
      </c>
      <c r="BP778" s="22">
        <f t="shared" si="1519"/>
        <v>0</v>
      </c>
      <c r="BQ778" s="22">
        <f t="shared" si="1520"/>
        <v>0</v>
      </c>
      <c r="BR778" s="22">
        <f t="shared" si="1521"/>
        <v>0</v>
      </c>
      <c r="BS778" s="22">
        <f t="shared" si="1522"/>
        <v>0</v>
      </c>
      <c r="BT778" s="22">
        <f t="shared" si="1523"/>
        <v>0</v>
      </c>
      <c r="BU778" s="22">
        <f t="shared" si="1524"/>
        <v>0</v>
      </c>
      <c r="BV778" s="22">
        <f t="shared" si="1525"/>
        <v>0</v>
      </c>
      <c r="BW778" s="22">
        <f t="shared" si="1526"/>
        <v>0</v>
      </c>
      <c r="BX778" s="22">
        <f t="shared" si="1527"/>
        <v>0</v>
      </c>
      <c r="BY778" s="22">
        <f t="shared" si="1528"/>
        <v>0</v>
      </c>
      <c r="BZ778" s="22">
        <f t="shared" si="1529"/>
        <v>8.6275199999999987</v>
      </c>
      <c r="CA778" s="22">
        <f t="shared" si="1530"/>
        <v>22.817519999999998</v>
      </c>
      <c r="CB778" s="22">
        <f t="shared" si="1531"/>
        <v>20.987408851755958</v>
      </c>
      <c r="CC778" s="22">
        <f t="shared" si="1532"/>
        <v>21.80188554557515</v>
      </c>
      <c r="CD778" s="22">
        <f t="shared" si="1533"/>
        <v>20.257879776886423</v>
      </c>
      <c r="CE778" s="22">
        <f t="shared" si="1534"/>
        <v>14.963249724473854</v>
      </c>
      <c r="CF778" s="22">
        <f t="shared" si="1535"/>
        <v>19.066723224295902</v>
      </c>
      <c r="CG778" s="22">
        <f t="shared" si="1536"/>
        <v>19.095570828013379</v>
      </c>
      <c r="CH778" s="22">
        <f t="shared" si="1537"/>
        <v>17.376710393387235</v>
      </c>
      <c r="CI778" s="22">
        <f t="shared" si="1538"/>
        <v>13.411423919777837</v>
      </c>
      <c r="CJ778" s="22">
        <f t="shared" si="1539"/>
        <v>19.737843320445059</v>
      </c>
      <c r="CK778" s="22">
        <f t="shared" si="1540"/>
        <v>11.267402126835659</v>
      </c>
    </row>
    <row r="779" spans="1:89" x14ac:dyDescent="0.25">
      <c r="A779" t="str">
        <f>VLOOKUP($C779,'Tech Pallet'!$A:$J,10,0)</f>
        <v>NOV</v>
      </c>
      <c r="B779" s="30" t="str">
        <f>VLOOKUP(C779,'Tech Pallet'!A:I,3,0)</f>
        <v>Yasso Sandwich</v>
      </c>
      <c r="C779" s="12">
        <f>VLOOKUP($D779,'DU -UCC'!B:C,2,0)</f>
        <v>64325622</v>
      </c>
      <c r="D779" s="94">
        <v>10850001974704</v>
      </c>
      <c r="E779" s="95" t="s">
        <v>411</v>
      </c>
      <c r="S779" s="95">
        <v>711</v>
      </c>
      <c r="T779" s="95">
        <v>563</v>
      </c>
      <c r="U779" s="95">
        <v>828.02</v>
      </c>
      <c r="V779" s="95">
        <v>820.58</v>
      </c>
      <c r="W779" s="95">
        <v>680.75</v>
      </c>
      <c r="X779" s="95">
        <v>930.14</v>
      </c>
      <c r="Y779" s="95">
        <v>860.03</v>
      </c>
      <c r="Z779" s="95">
        <v>924.8900000000001</v>
      </c>
      <c r="AA779" s="95">
        <v>1075.8599999999999</v>
      </c>
      <c r="AB779" s="95">
        <v>773.58</v>
      </c>
      <c r="AC779" s="95">
        <v>567.15</v>
      </c>
      <c r="AD779" s="95">
        <v>1032.71</v>
      </c>
      <c r="AE779" s="23">
        <f t="shared" si="1484"/>
        <v>9767.7099999999991</v>
      </c>
      <c r="AF779">
        <f>VLOOKUP($C779,'Tech Pallet'!$A:$I,9,0)</f>
        <v>189</v>
      </c>
      <c r="AG779">
        <f>VLOOKUP($C779,'Tech Pallet'!$A:$H,8,0)</f>
        <v>2.1700000000000001E-3</v>
      </c>
      <c r="AH779" s="25">
        <f t="shared" si="1485"/>
        <v>0</v>
      </c>
      <c r="AI779" s="25">
        <f t="shared" si="1486"/>
        <v>9767.7099999999991</v>
      </c>
      <c r="AJ779" s="8">
        <f t="shared" si="1487"/>
        <v>0</v>
      </c>
      <c r="AK779" s="21">
        <f t="shared" si="1488"/>
        <v>0</v>
      </c>
      <c r="AL779" s="20">
        <f t="shared" si="1489"/>
        <v>51.681005291005285</v>
      </c>
      <c r="AM779" s="21">
        <f t="shared" si="1490"/>
        <v>0</v>
      </c>
      <c r="AN779" s="21">
        <f t="shared" si="1491"/>
        <v>0</v>
      </c>
      <c r="AO779" s="21">
        <f t="shared" si="1492"/>
        <v>0</v>
      </c>
      <c r="AP779" s="21">
        <f t="shared" si="1493"/>
        <v>0</v>
      </c>
      <c r="AQ779" s="21">
        <f t="shared" si="1494"/>
        <v>0</v>
      </c>
      <c r="AR779" s="21">
        <f t="shared" si="1495"/>
        <v>0</v>
      </c>
      <c r="AS779" s="21">
        <f t="shared" si="1496"/>
        <v>0</v>
      </c>
      <c r="AT779" s="21">
        <f t="shared" si="1497"/>
        <v>0</v>
      </c>
      <c r="AU779" s="21">
        <f t="shared" si="1498"/>
        <v>0</v>
      </c>
      <c r="AV779" s="21">
        <f t="shared" si="1499"/>
        <v>0</v>
      </c>
      <c r="AW779" s="21">
        <f t="shared" si="1500"/>
        <v>0</v>
      </c>
      <c r="AX779" s="21">
        <f t="shared" si="1501"/>
        <v>0</v>
      </c>
      <c r="AY779" s="21">
        <f t="shared" si="1502"/>
        <v>3.7619047619047619</v>
      </c>
      <c r="AZ779" s="21">
        <f t="shared" si="1503"/>
        <v>2.9788359788359786</v>
      </c>
      <c r="BA779" s="21">
        <f t="shared" si="1504"/>
        <v>4.3810582010582007</v>
      </c>
      <c r="BB779" s="21">
        <f t="shared" si="1505"/>
        <v>4.3416931216931216</v>
      </c>
      <c r="BC779" s="21">
        <f t="shared" si="1506"/>
        <v>3.6018518518518516</v>
      </c>
      <c r="BD779" s="21">
        <f t="shared" si="1507"/>
        <v>4.9213756613756612</v>
      </c>
      <c r="BE779" s="21">
        <f t="shared" si="1508"/>
        <v>4.5504232804232805</v>
      </c>
      <c r="BF779" s="21">
        <f t="shared" si="1509"/>
        <v>4.8935978835978844</v>
      </c>
      <c r="BG779" s="21">
        <f t="shared" si="1510"/>
        <v>5.6923809523809519</v>
      </c>
      <c r="BH779" s="21">
        <f t="shared" si="1511"/>
        <v>4.0930158730158732</v>
      </c>
      <c r="BI779" s="21">
        <f t="shared" si="1512"/>
        <v>3.0007936507936508</v>
      </c>
      <c r="BJ779" s="21">
        <f t="shared" si="1513"/>
        <v>5.4640740740740741</v>
      </c>
      <c r="BK779" s="17">
        <f t="shared" si="1514"/>
        <v>0</v>
      </c>
      <c r="BL779" s="22">
        <f t="shared" si="1515"/>
        <v>0</v>
      </c>
      <c r="BM779" s="22">
        <f t="shared" si="1516"/>
        <v>21.195930699999998</v>
      </c>
      <c r="BN779" s="22">
        <f t="shared" si="1517"/>
        <v>0</v>
      </c>
      <c r="BO779" s="22">
        <f t="shared" si="1518"/>
        <v>0</v>
      </c>
      <c r="BP779" s="22">
        <f t="shared" si="1519"/>
        <v>0</v>
      </c>
      <c r="BQ779" s="22">
        <f t="shared" si="1520"/>
        <v>0</v>
      </c>
      <c r="BR779" s="22">
        <f t="shared" si="1521"/>
        <v>0</v>
      </c>
      <c r="BS779" s="22">
        <f t="shared" si="1522"/>
        <v>0</v>
      </c>
      <c r="BT779" s="22">
        <f t="shared" si="1523"/>
        <v>0</v>
      </c>
      <c r="BU779" s="22">
        <f t="shared" si="1524"/>
        <v>0</v>
      </c>
      <c r="BV779" s="22">
        <f t="shared" si="1525"/>
        <v>0</v>
      </c>
      <c r="BW779" s="22">
        <f t="shared" si="1526"/>
        <v>0</v>
      </c>
      <c r="BX779" s="22">
        <f t="shared" si="1527"/>
        <v>0</v>
      </c>
      <c r="BY779" s="22">
        <f t="shared" si="1528"/>
        <v>0</v>
      </c>
      <c r="BZ779" s="22">
        <f t="shared" si="1529"/>
        <v>1.54287</v>
      </c>
      <c r="CA779" s="22">
        <f t="shared" si="1530"/>
        <v>1.2217100000000001</v>
      </c>
      <c r="CB779" s="22">
        <f t="shared" si="1531"/>
        <v>1.7968033999999999</v>
      </c>
      <c r="CC779" s="22">
        <f t="shared" si="1532"/>
        <v>1.7806586000000002</v>
      </c>
      <c r="CD779" s="22">
        <f t="shared" si="1533"/>
        <v>1.4772275000000001</v>
      </c>
      <c r="CE779" s="22">
        <f t="shared" si="1534"/>
        <v>2.0184038000000002</v>
      </c>
      <c r="CF779" s="22">
        <f t="shared" si="1535"/>
        <v>1.8662650999999999</v>
      </c>
      <c r="CG779" s="22">
        <f t="shared" si="1536"/>
        <v>2.0070113000000003</v>
      </c>
      <c r="CH779" s="22">
        <f t="shared" si="1537"/>
        <v>2.3346161999999997</v>
      </c>
      <c r="CI779" s="22">
        <f t="shared" si="1538"/>
        <v>1.6786686000000002</v>
      </c>
      <c r="CJ779" s="22">
        <f t="shared" si="1539"/>
        <v>1.2307155000000001</v>
      </c>
      <c r="CK779" s="22">
        <f t="shared" si="1540"/>
        <v>2.2409807000000002</v>
      </c>
    </row>
    <row r="780" spans="1:89" x14ac:dyDescent="0.25">
      <c r="A780" t="str">
        <f>VLOOKUP($C780,'Tech Pallet'!$A:$J,10,0)</f>
        <v>PIC</v>
      </c>
      <c r="B780" s="30" t="str">
        <f>VLOOKUP(C780,'Tech Pallet'!A:I,3,0)</f>
        <v>2.4 Gal</v>
      </c>
      <c r="C780" s="12">
        <f>VLOOKUP($D780,'DU -UCC'!B:C,2,0)</f>
        <v>84164939</v>
      </c>
      <c r="D780" s="94">
        <v>10076840821256</v>
      </c>
      <c r="E780" s="95" t="s">
        <v>412</v>
      </c>
      <c r="S780" s="95">
        <v>1452</v>
      </c>
      <c r="T780" s="95">
        <v>1308</v>
      </c>
      <c r="U780" s="95">
        <v>3112.1646034217129</v>
      </c>
      <c r="V780" s="95">
        <v>3243.5305406427333</v>
      </c>
      <c r="W780" s="95">
        <v>3065.3181948691954</v>
      </c>
      <c r="X780" s="95">
        <v>3744.2240092998004</v>
      </c>
      <c r="Y780" s="95">
        <v>4494.6401306922935</v>
      </c>
      <c r="Z780" s="95">
        <v>3102.612628973191</v>
      </c>
      <c r="AA780" s="95">
        <v>1593.5519635645728</v>
      </c>
      <c r="AB780" s="95">
        <v>1219.3316833375579</v>
      </c>
      <c r="AC780" s="95">
        <v>1201.1308367206716</v>
      </c>
      <c r="AD780" s="95">
        <v>1018.051580358439</v>
      </c>
      <c r="AE780" s="23">
        <f t="shared" si="1484"/>
        <v>28554.556171880165</v>
      </c>
      <c r="AF780">
        <f>VLOOKUP($C780,'Tech Pallet'!$A:$I,9,0)</f>
        <v>125</v>
      </c>
      <c r="AG780">
        <f>VLOOKUP($C780,'Tech Pallet'!$A:$H,8,0)</f>
        <v>9.0848256361922702E-3</v>
      </c>
      <c r="AH780" s="25">
        <f t="shared" si="1485"/>
        <v>0</v>
      </c>
      <c r="AI780" s="25">
        <f t="shared" si="1486"/>
        <v>28554.556171880165</v>
      </c>
      <c r="AJ780" s="8">
        <f t="shared" si="1487"/>
        <v>0</v>
      </c>
      <c r="AK780" s="21">
        <f t="shared" si="1488"/>
        <v>0</v>
      </c>
      <c r="AL780" s="20">
        <f t="shared" si="1489"/>
        <v>228.43644937504132</v>
      </c>
      <c r="AM780" s="21">
        <f t="shared" si="1490"/>
        <v>0</v>
      </c>
      <c r="AN780" s="21">
        <f t="shared" si="1491"/>
        <v>0</v>
      </c>
      <c r="AO780" s="21">
        <f t="shared" si="1492"/>
        <v>0</v>
      </c>
      <c r="AP780" s="21">
        <f t="shared" si="1493"/>
        <v>0</v>
      </c>
      <c r="AQ780" s="21">
        <f t="shared" si="1494"/>
        <v>0</v>
      </c>
      <c r="AR780" s="21">
        <f t="shared" si="1495"/>
        <v>0</v>
      </c>
      <c r="AS780" s="21">
        <f t="shared" si="1496"/>
        <v>0</v>
      </c>
      <c r="AT780" s="21">
        <f t="shared" si="1497"/>
        <v>0</v>
      </c>
      <c r="AU780" s="21">
        <f t="shared" si="1498"/>
        <v>0</v>
      </c>
      <c r="AV780" s="21">
        <f t="shared" si="1499"/>
        <v>0</v>
      </c>
      <c r="AW780" s="21">
        <f t="shared" si="1500"/>
        <v>0</v>
      </c>
      <c r="AX780" s="21">
        <f t="shared" si="1501"/>
        <v>0</v>
      </c>
      <c r="AY780" s="21">
        <f t="shared" si="1502"/>
        <v>11.616</v>
      </c>
      <c r="AZ780" s="21">
        <f t="shared" si="1503"/>
        <v>10.464</v>
      </c>
      <c r="BA780" s="21">
        <f t="shared" si="1504"/>
        <v>24.897316827373704</v>
      </c>
      <c r="BB780" s="21">
        <f t="shared" si="1505"/>
        <v>25.948244325141868</v>
      </c>
      <c r="BC780" s="21">
        <f t="shared" si="1506"/>
        <v>24.522545558953563</v>
      </c>
      <c r="BD780" s="21">
        <f t="shared" si="1507"/>
        <v>29.953792074398404</v>
      </c>
      <c r="BE780" s="21">
        <f t="shared" si="1508"/>
        <v>35.957121045538351</v>
      </c>
      <c r="BF780" s="21">
        <f t="shared" si="1509"/>
        <v>24.820901031785528</v>
      </c>
      <c r="BG780" s="21">
        <f t="shared" si="1510"/>
        <v>12.748415708516582</v>
      </c>
      <c r="BH780" s="21">
        <f t="shared" si="1511"/>
        <v>9.7546534667004643</v>
      </c>
      <c r="BI780" s="21">
        <f t="shared" si="1512"/>
        <v>9.6090466937653733</v>
      </c>
      <c r="BJ780" s="21">
        <f t="shared" si="1513"/>
        <v>8.1444126428675112</v>
      </c>
      <c r="BK780" s="17">
        <f t="shared" si="1514"/>
        <v>0</v>
      </c>
      <c r="BL780" s="22">
        <f t="shared" si="1515"/>
        <v>0</v>
      </c>
      <c r="BM780" s="22">
        <f t="shared" si="1516"/>
        <v>259.41316394038915</v>
      </c>
      <c r="BN780" s="22">
        <f t="shared" si="1517"/>
        <v>0</v>
      </c>
      <c r="BO780" s="22">
        <f t="shared" si="1518"/>
        <v>0</v>
      </c>
      <c r="BP780" s="22">
        <f t="shared" si="1519"/>
        <v>0</v>
      </c>
      <c r="BQ780" s="22">
        <f t="shared" si="1520"/>
        <v>0</v>
      </c>
      <c r="BR780" s="22">
        <f t="shared" si="1521"/>
        <v>0</v>
      </c>
      <c r="BS780" s="22">
        <f t="shared" si="1522"/>
        <v>0</v>
      </c>
      <c r="BT780" s="22">
        <f t="shared" si="1523"/>
        <v>0</v>
      </c>
      <c r="BU780" s="22">
        <f t="shared" si="1524"/>
        <v>0</v>
      </c>
      <c r="BV780" s="22">
        <f t="shared" si="1525"/>
        <v>0</v>
      </c>
      <c r="BW780" s="22">
        <f t="shared" si="1526"/>
        <v>0</v>
      </c>
      <c r="BX780" s="22">
        <f t="shared" si="1527"/>
        <v>0</v>
      </c>
      <c r="BY780" s="22">
        <f t="shared" si="1528"/>
        <v>0</v>
      </c>
      <c r="BZ780" s="22">
        <f t="shared" si="1529"/>
        <v>13.191166823751177</v>
      </c>
      <c r="CA780" s="22">
        <f t="shared" si="1530"/>
        <v>11.882951932139489</v>
      </c>
      <c r="CB780" s="22">
        <f t="shared" si="1531"/>
        <v>28.273472773215726</v>
      </c>
      <c r="CC780" s="22">
        <f t="shared" si="1532"/>
        <v>29.466909407403676</v>
      </c>
      <c r="CD780" s="22">
        <f t="shared" si="1533"/>
        <v>27.847881319834279</v>
      </c>
      <c r="CE780" s="22">
        <f t="shared" si="1534"/>
        <v>34.015622267333434</v>
      </c>
      <c r="CF780" s="22">
        <f t="shared" si="1535"/>
        <v>40.833021884771924</v>
      </c>
      <c r="CG780" s="22">
        <f t="shared" si="1536"/>
        <v>28.186694750869542</v>
      </c>
      <c r="CH780" s="22">
        <f t="shared" si="1537"/>
        <v>14.477141731195962</v>
      </c>
      <c r="CI780" s="22">
        <f t="shared" si="1538"/>
        <v>11.077415735806522</v>
      </c>
      <c r="CJ780" s="22">
        <f t="shared" si="1539"/>
        <v>10.91206421786103</v>
      </c>
      <c r="CK780" s="22">
        <f t="shared" si="1540"/>
        <v>9.2488210962064006</v>
      </c>
    </row>
    <row r="781" spans="1:89" x14ac:dyDescent="0.25">
      <c r="A781" t="str">
        <f>VLOOKUP($C781,'Tech Pallet'!$A:$J,10,0)</f>
        <v>PIC</v>
      </c>
      <c r="B781" s="30" t="str">
        <f>VLOOKUP(C781,'Tech Pallet'!A:I,3,0)</f>
        <v>Talenti</v>
      </c>
      <c r="C781" s="12">
        <f>VLOOKUP($D781,'DU -UCC'!B:C,2,0)</f>
        <v>64369045</v>
      </c>
      <c r="D781" s="94">
        <v>10186852001598</v>
      </c>
      <c r="E781" s="95" t="s">
        <v>413</v>
      </c>
      <c r="S781" s="95">
        <v>885</v>
      </c>
      <c r="T781" s="95">
        <v>330</v>
      </c>
      <c r="U781" s="95">
        <v>540.41661915230668</v>
      </c>
      <c r="V781" s="95">
        <v>910.65013010297764</v>
      </c>
      <c r="W781" s="95">
        <v>709.352622970011</v>
      </c>
      <c r="X781" s="95">
        <v>1634.054957564656</v>
      </c>
      <c r="Y781" s="95">
        <v>1362.3552215154571</v>
      </c>
      <c r="Z781" s="95">
        <v>740.55120898543089</v>
      </c>
      <c r="AA781" s="95">
        <v>1132.0480641103759</v>
      </c>
      <c r="AB781" s="95">
        <v>1210.6766759619679</v>
      </c>
      <c r="AC781" s="95">
        <v>485.09957667937266</v>
      </c>
      <c r="AD781" s="95">
        <v>94.029673377590541</v>
      </c>
      <c r="AE781" s="23">
        <f t="shared" si="1484"/>
        <v>10034.234750420146</v>
      </c>
      <c r="AF781">
        <f>VLOOKUP($C781,'Tech Pallet'!$A:$I,9,0)</f>
        <v>255</v>
      </c>
      <c r="AG781">
        <f>VLOOKUP($C781,'Tech Pallet'!$A:$H,8,0)</f>
        <v>3.552E-3</v>
      </c>
      <c r="AH781" s="25">
        <f t="shared" si="1485"/>
        <v>0</v>
      </c>
      <c r="AI781" s="25">
        <f t="shared" si="1486"/>
        <v>10034.234750420146</v>
      </c>
      <c r="AJ781" s="8">
        <f t="shared" si="1487"/>
        <v>0</v>
      </c>
      <c r="AK781" s="21">
        <f t="shared" si="1488"/>
        <v>0</v>
      </c>
      <c r="AL781" s="20">
        <f t="shared" si="1489"/>
        <v>39.349940197726063</v>
      </c>
      <c r="AM781" s="21">
        <f t="shared" si="1490"/>
        <v>0</v>
      </c>
      <c r="AN781" s="21">
        <f t="shared" si="1491"/>
        <v>0</v>
      </c>
      <c r="AO781" s="21">
        <f t="shared" si="1492"/>
        <v>0</v>
      </c>
      <c r="AP781" s="21">
        <f t="shared" si="1493"/>
        <v>0</v>
      </c>
      <c r="AQ781" s="21">
        <f t="shared" si="1494"/>
        <v>0</v>
      </c>
      <c r="AR781" s="21">
        <f t="shared" si="1495"/>
        <v>0</v>
      </c>
      <c r="AS781" s="21">
        <f t="shared" si="1496"/>
        <v>0</v>
      </c>
      <c r="AT781" s="21">
        <f t="shared" si="1497"/>
        <v>0</v>
      </c>
      <c r="AU781" s="21">
        <f t="shared" si="1498"/>
        <v>0</v>
      </c>
      <c r="AV781" s="21">
        <f t="shared" si="1499"/>
        <v>0</v>
      </c>
      <c r="AW781" s="21">
        <f t="shared" si="1500"/>
        <v>0</v>
      </c>
      <c r="AX781" s="21">
        <f t="shared" si="1501"/>
        <v>0</v>
      </c>
      <c r="AY781" s="21">
        <f t="shared" si="1502"/>
        <v>3.4705882352941178</v>
      </c>
      <c r="AZ781" s="21">
        <f t="shared" si="1503"/>
        <v>1.2941176470588236</v>
      </c>
      <c r="BA781" s="21">
        <f t="shared" si="1504"/>
        <v>2.1192808594208103</v>
      </c>
      <c r="BB781" s="21">
        <f t="shared" si="1505"/>
        <v>3.5711769807959906</v>
      </c>
      <c r="BC781" s="21">
        <f t="shared" si="1506"/>
        <v>2.7817749920392587</v>
      </c>
      <c r="BD781" s="21">
        <f t="shared" si="1507"/>
        <v>6.4080586571162979</v>
      </c>
      <c r="BE781" s="21">
        <f t="shared" si="1508"/>
        <v>5.3425694961390473</v>
      </c>
      <c r="BF781" s="21">
        <f t="shared" si="1509"/>
        <v>2.9041223881781604</v>
      </c>
      <c r="BG781" s="21">
        <f t="shared" si="1510"/>
        <v>4.4394041729818658</v>
      </c>
      <c r="BH781" s="21">
        <f t="shared" si="1511"/>
        <v>4.7477516704390901</v>
      </c>
      <c r="BI781" s="21">
        <f t="shared" si="1512"/>
        <v>1.9023512810955792</v>
      </c>
      <c r="BJ781" s="21">
        <f t="shared" si="1513"/>
        <v>0.3687438171670217</v>
      </c>
      <c r="BK781" s="17">
        <f t="shared" si="1514"/>
        <v>0</v>
      </c>
      <c r="BL781" s="22">
        <f t="shared" si="1515"/>
        <v>0</v>
      </c>
      <c r="BM781" s="22">
        <f t="shared" si="1516"/>
        <v>35.641601833492359</v>
      </c>
      <c r="BN781" s="22">
        <f t="shared" si="1517"/>
        <v>0</v>
      </c>
      <c r="BO781" s="22">
        <f t="shared" si="1518"/>
        <v>0</v>
      </c>
      <c r="BP781" s="22">
        <f t="shared" si="1519"/>
        <v>0</v>
      </c>
      <c r="BQ781" s="22">
        <f t="shared" si="1520"/>
        <v>0</v>
      </c>
      <c r="BR781" s="22">
        <f t="shared" si="1521"/>
        <v>0</v>
      </c>
      <c r="BS781" s="22">
        <f t="shared" si="1522"/>
        <v>0</v>
      </c>
      <c r="BT781" s="22">
        <f t="shared" si="1523"/>
        <v>0</v>
      </c>
      <c r="BU781" s="22">
        <f t="shared" si="1524"/>
        <v>0</v>
      </c>
      <c r="BV781" s="22">
        <f t="shared" si="1525"/>
        <v>0</v>
      </c>
      <c r="BW781" s="22">
        <f t="shared" si="1526"/>
        <v>0</v>
      </c>
      <c r="BX781" s="22">
        <f t="shared" si="1527"/>
        <v>0</v>
      </c>
      <c r="BY781" s="22">
        <f t="shared" si="1528"/>
        <v>0</v>
      </c>
      <c r="BZ781" s="22">
        <f t="shared" si="1529"/>
        <v>3.1435200000000001</v>
      </c>
      <c r="CA781" s="22">
        <f t="shared" si="1530"/>
        <v>1.1721600000000001</v>
      </c>
      <c r="CB781" s="22">
        <f t="shared" si="1531"/>
        <v>1.9195598312289934</v>
      </c>
      <c r="CC781" s="22">
        <f t="shared" si="1532"/>
        <v>3.2346292621257766</v>
      </c>
      <c r="CD781" s="22">
        <f t="shared" si="1533"/>
        <v>2.519620516789479</v>
      </c>
      <c r="CE781" s="22">
        <f t="shared" si="1534"/>
        <v>5.8041632092696585</v>
      </c>
      <c r="CF781" s="22">
        <f t="shared" si="1535"/>
        <v>4.8390857468229038</v>
      </c>
      <c r="CG781" s="22">
        <f t="shared" si="1536"/>
        <v>2.6304378943162505</v>
      </c>
      <c r="CH781" s="22">
        <f t="shared" si="1537"/>
        <v>4.0210347237200548</v>
      </c>
      <c r="CI781" s="22">
        <f t="shared" si="1538"/>
        <v>4.3003235530169102</v>
      </c>
      <c r="CJ781" s="22">
        <f t="shared" si="1539"/>
        <v>1.7230736963651316</v>
      </c>
      <c r="CK781" s="22">
        <f t="shared" si="1540"/>
        <v>0.33399339983720161</v>
      </c>
    </row>
    <row r="782" spans="1:89" x14ac:dyDescent="0.25">
      <c r="A782" t="str">
        <f>VLOOKUP($C782,'Tech Pallet'!$A:$J,10,0)</f>
        <v>NOV</v>
      </c>
      <c r="B782" s="30" t="str">
        <f>VLOOKUP(C782,'Tech Pallet'!A:I,3,0)</f>
        <v>Repack MG Sticks</v>
      </c>
      <c r="C782" s="12">
        <f>VLOOKUP($D782,'DU -UCC'!B:C,2,0)</f>
        <v>64854330</v>
      </c>
      <c r="D782" s="94">
        <v>10077567002485</v>
      </c>
      <c r="E782" s="95" t="s">
        <v>414</v>
      </c>
      <c r="S782" s="95">
        <v>1067</v>
      </c>
      <c r="T782" s="95">
        <v>2196</v>
      </c>
      <c r="U782" s="95">
        <v>1731.57</v>
      </c>
      <c r="V782" s="95">
        <v>1740.1399999999999</v>
      </c>
      <c r="W782" s="95">
        <v>1904.43</v>
      </c>
      <c r="X782" s="95">
        <v>2637.85</v>
      </c>
      <c r="Y782" s="95">
        <v>2752.02</v>
      </c>
      <c r="Z782" s="95">
        <v>2876.28</v>
      </c>
      <c r="AA782" s="95">
        <v>2290.5700000000002</v>
      </c>
      <c r="AB782" s="95">
        <v>1507.73</v>
      </c>
      <c r="AC782" s="95">
        <v>1999.88</v>
      </c>
      <c r="AD782" s="95">
        <v>1661.29</v>
      </c>
      <c r="AE782" s="23">
        <f t="shared" si="1484"/>
        <v>24364.760000000002</v>
      </c>
      <c r="AF782">
        <f>VLOOKUP($C782,'Tech Pallet'!$A:$I,9,0)</f>
        <v>30</v>
      </c>
      <c r="AG782">
        <f>VLOOKUP($C782,'Tech Pallet'!$A:$H,8,0)</f>
        <v>6.4800000000000005E-3</v>
      </c>
      <c r="AH782" s="25">
        <f t="shared" si="1485"/>
        <v>0</v>
      </c>
      <c r="AI782" s="25">
        <f t="shared" si="1486"/>
        <v>24364.760000000002</v>
      </c>
      <c r="AJ782" s="8">
        <f t="shared" si="1487"/>
        <v>0</v>
      </c>
      <c r="AK782" s="21">
        <f t="shared" si="1488"/>
        <v>0</v>
      </c>
      <c r="AL782" s="20">
        <f t="shared" si="1489"/>
        <v>812.1586666666667</v>
      </c>
      <c r="AM782" s="21">
        <f t="shared" si="1490"/>
        <v>0</v>
      </c>
      <c r="AN782" s="21">
        <f t="shared" si="1491"/>
        <v>0</v>
      </c>
      <c r="AO782" s="21">
        <f t="shared" si="1492"/>
        <v>0</v>
      </c>
      <c r="AP782" s="21">
        <f t="shared" si="1493"/>
        <v>0</v>
      </c>
      <c r="AQ782" s="21">
        <f t="shared" si="1494"/>
        <v>0</v>
      </c>
      <c r="AR782" s="21">
        <f t="shared" si="1495"/>
        <v>0</v>
      </c>
      <c r="AS782" s="21">
        <f t="shared" si="1496"/>
        <v>0</v>
      </c>
      <c r="AT782" s="21">
        <f t="shared" si="1497"/>
        <v>0</v>
      </c>
      <c r="AU782" s="21">
        <f t="shared" si="1498"/>
        <v>0</v>
      </c>
      <c r="AV782" s="21">
        <f t="shared" si="1499"/>
        <v>0</v>
      </c>
      <c r="AW782" s="21">
        <f t="shared" si="1500"/>
        <v>0</v>
      </c>
      <c r="AX782" s="21">
        <f t="shared" si="1501"/>
        <v>0</v>
      </c>
      <c r="AY782" s="21">
        <f t="shared" si="1502"/>
        <v>35.56666666666667</v>
      </c>
      <c r="AZ782" s="21">
        <f t="shared" si="1503"/>
        <v>73.2</v>
      </c>
      <c r="BA782" s="21">
        <f t="shared" si="1504"/>
        <v>57.719000000000001</v>
      </c>
      <c r="BB782" s="21">
        <f t="shared" si="1505"/>
        <v>58.004666666666665</v>
      </c>
      <c r="BC782" s="21">
        <f t="shared" si="1506"/>
        <v>63.481000000000002</v>
      </c>
      <c r="BD782" s="21">
        <f t="shared" si="1507"/>
        <v>87.928333333333327</v>
      </c>
      <c r="BE782" s="21">
        <f t="shared" si="1508"/>
        <v>91.733999999999995</v>
      </c>
      <c r="BF782" s="21">
        <f t="shared" si="1509"/>
        <v>95.876000000000005</v>
      </c>
      <c r="BG782" s="21">
        <f t="shared" si="1510"/>
        <v>76.352333333333334</v>
      </c>
      <c r="BH782" s="21">
        <f t="shared" si="1511"/>
        <v>50.257666666666665</v>
      </c>
      <c r="BI782" s="21">
        <f t="shared" si="1512"/>
        <v>66.662666666666667</v>
      </c>
      <c r="BJ782" s="21">
        <f t="shared" si="1513"/>
        <v>55.376333333333335</v>
      </c>
      <c r="BK782" s="17">
        <f t="shared" si="1514"/>
        <v>0</v>
      </c>
      <c r="BL782" s="22">
        <f t="shared" si="1515"/>
        <v>0</v>
      </c>
      <c r="BM782" s="22">
        <f t="shared" si="1516"/>
        <v>157.88364480000001</v>
      </c>
      <c r="BN782" s="22">
        <f t="shared" si="1517"/>
        <v>0</v>
      </c>
      <c r="BO782" s="22">
        <f t="shared" si="1518"/>
        <v>0</v>
      </c>
      <c r="BP782" s="22">
        <f t="shared" si="1519"/>
        <v>0</v>
      </c>
      <c r="BQ782" s="22">
        <f t="shared" si="1520"/>
        <v>0</v>
      </c>
      <c r="BR782" s="22">
        <f t="shared" si="1521"/>
        <v>0</v>
      </c>
      <c r="BS782" s="22">
        <f t="shared" si="1522"/>
        <v>0</v>
      </c>
      <c r="BT782" s="22">
        <f t="shared" si="1523"/>
        <v>0</v>
      </c>
      <c r="BU782" s="22">
        <f t="shared" si="1524"/>
        <v>0</v>
      </c>
      <c r="BV782" s="22">
        <f t="shared" si="1525"/>
        <v>0</v>
      </c>
      <c r="BW782" s="22">
        <f t="shared" si="1526"/>
        <v>0</v>
      </c>
      <c r="BX782" s="22">
        <f t="shared" si="1527"/>
        <v>0</v>
      </c>
      <c r="BY782" s="22">
        <f t="shared" si="1528"/>
        <v>0</v>
      </c>
      <c r="BZ782" s="22">
        <f t="shared" si="1529"/>
        <v>6.9141600000000007</v>
      </c>
      <c r="CA782" s="22">
        <f t="shared" si="1530"/>
        <v>14.230080000000001</v>
      </c>
      <c r="CB782" s="22">
        <f t="shared" si="1531"/>
        <v>11.2205736</v>
      </c>
      <c r="CC782" s="22">
        <f t="shared" si="1532"/>
        <v>11.2761072</v>
      </c>
      <c r="CD782" s="22">
        <f t="shared" si="1533"/>
        <v>12.340706400000002</v>
      </c>
      <c r="CE782" s="22">
        <f t="shared" si="1534"/>
        <v>17.093268000000002</v>
      </c>
      <c r="CF782" s="22">
        <f t="shared" si="1535"/>
        <v>17.833089600000001</v>
      </c>
      <c r="CG782" s="22">
        <f t="shared" si="1536"/>
        <v>18.638294400000003</v>
      </c>
      <c r="CH782" s="22">
        <f t="shared" si="1537"/>
        <v>14.842893600000002</v>
      </c>
      <c r="CI782" s="22">
        <f t="shared" si="1538"/>
        <v>9.7700904000000008</v>
      </c>
      <c r="CJ782" s="22">
        <f t="shared" si="1539"/>
        <v>12.959222400000002</v>
      </c>
      <c r="CK782" s="22">
        <f t="shared" si="1540"/>
        <v>10.765159200000001</v>
      </c>
    </row>
    <row r="783" spans="1:89" x14ac:dyDescent="0.25">
      <c r="A783" t="str">
        <f>VLOOKUP($C783,'Tech Pallet'!$A:$J,10,0)</f>
        <v>NOV</v>
      </c>
      <c r="B783" s="30" t="str">
        <f>VLOOKUP(C783,'Tech Pallet'!A:I,3,0)</f>
        <v>Other</v>
      </c>
      <c r="C783" s="12">
        <f>VLOOKUP($D783,'DU -UCC'!B:C,2,0)</f>
        <v>69617285</v>
      </c>
      <c r="D783" s="94">
        <v>10077567003406</v>
      </c>
      <c r="E783" s="95" t="s">
        <v>415</v>
      </c>
      <c r="S783" s="95">
        <v>0</v>
      </c>
      <c r="T783" s="95">
        <v>0</v>
      </c>
      <c r="U783" s="95">
        <v>0</v>
      </c>
      <c r="V783" s="95">
        <v>0</v>
      </c>
      <c r="W783" s="95">
        <v>0</v>
      </c>
      <c r="X783" s="95">
        <v>0</v>
      </c>
      <c r="Y783" s="95">
        <v>0</v>
      </c>
      <c r="Z783" s="95">
        <v>0</v>
      </c>
      <c r="AA783" s="95">
        <v>0</v>
      </c>
      <c r="AB783" s="95">
        <v>0</v>
      </c>
      <c r="AC783" s="95">
        <v>0</v>
      </c>
      <c r="AD783" s="95">
        <v>0</v>
      </c>
      <c r="AE783" s="23">
        <f t="shared" si="1484"/>
        <v>0</v>
      </c>
      <c r="AF783">
        <f>VLOOKUP($C783,'Tech Pallet'!$A:$I,9,0)</f>
        <v>180</v>
      </c>
      <c r="AG783">
        <f>VLOOKUP($C783,'Tech Pallet'!$A:$H,8,0)</f>
        <v>2.5200000000000001E-3</v>
      </c>
      <c r="AH783" s="25">
        <f t="shared" si="1485"/>
        <v>0</v>
      </c>
      <c r="AI783" s="25">
        <f t="shared" si="1486"/>
        <v>0</v>
      </c>
      <c r="AJ783" s="8">
        <f t="shared" si="1487"/>
        <v>0</v>
      </c>
      <c r="AK783" s="21">
        <f t="shared" si="1488"/>
        <v>0</v>
      </c>
      <c r="AL783" s="20">
        <f t="shared" si="1489"/>
        <v>0</v>
      </c>
      <c r="AM783" s="21">
        <f t="shared" si="1490"/>
        <v>0</v>
      </c>
      <c r="AN783" s="21">
        <f t="shared" si="1491"/>
        <v>0</v>
      </c>
      <c r="AO783" s="21">
        <f t="shared" si="1492"/>
        <v>0</v>
      </c>
      <c r="AP783" s="21">
        <f t="shared" si="1493"/>
        <v>0</v>
      </c>
      <c r="AQ783" s="21">
        <f t="shared" si="1494"/>
        <v>0</v>
      </c>
      <c r="AR783" s="21">
        <f t="shared" si="1495"/>
        <v>0</v>
      </c>
      <c r="AS783" s="21">
        <f t="shared" si="1496"/>
        <v>0</v>
      </c>
      <c r="AT783" s="21">
        <f t="shared" si="1497"/>
        <v>0</v>
      </c>
      <c r="AU783" s="21">
        <f t="shared" si="1498"/>
        <v>0</v>
      </c>
      <c r="AV783" s="21">
        <f t="shared" si="1499"/>
        <v>0</v>
      </c>
      <c r="AW783" s="21">
        <f t="shared" si="1500"/>
        <v>0</v>
      </c>
      <c r="AX783" s="21">
        <f t="shared" si="1501"/>
        <v>0</v>
      </c>
      <c r="AY783" s="21">
        <f t="shared" si="1502"/>
        <v>0</v>
      </c>
      <c r="AZ783" s="21">
        <f t="shared" si="1503"/>
        <v>0</v>
      </c>
      <c r="BA783" s="21">
        <f t="shared" si="1504"/>
        <v>0</v>
      </c>
      <c r="BB783" s="21">
        <f t="shared" si="1505"/>
        <v>0</v>
      </c>
      <c r="BC783" s="21">
        <f t="shared" si="1506"/>
        <v>0</v>
      </c>
      <c r="BD783" s="21">
        <f t="shared" si="1507"/>
        <v>0</v>
      </c>
      <c r="BE783" s="21">
        <f t="shared" si="1508"/>
        <v>0</v>
      </c>
      <c r="BF783" s="21">
        <f t="shared" si="1509"/>
        <v>0</v>
      </c>
      <c r="BG783" s="21">
        <f t="shared" si="1510"/>
        <v>0</v>
      </c>
      <c r="BH783" s="21">
        <f t="shared" si="1511"/>
        <v>0</v>
      </c>
      <c r="BI783" s="21">
        <f t="shared" si="1512"/>
        <v>0</v>
      </c>
      <c r="BJ783" s="21">
        <f t="shared" si="1513"/>
        <v>0</v>
      </c>
      <c r="BK783" s="17">
        <f t="shared" si="1514"/>
        <v>0</v>
      </c>
      <c r="BL783" s="22">
        <f t="shared" si="1515"/>
        <v>0</v>
      </c>
      <c r="BM783" s="22">
        <f t="shared" si="1516"/>
        <v>0</v>
      </c>
      <c r="BN783" s="22">
        <f t="shared" si="1517"/>
        <v>0</v>
      </c>
      <c r="BO783" s="22">
        <f t="shared" si="1518"/>
        <v>0</v>
      </c>
      <c r="BP783" s="22">
        <f t="shared" si="1519"/>
        <v>0</v>
      </c>
      <c r="BQ783" s="22">
        <f t="shared" si="1520"/>
        <v>0</v>
      </c>
      <c r="BR783" s="22">
        <f t="shared" si="1521"/>
        <v>0</v>
      </c>
      <c r="BS783" s="22">
        <f t="shared" si="1522"/>
        <v>0</v>
      </c>
      <c r="BT783" s="22">
        <f t="shared" si="1523"/>
        <v>0</v>
      </c>
      <c r="BU783" s="22">
        <f t="shared" si="1524"/>
        <v>0</v>
      </c>
      <c r="BV783" s="22">
        <f t="shared" si="1525"/>
        <v>0</v>
      </c>
      <c r="BW783" s="22">
        <f t="shared" si="1526"/>
        <v>0</v>
      </c>
      <c r="BX783" s="22">
        <f t="shared" si="1527"/>
        <v>0</v>
      </c>
      <c r="BY783" s="22">
        <f t="shared" si="1528"/>
        <v>0</v>
      </c>
      <c r="BZ783" s="22">
        <f t="shared" si="1529"/>
        <v>0</v>
      </c>
      <c r="CA783" s="22">
        <f t="shared" si="1530"/>
        <v>0</v>
      </c>
      <c r="CB783" s="22">
        <f t="shared" si="1531"/>
        <v>0</v>
      </c>
      <c r="CC783" s="22">
        <f t="shared" si="1532"/>
        <v>0</v>
      </c>
      <c r="CD783" s="22">
        <f t="shared" si="1533"/>
        <v>0</v>
      </c>
      <c r="CE783" s="22">
        <f t="shared" si="1534"/>
        <v>0</v>
      </c>
      <c r="CF783" s="22">
        <f t="shared" si="1535"/>
        <v>0</v>
      </c>
      <c r="CG783" s="22">
        <f t="shared" si="1536"/>
        <v>0</v>
      </c>
      <c r="CH783" s="22">
        <f t="shared" si="1537"/>
        <v>0</v>
      </c>
      <c r="CI783" s="22">
        <f t="shared" si="1538"/>
        <v>0</v>
      </c>
      <c r="CJ783" s="22">
        <f t="shared" si="1539"/>
        <v>0</v>
      </c>
      <c r="CK783" s="22">
        <f t="shared" si="1540"/>
        <v>0</v>
      </c>
    </row>
    <row r="784" spans="1:89" x14ac:dyDescent="0.25">
      <c r="A784" t="str">
        <f>VLOOKUP($C784,'Tech Pallet'!$A:$J,10,0)</f>
        <v>PIC</v>
      </c>
      <c r="B784" s="30" t="str">
        <f>VLOOKUP(C784,'Tech Pallet'!A:I,3,0)</f>
        <v>48oz</v>
      </c>
      <c r="C784" s="12">
        <f>VLOOKUP($D784,'DU -UCC'!B:C,2,0)</f>
        <v>68764901</v>
      </c>
      <c r="D784" s="94">
        <v>10077567225068</v>
      </c>
      <c r="E784" s="95" t="s">
        <v>416</v>
      </c>
      <c r="S784" s="95">
        <v>0</v>
      </c>
      <c r="T784" s="95">
        <v>0</v>
      </c>
      <c r="U784" s="95">
        <v>0</v>
      </c>
      <c r="V784" s="95">
        <v>0</v>
      </c>
      <c r="W784" s="95">
        <v>0</v>
      </c>
      <c r="X784" s="95">
        <v>0</v>
      </c>
      <c r="Y784" s="95">
        <v>0</v>
      </c>
      <c r="Z784" s="95">
        <v>0</v>
      </c>
      <c r="AA784" s="95">
        <v>0</v>
      </c>
      <c r="AB784" s="95">
        <v>0</v>
      </c>
      <c r="AC784" s="95">
        <v>0</v>
      </c>
      <c r="AD784" s="95">
        <v>0</v>
      </c>
      <c r="AE784" s="23">
        <f t="shared" si="1484"/>
        <v>0</v>
      </c>
      <c r="AF784">
        <f>VLOOKUP($C784,'Tech Pallet'!$A:$I,9,0)</f>
        <v>154</v>
      </c>
      <c r="AG784">
        <f>VLOOKUP($C784,'Tech Pallet'!$A:$H,8,0)</f>
        <v>8.5199999999999998E-3</v>
      </c>
      <c r="AH784" s="25">
        <f t="shared" si="1485"/>
        <v>0</v>
      </c>
      <c r="AI784" s="25">
        <f t="shared" si="1486"/>
        <v>0</v>
      </c>
      <c r="AJ784" s="8">
        <f t="shared" si="1487"/>
        <v>0</v>
      </c>
      <c r="AK784" s="21">
        <f t="shared" si="1488"/>
        <v>0</v>
      </c>
      <c r="AL784" s="20">
        <f t="shared" si="1489"/>
        <v>0</v>
      </c>
      <c r="AM784" s="21">
        <f t="shared" si="1490"/>
        <v>0</v>
      </c>
      <c r="AN784" s="21">
        <f t="shared" si="1491"/>
        <v>0</v>
      </c>
      <c r="AO784" s="21">
        <f t="shared" si="1492"/>
        <v>0</v>
      </c>
      <c r="AP784" s="21">
        <f t="shared" si="1493"/>
        <v>0</v>
      </c>
      <c r="AQ784" s="21">
        <f t="shared" si="1494"/>
        <v>0</v>
      </c>
      <c r="AR784" s="21">
        <f t="shared" si="1495"/>
        <v>0</v>
      </c>
      <c r="AS784" s="21">
        <f t="shared" si="1496"/>
        <v>0</v>
      </c>
      <c r="AT784" s="21">
        <f t="shared" si="1497"/>
        <v>0</v>
      </c>
      <c r="AU784" s="21">
        <f t="shared" si="1498"/>
        <v>0</v>
      </c>
      <c r="AV784" s="21">
        <f t="shared" si="1499"/>
        <v>0</v>
      </c>
      <c r="AW784" s="21">
        <f t="shared" si="1500"/>
        <v>0</v>
      </c>
      <c r="AX784" s="21">
        <f t="shared" si="1501"/>
        <v>0</v>
      </c>
      <c r="AY784" s="21">
        <f t="shared" si="1502"/>
        <v>0</v>
      </c>
      <c r="AZ784" s="21">
        <f t="shared" si="1503"/>
        <v>0</v>
      </c>
      <c r="BA784" s="21">
        <f t="shared" si="1504"/>
        <v>0</v>
      </c>
      <c r="BB784" s="21">
        <f t="shared" si="1505"/>
        <v>0</v>
      </c>
      <c r="BC784" s="21">
        <f t="shared" si="1506"/>
        <v>0</v>
      </c>
      <c r="BD784" s="21">
        <f t="shared" si="1507"/>
        <v>0</v>
      </c>
      <c r="BE784" s="21">
        <f t="shared" si="1508"/>
        <v>0</v>
      </c>
      <c r="BF784" s="21">
        <f t="shared" si="1509"/>
        <v>0</v>
      </c>
      <c r="BG784" s="21">
        <f t="shared" si="1510"/>
        <v>0</v>
      </c>
      <c r="BH784" s="21">
        <f t="shared" si="1511"/>
        <v>0</v>
      </c>
      <c r="BI784" s="21">
        <f t="shared" si="1512"/>
        <v>0</v>
      </c>
      <c r="BJ784" s="21">
        <f t="shared" si="1513"/>
        <v>0</v>
      </c>
      <c r="BK784" s="17">
        <f t="shared" si="1514"/>
        <v>0</v>
      </c>
      <c r="BL784" s="22">
        <f t="shared" si="1515"/>
        <v>0</v>
      </c>
      <c r="BM784" s="22">
        <f t="shared" si="1516"/>
        <v>0</v>
      </c>
      <c r="BN784" s="22">
        <f t="shared" si="1517"/>
        <v>0</v>
      </c>
      <c r="BO784" s="22">
        <f t="shared" si="1518"/>
        <v>0</v>
      </c>
      <c r="BP784" s="22">
        <f t="shared" si="1519"/>
        <v>0</v>
      </c>
      <c r="BQ784" s="22">
        <f t="shared" si="1520"/>
        <v>0</v>
      </c>
      <c r="BR784" s="22">
        <f t="shared" si="1521"/>
        <v>0</v>
      </c>
      <c r="BS784" s="22">
        <f t="shared" si="1522"/>
        <v>0</v>
      </c>
      <c r="BT784" s="22">
        <f t="shared" si="1523"/>
        <v>0</v>
      </c>
      <c r="BU784" s="22">
        <f t="shared" si="1524"/>
        <v>0</v>
      </c>
      <c r="BV784" s="22">
        <f t="shared" si="1525"/>
        <v>0</v>
      </c>
      <c r="BW784" s="22">
        <f t="shared" si="1526"/>
        <v>0</v>
      </c>
      <c r="BX784" s="22">
        <f t="shared" si="1527"/>
        <v>0</v>
      </c>
      <c r="BY784" s="22">
        <f t="shared" si="1528"/>
        <v>0</v>
      </c>
      <c r="BZ784" s="22">
        <f t="shared" si="1529"/>
        <v>0</v>
      </c>
      <c r="CA784" s="22">
        <f t="shared" si="1530"/>
        <v>0</v>
      </c>
      <c r="CB784" s="22">
        <f t="shared" si="1531"/>
        <v>0</v>
      </c>
      <c r="CC784" s="22">
        <f t="shared" si="1532"/>
        <v>0</v>
      </c>
      <c r="CD784" s="22">
        <f t="shared" si="1533"/>
        <v>0</v>
      </c>
      <c r="CE784" s="22">
        <f t="shared" si="1534"/>
        <v>0</v>
      </c>
      <c r="CF784" s="22">
        <f t="shared" si="1535"/>
        <v>0</v>
      </c>
      <c r="CG784" s="22">
        <f t="shared" si="1536"/>
        <v>0</v>
      </c>
      <c r="CH784" s="22">
        <f t="shared" si="1537"/>
        <v>0</v>
      </c>
      <c r="CI784" s="22">
        <f t="shared" si="1538"/>
        <v>0</v>
      </c>
      <c r="CJ784" s="22">
        <f t="shared" si="1539"/>
        <v>0</v>
      </c>
      <c r="CK784" s="22">
        <f t="shared" si="1540"/>
        <v>0</v>
      </c>
    </row>
    <row r="785" spans="1:89" x14ac:dyDescent="0.25">
      <c r="A785" t="str">
        <f>VLOOKUP($C785,'Tech Pallet'!$A:$J,10,0)</f>
        <v>PIC</v>
      </c>
      <c r="B785" s="30" t="str">
        <f>VLOOKUP(C785,'Tech Pallet'!A:I,3,0)</f>
        <v>2.4 Gal</v>
      </c>
      <c r="C785" s="12">
        <f>VLOOKUP($D785,'DU -UCC'!B:C,2,0)</f>
        <v>84135794</v>
      </c>
      <c r="D785" s="94">
        <v>10076840104151</v>
      </c>
      <c r="E785" s="95" t="s">
        <v>417</v>
      </c>
      <c r="S785" s="95">
        <v>1223</v>
      </c>
      <c r="T785" s="95">
        <v>1048</v>
      </c>
      <c r="U785" s="95">
        <v>3033.9883511069602</v>
      </c>
      <c r="V785" s="95">
        <v>2783.2832882304856</v>
      </c>
      <c r="W785" s="95">
        <v>2568.3763980067147</v>
      </c>
      <c r="X785" s="95">
        <v>3507.2762917558266</v>
      </c>
      <c r="Y785" s="95">
        <v>4411.8715770805466</v>
      </c>
      <c r="Z785" s="95">
        <v>2649.1438132392796</v>
      </c>
      <c r="AA785" s="95">
        <v>1234.4363482078479</v>
      </c>
      <c r="AB785" s="95">
        <v>1001.6396032390885</v>
      </c>
      <c r="AC785" s="95">
        <v>611.18049014626104</v>
      </c>
      <c r="AD785" s="95">
        <v>846.074761571708</v>
      </c>
      <c r="AE785" s="23">
        <f t="shared" si="1484"/>
        <v>24918.270922584717</v>
      </c>
      <c r="AF785">
        <f>VLOOKUP($C785,'Tech Pallet'!$A:$I,9,0)</f>
        <v>125</v>
      </c>
      <c r="AG785">
        <f>VLOOKUP($C785,'Tech Pallet'!$A:$H,8,0)</f>
        <v>9.0848256361922702E-3</v>
      </c>
      <c r="AH785" s="25">
        <f t="shared" si="1485"/>
        <v>0</v>
      </c>
      <c r="AI785" s="25">
        <f t="shared" si="1486"/>
        <v>24918.270922584717</v>
      </c>
      <c r="AJ785" s="8">
        <f t="shared" si="1487"/>
        <v>0</v>
      </c>
      <c r="AK785" s="21">
        <f t="shared" si="1488"/>
        <v>0</v>
      </c>
      <c r="AL785" s="20">
        <f t="shared" si="1489"/>
        <v>199.34616738067774</v>
      </c>
      <c r="AM785" s="21">
        <f t="shared" si="1490"/>
        <v>0</v>
      </c>
      <c r="AN785" s="21">
        <f t="shared" si="1491"/>
        <v>0</v>
      </c>
      <c r="AO785" s="21">
        <f t="shared" si="1492"/>
        <v>0</v>
      </c>
      <c r="AP785" s="21">
        <f t="shared" si="1493"/>
        <v>0</v>
      </c>
      <c r="AQ785" s="21">
        <f t="shared" si="1494"/>
        <v>0</v>
      </c>
      <c r="AR785" s="21">
        <f t="shared" si="1495"/>
        <v>0</v>
      </c>
      <c r="AS785" s="21">
        <f t="shared" si="1496"/>
        <v>0</v>
      </c>
      <c r="AT785" s="21">
        <f t="shared" si="1497"/>
        <v>0</v>
      </c>
      <c r="AU785" s="21">
        <f t="shared" si="1498"/>
        <v>0</v>
      </c>
      <c r="AV785" s="21">
        <f t="shared" si="1499"/>
        <v>0</v>
      </c>
      <c r="AW785" s="21">
        <f t="shared" si="1500"/>
        <v>0</v>
      </c>
      <c r="AX785" s="21">
        <f t="shared" si="1501"/>
        <v>0</v>
      </c>
      <c r="AY785" s="21">
        <f t="shared" si="1502"/>
        <v>9.7840000000000007</v>
      </c>
      <c r="AZ785" s="21">
        <f t="shared" si="1503"/>
        <v>8.3840000000000003</v>
      </c>
      <c r="BA785" s="21">
        <f t="shared" si="1504"/>
        <v>24.271906808855682</v>
      </c>
      <c r="BB785" s="21">
        <f t="shared" si="1505"/>
        <v>22.266266305843885</v>
      </c>
      <c r="BC785" s="21">
        <f t="shared" si="1506"/>
        <v>20.547011184053716</v>
      </c>
      <c r="BD785" s="21">
        <f t="shared" si="1507"/>
        <v>28.058210334046613</v>
      </c>
      <c r="BE785" s="21">
        <f t="shared" si="1508"/>
        <v>35.294972616644372</v>
      </c>
      <c r="BF785" s="21">
        <f t="shared" si="1509"/>
        <v>21.193150505914236</v>
      </c>
      <c r="BG785" s="21">
        <f t="shared" si="1510"/>
        <v>9.8754907856627838</v>
      </c>
      <c r="BH785" s="21">
        <f t="shared" si="1511"/>
        <v>8.0131168259127072</v>
      </c>
      <c r="BI785" s="21">
        <f t="shared" si="1512"/>
        <v>4.8894439211700886</v>
      </c>
      <c r="BJ785" s="21">
        <f t="shared" si="1513"/>
        <v>6.7685980925736642</v>
      </c>
      <c r="BK785" s="17">
        <f t="shared" si="1514"/>
        <v>0</v>
      </c>
      <c r="BL785" s="22">
        <f t="shared" si="1515"/>
        <v>0</v>
      </c>
      <c r="BM785" s="22">
        <f t="shared" si="1516"/>
        <v>226.37814648708206</v>
      </c>
      <c r="BN785" s="22">
        <f t="shared" si="1517"/>
        <v>0</v>
      </c>
      <c r="BO785" s="22">
        <f t="shared" si="1518"/>
        <v>0</v>
      </c>
      <c r="BP785" s="22">
        <f t="shared" si="1519"/>
        <v>0</v>
      </c>
      <c r="BQ785" s="22">
        <f t="shared" si="1520"/>
        <v>0</v>
      </c>
      <c r="BR785" s="22">
        <f t="shared" si="1521"/>
        <v>0</v>
      </c>
      <c r="BS785" s="22">
        <f t="shared" si="1522"/>
        <v>0</v>
      </c>
      <c r="BT785" s="22">
        <f t="shared" si="1523"/>
        <v>0</v>
      </c>
      <c r="BU785" s="22">
        <f t="shared" si="1524"/>
        <v>0</v>
      </c>
      <c r="BV785" s="22">
        <f t="shared" si="1525"/>
        <v>0</v>
      </c>
      <c r="BW785" s="22">
        <f t="shared" si="1526"/>
        <v>0</v>
      </c>
      <c r="BX785" s="22">
        <f t="shared" si="1527"/>
        <v>0</v>
      </c>
      <c r="BY785" s="22">
        <f t="shared" si="1528"/>
        <v>0</v>
      </c>
      <c r="BZ785" s="22">
        <f t="shared" si="1529"/>
        <v>11.110741753063147</v>
      </c>
      <c r="CA785" s="22">
        <f t="shared" si="1530"/>
        <v>9.5208972667294987</v>
      </c>
      <c r="CB785" s="22">
        <f t="shared" si="1531"/>
        <v>27.563255152045226</v>
      </c>
      <c r="CC785" s="22">
        <f t="shared" si="1532"/>
        <v>25.285643369701834</v>
      </c>
      <c r="CD785" s="22">
        <f t="shared" si="1533"/>
        <v>23.333251744002563</v>
      </c>
      <c r="CE785" s="22">
        <f t="shared" si="1534"/>
        <v>31.862993568552692</v>
      </c>
      <c r="CF785" s="22">
        <f t="shared" si="1535"/>
        <v>40.08108400704937</v>
      </c>
      <c r="CG785" s="22">
        <f t="shared" si="1536"/>
        <v>24.067009628476356</v>
      </c>
      <c r="CH785" s="22">
        <f t="shared" si="1537"/>
        <v>11.214638982446225</v>
      </c>
      <c r="CI785" s="22">
        <f t="shared" si="1538"/>
        <v>9.0997211457319249</v>
      </c>
      <c r="CJ785" s="22">
        <f t="shared" si="1539"/>
        <v>5.5524681852213096</v>
      </c>
      <c r="CK785" s="22">
        <f t="shared" si="1540"/>
        <v>7.6864416840619159</v>
      </c>
    </row>
    <row r="786" spans="1:89" x14ac:dyDescent="0.25">
      <c r="A786" t="str">
        <f>VLOOKUP($C786,'Tech Pallet'!$A:$J,10,0)</f>
        <v>PIC</v>
      </c>
      <c r="B786" s="30" t="str">
        <f>VLOOKUP(C786,'Tech Pallet'!A:I,3,0)</f>
        <v>2.4 Gal</v>
      </c>
      <c r="C786" s="12">
        <f>VLOOKUP($D786,'DU -UCC'!B:C,2,0)</f>
        <v>84141037</v>
      </c>
      <c r="D786" s="94">
        <v>10076840832108</v>
      </c>
      <c r="E786" s="95" t="s">
        <v>418</v>
      </c>
      <c r="S786" s="95">
        <v>959</v>
      </c>
      <c r="T786" s="95">
        <v>763</v>
      </c>
      <c r="U786" s="95">
        <v>2886.877472527689</v>
      </c>
      <c r="V786" s="95">
        <v>2991.3783968781117</v>
      </c>
      <c r="W786" s="95">
        <v>2772.3229898240243</v>
      </c>
      <c r="X786" s="95">
        <v>3900.8714930914439</v>
      </c>
      <c r="Y786" s="95">
        <v>4855.4935587062473</v>
      </c>
      <c r="Z786" s="95">
        <v>2934.8455950912453</v>
      </c>
      <c r="AA786" s="95">
        <v>1545.279492724319</v>
      </c>
      <c r="AB786" s="95">
        <v>1161.9488915359607</v>
      </c>
      <c r="AC786" s="95">
        <v>769.81957451337053</v>
      </c>
      <c r="AD786" s="95">
        <v>898.61927595156226</v>
      </c>
      <c r="AE786" s="23">
        <f t="shared" si="1484"/>
        <v>26439.456740843976</v>
      </c>
      <c r="AF786">
        <f>VLOOKUP($C786,'Tech Pallet'!$A:$I,9,0)</f>
        <v>125</v>
      </c>
      <c r="AG786">
        <f>VLOOKUP($C786,'Tech Pallet'!$A:$H,8,0)</f>
        <v>9.0848256361922702E-3</v>
      </c>
      <c r="AH786" s="25">
        <f t="shared" si="1485"/>
        <v>0</v>
      </c>
      <c r="AI786" s="25">
        <f t="shared" si="1486"/>
        <v>26439.456740843976</v>
      </c>
      <c r="AJ786" s="8">
        <f t="shared" si="1487"/>
        <v>0</v>
      </c>
      <c r="AK786" s="21">
        <f t="shared" si="1488"/>
        <v>0</v>
      </c>
      <c r="AL786" s="20">
        <f t="shared" si="1489"/>
        <v>211.51565392675181</v>
      </c>
      <c r="AM786" s="21">
        <f t="shared" si="1490"/>
        <v>0</v>
      </c>
      <c r="AN786" s="21">
        <f t="shared" si="1491"/>
        <v>0</v>
      </c>
      <c r="AO786" s="21">
        <f t="shared" si="1492"/>
        <v>0</v>
      </c>
      <c r="AP786" s="21">
        <f t="shared" si="1493"/>
        <v>0</v>
      </c>
      <c r="AQ786" s="21">
        <f t="shared" si="1494"/>
        <v>0</v>
      </c>
      <c r="AR786" s="21">
        <f t="shared" si="1495"/>
        <v>0</v>
      </c>
      <c r="AS786" s="21">
        <f t="shared" si="1496"/>
        <v>0</v>
      </c>
      <c r="AT786" s="21">
        <f t="shared" si="1497"/>
        <v>0</v>
      </c>
      <c r="AU786" s="21">
        <f t="shared" si="1498"/>
        <v>0</v>
      </c>
      <c r="AV786" s="21">
        <f t="shared" si="1499"/>
        <v>0</v>
      </c>
      <c r="AW786" s="21">
        <f t="shared" si="1500"/>
        <v>0</v>
      </c>
      <c r="AX786" s="21">
        <f t="shared" si="1501"/>
        <v>0</v>
      </c>
      <c r="AY786" s="21">
        <f t="shared" si="1502"/>
        <v>7.6719999999999997</v>
      </c>
      <c r="AZ786" s="21">
        <f t="shared" si="1503"/>
        <v>6.1040000000000001</v>
      </c>
      <c r="BA786" s="21">
        <f t="shared" si="1504"/>
        <v>23.095019780221513</v>
      </c>
      <c r="BB786" s="21">
        <f t="shared" si="1505"/>
        <v>23.931027175024894</v>
      </c>
      <c r="BC786" s="21">
        <f t="shared" si="1506"/>
        <v>22.178583918592196</v>
      </c>
      <c r="BD786" s="21">
        <f t="shared" si="1507"/>
        <v>31.206971944731553</v>
      </c>
      <c r="BE786" s="21">
        <f t="shared" si="1508"/>
        <v>38.84394846964998</v>
      </c>
      <c r="BF786" s="21">
        <f t="shared" si="1509"/>
        <v>23.478764760729963</v>
      </c>
      <c r="BG786" s="21">
        <f t="shared" si="1510"/>
        <v>12.362235941794552</v>
      </c>
      <c r="BH786" s="21">
        <f t="shared" si="1511"/>
        <v>9.2955911322876847</v>
      </c>
      <c r="BI786" s="21">
        <f t="shared" si="1512"/>
        <v>6.1585565961069646</v>
      </c>
      <c r="BJ786" s="21">
        <f t="shared" si="1513"/>
        <v>7.1889542076124977</v>
      </c>
      <c r="BK786" s="17">
        <f t="shared" si="1514"/>
        <v>0</v>
      </c>
      <c r="BL786" s="22">
        <f t="shared" si="1515"/>
        <v>0</v>
      </c>
      <c r="BM786" s="22">
        <f t="shared" si="1516"/>
        <v>240.1978544062159</v>
      </c>
      <c r="BN786" s="22">
        <f t="shared" si="1517"/>
        <v>0</v>
      </c>
      <c r="BO786" s="22">
        <f t="shared" si="1518"/>
        <v>0</v>
      </c>
      <c r="BP786" s="22">
        <f t="shared" si="1519"/>
        <v>0</v>
      </c>
      <c r="BQ786" s="22">
        <f t="shared" si="1520"/>
        <v>0</v>
      </c>
      <c r="BR786" s="22">
        <f t="shared" si="1521"/>
        <v>0</v>
      </c>
      <c r="BS786" s="22">
        <f t="shared" si="1522"/>
        <v>0</v>
      </c>
      <c r="BT786" s="22">
        <f t="shared" si="1523"/>
        <v>0</v>
      </c>
      <c r="BU786" s="22">
        <f t="shared" si="1524"/>
        <v>0</v>
      </c>
      <c r="BV786" s="22">
        <f t="shared" si="1525"/>
        <v>0</v>
      </c>
      <c r="BW786" s="22">
        <f t="shared" si="1526"/>
        <v>0</v>
      </c>
      <c r="BX786" s="22">
        <f t="shared" si="1527"/>
        <v>0</v>
      </c>
      <c r="BY786" s="22">
        <f t="shared" si="1528"/>
        <v>0</v>
      </c>
      <c r="BZ786" s="22">
        <f t="shared" si="1529"/>
        <v>8.7123477851083866</v>
      </c>
      <c r="CA786" s="22">
        <f t="shared" si="1530"/>
        <v>6.931721960414702</v>
      </c>
      <c r="CB786" s="22">
        <f t="shared" si="1531"/>
        <v>26.226778470965495</v>
      </c>
      <c r="CC786" s="22">
        <f t="shared" si="1532"/>
        <v>27.176151147510005</v>
      </c>
      <c r="CD786" s="22">
        <f t="shared" si="1533"/>
        <v>25.186070969758497</v>
      </c>
      <c r="CE786" s="22">
        <f t="shared" si="1534"/>
        <v>35.438737343928764</v>
      </c>
      <c r="CF786" s="22">
        <f t="shared" si="1535"/>
        <v>44.111312358500953</v>
      </c>
      <c r="CG786" s="22">
        <f t="shared" si="1536"/>
        <v>26.662560500550903</v>
      </c>
      <c r="CH786" s="22">
        <f t="shared" si="1537"/>
        <v>14.03859475058408</v>
      </c>
      <c r="CI786" s="22">
        <f t="shared" si="1538"/>
        <v>10.556103077771088</v>
      </c>
      <c r="CJ786" s="22">
        <f t="shared" si="1539"/>
        <v>6.9936766057816939</v>
      </c>
      <c r="CK786" s="22">
        <f t="shared" si="1540"/>
        <v>8.1637994353412893</v>
      </c>
    </row>
    <row r="787" spans="1:89" x14ac:dyDescent="0.25">
      <c r="A787" t="str">
        <f>VLOOKUP($C787,'Tech Pallet'!$A:$J,10,0)</f>
        <v>PIC</v>
      </c>
      <c r="B787" s="30" t="str">
        <f>VLOOKUP(C787,'Tech Pallet'!A:I,3,0)</f>
        <v>Talenti</v>
      </c>
      <c r="C787" s="12">
        <f>VLOOKUP($D787,'DU -UCC'!B:C,2,0)</f>
        <v>68860067</v>
      </c>
      <c r="D787" s="94">
        <v>10186852001277</v>
      </c>
      <c r="E787" s="95" t="s">
        <v>419</v>
      </c>
      <c r="S787" s="95">
        <v>135</v>
      </c>
      <c r="T787" s="95">
        <v>90</v>
      </c>
      <c r="U787" s="95">
        <v>531.53524720592952</v>
      </c>
      <c r="V787" s="95">
        <v>942.17600186987863</v>
      </c>
      <c r="W787" s="95">
        <v>1518.620909415753</v>
      </c>
      <c r="X787" s="95">
        <v>1269.0033545235251</v>
      </c>
      <c r="Y787" s="95">
        <v>1277.0427961701575</v>
      </c>
      <c r="Z787" s="95">
        <v>7934.6955710875236</v>
      </c>
      <c r="AA787" s="95">
        <v>4806.2481368947783</v>
      </c>
      <c r="AB787" s="95">
        <v>3358.050135600964</v>
      </c>
      <c r="AC787" s="95">
        <v>3282.8740981650762</v>
      </c>
      <c r="AD787" s="95">
        <v>641.63744162775652</v>
      </c>
      <c r="AE787" s="23">
        <f t="shared" si="1484"/>
        <v>25786.883692561343</v>
      </c>
      <c r="AF787">
        <f>VLOOKUP($C787,'Tech Pallet'!$A:$I,9,0)</f>
        <v>255</v>
      </c>
      <c r="AG787">
        <f>VLOOKUP($C787,'Tech Pallet'!$A:$H,8,0)</f>
        <v>3.552E-3</v>
      </c>
      <c r="AH787" s="25">
        <f t="shared" si="1485"/>
        <v>0</v>
      </c>
      <c r="AI787" s="25">
        <f t="shared" si="1486"/>
        <v>25786.883692561343</v>
      </c>
      <c r="AJ787" s="8">
        <f t="shared" si="1487"/>
        <v>0</v>
      </c>
      <c r="AK787" s="21">
        <f t="shared" si="1488"/>
        <v>0</v>
      </c>
      <c r="AL787" s="20">
        <f t="shared" si="1489"/>
        <v>101.12503408847586</v>
      </c>
      <c r="AM787" s="21">
        <f t="shared" si="1490"/>
        <v>0</v>
      </c>
      <c r="AN787" s="21">
        <f t="shared" si="1491"/>
        <v>0</v>
      </c>
      <c r="AO787" s="21">
        <f t="shared" si="1492"/>
        <v>0</v>
      </c>
      <c r="AP787" s="21">
        <f t="shared" si="1493"/>
        <v>0</v>
      </c>
      <c r="AQ787" s="21">
        <f t="shared" si="1494"/>
        <v>0</v>
      </c>
      <c r="AR787" s="21">
        <f t="shared" si="1495"/>
        <v>0</v>
      </c>
      <c r="AS787" s="21">
        <f t="shared" si="1496"/>
        <v>0</v>
      </c>
      <c r="AT787" s="21">
        <f t="shared" si="1497"/>
        <v>0</v>
      </c>
      <c r="AU787" s="21">
        <f t="shared" si="1498"/>
        <v>0</v>
      </c>
      <c r="AV787" s="21">
        <f t="shared" si="1499"/>
        <v>0</v>
      </c>
      <c r="AW787" s="21">
        <f t="shared" si="1500"/>
        <v>0</v>
      </c>
      <c r="AX787" s="21">
        <f t="shared" si="1501"/>
        <v>0</v>
      </c>
      <c r="AY787" s="21">
        <f t="shared" si="1502"/>
        <v>0.52941176470588236</v>
      </c>
      <c r="AZ787" s="21">
        <f t="shared" si="1503"/>
        <v>0.35294117647058826</v>
      </c>
      <c r="BA787" s="21">
        <f t="shared" si="1504"/>
        <v>2.0844519498271747</v>
      </c>
      <c r="BB787" s="21">
        <f t="shared" si="1505"/>
        <v>3.6948078504701121</v>
      </c>
      <c r="BC787" s="21">
        <f t="shared" si="1506"/>
        <v>5.955376115355894</v>
      </c>
      <c r="BD787" s="21">
        <f t="shared" si="1507"/>
        <v>4.9764837432295099</v>
      </c>
      <c r="BE787" s="21">
        <f t="shared" si="1508"/>
        <v>5.0080109653731668</v>
      </c>
      <c r="BF787" s="21">
        <f t="shared" si="1509"/>
        <v>31.116453219951072</v>
      </c>
      <c r="BG787" s="21">
        <f t="shared" si="1510"/>
        <v>18.848031909391288</v>
      </c>
      <c r="BH787" s="21">
        <f t="shared" si="1511"/>
        <v>13.168824061180251</v>
      </c>
      <c r="BI787" s="21">
        <f t="shared" si="1512"/>
        <v>12.874016071235593</v>
      </c>
      <c r="BJ787" s="21">
        <f t="shared" si="1513"/>
        <v>2.5162252612853195</v>
      </c>
      <c r="BK787" s="17">
        <f t="shared" si="1514"/>
        <v>0</v>
      </c>
      <c r="BL787" s="22">
        <f t="shared" si="1515"/>
        <v>0</v>
      </c>
      <c r="BM787" s="22">
        <f t="shared" si="1516"/>
        <v>91.595010875977891</v>
      </c>
      <c r="BN787" s="22">
        <f t="shared" si="1517"/>
        <v>0</v>
      </c>
      <c r="BO787" s="22">
        <f t="shared" si="1518"/>
        <v>0</v>
      </c>
      <c r="BP787" s="22">
        <f t="shared" si="1519"/>
        <v>0</v>
      </c>
      <c r="BQ787" s="22">
        <f t="shared" si="1520"/>
        <v>0</v>
      </c>
      <c r="BR787" s="22">
        <f t="shared" si="1521"/>
        <v>0</v>
      </c>
      <c r="BS787" s="22">
        <f t="shared" si="1522"/>
        <v>0</v>
      </c>
      <c r="BT787" s="22">
        <f t="shared" si="1523"/>
        <v>0</v>
      </c>
      <c r="BU787" s="22">
        <f t="shared" si="1524"/>
        <v>0</v>
      </c>
      <c r="BV787" s="22">
        <f t="shared" si="1525"/>
        <v>0</v>
      </c>
      <c r="BW787" s="22">
        <f t="shared" si="1526"/>
        <v>0</v>
      </c>
      <c r="BX787" s="22">
        <f t="shared" si="1527"/>
        <v>0</v>
      </c>
      <c r="BY787" s="22">
        <f t="shared" si="1528"/>
        <v>0</v>
      </c>
      <c r="BZ787" s="22">
        <f t="shared" si="1529"/>
        <v>0.47952</v>
      </c>
      <c r="CA787" s="22">
        <f t="shared" si="1530"/>
        <v>0.31968000000000002</v>
      </c>
      <c r="CB787" s="22">
        <f t="shared" si="1531"/>
        <v>1.8880131980754618</v>
      </c>
      <c r="CC787" s="22">
        <f t="shared" si="1532"/>
        <v>3.346609158641809</v>
      </c>
      <c r="CD787" s="22">
        <f t="shared" si="1533"/>
        <v>5.3941414702447545</v>
      </c>
      <c r="CE787" s="22">
        <f t="shared" si="1534"/>
        <v>4.5074999152675614</v>
      </c>
      <c r="CF787" s="22">
        <f t="shared" si="1535"/>
        <v>4.5360560119963997</v>
      </c>
      <c r="CG787" s="22">
        <f t="shared" si="1536"/>
        <v>28.184038668502883</v>
      </c>
      <c r="CH787" s="22">
        <f t="shared" si="1537"/>
        <v>17.071793382250252</v>
      </c>
      <c r="CI787" s="22">
        <f t="shared" si="1538"/>
        <v>11.927794081654625</v>
      </c>
      <c r="CJ787" s="22">
        <f t="shared" si="1539"/>
        <v>11.660768796682351</v>
      </c>
      <c r="CK787" s="22">
        <f t="shared" si="1540"/>
        <v>2.279096192661791</v>
      </c>
    </row>
    <row r="788" spans="1:89" x14ac:dyDescent="0.25">
      <c r="A788" t="str">
        <f>VLOOKUP($C788,'Tech Pallet'!$A:$J,10,0)</f>
        <v>PIC</v>
      </c>
      <c r="B788" s="30" t="str">
        <f>VLOOKUP(C788,'Tech Pallet'!A:I,3,0)</f>
        <v>48oz</v>
      </c>
      <c r="C788" s="12">
        <f>VLOOKUP($D788,'DU -UCC'!B:C,2,0)</f>
        <v>68890246</v>
      </c>
      <c r="D788" s="94">
        <v>10077567003253</v>
      </c>
      <c r="E788" s="95" t="s">
        <v>420</v>
      </c>
      <c r="S788" s="95">
        <v>0</v>
      </c>
      <c r="T788" s="95">
        <v>0</v>
      </c>
      <c r="U788" s="95">
        <v>3.1099610737255735E-2</v>
      </c>
      <c r="V788" s="95">
        <v>0.19361093366086032</v>
      </c>
      <c r="W788" s="95">
        <v>0.16944345003488825</v>
      </c>
      <c r="X788" s="95">
        <v>0.10512294044990218</v>
      </c>
      <c r="Y788" s="95">
        <v>0</v>
      </c>
      <c r="Z788" s="95">
        <v>0</v>
      </c>
      <c r="AA788" s="95">
        <v>0</v>
      </c>
      <c r="AB788" s="95">
        <v>0</v>
      </c>
      <c r="AC788" s="95">
        <v>0</v>
      </c>
      <c r="AD788" s="95">
        <v>0</v>
      </c>
      <c r="AE788" s="23">
        <f t="shared" si="1484"/>
        <v>0.49927693488290648</v>
      </c>
      <c r="AF788">
        <f>VLOOKUP($C788,'Tech Pallet'!$A:$I,9,0)</f>
        <v>176</v>
      </c>
      <c r="AG788">
        <f>VLOOKUP($C788,'Tech Pallet'!$A:$H,8,0)</f>
        <v>8.5199999999999998E-3</v>
      </c>
      <c r="AH788" s="25">
        <f t="shared" si="1485"/>
        <v>0</v>
      </c>
      <c r="AI788" s="25">
        <f t="shared" si="1486"/>
        <v>0.49927693488290648</v>
      </c>
      <c r="AJ788" s="8">
        <f t="shared" si="1487"/>
        <v>0</v>
      </c>
      <c r="AK788" s="21">
        <f t="shared" si="1488"/>
        <v>0</v>
      </c>
      <c r="AL788" s="20">
        <f t="shared" si="1489"/>
        <v>2.8368007663801503E-3</v>
      </c>
      <c r="AM788" s="21">
        <f t="shared" si="1490"/>
        <v>0</v>
      </c>
      <c r="AN788" s="21">
        <f t="shared" si="1491"/>
        <v>0</v>
      </c>
      <c r="AO788" s="21">
        <f t="shared" si="1492"/>
        <v>0</v>
      </c>
      <c r="AP788" s="21">
        <f t="shared" si="1493"/>
        <v>0</v>
      </c>
      <c r="AQ788" s="21">
        <f t="shared" si="1494"/>
        <v>0</v>
      </c>
      <c r="AR788" s="21">
        <f t="shared" si="1495"/>
        <v>0</v>
      </c>
      <c r="AS788" s="21">
        <f t="shared" si="1496"/>
        <v>0</v>
      </c>
      <c r="AT788" s="21">
        <f t="shared" si="1497"/>
        <v>0</v>
      </c>
      <c r="AU788" s="21">
        <f t="shared" si="1498"/>
        <v>0</v>
      </c>
      <c r="AV788" s="21">
        <f t="shared" si="1499"/>
        <v>0</v>
      </c>
      <c r="AW788" s="21">
        <f t="shared" si="1500"/>
        <v>0</v>
      </c>
      <c r="AX788" s="21">
        <f t="shared" si="1501"/>
        <v>0</v>
      </c>
      <c r="AY788" s="21">
        <f t="shared" si="1502"/>
        <v>0</v>
      </c>
      <c r="AZ788" s="21">
        <f t="shared" si="1503"/>
        <v>0</v>
      </c>
      <c r="BA788" s="21">
        <f t="shared" si="1504"/>
        <v>1.7670233373440758E-4</v>
      </c>
      <c r="BB788" s="21">
        <f t="shared" si="1505"/>
        <v>1.1000621230730699E-3</v>
      </c>
      <c r="BC788" s="21">
        <f t="shared" si="1506"/>
        <v>9.6274687519822867E-4</v>
      </c>
      <c r="BD788" s="21">
        <f t="shared" si="1507"/>
        <v>5.9728943437444427E-4</v>
      </c>
      <c r="BE788" s="21">
        <f t="shared" si="1508"/>
        <v>0</v>
      </c>
      <c r="BF788" s="21">
        <f t="shared" si="1509"/>
        <v>0</v>
      </c>
      <c r="BG788" s="21">
        <f t="shared" si="1510"/>
        <v>0</v>
      </c>
      <c r="BH788" s="21">
        <f t="shared" si="1511"/>
        <v>0</v>
      </c>
      <c r="BI788" s="21">
        <f t="shared" si="1512"/>
        <v>0</v>
      </c>
      <c r="BJ788" s="21">
        <f t="shared" si="1513"/>
        <v>0</v>
      </c>
      <c r="BK788" s="17">
        <f t="shared" si="1514"/>
        <v>0</v>
      </c>
      <c r="BL788" s="22">
        <f t="shared" si="1515"/>
        <v>0</v>
      </c>
      <c r="BM788" s="22">
        <f t="shared" si="1516"/>
        <v>4.2538394852023632E-3</v>
      </c>
      <c r="BN788" s="22">
        <f t="shared" si="1517"/>
        <v>0</v>
      </c>
      <c r="BO788" s="22">
        <f t="shared" si="1518"/>
        <v>0</v>
      </c>
      <c r="BP788" s="22">
        <f t="shared" si="1519"/>
        <v>0</v>
      </c>
      <c r="BQ788" s="22">
        <f t="shared" si="1520"/>
        <v>0</v>
      </c>
      <c r="BR788" s="22">
        <f t="shared" si="1521"/>
        <v>0</v>
      </c>
      <c r="BS788" s="22">
        <f t="shared" si="1522"/>
        <v>0</v>
      </c>
      <c r="BT788" s="22">
        <f t="shared" si="1523"/>
        <v>0</v>
      </c>
      <c r="BU788" s="22">
        <f t="shared" si="1524"/>
        <v>0</v>
      </c>
      <c r="BV788" s="22">
        <f t="shared" si="1525"/>
        <v>0</v>
      </c>
      <c r="BW788" s="22">
        <f t="shared" si="1526"/>
        <v>0</v>
      </c>
      <c r="BX788" s="22">
        <f t="shared" si="1527"/>
        <v>0</v>
      </c>
      <c r="BY788" s="22">
        <f t="shared" si="1528"/>
        <v>0</v>
      </c>
      <c r="BZ788" s="22">
        <f t="shared" si="1529"/>
        <v>0</v>
      </c>
      <c r="CA788" s="22">
        <f t="shared" si="1530"/>
        <v>0</v>
      </c>
      <c r="CB788" s="22">
        <f t="shared" si="1531"/>
        <v>2.6496868348141884E-4</v>
      </c>
      <c r="CC788" s="22">
        <f t="shared" si="1532"/>
        <v>1.64956515479053E-3</v>
      </c>
      <c r="CD788" s="22">
        <f t="shared" si="1533"/>
        <v>1.4436581942972478E-3</v>
      </c>
      <c r="CE788" s="22">
        <f t="shared" si="1534"/>
        <v>8.9564745263316658E-4</v>
      </c>
      <c r="CF788" s="22">
        <f t="shared" si="1535"/>
        <v>0</v>
      </c>
      <c r="CG788" s="22">
        <f t="shared" si="1536"/>
        <v>0</v>
      </c>
      <c r="CH788" s="22">
        <f t="shared" si="1537"/>
        <v>0</v>
      </c>
      <c r="CI788" s="22">
        <f t="shared" si="1538"/>
        <v>0</v>
      </c>
      <c r="CJ788" s="22">
        <f t="shared" si="1539"/>
        <v>0</v>
      </c>
      <c r="CK788" s="22">
        <f t="shared" si="1540"/>
        <v>0</v>
      </c>
    </row>
    <row r="789" spans="1:89" x14ac:dyDescent="0.25">
      <c r="A789" t="str">
        <f>VLOOKUP($C789,'Tech Pallet'!$A:$J,10,0)</f>
        <v>PIC</v>
      </c>
      <c r="B789" s="30" t="str">
        <f>VLOOKUP(C789,'Tech Pallet'!A:I,3,0)</f>
        <v>2.4 Gal</v>
      </c>
      <c r="C789" s="12">
        <f>VLOOKUP($D789,'DU -UCC'!B:C,2,0)</f>
        <v>84139971</v>
      </c>
      <c r="D789" s="94">
        <v>10076840820600</v>
      </c>
      <c r="E789" s="95" t="s">
        <v>421</v>
      </c>
      <c r="S789" s="95">
        <v>740</v>
      </c>
      <c r="T789" s="95">
        <v>932</v>
      </c>
      <c r="U789" s="95">
        <v>2147.7129345782519</v>
      </c>
      <c r="V789" s="95">
        <v>2067.1478114042661</v>
      </c>
      <c r="W789" s="95">
        <v>1885.6019022973519</v>
      </c>
      <c r="X789" s="95">
        <v>2601.0440081386637</v>
      </c>
      <c r="Y789" s="95">
        <v>3438.2009523800789</v>
      </c>
      <c r="Z789" s="95">
        <v>2277.6078470742755</v>
      </c>
      <c r="AA789" s="95">
        <v>1249.7202193364631</v>
      </c>
      <c r="AB789" s="95">
        <v>858.016908766803</v>
      </c>
      <c r="AC789" s="95">
        <v>766.75778163685595</v>
      </c>
      <c r="AD789" s="95">
        <v>599.09294751715402</v>
      </c>
      <c r="AE789" s="23">
        <f t="shared" si="1484"/>
        <v>19562.903313130169</v>
      </c>
      <c r="AF789">
        <f>VLOOKUP($C789,'Tech Pallet'!$A:$I,9,0)</f>
        <v>125</v>
      </c>
      <c r="AG789">
        <f>VLOOKUP($C789,'Tech Pallet'!$A:$H,8,0)</f>
        <v>9.0848256361922702E-3</v>
      </c>
      <c r="AH789" s="25">
        <f t="shared" si="1485"/>
        <v>0</v>
      </c>
      <c r="AI789" s="25">
        <f t="shared" si="1486"/>
        <v>19562.903313130169</v>
      </c>
      <c r="AJ789" s="8">
        <f t="shared" si="1487"/>
        <v>0</v>
      </c>
      <c r="AK789" s="21">
        <f t="shared" si="1488"/>
        <v>0</v>
      </c>
      <c r="AL789" s="20">
        <f t="shared" si="1489"/>
        <v>156.50322650504137</v>
      </c>
      <c r="AM789" s="21">
        <f t="shared" si="1490"/>
        <v>0</v>
      </c>
      <c r="AN789" s="21">
        <f t="shared" si="1491"/>
        <v>0</v>
      </c>
      <c r="AO789" s="21">
        <f t="shared" si="1492"/>
        <v>0</v>
      </c>
      <c r="AP789" s="21">
        <f t="shared" si="1493"/>
        <v>0</v>
      </c>
      <c r="AQ789" s="21">
        <f t="shared" si="1494"/>
        <v>0</v>
      </c>
      <c r="AR789" s="21">
        <f t="shared" si="1495"/>
        <v>0</v>
      </c>
      <c r="AS789" s="21">
        <f t="shared" si="1496"/>
        <v>0</v>
      </c>
      <c r="AT789" s="21">
        <f t="shared" si="1497"/>
        <v>0</v>
      </c>
      <c r="AU789" s="21">
        <f t="shared" si="1498"/>
        <v>0</v>
      </c>
      <c r="AV789" s="21">
        <f t="shared" si="1499"/>
        <v>0</v>
      </c>
      <c r="AW789" s="21">
        <f t="shared" si="1500"/>
        <v>0</v>
      </c>
      <c r="AX789" s="21">
        <f t="shared" si="1501"/>
        <v>0</v>
      </c>
      <c r="AY789" s="21">
        <f t="shared" si="1502"/>
        <v>5.92</v>
      </c>
      <c r="AZ789" s="21">
        <f t="shared" si="1503"/>
        <v>7.4560000000000004</v>
      </c>
      <c r="BA789" s="21">
        <f t="shared" si="1504"/>
        <v>17.181703476626016</v>
      </c>
      <c r="BB789" s="21">
        <f t="shared" si="1505"/>
        <v>16.53718249123413</v>
      </c>
      <c r="BC789" s="21">
        <f t="shared" si="1506"/>
        <v>15.084815218378814</v>
      </c>
      <c r="BD789" s="21">
        <f t="shared" si="1507"/>
        <v>20.808352065109311</v>
      </c>
      <c r="BE789" s="21">
        <f t="shared" si="1508"/>
        <v>27.505607619040632</v>
      </c>
      <c r="BF789" s="21">
        <f t="shared" si="1509"/>
        <v>18.220862776594203</v>
      </c>
      <c r="BG789" s="21">
        <f t="shared" si="1510"/>
        <v>9.9977617546917052</v>
      </c>
      <c r="BH789" s="21">
        <f t="shared" si="1511"/>
        <v>6.8641352701344243</v>
      </c>
      <c r="BI789" s="21">
        <f t="shared" si="1512"/>
        <v>6.1340622530948474</v>
      </c>
      <c r="BJ789" s="21">
        <f t="shared" si="1513"/>
        <v>4.7927435801372322</v>
      </c>
      <c r="BK789" s="17">
        <f t="shared" si="1514"/>
        <v>0</v>
      </c>
      <c r="BL789" s="22">
        <f t="shared" si="1515"/>
        <v>0</v>
      </c>
      <c r="BM789" s="22">
        <f t="shared" si="1516"/>
        <v>177.72556553747566</v>
      </c>
      <c r="BN789" s="22">
        <f t="shared" si="1517"/>
        <v>0</v>
      </c>
      <c r="BO789" s="22">
        <f t="shared" si="1518"/>
        <v>0</v>
      </c>
      <c r="BP789" s="22">
        <f t="shared" si="1519"/>
        <v>0</v>
      </c>
      <c r="BQ789" s="22">
        <f t="shared" si="1520"/>
        <v>0</v>
      </c>
      <c r="BR789" s="22">
        <f t="shared" si="1521"/>
        <v>0</v>
      </c>
      <c r="BS789" s="22">
        <f t="shared" si="1522"/>
        <v>0</v>
      </c>
      <c r="BT789" s="22">
        <f t="shared" si="1523"/>
        <v>0</v>
      </c>
      <c r="BU789" s="22">
        <f t="shared" si="1524"/>
        <v>0</v>
      </c>
      <c r="BV789" s="22">
        <f t="shared" si="1525"/>
        <v>0</v>
      </c>
      <c r="BW789" s="22">
        <f t="shared" si="1526"/>
        <v>0</v>
      </c>
      <c r="BX789" s="22">
        <f t="shared" si="1527"/>
        <v>0</v>
      </c>
      <c r="BY789" s="22">
        <f t="shared" si="1528"/>
        <v>0</v>
      </c>
      <c r="BZ789" s="22">
        <f t="shared" si="1529"/>
        <v>6.72277097078228</v>
      </c>
      <c r="CA789" s="22">
        <f t="shared" si="1530"/>
        <v>8.467057492931195</v>
      </c>
      <c r="CB789" s="22">
        <f t="shared" si="1531"/>
        <v>19.511597527238234</v>
      </c>
      <c r="CC789" s="22">
        <f t="shared" si="1532"/>
        <v>18.77967743084422</v>
      </c>
      <c r="CD789" s="22">
        <f t="shared" si="1533"/>
        <v>17.130364501643896</v>
      </c>
      <c r="CE789" s="22">
        <f t="shared" si="1534"/>
        <v>23.630031286002428</v>
      </c>
      <c r="CF789" s="22">
        <f t="shared" si="1535"/>
        <v>31.23545615456322</v>
      </c>
      <c r="CG789" s="22">
        <f t="shared" si="1536"/>
        <v>20.691670158293061</v>
      </c>
      <c r="CH789" s="22">
        <f t="shared" si="1537"/>
        <v>11.353490286695726</v>
      </c>
      <c r="CI789" s="22">
        <f t="shared" si="1538"/>
        <v>7.7949340090510963</v>
      </c>
      <c r="CJ789" s="22">
        <f t="shared" si="1539"/>
        <v>6.9658607513644233</v>
      </c>
      <c r="CK789" s="22">
        <f t="shared" si="1540"/>
        <v>5.4426549680658312</v>
      </c>
    </row>
    <row r="790" spans="1:89" x14ac:dyDescent="0.25">
      <c r="A790" t="str">
        <f>VLOOKUP($C790,'Tech Pallet'!$A:$J,10,0)</f>
        <v>PIC</v>
      </c>
      <c r="B790" s="30" t="str">
        <f>VLOOKUP(C790,'Tech Pallet'!A:I,3,0)</f>
        <v>TALENTI</v>
      </c>
      <c r="C790" s="12">
        <f>VLOOKUP($D790,'DU -UCC'!B:C,2,0)</f>
        <v>68860397</v>
      </c>
      <c r="D790" s="94">
        <v>20186852000673</v>
      </c>
      <c r="E790" s="95" t="s">
        <v>422</v>
      </c>
      <c r="S790" s="95">
        <v>765</v>
      </c>
      <c r="T790" s="95">
        <v>75</v>
      </c>
      <c r="U790" s="95">
        <v>343.60300747883809</v>
      </c>
      <c r="V790" s="95">
        <v>725.83137360448939</v>
      </c>
      <c r="W790" s="95">
        <v>127.99242955458583</v>
      </c>
      <c r="X790" s="95">
        <v>0</v>
      </c>
      <c r="Y790" s="95">
        <v>735.64070638139947</v>
      </c>
      <c r="Z790" s="95">
        <v>2987.0117697066844</v>
      </c>
      <c r="AA790" s="95">
        <v>5133.3168805318983</v>
      </c>
      <c r="AB790" s="95">
        <v>5288.1657355305888</v>
      </c>
      <c r="AC790" s="95">
        <v>6673.6022667810903</v>
      </c>
      <c r="AD790" s="95">
        <v>1328.5402756458252</v>
      </c>
      <c r="AE790" s="23">
        <f t="shared" si="1484"/>
        <v>24183.704445215397</v>
      </c>
      <c r="AF790">
        <f>VLOOKUP($C790,'Tech Pallet'!$A:$I,9,0)</f>
        <v>255</v>
      </c>
      <c r="AG790">
        <f>VLOOKUP($C790,'Tech Pallet'!$A:$H,8,0)</f>
        <v>3.7839999999999996E-3</v>
      </c>
      <c r="AH790" s="25">
        <f t="shared" si="1485"/>
        <v>0</v>
      </c>
      <c r="AI790" s="25">
        <f t="shared" si="1486"/>
        <v>24183.704445215397</v>
      </c>
      <c r="AJ790" s="8">
        <f t="shared" si="1487"/>
        <v>0</v>
      </c>
      <c r="AK790" s="21">
        <f t="shared" si="1488"/>
        <v>0</v>
      </c>
      <c r="AL790" s="20">
        <f t="shared" si="1489"/>
        <v>94.838056647903514</v>
      </c>
      <c r="AM790" s="21">
        <f t="shared" si="1490"/>
        <v>0</v>
      </c>
      <c r="AN790" s="21">
        <f t="shared" si="1491"/>
        <v>0</v>
      </c>
      <c r="AO790" s="21">
        <f t="shared" si="1492"/>
        <v>0</v>
      </c>
      <c r="AP790" s="21">
        <f t="shared" si="1493"/>
        <v>0</v>
      </c>
      <c r="AQ790" s="21">
        <f t="shared" si="1494"/>
        <v>0</v>
      </c>
      <c r="AR790" s="21">
        <f t="shared" si="1495"/>
        <v>0</v>
      </c>
      <c r="AS790" s="21">
        <f t="shared" si="1496"/>
        <v>0</v>
      </c>
      <c r="AT790" s="21">
        <f t="shared" si="1497"/>
        <v>0</v>
      </c>
      <c r="AU790" s="21">
        <f t="shared" si="1498"/>
        <v>0</v>
      </c>
      <c r="AV790" s="21">
        <f t="shared" si="1499"/>
        <v>0</v>
      </c>
      <c r="AW790" s="21">
        <f t="shared" si="1500"/>
        <v>0</v>
      </c>
      <c r="AX790" s="21">
        <f t="shared" si="1501"/>
        <v>0</v>
      </c>
      <c r="AY790" s="21">
        <f t="shared" si="1502"/>
        <v>3</v>
      </c>
      <c r="AZ790" s="21">
        <f t="shared" si="1503"/>
        <v>0.29411764705882354</v>
      </c>
      <c r="BA790" s="21">
        <f t="shared" si="1504"/>
        <v>1.3474627744268159</v>
      </c>
      <c r="BB790" s="21">
        <f t="shared" si="1505"/>
        <v>2.8463975435470172</v>
      </c>
      <c r="BC790" s="21">
        <f t="shared" si="1506"/>
        <v>0.50193109629249344</v>
      </c>
      <c r="BD790" s="21">
        <f t="shared" si="1507"/>
        <v>0</v>
      </c>
      <c r="BE790" s="21">
        <f t="shared" si="1508"/>
        <v>2.8848655152211742</v>
      </c>
      <c r="BF790" s="21">
        <f t="shared" si="1509"/>
        <v>11.713771645908567</v>
      </c>
      <c r="BG790" s="21">
        <f t="shared" si="1510"/>
        <v>20.130654433458425</v>
      </c>
      <c r="BH790" s="21">
        <f t="shared" si="1511"/>
        <v>20.737904845217994</v>
      </c>
      <c r="BI790" s="21">
        <f t="shared" si="1512"/>
        <v>26.170989281494471</v>
      </c>
      <c r="BJ790" s="21">
        <f t="shared" si="1513"/>
        <v>5.2099618652777462</v>
      </c>
      <c r="BK790" s="17">
        <f t="shared" si="1514"/>
        <v>0</v>
      </c>
      <c r="BL790" s="22">
        <f t="shared" si="1515"/>
        <v>0</v>
      </c>
      <c r="BM790" s="22">
        <f t="shared" si="1516"/>
        <v>91.511137620695052</v>
      </c>
      <c r="BN790" s="22">
        <f t="shared" si="1517"/>
        <v>0</v>
      </c>
      <c r="BO790" s="22">
        <f t="shared" si="1518"/>
        <v>0</v>
      </c>
      <c r="BP790" s="22">
        <f t="shared" si="1519"/>
        <v>0</v>
      </c>
      <c r="BQ790" s="22">
        <f t="shared" si="1520"/>
        <v>0</v>
      </c>
      <c r="BR790" s="22">
        <f t="shared" si="1521"/>
        <v>0</v>
      </c>
      <c r="BS790" s="22">
        <f t="shared" si="1522"/>
        <v>0</v>
      </c>
      <c r="BT790" s="22">
        <f t="shared" si="1523"/>
        <v>0</v>
      </c>
      <c r="BU790" s="22">
        <f t="shared" si="1524"/>
        <v>0</v>
      </c>
      <c r="BV790" s="22">
        <f t="shared" si="1525"/>
        <v>0</v>
      </c>
      <c r="BW790" s="22">
        <f t="shared" si="1526"/>
        <v>0</v>
      </c>
      <c r="BX790" s="22">
        <f t="shared" si="1527"/>
        <v>0</v>
      </c>
      <c r="BY790" s="22">
        <f t="shared" si="1528"/>
        <v>0</v>
      </c>
      <c r="BZ790" s="22">
        <f t="shared" si="1529"/>
        <v>2.8947599999999998</v>
      </c>
      <c r="CA790" s="22">
        <f t="shared" si="1530"/>
        <v>0.2838</v>
      </c>
      <c r="CB790" s="22">
        <f t="shared" si="1531"/>
        <v>1.3001937802999233</v>
      </c>
      <c r="CC790" s="22">
        <f t="shared" si="1532"/>
        <v>2.7465459177193874</v>
      </c>
      <c r="CD790" s="22">
        <f t="shared" si="1533"/>
        <v>0.48432335343455274</v>
      </c>
      <c r="CE790" s="22">
        <f t="shared" si="1534"/>
        <v>0</v>
      </c>
      <c r="CF790" s="22">
        <f t="shared" si="1535"/>
        <v>2.7836644329472153</v>
      </c>
      <c r="CG790" s="22">
        <f t="shared" si="1536"/>
        <v>11.302852536570093</v>
      </c>
      <c r="CH790" s="22">
        <f t="shared" si="1537"/>
        <v>19.424471075932701</v>
      </c>
      <c r="CI790" s="22">
        <f t="shared" si="1538"/>
        <v>20.010419143247745</v>
      </c>
      <c r="CJ790" s="22">
        <f t="shared" si="1539"/>
        <v>25.252910977499642</v>
      </c>
      <c r="CK790" s="22">
        <f t="shared" si="1540"/>
        <v>5.0271964030438019</v>
      </c>
    </row>
    <row r="791" spans="1:89" x14ac:dyDescent="0.25">
      <c r="A791" t="str">
        <f>VLOOKUP($C791,'Tech Pallet'!$A:$J,10,0)</f>
        <v>PIC</v>
      </c>
      <c r="B791" s="30" t="str">
        <f>VLOOKUP(C791,'Tech Pallet'!A:I,3,0)</f>
        <v>BJ PTS</v>
      </c>
      <c r="C791" s="12">
        <f>VLOOKUP($D791,'DU -UCC'!B:C,2,0)</f>
        <v>67296703</v>
      </c>
      <c r="D791" s="94">
        <v>10076840001191</v>
      </c>
      <c r="E791" s="95" t="s">
        <v>423</v>
      </c>
      <c r="S791" s="95">
        <v>0</v>
      </c>
      <c r="T791" s="95">
        <v>0</v>
      </c>
      <c r="U791" s="95">
        <v>0</v>
      </c>
      <c r="V791" s="95">
        <v>0</v>
      </c>
      <c r="W791" s="95">
        <v>0</v>
      </c>
      <c r="X791" s="95">
        <v>0</v>
      </c>
      <c r="Y791" s="95">
        <v>0</v>
      </c>
      <c r="Z791" s="95">
        <v>0</v>
      </c>
      <c r="AA791" s="95">
        <v>0</v>
      </c>
      <c r="AB791" s="95">
        <v>0</v>
      </c>
      <c r="AC791" s="95">
        <v>0</v>
      </c>
      <c r="AD791" s="95">
        <v>0</v>
      </c>
      <c r="AE791" s="23">
        <f t="shared" si="1484"/>
        <v>0</v>
      </c>
      <c r="AF791">
        <f>VLOOKUP($C791,'Tech Pallet'!$A:$I,9,0)</f>
        <v>240</v>
      </c>
      <c r="AG791">
        <f>VLOOKUP($C791,'Tech Pallet'!$A:$H,8,0)</f>
        <v>3.7853439999999999E-3</v>
      </c>
      <c r="AH791" s="25">
        <f t="shared" si="1485"/>
        <v>0</v>
      </c>
      <c r="AI791" s="25">
        <f t="shared" si="1486"/>
        <v>0</v>
      </c>
      <c r="AJ791" s="8">
        <f t="shared" si="1487"/>
        <v>0</v>
      </c>
      <c r="AK791" s="21">
        <f t="shared" si="1488"/>
        <v>0</v>
      </c>
      <c r="AL791" s="20">
        <f t="shared" si="1489"/>
        <v>0</v>
      </c>
      <c r="AM791" s="21">
        <f t="shared" si="1490"/>
        <v>0</v>
      </c>
      <c r="AN791" s="21">
        <f t="shared" si="1491"/>
        <v>0</v>
      </c>
      <c r="AO791" s="21">
        <f t="shared" si="1492"/>
        <v>0</v>
      </c>
      <c r="AP791" s="21">
        <f t="shared" si="1493"/>
        <v>0</v>
      </c>
      <c r="AQ791" s="21">
        <f t="shared" si="1494"/>
        <v>0</v>
      </c>
      <c r="AR791" s="21">
        <f t="shared" si="1495"/>
        <v>0</v>
      </c>
      <c r="AS791" s="21">
        <f t="shared" si="1496"/>
        <v>0</v>
      </c>
      <c r="AT791" s="21">
        <f t="shared" si="1497"/>
        <v>0</v>
      </c>
      <c r="AU791" s="21">
        <f t="shared" si="1498"/>
        <v>0</v>
      </c>
      <c r="AV791" s="21">
        <f t="shared" si="1499"/>
        <v>0</v>
      </c>
      <c r="AW791" s="21">
        <f t="shared" si="1500"/>
        <v>0</v>
      </c>
      <c r="AX791" s="21">
        <f t="shared" si="1501"/>
        <v>0</v>
      </c>
      <c r="AY791" s="21">
        <f t="shared" si="1502"/>
        <v>0</v>
      </c>
      <c r="AZ791" s="21">
        <f t="shared" si="1503"/>
        <v>0</v>
      </c>
      <c r="BA791" s="21">
        <f t="shared" si="1504"/>
        <v>0</v>
      </c>
      <c r="BB791" s="21">
        <f t="shared" si="1505"/>
        <v>0</v>
      </c>
      <c r="BC791" s="21">
        <f t="shared" si="1506"/>
        <v>0</v>
      </c>
      <c r="BD791" s="21">
        <f t="shared" si="1507"/>
        <v>0</v>
      </c>
      <c r="BE791" s="21">
        <f t="shared" si="1508"/>
        <v>0</v>
      </c>
      <c r="BF791" s="21">
        <f t="shared" si="1509"/>
        <v>0</v>
      </c>
      <c r="BG791" s="21">
        <f t="shared" si="1510"/>
        <v>0</v>
      </c>
      <c r="BH791" s="21">
        <f t="shared" si="1511"/>
        <v>0</v>
      </c>
      <c r="BI791" s="21">
        <f t="shared" si="1512"/>
        <v>0</v>
      </c>
      <c r="BJ791" s="21">
        <f t="shared" si="1513"/>
        <v>0</v>
      </c>
      <c r="BK791" s="17">
        <f t="shared" si="1514"/>
        <v>0</v>
      </c>
      <c r="BL791" s="22">
        <f t="shared" si="1515"/>
        <v>0</v>
      </c>
      <c r="BM791" s="22">
        <f t="shared" si="1516"/>
        <v>0</v>
      </c>
      <c r="BN791" s="22">
        <f t="shared" si="1517"/>
        <v>0</v>
      </c>
      <c r="BO791" s="22">
        <f t="shared" si="1518"/>
        <v>0</v>
      </c>
      <c r="BP791" s="22">
        <f t="shared" si="1519"/>
        <v>0</v>
      </c>
      <c r="BQ791" s="22">
        <f t="shared" si="1520"/>
        <v>0</v>
      </c>
      <c r="BR791" s="22">
        <f t="shared" si="1521"/>
        <v>0</v>
      </c>
      <c r="BS791" s="22">
        <f t="shared" si="1522"/>
        <v>0</v>
      </c>
      <c r="BT791" s="22">
        <f t="shared" si="1523"/>
        <v>0</v>
      </c>
      <c r="BU791" s="22">
        <f t="shared" si="1524"/>
        <v>0</v>
      </c>
      <c r="BV791" s="22">
        <f t="shared" si="1525"/>
        <v>0</v>
      </c>
      <c r="BW791" s="22">
        <f t="shared" si="1526"/>
        <v>0</v>
      </c>
      <c r="BX791" s="22">
        <f t="shared" si="1527"/>
        <v>0</v>
      </c>
      <c r="BY791" s="22">
        <f t="shared" si="1528"/>
        <v>0</v>
      </c>
      <c r="BZ791" s="22">
        <f t="shared" si="1529"/>
        <v>0</v>
      </c>
      <c r="CA791" s="22">
        <f t="shared" si="1530"/>
        <v>0</v>
      </c>
      <c r="CB791" s="22">
        <f t="shared" si="1531"/>
        <v>0</v>
      </c>
      <c r="CC791" s="22">
        <f t="shared" si="1532"/>
        <v>0</v>
      </c>
      <c r="CD791" s="22">
        <f t="shared" si="1533"/>
        <v>0</v>
      </c>
      <c r="CE791" s="22">
        <f t="shared" si="1534"/>
        <v>0</v>
      </c>
      <c r="CF791" s="22">
        <f t="shared" si="1535"/>
        <v>0</v>
      </c>
      <c r="CG791" s="22">
        <f t="shared" si="1536"/>
        <v>0</v>
      </c>
      <c r="CH791" s="22">
        <f t="shared" si="1537"/>
        <v>0</v>
      </c>
      <c r="CI791" s="22">
        <f t="shared" si="1538"/>
        <v>0</v>
      </c>
      <c r="CJ791" s="22">
        <f t="shared" si="1539"/>
        <v>0</v>
      </c>
      <c r="CK791" s="22">
        <f t="shared" si="1540"/>
        <v>0</v>
      </c>
    </row>
    <row r="792" spans="1:89" x14ac:dyDescent="0.25">
      <c r="A792" t="str">
        <f>VLOOKUP($C792,'Tech Pallet'!$A:$J,10,0)</f>
        <v>PIC</v>
      </c>
      <c r="B792" s="30" t="str">
        <f>VLOOKUP(C792,'Tech Pallet'!A:I,3,0)</f>
        <v>2.4 Gal</v>
      </c>
      <c r="C792" s="12">
        <f>VLOOKUP($D792,'DU -UCC'!B:C,2,0)</f>
        <v>84138347</v>
      </c>
      <c r="D792" s="94">
        <v>10076840810878</v>
      </c>
      <c r="E792" s="95" t="s">
        <v>424</v>
      </c>
      <c r="S792" s="95">
        <v>478</v>
      </c>
      <c r="T792" s="95">
        <v>813</v>
      </c>
      <c r="U792" s="95">
        <v>1906.9039984278454</v>
      </c>
      <c r="V792" s="95">
        <v>1883.2316664160662</v>
      </c>
      <c r="W792" s="95">
        <v>1719.5585698810403</v>
      </c>
      <c r="X792" s="95">
        <v>2346.0013398434953</v>
      </c>
      <c r="Y792" s="95">
        <v>3019.9652291881357</v>
      </c>
      <c r="Z792" s="95">
        <v>2033.7687197011862</v>
      </c>
      <c r="AA792" s="95">
        <v>1274.2395724687622</v>
      </c>
      <c r="AB792" s="95">
        <v>900.75857394330933</v>
      </c>
      <c r="AC792" s="95">
        <v>669.3970795403543</v>
      </c>
      <c r="AD792" s="95">
        <v>695.30400655238338</v>
      </c>
      <c r="AE792" s="23">
        <f t="shared" si="1484"/>
        <v>17740.128755962574</v>
      </c>
      <c r="AF792">
        <f>VLOOKUP($C792,'Tech Pallet'!$A:$I,9,0)</f>
        <v>125</v>
      </c>
      <c r="AG792">
        <f>VLOOKUP($C792,'Tech Pallet'!$A:$H,8,0)</f>
        <v>9.0848256361922702E-3</v>
      </c>
      <c r="AH792" s="25">
        <f t="shared" si="1485"/>
        <v>0</v>
      </c>
      <c r="AI792" s="25">
        <f t="shared" si="1486"/>
        <v>17740.128755962574</v>
      </c>
      <c r="AJ792" s="8">
        <f t="shared" si="1487"/>
        <v>0</v>
      </c>
      <c r="AK792" s="21">
        <f t="shared" si="1488"/>
        <v>0</v>
      </c>
      <c r="AL792" s="20">
        <f t="shared" si="1489"/>
        <v>141.92103004770058</v>
      </c>
      <c r="AM792" s="21">
        <f t="shared" si="1490"/>
        <v>0</v>
      </c>
      <c r="AN792" s="21">
        <f t="shared" si="1491"/>
        <v>0</v>
      </c>
      <c r="AO792" s="21">
        <f t="shared" si="1492"/>
        <v>0</v>
      </c>
      <c r="AP792" s="21">
        <f t="shared" si="1493"/>
        <v>0</v>
      </c>
      <c r="AQ792" s="21">
        <f t="shared" si="1494"/>
        <v>0</v>
      </c>
      <c r="AR792" s="21">
        <f t="shared" si="1495"/>
        <v>0</v>
      </c>
      <c r="AS792" s="21">
        <f t="shared" si="1496"/>
        <v>0</v>
      </c>
      <c r="AT792" s="21">
        <f t="shared" si="1497"/>
        <v>0</v>
      </c>
      <c r="AU792" s="21">
        <f t="shared" si="1498"/>
        <v>0</v>
      </c>
      <c r="AV792" s="21">
        <f t="shared" si="1499"/>
        <v>0</v>
      </c>
      <c r="AW792" s="21">
        <f t="shared" si="1500"/>
        <v>0</v>
      </c>
      <c r="AX792" s="21">
        <f t="shared" si="1501"/>
        <v>0</v>
      </c>
      <c r="AY792" s="21">
        <f t="shared" si="1502"/>
        <v>3.8239999999999998</v>
      </c>
      <c r="AZ792" s="21">
        <f t="shared" si="1503"/>
        <v>6.5039999999999996</v>
      </c>
      <c r="BA792" s="21">
        <f t="shared" si="1504"/>
        <v>15.255231987422762</v>
      </c>
      <c r="BB792" s="21">
        <f t="shared" si="1505"/>
        <v>15.06585333132853</v>
      </c>
      <c r="BC792" s="21">
        <f t="shared" si="1506"/>
        <v>13.756468559048322</v>
      </c>
      <c r="BD792" s="21">
        <f t="shared" si="1507"/>
        <v>18.768010718747963</v>
      </c>
      <c r="BE792" s="21">
        <f t="shared" si="1508"/>
        <v>24.159721833505085</v>
      </c>
      <c r="BF792" s="21">
        <f t="shared" si="1509"/>
        <v>16.270149757609492</v>
      </c>
      <c r="BG792" s="21">
        <f t="shared" si="1510"/>
        <v>10.193916579750097</v>
      </c>
      <c r="BH792" s="21">
        <f t="shared" si="1511"/>
        <v>7.2060685915464751</v>
      </c>
      <c r="BI792" s="21">
        <f t="shared" si="1512"/>
        <v>5.3551766363228346</v>
      </c>
      <c r="BJ792" s="21">
        <f t="shared" si="1513"/>
        <v>5.5624320524190667</v>
      </c>
      <c r="BK792" s="17">
        <f t="shared" si="1514"/>
        <v>0</v>
      </c>
      <c r="BL792" s="22">
        <f t="shared" si="1515"/>
        <v>0</v>
      </c>
      <c r="BM792" s="22">
        <f t="shared" si="1516"/>
        <v>161.16597651152048</v>
      </c>
      <c r="BN792" s="22">
        <f t="shared" si="1517"/>
        <v>0</v>
      </c>
      <c r="BO792" s="22">
        <f t="shared" si="1518"/>
        <v>0</v>
      </c>
      <c r="BP792" s="22">
        <f t="shared" si="1519"/>
        <v>0</v>
      </c>
      <c r="BQ792" s="22">
        <f t="shared" si="1520"/>
        <v>0</v>
      </c>
      <c r="BR792" s="22">
        <f t="shared" si="1521"/>
        <v>0</v>
      </c>
      <c r="BS792" s="22">
        <f t="shared" si="1522"/>
        <v>0</v>
      </c>
      <c r="BT792" s="22">
        <f t="shared" si="1523"/>
        <v>0</v>
      </c>
      <c r="BU792" s="22">
        <f t="shared" si="1524"/>
        <v>0</v>
      </c>
      <c r="BV792" s="22">
        <f t="shared" si="1525"/>
        <v>0</v>
      </c>
      <c r="BW792" s="22">
        <f t="shared" si="1526"/>
        <v>0</v>
      </c>
      <c r="BX792" s="22">
        <f t="shared" si="1527"/>
        <v>0</v>
      </c>
      <c r="BY792" s="22">
        <f t="shared" si="1528"/>
        <v>0</v>
      </c>
      <c r="BZ792" s="22">
        <f t="shared" si="1529"/>
        <v>4.3425466540999054</v>
      </c>
      <c r="CA792" s="22">
        <f t="shared" si="1530"/>
        <v>7.3859632422243156</v>
      </c>
      <c r="CB792" s="22">
        <f t="shared" si="1531"/>
        <v>17.323890330674836</v>
      </c>
      <c r="CC792" s="22">
        <f t="shared" si="1532"/>
        <v>17.108831321945768</v>
      </c>
      <c r="CD792" s="22">
        <f t="shared" si="1533"/>
        <v>15.621889778589392</v>
      </c>
      <c r="CE792" s="22">
        <f t="shared" si="1534"/>
        <v>21.313013114751602</v>
      </c>
      <c r="CF792" s="22">
        <f t="shared" si="1535"/>
        <v>27.435857534537639</v>
      </c>
      <c r="CG792" s="22">
        <f t="shared" si="1536"/>
        <v>18.476434202827267</v>
      </c>
      <c r="CH792" s="22">
        <f t="shared" si="1537"/>
        <v>11.576244334614888</v>
      </c>
      <c r="CI792" s="22">
        <f t="shared" si="1538"/>
        <v>8.1832345845801679</v>
      </c>
      <c r="CJ792" s="22">
        <f t="shared" si="1539"/>
        <v>6.0813557490004468</v>
      </c>
      <c r="CK792" s="22">
        <f t="shared" si="1540"/>
        <v>6.3167156636742909</v>
      </c>
    </row>
    <row r="793" spans="1:89" x14ac:dyDescent="0.25">
      <c r="A793" t="str">
        <f>VLOOKUP($C793,'Tech Pallet'!$A:$J,10,0)</f>
        <v>PIC</v>
      </c>
      <c r="B793" s="30" t="str">
        <f>VLOOKUP(C793,'Tech Pallet'!A:I,3,0)</f>
        <v>2.4 Gal</v>
      </c>
      <c r="C793" s="12">
        <f>VLOOKUP($D793,'DU -UCC'!B:C,2,0)</f>
        <v>84137721</v>
      </c>
      <c r="D793" s="94">
        <v>10076840831903</v>
      </c>
      <c r="E793" s="95" t="s">
        <v>425</v>
      </c>
      <c r="S793" s="95">
        <v>539</v>
      </c>
      <c r="T793" s="95">
        <v>606</v>
      </c>
      <c r="U793" s="95">
        <v>1825.9880160060532</v>
      </c>
      <c r="V793" s="95">
        <v>1868.629605986629</v>
      </c>
      <c r="W793" s="95">
        <v>1641.3161931037559</v>
      </c>
      <c r="X793" s="95">
        <v>2155.6377267419666</v>
      </c>
      <c r="Y793" s="95">
        <v>2719.0170611607632</v>
      </c>
      <c r="Z793" s="95">
        <v>1782.1508389069568</v>
      </c>
      <c r="AA793" s="95">
        <v>1126.1994253733631</v>
      </c>
      <c r="AB793" s="95">
        <v>755.85118620639685</v>
      </c>
      <c r="AC793" s="95">
        <v>637.46965504148159</v>
      </c>
      <c r="AD793" s="95">
        <v>634.20800221133504</v>
      </c>
      <c r="AE793" s="23">
        <f t="shared" si="1484"/>
        <v>16291.4677107387</v>
      </c>
      <c r="AF793">
        <f>VLOOKUP($C793,'Tech Pallet'!$A:$I,9,0)</f>
        <v>125</v>
      </c>
      <c r="AG793">
        <f>VLOOKUP($C793,'Tech Pallet'!$A:$H,8,0)</f>
        <v>9.0848256361922702E-3</v>
      </c>
      <c r="AH793" s="25">
        <f t="shared" si="1485"/>
        <v>0</v>
      </c>
      <c r="AI793" s="25">
        <f t="shared" si="1486"/>
        <v>16291.4677107387</v>
      </c>
      <c r="AJ793" s="8">
        <f t="shared" si="1487"/>
        <v>0</v>
      </c>
      <c r="AK793" s="21">
        <f t="shared" si="1488"/>
        <v>0</v>
      </c>
      <c r="AL793" s="20">
        <f t="shared" si="1489"/>
        <v>130.33174168590961</v>
      </c>
      <c r="AM793" s="21">
        <f t="shared" si="1490"/>
        <v>0</v>
      </c>
      <c r="AN793" s="21">
        <f t="shared" si="1491"/>
        <v>0</v>
      </c>
      <c r="AO793" s="21">
        <f t="shared" si="1492"/>
        <v>0</v>
      </c>
      <c r="AP793" s="21">
        <f t="shared" si="1493"/>
        <v>0</v>
      </c>
      <c r="AQ793" s="21">
        <f t="shared" si="1494"/>
        <v>0</v>
      </c>
      <c r="AR793" s="21">
        <f t="shared" si="1495"/>
        <v>0</v>
      </c>
      <c r="AS793" s="21">
        <f t="shared" si="1496"/>
        <v>0</v>
      </c>
      <c r="AT793" s="21">
        <f t="shared" si="1497"/>
        <v>0</v>
      </c>
      <c r="AU793" s="21">
        <f t="shared" si="1498"/>
        <v>0</v>
      </c>
      <c r="AV793" s="21">
        <f t="shared" si="1499"/>
        <v>0</v>
      </c>
      <c r="AW793" s="21">
        <f t="shared" si="1500"/>
        <v>0</v>
      </c>
      <c r="AX793" s="21">
        <f t="shared" si="1501"/>
        <v>0</v>
      </c>
      <c r="AY793" s="21">
        <f t="shared" si="1502"/>
        <v>4.3120000000000003</v>
      </c>
      <c r="AZ793" s="21">
        <f t="shared" si="1503"/>
        <v>4.8479999999999999</v>
      </c>
      <c r="BA793" s="21">
        <f t="shared" si="1504"/>
        <v>14.607904128048425</v>
      </c>
      <c r="BB793" s="21">
        <f t="shared" si="1505"/>
        <v>14.949036847893032</v>
      </c>
      <c r="BC793" s="21">
        <f t="shared" si="1506"/>
        <v>13.130529544830047</v>
      </c>
      <c r="BD793" s="21">
        <f t="shared" si="1507"/>
        <v>17.245101813935733</v>
      </c>
      <c r="BE793" s="21">
        <f t="shared" si="1508"/>
        <v>21.752136489286105</v>
      </c>
      <c r="BF793" s="21">
        <f t="shared" si="1509"/>
        <v>14.257206711255654</v>
      </c>
      <c r="BG793" s="21">
        <f t="shared" si="1510"/>
        <v>9.0095954029869052</v>
      </c>
      <c r="BH793" s="21">
        <f t="shared" si="1511"/>
        <v>6.0468094896511744</v>
      </c>
      <c r="BI793" s="21">
        <f t="shared" si="1512"/>
        <v>5.0997572403318525</v>
      </c>
      <c r="BJ793" s="21">
        <f t="shared" si="1513"/>
        <v>5.07366401769068</v>
      </c>
      <c r="BK793" s="17">
        <f t="shared" si="1514"/>
        <v>0</v>
      </c>
      <c r="BL793" s="22">
        <f t="shared" si="1515"/>
        <v>0</v>
      </c>
      <c r="BM793" s="22">
        <f t="shared" si="1516"/>
        <v>148.00514350971753</v>
      </c>
      <c r="BN793" s="22">
        <f t="shared" si="1517"/>
        <v>0</v>
      </c>
      <c r="BO793" s="22">
        <f t="shared" si="1518"/>
        <v>0</v>
      </c>
      <c r="BP793" s="22">
        <f t="shared" si="1519"/>
        <v>0</v>
      </c>
      <c r="BQ793" s="22">
        <f t="shared" si="1520"/>
        <v>0</v>
      </c>
      <c r="BR793" s="22">
        <f t="shared" si="1521"/>
        <v>0</v>
      </c>
      <c r="BS793" s="22">
        <f t="shared" si="1522"/>
        <v>0</v>
      </c>
      <c r="BT793" s="22">
        <f t="shared" si="1523"/>
        <v>0</v>
      </c>
      <c r="BU793" s="22">
        <f t="shared" si="1524"/>
        <v>0</v>
      </c>
      <c r="BV793" s="22">
        <f t="shared" si="1525"/>
        <v>0</v>
      </c>
      <c r="BW793" s="22">
        <f t="shared" si="1526"/>
        <v>0</v>
      </c>
      <c r="BX793" s="22">
        <f t="shared" si="1527"/>
        <v>0</v>
      </c>
      <c r="BY793" s="22">
        <f t="shared" si="1528"/>
        <v>0</v>
      </c>
      <c r="BZ793" s="22">
        <f t="shared" si="1529"/>
        <v>4.8967210179076339</v>
      </c>
      <c r="CA793" s="22">
        <f t="shared" si="1530"/>
        <v>5.505404335532516</v>
      </c>
      <c r="CB793" s="22">
        <f t="shared" si="1531"/>
        <v>16.588782739191654</v>
      </c>
      <c r="CC793" s="22">
        <f t="shared" si="1532"/>
        <v>16.97617414901519</v>
      </c>
      <c r="CD793" s="22">
        <f t="shared" si="1533"/>
        <v>14.911071428206505</v>
      </c>
      <c r="CE793" s="22">
        <f t="shared" si="1534"/>
        <v>19.583592882248645</v>
      </c>
      <c r="CF793" s="22">
        <f t="shared" si="1535"/>
        <v>24.701795902477468</v>
      </c>
      <c r="CG793" s="22">
        <f t="shared" si="1536"/>
        <v>16.19052962886348</v>
      </c>
      <c r="CH793" s="22">
        <f t="shared" si="1537"/>
        <v>10.231325411096932</v>
      </c>
      <c r="CI793" s="22">
        <f t="shared" si="1538"/>
        <v>6.8667762335942113</v>
      </c>
      <c r="CJ793" s="22">
        <f t="shared" si="1539"/>
        <v>5.7913006644154947</v>
      </c>
      <c r="CK793" s="22">
        <f t="shared" si="1540"/>
        <v>5.7616691171678207</v>
      </c>
    </row>
    <row r="794" spans="1:89" x14ac:dyDescent="0.25">
      <c r="A794" t="str">
        <f>VLOOKUP($C794,'Tech Pallet'!$A:$J,10,0)</f>
        <v>PIC</v>
      </c>
      <c r="B794" s="30" t="str">
        <f>VLOOKUP(C794,'Tech Pallet'!A:I,3,0)</f>
        <v>2.4 Gal</v>
      </c>
      <c r="C794" s="12">
        <f>VLOOKUP($D794,'DU -UCC'!B:C,2,0)</f>
        <v>67825198</v>
      </c>
      <c r="D794" s="94">
        <v>10076840085764</v>
      </c>
      <c r="E794" s="95" t="s">
        <v>426</v>
      </c>
      <c r="S794" s="95">
        <v>733</v>
      </c>
      <c r="T794" s="95">
        <v>1203</v>
      </c>
      <c r="U794" s="95">
        <v>1875.7932330836122</v>
      </c>
      <c r="V794" s="95">
        <v>1739.4659879342778</v>
      </c>
      <c r="W794" s="95">
        <v>1575.980560895832</v>
      </c>
      <c r="X794" s="95">
        <v>2187.3110111568822</v>
      </c>
      <c r="Y794" s="95">
        <v>2946.1947504453383</v>
      </c>
      <c r="Z794" s="95">
        <v>1729.5214887121535</v>
      </c>
      <c r="AA794" s="95">
        <v>921.37758472433006</v>
      </c>
      <c r="AB794" s="95">
        <v>876.06158854427304</v>
      </c>
      <c r="AC794" s="95">
        <v>595.77511731455479</v>
      </c>
      <c r="AD794" s="95">
        <v>745.54528838049407</v>
      </c>
      <c r="AE794" s="23">
        <f t="shared" si="1484"/>
        <v>17129.026611191748</v>
      </c>
      <c r="AF794">
        <f>VLOOKUP($C794,'Tech Pallet'!$A:$I,9,0)</f>
        <v>125</v>
      </c>
      <c r="AG794">
        <f>VLOOKUP($C794,'Tech Pallet'!$A:$H,8,0)</f>
        <v>9.0848256361922702E-3</v>
      </c>
      <c r="AH794" s="25">
        <f t="shared" si="1485"/>
        <v>0</v>
      </c>
      <c r="AI794" s="25">
        <f t="shared" si="1486"/>
        <v>17129.026611191748</v>
      </c>
      <c r="AJ794" s="8">
        <f t="shared" si="1487"/>
        <v>0</v>
      </c>
      <c r="AK794" s="21">
        <f t="shared" si="1488"/>
        <v>0</v>
      </c>
      <c r="AL794" s="20">
        <f t="shared" si="1489"/>
        <v>137.03221288953398</v>
      </c>
      <c r="AM794" s="21">
        <f t="shared" si="1490"/>
        <v>0</v>
      </c>
      <c r="AN794" s="21">
        <f t="shared" si="1491"/>
        <v>0</v>
      </c>
      <c r="AO794" s="21">
        <f t="shared" si="1492"/>
        <v>0</v>
      </c>
      <c r="AP794" s="21">
        <f t="shared" si="1493"/>
        <v>0</v>
      </c>
      <c r="AQ794" s="21">
        <f t="shared" si="1494"/>
        <v>0</v>
      </c>
      <c r="AR794" s="21">
        <f t="shared" si="1495"/>
        <v>0</v>
      </c>
      <c r="AS794" s="21">
        <f t="shared" si="1496"/>
        <v>0</v>
      </c>
      <c r="AT794" s="21">
        <f t="shared" si="1497"/>
        <v>0</v>
      </c>
      <c r="AU794" s="21">
        <f t="shared" si="1498"/>
        <v>0</v>
      </c>
      <c r="AV794" s="21">
        <f t="shared" si="1499"/>
        <v>0</v>
      </c>
      <c r="AW794" s="21">
        <f t="shared" si="1500"/>
        <v>0</v>
      </c>
      <c r="AX794" s="21">
        <f t="shared" si="1501"/>
        <v>0</v>
      </c>
      <c r="AY794" s="21">
        <f t="shared" si="1502"/>
        <v>5.8639999999999999</v>
      </c>
      <c r="AZ794" s="21">
        <f t="shared" si="1503"/>
        <v>9.6240000000000006</v>
      </c>
      <c r="BA794" s="21">
        <f t="shared" si="1504"/>
        <v>15.006345864668898</v>
      </c>
      <c r="BB794" s="21">
        <f t="shared" si="1505"/>
        <v>13.915727903474222</v>
      </c>
      <c r="BC794" s="21">
        <f t="shared" si="1506"/>
        <v>12.607844487166656</v>
      </c>
      <c r="BD794" s="21">
        <f t="shared" si="1507"/>
        <v>17.498488089255058</v>
      </c>
      <c r="BE794" s="21">
        <f t="shared" si="1508"/>
        <v>23.569558003562705</v>
      </c>
      <c r="BF794" s="21">
        <f t="shared" si="1509"/>
        <v>13.836171909697228</v>
      </c>
      <c r="BG794" s="21">
        <f t="shared" si="1510"/>
        <v>7.3710206777946405</v>
      </c>
      <c r="BH794" s="21">
        <f t="shared" si="1511"/>
        <v>7.0084927083541846</v>
      </c>
      <c r="BI794" s="21">
        <f t="shared" si="1512"/>
        <v>4.7662009385164383</v>
      </c>
      <c r="BJ794" s="21">
        <f t="shared" si="1513"/>
        <v>5.9643623070439524</v>
      </c>
      <c r="BK794" s="17">
        <f t="shared" si="1514"/>
        <v>0</v>
      </c>
      <c r="BL794" s="22">
        <f t="shared" si="1515"/>
        <v>0</v>
      </c>
      <c r="BM794" s="22">
        <f t="shared" si="1516"/>
        <v>155.61422008037439</v>
      </c>
      <c r="BN794" s="22">
        <f t="shared" si="1517"/>
        <v>0</v>
      </c>
      <c r="BO794" s="22">
        <f t="shared" si="1518"/>
        <v>0</v>
      </c>
      <c r="BP794" s="22">
        <f t="shared" si="1519"/>
        <v>0</v>
      </c>
      <c r="BQ794" s="22">
        <f t="shared" si="1520"/>
        <v>0</v>
      </c>
      <c r="BR794" s="22">
        <f t="shared" si="1521"/>
        <v>0</v>
      </c>
      <c r="BS794" s="22">
        <f t="shared" si="1522"/>
        <v>0</v>
      </c>
      <c r="BT794" s="22">
        <f t="shared" si="1523"/>
        <v>0</v>
      </c>
      <c r="BU794" s="22">
        <f t="shared" si="1524"/>
        <v>0</v>
      </c>
      <c r="BV794" s="22">
        <f t="shared" si="1525"/>
        <v>0</v>
      </c>
      <c r="BW794" s="22">
        <f t="shared" si="1526"/>
        <v>0</v>
      </c>
      <c r="BX794" s="22">
        <f t="shared" si="1527"/>
        <v>0</v>
      </c>
      <c r="BY794" s="22">
        <f t="shared" si="1528"/>
        <v>0</v>
      </c>
      <c r="BZ794" s="22">
        <f t="shared" si="1529"/>
        <v>6.6591771913289337</v>
      </c>
      <c r="CA794" s="22">
        <f t="shared" si="1530"/>
        <v>10.929045240339301</v>
      </c>
      <c r="CB794" s="22">
        <f t="shared" si="1531"/>
        <v>17.041254452113982</v>
      </c>
      <c r="CC794" s="22">
        <f t="shared" si="1532"/>
        <v>15.802745200469841</v>
      </c>
      <c r="CD794" s="22">
        <f t="shared" si="1533"/>
        <v>14.317508601767129</v>
      </c>
      <c r="CE794" s="22">
        <f t="shared" si="1534"/>
        <v>19.871339148483681</v>
      </c>
      <c r="CF794" s="22">
        <f t="shared" si="1535"/>
        <v>26.765665598060899</v>
      </c>
      <c r="CG794" s="22">
        <f t="shared" si="1536"/>
        <v>15.712401158997592</v>
      </c>
      <c r="CH794" s="22">
        <f t="shared" si="1537"/>
        <v>8.3705547023165092</v>
      </c>
      <c r="CI794" s="22">
        <f t="shared" si="1538"/>
        <v>7.9588667784903357</v>
      </c>
      <c r="CJ794" s="22">
        <f t="shared" si="1539"/>
        <v>5.4125130591847244</v>
      </c>
      <c r="CK794" s="22">
        <f t="shared" si="1540"/>
        <v>6.773148948821472</v>
      </c>
    </row>
    <row r="795" spans="1:89" x14ac:dyDescent="0.25">
      <c r="A795" t="str">
        <f>VLOOKUP($C795,'Tech Pallet'!$A:$J,10,0)</f>
        <v>PIC</v>
      </c>
      <c r="B795" s="30" t="str">
        <f>VLOOKUP(C795,'Tech Pallet'!A:I,3,0)</f>
        <v>2.4 Gal</v>
      </c>
      <c r="C795" s="12">
        <f>VLOOKUP($D795,'DU -UCC'!B:C,2,0)</f>
        <v>68354578</v>
      </c>
      <c r="D795" s="94">
        <v>10076840002983</v>
      </c>
      <c r="E795" s="95" t="s">
        <v>427</v>
      </c>
      <c r="S795" s="95">
        <v>948</v>
      </c>
      <c r="T795" s="95">
        <v>1141</v>
      </c>
      <c r="U795" s="95">
        <v>2250.1367459212424</v>
      </c>
      <c r="V795" s="95">
        <v>2164.8002277739188</v>
      </c>
      <c r="W795" s="95">
        <v>1989.4421597353917</v>
      </c>
      <c r="X795" s="95">
        <v>2694.7710241268146</v>
      </c>
      <c r="Y795" s="95">
        <v>3422.2554337937672</v>
      </c>
      <c r="Z795" s="95">
        <v>2220.3271708060993</v>
      </c>
      <c r="AA795" s="95">
        <v>1197.1721214877982</v>
      </c>
      <c r="AB795" s="95">
        <v>982.70899042998826</v>
      </c>
      <c r="AC795" s="95">
        <v>667.50831942210368</v>
      </c>
      <c r="AD795" s="95">
        <v>797.66040731043563</v>
      </c>
      <c r="AE795" s="23">
        <f t="shared" si="1484"/>
        <v>20475.782600807557</v>
      </c>
      <c r="AF795">
        <f>VLOOKUP($C795,'Tech Pallet'!$A:$I,9,0)</f>
        <v>125</v>
      </c>
      <c r="AG795">
        <f>VLOOKUP($C795,'Tech Pallet'!$A:$H,8,0)</f>
        <v>9.0848256361922702E-3</v>
      </c>
      <c r="AH795" s="25">
        <f t="shared" si="1485"/>
        <v>0</v>
      </c>
      <c r="AI795" s="25">
        <f t="shared" si="1486"/>
        <v>20475.782600807557</v>
      </c>
      <c r="AJ795" s="8">
        <f t="shared" si="1487"/>
        <v>0</v>
      </c>
      <c r="AK795" s="21">
        <f t="shared" si="1488"/>
        <v>0</v>
      </c>
      <c r="AL795" s="20">
        <f t="shared" si="1489"/>
        <v>163.80626080646044</v>
      </c>
      <c r="AM795" s="21">
        <f t="shared" si="1490"/>
        <v>0</v>
      </c>
      <c r="AN795" s="21">
        <f t="shared" si="1491"/>
        <v>0</v>
      </c>
      <c r="AO795" s="21">
        <f t="shared" si="1492"/>
        <v>0</v>
      </c>
      <c r="AP795" s="21">
        <f t="shared" si="1493"/>
        <v>0</v>
      </c>
      <c r="AQ795" s="21">
        <f t="shared" si="1494"/>
        <v>0</v>
      </c>
      <c r="AR795" s="21">
        <f t="shared" si="1495"/>
        <v>0</v>
      </c>
      <c r="AS795" s="21">
        <f t="shared" si="1496"/>
        <v>0</v>
      </c>
      <c r="AT795" s="21">
        <f t="shared" si="1497"/>
        <v>0</v>
      </c>
      <c r="AU795" s="21">
        <f t="shared" si="1498"/>
        <v>0</v>
      </c>
      <c r="AV795" s="21">
        <f t="shared" si="1499"/>
        <v>0</v>
      </c>
      <c r="AW795" s="21">
        <f t="shared" si="1500"/>
        <v>0</v>
      </c>
      <c r="AX795" s="21">
        <f t="shared" si="1501"/>
        <v>0</v>
      </c>
      <c r="AY795" s="21">
        <f t="shared" si="1502"/>
        <v>7.5839999999999996</v>
      </c>
      <c r="AZ795" s="21">
        <f t="shared" si="1503"/>
        <v>9.1280000000000001</v>
      </c>
      <c r="BA795" s="21">
        <f t="shared" si="1504"/>
        <v>18.00109396736994</v>
      </c>
      <c r="BB795" s="21">
        <f t="shared" si="1505"/>
        <v>17.318401822191351</v>
      </c>
      <c r="BC795" s="21">
        <f t="shared" si="1506"/>
        <v>15.915537277883134</v>
      </c>
      <c r="BD795" s="21">
        <f t="shared" si="1507"/>
        <v>21.558168193014517</v>
      </c>
      <c r="BE795" s="21">
        <f t="shared" si="1508"/>
        <v>27.378043470350139</v>
      </c>
      <c r="BF795" s="21">
        <f t="shared" si="1509"/>
        <v>17.762617366448794</v>
      </c>
      <c r="BG795" s="21">
        <f t="shared" si="1510"/>
        <v>9.5773769719023853</v>
      </c>
      <c r="BH795" s="21">
        <f t="shared" si="1511"/>
        <v>7.8616719234399062</v>
      </c>
      <c r="BI795" s="21">
        <f t="shared" si="1512"/>
        <v>5.3400665553768292</v>
      </c>
      <c r="BJ795" s="21">
        <f t="shared" si="1513"/>
        <v>6.3812832584834851</v>
      </c>
      <c r="BK795" s="17">
        <f t="shared" si="1514"/>
        <v>0</v>
      </c>
      <c r="BL795" s="22">
        <f t="shared" si="1515"/>
        <v>0</v>
      </c>
      <c r="BM795" s="22">
        <f t="shared" si="1516"/>
        <v>186.01891469291613</v>
      </c>
      <c r="BN795" s="22">
        <f t="shared" si="1517"/>
        <v>0</v>
      </c>
      <c r="BO795" s="22">
        <f t="shared" si="1518"/>
        <v>0</v>
      </c>
      <c r="BP795" s="22">
        <f t="shared" si="1519"/>
        <v>0</v>
      </c>
      <c r="BQ795" s="22">
        <f t="shared" si="1520"/>
        <v>0</v>
      </c>
      <c r="BR795" s="22">
        <f t="shared" si="1521"/>
        <v>0</v>
      </c>
      <c r="BS795" s="22">
        <f t="shared" si="1522"/>
        <v>0</v>
      </c>
      <c r="BT795" s="22">
        <f t="shared" si="1523"/>
        <v>0</v>
      </c>
      <c r="BU795" s="22">
        <f t="shared" si="1524"/>
        <v>0</v>
      </c>
      <c r="BV795" s="22">
        <f t="shared" si="1525"/>
        <v>0</v>
      </c>
      <c r="BW795" s="22">
        <f t="shared" si="1526"/>
        <v>0</v>
      </c>
      <c r="BX795" s="22">
        <f t="shared" si="1527"/>
        <v>0</v>
      </c>
      <c r="BY795" s="22">
        <f t="shared" si="1528"/>
        <v>0</v>
      </c>
      <c r="BZ795" s="22">
        <f t="shared" si="1529"/>
        <v>8.6124147031102716</v>
      </c>
      <c r="CA795" s="22">
        <f t="shared" si="1530"/>
        <v>10.36578605089538</v>
      </c>
      <c r="CB795" s="22">
        <f t="shared" si="1531"/>
        <v>20.442099994283556</v>
      </c>
      <c r="CC795" s="22">
        <f t="shared" si="1532"/>
        <v>19.666832606515364</v>
      </c>
      <c r="CD795" s="22">
        <f t="shared" si="1533"/>
        <v>18.073735134485805</v>
      </c>
      <c r="CE795" s="22">
        <f t="shared" si="1534"/>
        <v>24.481524883655386</v>
      </c>
      <c r="CF795" s="22">
        <f t="shared" si="1535"/>
        <v>31.090593898527914</v>
      </c>
      <c r="CG795" s="22">
        <f t="shared" si="1536"/>
        <v>20.171285202073506</v>
      </c>
      <c r="CH795" s="22">
        <f t="shared" si="1537"/>
        <v>10.876099980227036</v>
      </c>
      <c r="CI795" s="22">
        <f t="shared" si="1538"/>
        <v>8.9277398291749819</v>
      </c>
      <c r="CJ795" s="22">
        <f t="shared" si="1539"/>
        <v>6.0641966926575464</v>
      </c>
      <c r="CK795" s="22">
        <f t="shared" si="1540"/>
        <v>7.2466057173094134</v>
      </c>
    </row>
    <row r="796" spans="1:89" x14ac:dyDescent="0.25">
      <c r="A796" t="str">
        <f>VLOOKUP($C796,'Tech Pallet'!$A:$J,10,0)</f>
        <v>PIC</v>
      </c>
      <c r="B796" s="30" t="str">
        <f>VLOOKUP(C796,'Tech Pallet'!A:I,3,0)</f>
        <v>2.4 Gal</v>
      </c>
      <c r="C796" s="12">
        <f>VLOOKUP($D796,'DU -UCC'!B:C,2,0)</f>
        <v>84139000</v>
      </c>
      <c r="D796" s="94">
        <v>10076840390004</v>
      </c>
      <c r="E796" s="95" t="s">
        <v>428</v>
      </c>
      <c r="S796" s="95">
        <v>824</v>
      </c>
      <c r="T796" s="95">
        <v>921</v>
      </c>
      <c r="U796" s="95">
        <v>1984.0332192024021</v>
      </c>
      <c r="V796" s="95">
        <v>1953.6301119123555</v>
      </c>
      <c r="W796" s="95">
        <v>1758.9092131210764</v>
      </c>
      <c r="X796" s="95">
        <v>2477.665576122452</v>
      </c>
      <c r="Y796" s="95">
        <v>3132.6050853083761</v>
      </c>
      <c r="Z796" s="95">
        <v>1908.9276658288506</v>
      </c>
      <c r="AA796" s="95">
        <v>1208.320885307968</v>
      </c>
      <c r="AB796" s="95">
        <v>1003.8787786782509</v>
      </c>
      <c r="AC796" s="95">
        <v>743.6385900313212</v>
      </c>
      <c r="AD796" s="95">
        <v>773.29235031675137</v>
      </c>
      <c r="AE796" s="23">
        <f t="shared" si="1484"/>
        <v>18689.901475829807</v>
      </c>
      <c r="AF796">
        <f>VLOOKUP($C796,'Tech Pallet'!$A:$I,9,0)</f>
        <v>125</v>
      </c>
      <c r="AG796">
        <f>VLOOKUP($C796,'Tech Pallet'!$A:$H,8,0)</f>
        <v>9.0848256361922702E-3</v>
      </c>
      <c r="AH796" s="25">
        <f t="shared" si="1485"/>
        <v>0</v>
      </c>
      <c r="AI796" s="25">
        <f t="shared" si="1486"/>
        <v>18689.901475829807</v>
      </c>
      <c r="AJ796" s="8">
        <f t="shared" si="1487"/>
        <v>0</v>
      </c>
      <c r="AK796" s="21">
        <f t="shared" si="1488"/>
        <v>0</v>
      </c>
      <c r="AL796" s="20">
        <f t="shared" si="1489"/>
        <v>149.51921180663845</v>
      </c>
      <c r="AM796" s="21">
        <f t="shared" si="1490"/>
        <v>0</v>
      </c>
      <c r="AN796" s="21">
        <f t="shared" si="1491"/>
        <v>0</v>
      </c>
      <c r="AO796" s="21">
        <f t="shared" si="1492"/>
        <v>0</v>
      </c>
      <c r="AP796" s="21">
        <f t="shared" si="1493"/>
        <v>0</v>
      </c>
      <c r="AQ796" s="21">
        <f t="shared" si="1494"/>
        <v>0</v>
      </c>
      <c r="AR796" s="21">
        <f t="shared" si="1495"/>
        <v>0</v>
      </c>
      <c r="AS796" s="21">
        <f t="shared" si="1496"/>
        <v>0</v>
      </c>
      <c r="AT796" s="21">
        <f t="shared" si="1497"/>
        <v>0</v>
      </c>
      <c r="AU796" s="21">
        <f t="shared" si="1498"/>
        <v>0</v>
      </c>
      <c r="AV796" s="21">
        <f t="shared" si="1499"/>
        <v>0</v>
      </c>
      <c r="AW796" s="21">
        <f t="shared" si="1500"/>
        <v>0</v>
      </c>
      <c r="AX796" s="21">
        <f t="shared" si="1501"/>
        <v>0</v>
      </c>
      <c r="AY796" s="21">
        <f t="shared" si="1502"/>
        <v>6.5919999999999996</v>
      </c>
      <c r="AZ796" s="21">
        <f t="shared" si="1503"/>
        <v>7.3680000000000003</v>
      </c>
      <c r="BA796" s="21">
        <f t="shared" si="1504"/>
        <v>15.872265753619216</v>
      </c>
      <c r="BB796" s="21">
        <f t="shared" si="1505"/>
        <v>15.629040895298843</v>
      </c>
      <c r="BC796" s="21">
        <f t="shared" si="1506"/>
        <v>14.071273704968611</v>
      </c>
      <c r="BD796" s="21">
        <f t="shared" si="1507"/>
        <v>19.821324608979616</v>
      </c>
      <c r="BE796" s="21">
        <f t="shared" si="1508"/>
        <v>25.06084068246701</v>
      </c>
      <c r="BF796" s="21">
        <f t="shared" si="1509"/>
        <v>15.271421326630804</v>
      </c>
      <c r="BG796" s="21">
        <f t="shared" si="1510"/>
        <v>9.6665670824637431</v>
      </c>
      <c r="BH796" s="21">
        <f t="shared" si="1511"/>
        <v>8.0310302294260065</v>
      </c>
      <c r="BI796" s="21">
        <f t="shared" si="1512"/>
        <v>5.9491087202505692</v>
      </c>
      <c r="BJ796" s="21">
        <f t="shared" si="1513"/>
        <v>6.1863388025340109</v>
      </c>
      <c r="BK796" s="17">
        <f t="shared" si="1514"/>
        <v>0</v>
      </c>
      <c r="BL796" s="22">
        <f t="shared" si="1515"/>
        <v>0</v>
      </c>
      <c r="BM796" s="22">
        <f t="shared" si="1516"/>
        <v>169.79449606552637</v>
      </c>
      <c r="BN796" s="22">
        <f t="shared" si="1517"/>
        <v>0</v>
      </c>
      <c r="BO796" s="22">
        <f t="shared" si="1518"/>
        <v>0</v>
      </c>
      <c r="BP796" s="22">
        <f t="shared" si="1519"/>
        <v>0</v>
      </c>
      <c r="BQ796" s="22">
        <f t="shared" si="1520"/>
        <v>0</v>
      </c>
      <c r="BR796" s="22">
        <f t="shared" si="1521"/>
        <v>0</v>
      </c>
      <c r="BS796" s="22">
        <f t="shared" si="1522"/>
        <v>0</v>
      </c>
      <c r="BT796" s="22">
        <f t="shared" si="1523"/>
        <v>0</v>
      </c>
      <c r="BU796" s="22">
        <f t="shared" si="1524"/>
        <v>0</v>
      </c>
      <c r="BV796" s="22">
        <f t="shared" si="1525"/>
        <v>0</v>
      </c>
      <c r="BW796" s="22">
        <f t="shared" si="1526"/>
        <v>0</v>
      </c>
      <c r="BX796" s="22">
        <f t="shared" si="1527"/>
        <v>0</v>
      </c>
      <c r="BY796" s="22">
        <f t="shared" si="1528"/>
        <v>0</v>
      </c>
      <c r="BZ796" s="22">
        <f t="shared" si="1529"/>
        <v>7.4858963242224306</v>
      </c>
      <c r="CA796" s="22">
        <f t="shared" si="1530"/>
        <v>8.36712441093308</v>
      </c>
      <c r="CB796" s="22">
        <f t="shared" si="1531"/>
        <v>18.024595852867058</v>
      </c>
      <c r="CC796" s="22">
        <f t="shared" si="1532"/>
        <v>17.748388924338542</v>
      </c>
      <c r="CD796" s="22">
        <f t="shared" si="1533"/>
        <v>15.979383511097128</v>
      </c>
      <c r="CE796" s="22">
        <f t="shared" si="1534"/>
        <v>22.509159743868342</v>
      </c>
      <c r="CF796" s="22">
        <f t="shared" si="1535"/>
        <v>28.459170987075808</v>
      </c>
      <c r="CG796" s="22">
        <f t="shared" si="1536"/>
        <v>17.342274996158615</v>
      </c>
      <c r="CH796" s="22">
        <f t="shared" si="1537"/>
        <v>10.977384555592367</v>
      </c>
      <c r="CI796" s="22">
        <f t="shared" si="1538"/>
        <v>9.1200636641655599</v>
      </c>
      <c r="CJ796" s="22">
        <f t="shared" si="1539"/>
        <v>6.7558269267784201</v>
      </c>
      <c r="CK796" s="22">
        <f t="shared" si="1540"/>
        <v>7.0252261684289969</v>
      </c>
    </row>
    <row r="797" spans="1:89" x14ac:dyDescent="0.25">
      <c r="A797" t="str">
        <f>VLOOKUP($C797,'Tech Pallet'!$A:$J,10,0)</f>
        <v>PIC</v>
      </c>
      <c r="B797" s="30" t="str">
        <f>VLOOKUP(C797,'Tech Pallet'!A:I,3,0)</f>
        <v>2.4 Gal</v>
      </c>
      <c r="C797" s="12">
        <f>VLOOKUP($D797,'DU -UCC'!B:C,2,0)</f>
        <v>69997338</v>
      </c>
      <c r="D797" s="94">
        <v>10076840104090</v>
      </c>
      <c r="E797" s="95" t="s">
        <v>429</v>
      </c>
      <c r="S797" s="95">
        <v>532</v>
      </c>
      <c r="T797" s="95">
        <v>708</v>
      </c>
      <c r="U797" s="95">
        <v>1711.3714603693813</v>
      </c>
      <c r="V797" s="95">
        <v>1624.5630384862188</v>
      </c>
      <c r="W797" s="95">
        <v>1721.8076324110477</v>
      </c>
      <c r="X797" s="95">
        <v>2011.9801600136984</v>
      </c>
      <c r="Y797" s="95">
        <v>2430.9288572855176</v>
      </c>
      <c r="Z797" s="95">
        <v>1852.1563289651542</v>
      </c>
      <c r="AA797" s="95">
        <v>792.74928827191627</v>
      </c>
      <c r="AB797" s="95">
        <v>728.1000973320472</v>
      </c>
      <c r="AC797" s="95">
        <v>601.65336502307639</v>
      </c>
      <c r="AD797" s="95">
        <v>453.36639021138012</v>
      </c>
      <c r="AE797" s="23">
        <f t="shared" si="1484"/>
        <v>15168.676618369438</v>
      </c>
      <c r="AF797">
        <f>VLOOKUP($C797,'Tech Pallet'!$A:$I,9,0)</f>
        <v>125</v>
      </c>
      <c r="AG797">
        <f>VLOOKUP($C797,'Tech Pallet'!$A:$H,8,0)</f>
        <v>9.0850000000000011E-3</v>
      </c>
      <c r="AH797" s="25">
        <f t="shared" si="1485"/>
        <v>0</v>
      </c>
      <c r="AI797" s="25">
        <f t="shared" si="1486"/>
        <v>15168.676618369438</v>
      </c>
      <c r="AJ797" s="8">
        <f t="shared" si="1487"/>
        <v>0</v>
      </c>
      <c r="AK797" s="21">
        <f t="shared" si="1488"/>
        <v>0</v>
      </c>
      <c r="AL797" s="20">
        <f t="shared" si="1489"/>
        <v>121.34941294695551</v>
      </c>
      <c r="AM797" s="21">
        <f t="shared" si="1490"/>
        <v>0</v>
      </c>
      <c r="AN797" s="21">
        <f t="shared" si="1491"/>
        <v>0</v>
      </c>
      <c r="AO797" s="21">
        <f t="shared" si="1492"/>
        <v>0</v>
      </c>
      <c r="AP797" s="21">
        <f t="shared" si="1493"/>
        <v>0</v>
      </c>
      <c r="AQ797" s="21">
        <f t="shared" si="1494"/>
        <v>0</v>
      </c>
      <c r="AR797" s="21">
        <f t="shared" si="1495"/>
        <v>0</v>
      </c>
      <c r="AS797" s="21">
        <f t="shared" si="1496"/>
        <v>0</v>
      </c>
      <c r="AT797" s="21">
        <f t="shared" si="1497"/>
        <v>0</v>
      </c>
      <c r="AU797" s="21">
        <f t="shared" si="1498"/>
        <v>0</v>
      </c>
      <c r="AV797" s="21">
        <f t="shared" si="1499"/>
        <v>0</v>
      </c>
      <c r="AW797" s="21">
        <f t="shared" si="1500"/>
        <v>0</v>
      </c>
      <c r="AX797" s="21">
        <f t="shared" si="1501"/>
        <v>0</v>
      </c>
      <c r="AY797" s="21">
        <f t="shared" si="1502"/>
        <v>4.2560000000000002</v>
      </c>
      <c r="AZ797" s="21">
        <f t="shared" si="1503"/>
        <v>5.6639999999999997</v>
      </c>
      <c r="BA797" s="21">
        <f t="shared" si="1504"/>
        <v>13.69097168295505</v>
      </c>
      <c r="BB797" s="21">
        <f t="shared" si="1505"/>
        <v>12.996504307889751</v>
      </c>
      <c r="BC797" s="21">
        <f t="shared" si="1506"/>
        <v>13.774461059288383</v>
      </c>
      <c r="BD797" s="21">
        <f t="shared" si="1507"/>
        <v>16.095841280109589</v>
      </c>
      <c r="BE797" s="21">
        <f t="shared" si="1508"/>
        <v>19.44743085828414</v>
      </c>
      <c r="BF797" s="21">
        <f t="shared" si="1509"/>
        <v>14.817250631721233</v>
      </c>
      <c r="BG797" s="21">
        <f t="shared" si="1510"/>
        <v>6.3419943061753301</v>
      </c>
      <c r="BH797" s="21">
        <f t="shared" si="1511"/>
        <v>5.8248007786563774</v>
      </c>
      <c r="BI797" s="21">
        <f t="shared" si="1512"/>
        <v>4.8132269201846114</v>
      </c>
      <c r="BJ797" s="21">
        <f t="shared" si="1513"/>
        <v>3.6269311216910411</v>
      </c>
      <c r="BK797" s="17">
        <f t="shared" si="1514"/>
        <v>0</v>
      </c>
      <c r="BL797" s="22">
        <f t="shared" si="1515"/>
        <v>0</v>
      </c>
      <c r="BM797" s="22">
        <f t="shared" si="1516"/>
        <v>137.80742707788636</v>
      </c>
      <c r="BN797" s="22">
        <f t="shared" si="1517"/>
        <v>0</v>
      </c>
      <c r="BO797" s="22">
        <f t="shared" si="1518"/>
        <v>0</v>
      </c>
      <c r="BP797" s="22">
        <f t="shared" si="1519"/>
        <v>0</v>
      </c>
      <c r="BQ797" s="22">
        <f t="shared" si="1520"/>
        <v>0</v>
      </c>
      <c r="BR797" s="22">
        <f t="shared" si="1521"/>
        <v>0</v>
      </c>
      <c r="BS797" s="22">
        <f t="shared" si="1522"/>
        <v>0</v>
      </c>
      <c r="BT797" s="22">
        <f t="shared" si="1523"/>
        <v>0</v>
      </c>
      <c r="BU797" s="22">
        <f t="shared" si="1524"/>
        <v>0</v>
      </c>
      <c r="BV797" s="22">
        <f t="shared" si="1525"/>
        <v>0</v>
      </c>
      <c r="BW797" s="22">
        <f t="shared" si="1526"/>
        <v>0</v>
      </c>
      <c r="BX797" s="22">
        <f t="shared" si="1527"/>
        <v>0</v>
      </c>
      <c r="BY797" s="22">
        <f t="shared" si="1528"/>
        <v>0</v>
      </c>
      <c r="BZ797" s="22">
        <f t="shared" si="1529"/>
        <v>4.8332200000000007</v>
      </c>
      <c r="CA797" s="22">
        <f t="shared" si="1530"/>
        <v>6.4321800000000007</v>
      </c>
      <c r="CB797" s="22">
        <f t="shared" si="1531"/>
        <v>15.547809717455831</v>
      </c>
      <c r="CC797" s="22">
        <f t="shared" si="1532"/>
        <v>14.7591552046473</v>
      </c>
      <c r="CD797" s="22">
        <f t="shared" si="1533"/>
        <v>15.64262234045437</v>
      </c>
      <c r="CE797" s="22">
        <f t="shared" si="1534"/>
        <v>18.278839753724451</v>
      </c>
      <c r="CF797" s="22">
        <f t="shared" si="1535"/>
        <v>22.084988668438928</v>
      </c>
      <c r="CG797" s="22">
        <f t="shared" si="1536"/>
        <v>16.826840248648427</v>
      </c>
      <c r="CH797" s="22">
        <f t="shared" si="1537"/>
        <v>7.2021272839503601</v>
      </c>
      <c r="CI797" s="22">
        <f t="shared" si="1538"/>
        <v>6.6147893842616492</v>
      </c>
      <c r="CJ797" s="22">
        <f t="shared" si="1539"/>
        <v>5.4660208212346495</v>
      </c>
      <c r="CK797" s="22">
        <f t="shared" si="1540"/>
        <v>4.1188336550703886</v>
      </c>
    </row>
    <row r="798" spans="1:89" x14ac:dyDescent="0.25">
      <c r="A798" t="str">
        <f>VLOOKUP($C798,'Tech Pallet'!$A:$J,10,0)</f>
        <v>NOV</v>
      </c>
      <c r="B798" s="30" t="str">
        <f>VLOOKUP(C798,'Tech Pallet'!A:I,3,0)</f>
        <v>Repack BJ Pints</v>
      </c>
      <c r="C798" s="12">
        <f>VLOOKUP($D798,'DU -UCC'!B:C,2,0)</f>
        <v>64407917</v>
      </c>
      <c r="D798" s="94">
        <v>10076840004338</v>
      </c>
      <c r="E798" s="95" t="s">
        <v>430</v>
      </c>
      <c r="S798" s="95">
        <v>0</v>
      </c>
      <c r="T798" s="95">
        <v>0</v>
      </c>
      <c r="U798" s="95">
        <v>0</v>
      </c>
      <c r="V798" s="95">
        <v>0</v>
      </c>
      <c r="W798" s="95">
        <v>0</v>
      </c>
      <c r="X798" s="95">
        <v>0</v>
      </c>
      <c r="Y798" s="95">
        <v>0</v>
      </c>
      <c r="Z798" s="95">
        <v>0</v>
      </c>
      <c r="AA798" s="95">
        <v>0</v>
      </c>
      <c r="AB798" s="95">
        <v>0</v>
      </c>
      <c r="AC798" s="95">
        <v>0</v>
      </c>
      <c r="AD798" s="95">
        <v>0</v>
      </c>
      <c r="AE798" s="23">
        <f t="shared" si="1484"/>
        <v>0</v>
      </c>
      <c r="AF798">
        <f>VLOOKUP($C798,'Tech Pallet'!$A:$I,9,0)</f>
        <v>60</v>
      </c>
      <c r="AG798">
        <f>VLOOKUP($C798,'Tech Pallet'!$A:$H,8,0)</f>
        <v>8.513999999999999E-3</v>
      </c>
      <c r="AH798" s="25">
        <f t="shared" si="1485"/>
        <v>0</v>
      </c>
      <c r="AI798" s="25">
        <f t="shared" si="1486"/>
        <v>0</v>
      </c>
      <c r="AJ798" s="8">
        <f t="shared" si="1487"/>
        <v>0</v>
      </c>
      <c r="AK798" s="21">
        <f t="shared" si="1488"/>
        <v>0</v>
      </c>
      <c r="AL798" s="20">
        <f t="shared" si="1489"/>
        <v>0</v>
      </c>
      <c r="AM798" s="21">
        <f t="shared" si="1490"/>
        <v>0</v>
      </c>
      <c r="AN798" s="21">
        <f t="shared" si="1491"/>
        <v>0</v>
      </c>
      <c r="AO798" s="21">
        <f t="shared" si="1492"/>
        <v>0</v>
      </c>
      <c r="AP798" s="21">
        <f t="shared" si="1493"/>
        <v>0</v>
      </c>
      <c r="AQ798" s="21">
        <f t="shared" si="1494"/>
        <v>0</v>
      </c>
      <c r="AR798" s="21">
        <f t="shared" si="1495"/>
        <v>0</v>
      </c>
      <c r="AS798" s="21">
        <f t="shared" si="1496"/>
        <v>0</v>
      </c>
      <c r="AT798" s="21">
        <f t="shared" si="1497"/>
        <v>0</v>
      </c>
      <c r="AU798" s="21">
        <f t="shared" si="1498"/>
        <v>0</v>
      </c>
      <c r="AV798" s="21">
        <f t="shared" si="1499"/>
        <v>0</v>
      </c>
      <c r="AW798" s="21">
        <f t="shared" si="1500"/>
        <v>0</v>
      </c>
      <c r="AX798" s="21">
        <f t="shared" si="1501"/>
        <v>0</v>
      </c>
      <c r="AY798" s="21">
        <f t="shared" si="1502"/>
        <v>0</v>
      </c>
      <c r="AZ798" s="21">
        <f t="shared" si="1503"/>
        <v>0</v>
      </c>
      <c r="BA798" s="21">
        <f t="shared" si="1504"/>
        <v>0</v>
      </c>
      <c r="BB798" s="21">
        <f t="shared" si="1505"/>
        <v>0</v>
      </c>
      <c r="BC798" s="21">
        <f t="shared" si="1506"/>
        <v>0</v>
      </c>
      <c r="BD798" s="21">
        <f t="shared" si="1507"/>
        <v>0</v>
      </c>
      <c r="BE798" s="21">
        <f t="shared" si="1508"/>
        <v>0</v>
      </c>
      <c r="BF798" s="21">
        <f t="shared" si="1509"/>
        <v>0</v>
      </c>
      <c r="BG798" s="21">
        <f t="shared" si="1510"/>
        <v>0</v>
      </c>
      <c r="BH798" s="21">
        <f t="shared" si="1511"/>
        <v>0</v>
      </c>
      <c r="BI798" s="21">
        <f t="shared" si="1512"/>
        <v>0</v>
      </c>
      <c r="BJ798" s="21">
        <f t="shared" si="1513"/>
        <v>0</v>
      </c>
      <c r="BK798" s="17">
        <f t="shared" si="1514"/>
        <v>0</v>
      </c>
      <c r="BL798" s="22">
        <f t="shared" si="1515"/>
        <v>0</v>
      </c>
      <c r="BM798" s="22">
        <f t="shared" si="1516"/>
        <v>0</v>
      </c>
      <c r="BN798" s="22">
        <f t="shared" si="1517"/>
        <v>0</v>
      </c>
      <c r="BO798" s="22">
        <f t="shared" si="1518"/>
        <v>0</v>
      </c>
      <c r="BP798" s="22">
        <f t="shared" si="1519"/>
        <v>0</v>
      </c>
      <c r="BQ798" s="22">
        <f t="shared" si="1520"/>
        <v>0</v>
      </c>
      <c r="BR798" s="22">
        <f t="shared" si="1521"/>
        <v>0</v>
      </c>
      <c r="BS798" s="22">
        <f t="shared" si="1522"/>
        <v>0</v>
      </c>
      <c r="BT798" s="22">
        <f t="shared" si="1523"/>
        <v>0</v>
      </c>
      <c r="BU798" s="22">
        <f t="shared" si="1524"/>
        <v>0</v>
      </c>
      <c r="BV798" s="22">
        <f t="shared" si="1525"/>
        <v>0</v>
      </c>
      <c r="BW798" s="22">
        <f t="shared" si="1526"/>
        <v>0</v>
      </c>
      <c r="BX798" s="22">
        <f t="shared" si="1527"/>
        <v>0</v>
      </c>
      <c r="BY798" s="22">
        <f t="shared" si="1528"/>
        <v>0</v>
      </c>
      <c r="BZ798" s="22">
        <f t="shared" si="1529"/>
        <v>0</v>
      </c>
      <c r="CA798" s="22">
        <f t="shared" si="1530"/>
        <v>0</v>
      </c>
      <c r="CB798" s="22">
        <f t="shared" si="1531"/>
        <v>0</v>
      </c>
      <c r="CC798" s="22">
        <f t="shared" si="1532"/>
        <v>0</v>
      </c>
      <c r="CD798" s="22">
        <f t="shared" si="1533"/>
        <v>0</v>
      </c>
      <c r="CE798" s="22">
        <f t="shared" si="1534"/>
        <v>0</v>
      </c>
      <c r="CF798" s="22">
        <f t="shared" si="1535"/>
        <v>0</v>
      </c>
      <c r="CG798" s="22">
        <f t="shared" si="1536"/>
        <v>0</v>
      </c>
      <c r="CH798" s="22">
        <f t="shared" si="1537"/>
        <v>0</v>
      </c>
      <c r="CI798" s="22">
        <f t="shared" si="1538"/>
        <v>0</v>
      </c>
      <c r="CJ798" s="22">
        <f t="shared" si="1539"/>
        <v>0</v>
      </c>
      <c r="CK798" s="22">
        <f t="shared" si="1540"/>
        <v>0</v>
      </c>
    </row>
    <row r="799" spans="1:89" x14ac:dyDescent="0.25">
      <c r="A799" t="str">
        <f>VLOOKUP($C799,'Tech Pallet'!$A:$J,10,0)</f>
        <v>PIC</v>
      </c>
      <c r="B799" s="30" t="str">
        <f>VLOOKUP(C799,'Tech Pallet'!A:I,3,0)</f>
        <v>2.4 Gal</v>
      </c>
      <c r="C799" s="12">
        <f>VLOOKUP($D799,'DU -UCC'!B:C,2,0)</f>
        <v>84141418</v>
      </c>
      <c r="D799" s="94">
        <v>10076840810403</v>
      </c>
      <c r="E799" s="95" t="s">
        <v>431</v>
      </c>
      <c r="S799" s="95">
        <v>496</v>
      </c>
      <c r="T799" s="95">
        <v>518</v>
      </c>
      <c r="U799" s="95">
        <v>1808.0351748583325</v>
      </c>
      <c r="V799" s="95">
        <v>1660.2768332079565</v>
      </c>
      <c r="W799" s="95">
        <v>1533.524707410676</v>
      </c>
      <c r="X799" s="95">
        <v>1911.1206237500164</v>
      </c>
      <c r="Y799" s="95">
        <v>2509.5569152864255</v>
      </c>
      <c r="Z799" s="95">
        <v>1564.573061851363</v>
      </c>
      <c r="AA799" s="95">
        <v>891.04019331408745</v>
      </c>
      <c r="AB799" s="95">
        <v>615.49735045765146</v>
      </c>
      <c r="AC799" s="95">
        <v>523.0352887121436</v>
      </c>
      <c r="AD799" s="95">
        <v>548.99046095228323</v>
      </c>
      <c r="AE799" s="23">
        <f t="shared" ref="AE799:AE835" si="1541">SUM(F799:AD799)</f>
        <v>14579.650609800938</v>
      </c>
      <c r="AF799">
        <f>VLOOKUP($C799,'Tech Pallet'!$A:$I,9,0)</f>
        <v>125</v>
      </c>
      <c r="AG799">
        <f>VLOOKUP($C799,'Tech Pallet'!$A:$H,8,0)</f>
        <v>9.0848256361922702E-3</v>
      </c>
      <c r="AH799" s="25">
        <f t="shared" ref="AH799:AH835" si="1542">SUM(G799:R799)</f>
        <v>0</v>
      </c>
      <c r="AI799" s="25">
        <f t="shared" ref="AI799:AI835" si="1543">SUM(S799:AD799)</f>
        <v>14579.650609800938</v>
      </c>
      <c r="AJ799" s="8">
        <f t="shared" ref="AJ799:AJ835" si="1544">F799/AF799</f>
        <v>0</v>
      </c>
      <c r="AK799" s="21">
        <f t="shared" ref="AK799:AK835" si="1545">SUM(G799:R799)/AF799</f>
        <v>0</v>
      </c>
      <c r="AL799" s="20">
        <f t="shared" ref="AL799:AL835" si="1546">SUM(S799:AD799)/AF799</f>
        <v>116.6372048784075</v>
      </c>
      <c r="AM799" s="21">
        <f t="shared" ref="AM799:AM835" si="1547">G799/$AF799</f>
        <v>0</v>
      </c>
      <c r="AN799" s="21">
        <f t="shared" ref="AN799:AN835" si="1548">H799/$AF799</f>
        <v>0</v>
      </c>
      <c r="AO799" s="21">
        <f t="shared" ref="AO799:AO835" si="1549">I799/$AF799</f>
        <v>0</v>
      </c>
      <c r="AP799" s="21">
        <f t="shared" ref="AP799:AP835" si="1550">J799/$AF799</f>
        <v>0</v>
      </c>
      <c r="AQ799" s="21">
        <f t="shared" ref="AQ799:AQ835" si="1551">K799/$AF799</f>
        <v>0</v>
      </c>
      <c r="AR799" s="21">
        <f t="shared" ref="AR799:AR835" si="1552">L799/$AF799</f>
        <v>0</v>
      </c>
      <c r="AS799" s="21">
        <f t="shared" ref="AS799:AS835" si="1553">M799/$AF799</f>
        <v>0</v>
      </c>
      <c r="AT799" s="21">
        <f t="shared" ref="AT799:AT835" si="1554">N799/$AF799</f>
        <v>0</v>
      </c>
      <c r="AU799" s="21">
        <f t="shared" ref="AU799:AU835" si="1555">O799/$AF799</f>
        <v>0</v>
      </c>
      <c r="AV799" s="21">
        <f t="shared" ref="AV799:AV835" si="1556">P799/$AF799</f>
        <v>0</v>
      </c>
      <c r="AW799" s="21">
        <f t="shared" ref="AW799:AW835" si="1557">Q799/$AF799</f>
        <v>0</v>
      </c>
      <c r="AX799" s="21">
        <f t="shared" ref="AX799:AX835" si="1558">R799/$AF799</f>
        <v>0</v>
      </c>
      <c r="AY799" s="21">
        <f t="shared" ref="AY799:AY835" si="1559">S799/$AF799</f>
        <v>3.968</v>
      </c>
      <c r="AZ799" s="21">
        <f t="shared" ref="AZ799:AZ835" si="1560">T799/$AF799</f>
        <v>4.1440000000000001</v>
      </c>
      <c r="BA799" s="21">
        <f t="shared" ref="BA799:BA835" si="1561">U799/$AF799</f>
        <v>14.46428139886666</v>
      </c>
      <c r="BB799" s="21">
        <f t="shared" ref="BB799:BB835" si="1562">V799/$AF799</f>
        <v>13.282214665663652</v>
      </c>
      <c r="BC799" s="21">
        <f t="shared" ref="BC799:BC835" si="1563">W799/$AF799</f>
        <v>12.268197659285407</v>
      </c>
      <c r="BD799" s="21">
        <f t="shared" ref="BD799:BD835" si="1564">X799/$AF799</f>
        <v>15.288964990000132</v>
      </c>
      <c r="BE799" s="21">
        <f t="shared" ref="BE799:BE835" si="1565">Y799/$AF799</f>
        <v>20.076455322291405</v>
      </c>
      <c r="BF799" s="21">
        <f t="shared" ref="BF799:BF835" si="1566">Z799/$AF799</f>
        <v>12.516584494810905</v>
      </c>
      <c r="BG799" s="21">
        <f t="shared" ref="BG799:BG835" si="1567">AA799/$AF799</f>
        <v>7.1283215465126997</v>
      </c>
      <c r="BH799" s="21">
        <f t="shared" ref="BH799:BH835" si="1568">AB799/$AF799</f>
        <v>4.9239788036612113</v>
      </c>
      <c r="BI799" s="21">
        <f t="shared" ref="BI799:BI835" si="1569">AC799/$AF799</f>
        <v>4.1842823096971484</v>
      </c>
      <c r="BJ799" s="21">
        <f t="shared" ref="BJ799:BJ835" si="1570">AD799/$AF799</f>
        <v>4.3919236876182657</v>
      </c>
      <c r="BK799" s="17">
        <f t="shared" ref="BK799:BK835" si="1571">F799*AG799</f>
        <v>0</v>
      </c>
      <c r="BL799" s="22">
        <f t="shared" ref="BL799:BL835" si="1572">SUM(G799:R799)*AG799</f>
        <v>0</v>
      </c>
      <c r="BM799" s="22">
        <f t="shared" ref="BM799:BM835" si="1573">SUM(S799:AD799)*AG799</f>
        <v>132.45358362664584</v>
      </c>
      <c r="BN799" s="22">
        <f t="shared" ref="BN799:BN835" si="1574">G799*$AG799</f>
        <v>0</v>
      </c>
      <c r="BO799" s="22">
        <f t="shared" ref="BO799:BO835" si="1575">H799*$AG799</f>
        <v>0</v>
      </c>
      <c r="BP799" s="22">
        <f t="shared" ref="BP799:BP835" si="1576">I799*$AG799</f>
        <v>0</v>
      </c>
      <c r="BQ799" s="22">
        <f t="shared" ref="BQ799:BQ835" si="1577">J799*$AG799</f>
        <v>0</v>
      </c>
      <c r="BR799" s="22">
        <f t="shared" ref="BR799:BR835" si="1578">K799*$AG799</f>
        <v>0</v>
      </c>
      <c r="BS799" s="22">
        <f t="shared" ref="BS799:BS835" si="1579">L799*$AG799</f>
        <v>0</v>
      </c>
      <c r="BT799" s="22">
        <f t="shared" ref="BT799:BT835" si="1580">M799*$AG799</f>
        <v>0</v>
      </c>
      <c r="BU799" s="22">
        <f t="shared" ref="BU799:BU835" si="1581">N799*$AG799</f>
        <v>0</v>
      </c>
      <c r="BV799" s="22">
        <f t="shared" ref="BV799:BV835" si="1582">O799*$AG799</f>
        <v>0</v>
      </c>
      <c r="BW799" s="22">
        <f t="shared" ref="BW799:BW835" si="1583">P799*$AG799</f>
        <v>0</v>
      </c>
      <c r="BX799" s="22">
        <f t="shared" ref="BX799:BX835" si="1584">Q799*$AG799</f>
        <v>0</v>
      </c>
      <c r="BY799" s="22">
        <f t="shared" ref="BY799:BY835" si="1585">R799*$AG799</f>
        <v>0</v>
      </c>
      <c r="BZ799" s="22">
        <f t="shared" ref="BZ799:BZ835" si="1586">S799*$AG799</f>
        <v>4.5060735155513658</v>
      </c>
      <c r="CA799" s="22">
        <f t="shared" ref="CA799:CA835" si="1587">T799*$AG799</f>
        <v>4.7059396795475958</v>
      </c>
      <c r="CB799" s="22">
        <f t="shared" ref="CB799:CB835" si="1588">U799*$AG799</f>
        <v>16.425684307690354</v>
      </c>
      <c r="CC799" s="22">
        <f t="shared" ref="CC799:CC835" si="1589">V799*$AG799</f>
        <v>15.083325537503761</v>
      </c>
      <c r="CD799" s="22">
        <f t="shared" ref="CD799:CD835" si="1590">W799*$AG799</f>
        <v>13.931804575618759</v>
      </c>
      <c r="CE799" s="22">
        <f t="shared" ref="CE799:CE835" si="1591">X799*$AG799</f>
        <v>17.362197636499911</v>
      </c>
      <c r="CF799" s="22">
        <f t="shared" ref="CF799:CF835" si="1592">Y799*$AG799</f>
        <v>22.798886999477713</v>
      </c>
      <c r="CG799" s="22">
        <f t="shared" ref="CG799:CG835" si="1593">Z799*$AG799</f>
        <v>14.213873462003097</v>
      </c>
      <c r="CH799" s="22">
        <f t="shared" ref="CH799:CH835" si="1594">AA799*$AG799</f>
        <v>8.0949447910975376</v>
      </c>
      <c r="CI799" s="22">
        <f t="shared" ref="CI799:CI835" si="1595">AB799*$AG799</f>
        <v>5.5916861084460905</v>
      </c>
      <c r="CJ799" s="22">
        <f t="shared" ref="CJ799:CJ835" si="1596">AC799*$AG799</f>
        <v>4.751684399525308</v>
      </c>
      <c r="CK799" s="22">
        <f t="shared" ref="CK799:CK835" si="1597">AD799*$AG799</f>
        <v>4.987482613684314</v>
      </c>
    </row>
    <row r="800" spans="1:89" x14ac:dyDescent="0.25">
      <c r="A800" t="str">
        <f>VLOOKUP($C800,'Tech Pallet'!$A:$J,10,0)</f>
        <v>PIC</v>
      </c>
      <c r="B800" s="30" t="str">
        <f>VLOOKUP(C800,'Tech Pallet'!A:I,3,0)</f>
        <v>2.4 Gal</v>
      </c>
      <c r="C800" s="12">
        <f>VLOOKUP($D800,'DU -UCC'!B:C,2,0)</f>
        <v>68499787</v>
      </c>
      <c r="D800" s="94">
        <v>10076840003300</v>
      </c>
      <c r="E800" s="95" t="s">
        <v>432</v>
      </c>
      <c r="S800" s="95">
        <v>886</v>
      </c>
      <c r="T800" s="95">
        <v>1266</v>
      </c>
      <c r="U800" s="95">
        <v>2067.3679112498812</v>
      </c>
      <c r="V800" s="95">
        <v>1904.1937422871247</v>
      </c>
      <c r="W800" s="95">
        <v>1768.8056227239251</v>
      </c>
      <c r="X800" s="95">
        <v>2371.3214079482523</v>
      </c>
      <c r="Y800" s="95">
        <v>3167.857694399082</v>
      </c>
      <c r="Z800" s="95">
        <v>1752.4372218080507</v>
      </c>
      <c r="AA800" s="95">
        <v>973.556521561468</v>
      </c>
      <c r="AB800" s="95">
        <v>829.80086307362137</v>
      </c>
      <c r="AC800" s="95">
        <v>629.36007563326484</v>
      </c>
      <c r="AD800" s="95">
        <v>678.48839194927348</v>
      </c>
      <c r="AE800" s="23">
        <f t="shared" si="1541"/>
        <v>18295.189452633942</v>
      </c>
      <c r="AF800">
        <f>VLOOKUP($C800,'Tech Pallet'!$A:$I,9,0)</f>
        <v>125</v>
      </c>
      <c r="AG800">
        <f>VLOOKUP($C800,'Tech Pallet'!$A:$H,8,0)</f>
        <v>9.0850000000000011E-3</v>
      </c>
      <c r="AH800" s="25">
        <f t="shared" si="1542"/>
        <v>0</v>
      </c>
      <c r="AI800" s="25">
        <f t="shared" si="1543"/>
        <v>18295.189452633942</v>
      </c>
      <c r="AJ800" s="8">
        <f t="shared" si="1544"/>
        <v>0</v>
      </c>
      <c r="AK800" s="21">
        <f t="shared" si="1545"/>
        <v>0</v>
      </c>
      <c r="AL800" s="20">
        <f t="shared" si="1546"/>
        <v>146.36151562107153</v>
      </c>
      <c r="AM800" s="21">
        <f t="shared" si="1547"/>
        <v>0</v>
      </c>
      <c r="AN800" s="21">
        <f t="shared" si="1548"/>
        <v>0</v>
      </c>
      <c r="AO800" s="21">
        <f t="shared" si="1549"/>
        <v>0</v>
      </c>
      <c r="AP800" s="21">
        <f t="shared" si="1550"/>
        <v>0</v>
      </c>
      <c r="AQ800" s="21">
        <f t="shared" si="1551"/>
        <v>0</v>
      </c>
      <c r="AR800" s="21">
        <f t="shared" si="1552"/>
        <v>0</v>
      </c>
      <c r="AS800" s="21">
        <f t="shared" si="1553"/>
        <v>0</v>
      </c>
      <c r="AT800" s="21">
        <f t="shared" si="1554"/>
        <v>0</v>
      </c>
      <c r="AU800" s="21">
        <f t="shared" si="1555"/>
        <v>0</v>
      </c>
      <c r="AV800" s="21">
        <f t="shared" si="1556"/>
        <v>0</v>
      </c>
      <c r="AW800" s="21">
        <f t="shared" si="1557"/>
        <v>0</v>
      </c>
      <c r="AX800" s="21">
        <f t="shared" si="1558"/>
        <v>0</v>
      </c>
      <c r="AY800" s="21">
        <f t="shared" si="1559"/>
        <v>7.0880000000000001</v>
      </c>
      <c r="AZ800" s="21">
        <f t="shared" si="1560"/>
        <v>10.128</v>
      </c>
      <c r="BA800" s="21">
        <f t="shared" si="1561"/>
        <v>16.53894328999905</v>
      </c>
      <c r="BB800" s="21">
        <f t="shared" si="1562"/>
        <v>15.233549938296997</v>
      </c>
      <c r="BC800" s="21">
        <f t="shared" si="1563"/>
        <v>14.1504449817914</v>
      </c>
      <c r="BD800" s="21">
        <f t="shared" si="1564"/>
        <v>18.970571263586017</v>
      </c>
      <c r="BE800" s="21">
        <f t="shared" si="1565"/>
        <v>25.342861555192655</v>
      </c>
      <c r="BF800" s="21">
        <f t="shared" si="1566"/>
        <v>14.019497774464405</v>
      </c>
      <c r="BG800" s="21">
        <f t="shared" si="1567"/>
        <v>7.7884521724917439</v>
      </c>
      <c r="BH800" s="21">
        <f t="shared" si="1568"/>
        <v>6.6384069045889706</v>
      </c>
      <c r="BI800" s="21">
        <f t="shared" si="1569"/>
        <v>5.0348806050661183</v>
      </c>
      <c r="BJ800" s="21">
        <f t="shared" si="1570"/>
        <v>5.4279071355941877</v>
      </c>
      <c r="BK800" s="17">
        <f t="shared" si="1571"/>
        <v>0</v>
      </c>
      <c r="BL800" s="22">
        <f t="shared" si="1572"/>
        <v>0</v>
      </c>
      <c r="BM800" s="22">
        <f t="shared" si="1573"/>
        <v>166.21179617717939</v>
      </c>
      <c r="BN800" s="22">
        <f t="shared" si="1574"/>
        <v>0</v>
      </c>
      <c r="BO800" s="22">
        <f t="shared" si="1575"/>
        <v>0</v>
      </c>
      <c r="BP800" s="22">
        <f t="shared" si="1576"/>
        <v>0</v>
      </c>
      <c r="BQ800" s="22">
        <f t="shared" si="1577"/>
        <v>0</v>
      </c>
      <c r="BR800" s="22">
        <f t="shared" si="1578"/>
        <v>0</v>
      </c>
      <c r="BS800" s="22">
        <f t="shared" si="1579"/>
        <v>0</v>
      </c>
      <c r="BT800" s="22">
        <f t="shared" si="1580"/>
        <v>0</v>
      </c>
      <c r="BU800" s="22">
        <f t="shared" si="1581"/>
        <v>0</v>
      </c>
      <c r="BV800" s="22">
        <f t="shared" si="1582"/>
        <v>0</v>
      </c>
      <c r="BW800" s="22">
        <f t="shared" si="1583"/>
        <v>0</v>
      </c>
      <c r="BX800" s="22">
        <f t="shared" si="1584"/>
        <v>0</v>
      </c>
      <c r="BY800" s="22">
        <f t="shared" si="1585"/>
        <v>0</v>
      </c>
      <c r="BZ800" s="22">
        <f t="shared" si="1586"/>
        <v>8.0493100000000002</v>
      </c>
      <c r="CA800" s="22">
        <f t="shared" si="1587"/>
        <v>11.501610000000001</v>
      </c>
      <c r="CB800" s="22">
        <f t="shared" si="1588"/>
        <v>18.782037473705174</v>
      </c>
      <c r="CC800" s="22">
        <f t="shared" si="1589"/>
        <v>17.299600148678529</v>
      </c>
      <c r="CD800" s="22">
        <f t="shared" si="1590"/>
        <v>16.06959908244686</v>
      </c>
      <c r="CE800" s="22">
        <f t="shared" si="1591"/>
        <v>21.543454991209874</v>
      </c>
      <c r="CF800" s="22">
        <f t="shared" si="1592"/>
        <v>28.779987153615664</v>
      </c>
      <c r="CG800" s="22">
        <f t="shared" si="1593"/>
        <v>15.920892160126142</v>
      </c>
      <c r="CH800" s="22">
        <f t="shared" si="1594"/>
        <v>8.8447609983859383</v>
      </c>
      <c r="CI800" s="22">
        <f t="shared" si="1595"/>
        <v>7.5387408410238512</v>
      </c>
      <c r="CJ800" s="22">
        <f t="shared" si="1596"/>
        <v>5.7177362871282114</v>
      </c>
      <c r="CK800" s="22">
        <f t="shared" si="1597"/>
        <v>6.16406704085915</v>
      </c>
    </row>
    <row r="801" spans="1:89" x14ac:dyDescent="0.25">
      <c r="A801" t="str">
        <f>VLOOKUP($C801,'Tech Pallet'!$A:$J,10,0)</f>
        <v>PIC</v>
      </c>
      <c r="B801" s="30" t="str">
        <f>VLOOKUP(C801,'Tech Pallet'!A:I,3,0)</f>
        <v>48oz</v>
      </c>
      <c r="C801" s="12">
        <f>VLOOKUP($D801,'DU -UCC'!B:C,2,0)</f>
        <v>68881272</v>
      </c>
      <c r="D801" s="94">
        <v>10077567003185</v>
      </c>
      <c r="E801" s="95" t="s">
        <v>433</v>
      </c>
      <c r="S801" s="95">
        <v>0</v>
      </c>
      <c r="T801" s="95">
        <v>0</v>
      </c>
      <c r="U801" s="95">
        <v>0</v>
      </c>
      <c r="V801" s="95">
        <v>0</v>
      </c>
      <c r="W801" s="95">
        <v>0</v>
      </c>
      <c r="X801" s="95">
        <v>0</v>
      </c>
      <c r="Y801" s="95">
        <v>0</v>
      </c>
      <c r="Z801" s="95">
        <v>0</v>
      </c>
      <c r="AA801" s="95">
        <v>0</v>
      </c>
      <c r="AB801" s="95">
        <v>0</v>
      </c>
      <c r="AC801" s="95">
        <v>0</v>
      </c>
      <c r="AD801" s="95">
        <v>0</v>
      </c>
      <c r="AE801" s="23">
        <f t="shared" si="1541"/>
        <v>0</v>
      </c>
      <c r="AF801">
        <f>VLOOKUP($C801,'Tech Pallet'!$A:$I,9,0)</f>
        <v>154</v>
      </c>
      <c r="AG801">
        <f>VLOOKUP($C801,'Tech Pallet'!$A:$H,8,0)</f>
        <v>8.5199999999999998E-3</v>
      </c>
      <c r="AH801" s="25">
        <f t="shared" si="1542"/>
        <v>0</v>
      </c>
      <c r="AI801" s="25">
        <f t="shared" si="1543"/>
        <v>0</v>
      </c>
      <c r="AJ801" s="8">
        <f t="shared" si="1544"/>
        <v>0</v>
      </c>
      <c r="AK801" s="21">
        <f t="shared" si="1545"/>
        <v>0</v>
      </c>
      <c r="AL801" s="20">
        <f t="shared" si="1546"/>
        <v>0</v>
      </c>
      <c r="AM801" s="21">
        <f t="shared" si="1547"/>
        <v>0</v>
      </c>
      <c r="AN801" s="21">
        <f t="shared" si="1548"/>
        <v>0</v>
      </c>
      <c r="AO801" s="21">
        <f t="shared" si="1549"/>
        <v>0</v>
      </c>
      <c r="AP801" s="21">
        <f t="shared" si="1550"/>
        <v>0</v>
      </c>
      <c r="AQ801" s="21">
        <f t="shared" si="1551"/>
        <v>0</v>
      </c>
      <c r="AR801" s="21">
        <f t="shared" si="1552"/>
        <v>0</v>
      </c>
      <c r="AS801" s="21">
        <f t="shared" si="1553"/>
        <v>0</v>
      </c>
      <c r="AT801" s="21">
        <f t="shared" si="1554"/>
        <v>0</v>
      </c>
      <c r="AU801" s="21">
        <f t="shared" si="1555"/>
        <v>0</v>
      </c>
      <c r="AV801" s="21">
        <f t="shared" si="1556"/>
        <v>0</v>
      </c>
      <c r="AW801" s="21">
        <f t="shared" si="1557"/>
        <v>0</v>
      </c>
      <c r="AX801" s="21">
        <f t="shared" si="1558"/>
        <v>0</v>
      </c>
      <c r="AY801" s="21">
        <f t="shared" si="1559"/>
        <v>0</v>
      </c>
      <c r="AZ801" s="21">
        <f t="shared" si="1560"/>
        <v>0</v>
      </c>
      <c r="BA801" s="21">
        <f t="shared" si="1561"/>
        <v>0</v>
      </c>
      <c r="BB801" s="21">
        <f t="shared" si="1562"/>
        <v>0</v>
      </c>
      <c r="BC801" s="21">
        <f t="shared" si="1563"/>
        <v>0</v>
      </c>
      <c r="BD801" s="21">
        <f t="shared" si="1564"/>
        <v>0</v>
      </c>
      <c r="BE801" s="21">
        <f t="shared" si="1565"/>
        <v>0</v>
      </c>
      <c r="BF801" s="21">
        <f t="shared" si="1566"/>
        <v>0</v>
      </c>
      <c r="BG801" s="21">
        <f t="shared" si="1567"/>
        <v>0</v>
      </c>
      <c r="BH801" s="21">
        <f t="shared" si="1568"/>
        <v>0</v>
      </c>
      <c r="BI801" s="21">
        <f t="shared" si="1569"/>
        <v>0</v>
      </c>
      <c r="BJ801" s="21">
        <f t="shared" si="1570"/>
        <v>0</v>
      </c>
      <c r="BK801" s="17">
        <f t="shared" si="1571"/>
        <v>0</v>
      </c>
      <c r="BL801" s="22">
        <f t="shared" si="1572"/>
        <v>0</v>
      </c>
      <c r="BM801" s="22">
        <f t="shared" si="1573"/>
        <v>0</v>
      </c>
      <c r="BN801" s="22">
        <f t="shared" si="1574"/>
        <v>0</v>
      </c>
      <c r="BO801" s="22">
        <f t="shared" si="1575"/>
        <v>0</v>
      </c>
      <c r="BP801" s="22">
        <f t="shared" si="1576"/>
        <v>0</v>
      </c>
      <c r="BQ801" s="22">
        <f t="shared" si="1577"/>
        <v>0</v>
      </c>
      <c r="BR801" s="22">
        <f t="shared" si="1578"/>
        <v>0</v>
      </c>
      <c r="BS801" s="22">
        <f t="shared" si="1579"/>
        <v>0</v>
      </c>
      <c r="BT801" s="22">
        <f t="shared" si="1580"/>
        <v>0</v>
      </c>
      <c r="BU801" s="22">
        <f t="shared" si="1581"/>
        <v>0</v>
      </c>
      <c r="BV801" s="22">
        <f t="shared" si="1582"/>
        <v>0</v>
      </c>
      <c r="BW801" s="22">
        <f t="shared" si="1583"/>
        <v>0</v>
      </c>
      <c r="BX801" s="22">
        <f t="shared" si="1584"/>
        <v>0</v>
      </c>
      <c r="BY801" s="22">
        <f t="shared" si="1585"/>
        <v>0</v>
      </c>
      <c r="BZ801" s="22">
        <f t="shared" si="1586"/>
        <v>0</v>
      </c>
      <c r="CA801" s="22">
        <f t="shared" si="1587"/>
        <v>0</v>
      </c>
      <c r="CB801" s="22">
        <f t="shared" si="1588"/>
        <v>0</v>
      </c>
      <c r="CC801" s="22">
        <f t="shared" si="1589"/>
        <v>0</v>
      </c>
      <c r="CD801" s="22">
        <f t="shared" si="1590"/>
        <v>0</v>
      </c>
      <c r="CE801" s="22">
        <f t="shared" si="1591"/>
        <v>0</v>
      </c>
      <c r="CF801" s="22">
        <f t="shared" si="1592"/>
        <v>0</v>
      </c>
      <c r="CG801" s="22">
        <f t="shared" si="1593"/>
        <v>0</v>
      </c>
      <c r="CH801" s="22">
        <f t="shared" si="1594"/>
        <v>0</v>
      </c>
      <c r="CI801" s="22">
        <f t="shared" si="1595"/>
        <v>0</v>
      </c>
      <c r="CJ801" s="22">
        <f t="shared" si="1596"/>
        <v>0</v>
      </c>
      <c r="CK801" s="22">
        <f t="shared" si="1597"/>
        <v>0</v>
      </c>
    </row>
    <row r="802" spans="1:89" x14ac:dyDescent="0.25">
      <c r="A802" t="str">
        <f>VLOOKUP($C802,'Tech Pallet'!$A:$J,10,0)</f>
        <v>PIC</v>
      </c>
      <c r="B802" s="30" t="str">
        <f>VLOOKUP(C802,'Tech Pallet'!A:I,3,0)</f>
        <v>2.4 Gal</v>
      </c>
      <c r="C802" s="12">
        <f>VLOOKUP($D802,'DU -UCC'!B:C,2,0)</f>
        <v>67825196</v>
      </c>
      <c r="D802" s="94">
        <v>10076840485120</v>
      </c>
      <c r="E802" s="95" t="s">
        <v>434</v>
      </c>
      <c r="S802" s="95">
        <v>670</v>
      </c>
      <c r="T802" s="95">
        <v>654</v>
      </c>
      <c r="U802" s="95">
        <v>1479.5645397913534</v>
      </c>
      <c r="V802" s="95">
        <v>1401.1839358211364</v>
      </c>
      <c r="W802" s="95">
        <v>1230.7201260393704</v>
      </c>
      <c r="X802" s="95">
        <v>1707.6842490916115</v>
      </c>
      <c r="Y802" s="95">
        <v>2203.3549533538644</v>
      </c>
      <c r="Z802" s="95">
        <v>1340.8449449274392</v>
      </c>
      <c r="AA802" s="95">
        <v>638.93831603468027</v>
      </c>
      <c r="AB802" s="95">
        <v>618.16104518602322</v>
      </c>
      <c r="AC802" s="95">
        <v>477.8092382019147</v>
      </c>
      <c r="AD802" s="95">
        <v>480.55637808465877</v>
      </c>
      <c r="AE802" s="23">
        <f t="shared" si="1541"/>
        <v>12902.817726532052</v>
      </c>
      <c r="AF802">
        <f>VLOOKUP($C802,'Tech Pallet'!$A:$I,9,0)</f>
        <v>125</v>
      </c>
      <c r="AG802">
        <f>VLOOKUP($C802,'Tech Pallet'!$A:$H,8,0)</f>
        <v>9.0848256361922702E-3</v>
      </c>
      <c r="AH802" s="25">
        <f t="shared" si="1542"/>
        <v>0</v>
      </c>
      <c r="AI802" s="25">
        <f t="shared" si="1543"/>
        <v>12902.817726532052</v>
      </c>
      <c r="AJ802" s="8">
        <f t="shared" si="1544"/>
        <v>0</v>
      </c>
      <c r="AK802" s="21">
        <f t="shared" si="1545"/>
        <v>0</v>
      </c>
      <c r="AL802" s="20">
        <f t="shared" si="1546"/>
        <v>103.22254181225641</v>
      </c>
      <c r="AM802" s="21">
        <f t="shared" si="1547"/>
        <v>0</v>
      </c>
      <c r="AN802" s="21">
        <f t="shared" si="1548"/>
        <v>0</v>
      </c>
      <c r="AO802" s="21">
        <f t="shared" si="1549"/>
        <v>0</v>
      </c>
      <c r="AP802" s="21">
        <f t="shared" si="1550"/>
        <v>0</v>
      </c>
      <c r="AQ802" s="21">
        <f t="shared" si="1551"/>
        <v>0</v>
      </c>
      <c r="AR802" s="21">
        <f t="shared" si="1552"/>
        <v>0</v>
      </c>
      <c r="AS802" s="21">
        <f t="shared" si="1553"/>
        <v>0</v>
      </c>
      <c r="AT802" s="21">
        <f t="shared" si="1554"/>
        <v>0</v>
      </c>
      <c r="AU802" s="21">
        <f t="shared" si="1555"/>
        <v>0</v>
      </c>
      <c r="AV802" s="21">
        <f t="shared" si="1556"/>
        <v>0</v>
      </c>
      <c r="AW802" s="21">
        <f t="shared" si="1557"/>
        <v>0</v>
      </c>
      <c r="AX802" s="21">
        <f t="shared" si="1558"/>
        <v>0</v>
      </c>
      <c r="AY802" s="21">
        <f t="shared" si="1559"/>
        <v>5.36</v>
      </c>
      <c r="AZ802" s="21">
        <f t="shared" si="1560"/>
        <v>5.2320000000000002</v>
      </c>
      <c r="BA802" s="21">
        <f t="shared" si="1561"/>
        <v>11.836516318330826</v>
      </c>
      <c r="BB802" s="21">
        <f t="shared" si="1562"/>
        <v>11.209471486569091</v>
      </c>
      <c r="BC802" s="21">
        <f t="shared" si="1563"/>
        <v>9.8457610083149625</v>
      </c>
      <c r="BD802" s="21">
        <f t="shared" si="1564"/>
        <v>13.661473992732892</v>
      </c>
      <c r="BE802" s="21">
        <f t="shared" si="1565"/>
        <v>17.626839626830915</v>
      </c>
      <c r="BF802" s="21">
        <f t="shared" si="1566"/>
        <v>10.726759559419513</v>
      </c>
      <c r="BG802" s="21">
        <f t="shared" si="1567"/>
        <v>5.1115065282774426</v>
      </c>
      <c r="BH802" s="21">
        <f t="shared" si="1568"/>
        <v>4.9452883614881857</v>
      </c>
      <c r="BI802" s="21">
        <f t="shared" si="1569"/>
        <v>3.8224739056153174</v>
      </c>
      <c r="BJ802" s="21">
        <f t="shared" si="1570"/>
        <v>3.8444510246772703</v>
      </c>
      <c r="BK802" s="17">
        <f t="shared" si="1571"/>
        <v>0</v>
      </c>
      <c r="BL802" s="22">
        <f t="shared" si="1572"/>
        <v>0</v>
      </c>
      <c r="BM802" s="22">
        <f t="shared" si="1573"/>
        <v>117.21984926111445</v>
      </c>
      <c r="BN802" s="22">
        <f t="shared" si="1574"/>
        <v>0</v>
      </c>
      <c r="BO802" s="22">
        <f t="shared" si="1575"/>
        <v>0</v>
      </c>
      <c r="BP802" s="22">
        <f t="shared" si="1576"/>
        <v>0</v>
      </c>
      <c r="BQ802" s="22">
        <f t="shared" si="1577"/>
        <v>0</v>
      </c>
      <c r="BR802" s="22">
        <f t="shared" si="1578"/>
        <v>0</v>
      </c>
      <c r="BS802" s="22">
        <f t="shared" si="1579"/>
        <v>0</v>
      </c>
      <c r="BT802" s="22">
        <f t="shared" si="1580"/>
        <v>0</v>
      </c>
      <c r="BU802" s="22">
        <f t="shared" si="1581"/>
        <v>0</v>
      </c>
      <c r="BV802" s="22">
        <f t="shared" si="1582"/>
        <v>0</v>
      </c>
      <c r="BW802" s="22">
        <f t="shared" si="1583"/>
        <v>0</v>
      </c>
      <c r="BX802" s="22">
        <f t="shared" si="1584"/>
        <v>0</v>
      </c>
      <c r="BY802" s="22">
        <f t="shared" si="1585"/>
        <v>0</v>
      </c>
      <c r="BZ802" s="22">
        <f t="shared" si="1586"/>
        <v>6.0868331762488213</v>
      </c>
      <c r="CA802" s="22">
        <f t="shared" si="1587"/>
        <v>5.9414759660697447</v>
      </c>
      <c r="CB802" s="22">
        <f t="shared" si="1588"/>
        <v>13.441585861497506</v>
      </c>
      <c r="CC802" s="22">
        <f t="shared" si="1589"/>
        <v>12.729511741168645</v>
      </c>
      <c r="CD802" s="22">
        <f t="shared" si="1590"/>
        <v>11.180877752020255</v>
      </c>
      <c r="CE802" s="22">
        <f t="shared" si="1591"/>
        <v>15.514013644669218</v>
      </c>
      <c r="CF802" s="22">
        <f t="shared" si="1592"/>
        <v>20.017095565860412</v>
      </c>
      <c r="CG802" s="22">
        <f t="shared" si="1593"/>
        <v>12.181342529835613</v>
      </c>
      <c r="CH802" s="22">
        <f t="shared" si="1594"/>
        <v>5.8046431934573821</v>
      </c>
      <c r="CI802" s="22">
        <f t="shared" si="1595"/>
        <v>5.6158853106013922</v>
      </c>
      <c r="CJ802" s="22">
        <f t="shared" si="1596"/>
        <v>4.3408136164262539</v>
      </c>
      <c r="CK802" s="22">
        <f t="shared" si="1597"/>
        <v>4.3657709032592136</v>
      </c>
    </row>
    <row r="803" spans="1:89" x14ac:dyDescent="0.25">
      <c r="A803" t="str">
        <f>VLOOKUP($C803,'Tech Pallet'!$A:$J,10,0)</f>
        <v>PIC</v>
      </c>
      <c r="B803" s="30" t="str">
        <f>VLOOKUP(C803,'Tech Pallet'!A:I,3,0)</f>
        <v>2.4 Gal</v>
      </c>
      <c r="C803" s="12">
        <f>VLOOKUP($D803,'DU -UCC'!B:C,2,0)</f>
        <v>84138346</v>
      </c>
      <c r="D803" s="94">
        <v>10076840810939</v>
      </c>
      <c r="E803" s="95" t="s">
        <v>435</v>
      </c>
      <c r="S803" s="95">
        <v>555</v>
      </c>
      <c r="T803" s="95">
        <v>672</v>
      </c>
      <c r="U803" s="95">
        <v>1306.3093343764144</v>
      </c>
      <c r="V803" s="95">
        <v>1270.3712294395129</v>
      </c>
      <c r="W803" s="95">
        <v>1157.3545950614493</v>
      </c>
      <c r="X803" s="95">
        <v>1532.3897225410931</v>
      </c>
      <c r="Y803" s="95">
        <v>1968.8288080644954</v>
      </c>
      <c r="Z803" s="95">
        <v>1317.2126273191868</v>
      </c>
      <c r="AA803" s="95">
        <v>813.26912017595873</v>
      </c>
      <c r="AB803" s="95">
        <v>495.35003302514468</v>
      </c>
      <c r="AC803" s="95">
        <v>372.237600602003</v>
      </c>
      <c r="AD803" s="95">
        <v>458.22021030380512</v>
      </c>
      <c r="AE803" s="23">
        <f t="shared" si="1541"/>
        <v>11918.543280909063</v>
      </c>
      <c r="AF803">
        <f>VLOOKUP($C803,'Tech Pallet'!$A:$I,9,0)</f>
        <v>125</v>
      </c>
      <c r="AG803">
        <f>VLOOKUP($C803,'Tech Pallet'!$A:$H,8,0)</f>
        <v>9.0848256361922702E-3</v>
      </c>
      <c r="AH803" s="25">
        <f t="shared" si="1542"/>
        <v>0</v>
      </c>
      <c r="AI803" s="25">
        <f t="shared" si="1543"/>
        <v>11918.543280909063</v>
      </c>
      <c r="AJ803" s="8">
        <f t="shared" si="1544"/>
        <v>0</v>
      </c>
      <c r="AK803" s="21">
        <f t="shared" si="1545"/>
        <v>0</v>
      </c>
      <c r="AL803" s="20">
        <f t="shared" si="1546"/>
        <v>95.348346247272502</v>
      </c>
      <c r="AM803" s="21">
        <f t="shared" si="1547"/>
        <v>0</v>
      </c>
      <c r="AN803" s="21">
        <f t="shared" si="1548"/>
        <v>0</v>
      </c>
      <c r="AO803" s="21">
        <f t="shared" si="1549"/>
        <v>0</v>
      </c>
      <c r="AP803" s="21">
        <f t="shared" si="1550"/>
        <v>0</v>
      </c>
      <c r="AQ803" s="21">
        <f t="shared" si="1551"/>
        <v>0</v>
      </c>
      <c r="AR803" s="21">
        <f t="shared" si="1552"/>
        <v>0</v>
      </c>
      <c r="AS803" s="21">
        <f t="shared" si="1553"/>
        <v>0</v>
      </c>
      <c r="AT803" s="21">
        <f t="shared" si="1554"/>
        <v>0</v>
      </c>
      <c r="AU803" s="21">
        <f t="shared" si="1555"/>
        <v>0</v>
      </c>
      <c r="AV803" s="21">
        <f t="shared" si="1556"/>
        <v>0</v>
      </c>
      <c r="AW803" s="21">
        <f t="shared" si="1557"/>
        <v>0</v>
      </c>
      <c r="AX803" s="21">
        <f t="shared" si="1558"/>
        <v>0</v>
      </c>
      <c r="AY803" s="21">
        <f t="shared" si="1559"/>
        <v>4.4400000000000004</v>
      </c>
      <c r="AZ803" s="21">
        <f t="shared" si="1560"/>
        <v>5.3760000000000003</v>
      </c>
      <c r="BA803" s="21">
        <f t="shared" si="1561"/>
        <v>10.450474675011316</v>
      </c>
      <c r="BB803" s="21">
        <f t="shared" si="1562"/>
        <v>10.162969835516103</v>
      </c>
      <c r="BC803" s="21">
        <f t="shared" si="1563"/>
        <v>9.2588367604915955</v>
      </c>
      <c r="BD803" s="21">
        <f t="shared" si="1564"/>
        <v>12.259117780328745</v>
      </c>
      <c r="BE803" s="21">
        <f t="shared" si="1565"/>
        <v>15.750630464515963</v>
      </c>
      <c r="BF803" s="21">
        <f t="shared" si="1566"/>
        <v>10.537701018553495</v>
      </c>
      <c r="BG803" s="21">
        <f t="shared" si="1567"/>
        <v>6.5061529614076701</v>
      </c>
      <c r="BH803" s="21">
        <f t="shared" si="1568"/>
        <v>3.9628002642011575</v>
      </c>
      <c r="BI803" s="21">
        <f t="shared" si="1569"/>
        <v>2.977900804816024</v>
      </c>
      <c r="BJ803" s="21">
        <f t="shared" si="1570"/>
        <v>3.6657616824304409</v>
      </c>
      <c r="BK803" s="17">
        <f t="shared" si="1571"/>
        <v>0</v>
      </c>
      <c r="BL803" s="22">
        <f t="shared" si="1572"/>
        <v>0</v>
      </c>
      <c r="BM803" s="22">
        <f t="shared" si="1573"/>
        <v>108.27788754446979</v>
      </c>
      <c r="BN803" s="22">
        <f t="shared" si="1574"/>
        <v>0</v>
      </c>
      <c r="BO803" s="22">
        <f t="shared" si="1575"/>
        <v>0</v>
      </c>
      <c r="BP803" s="22">
        <f t="shared" si="1576"/>
        <v>0</v>
      </c>
      <c r="BQ803" s="22">
        <f t="shared" si="1577"/>
        <v>0</v>
      </c>
      <c r="BR803" s="22">
        <f t="shared" si="1578"/>
        <v>0</v>
      </c>
      <c r="BS803" s="22">
        <f t="shared" si="1579"/>
        <v>0</v>
      </c>
      <c r="BT803" s="22">
        <f t="shared" si="1580"/>
        <v>0</v>
      </c>
      <c r="BU803" s="22">
        <f t="shared" si="1581"/>
        <v>0</v>
      </c>
      <c r="BV803" s="22">
        <f t="shared" si="1582"/>
        <v>0</v>
      </c>
      <c r="BW803" s="22">
        <f t="shared" si="1583"/>
        <v>0</v>
      </c>
      <c r="BX803" s="22">
        <f t="shared" si="1584"/>
        <v>0</v>
      </c>
      <c r="BY803" s="22">
        <f t="shared" si="1585"/>
        <v>0</v>
      </c>
      <c r="BZ803" s="22">
        <f t="shared" si="1586"/>
        <v>5.0420782280867096</v>
      </c>
      <c r="CA803" s="22">
        <f t="shared" si="1587"/>
        <v>6.105002827521206</v>
      </c>
      <c r="CB803" s="22">
        <f t="shared" si="1588"/>
        <v>11.86759252974011</v>
      </c>
      <c r="CC803" s="22">
        <f t="shared" si="1589"/>
        <v>11.54110111269318</v>
      </c>
      <c r="CD803" s="22">
        <f t="shared" si="1590"/>
        <v>10.514364695379179</v>
      </c>
      <c r="CE803" s="22">
        <f t="shared" si="1591"/>
        <v>13.921493435978883</v>
      </c>
      <c r="CF803" s="22">
        <f t="shared" si="1592"/>
        <v>17.886466428778199</v>
      </c>
      <c r="CG803" s="22">
        <f t="shared" si="1593"/>
        <v>11.966647044985523</v>
      </c>
      <c r="CH803" s="22">
        <f t="shared" si="1594"/>
        <v>7.3884081520980818</v>
      </c>
      <c r="CI803" s="22">
        <f t="shared" si="1595"/>
        <v>4.5001686789155224</v>
      </c>
      <c r="CJ803" s="22">
        <f t="shared" si="1596"/>
        <v>3.381713696703776</v>
      </c>
      <c r="CK803" s="22">
        <f t="shared" si="1597"/>
        <v>4.1628507135894219</v>
      </c>
    </row>
    <row r="804" spans="1:89" x14ac:dyDescent="0.25">
      <c r="A804" t="str">
        <f>VLOOKUP($C804,'Tech Pallet'!$A:$J,10,0)</f>
        <v>PIC</v>
      </c>
      <c r="B804" s="30" t="str">
        <f>VLOOKUP(C804,'Tech Pallet'!A:I,3,0)</f>
        <v>2.4 Gal</v>
      </c>
      <c r="C804" s="12">
        <f>VLOOKUP($D804,'DU -UCC'!B:C,2,0)</f>
        <v>84139972</v>
      </c>
      <c r="D804" s="94">
        <v>10076840831804</v>
      </c>
      <c r="E804" s="95" t="s">
        <v>436</v>
      </c>
      <c r="S804" s="95">
        <v>591</v>
      </c>
      <c r="T804" s="95">
        <v>338</v>
      </c>
      <c r="U804" s="95">
        <v>908.87</v>
      </c>
      <c r="V804" s="95">
        <v>1061.02</v>
      </c>
      <c r="W804" s="95">
        <v>1246.5899999999999</v>
      </c>
      <c r="X804" s="95">
        <v>1534.86</v>
      </c>
      <c r="Y804" s="95">
        <v>1482.01</v>
      </c>
      <c r="Z804" s="95">
        <v>1123.28</v>
      </c>
      <c r="AA804" s="95">
        <v>753.86</v>
      </c>
      <c r="AB804" s="95">
        <v>634.73</v>
      </c>
      <c r="AC804" s="95">
        <v>303.01</v>
      </c>
      <c r="AD804" s="95">
        <v>226.45</v>
      </c>
      <c r="AE804" s="23">
        <f t="shared" si="1541"/>
        <v>10203.68</v>
      </c>
      <c r="AF804">
        <f>VLOOKUP($C804,'Tech Pallet'!$A:$I,9,0)</f>
        <v>125</v>
      </c>
      <c r="AG804">
        <f>VLOOKUP($C804,'Tech Pallet'!$A:$H,8,0)</f>
        <v>9.0848256361922702E-3</v>
      </c>
      <c r="AH804" s="25">
        <f t="shared" si="1542"/>
        <v>0</v>
      </c>
      <c r="AI804" s="25">
        <f t="shared" si="1543"/>
        <v>10203.68</v>
      </c>
      <c r="AJ804" s="8">
        <f t="shared" si="1544"/>
        <v>0</v>
      </c>
      <c r="AK804" s="21">
        <f t="shared" si="1545"/>
        <v>0</v>
      </c>
      <c r="AL804" s="20">
        <f t="shared" si="1546"/>
        <v>81.629440000000002</v>
      </c>
      <c r="AM804" s="21">
        <f t="shared" si="1547"/>
        <v>0</v>
      </c>
      <c r="AN804" s="21">
        <f t="shared" si="1548"/>
        <v>0</v>
      </c>
      <c r="AO804" s="21">
        <f t="shared" si="1549"/>
        <v>0</v>
      </c>
      <c r="AP804" s="21">
        <f t="shared" si="1550"/>
        <v>0</v>
      </c>
      <c r="AQ804" s="21">
        <f t="shared" si="1551"/>
        <v>0</v>
      </c>
      <c r="AR804" s="21">
        <f t="shared" si="1552"/>
        <v>0</v>
      </c>
      <c r="AS804" s="21">
        <f t="shared" si="1553"/>
        <v>0</v>
      </c>
      <c r="AT804" s="21">
        <f t="shared" si="1554"/>
        <v>0</v>
      </c>
      <c r="AU804" s="21">
        <f t="shared" si="1555"/>
        <v>0</v>
      </c>
      <c r="AV804" s="21">
        <f t="shared" si="1556"/>
        <v>0</v>
      </c>
      <c r="AW804" s="21">
        <f t="shared" si="1557"/>
        <v>0</v>
      </c>
      <c r="AX804" s="21">
        <f t="shared" si="1558"/>
        <v>0</v>
      </c>
      <c r="AY804" s="21">
        <f t="shared" si="1559"/>
        <v>4.7279999999999998</v>
      </c>
      <c r="AZ804" s="21">
        <f t="shared" si="1560"/>
        <v>2.7040000000000002</v>
      </c>
      <c r="BA804" s="21">
        <f t="shared" si="1561"/>
        <v>7.2709599999999996</v>
      </c>
      <c r="BB804" s="21">
        <f t="shared" si="1562"/>
        <v>8.4881600000000006</v>
      </c>
      <c r="BC804" s="21">
        <f t="shared" si="1563"/>
        <v>9.9727199999999989</v>
      </c>
      <c r="BD804" s="21">
        <f t="shared" si="1564"/>
        <v>12.278879999999999</v>
      </c>
      <c r="BE804" s="21">
        <f t="shared" si="1565"/>
        <v>11.85608</v>
      </c>
      <c r="BF804" s="21">
        <f t="shared" si="1566"/>
        <v>8.9862400000000004</v>
      </c>
      <c r="BG804" s="21">
        <f t="shared" si="1567"/>
        <v>6.0308799999999998</v>
      </c>
      <c r="BH804" s="21">
        <f t="shared" si="1568"/>
        <v>5.0778400000000001</v>
      </c>
      <c r="BI804" s="21">
        <f t="shared" si="1569"/>
        <v>2.42408</v>
      </c>
      <c r="BJ804" s="21">
        <f t="shared" si="1570"/>
        <v>1.8115999999999999</v>
      </c>
      <c r="BK804" s="17">
        <f t="shared" si="1571"/>
        <v>0</v>
      </c>
      <c r="BL804" s="22">
        <f t="shared" si="1572"/>
        <v>0</v>
      </c>
      <c r="BM804" s="22">
        <f t="shared" si="1573"/>
        <v>92.69865364750234</v>
      </c>
      <c r="BN804" s="22">
        <f t="shared" si="1574"/>
        <v>0</v>
      </c>
      <c r="BO804" s="22">
        <f t="shared" si="1575"/>
        <v>0</v>
      </c>
      <c r="BP804" s="22">
        <f t="shared" si="1576"/>
        <v>0</v>
      </c>
      <c r="BQ804" s="22">
        <f t="shared" si="1577"/>
        <v>0</v>
      </c>
      <c r="BR804" s="22">
        <f t="shared" si="1578"/>
        <v>0</v>
      </c>
      <c r="BS804" s="22">
        <f t="shared" si="1579"/>
        <v>0</v>
      </c>
      <c r="BT804" s="22">
        <f t="shared" si="1580"/>
        <v>0</v>
      </c>
      <c r="BU804" s="22">
        <f t="shared" si="1581"/>
        <v>0</v>
      </c>
      <c r="BV804" s="22">
        <f t="shared" si="1582"/>
        <v>0</v>
      </c>
      <c r="BW804" s="22">
        <f t="shared" si="1583"/>
        <v>0</v>
      </c>
      <c r="BX804" s="22">
        <f t="shared" si="1584"/>
        <v>0</v>
      </c>
      <c r="BY804" s="22">
        <f t="shared" si="1585"/>
        <v>0</v>
      </c>
      <c r="BZ804" s="22">
        <f t="shared" si="1586"/>
        <v>5.3691319509896314</v>
      </c>
      <c r="CA804" s="22">
        <f t="shared" si="1587"/>
        <v>3.0706710650329874</v>
      </c>
      <c r="CB804" s="22">
        <f t="shared" si="1588"/>
        <v>8.2569254759660691</v>
      </c>
      <c r="CC804" s="22">
        <f t="shared" si="1589"/>
        <v>9.6391816965127219</v>
      </c>
      <c r="CD804" s="22">
        <f t="shared" si="1590"/>
        <v>11.325052789820921</v>
      </c>
      <c r="CE804" s="22">
        <f t="shared" si="1591"/>
        <v>13.943935475966066</v>
      </c>
      <c r="CF804" s="22">
        <f t="shared" si="1592"/>
        <v>13.463802441093307</v>
      </c>
      <c r="CG804" s="22">
        <f t="shared" si="1593"/>
        <v>10.204802940622052</v>
      </c>
      <c r="CH804" s="22">
        <f t="shared" si="1594"/>
        <v>6.8486866540999047</v>
      </c>
      <c r="CI804" s="22">
        <f t="shared" si="1595"/>
        <v>5.7664113760603195</v>
      </c>
      <c r="CJ804" s="22">
        <f t="shared" si="1596"/>
        <v>2.7527930160226197</v>
      </c>
      <c r="CK804" s="22">
        <f t="shared" si="1597"/>
        <v>2.0572587653157397</v>
      </c>
    </row>
    <row r="805" spans="1:89" x14ac:dyDescent="0.25">
      <c r="A805" t="str">
        <f>VLOOKUP($C805,'Tech Pallet'!$A:$J,10,0)</f>
        <v>NOV</v>
      </c>
      <c r="B805" s="30" t="str">
        <f>VLOOKUP(C805,'Tech Pallet'!A:I,3,0)</f>
        <v>MG Sticks ND</v>
      </c>
      <c r="C805" s="12">
        <f>VLOOKUP($D805,'DU -UCC'!B:C,2,0)</f>
        <v>62694440</v>
      </c>
      <c r="D805" s="94">
        <v>10077567001792</v>
      </c>
      <c r="E805" s="95" t="s">
        <v>437</v>
      </c>
      <c r="S805" s="95">
        <v>0</v>
      </c>
      <c r="T805" s="95">
        <v>0</v>
      </c>
      <c r="U805" s="95">
        <v>0</v>
      </c>
      <c r="V805" s="95">
        <v>0</v>
      </c>
      <c r="W805" s="95">
        <v>0</v>
      </c>
      <c r="X805" s="95">
        <v>0</v>
      </c>
      <c r="Y805" s="95">
        <v>0</v>
      </c>
      <c r="Z805" s="95">
        <v>0</v>
      </c>
      <c r="AA805" s="95">
        <v>0</v>
      </c>
      <c r="AB805" s="95">
        <v>0</v>
      </c>
      <c r="AC805" s="95">
        <v>0</v>
      </c>
      <c r="AD805" s="95">
        <v>0</v>
      </c>
      <c r="AE805" s="23">
        <f t="shared" si="1541"/>
        <v>0</v>
      </c>
      <c r="AF805">
        <f>VLOOKUP($C805,'Tech Pallet'!$A:$I,9,0)</f>
        <v>170</v>
      </c>
      <c r="AG805">
        <f>VLOOKUP($C805,'Tech Pallet'!$A:$H,8,0)</f>
        <v>2.7000000000000001E-3</v>
      </c>
      <c r="AH805" s="25">
        <f t="shared" si="1542"/>
        <v>0</v>
      </c>
      <c r="AI805" s="25">
        <f t="shared" si="1543"/>
        <v>0</v>
      </c>
      <c r="AJ805" s="8">
        <f t="shared" si="1544"/>
        <v>0</v>
      </c>
      <c r="AK805" s="21">
        <f t="shared" si="1545"/>
        <v>0</v>
      </c>
      <c r="AL805" s="20">
        <f t="shared" si="1546"/>
        <v>0</v>
      </c>
      <c r="AM805" s="21">
        <f t="shared" si="1547"/>
        <v>0</v>
      </c>
      <c r="AN805" s="21">
        <f t="shared" si="1548"/>
        <v>0</v>
      </c>
      <c r="AO805" s="21">
        <f t="shared" si="1549"/>
        <v>0</v>
      </c>
      <c r="AP805" s="21">
        <f t="shared" si="1550"/>
        <v>0</v>
      </c>
      <c r="AQ805" s="21">
        <f t="shared" si="1551"/>
        <v>0</v>
      </c>
      <c r="AR805" s="21">
        <f t="shared" si="1552"/>
        <v>0</v>
      </c>
      <c r="AS805" s="21">
        <f t="shared" si="1553"/>
        <v>0</v>
      </c>
      <c r="AT805" s="21">
        <f t="shared" si="1554"/>
        <v>0</v>
      </c>
      <c r="AU805" s="21">
        <f t="shared" si="1555"/>
        <v>0</v>
      </c>
      <c r="AV805" s="21">
        <f t="shared" si="1556"/>
        <v>0</v>
      </c>
      <c r="AW805" s="21">
        <f t="shared" si="1557"/>
        <v>0</v>
      </c>
      <c r="AX805" s="21">
        <f t="shared" si="1558"/>
        <v>0</v>
      </c>
      <c r="AY805" s="21">
        <f t="shared" si="1559"/>
        <v>0</v>
      </c>
      <c r="AZ805" s="21">
        <f t="shared" si="1560"/>
        <v>0</v>
      </c>
      <c r="BA805" s="21">
        <f t="shared" si="1561"/>
        <v>0</v>
      </c>
      <c r="BB805" s="21">
        <f t="shared" si="1562"/>
        <v>0</v>
      </c>
      <c r="BC805" s="21">
        <f t="shared" si="1563"/>
        <v>0</v>
      </c>
      <c r="BD805" s="21">
        <f t="shared" si="1564"/>
        <v>0</v>
      </c>
      <c r="BE805" s="21">
        <f t="shared" si="1565"/>
        <v>0</v>
      </c>
      <c r="BF805" s="21">
        <f t="shared" si="1566"/>
        <v>0</v>
      </c>
      <c r="BG805" s="21">
        <f t="shared" si="1567"/>
        <v>0</v>
      </c>
      <c r="BH805" s="21">
        <f t="shared" si="1568"/>
        <v>0</v>
      </c>
      <c r="BI805" s="21">
        <f t="shared" si="1569"/>
        <v>0</v>
      </c>
      <c r="BJ805" s="21">
        <f t="shared" si="1570"/>
        <v>0</v>
      </c>
      <c r="BK805" s="17">
        <f t="shared" si="1571"/>
        <v>0</v>
      </c>
      <c r="BL805" s="22">
        <f t="shared" si="1572"/>
        <v>0</v>
      </c>
      <c r="BM805" s="22">
        <f t="shared" si="1573"/>
        <v>0</v>
      </c>
      <c r="BN805" s="22">
        <f t="shared" si="1574"/>
        <v>0</v>
      </c>
      <c r="BO805" s="22">
        <f t="shared" si="1575"/>
        <v>0</v>
      </c>
      <c r="BP805" s="22">
        <f t="shared" si="1576"/>
        <v>0</v>
      </c>
      <c r="BQ805" s="22">
        <f t="shared" si="1577"/>
        <v>0</v>
      </c>
      <c r="BR805" s="22">
        <f t="shared" si="1578"/>
        <v>0</v>
      </c>
      <c r="BS805" s="22">
        <f t="shared" si="1579"/>
        <v>0</v>
      </c>
      <c r="BT805" s="22">
        <f t="shared" si="1580"/>
        <v>0</v>
      </c>
      <c r="BU805" s="22">
        <f t="shared" si="1581"/>
        <v>0</v>
      </c>
      <c r="BV805" s="22">
        <f t="shared" si="1582"/>
        <v>0</v>
      </c>
      <c r="BW805" s="22">
        <f t="shared" si="1583"/>
        <v>0</v>
      </c>
      <c r="BX805" s="22">
        <f t="shared" si="1584"/>
        <v>0</v>
      </c>
      <c r="BY805" s="22">
        <f t="shared" si="1585"/>
        <v>0</v>
      </c>
      <c r="BZ805" s="22">
        <f t="shared" si="1586"/>
        <v>0</v>
      </c>
      <c r="CA805" s="22">
        <f t="shared" si="1587"/>
        <v>0</v>
      </c>
      <c r="CB805" s="22">
        <f t="shared" si="1588"/>
        <v>0</v>
      </c>
      <c r="CC805" s="22">
        <f t="shared" si="1589"/>
        <v>0</v>
      </c>
      <c r="CD805" s="22">
        <f t="shared" si="1590"/>
        <v>0</v>
      </c>
      <c r="CE805" s="22">
        <f t="shared" si="1591"/>
        <v>0</v>
      </c>
      <c r="CF805" s="22">
        <f t="shared" si="1592"/>
        <v>0</v>
      </c>
      <c r="CG805" s="22">
        <f t="shared" si="1593"/>
        <v>0</v>
      </c>
      <c r="CH805" s="22">
        <f t="shared" si="1594"/>
        <v>0</v>
      </c>
      <c r="CI805" s="22">
        <f t="shared" si="1595"/>
        <v>0</v>
      </c>
      <c r="CJ805" s="22">
        <f t="shared" si="1596"/>
        <v>0</v>
      </c>
      <c r="CK805" s="22">
        <f t="shared" si="1597"/>
        <v>0</v>
      </c>
    </row>
    <row r="806" spans="1:89" x14ac:dyDescent="0.25">
      <c r="A806" t="str">
        <f>VLOOKUP($C806,'Tech Pallet'!$A:$J,10,0)</f>
        <v>PIC</v>
      </c>
      <c r="B806" s="30" t="str">
        <f>VLOOKUP(C806,'Tech Pallet'!A:I,3,0)</f>
        <v>2.4 Gal</v>
      </c>
      <c r="C806" s="12">
        <f>VLOOKUP($D806,'DU -UCC'!B:C,2,0)</f>
        <v>64924302</v>
      </c>
      <c r="D806" s="94">
        <v>10076840830005</v>
      </c>
      <c r="E806" s="95" t="s">
        <v>438</v>
      </c>
      <c r="S806" s="95">
        <v>315</v>
      </c>
      <c r="T806" s="95">
        <v>364</v>
      </c>
      <c r="U806" s="95">
        <v>1250.3878845611471</v>
      </c>
      <c r="V806" s="95">
        <v>1170.7784378765964</v>
      </c>
      <c r="W806" s="95">
        <v>1044.7727992763962</v>
      </c>
      <c r="X806" s="95">
        <v>1572.8567746241365</v>
      </c>
      <c r="Y806" s="95">
        <v>1773.985346328938</v>
      </c>
      <c r="Z806" s="95">
        <v>1282.3765356247272</v>
      </c>
      <c r="AA806" s="95">
        <v>519.69432769011428</v>
      </c>
      <c r="AB806" s="95">
        <v>410.20045117585607</v>
      </c>
      <c r="AC806" s="95">
        <v>284.33601298735209</v>
      </c>
      <c r="AD806" s="95">
        <v>291.68318836006665</v>
      </c>
      <c r="AE806" s="23">
        <f t="shared" si="1541"/>
        <v>10280.071758505333</v>
      </c>
      <c r="AF806">
        <f>VLOOKUP($C806,'Tech Pallet'!$A:$I,9,0)</f>
        <v>125</v>
      </c>
      <c r="AG806">
        <f>VLOOKUP($C806,'Tech Pallet'!$A:$H,8,0)</f>
        <v>9.0850000000000011E-3</v>
      </c>
      <c r="AH806" s="25">
        <f t="shared" si="1542"/>
        <v>0</v>
      </c>
      <c r="AI806" s="25">
        <f t="shared" si="1543"/>
        <v>10280.071758505333</v>
      </c>
      <c r="AJ806" s="8">
        <f t="shared" si="1544"/>
        <v>0</v>
      </c>
      <c r="AK806" s="21">
        <f t="shared" si="1545"/>
        <v>0</v>
      </c>
      <c r="AL806" s="20">
        <f t="shared" si="1546"/>
        <v>82.240574068042662</v>
      </c>
      <c r="AM806" s="21">
        <f t="shared" si="1547"/>
        <v>0</v>
      </c>
      <c r="AN806" s="21">
        <f t="shared" si="1548"/>
        <v>0</v>
      </c>
      <c r="AO806" s="21">
        <f t="shared" si="1549"/>
        <v>0</v>
      </c>
      <c r="AP806" s="21">
        <f t="shared" si="1550"/>
        <v>0</v>
      </c>
      <c r="AQ806" s="21">
        <f t="shared" si="1551"/>
        <v>0</v>
      </c>
      <c r="AR806" s="21">
        <f t="shared" si="1552"/>
        <v>0</v>
      </c>
      <c r="AS806" s="21">
        <f t="shared" si="1553"/>
        <v>0</v>
      </c>
      <c r="AT806" s="21">
        <f t="shared" si="1554"/>
        <v>0</v>
      </c>
      <c r="AU806" s="21">
        <f t="shared" si="1555"/>
        <v>0</v>
      </c>
      <c r="AV806" s="21">
        <f t="shared" si="1556"/>
        <v>0</v>
      </c>
      <c r="AW806" s="21">
        <f t="shared" si="1557"/>
        <v>0</v>
      </c>
      <c r="AX806" s="21">
        <f t="shared" si="1558"/>
        <v>0</v>
      </c>
      <c r="AY806" s="21">
        <f t="shared" si="1559"/>
        <v>2.52</v>
      </c>
      <c r="AZ806" s="21">
        <f t="shared" si="1560"/>
        <v>2.9119999999999999</v>
      </c>
      <c r="BA806" s="21">
        <f t="shared" si="1561"/>
        <v>10.003103076489177</v>
      </c>
      <c r="BB806" s="21">
        <f t="shared" si="1562"/>
        <v>9.3662275030127713</v>
      </c>
      <c r="BC806" s="21">
        <f t="shared" si="1563"/>
        <v>8.3581823942111697</v>
      </c>
      <c r="BD806" s="21">
        <f t="shared" si="1564"/>
        <v>12.582854196993091</v>
      </c>
      <c r="BE806" s="21">
        <f t="shared" si="1565"/>
        <v>14.191882770631505</v>
      </c>
      <c r="BF806" s="21">
        <f t="shared" si="1566"/>
        <v>10.259012284997818</v>
      </c>
      <c r="BG806" s="21">
        <f t="shared" si="1567"/>
        <v>4.157554621520914</v>
      </c>
      <c r="BH806" s="21">
        <f t="shared" si="1568"/>
        <v>3.2816036094068486</v>
      </c>
      <c r="BI806" s="21">
        <f t="shared" si="1569"/>
        <v>2.2746881038988169</v>
      </c>
      <c r="BJ806" s="21">
        <f t="shared" si="1570"/>
        <v>2.333465506880533</v>
      </c>
      <c r="BK806" s="17">
        <f t="shared" si="1571"/>
        <v>0</v>
      </c>
      <c r="BL806" s="22">
        <f t="shared" si="1572"/>
        <v>0</v>
      </c>
      <c r="BM806" s="22">
        <f t="shared" si="1573"/>
        <v>93.394451926020963</v>
      </c>
      <c r="BN806" s="22">
        <f t="shared" si="1574"/>
        <v>0</v>
      </c>
      <c r="BO806" s="22">
        <f t="shared" si="1575"/>
        <v>0</v>
      </c>
      <c r="BP806" s="22">
        <f t="shared" si="1576"/>
        <v>0</v>
      </c>
      <c r="BQ806" s="22">
        <f t="shared" si="1577"/>
        <v>0</v>
      </c>
      <c r="BR806" s="22">
        <f t="shared" si="1578"/>
        <v>0</v>
      </c>
      <c r="BS806" s="22">
        <f t="shared" si="1579"/>
        <v>0</v>
      </c>
      <c r="BT806" s="22">
        <f t="shared" si="1580"/>
        <v>0</v>
      </c>
      <c r="BU806" s="22">
        <f t="shared" si="1581"/>
        <v>0</v>
      </c>
      <c r="BV806" s="22">
        <f t="shared" si="1582"/>
        <v>0</v>
      </c>
      <c r="BW806" s="22">
        <f t="shared" si="1583"/>
        <v>0</v>
      </c>
      <c r="BX806" s="22">
        <f t="shared" si="1584"/>
        <v>0</v>
      </c>
      <c r="BY806" s="22">
        <f t="shared" si="1585"/>
        <v>0</v>
      </c>
      <c r="BZ806" s="22">
        <f t="shared" si="1586"/>
        <v>2.8617750000000002</v>
      </c>
      <c r="CA806" s="22">
        <f t="shared" si="1587"/>
        <v>3.3069400000000004</v>
      </c>
      <c r="CB806" s="22">
        <f t="shared" si="1588"/>
        <v>11.359773931238022</v>
      </c>
      <c r="CC806" s="22">
        <f t="shared" si="1589"/>
        <v>10.636522108108879</v>
      </c>
      <c r="CD806" s="22">
        <f t="shared" si="1590"/>
        <v>9.4917608814260603</v>
      </c>
      <c r="CE806" s="22">
        <f t="shared" si="1591"/>
        <v>14.289403797460281</v>
      </c>
      <c r="CF806" s="22">
        <f t="shared" si="1592"/>
        <v>16.116656871398405</v>
      </c>
      <c r="CG806" s="22">
        <f t="shared" si="1593"/>
        <v>11.650390826150648</v>
      </c>
      <c r="CH806" s="22">
        <f t="shared" si="1594"/>
        <v>4.7214229670646883</v>
      </c>
      <c r="CI806" s="22">
        <f t="shared" si="1595"/>
        <v>3.7266710989326528</v>
      </c>
      <c r="CJ806" s="22">
        <f t="shared" si="1596"/>
        <v>2.5831926779900942</v>
      </c>
      <c r="CK806" s="22">
        <f t="shared" si="1597"/>
        <v>2.6499417662512057</v>
      </c>
    </row>
    <row r="807" spans="1:89" x14ac:dyDescent="0.25">
      <c r="A807" t="str">
        <f>VLOOKUP($C807,'Tech Pallet'!$A:$J,10,0)</f>
        <v>PIC</v>
      </c>
      <c r="B807" s="30" t="str">
        <f>VLOOKUP(C807,'Tech Pallet'!A:I,3,0)</f>
        <v>2.4 Gal</v>
      </c>
      <c r="C807" s="12">
        <f>VLOOKUP($D807,'DU -UCC'!B:C,2,0)</f>
        <v>68783556</v>
      </c>
      <c r="D807" s="94">
        <v>10076840003645</v>
      </c>
      <c r="E807" s="95" t="s">
        <v>439</v>
      </c>
      <c r="S807" s="95">
        <v>0</v>
      </c>
      <c r="T807" s="95">
        <v>0</v>
      </c>
      <c r="U807" s="95">
        <v>0</v>
      </c>
      <c r="V807" s="95">
        <v>0</v>
      </c>
      <c r="W807" s="95">
        <v>0</v>
      </c>
      <c r="X807" s="95">
        <v>0</v>
      </c>
      <c r="Y807" s="95">
        <v>0</v>
      </c>
      <c r="Z807" s="95">
        <v>0</v>
      </c>
      <c r="AA807" s="95">
        <v>0</v>
      </c>
      <c r="AB807" s="95">
        <v>0</v>
      </c>
      <c r="AC807" s="95">
        <v>0</v>
      </c>
      <c r="AD807" s="95">
        <v>0</v>
      </c>
      <c r="AE807" s="23">
        <f t="shared" si="1541"/>
        <v>0</v>
      </c>
      <c r="AF807">
        <f>VLOOKUP($C807,'Tech Pallet'!$A:$I,9,0)</f>
        <v>125</v>
      </c>
      <c r="AG807">
        <f>VLOOKUP($C807,'Tech Pallet'!$A:$H,8,0)</f>
        <v>8.9499999999999996E-3</v>
      </c>
      <c r="AH807" s="25">
        <f t="shared" si="1542"/>
        <v>0</v>
      </c>
      <c r="AI807" s="25">
        <f t="shared" si="1543"/>
        <v>0</v>
      </c>
      <c r="AJ807" s="8">
        <f t="shared" si="1544"/>
        <v>0</v>
      </c>
      <c r="AK807" s="21">
        <f t="shared" si="1545"/>
        <v>0</v>
      </c>
      <c r="AL807" s="20">
        <f t="shared" si="1546"/>
        <v>0</v>
      </c>
      <c r="AM807" s="21">
        <f t="shared" si="1547"/>
        <v>0</v>
      </c>
      <c r="AN807" s="21">
        <f t="shared" si="1548"/>
        <v>0</v>
      </c>
      <c r="AO807" s="21">
        <f t="shared" si="1549"/>
        <v>0</v>
      </c>
      <c r="AP807" s="21">
        <f t="shared" si="1550"/>
        <v>0</v>
      </c>
      <c r="AQ807" s="21">
        <f t="shared" si="1551"/>
        <v>0</v>
      </c>
      <c r="AR807" s="21">
        <f t="shared" si="1552"/>
        <v>0</v>
      </c>
      <c r="AS807" s="21">
        <f t="shared" si="1553"/>
        <v>0</v>
      </c>
      <c r="AT807" s="21">
        <f t="shared" si="1554"/>
        <v>0</v>
      </c>
      <c r="AU807" s="21">
        <f t="shared" si="1555"/>
        <v>0</v>
      </c>
      <c r="AV807" s="21">
        <f t="shared" si="1556"/>
        <v>0</v>
      </c>
      <c r="AW807" s="21">
        <f t="shared" si="1557"/>
        <v>0</v>
      </c>
      <c r="AX807" s="21">
        <f t="shared" si="1558"/>
        <v>0</v>
      </c>
      <c r="AY807" s="21">
        <f t="shared" si="1559"/>
        <v>0</v>
      </c>
      <c r="AZ807" s="21">
        <f t="shared" si="1560"/>
        <v>0</v>
      </c>
      <c r="BA807" s="21">
        <f t="shared" si="1561"/>
        <v>0</v>
      </c>
      <c r="BB807" s="21">
        <f t="shared" si="1562"/>
        <v>0</v>
      </c>
      <c r="BC807" s="21">
        <f t="shared" si="1563"/>
        <v>0</v>
      </c>
      <c r="BD807" s="21">
        <f t="shared" si="1564"/>
        <v>0</v>
      </c>
      <c r="BE807" s="21">
        <f t="shared" si="1565"/>
        <v>0</v>
      </c>
      <c r="BF807" s="21">
        <f t="shared" si="1566"/>
        <v>0</v>
      </c>
      <c r="BG807" s="21">
        <f t="shared" si="1567"/>
        <v>0</v>
      </c>
      <c r="BH807" s="21">
        <f t="shared" si="1568"/>
        <v>0</v>
      </c>
      <c r="BI807" s="21">
        <f t="shared" si="1569"/>
        <v>0</v>
      </c>
      <c r="BJ807" s="21">
        <f t="shared" si="1570"/>
        <v>0</v>
      </c>
      <c r="BK807" s="17">
        <f t="shared" si="1571"/>
        <v>0</v>
      </c>
      <c r="BL807" s="22">
        <f t="shared" si="1572"/>
        <v>0</v>
      </c>
      <c r="BM807" s="22">
        <f t="shared" si="1573"/>
        <v>0</v>
      </c>
      <c r="BN807" s="22">
        <f t="shared" si="1574"/>
        <v>0</v>
      </c>
      <c r="BO807" s="22">
        <f t="shared" si="1575"/>
        <v>0</v>
      </c>
      <c r="BP807" s="22">
        <f t="shared" si="1576"/>
        <v>0</v>
      </c>
      <c r="BQ807" s="22">
        <f t="shared" si="1577"/>
        <v>0</v>
      </c>
      <c r="BR807" s="22">
        <f t="shared" si="1578"/>
        <v>0</v>
      </c>
      <c r="BS807" s="22">
        <f t="shared" si="1579"/>
        <v>0</v>
      </c>
      <c r="BT807" s="22">
        <f t="shared" si="1580"/>
        <v>0</v>
      </c>
      <c r="BU807" s="22">
        <f t="shared" si="1581"/>
        <v>0</v>
      </c>
      <c r="BV807" s="22">
        <f t="shared" si="1582"/>
        <v>0</v>
      </c>
      <c r="BW807" s="22">
        <f t="shared" si="1583"/>
        <v>0</v>
      </c>
      <c r="BX807" s="22">
        <f t="shared" si="1584"/>
        <v>0</v>
      </c>
      <c r="BY807" s="22">
        <f t="shared" si="1585"/>
        <v>0</v>
      </c>
      <c r="BZ807" s="22">
        <f t="shared" si="1586"/>
        <v>0</v>
      </c>
      <c r="CA807" s="22">
        <f t="shared" si="1587"/>
        <v>0</v>
      </c>
      <c r="CB807" s="22">
        <f t="shared" si="1588"/>
        <v>0</v>
      </c>
      <c r="CC807" s="22">
        <f t="shared" si="1589"/>
        <v>0</v>
      </c>
      <c r="CD807" s="22">
        <f t="shared" si="1590"/>
        <v>0</v>
      </c>
      <c r="CE807" s="22">
        <f t="shared" si="1591"/>
        <v>0</v>
      </c>
      <c r="CF807" s="22">
        <f t="shared" si="1592"/>
        <v>0</v>
      </c>
      <c r="CG807" s="22">
        <f t="shared" si="1593"/>
        <v>0</v>
      </c>
      <c r="CH807" s="22">
        <f t="shared" si="1594"/>
        <v>0</v>
      </c>
      <c r="CI807" s="22">
        <f t="shared" si="1595"/>
        <v>0</v>
      </c>
      <c r="CJ807" s="22">
        <f t="shared" si="1596"/>
        <v>0</v>
      </c>
      <c r="CK807" s="22">
        <f t="shared" si="1597"/>
        <v>0</v>
      </c>
    </row>
    <row r="808" spans="1:89" x14ac:dyDescent="0.25">
      <c r="A808" t="str">
        <f>VLOOKUP($C808,'Tech Pallet'!$A:$J,10,0)</f>
        <v>PIC</v>
      </c>
      <c r="B808" s="30" t="str">
        <f>VLOOKUP(C808,'Tech Pallet'!A:I,3,0)</f>
        <v>2.4 Gal</v>
      </c>
      <c r="C808" s="12">
        <f>VLOOKUP($D808,'DU -UCC'!B:C,2,0)</f>
        <v>67825197</v>
      </c>
      <c r="D808" s="94">
        <v>10076840832450</v>
      </c>
      <c r="E808" s="95" t="s">
        <v>440</v>
      </c>
      <c r="S808" s="95">
        <v>488</v>
      </c>
      <c r="T808" s="95">
        <v>432</v>
      </c>
      <c r="U808" s="95">
        <v>1116.0823352998509</v>
      </c>
      <c r="V808" s="95">
        <v>1070.5021464375934</v>
      </c>
      <c r="W808" s="95">
        <v>990.13971149637518</v>
      </c>
      <c r="X808" s="95">
        <v>1443.3414817799262</v>
      </c>
      <c r="Y808" s="95">
        <v>1701.6270951204426</v>
      </c>
      <c r="Z808" s="95">
        <v>1005.3540788853761</v>
      </c>
      <c r="AA808" s="95">
        <v>673.17662802702807</v>
      </c>
      <c r="AB808" s="95">
        <v>495.00671881839025</v>
      </c>
      <c r="AC808" s="95">
        <v>428.17436110711242</v>
      </c>
      <c r="AD808" s="95">
        <v>357.78634994388079</v>
      </c>
      <c r="AE808" s="23">
        <f t="shared" si="1541"/>
        <v>10201.190906915974</v>
      </c>
      <c r="AF808">
        <f>VLOOKUP($C808,'Tech Pallet'!$A:$I,9,0)</f>
        <v>125</v>
      </c>
      <c r="AG808">
        <f>VLOOKUP($C808,'Tech Pallet'!$A:$H,8,0)</f>
        <v>9.0848256361922702E-3</v>
      </c>
      <c r="AH808" s="25">
        <f t="shared" si="1542"/>
        <v>0</v>
      </c>
      <c r="AI808" s="25">
        <f t="shared" si="1543"/>
        <v>10201.190906915974</v>
      </c>
      <c r="AJ808" s="8">
        <f t="shared" si="1544"/>
        <v>0</v>
      </c>
      <c r="AK808" s="21">
        <f t="shared" si="1545"/>
        <v>0</v>
      </c>
      <c r="AL808" s="20">
        <f t="shared" si="1546"/>
        <v>81.609527255327791</v>
      </c>
      <c r="AM808" s="21">
        <f t="shared" si="1547"/>
        <v>0</v>
      </c>
      <c r="AN808" s="21">
        <f t="shared" si="1548"/>
        <v>0</v>
      </c>
      <c r="AO808" s="21">
        <f t="shared" si="1549"/>
        <v>0</v>
      </c>
      <c r="AP808" s="21">
        <f t="shared" si="1550"/>
        <v>0</v>
      </c>
      <c r="AQ808" s="21">
        <f t="shared" si="1551"/>
        <v>0</v>
      </c>
      <c r="AR808" s="21">
        <f t="shared" si="1552"/>
        <v>0</v>
      </c>
      <c r="AS808" s="21">
        <f t="shared" si="1553"/>
        <v>0</v>
      </c>
      <c r="AT808" s="21">
        <f t="shared" si="1554"/>
        <v>0</v>
      </c>
      <c r="AU808" s="21">
        <f t="shared" si="1555"/>
        <v>0</v>
      </c>
      <c r="AV808" s="21">
        <f t="shared" si="1556"/>
        <v>0</v>
      </c>
      <c r="AW808" s="21">
        <f t="shared" si="1557"/>
        <v>0</v>
      </c>
      <c r="AX808" s="21">
        <f t="shared" si="1558"/>
        <v>0</v>
      </c>
      <c r="AY808" s="21">
        <f t="shared" si="1559"/>
        <v>3.9039999999999999</v>
      </c>
      <c r="AZ808" s="21">
        <f t="shared" si="1560"/>
        <v>3.456</v>
      </c>
      <c r="BA808" s="21">
        <f t="shared" si="1561"/>
        <v>8.9286586823988081</v>
      </c>
      <c r="BB808" s="21">
        <f t="shared" si="1562"/>
        <v>8.5640171715007476</v>
      </c>
      <c r="BC808" s="21">
        <f t="shared" si="1563"/>
        <v>7.9211176919710011</v>
      </c>
      <c r="BD808" s="21">
        <f t="shared" si="1564"/>
        <v>11.546731854239409</v>
      </c>
      <c r="BE808" s="21">
        <f t="shared" si="1565"/>
        <v>13.613016760963541</v>
      </c>
      <c r="BF808" s="21">
        <f t="shared" si="1566"/>
        <v>8.0428326310830087</v>
      </c>
      <c r="BG808" s="21">
        <f t="shared" si="1567"/>
        <v>5.3854130242162244</v>
      </c>
      <c r="BH808" s="21">
        <f t="shared" si="1568"/>
        <v>3.9600537505471221</v>
      </c>
      <c r="BI808" s="21">
        <f t="shared" si="1569"/>
        <v>3.4253948888568995</v>
      </c>
      <c r="BJ808" s="21">
        <f t="shared" si="1570"/>
        <v>2.8622907995510465</v>
      </c>
      <c r="BK808" s="17">
        <f t="shared" si="1571"/>
        <v>0</v>
      </c>
      <c r="BL808" s="22">
        <f t="shared" si="1572"/>
        <v>0</v>
      </c>
      <c r="BM808" s="22">
        <f t="shared" si="1573"/>
        <v>92.676040670841715</v>
      </c>
      <c r="BN808" s="22">
        <f t="shared" si="1574"/>
        <v>0</v>
      </c>
      <c r="BO808" s="22">
        <f t="shared" si="1575"/>
        <v>0</v>
      </c>
      <c r="BP808" s="22">
        <f t="shared" si="1576"/>
        <v>0</v>
      </c>
      <c r="BQ808" s="22">
        <f t="shared" si="1577"/>
        <v>0</v>
      </c>
      <c r="BR808" s="22">
        <f t="shared" si="1578"/>
        <v>0</v>
      </c>
      <c r="BS808" s="22">
        <f t="shared" si="1579"/>
        <v>0</v>
      </c>
      <c r="BT808" s="22">
        <f t="shared" si="1580"/>
        <v>0</v>
      </c>
      <c r="BU808" s="22">
        <f t="shared" si="1581"/>
        <v>0</v>
      </c>
      <c r="BV808" s="22">
        <f t="shared" si="1582"/>
        <v>0</v>
      </c>
      <c r="BW808" s="22">
        <f t="shared" si="1583"/>
        <v>0</v>
      </c>
      <c r="BX808" s="22">
        <f t="shared" si="1584"/>
        <v>0</v>
      </c>
      <c r="BY808" s="22">
        <f t="shared" si="1585"/>
        <v>0</v>
      </c>
      <c r="BZ808" s="22">
        <f t="shared" si="1586"/>
        <v>4.4333949104618275</v>
      </c>
      <c r="CA808" s="22">
        <f t="shared" si="1587"/>
        <v>3.9246446748350605</v>
      </c>
      <c r="CB808" s="22">
        <f t="shared" si="1588"/>
        <v>10.139413411833424</v>
      </c>
      <c r="CC808" s="22">
        <f t="shared" si="1589"/>
        <v>9.7253253435551006</v>
      </c>
      <c r="CD808" s="22">
        <f t="shared" si="1590"/>
        <v>8.9952466344142881</v>
      </c>
      <c r="CE808" s="22">
        <f t="shared" si="1591"/>
        <v>13.112505695454011</v>
      </c>
      <c r="CF808" s="22">
        <f t="shared" si="1592"/>
        <v>15.458985456989581</v>
      </c>
      <c r="CG808" s="22">
        <f t="shared" si="1593"/>
        <v>9.1334665093083309</v>
      </c>
      <c r="CH808" s="22">
        <f t="shared" si="1594"/>
        <v>6.1156922879854125</v>
      </c>
      <c r="CI808" s="22">
        <f t="shared" si="1595"/>
        <v>4.4970497292087304</v>
      </c>
      <c r="CJ808" s="22">
        <f t="shared" si="1596"/>
        <v>3.8898894125461414</v>
      </c>
      <c r="CK808" s="22">
        <f t="shared" si="1597"/>
        <v>3.2504266042498271</v>
      </c>
    </row>
    <row r="809" spans="1:89" x14ac:dyDescent="0.25">
      <c r="A809" t="str">
        <f>VLOOKUP($C809,'Tech Pallet'!$A:$J,10,0)</f>
        <v>PIC</v>
      </c>
      <c r="B809" s="30" t="str">
        <f>VLOOKUP(C809,'Tech Pallet'!A:I,3,0)</f>
        <v>2.4 Gal</v>
      </c>
      <c r="C809" s="12">
        <f>VLOOKUP($D809,'DU -UCC'!B:C,2,0)</f>
        <v>84135867</v>
      </c>
      <c r="D809" s="94">
        <v>10076840810076</v>
      </c>
      <c r="E809" s="95" t="s">
        <v>441</v>
      </c>
      <c r="S809" s="95">
        <v>0</v>
      </c>
      <c r="T809" s="95">
        <v>0</v>
      </c>
      <c r="U809" s="95">
        <v>0</v>
      </c>
      <c r="V809" s="95">
        <v>0</v>
      </c>
      <c r="W809" s="95">
        <v>0</v>
      </c>
      <c r="X809" s="95">
        <v>0</v>
      </c>
      <c r="Y809" s="95">
        <v>0</v>
      </c>
      <c r="Z809" s="95">
        <v>0</v>
      </c>
      <c r="AA809" s="95">
        <v>0</v>
      </c>
      <c r="AB809" s="95">
        <v>0</v>
      </c>
      <c r="AC809" s="95">
        <v>0</v>
      </c>
      <c r="AD809" s="95">
        <v>0</v>
      </c>
      <c r="AE809" s="23">
        <f t="shared" si="1541"/>
        <v>0</v>
      </c>
      <c r="AF809">
        <f>VLOOKUP($C809,'Tech Pallet'!$A:$I,9,0)</f>
        <v>125</v>
      </c>
      <c r="AG809">
        <f>VLOOKUP($C809,'Tech Pallet'!$A:$H,8,0)</f>
        <v>9.0799999999999995E-3</v>
      </c>
      <c r="AH809" s="25">
        <f t="shared" si="1542"/>
        <v>0</v>
      </c>
      <c r="AI809" s="25">
        <f t="shared" si="1543"/>
        <v>0</v>
      </c>
      <c r="AJ809" s="8">
        <f t="shared" si="1544"/>
        <v>0</v>
      </c>
      <c r="AK809" s="21">
        <f t="shared" si="1545"/>
        <v>0</v>
      </c>
      <c r="AL809" s="20">
        <f t="shared" si="1546"/>
        <v>0</v>
      </c>
      <c r="AM809" s="21">
        <f t="shared" si="1547"/>
        <v>0</v>
      </c>
      <c r="AN809" s="21">
        <f t="shared" si="1548"/>
        <v>0</v>
      </c>
      <c r="AO809" s="21">
        <f t="shared" si="1549"/>
        <v>0</v>
      </c>
      <c r="AP809" s="21">
        <f t="shared" si="1550"/>
        <v>0</v>
      </c>
      <c r="AQ809" s="21">
        <f t="shared" si="1551"/>
        <v>0</v>
      </c>
      <c r="AR809" s="21">
        <f t="shared" si="1552"/>
        <v>0</v>
      </c>
      <c r="AS809" s="21">
        <f t="shared" si="1553"/>
        <v>0</v>
      </c>
      <c r="AT809" s="21">
        <f t="shared" si="1554"/>
        <v>0</v>
      </c>
      <c r="AU809" s="21">
        <f t="shared" si="1555"/>
        <v>0</v>
      </c>
      <c r="AV809" s="21">
        <f t="shared" si="1556"/>
        <v>0</v>
      </c>
      <c r="AW809" s="21">
        <f t="shared" si="1557"/>
        <v>0</v>
      </c>
      <c r="AX809" s="21">
        <f t="shared" si="1558"/>
        <v>0</v>
      </c>
      <c r="AY809" s="21">
        <f t="shared" si="1559"/>
        <v>0</v>
      </c>
      <c r="AZ809" s="21">
        <f t="shared" si="1560"/>
        <v>0</v>
      </c>
      <c r="BA809" s="21">
        <f t="shared" si="1561"/>
        <v>0</v>
      </c>
      <c r="BB809" s="21">
        <f t="shared" si="1562"/>
        <v>0</v>
      </c>
      <c r="BC809" s="21">
        <f t="shared" si="1563"/>
        <v>0</v>
      </c>
      <c r="BD809" s="21">
        <f t="shared" si="1564"/>
        <v>0</v>
      </c>
      <c r="BE809" s="21">
        <f t="shared" si="1565"/>
        <v>0</v>
      </c>
      <c r="BF809" s="21">
        <f t="shared" si="1566"/>
        <v>0</v>
      </c>
      <c r="BG809" s="21">
        <f t="shared" si="1567"/>
        <v>0</v>
      </c>
      <c r="BH809" s="21">
        <f t="shared" si="1568"/>
        <v>0</v>
      </c>
      <c r="BI809" s="21">
        <f t="shared" si="1569"/>
        <v>0</v>
      </c>
      <c r="BJ809" s="21">
        <f t="shared" si="1570"/>
        <v>0</v>
      </c>
      <c r="BK809" s="17">
        <f t="shared" si="1571"/>
        <v>0</v>
      </c>
      <c r="BL809" s="22">
        <f t="shared" si="1572"/>
        <v>0</v>
      </c>
      <c r="BM809" s="22">
        <f t="shared" si="1573"/>
        <v>0</v>
      </c>
      <c r="BN809" s="22">
        <f t="shared" si="1574"/>
        <v>0</v>
      </c>
      <c r="BO809" s="22">
        <f t="shared" si="1575"/>
        <v>0</v>
      </c>
      <c r="BP809" s="22">
        <f t="shared" si="1576"/>
        <v>0</v>
      </c>
      <c r="BQ809" s="22">
        <f t="shared" si="1577"/>
        <v>0</v>
      </c>
      <c r="BR809" s="22">
        <f t="shared" si="1578"/>
        <v>0</v>
      </c>
      <c r="BS809" s="22">
        <f t="shared" si="1579"/>
        <v>0</v>
      </c>
      <c r="BT809" s="22">
        <f t="shared" si="1580"/>
        <v>0</v>
      </c>
      <c r="BU809" s="22">
        <f t="shared" si="1581"/>
        <v>0</v>
      </c>
      <c r="BV809" s="22">
        <f t="shared" si="1582"/>
        <v>0</v>
      </c>
      <c r="BW809" s="22">
        <f t="shared" si="1583"/>
        <v>0</v>
      </c>
      <c r="BX809" s="22">
        <f t="shared" si="1584"/>
        <v>0</v>
      </c>
      <c r="BY809" s="22">
        <f t="shared" si="1585"/>
        <v>0</v>
      </c>
      <c r="BZ809" s="22">
        <f t="shared" si="1586"/>
        <v>0</v>
      </c>
      <c r="CA809" s="22">
        <f t="shared" si="1587"/>
        <v>0</v>
      </c>
      <c r="CB809" s="22">
        <f t="shared" si="1588"/>
        <v>0</v>
      </c>
      <c r="CC809" s="22">
        <f t="shared" si="1589"/>
        <v>0</v>
      </c>
      <c r="CD809" s="22">
        <f t="shared" si="1590"/>
        <v>0</v>
      </c>
      <c r="CE809" s="22">
        <f t="shared" si="1591"/>
        <v>0</v>
      </c>
      <c r="CF809" s="22">
        <f t="shared" si="1592"/>
        <v>0</v>
      </c>
      <c r="CG809" s="22">
        <f t="shared" si="1593"/>
        <v>0</v>
      </c>
      <c r="CH809" s="22">
        <f t="shared" si="1594"/>
        <v>0</v>
      </c>
      <c r="CI809" s="22">
        <f t="shared" si="1595"/>
        <v>0</v>
      </c>
      <c r="CJ809" s="22">
        <f t="shared" si="1596"/>
        <v>0</v>
      </c>
      <c r="CK809" s="22">
        <f t="shared" si="1597"/>
        <v>0</v>
      </c>
    </row>
    <row r="810" spans="1:89" x14ac:dyDescent="0.25">
      <c r="A810" t="str">
        <f>VLOOKUP($C810,'Tech Pallet'!$A:$J,10,0)</f>
        <v>PIC</v>
      </c>
      <c r="B810" s="30" t="str">
        <f>VLOOKUP(C810,'Tech Pallet'!A:I,3,0)</f>
        <v>2.4 Gal</v>
      </c>
      <c r="C810" s="12">
        <f>VLOOKUP($D810,'DU -UCC'!B:C,2,0)</f>
        <v>64799254</v>
      </c>
      <c r="D810" s="94">
        <v>10076840004444</v>
      </c>
      <c r="E810" s="95" t="s">
        <v>442</v>
      </c>
      <c r="S810" s="95">
        <v>325</v>
      </c>
      <c r="T810" s="95">
        <v>331</v>
      </c>
      <c r="U810" s="95">
        <v>38.122516447424758</v>
      </c>
      <c r="V810" s="95">
        <v>42.369219690766279</v>
      </c>
      <c r="W810" s="95">
        <v>13.82420096105033</v>
      </c>
      <c r="X810" s="95">
        <v>70.262153469489292</v>
      </c>
      <c r="Y810" s="95">
        <v>119.69834381664157</v>
      </c>
      <c r="Z810" s="95">
        <v>0</v>
      </c>
      <c r="AA810" s="95">
        <v>0</v>
      </c>
      <c r="AB810" s="95">
        <v>0</v>
      </c>
      <c r="AC810" s="95">
        <v>0</v>
      </c>
      <c r="AD810" s="95">
        <v>0</v>
      </c>
      <c r="AE810" s="23">
        <f t="shared" si="1541"/>
        <v>940.27643438537223</v>
      </c>
      <c r="AF810">
        <f>VLOOKUP($C810,'Tech Pallet'!$A:$I,9,0)</f>
        <v>125</v>
      </c>
      <c r="AG810">
        <f>VLOOKUP($C810,'Tech Pallet'!$A:$H,8,0)</f>
        <v>9.0850000000000011E-3</v>
      </c>
      <c r="AH810" s="25">
        <f t="shared" si="1542"/>
        <v>0</v>
      </c>
      <c r="AI810" s="25">
        <f t="shared" si="1543"/>
        <v>940.27643438537223</v>
      </c>
      <c r="AJ810" s="8">
        <f t="shared" si="1544"/>
        <v>0</v>
      </c>
      <c r="AK810" s="21">
        <f t="shared" si="1545"/>
        <v>0</v>
      </c>
      <c r="AL810" s="20">
        <f t="shared" si="1546"/>
        <v>7.5222114750829778</v>
      </c>
      <c r="AM810" s="21">
        <f t="shared" si="1547"/>
        <v>0</v>
      </c>
      <c r="AN810" s="21">
        <f t="shared" si="1548"/>
        <v>0</v>
      </c>
      <c r="AO810" s="21">
        <f t="shared" si="1549"/>
        <v>0</v>
      </c>
      <c r="AP810" s="21">
        <f t="shared" si="1550"/>
        <v>0</v>
      </c>
      <c r="AQ810" s="21">
        <f t="shared" si="1551"/>
        <v>0</v>
      </c>
      <c r="AR810" s="21">
        <f t="shared" si="1552"/>
        <v>0</v>
      </c>
      <c r="AS810" s="21">
        <f t="shared" si="1553"/>
        <v>0</v>
      </c>
      <c r="AT810" s="21">
        <f t="shared" si="1554"/>
        <v>0</v>
      </c>
      <c r="AU810" s="21">
        <f t="shared" si="1555"/>
        <v>0</v>
      </c>
      <c r="AV810" s="21">
        <f t="shared" si="1556"/>
        <v>0</v>
      </c>
      <c r="AW810" s="21">
        <f t="shared" si="1557"/>
        <v>0</v>
      </c>
      <c r="AX810" s="21">
        <f t="shared" si="1558"/>
        <v>0</v>
      </c>
      <c r="AY810" s="21">
        <f t="shared" si="1559"/>
        <v>2.6</v>
      </c>
      <c r="AZ810" s="21">
        <f t="shared" si="1560"/>
        <v>2.6480000000000001</v>
      </c>
      <c r="BA810" s="21">
        <f t="shared" si="1561"/>
        <v>0.30498013157939807</v>
      </c>
      <c r="BB810" s="21">
        <f t="shared" si="1562"/>
        <v>0.33895375752613022</v>
      </c>
      <c r="BC810" s="21">
        <f t="shared" si="1563"/>
        <v>0.11059360768840264</v>
      </c>
      <c r="BD810" s="21">
        <f t="shared" si="1564"/>
        <v>0.56209722775591431</v>
      </c>
      <c r="BE810" s="21">
        <f t="shared" si="1565"/>
        <v>0.95758675053313258</v>
      </c>
      <c r="BF810" s="21">
        <f t="shared" si="1566"/>
        <v>0</v>
      </c>
      <c r="BG810" s="21">
        <f t="shared" si="1567"/>
        <v>0</v>
      </c>
      <c r="BH810" s="21">
        <f t="shared" si="1568"/>
        <v>0</v>
      </c>
      <c r="BI810" s="21">
        <f t="shared" si="1569"/>
        <v>0</v>
      </c>
      <c r="BJ810" s="21">
        <f t="shared" si="1570"/>
        <v>0</v>
      </c>
      <c r="BK810" s="17">
        <f t="shared" si="1571"/>
        <v>0</v>
      </c>
      <c r="BL810" s="22">
        <f t="shared" si="1572"/>
        <v>0</v>
      </c>
      <c r="BM810" s="22">
        <f t="shared" si="1573"/>
        <v>8.542411406391107</v>
      </c>
      <c r="BN810" s="22">
        <f t="shared" si="1574"/>
        <v>0</v>
      </c>
      <c r="BO810" s="22">
        <f t="shared" si="1575"/>
        <v>0</v>
      </c>
      <c r="BP810" s="22">
        <f t="shared" si="1576"/>
        <v>0</v>
      </c>
      <c r="BQ810" s="22">
        <f t="shared" si="1577"/>
        <v>0</v>
      </c>
      <c r="BR810" s="22">
        <f t="shared" si="1578"/>
        <v>0</v>
      </c>
      <c r="BS810" s="22">
        <f t="shared" si="1579"/>
        <v>0</v>
      </c>
      <c r="BT810" s="22">
        <f t="shared" si="1580"/>
        <v>0</v>
      </c>
      <c r="BU810" s="22">
        <f t="shared" si="1581"/>
        <v>0</v>
      </c>
      <c r="BV810" s="22">
        <f t="shared" si="1582"/>
        <v>0</v>
      </c>
      <c r="BW810" s="22">
        <f t="shared" si="1583"/>
        <v>0</v>
      </c>
      <c r="BX810" s="22">
        <f t="shared" si="1584"/>
        <v>0</v>
      </c>
      <c r="BY810" s="22">
        <f t="shared" si="1585"/>
        <v>0</v>
      </c>
      <c r="BZ810" s="22">
        <f t="shared" si="1586"/>
        <v>2.9526250000000003</v>
      </c>
      <c r="CA810" s="22">
        <f t="shared" si="1587"/>
        <v>3.0071350000000003</v>
      </c>
      <c r="CB810" s="22">
        <f t="shared" si="1588"/>
        <v>0.34634306192485398</v>
      </c>
      <c r="CC810" s="22">
        <f t="shared" si="1589"/>
        <v>0.38492436089061172</v>
      </c>
      <c r="CD810" s="22">
        <f t="shared" si="1590"/>
        <v>0.12559286573114226</v>
      </c>
      <c r="CE810" s="22">
        <f t="shared" si="1591"/>
        <v>0.63833166427031029</v>
      </c>
      <c r="CF810" s="22">
        <f t="shared" si="1592"/>
        <v>1.0874594535741888</v>
      </c>
      <c r="CG810" s="22">
        <f t="shared" si="1593"/>
        <v>0</v>
      </c>
      <c r="CH810" s="22">
        <f t="shared" si="1594"/>
        <v>0</v>
      </c>
      <c r="CI810" s="22">
        <f t="shared" si="1595"/>
        <v>0</v>
      </c>
      <c r="CJ810" s="22">
        <f t="shared" si="1596"/>
        <v>0</v>
      </c>
      <c r="CK810" s="22">
        <f t="shared" si="1597"/>
        <v>0</v>
      </c>
    </row>
    <row r="811" spans="1:89" x14ac:dyDescent="0.25">
      <c r="A811" t="str">
        <f>VLOOKUP($C811,'Tech Pallet'!$A:$J,10,0)</f>
        <v>PIC</v>
      </c>
      <c r="B811" s="30" t="str">
        <f>VLOOKUP(C811,'Tech Pallet'!A:I,3,0)</f>
        <v>2.4 Gal</v>
      </c>
      <c r="C811" s="12">
        <f>VLOOKUP($D811,'DU -UCC'!B:C,2,0)</f>
        <v>84163646</v>
      </c>
      <c r="D811" s="94">
        <v>10076840810243</v>
      </c>
      <c r="E811" s="95" t="s">
        <v>443</v>
      </c>
      <c r="S811" s="95">
        <v>0</v>
      </c>
      <c r="T811" s="95">
        <v>0</v>
      </c>
      <c r="U811" s="95">
        <v>0</v>
      </c>
      <c r="V811" s="95">
        <v>0</v>
      </c>
      <c r="W811" s="95">
        <v>0</v>
      </c>
      <c r="X811" s="95">
        <v>0</v>
      </c>
      <c r="Y811" s="95">
        <v>0</v>
      </c>
      <c r="Z811" s="95">
        <v>0</v>
      </c>
      <c r="AA811" s="95">
        <v>0</v>
      </c>
      <c r="AB811" s="95">
        <v>0</v>
      </c>
      <c r="AC811" s="95">
        <v>0</v>
      </c>
      <c r="AD811" s="95">
        <v>0</v>
      </c>
      <c r="AE811" s="23">
        <f t="shared" si="1541"/>
        <v>0</v>
      </c>
      <c r="AF811">
        <f>VLOOKUP($C811,'Tech Pallet'!$A:$I,9,0)</f>
        <v>125</v>
      </c>
      <c r="AG811">
        <f>VLOOKUP($C811,'Tech Pallet'!$A:$H,8,0)</f>
        <v>9.0848256361922702E-3</v>
      </c>
      <c r="AH811" s="25">
        <f t="shared" si="1542"/>
        <v>0</v>
      </c>
      <c r="AI811" s="25">
        <f t="shared" si="1543"/>
        <v>0</v>
      </c>
      <c r="AJ811" s="8">
        <f t="shared" si="1544"/>
        <v>0</v>
      </c>
      <c r="AK811" s="21">
        <f t="shared" si="1545"/>
        <v>0</v>
      </c>
      <c r="AL811" s="20">
        <f t="shared" si="1546"/>
        <v>0</v>
      </c>
      <c r="AM811" s="21">
        <f t="shared" si="1547"/>
        <v>0</v>
      </c>
      <c r="AN811" s="21">
        <f t="shared" si="1548"/>
        <v>0</v>
      </c>
      <c r="AO811" s="21">
        <f t="shared" si="1549"/>
        <v>0</v>
      </c>
      <c r="AP811" s="21">
        <f t="shared" si="1550"/>
        <v>0</v>
      </c>
      <c r="AQ811" s="21">
        <f t="shared" si="1551"/>
        <v>0</v>
      </c>
      <c r="AR811" s="21">
        <f t="shared" si="1552"/>
        <v>0</v>
      </c>
      <c r="AS811" s="21">
        <f t="shared" si="1553"/>
        <v>0</v>
      </c>
      <c r="AT811" s="21">
        <f t="shared" si="1554"/>
        <v>0</v>
      </c>
      <c r="AU811" s="21">
        <f t="shared" si="1555"/>
        <v>0</v>
      </c>
      <c r="AV811" s="21">
        <f t="shared" si="1556"/>
        <v>0</v>
      </c>
      <c r="AW811" s="21">
        <f t="shared" si="1557"/>
        <v>0</v>
      </c>
      <c r="AX811" s="21">
        <f t="shared" si="1558"/>
        <v>0</v>
      </c>
      <c r="AY811" s="21">
        <f t="shared" si="1559"/>
        <v>0</v>
      </c>
      <c r="AZ811" s="21">
        <f t="shared" si="1560"/>
        <v>0</v>
      </c>
      <c r="BA811" s="21">
        <f t="shared" si="1561"/>
        <v>0</v>
      </c>
      <c r="BB811" s="21">
        <f t="shared" si="1562"/>
        <v>0</v>
      </c>
      <c r="BC811" s="21">
        <f t="shared" si="1563"/>
        <v>0</v>
      </c>
      <c r="BD811" s="21">
        <f t="shared" si="1564"/>
        <v>0</v>
      </c>
      <c r="BE811" s="21">
        <f t="shared" si="1565"/>
        <v>0</v>
      </c>
      <c r="BF811" s="21">
        <f t="shared" si="1566"/>
        <v>0</v>
      </c>
      <c r="BG811" s="21">
        <f t="shared" si="1567"/>
        <v>0</v>
      </c>
      <c r="BH811" s="21">
        <f t="shared" si="1568"/>
        <v>0</v>
      </c>
      <c r="BI811" s="21">
        <f t="shared" si="1569"/>
        <v>0</v>
      </c>
      <c r="BJ811" s="21">
        <f t="shared" si="1570"/>
        <v>0</v>
      </c>
      <c r="BK811" s="17">
        <f t="shared" si="1571"/>
        <v>0</v>
      </c>
      <c r="BL811" s="22">
        <f t="shared" si="1572"/>
        <v>0</v>
      </c>
      <c r="BM811" s="22">
        <f t="shared" si="1573"/>
        <v>0</v>
      </c>
      <c r="BN811" s="22">
        <f t="shared" si="1574"/>
        <v>0</v>
      </c>
      <c r="BO811" s="22">
        <f t="shared" si="1575"/>
        <v>0</v>
      </c>
      <c r="BP811" s="22">
        <f t="shared" si="1576"/>
        <v>0</v>
      </c>
      <c r="BQ811" s="22">
        <f t="shared" si="1577"/>
        <v>0</v>
      </c>
      <c r="BR811" s="22">
        <f t="shared" si="1578"/>
        <v>0</v>
      </c>
      <c r="BS811" s="22">
        <f t="shared" si="1579"/>
        <v>0</v>
      </c>
      <c r="BT811" s="22">
        <f t="shared" si="1580"/>
        <v>0</v>
      </c>
      <c r="BU811" s="22">
        <f t="shared" si="1581"/>
        <v>0</v>
      </c>
      <c r="BV811" s="22">
        <f t="shared" si="1582"/>
        <v>0</v>
      </c>
      <c r="BW811" s="22">
        <f t="shared" si="1583"/>
        <v>0</v>
      </c>
      <c r="BX811" s="22">
        <f t="shared" si="1584"/>
        <v>0</v>
      </c>
      <c r="BY811" s="22">
        <f t="shared" si="1585"/>
        <v>0</v>
      </c>
      <c r="BZ811" s="22">
        <f t="shared" si="1586"/>
        <v>0</v>
      </c>
      <c r="CA811" s="22">
        <f t="shared" si="1587"/>
        <v>0</v>
      </c>
      <c r="CB811" s="22">
        <f t="shared" si="1588"/>
        <v>0</v>
      </c>
      <c r="CC811" s="22">
        <f t="shared" si="1589"/>
        <v>0</v>
      </c>
      <c r="CD811" s="22">
        <f t="shared" si="1590"/>
        <v>0</v>
      </c>
      <c r="CE811" s="22">
        <f t="shared" si="1591"/>
        <v>0</v>
      </c>
      <c r="CF811" s="22">
        <f t="shared" si="1592"/>
        <v>0</v>
      </c>
      <c r="CG811" s="22">
        <f t="shared" si="1593"/>
        <v>0</v>
      </c>
      <c r="CH811" s="22">
        <f t="shared" si="1594"/>
        <v>0</v>
      </c>
      <c r="CI811" s="22">
        <f t="shared" si="1595"/>
        <v>0</v>
      </c>
      <c r="CJ811" s="22">
        <f t="shared" si="1596"/>
        <v>0</v>
      </c>
      <c r="CK811" s="22">
        <f t="shared" si="1597"/>
        <v>0</v>
      </c>
    </row>
    <row r="812" spans="1:89" x14ac:dyDescent="0.25">
      <c r="A812" t="str">
        <f>VLOOKUP($C812,'Tech Pallet'!$A:$J,10,0)</f>
        <v>PIC</v>
      </c>
      <c r="B812" s="30" t="str">
        <f>VLOOKUP(C812,'Tech Pallet'!A:I,3,0)</f>
        <v>2.4 Gal</v>
      </c>
      <c r="C812" s="12">
        <f>VLOOKUP($D812,'DU -UCC'!B:C,2,0)</f>
        <v>84141035</v>
      </c>
      <c r="D812" s="94">
        <v>10076840145086</v>
      </c>
      <c r="E812" s="95" t="s">
        <v>444</v>
      </c>
      <c r="S812" s="95">
        <v>490</v>
      </c>
      <c r="T812" s="95">
        <v>344</v>
      </c>
      <c r="U812" s="95">
        <v>1068.0866995450301</v>
      </c>
      <c r="V812" s="95">
        <v>884.77622711889398</v>
      </c>
      <c r="W812" s="95">
        <v>728.16220492374828</v>
      </c>
      <c r="X812" s="95">
        <v>1162.5232585157494</v>
      </c>
      <c r="Y812" s="95">
        <v>1414.4532484111114</v>
      </c>
      <c r="Z812" s="95">
        <v>881.51964060557702</v>
      </c>
      <c r="AA812" s="95">
        <v>477.68624589750829</v>
      </c>
      <c r="AB812" s="95">
        <v>417.49516699890887</v>
      </c>
      <c r="AC812" s="95">
        <v>318.1743503803101</v>
      </c>
      <c r="AD812" s="95">
        <v>322.75262369535113</v>
      </c>
      <c r="AE812" s="23">
        <f t="shared" si="1541"/>
        <v>8509.6296660921889</v>
      </c>
      <c r="AF812">
        <f>VLOOKUP($C812,'Tech Pallet'!$A:$I,9,0)</f>
        <v>125</v>
      </c>
      <c r="AG812">
        <f>VLOOKUP($C812,'Tech Pallet'!$A:$H,8,0)</f>
        <v>9.0848256361922702E-3</v>
      </c>
      <c r="AH812" s="25">
        <f t="shared" si="1542"/>
        <v>0</v>
      </c>
      <c r="AI812" s="25">
        <f t="shared" si="1543"/>
        <v>8509.6296660921889</v>
      </c>
      <c r="AJ812" s="8">
        <f t="shared" si="1544"/>
        <v>0</v>
      </c>
      <c r="AK812" s="21">
        <f t="shared" si="1545"/>
        <v>0</v>
      </c>
      <c r="AL812" s="20">
        <f t="shared" si="1546"/>
        <v>68.077037328737518</v>
      </c>
      <c r="AM812" s="21">
        <f t="shared" si="1547"/>
        <v>0</v>
      </c>
      <c r="AN812" s="21">
        <f t="shared" si="1548"/>
        <v>0</v>
      </c>
      <c r="AO812" s="21">
        <f t="shared" si="1549"/>
        <v>0</v>
      </c>
      <c r="AP812" s="21">
        <f t="shared" si="1550"/>
        <v>0</v>
      </c>
      <c r="AQ812" s="21">
        <f t="shared" si="1551"/>
        <v>0</v>
      </c>
      <c r="AR812" s="21">
        <f t="shared" si="1552"/>
        <v>0</v>
      </c>
      <c r="AS812" s="21">
        <f t="shared" si="1553"/>
        <v>0</v>
      </c>
      <c r="AT812" s="21">
        <f t="shared" si="1554"/>
        <v>0</v>
      </c>
      <c r="AU812" s="21">
        <f t="shared" si="1555"/>
        <v>0</v>
      </c>
      <c r="AV812" s="21">
        <f t="shared" si="1556"/>
        <v>0</v>
      </c>
      <c r="AW812" s="21">
        <f t="shared" si="1557"/>
        <v>0</v>
      </c>
      <c r="AX812" s="21">
        <f t="shared" si="1558"/>
        <v>0</v>
      </c>
      <c r="AY812" s="21">
        <f t="shared" si="1559"/>
        <v>3.92</v>
      </c>
      <c r="AZ812" s="21">
        <f t="shared" si="1560"/>
        <v>2.7519999999999998</v>
      </c>
      <c r="BA812" s="21">
        <f t="shared" si="1561"/>
        <v>8.5446935963602417</v>
      </c>
      <c r="BB812" s="21">
        <f t="shared" si="1562"/>
        <v>7.0782098169511523</v>
      </c>
      <c r="BC812" s="21">
        <f t="shared" si="1563"/>
        <v>5.8252976393899862</v>
      </c>
      <c r="BD812" s="21">
        <f t="shared" si="1564"/>
        <v>9.3001860681259956</v>
      </c>
      <c r="BE812" s="21">
        <f t="shared" si="1565"/>
        <v>11.315625987288891</v>
      </c>
      <c r="BF812" s="21">
        <f t="shared" si="1566"/>
        <v>7.0521571248446158</v>
      </c>
      <c r="BG812" s="21">
        <f t="shared" si="1567"/>
        <v>3.8214899671800664</v>
      </c>
      <c r="BH812" s="21">
        <f t="shared" si="1568"/>
        <v>3.339961335991271</v>
      </c>
      <c r="BI812" s="21">
        <f t="shared" si="1569"/>
        <v>2.5453948030424809</v>
      </c>
      <c r="BJ812" s="21">
        <f t="shared" si="1570"/>
        <v>2.582020989562809</v>
      </c>
      <c r="BK812" s="17">
        <f t="shared" si="1571"/>
        <v>0</v>
      </c>
      <c r="BL812" s="22">
        <f t="shared" si="1572"/>
        <v>0</v>
      </c>
      <c r="BM812" s="22">
        <f t="shared" si="1573"/>
        <v>77.308501745016585</v>
      </c>
      <c r="BN812" s="22">
        <f t="shared" si="1574"/>
        <v>0</v>
      </c>
      <c r="BO812" s="22">
        <f t="shared" si="1575"/>
        <v>0</v>
      </c>
      <c r="BP812" s="22">
        <f t="shared" si="1576"/>
        <v>0</v>
      </c>
      <c r="BQ812" s="22">
        <f t="shared" si="1577"/>
        <v>0</v>
      </c>
      <c r="BR812" s="22">
        <f t="shared" si="1578"/>
        <v>0</v>
      </c>
      <c r="BS812" s="22">
        <f t="shared" si="1579"/>
        <v>0</v>
      </c>
      <c r="BT812" s="22">
        <f t="shared" si="1580"/>
        <v>0</v>
      </c>
      <c r="BU812" s="22">
        <f t="shared" si="1581"/>
        <v>0</v>
      </c>
      <c r="BV812" s="22">
        <f t="shared" si="1582"/>
        <v>0</v>
      </c>
      <c r="BW812" s="22">
        <f t="shared" si="1583"/>
        <v>0</v>
      </c>
      <c r="BX812" s="22">
        <f t="shared" si="1584"/>
        <v>0</v>
      </c>
      <c r="BY812" s="22">
        <f t="shared" si="1585"/>
        <v>0</v>
      </c>
      <c r="BZ812" s="22">
        <f t="shared" si="1586"/>
        <v>4.4515645617342123</v>
      </c>
      <c r="CA812" s="22">
        <f t="shared" si="1587"/>
        <v>3.1251800188501409</v>
      </c>
      <c r="CB812" s="22">
        <f t="shared" si="1588"/>
        <v>9.7033814297026808</v>
      </c>
      <c r="CC812" s="22">
        <f t="shared" si="1589"/>
        <v>8.0380377504232019</v>
      </c>
      <c r="CD812" s="22">
        <f t="shared" si="1590"/>
        <v>6.6152266665975574</v>
      </c>
      <c r="CE812" s="22">
        <f t="shared" si="1591"/>
        <v>10.561321101633654</v>
      </c>
      <c r="CF812" s="22">
        <f t="shared" si="1592"/>
        <v>12.850061132360699</v>
      </c>
      <c r="CG812" s="22">
        <f t="shared" si="1593"/>
        <v>8.0084522297805432</v>
      </c>
      <c r="CH812" s="22">
        <f t="shared" si="1594"/>
        <v>4.339696252786128</v>
      </c>
      <c r="CI812" s="22">
        <f t="shared" si="1595"/>
        <v>3.7928707961380606</v>
      </c>
      <c r="CJ812" s="22">
        <f t="shared" si="1596"/>
        <v>2.8905584951138632</v>
      </c>
      <c r="CK812" s="22">
        <f t="shared" si="1597"/>
        <v>2.9321513098958429</v>
      </c>
    </row>
    <row r="813" spans="1:89" x14ac:dyDescent="0.25">
      <c r="A813" t="str">
        <f>VLOOKUP($C813,'Tech Pallet'!$A:$J,10,0)</f>
        <v>PIC</v>
      </c>
      <c r="B813" s="30" t="str">
        <f>VLOOKUP(C813,'Tech Pallet'!A:I,3,0)</f>
        <v>2.4 Gal</v>
      </c>
      <c r="C813" s="12">
        <f>VLOOKUP($D813,'DU -UCC'!B:C,2,0)</f>
        <v>62735647</v>
      </c>
      <c r="D813" s="94">
        <v>10076840001917</v>
      </c>
      <c r="E813" s="95" t="s">
        <v>445</v>
      </c>
      <c r="S813" s="95">
        <v>259</v>
      </c>
      <c r="T813" s="95">
        <v>201</v>
      </c>
      <c r="U813" s="95">
        <v>755.85152642621847</v>
      </c>
      <c r="V813" s="95">
        <v>729.56623783696455</v>
      </c>
      <c r="W813" s="95">
        <v>770.0271795635806</v>
      </c>
      <c r="X813" s="95">
        <v>1028.5527876403685</v>
      </c>
      <c r="Y813" s="95">
        <v>879.4423360207436</v>
      </c>
      <c r="Z813" s="95">
        <v>900.92802839138164</v>
      </c>
      <c r="AA813" s="95">
        <v>391.2743790487624</v>
      </c>
      <c r="AB813" s="95">
        <v>281.81208320918154</v>
      </c>
      <c r="AC813" s="95">
        <v>169.66105915447764</v>
      </c>
      <c r="AD813" s="95">
        <v>218.89133371742028</v>
      </c>
      <c r="AE813" s="23">
        <f t="shared" si="1541"/>
        <v>6586.0069510090989</v>
      </c>
      <c r="AF813">
        <f>VLOOKUP($C813,'Tech Pallet'!$A:$I,9,0)</f>
        <v>125</v>
      </c>
      <c r="AG813">
        <f>VLOOKUP($C813,'Tech Pallet'!$A:$H,8,0)</f>
        <v>9.0850000000000011E-3</v>
      </c>
      <c r="AH813" s="25">
        <f t="shared" si="1542"/>
        <v>0</v>
      </c>
      <c r="AI813" s="25">
        <f t="shared" si="1543"/>
        <v>6586.0069510090989</v>
      </c>
      <c r="AJ813" s="8">
        <f t="shared" si="1544"/>
        <v>0</v>
      </c>
      <c r="AK813" s="21">
        <f t="shared" si="1545"/>
        <v>0</v>
      </c>
      <c r="AL813" s="20">
        <f t="shared" si="1546"/>
        <v>52.688055608072794</v>
      </c>
      <c r="AM813" s="21">
        <f t="shared" si="1547"/>
        <v>0</v>
      </c>
      <c r="AN813" s="21">
        <f t="shared" si="1548"/>
        <v>0</v>
      </c>
      <c r="AO813" s="21">
        <f t="shared" si="1549"/>
        <v>0</v>
      </c>
      <c r="AP813" s="21">
        <f t="shared" si="1550"/>
        <v>0</v>
      </c>
      <c r="AQ813" s="21">
        <f t="shared" si="1551"/>
        <v>0</v>
      </c>
      <c r="AR813" s="21">
        <f t="shared" si="1552"/>
        <v>0</v>
      </c>
      <c r="AS813" s="21">
        <f t="shared" si="1553"/>
        <v>0</v>
      </c>
      <c r="AT813" s="21">
        <f t="shared" si="1554"/>
        <v>0</v>
      </c>
      <c r="AU813" s="21">
        <f t="shared" si="1555"/>
        <v>0</v>
      </c>
      <c r="AV813" s="21">
        <f t="shared" si="1556"/>
        <v>0</v>
      </c>
      <c r="AW813" s="21">
        <f t="shared" si="1557"/>
        <v>0</v>
      </c>
      <c r="AX813" s="21">
        <f t="shared" si="1558"/>
        <v>0</v>
      </c>
      <c r="AY813" s="21">
        <f t="shared" si="1559"/>
        <v>2.0720000000000001</v>
      </c>
      <c r="AZ813" s="21">
        <f t="shared" si="1560"/>
        <v>1.6080000000000001</v>
      </c>
      <c r="BA813" s="21">
        <f t="shared" si="1561"/>
        <v>6.0468122114097476</v>
      </c>
      <c r="BB813" s="21">
        <f t="shared" si="1562"/>
        <v>5.836529902695716</v>
      </c>
      <c r="BC813" s="21">
        <f t="shared" si="1563"/>
        <v>6.1602174365086446</v>
      </c>
      <c r="BD813" s="21">
        <f t="shared" si="1564"/>
        <v>8.2284223011229471</v>
      </c>
      <c r="BE813" s="21">
        <f t="shared" si="1565"/>
        <v>7.035538688165949</v>
      </c>
      <c r="BF813" s="21">
        <f t="shared" si="1566"/>
        <v>7.2074242271310531</v>
      </c>
      <c r="BG813" s="21">
        <f t="shared" si="1567"/>
        <v>3.1301950323900991</v>
      </c>
      <c r="BH813" s="21">
        <f t="shared" si="1568"/>
        <v>2.2544966656734524</v>
      </c>
      <c r="BI813" s="21">
        <f t="shared" si="1569"/>
        <v>1.357288473235821</v>
      </c>
      <c r="BJ813" s="21">
        <f t="shared" si="1570"/>
        <v>1.7511306697393623</v>
      </c>
      <c r="BK813" s="17">
        <f t="shared" si="1571"/>
        <v>0</v>
      </c>
      <c r="BL813" s="22">
        <f t="shared" si="1572"/>
        <v>0</v>
      </c>
      <c r="BM813" s="22">
        <f t="shared" si="1573"/>
        <v>59.833873149917672</v>
      </c>
      <c r="BN813" s="22">
        <f t="shared" si="1574"/>
        <v>0</v>
      </c>
      <c r="BO813" s="22">
        <f t="shared" si="1575"/>
        <v>0</v>
      </c>
      <c r="BP813" s="22">
        <f t="shared" si="1576"/>
        <v>0</v>
      </c>
      <c r="BQ813" s="22">
        <f t="shared" si="1577"/>
        <v>0</v>
      </c>
      <c r="BR813" s="22">
        <f t="shared" si="1578"/>
        <v>0</v>
      </c>
      <c r="BS813" s="22">
        <f t="shared" si="1579"/>
        <v>0</v>
      </c>
      <c r="BT813" s="22">
        <f t="shared" si="1580"/>
        <v>0</v>
      </c>
      <c r="BU813" s="22">
        <f t="shared" si="1581"/>
        <v>0</v>
      </c>
      <c r="BV813" s="22">
        <f t="shared" si="1582"/>
        <v>0</v>
      </c>
      <c r="BW813" s="22">
        <f t="shared" si="1583"/>
        <v>0</v>
      </c>
      <c r="BX813" s="22">
        <f t="shared" si="1584"/>
        <v>0</v>
      </c>
      <c r="BY813" s="22">
        <f t="shared" si="1585"/>
        <v>0</v>
      </c>
      <c r="BZ813" s="22">
        <f t="shared" si="1586"/>
        <v>2.3530150000000001</v>
      </c>
      <c r="CA813" s="22">
        <f t="shared" si="1587"/>
        <v>1.8260850000000002</v>
      </c>
      <c r="CB813" s="22">
        <f t="shared" si="1588"/>
        <v>6.8669111175821955</v>
      </c>
      <c r="CC813" s="22">
        <f t="shared" si="1589"/>
        <v>6.6281092707488236</v>
      </c>
      <c r="CD813" s="22">
        <f t="shared" si="1590"/>
        <v>6.995696926335131</v>
      </c>
      <c r="CE813" s="22">
        <f t="shared" si="1591"/>
        <v>9.3444020757127486</v>
      </c>
      <c r="CF813" s="22">
        <f t="shared" si="1592"/>
        <v>7.9897336227484566</v>
      </c>
      <c r="CG813" s="22">
        <f t="shared" si="1593"/>
        <v>8.1849311379357026</v>
      </c>
      <c r="CH813" s="22">
        <f t="shared" si="1594"/>
        <v>3.554727733658007</v>
      </c>
      <c r="CI813" s="22">
        <f t="shared" si="1595"/>
        <v>2.5602627759554144</v>
      </c>
      <c r="CJ813" s="22">
        <f t="shared" si="1596"/>
        <v>1.5413707224184297</v>
      </c>
      <c r="CK813" s="22">
        <f t="shared" si="1597"/>
        <v>1.9886277668227634</v>
      </c>
    </row>
    <row r="814" spans="1:89" x14ac:dyDescent="0.25">
      <c r="A814" t="str">
        <f>VLOOKUP($C814,'Tech Pallet'!$A:$J,10,0)</f>
        <v>PIC</v>
      </c>
      <c r="B814" s="30" t="str">
        <f>VLOOKUP(C814,'Tech Pallet'!A:I,3,0)</f>
        <v>2.4 Gal</v>
      </c>
      <c r="C814" s="12">
        <f>VLOOKUP($D814,'DU -UCC'!B:C,2,0)</f>
        <v>64823949</v>
      </c>
      <c r="D814" s="94">
        <v>10076840004369</v>
      </c>
      <c r="E814" s="95" t="s">
        <v>446</v>
      </c>
      <c r="S814" s="95">
        <v>0</v>
      </c>
      <c r="T814" s="95">
        <v>0</v>
      </c>
      <c r="U814" s="95">
        <v>0</v>
      </c>
      <c r="V814" s="95">
        <v>0</v>
      </c>
      <c r="W814" s="95">
        <v>0</v>
      </c>
      <c r="X814" s="95">
        <v>0</v>
      </c>
      <c r="Y814" s="95">
        <v>0</v>
      </c>
      <c r="Z814" s="95">
        <v>0</v>
      </c>
      <c r="AA814" s="95">
        <v>0</v>
      </c>
      <c r="AB814" s="95">
        <v>0</v>
      </c>
      <c r="AC814" s="95">
        <v>0</v>
      </c>
      <c r="AD814" s="95">
        <v>0</v>
      </c>
      <c r="AE814" s="23">
        <f t="shared" si="1541"/>
        <v>0</v>
      </c>
      <c r="AF814">
        <f>VLOOKUP($C814,'Tech Pallet'!$A:$I,9,0)</f>
        <v>125</v>
      </c>
      <c r="AG814">
        <f>VLOOKUP($C814,'Tech Pallet'!$A:$H,8,0)</f>
        <v>9.0850000000000011E-3</v>
      </c>
      <c r="AH814" s="25">
        <f t="shared" si="1542"/>
        <v>0</v>
      </c>
      <c r="AI814" s="25">
        <f t="shared" si="1543"/>
        <v>0</v>
      </c>
      <c r="AJ814" s="8">
        <f t="shared" si="1544"/>
        <v>0</v>
      </c>
      <c r="AK814" s="21">
        <f t="shared" si="1545"/>
        <v>0</v>
      </c>
      <c r="AL814" s="20">
        <f t="shared" si="1546"/>
        <v>0</v>
      </c>
      <c r="AM814" s="21">
        <f t="shared" si="1547"/>
        <v>0</v>
      </c>
      <c r="AN814" s="21">
        <f t="shared" si="1548"/>
        <v>0</v>
      </c>
      <c r="AO814" s="21">
        <f t="shared" si="1549"/>
        <v>0</v>
      </c>
      <c r="AP814" s="21">
        <f t="shared" si="1550"/>
        <v>0</v>
      </c>
      <c r="AQ814" s="21">
        <f t="shared" si="1551"/>
        <v>0</v>
      </c>
      <c r="AR814" s="21">
        <f t="shared" si="1552"/>
        <v>0</v>
      </c>
      <c r="AS814" s="21">
        <f t="shared" si="1553"/>
        <v>0</v>
      </c>
      <c r="AT814" s="21">
        <f t="shared" si="1554"/>
        <v>0</v>
      </c>
      <c r="AU814" s="21">
        <f t="shared" si="1555"/>
        <v>0</v>
      </c>
      <c r="AV814" s="21">
        <f t="shared" si="1556"/>
        <v>0</v>
      </c>
      <c r="AW814" s="21">
        <f t="shared" si="1557"/>
        <v>0</v>
      </c>
      <c r="AX814" s="21">
        <f t="shared" si="1558"/>
        <v>0</v>
      </c>
      <c r="AY814" s="21">
        <f t="shared" si="1559"/>
        <v>0</v>
      </c>
      <c r="AZ814" s="21">
        <f t="shared" si="1560"/>
        <v>0</v>
      </c>
      <c r="BA814" s="21">
        <f t="shared" si="1561"/>
        <v>0</v>
      </c>
      <c r="BB814" s="21">
        <f t="shared" si="1562"/>
        <v>0</v>
      </c>
      <c r="BC814" s="21">
        <f t="shared" si="1563"/>
        <v>0</v>
      </c>
      <c r="BD814" s="21">
        <f t="shared" si="1564"/>
        <v>0</v>
      </c>
      <c r="BE814" s="21">
        <f t="shared" si="1565"/>
        <v>0</v>
      </c>
      <c r="BF814" s="21">
        <f t="shared" si="1566"/>
        <v>0</v>
      </c>
      <c r="BG814" s="21">
        <f t="shared" si="1567"/>
        <v>0</v>
      </c>
      <c r="BH814" s="21">
        <f t="shared" si="1568"/>
        <v>0</v>
      </c>
      <c r="BI814" s="21">
        <f t="shared" si="1569"/>
        <v>0</v>
      </c>
      <c r="BJ814" s="21">
        <f t="shared" si="1570"/>
        <v>0</v>
      </c>
      <c r="BK814" s="17">
        <f t="shared" si="1571"/>
        <v>0</v>
      </c>
      <c r="BL814" s="22">
        <f t="shared" si="1572"/>
        <v>0</v>
      </c>
      <c r="BM814" s="22">
        <f t="shared" si="1573"/>
        <v>0</v>
      </c>
      <c r="BN814" s="22">
        <f t="shared" si="1574"/>
        <v>0</v>
      </c>
      <c r="BO814" s="22">
        <f t="shared" si="1575"/>
        <v>0</v>
      </c>
      <c r="BP814" s="22">
        <f t="shared" si="1576"/>
        <v>0</v>
      </c>
      <c r="BQ814" s="22">
        <f t="shared" si="1577"/>
        <v>0</v>
      </c>
      <c r="BR814" s="22">
        <f t="shared" si="1578"/>
        <v>0</v>
      </c>
      <c r="BS814" s="22">
        <f t="shared" si="1579"/>
        <v>0</v>
      </c>
      <c r="BT814" s="22">
        <f t="shared" si="1580"/>
        <v>0</v>
      </c>
      <c r="BU814" s="22">
        <f t="shared" si="1581"/>
        <v>0</v>
      </c>
      <c r="BV814" s="22">
        <f t="shared" si="1582"/>
        <v>0</v>
      </c>
      <c r="BW814" s="22">
        <f t="shared" si="1583"/>
        <v>0</v>
      </c>
      <c r="BX814" s="22">
        <f t="shared" si="1584"/>
        <v>0</v>
      </c>
      <c r="BY814" s="22">
        <f t="shared" si="1585"/>
        <v>0</v>
      </c>
      <c r="BZ814" s="22">
        <f t="shared" si="1586"/>
        <v>0</v>
      </c>
      <c r="CA814" s="22">
        <f t="shared" si="1587"/>
        <v>0</v>
      </c>
      <c r="CB814" s="22">
        <f t="shared" si="1588"/>
        <v>0</v>
      </c>
      <c r="CC814" s="22">
        <f t="shared" si="1589"/>
        <v>0</v>
      </c>
      <c r="CD814" s="22">
        <f t="shared" si="1590"/>
        <v>0</v>
      </c>
      <c r="CE814" s="22">
        <f t="shared" si="1591"/>
        <v>0</v>
      </c>
      <c r="CF814" s="22">
        <f t="shared" si="1592"/>
        <v>0</v>
      </c>
      <c r="CG814" s="22">
        <f t="shared" si="1593"/>
        <v>0</v>
      </c>
      <c r="CH814" s="22">
        <f t="shared" si="1594"/>
        <v>0</v>
      </c>
      <c r="CI814" s="22">
        <f t="shared" si="1595"/>
        <v>0</v>
      </c>
      <c r="CJ814" s="22">
        <f t="shared" si="1596"/>
        <v>0</v>
      </c>
      <c r="CK814" s="22">
        <f t="shared" si="1597"/>
        <v>0</v>
      </c>
    </row>
    <row r="815" spans="1:89" x14ac:dyDescent="0.25">
      <c r="A815" t="str">
        <f>VLOOKUP($C815,'Tech Pallet'!$A:$J,10,0)</f>
        <v>PIC</v>
      </c>
      <c r="B815" s="30" t="str">
        <f>VLOOKUP(C815,'Tech Pallet'!A:I,3,0)</f>
        <v>2.4 Gal</v>
      </c>
      <c r="C815" s="12">
        <f>VLOOKUP($D815,'DU -UCC'!B:C,2,0)</f>
        <v>69600859</v>
      </c>
      <c r="D815" s="94">
        <v>10076840003966</v>
      </c>
      <c r="E815" s="95" t="s">
        <v>447</v>
      </c>
      <c r="S815" s="95">
        <v>247</v>
      </c>
      <c r="T815" s="95">
        <v>281</v>
      </c>
      <c r="U815" s="95">
        <v>694.16047532378946</v>
      </c>
      <c r="V815" s="95">
        <v>748.1803508088642</v>
      </c>
      <c r="W815" s="95">
        <v>595.34777125275752</v>
      </c>
      <c r="X815" s="95">
        <v>874.6469034190859</v>
      </c>
      <c r="Y815" s="95">
        <v>1158.4194462539765</v>
      </c>
      <c r="Z815" s="95">
        <v>810.16609090576389</v>
      </c>
      <c r="AA815" s="95">
        <v>484.59282104434595</v>
      </c>
      <c r="AB815" s="95">
        <v>361.75987171426902</v>
      </c>
      <c r="AC815" s="95">
        <v>217.97219810374662</v>
      </c>
      <c r="AD815" s="95">
        <v>254.91467624681246</v>
      </c>
      <c r="AE815" s="23">
        <f t="shared" si="1541"/>
        <v>6728.1606050734117</v>
      </c>
      <c r="AF815">
        <f>VLOOKUP($C815,'Tech Pallet'!$A:$I,9,0)</f>
        <v>125</v>
      </c>
      <c r="AG815">
        <f>VLOOKUP($C815,'Tech Pallet'!$A:$H,8,0)</f>
        <v>9.0850000000000011E-3</v>
      </c>
      <c r="AH815" s="25">
        <f t="shared" si="1542"/>
        <v>0</v>
      </c>
      <c r="AI815" s="25">
        <f t="shared" si="1543"/>
        <v>6728.1606050734117</v>
      </c>
      <c r="AJ815" s="8">
        <f t="shared" si="1544"/>
        <v>0</v>
      </c>
      <c r="AK815" s="21">
        <f t="shared" si="1545"/>
        <v>0</v>
      </c>
      <c r="AL815" s="20">
        <f t="shared" si="1546"/>
        <v>53.825284840587294</v>
      </c>
      <c r="AM815" s="21">
        <f t="shared" si="1547"/>
        <v>0</v>
      </c>
      <c r="AN815" s="21">
        <f t="shared" si="1548"/>
        <v>0</v>
      </c>
      <c r="AO815" s="21">
        <f t="shared" si="1549"/>
        <v>0</v>
      </c>
      <c r="AP815" s="21">
        <f t="shared" si="1550"/>
        <v>0</v>
      </c>
      <c r="AQ815" s="21">
        <f t="shared" si="1551"/>
        <v>0</v>
      </c>
      <c r="AR815" s="21">
        <f t="shared" si="1552"/>
        <v>0</v>
      </c>
      <c r="AS815" s="21">
        <f t="shared" si="1553"/>
        <v>0</v>
      </c>
      <c r="AT815" s="21">
        <f t="shared" si="1554"/>
        <v>0</v>
      </c>
      <c r="AU815" s="21">
        <f t="shared" si="1555"/>
        <v>0</v>
      </c>
      <c r="AV815" s="21">
        <f t="shared" si="1556"/>
        <v>0</v>
      </c>
      <c r="AW815" s="21">
        <f t="shared" si="1557"/>
        <v>0</v>
      </c>
      <c r="AX815" s="21">
        <f t="shared" si="1558"/>
        <v>0</v>
      </c>
      <c r="AY815" s="21">
        <f t="shared" si="1559"/>
        <v>1.976</v>
      </c>
      <c r="AZ815" s="21">
        <f t="shared" si="1560"/>
        <v>2.2480000000000002</v>
      </c>
      <c r="BA815" s="21">
        <f t="shared" si="1561"/>
        <v>5.5532838025903155</v>
      </c>
      <c r="BB815" s="21">
        <f t="shared" si="1562"/>
        <v>5.985442806470914</v>
      </c>
      <c r="BC815" s="21">
        <f t="shared" si="1563"/>
        <v>4.7627821700220601</v>
      </c>
      <c r="BD815" s="21">
        <f t="shared" si="1564"/>
        <v>6.9971752273526873</v>
      </c>
      <c r="BE815" s="21">
        <f t="shared" si="1565"/>
        <v>9.2673555700318122</v>
      </c>
      <c r="BF815" s="21">
        <f t="shared" si="1566"/>
        <v>6.4813287272461109</v>
      </c>
      <c r="BG815" s="21">
        <f t="shared" si="1567"/>
        <v>3.8767425683547678</v>
      </c>
      <c r="BH815" s="21">
        <f t="shared" si="1568"/>
        <v>2.8940789737141523</v>
      </c>
      <c r="BI815" s="21">
        <f t="shared" si="1569"/>
        <v>1.743777584829973</v>
      </c>
      <c r="BJ815" s="21">
        <f t="shared" si="1570"/>
        <v>2.0393174099744997</v>
      </c>
      <c r="BK815" s="17">
        <f t="shared" si="1571"/>
        <v>0</v>
      </c>
      <c r="BL815" s="22">
        <f t="shared" si="1572"/>
        <v>0</v>
      </c>
      <c r="BM815" s="22">
        <f t="shared" si="1573"/>
        <v>61.125339097091953</v>
      </c>
      <c r="BN815" s="22">
        <f t="shared" si="1574"/>
        <v>0</v>
      </c>
      <c r="BO815" s="22">
        <f t="shared" si="1575"/>
        <v>0</v>
      </c>
      <c r="BP815" s="22">
        <f t="shared" si="1576"/>
        <v>0</v>
      </c>
      <c r="BQ815" s="22">
        <f t="shared" si="1577"/>
        <v>0</v>
      </c>
      <c r="BR815" s="22">
        <f t="shared" si="1578"/>
        <v>0</v>
      </c>
      <c r="BS815" s="22">
        <f t="shared" si="1579"/>
        <v>0</v>
      </c>
      <c r="BT815" s="22">
        <f t="shared" si="1580"/>
        <v>0</v>
      </c>
      <c r="BU815" s="22">
        <f t="shared" si="1581"/>
        <v>0</v>
      </c>
      <c r="BV815" s="22">
        <f t="shared" si="1582"/>
        <v>0</v>
      </c>
      <c r="BW815" s="22">
        <f t="shared" si="1583"/>
        <v>0</v>
      </c>
      <c r="BX815" s="22">
        <f t="shared" si="1584"/>
        <v>0</v>
      </c>
      <c r="BY815" s="22">
        <f t="shared" si="1585"/>
        <v>0</v>
      </c>
      <c r="BZ815" s="22">
        <f t="shared" si="1586"/>
        <v>2.2439950000000004</v>
      </c>
      <c r="CA815" s="22">
        <f t="shared" si="1587"/>
        <v>2.5528850000000003</v>
      </c>
      <c r="CB815" s="22">
        <f t="shared" si="1588"/>
        <v>6.3064479183166275</v>
      </c>
      <c r="CC815" s="22">
        <f t="shared" si="1589"/>
        <v>6.7972184870985322</v>
      </c>
      <c r="CD815" s="22">
        <f t="shared" si="1590"/>
        <v>5.4087345018313027</v>
      </c>
      <c r="CE815" s="22">
        <f t="shared" si="1591"/>
        <v>7.9461671175623962</v>
      </c>
      <c r="CF815" s="22">
        <f t="shared" si="1592"/>
        <v>10.524240669217377</v>
      </c>
      <c r="CG815" s="22">
        <f t="shared" si="1593"/>
        <v>7.3603589358788657</v>
      </c>
      <c r="CH815" s="22">
        <f t="shared" si="1594"/>
        <v>4.4025257791878838</v>
      </c>
      <c r="CI815" s="22">
        <f t="shared" si="1595"/>
        <v>3.2865884345241345</v>
      </c>
      <c r="CJ815" s="22">
        <f t="shared" si="1596"/>
        <v>1.9802774197725383</v>
      </c>
      <c r="CK815" s="22">
        <f t="shared" si="1597"/>
        <v>2.3158998337022916</v>
      </c>
    </row>
    <row r="816" spans="1:89" x14ac:dyDescent="0.25">
      <c r="A816" t="str">
        <f>VLOOKUP($C816,'Tech Pallet'!$A:$J,10,0)</f>
        <v>PIC</v>
      </c>
      <c r="B816" s="30" t="str">
        <f>VLOOKUP(C816,'Tech Pallet'!A:I,3,0)</f>
        <v>2.4 Gal</v>
      </c>
      <c r="C816" s="12">
        <f>VLOOKUP($D816,'DU -UCC'!B:C,2,0)</f>
        <v>67278370</v>
      </c>
      <c r="D816" s="94">
        <v>10076840104021</v>
      </c>
      <c r="E816" s="95" t="s">
        <v>448</v>
      </c>
      <c r="S816" s="95">
        <v>208</v>
      </c>
      <c r="T816" s="95">
        <v>336</v>
      </c>
      <c r="U816" s="95">
        <v>648.39489165122302</v>
      </c>
      <c r="V816" s="95">
        <v>791.80587701583443</v>
      </c>
      <c r="W816" s="95">
        <v>705.5086970794257</v>
      </c>
      <c r="X816" s="95">
        <v>1125.1332127503833</v>
      </c>
      <c r="Y816" s="95">
        <v>1254.3514013038721</v>
      </c>
      <c r="Z816" s="95">
        <v>847.67605258187234</v>
      </c>
      <c r="AA816" s="95">
        <v>435.57997296982961</v>
      </c>
      <c r="AB816" s="95">
        <v>274.63336724593319</v>
      </c>
      <c r="AC816" s="95">
        <v>199.08068379884472</v>
      </c>
      <c r="AD816" s="95">
        <v>232.73423198423782</v>
      </c>
      <c r="AE816" s="23">
        <f t="shared" si="1541"/>
        <v>7058.8983883814562</v>
      </c>
      <c r="AF816">
        <f>VLOOKUP($C816,'Tech Pallet'!$A:$I,9,0)</f>
        <v>125</v>
      </c>
      <c r="AG816">
        <f>VLOOKUP($C816,'Tech Pallet'!$A:$H,8,0)</f>
        <v>9.0848256361922702E-3</v>
      </c>
      <c r="AH816" s="25">
        <f t="shared" si="1542"/>
        <v>0</v>
      </c>
      <c r="AI816" s="25">
        <f t="shared" si="1543"/>
        <v>7058.8983883814562</v>
      </c>
      <c r="AJ816" s="8">
        <f t="shared" si="1544"/>
        <v>0</v>
      </c>
      <c r="AK816" s="21">
        <f t="shared" si="1545"/>
        <v>0</v>
      </c>
      <c r="AL816" s="20">
        <f t="shared" si="1546"/>
        <v>56.471187107051648</v>
      </c>
      <c r="AM816" s="21">
        <f t="shared" si="1547"/>
        <v>0</v>
      </c>
      <c r="AN816" s="21">
        <f t="shared" si="1548"/>
        <v>0</v>
      </c>
      <c r="AO816" s="21">
        <f t="shared" si="1549"/>
        <v>0</v>
      </c>
      <c r="AP816" s="21">
        <f t="shared" si="1550"/>
        <v>0</v>
      </c>
      <c r="AQ816" s="21">
        <f t="shared" si="1551"/>
        <v>0</v>
      </c>
      <c r="AR816" s="21">
        <f t="shared" si="1552"/>
        <v>0</v>
      </c>
      <c r="AS816" s="21">
        <f t="shared" si="1553"/>
        <v>0</v>
      </c>
      <c r="AT816" s="21">
        <f t="shared" si="1554"/>
        <v>0</v>
      </c>
      <c r="AU816" s="21">
        <f t="shared" si="1555"/>
        <v>0</v>
      </c>
      <c r="AV816" s="21">
        <f t="shared" si="1556"/>
        <v>0</v>
      </c>
      <c r="AW816" s="21">
        <f t="shared" si="1557"/>
        <v>0</v>
      </c>
      <c r="AX816" s="21">
        <f t="shared" si="1558"/>
        <v>0</v>
      </c>
      <c r="AY816" s="21">
        <f t="shared" si="1559"/>
        <v>1.6639999999999999</v>
      </c>
      <c r="AZ816" s="21">
        <f t="shared" si="1560"/>
        <v>2.6880000000000002</v>
      </c>
      <c r="BA816" s="21">
        <f t="shared" si="1561"/>
        <v>5.1871591332097839</v>
      </c>
      <c r="BB816" s="21">
        <f t="shared" si="1562"/>
        <v>6.334447016126675</v>
      </c>
      <c r="BC816" s="21">
        <f t="shared" si="1563"/>
        <v>5.6440695766354052</v>
      </c>
      <c r="BD816" s="21">
        <f t="shared" si="1564"/>
        <v>9.001065702003066</v>
      </c>
      <c r="BE816" s="21">
        <f t="shared" si="1565"/>
        <v>10.034811210430977</v>
      </c>
      <c r="BF816" s="21">
        <f t="shared" si="1566"/>
        <v>6.7814084206549783</v>
      </c>
      <c r="BG816" s="21">
        <f t="shared" si="1567"/>
        <v>3.4846397837586367</v>
      </c>
      <c r="BH816" s="21">
        <f t="shared" si="1568"/>
        <v>2.1970669379674654</v>
      </c>
      <c r="BI816" s="21">
        <f t="shared" si="1569"/>
        <v>1.5926454703907578</v>
      </c>
      <c r="BJ816" s="21">
        <f t="shared" si="1570"/>
        <v>1.8618738558739025</v>
      </c>
      <c r="BK816" s="17">
        <f t="shared" si="1571"/>
        <v>0</v>
      </c>
      <c r="BL816" s="22">
        <f t="shared" si="1572"/>
        <v>0</v>
      </c>
      <c r="BM816" s="22">
        <f t="shared" si="1573"/>
        <v>64.12886104204415</v>
      </c>
      <c r="BN816" s="22">
        <f t="shared" si="1574"/>
        <v>0</v>
      </c>
      <c r="BO816" s="22">
        <f t="shared" si="1575"/>
        <v>0</v>
      </c>
      <c r="BP816" s="22">
        <f t="shared" si="1576"/>
        <v>0</v>
      </c>
      <c r="BQ816" s="22">
        <f t="shared" si="1577"/>
        <v>0</v>
      </c>
      <c r="BR816" s="22">
        <f t="shared" si="1578"/>
        <v>0</v>
      </c>
      <c r="BS816" s="22">
        <f t="shared" si="1579"/>
        <v>0</v>
      </c>
      <c r="BT816" s="22">
        <f t="shared" si="1580"/>
        <v>0</v>
      </c>
      <c r="BU816" s="22">
        <f t="shared" si="1581"/>
        <v>0</v>
      </c>
      <c r="BV816" s="22">
        <f t="shared" si="1582"/>
        <v>0</v>
      </c>
      <c r="BW816" s="22">
        <f t="shared" si="1583"/>
        <v>0</v>
      </c>
      <c r="BX816" s="22">
        <f t="shared" si="1584"/>
        <v>0</v>
      </c>
      <c r="BY816" s="22">
        <f t="shared" si="1585"/>
        <v>0</v>
      </c>
      <c r="BZ816" s="22">
        <f t="shared" si="1586"/>
        <v>1.8896437323279922</v>
      </c>
      <c r="CA816" s="22">
        <f t="shared" si="1587"/>
        <v>3.052501413760603</v>
      </c>
      <c r="CB816" s="22">
        <f t="shared" si="1588"/>
        <v>5.8905545340491399</v>
      </c>
      <c r="CC816" s="22">
        <f t="shared" si="1589"/>
        <v>7.1934183304011565</v>
      </c>
      <c r="CD816" s="22">
        <f t="shared" si="1590"/>
        <v>6.4094234977837736</v>
      </c>
      <c r="CE816" s="22">
        <f t="shared" si="1591"/>
        <v>10.221639055326055</v>
      </c>
      <c r="CF816" s="22">
        <f t="shared" si="1592"/>
        <v>11.395563767359116</v>
      </c>
      <c r="CG816" s="22">
        <f t="shared" si="1593"/>
        <v>7.7009891336820608</v>
      </c>
      <c r="CH816" s="22">
        <f t="shared" si="1594"/>
        <v>3.9571681050482441</v>
      </c>
      <c r="CI816" s="22">
        <f t="shared" si="1595"/>
        <v>2.4949962553096605</v>
      </c>
      <c r="CJ816" s="22">
        <f t="shared" si="1596"/>
        <v>1.8086132998464317</v>
      </c>
      <c r="CK816" s="22">
        <f t="shared" si="1597"/>
        <v>2.1143499171499229</v>
      </c>
    </row>
    <row r="817" spans="1:89" x14ac:dyDescent="0.25">
      <c r="A817" t="str">
        <f>VLOOKUP($C817,'Tech Pallet'!$A:$J,10,0)</f>
        <v>PIC</v>
      </c>
      <c r="B817" s="30" t="str">
        <f>VLOOKUP(C817,'Tech Pallet'!A:I,3,0)</f>
        <v>2.4 Gal</v>
      </c>
      <c r="C817" s="12">
        <f>VLOOKUP($D817,'DU -UCC'!B:C,2,0)</f>
        <v>62689431</v>
      </c>
      <c r="D817" s="94">
        <v>10076840004123</v>
      </c>
      <c r="E817" s="95" t="s">
        <v>449</v>
      </c>
      <c r="S817" s="95">
        <v>535</v>
      </c>
      <c r="T817" s="95">
        <v>307</v>
      </c>
      <c r="U817" s="95">
        <v>1151.1785771502207</v>
      </c>
      <c r="V817" s="95">
        <v>1148.2055236319961</v>
      </c>
      <c r="W817" s="95">
        <v>966.64368758750788</v>
      </c>
      <c r="X817" s="95">
        <v>1399.4877517714137</v>
      </c>
      <c r="Y817" s="95">
        <v>2016.7255260746185</v>
      </c>
      <c r="Z817" s="95">
        <v>1252.0536323320384</v>
      </c>
      <c r="AA817" s="95">
        <v>495.46706545798514</v>
      </c>
      <c r="AB817" s="95">
        <v>450.27150767029974</v>
      </c>
      <c r="AC817" s="95">
        <v>242.23135439109819</v>
      </c>
      <c r="AD817" s="95">
        <v>356.46421731580443</v>
      </c>
      <c r="AE817" s="23">
        <f t="shared" si="1541"/>
        <v>10320.728843382984</v>
      </c>
      <c r="AF817">
        <f>VLOOKUP($C817,'Tech Pallet'!$A:$I,9,0)</f>
        <v>125</v>
      </c>
      <c r="AG817">
        <f>VLOOKUP($C817,'Tech Pallet'!$A:$H,8,0)</f>
        <v>9.0850000000000011E-3</v>
      </c>
      <c r="AH817" s="25">
        <f t="shared" si="1542"/>
        <v>0</v>
      </c>
      <c r="AI817" s="25">
        <f t="shared" si="1543"/>
        <v>10320.728843382984</v>
      </c>
      <c r="AJ817" s="8">
        <f t="shared" si="1544"/>
        <v>0</v>
      </c>
      <c r="AK817" s="21">
        <f t="shared" si="1545"/>
        <v>0</v>
      </c>
      <c r="AL817" s="20">
        <f t="shared" si="1546"/>
        <v>82.56583074706387</v>
      </c>
      <c r="AM817" s="21">
        <f t="shared" si="1547"/>
        <v>0</v>
      </c>
      <c r="AN817" s="21">
        <f t="shared" si="1548"/>
        <v>0</v>
      </c>
      <c r="AO817" s="21">
        <f t="shared" si="1549"/>
        <v>0</v>
      </c>
      <c r="AP817" s="21">
        <f t="shared" si="1550"/>
        <v>0</v>
      </c>
      <c r="AQ817" s="21">
        <f t="shared" si="1551"/>
        <v>0</v>
      </c>
      <c r="AR817" s="21">
        <f t="shared" si="1552"/>
        <v>0</v>
      </c>
      <c r="AS817" s="21">
        <f t="shared" si="1553"/>
        <v>0</v>
      </c>
      <c r="AT817" s="21">
        <f t="shared" si="1554"/>
        <v>0</v>
      </c>
      <c r="AU817" s="21">
        <f t="shared" si="1555"/>
        <v>0</v>
      </c>
      <c r="AV817" s="21">
        <f t="shared" si="1556"/>
        <v>0</v>
      </c>
      <c r="AW817" s="21">
        <f t="shared" si="1557"/>
        <v>0</v>
      </c>
      <c r="AX817" s="21">
        <f t="shared" si="1558"/>
        <v>0</v>
      </c>
      <c r="AY817" s="21">
        <f t="shared" si="1559"/>
        <v>4.28</v>
      </c>
      <c r="AZ817" s="21">
        <f t="shared" si="1560"/>
        <v>2.456</v>
      </c>
      <c r="BA817" s="21">
        <f t="shared" si="1561"/>
        <v>9.2094286172017661</v>
      </c>
      <c r="BB817" s="21">
        <f t="shared" si="1562"/>
        <v>9.185644189055969</v>
      </c>
      <c r="BC817" s="21">
        <f t="shared" si="1563"/>
        <v>7.7331495007000628</v>
      </c>
      <c r="BD817" s="21">
        <f t="shared" si="1564"/>
        <v>11.19590201417131</v>
      </c>
      <c r="BE817" s="21">
        <f t="shared" si="1565"/>
        <v>16.133804208596949</v>
      </c>
      <c r="BF817" s="21">
        <f t="shared" si="1566"/>
        <v>10.016429058656307</v>
      </c>
      <c r="BG817" s="21">
        <f t="shared" si="1567"/>
        <v>3.9637365236638811</v>
      </c>
      <c r="BH817" s="21">
        <f t="shared" si="1568"/>
        <v>3.6021720613623978</v>
      </c>
      <c r="BI817" s="21">
        <f t="shared" si="1569"/>
        <v>1.9378508351287855</v>
      </c>
      <c r="BJ817" s="21">
        <f t="shared" si="1570"/>
        <v>2.8517137385264353</v>
      </c>
      <c r="BK817" s="17">
        <f t="shared" si="1571"/>
        <v>0</v>
      </c>
      <c r="BL817" s="22">
        <f t="shared" si="1572"/>
        <v>0</v>
      </c>
      <c r="BM817" s="22">
        <f t="shared" si="1573"/>
        <v>93.763821542134423</v>
      </c>
      <c r="BN817" s="22">
        <f t="shared" si="1574"/>
        <v>0</v>
      </c>
      <c r="BO817" s="22">
        <f t="shared" si="1575"/>
        <v>0</v>
      </c>
      <c r="BP817" s="22">
        <f t="shared" si="1576"/>
        <v>0</v>
      </c>
      <c r="BQ817" s="22">
        <f t="shared" si="1577"/>
        <v>0</v>
      </c>
      <c r="BR817" s="22">
        <f t="shared" si="1578"/>
        <v>0</v>
      </c>
      <c r="BS817" s="22">
        <f t="shared" si="1579"/>
        <v>0</v>
      </c>
      <c r="BT817" s="22">
        <f t="shared" si="1580"/>
        <v>0</v>
      </c>
      <c r="BU817" s="22">
        <f t="shared" si="1581"/>
        <v>0</v>
      </c>
      <c r="BV817" s="22">
        <f t="shared" si="1582"/>
        <v>0</v>
      </c>
      <c r="BW817" s="22">
        <f t="shared" si="1583"/>
        <v>0</v>
      </c>
      <c r="BX817" s="22">
        <f t="shared" si="1584"/>
        <v>0</v>
      </c>
      <c r="BY817" s="22">
        <f t="shared" si="1585"/>
        <v>0</v>
      </c>
      <c r="BZ817" s="22">
        <f t="shared" si="1586"/>
        <v>4.860475000000001</v>
      </c>
      <c r="CA817" s="22">
        <f t="shared" si="1587"/>
        <v>2.7890950000000005</v>
      </c>
      <c r="CB817" s="22">
        <f t="shared" si="1588"/>
        <v>10.458457373409756</v>
      </c>
      <c r="CC817" s="22">
        <f t="shared" si="1589"/>
        <v>10.431447182196687</v>
      </c>
      <c r="CD817" s="22">
        <f t="shared" si="1590"/>
        <v>8.7819579017325093</v>
      </c>
      <c r="CE817" s="22">
        <f t="shared" si="1591"/>
        <v>12.714346224843295</v>
      </c>
      <c r="CF817" s="22">
        <f t="shared" si="1592"/>
        <v>18.32195140438791</v>
      </c>
      <c r="CG817" s="22">
        <f t="shared" si="1593"/>
        <v>11.374907249736571</v>
      </c>
      <c r="CH817" s="22">
        <f t="shared" si="1594"/>
        <v>4.5013182896857957</v>
      </c>
      <c r="CI817" s="22">
        <f t="shared" si="1595"/>
        <v>4.0907166471846734</v>
      </c>
      <c r="CJ817" s="22">
        <f t="shared" si="1596"/>
        <v>2.2006718546431272</v>
      </c>
      <c r="CK817" s="22">
        <f t="shared" si="1597"/>
        <v>3.2384774143140835</v>
      </c>
    </row>
    <row r="818" spans="1:89" x14ac:dyDescent="0.25">
      <c r="A818" t="str">
        <f>VLOOKUP($C818,'Tech Pallet'!$A:$J,10,0)</f>
        <v>PIC</v>
      </c>
      <c r="B818" s="30" t="str">
        <f>VLOOKUP(C818,'Tech Pallet'!A:I,3,0)</f>
        <v>BJ PTS</v>
      </c>
      <c r="C818" s="12">
        <f>VLOOKUP($D818,'DU -UCC'!B:C,2,0)</f>
        <v>69986510</v>
      </c>
      <c r="D818" s="94">
        <v>10076840002563</v>
      </c>
      <c r="E818" s="95" t="s">
        <v>450</v>
      </c>
      <c r="S818" s="95">
        <v>0</v>
      </c>
      <c r="T818" s="95">
        <v>0</v>
      </c>
      <c r="U818" s="95">
        <v>0</v>
      </c>
      <c r="V818" s="95">
        <v>0</v>
      </c>
      <c r="W818" s="95">
        <v>0</v>
      </c>
      <c r="X818" s="95">
        <v>0</v>
      </c>
      <c r="Y818" s="95">
        <v>0</v>
      </c>
      <c r="Z818" s="95">
        <v>0</v>
      </c>
      <c r="AA818" s="95">
        <v>0</v>
      </c>
      <c r="AB818" s="95">
        <v>0</v>
      </c>
      <c r="AC818" s="95">
        <v>0</v>
      </c>
      <c r="AD818" s="95">
        <v>0</v>
      </c>
      <c r="AE818" s="23">
        <f t="shared" si="1541"/>
        <v>0</v>
      </c>
      <c r="AF818">
        <f>VLOOKUP($C818,'Tech Pallet'!$A:$I,9,0)</f>
        <v>240</v>
      </c>
      <c r="AG818">
        <f>VLOOKUP($C818,'Tech Pallet'!$A:$H,8,0)</f>
        <v>3.7839999999999996E-3</v>
      </c>
      <c r="AH818" s="25">
        <f t="shared" si="1542"/>
        <v>0</v>
      </c>
      <c r="AI818" s="25">
        <f t="shared" si="1543"/>
        <v>0</v>
      </c>
      <c r="AJ818" s="8">
        <f t="shared" si="1544"/>
        <v>0</v>
      </c>
      <c r="AK818" s="21">
        <f t="shared" si="1545"/>
        <v>0</v>
      </c>
      <c r="AL818" s="20">
        <f t="shared" si="1546"/>
        <v>0</v>
      </c>
      <c r="AM818" s="21">
        <f t="shared" si="1547"/>
        <v>0</v>
      </c>
      <c r="AN818" s="21">
        <f t="shared" si="1548"/>
        <v>0</v>
      </c>
      <c r="AO818" s="21">
        <f t="shared" si="1549"/>
        <v>0</v>
      </c>
      <c r="AP818" s="21">
        <f t="shared" si="1550"/>
        <v>0</v>
      </c>
      <c r="AQ818" s="21">
        <f t="shared" si="1551"/>
        <v>0</v>
      </c>
      <c r="AR818" s="21">
        <f t="shared" si="1552"/>
        <v>0</v>
      </c>
      <c r="AS818" s="21">
        <f t="shared" si="1553"/>
        <v>0</v>
      </c>
      <c r="AT818" s="21">
        <f t="shared" si="1554"/>
        <v>0</v>
      </c>
      <c r="AU818" s="21">
        <f t="shared" si="1555"/>
        <v>0</v>
      </c>
      <c r="AV818" s="21">
        <f t="shared" si="1556"/>
        <v>0</v>
      </c>
      <c r="AW818" s="21">
        <f t="shared" si="1557"/>
        <v>0</v>
      </c>
      <c r="AX818" s="21">
        <f t="shared" si="1558"/>
        <v>0</v>
      </c>
      <c r="AY818" s="21">
        <f t="shared" si="1559"/>
        <v>0</v>
      </c>
      <c r="AZ818" s="21">
        <f t="shared" si="1560"/>
        <v>0</v>
      </c>
      <c r="BA818" s="21">
        <f t="shared" si="1561"/>
        <v>0</v>
      </c>
      <c r="BB818" s="21">
        <f t="shared" si="1562"/>
        <v>0</v>
      </c>
      <c r="BC818" s="21">
        <f t="shared" si="1563"/>
        <v>0</v>
      </c>
      <c r="BD818" s="21">
        <f t="shared" si="1564"/>
        <v>0</v>
      </c>
      <c r="BE818" s="21">
        <f t="shared" si="1565"/>
        <v>0</v>
      </c>
      <c r="BF818" s="21">
        <f t="shared" si="1566"/>
        <v>0</v>
      </c>
      <c r="BG818" s="21">
        <f t="shared" si="1567"/>
        <v>0</v>
      </c>
      <c r="BH818" s="21">
        <f t="shared" si="1568"/>
        <v>0</v>
      </c>
      <c r="BI818" s="21">
        <f t="shared" si="1569"/>
        <v>0</v>
      </c>
      <c r="BJ818" s="21">
        <f t="shared" si="1570"/>
        <v>0</v>
      </c>
      <c r="BK818" s="17">
        <f t="shared" si="1571"/>
        <v>0</v>
      </c>
      <c r="BL818" s="22">
        <f t="shared" si="1572"/>
        <v>0</v>
      </c>
      <c r="BM818" s="22">
        <f t="shared" si="1573"/>
        <v>0</v>
      </c>
      <c r="BN818" s="22">
        <f t="shared" si="1574"/>
        <v>0</v>
      </c>
      <c r="BO818" s="22">
        <f t="shared" si="1575"/>
        <v>0</v>
      </c>
      <c r="BP818" s="22">
        <f t="shared" si="1576"/>
        <v>0</v>
      </c>
      <c r="BQ818" s="22">
        <f t="shared" si="1577"/>
        <v>0</v>
      </c>
      <c r="BR818" s="22">
        <f t="shared" si="1578"/>
        <v>0</v>
      </c>
      <c r="BS818" s="22">
        <f t="shared" si="1579"/>
        <v>0</v>
      </c>
      <c r="BT818" s="22">
        <f t="shared" si="1580"/>
        <v>0</v>
      </c>
      <c r="BU818" s="22">
        <f t="shared" si="1581"/>
        <v>0</v>
      </c>
      <c r="BV818" s="22">
        <f t="shared" si="1582"/>
        <v>0</v>
      </c>
      <c r="BW818" s="22">
        <f t="shared" si="1583"/>
        <v>0</v>
      </c>
      <c r="BX818" s="22">
        <f t="shared" si="1584"/>
        <v>0</v>
      </c>
      <c r="BY818" s="22">
        <f t="shared" si="1585"/>
        <v>0</v>
      </c>
      <c r="BZ818" s="22">
        <f t="shared" si="1586"/>
        <v>0</v>
      </c>
      <c r="CA818" s="22">
        <f t="shared" si="1587"/>
        <v>0</v>
      </c>
      <c r="CB818" s="22">
        <f t="shared" si="1588"/>
        <v>0</v>
      </c>
      <c r="CC818" s="22">
        <f t="shared" si="1589"/>
        <v>0</v>
      </c>
      <c r="CD818" s="22">
        <f t="shared" si="1590"/>
        <v>0</v>
      </c>
      <c r="CE818" s="22">
        <f t="shared" si="1591"/>
        <v>0</v>
      </c>
      <c r="CF818" s="22">
        <f t="shared" si="1592"/>
        <v>0</v>
      </c>
      <c r="CG818" s="22">
        <f t="shared" si="1593"/>
        <v>0</v>
      </c>
      <c r="CH818" s="22">
        <f t="shared" si="1594"/>
        <v>0</v>
      </c>
      <c r="CI818" s="22">
        <f t="shared" si="1595"/>
        <v>0</v>
      </c>
      <c r="CJ818" s="22">
        <f t="shared" si="1596"/>
        <v>0</v>
      </c>
      <c r="CK818" s="22">
        <f t="shared" si="1597"/>
        <v>0</v>
      </c>
    </row>
    <row r="819" spans="1:89" x14ac:dyDescent="0.25">
      <c r="A819" t="str">
        <f>VLOOKUP($C819,'Tech Pallet'!$A:$J,10,0)</f>
        <v>PIC</v>
      </c>
      <c r="B819" s="30" t="str">
        <f>VLOOKUP(C819,'Tech Pallet'!A:I,3,0)</f>
        <v>2.4 Gal</v>
      </c>
      <c r="C819" s="12">
        <f>VLOOKUP($D819,'DU -UCC'!B:C,2,0)</f>
        <v>64799252</v>
      </c>
      <c r="D819" s="94">
        <v>10076840004420</v>
      </c>
      <c r="E819" s="95" t="s">
        <v>451</v>
      </c>
      <c r="S819" s="95">
        <v>109</v>
      </c>
      <c r="T819" s="95">
        <v>159</v>
      </c>
      <c r="U819" s="95">
        <v>365.24463484187135</v>
      </c>
      <c r="V819" s="95">
        <v>316.42474704042064</v>
      </c>
      <c r="W819" s="95">
        <v>250.35765890353088</v>
      </c>
      <c r="X819" s="95">
        <v>500.9060022101628</v>
      </c>
      <c r="Y819" s="95">
        <v>514.44133903204647</v>
      </c>
      <c r="Z819" s="95">
        <v>353.95565637358766</v>
      </c>
      <c r="AA819" s="95">
        <v>140.55174790621737</v>
      </c>
      <c r="AB819" s="95">
        <v>147.72255428176234</v>
      </c>
      <c r="AC819" s="95">
        <v>66.484509993606054</v>
      </c>
      <c r="AD819" s="95">
        <v>83.844425598334325</v>
      </c>
      <c r="AE819" s="23">
        <f t="shared" si="1541"/>
        <v>3007.9332761815404</v>
      </c>
      <c r="AF819">
        <f>VLOOKUP($C819,'Tech Pallet'!$A:$I,9,0)</f>
        <v>125</v>
      </c>
      <c r="AG819">
        <f>VLOOKUP($C819,'Tech Pallet'!$A:$H,8,0)</f>
        <v>9.0850000000000011E-3</v>
      </c>
      <c r="AH819" s="25">
        <f t="shared" si="1542"/>
        <v>0</v>
      </c>
      <c r="AI819" s="25">
        <f t="shared" si="1543"/>
        <v>3007.9332761815404</v>
      </c>
      <c r="AJ819" s="8">
        <f t="shared" si="1544"/>
        <v>0</v>
      </c>
      <c r="AK819" s="21">
        <f t="shared" si="1545"/>
        <v>0</v>
      </c>
      <c r="AL819" s="20">
        <f t="shared" si="1546"/>
        <v>24.063466209452322</v>
      </c>
      <c r="AM819" s="21">
        <f t="shared" si="1547"/>
        <v>0</v>
      </c>
      <c r="AN819" s="21">
        <f t="shared" si="1548"/>
        <v>0</v>
      </c>
      <c r="AO819" s="21">
        <f t="shared" si="1549"/>
        <v>0</v>
      </c>
      <c r="AP819" s="21">
        <f t="shared" si="1550"/>
        <v>0</v>
      </c>
      <c r="AQ819" s="21">
        <f t="shared" si="1551"/>
        <v>0</v>
      </c>
      <c r="AR819" s="21">
        <f t="shared" si="1552"/>
        <v>0</v>
      </c>
      <c r="AS819" s="21">
        <f t="shared" si="1553"/>
        <v>0</v>
      </c>
      <c r="AT819" s="21">
        <f t="shared" si="1554"/>
        <v>0</v>
      </c>
      <c r="AU819" s="21">
        <f t="shared" si="1555"/>
        <v>0</v>
      </c>
      <c r="AV819" s="21">
        <f t="shared" si="1556"/>
        <v>0</v>
      </c>
      <c r="AW819" s="21">
        <f t="shared" si="1557"/>
        <v>0</v>
      </c>
      <c r="AX819" s="21">
        <f t="shared" si="1558"/>
        <v>0</v>
      </c>
      <c r="AY819" s="21">
        <f t="shared" si="1559"/>
        <v>0.872</v>
      </c>
      <c r="AZ819" s="21">
        <f t="shared" si="1560"/>
        <v>1.272</v>
      </c>
      <c r="BA819" s="21">
        <f t="shared" si="1561"/>
        <v>2.9219570787349709</v>
      </c>
      <c r="BB819" s="21">
        <f t="shared" si="1562"/>
        <v>2.5313979763233649</v>
      </c>
      <c r="BC819" s="21">
        <f t="shared" si="1563"/>
        <v>2.0028612712282472</v>
      </c>
      <c r="BD819" s="21">
        <f t="shared" si="1564"/>
        <v>4.0072480176813023</v>
      </c>
      <c r="BE819" s="21">
        <f t="shared" si="1565"/>
        <v>4.1155307122563718</v>
      </c>
      <c r="BF819" s="21">
        <f t="shared" si="1566"/>
        <v>2.8316452509887013</v>
      </c>
      <c r="BG819" s="21">
        <f t="shared" si="1567"/>
        <v>1.1244139832497391</v>
      </c>
      <c r="BH819" s="21">
        <f t="shared" si="1568"/>
        <v>1.1817804342540987</v>
      </c>
      <c r="BI819" s="21">
        <f t="shared" si="1569"/>
        <v>0.53187607994884845</v>
      </c>
      <c r="BJ819" s="21">
        <f t="shared" si="1570"/>
        <v>0.67075540478667461</v>
      </c>
      <c r="BK819" s="17">
        <f t="shared" si="1571"/>
        <v>0</v>
      </c>
      <c r="BL819" s="22">
        <f t="shared" si="1572"/>
        <v>0</v>
      </c>
      <c r="BM819" s="22">
        <f t="shared" si="1573"/>
        <v>27.327073814109298</v>
      </c>
      <c r="BN819" s="22">
        <f t="shared" si="1574"/>
        <v>0</v>
      </c>
      <c r="BO819" s="22">
        <f t="shared" si="1575"/>
        <v>0</v>
      </c>
      <c r="BP819" s="22">
        <f t="shared" si="1576"/>
        <v>0</v>
      </c>
      <c r="BQ819" s="22">
        <f t="shared" si="1577"/>
        <v>0</v>
      </c>
      <c r="BR819" s="22">
        <f t="shared" si="1578"/>
        <v>0</v>
      </c>
      <c r="BS819" s="22">
        <f t="shared" si="1579"/>
        <v>0</v>
      </c>
      <c r="BT819" s="22">
        <f t="shared" si="1580"/>
        <v>0</v>
      </c>
      <c r="BU819" s="22">
        <f t="shared" si="1581"/>
        <v>0</v>
      </c>
      <c r="BV819" s="22">
        <f t="shared" si="1582"/>
        <v>0</v>
      </c>
      <c r="BW819" s="22">
        <f t="shared" si="1583"/>
        <v>0</v>
      </c>
      <c r="BX819" s="22">
        <f t="shared" si="1584"/>
        <v>0</v>
      </c>
      <c r="BY819" s="22">
        <f t="shared" si="1585"/>
        <v>0</v>
      </c>
      <c r="BZ819" s="22">
        <f t="shared" si="1586"/>
        <v>0.99026500000000006</v>
      </c>
      <c r="CA819" s="22">
        <f t="shared" si="1587"/>
        <v>1.4445150000000002</v>
      </c>
      <c r="CB819" s="22">
        <f t="shared" si="1588"/>
        <v>3.3182475075384015</v>
      </c>
      <c r="CC819" s="22">
        <f t="shared" si="1589"/>
        <v>2.8747188268622219</v>
      </c>
      <c r="CD819" s="22">
        <f t="shared" si="1590"/>
        <v>2.2744993311385784</v>
      </c>
      <c r="CE819" s="22">
        <f t="shared" si="1591"/>
        <v>4.5507310300793291</v>
      </c>
      <c r="CF819" s="22">
        <f t="shared" si="1592"/>
        <v>4.6736995651061424</v>
      </c>
      <c r="CG819" s="22">
        <f t="shared" si="1593"/>
        <v>3.2156871381540442</v>
      </c>
      <c r="CH819" s="22">
        <f t="shared" si="1594"/>
        <v>1.2769126297279849</v>
      </c>
      <c r="CI819" s="22">
        <f t="shared" si="1595"/>
        <v>1.342059405649811</v>
      </c>
      <c r="CJ819" s="22">
        <f t="shared" si="1596"/>
        <v>0.60401177329191102</v>
      </c>
      <c r="CK819" s="22">
        <f t="shared" si="1597"/>
        <v>0.76172660656086744</v>
      </c>
    </row>
    <row r="820" spans="1:89" x14ac:dyDescent="0.25">
      <c r="A820" t="str">
        <f>VLOOKUP($C820,'Tech Pallet'!$A:$J,10,0)</f>
        <v>PIC</v>
      </c>
      <c r="B820" s="30" t="str">
        <f>VLOOKUP(C820,'Tech Pallet'!A:I,3,0)</f>
        <v>PTS</v>
      </c>
      <c r="C820" s="12">
        <f>VLOOKUP($D820,'DU -UCC'!B:C,2,0)</f>
        <v>69979085</v>
      </c>
      <c r="D820" s="94">
        <v>10077567003741</v>
      </c>
      <c r="E820" s="95" t="s">
        <v>452</v>
      </c>
      <c r="S820" s="95">
        <v>0</v>
      </c>
      <c r="T820" s="95">
        <v>0</v>
      </c>
      <c r="U820" s="95">
        <v>0</v>
      </c>
      <c r="V820" s="95">
        <v>0</v>
      </c>
      <c r="W820" s="95">
        <v>0</v>
      </c>
      <c r="X820" s="95">
        <v>0</v>
      </c>
      <c r="Y820" s="95">
        <v>0</v>
      </c>
      <c r="Z820" s="95">
        <v>0</v>
      </c>
      <c r="AA820" s="95">
        <v>0</v>
      </c>
      <c r="AB820" s="95">
        <v>0</v>
      </c>
      <c r="AC820" s="95">
        <v>0</v>
      </c>
      <c r="AD820" s="95">
        <v>0</v>
      </c>
      <c r="AE820" s="23">
        <f t="shared" si="1541"/>
        <v>0</v>
      </c>
      <c r="AF820">
        <f>VLOOKUP($C820,'Tech Pallet'!$A:$I,9,0)</f>
        <v>240</v>
      </c>
      <c r="AG820">
        <f>VLOOKUP($C820,'Tech Pallet'!$A:$H,8,0)</f>
        <v>3.7839999999999996E-3</v>
      </c>
      <c r="AH820" s="25">
        <f t="shared" si="1542"/>
        <v>0</v>
      </c>
      <c r="AI820" s="25">
        <f t="shared" si="1543"/>
        <v>0</v>
      </c>
      <c r="AJ820" s="8">
        <f t="shared" si="1544"/>
        <v>0</v>
      </c>
      <c r="AK820" s="21">
        <f t="shared" si="1545"/>
        <v>0</v>
      </c>
      <c r="AL820" s="20">
        <f t="shared" si="1546"/>
        <v>0</v>
      </c>
      <c r="AM820" s="21">
        <f t="shared" si="1547"/>
        <v>0</v>
      </c>
      <c r="AN820" s="21">
        <f t="shared" si="1548"/>
        <v>0</v>
      </c>
      <c r="AO820" s="21">
        <f t="shared" si="1549"/>
        <v>0</v>
      </c>
      <c r="AP820" s="21">
        <f t="shared" si="1550"/>
        <v>0</v>
      </c>
      <c r="AQ820" s="21">
        <f t="shared" si="1551"/>
        <v>0</v>
      </c>
      <c r="AR820" s="21">
        <f t="shared" si="1552"/>
        <v>0</v>
      </c>
      <c r="AS820" s="21">
        <f t="shared" si="1553"/>
        <v>0</v>
      </c>
      <c r="AT820" s="21">
        <f t="shared" si="1554"/>
        <v>0</v>
      </c>
      <c r="AU820" s="21">
        <f t="shared" si="1555"/>
        <v>0</v>
      </c>
      <c r="AV820" s="21">
        <f t="shared" si="1556"/>
        <v>0</v>
      </c>
      <c r="AW820" s="21">
        <f t="shared" si="1557"/>
        <v>0</v>
      </c>
      <c r="AX820" s="21">
        <f t="shared" si="1558"/>
        <v>0</v>
      </c>
      <c r="AY820" s="21">
        <f t="shared" si="1559"/>
        <v>0</v>
      </c>
      <c r="AZ820" s="21">
        <f t="shared" si="1560"/>
        <v>0</v>
      </c>
      <c r="BA820" s="21">
        <f t="shared" si="1561"/>
        <v>0</v>
      </c>
      <c r="BB820" s="21">
        <f t="shared" si="1562"/>
        <v>0</v>
      </c>
      <c r="BC820" s="21">
        <f t="shared" si="1563"/>
        <v>0</v>
      </c>
      <c r="BD820" s="21">
        <f t="shared" si="1564"/>
        <v>0</v>
      </c>
      <c r="BE820" s="21">
        <f t="shared" si="1565"/>
        <v>0</v>
      </c>
      <c r="BF820" s="21">
        <f t="shared" si="1566"/>
        <v>0</v>
      </c>
      <c r="BG820" s="21">
        <f t="shared" si="1567"/>
        <v>0</v>
      </c>
      <c r="BH820" s="21">
        <f t="shared" si="1568"/>
        <v>0</v>
      </c>
      <c r="BI820" s="21">
        <f t="shared" si="1569"/>
        <v>0</v>
      </c>
      <c r="BJ820" s="21">
        <f t="shared" si="1570"/>
        <v>0</v>
      </c>
      <c r="BK820" s="17">
        <f t="shared" si="1571"/>
        <v>0</v>
      </c>
      <c r="BL820" s="22">
        <f t="shared" si="1572"/>
        <v>0</v>
      </c>
      <c r="BM820" s="22">
        <f t="shared" si="1573"/>
        <v>0</v>
      </c>
      <c r="BN820" s="22">
        <f t="shared" si="1574"/>
        <v>0</v>
      </c>
      <c r="BO820" s="22">
        <f t="shared" si="1575"/>
        <v>0</v>
      </c>
      <c r="BP820" s="22">
        <f t="shared" si="1576"/>
        <v>0</v>
      </c>
      <c r="BQ820" s="22">
        <f t="shared" si="1577"/>
        <v>0</v>
      </c>
      <c r="BR820" s="22">
        <f t="shared" si="1578"/>
        <v>0</v>
      </c>
      <c r="BS820" s="22">
        <f t="shared" si="1579"/>
        <v>0</v>
      </c>
      <c r="BT820" s="22">
        <f t="shared" si="1580"/>
        <v>0</v>
      </c>
      <c r="BU820" s="22">
        <f t="shared" si="1581"/>
        <v>0</v>
      </c>
      <c r="BV820" s="22">
        <f t="shared" si="1582"/>
        <v>0</v>
      </c>
      <c r="BW820" s="22">
        <f t="shared" si="1583"/>
        <v>0</v>
      </c>
      <c r="BX820" s="22">
        <f t="shared" si="1584"/>
        <v>0</v>
      </c>
      <c r="BY820" s="22">
        <f t="shared" si="1585"/>
        <v>0</v>
      </c>
      <c r="BZ820" s="22">
        <f t="shared" si="1586"/>
        <v>0</v>
      </c>
      <c r="CA820" s="22">
        <f t="shared" si="1587"/>
        <v>0</v>
      </c>
      <c r="CB820" s="22">
        <f t="shared" si="1588"/>
        <v>0</v>
      </c>
      <c r="CC820" s="22">
        <f t="shared" si="1589"/>
        <v>0</v>
      </c>
      <c r="CD820" s="22">
        <f t="shared" si="1590"/>
        <v>0</v>
      </c>
      <c r="CE820" s="22">
        <f t="shared" si="1591"/>
        <v>0</v>
      </c>
      <c r="CF820" s="22">
        <f t="shared" si="1592"/>
        <v>0</v>
      </c>
      <c r="CG820" s="22">
        <f t="shared" si="1593"/>
        <v>0</v>
      </c>
      <c r="CH820" s="22">
        <f t="shared" si="1594"/>
        <v>0</v>
      </c>
      <c r="CI820" s="22">
        <f t="shared" si="1595"/>
        <v>0</v>
      </c>
      <c r="CJ820" s="22">
        <f t="shared" si="1596"/>
        <v>0</v>
      </c>
      <c r="CK820" s="22">
        <f t="shared" si="1597"/>
        <v>0</v>
      </c>
    </row>
    <row r="821" spans="1:89" x14ac:dyDescent="0.25">
      <c r="A821" t="str">
        <f>VLOOKUP($C821,'Tech Pallet'!$A:$J,10,0)</f>
        <v>NOV</v>
      </c>
      <c r="B821" s="30" t="str">
        <f>VLOOKUP(C821,'Tech Pallet'!A:I,3,0)</f>
        <v>B&amp;J Cups</v>
      </c>
      <c r="C821" s="12">
        <f>VLOOKUP($D821,'DU -UCC'!B:C,2,0)</f>
        <v>64343704</v>
      </c>
      <c r="D821" s="94">
        <v>10076840004253</v>
      </c>
      <c r="E821" s="95" t="s">
        <v>453</v>
      </c>
      <c r="S821" s="95">
        <v>490</v>
      </c>
      <c r="T821" s="95">
        <v>192</v>
      </c>
      <c r="U821" s="95">
        <v>294.72000000000003</v>
      </c>
      <c r="V821" s="95">
        <v>387.73</v>
      </c>
      <c r="W821" s="95">
        <v>343</v>
      </c>
      <c r="X821" s="95">
        <v>289.42</v>
      </c>
      <c r="Y821" s="95">
        <v>239.86</v>
      </c>
      <c r="Z821" s="95">
        <v>468.84</v>
      </c>
      <c r="AA821" s="95">
        <v>315.3</v>
      </c>
      <c r="AB821" s="95">
        <v>225.02</v>
      </c>
      <c r="AC821" s="95">
        <v>158.72999999999999</v>
      </c>
      <c r="AD821" s="95">
        <v>148.84</v>
      </c>
      <c r="AE821" s="23">
        <f t="shared" si="1541"/>
        <v>3553.4600000000005</v>
      </c>
      <c r="AF821">
        <f>VLOOKUP($C821,'Tech Pallet'!$A:$I,9,0)</f>
        <v>50</v>
      </c>
      <c r="AG821">
        <f>VLOOKUP($C821,'Tech Pallet'!$A:$H,8,0)</f>
        <v>1.2960000000000001E-2</v>
      </c>
      <c r="AH821" s="25">
        <f t="shared" si="1542"/>
        <v>0</v>
      </c>
      <c r="AI821" s="25">
        <f t="shared" si="1543"/>
        <v>3553.4600000000005</v>
      </c>
      <c r="AJ821" s="8">
        <f t="shared" si="1544"/>
        <v>0</v>
      </c>
      <c r="AK821" s="21">
        <f t="shared" si="1545"/>
        <v>0</v>
      </c>
      <c r="AL821" s="20">
        <f t="shared" si="1546"/>
        <v>71.069200000000009</v>
      </c>
      <c r="AM821" s="21">
        <f t="shared" si="1547"/>
        <v>0</v>
      </c>
      <c r="AN821" s="21">
        <f t="shared" si="1548"/>
        <v>0</v>
      </c>
      <c r="AO821" s="21">
        <f t="shared" si="1549"/>
        <v>0</v>
      </c>
      <c r="AP821" s="21">
        <f t="shared" si="1550"/>
        <v>0</v>
      </c>
      <c r="AQ821" s="21">
        <f t="shared" si="1551"/>
        <v>0</v>
      </c>
      <c r="AR821" s="21">
        <f t="shared" si="1552"/>
        <v>0</v>
      </c>
      <c r="AS821" s="21">
        <f t="shared" si="1553"/>
        <v>0</v>
      </c>
      <c r="AT821" s="21">
        <f t="shared" si="1554"/>
        <v>0</v>
      </c>
      <c r="AU821" s="21">
        <f t="shared" si="1555"/>
        <v>0</v>
      </c>
      <c r="AV821" s="21">
        <f t="shared" si="1556"/>
        <v>0</v>
      </c>
      <c r="AW821" s="21">
        <f t="shared" si="1557"/>
        <v>0</v>
      </c>
      <c r="AX821" s="21">
        <f t="shared" si="1558"/>
        <v>0</v>
      </c>
      <c r="AY821" s="21">
        <f t="shared" si="1559"/>
        <v>9.8000000000000007</v>
      </c>
      <c r="AZ821" s="21">
        <f t="shared" si="1560"/>
        <v>3.84</v>
      </c>
      <c r="BA821" s="21">
        <f t="shared" si="1561"/>
        <v>5.894400000000001</v>
      </c>
      <c r="BB821" s="21">
        <f t="shared" si="1562"/>
        <v>7.7545999999999999</v>
      </c>
      <c r="BC821" s="21">
        <f t="shared" si="1563"/>
        <v>6.86</v>
      </c>
      <c r="BD821" s="21">
        <f t="shared" si="1564"/>
        <v>5.7884000000000002</v>
      </c>
      <c r="BE821" s="21">
        <f t="shared" si="1565"/>
        <v>4.7972000000000001</v>
      </c>
      <c r="BF821" s="21">
        <f t="shared" si="1566"/>
        <v>9.3767999999999994</v>
      </c>
      <c r="BG821" s="21">
        <f t="shared" si="1567"/>
        <v>6.306</v>
      </c>
      <c r="BH821" s="21">
        <f t="shared" si="1568"/>
        <v>4.5004</v>
      </c>
      <c r="BI821" s="21">
        <f t="shared" si="1569"/>
        <v>3.1745999999999999</v>
      </c>
      <c r="BJ821" s="21">
        <f t="shared" si="1570"/>
        <v>2.9767999999999999</v>
      </c>
      <c r="BK821" s="17">
        <f t="shared" si="1571"/>
        <v>0</v>
      </c>
      <c r="BL821" s="22">
        <f t="shared" si="1572"/>
        <v>0</v>
      </c>
      <c r="BM821" s="22">
        <f t="shared" si="1573"/>
        <v>46.052841600000008</v>
      </c>
      <c r="BN821" s="22">
        <f t="shared" si="1574"/>
        <v>0</v>
      </c>
      <c r="BO821" s="22">
        <f t="shared" si="1575"/>
        <v>0</v>
      </c>
      <c r="BP821" s="22">
        <f t="shared" si="1576"/>
        <v>0</v>
      </c>
      <c r="BQ821" s="22">
        <f t="shared" si="1577"/>
        <v>0</v>
      </c>
      <c r="BR821" s="22">
        <f t="shared" si="1578"/>
        <v>0</v>
      </c>
      <c r="BS821" s="22">
        <f t="shared" si="1579"/>
        <v>0</v>
      </c>
      <c r="BT821" s="22">
        <f t="shared" si="1580"/>
        <v>0</v>
      </c>
      <c r="BU821" s="22">
        <f t="shared" si="1581"/>
        <v>0</v>
      </c>
      <c r="BV821" s="22">
        <f t="shared" si="1582"/>
        <v>0</v>
      </c>
      <c r="BW821" s="22">
        <f t="shared" si="1583"/>
        <v>0</v>
      </c>
      <c r="BX821" s="22">
        <f t="shared" si="1584"/>
        <v>0</v>
      </c>
      <c r="BY821" s="22">
        <f t="shared" si="1585"/>
        <v>0</v>
      </c>
      <c r="BZ821" s="22">
        <f t="shared" si="1586"/>
        <v>6.3504000000000005</v>
      </c>
      <c r="CA821" s="22">
        <f t="shared" si="1587"/>
        <v>2.4883200000000003</v>
      </c>
      <c r="CB821" s="22">
        <f t="shared" si="1588"/>
        <v>3.8195712000000008</v>
      </c>
      <c r="CC821" s="22">
        <f t="shared" si="1589"/>
        <v>5.0249808000000007</v>
      </c>
      <c r="CD821" s="22">
        <f t="shared" si="1590"/>
        <v>4.4452800000000003</v>
      </c>
      <c r="CE821" s="22">
        <f t="shared" si="1591"/>
        <v>3.7508832000000005</v>
      </c>
      <c r="CF821" s="22">
        <f t="shared" si="1592"/>
        <v>3.1085856000000005</v>
      </c>
      <c r="CG821" s="22">
        <f t="shared" si="1593"/>
        <v>6.0761664</v>
      </c>
      <c r="CH821" s="22">
        <f t="shared" si="1594"/>
        <v>4.0862880000000006</v>
      </c>
      <c r="CI821" s="22">
        <f t="shared" si="1595"/>
        <v>2.9162592000000003</v>
      </c>
      <c r="CJ821" s="22">
        <f t="shared" si="1596"/>
        <v>2.0571408</v>
      </c>
      <c r="CK821" s="22">
        <f t="shared" si="1597"/>
        <v>1.9289664000000002</v>
      </c>
    </row>
    <row r="822" spans="1:89" x14ac:dyDescent="0.25">
      <c r="A822" t="str">
        <f>VLOOKUP($C822,'Tech Pallet'!$A:$J,10,0)</f>
        <v>PIC</v>
      </c>
      <c r="B822" s="30" t="str">
        <f>VLOOKUP(C822,'Tech Pallet'!A:I,3,0)</f>
        <v>2.4 Gal</v>
      </c>
      <c r="C822" s="12">
        <f>VLOOKUP($D822,'DU -UCC'!B:C,2,0)</f>
        <v>64799253</v>
      </c>
      <c r="D822" s="94">
        <v>10076840004437</v>
      </c>
      <c r="E822" s="95" t="s">
        <v>454</v>
      </c>
      <c r="S822" s="95">
        <v>229</v>
      </c>
      <c r="T822" s="95">
        <v>146</v>
      </c>
      <c r="U822" s="95">
        <v>831.94208881329814</v>
      </c>
      <c r="V822" s="95">
        <v>806.864215875887</v>
      </c>
      <c r="W822" s="95">
        <v>798.4237380002894</v>
      </c>
      <c r="X822" s="95">
        <v>1160.0743287514711</v>
      </c>
      <c r="Y822" s="95">
        <v>1236.265750315006</v>
      </c>
      <c r="Z822" s="95">
        <v>969.87662681249537</v>
      </c>
      <c r="AA822" s="95">
        <v>465.36482112430139</v>
      </c>
      <c r="AB822" s="95">
        <v>394.81642574952969</v>
      </c>
      <c r="AC822" s="95">
        <v>197.07440581173907</v>
      </c>
      <c r="AD822" s="95">
        <v>198.91746431177867</v>
      </c>
      <c r="AE822" s="23">
        <f t="shared" si="1541"/>
        <v>7434.6198655657963</v>
      </c>
      <c r="AF822">
        <f>VLOOKUP($C822,'Tech Pallet'!$A:$I,9,0)</f>
        <v>125</v>
      </c>
      <c r="AG822">
        <f>VLOOKUP($C822,'Tech Pallet'!$A:$H,8,0)</f>
        <v>9.0840000000000001E-3</v>
      </c>
      <c r="AH822" s="25">
        <f t="shared" si="1542"/>
        <v>0</v>
      </c>
      <c r="AI822" s="25">
        <f t="shared" si="1543"/>
        <v>7434.6198655657963</v>
      </c>
      <c r="AJ822" s="8">
        <f t="shared" si="1544"/>
        <v>0</v>
      </c>
      <c r="AK822" s="21">
        <f t="shared" si="1545"/>
        <v>0</v>
      </c>
      <c r="AL822" s="20">
        <f t="shared" si="1546"/>
        <v>59.476958924526372</v>
      </c>
      <c r="AM822" s="21">
        <f t="shared" si="1547"/>
        <v>0</v>
      </c>
      <c r="AN822" s="21">
        <f t="shared" si="1548"/>
        <v>0</v>
      </c>
      <c r="AO822" s="21">
        <f t="shared" si="1549"/>
        <v>0</v>
      </c>
      <c r="AP822" s="21">
        <f t="shared" si="1550"/>
        <v>0</v>
      </c>
      <c r="AQ822" s="21">
        <f t="shared" si="1551"/>
        <v>0</v>
      </c>
      <c r="AR822" s="21">
        <f t="shared" si="1552"/>
        <v>0</v>
      </c>
      <c r="AS822" s="21">
        <f t="shared" si="1553"/>
        <v>0</v>
      </c>
      <c r="AT822" s="21">
        <f t="shared" si="1554"/>
        <v>0</v>
      </c>
      <c r="AU822" s="21">
        <f t="shared" si="1555"/>
        <v>0</v>
      </c>
      <c r="AV822" s="21">
        <f t="shared" si="1556"/>
        <v>0</v>
      </c>
      <c r="AW822" s="21">
        <f t="shared" si="1557"/>
        <v>0</v>
      </c>
      <c r="AX822" s="21">
        <f t="shared" si="1558"/>
        <v>0</v>
      </c>
      <c r="AY822" s="21">
        <f t="shared" si="1559"/>
        <v>1.8320000000000001</v>
      </c>
      <c r="AZ822" s="21">
        <f t="shared" si="1560"/>
        <v>1.1679999999999999</v>
      </c>
      <c r="BA822" s="21">
        <f t="shared" si="1561"/>
        <v>6.655536710506385</v>
      </c>
      <c r="BB822" s="21">
        <f t="shared" si="1562"/>
        <v>6.4549137270070958</v>
      </c>
      <c r="BC822" s="21">
        <f t="shared" si="1563"/>
        <v>6.3873899040023154</v>
      </c>
      <c r="BD822" s="21">
        <f t="shared" si="1564"/>
        <v>9.2805946300117679</v>
      </c>
      <c r="BE822" s="21">
        <f t="shared" si="1565"/>
        <v>9.8901260025200486</v>
      </c>
      <c r="BF822" s="21">
        <f t="shared" si="1566"/>
        <v>7.7590130144999634</v>
      </c>
      <c r="BG822" s="21">
        <f t="shared" si="1567"/>
        <v>3.7229185689944111</v>
      </c>
      <c r="BH822" s="21">
        <f t="shared" si="1568"/>
        <v>3.1585314059962375</v>
      </c>
      <c r="BI822" s="21">
        <f t="shared" si="1569"/>
        <v>1.5765952464939126</v>
      </c>
      <c r="BJ822" s="21">
        <f t="shared" si="1570"/>
        <v>1.5913397144942294</v>
      </c>
      <c r="BK822" s="17">
        <f t="shared" si="1571"/>
        <v>0</v>
      </c>
      <c r="BL822" s="22">
        <f t="shared" si="1572"/>
        <v>0</v>
      </c>
      <c r="BM822" s="22">
        <f t="shared" si="1573"/>
        <v>67.536086858799692</v>
      </c>
      <c r="BN822" s="22">
        <f t="shared" si="1574"/>
        <v>0</v>
      </c>
      <c r="BO822" s="22">
        <f t="shared" si="1575"/>
        <v>0</v>
      </c>
      <c r="BP822" s="22">
        <f t="shared" si="1576"/>
        <v>0</v>
      </c>
      <c r="BQ822" s="22">
        <f t="shared" si="1577"/>
        <v>0</v>
      </c>
      <c r="BR822" s="22">
        <f t="shared" si="1578"/>
        <v>0</v>
      </c>
      <c r="BS822" s="22">
        <f t="shared" si="1579"/>
        <v>0</v>
      </c>
      <c r="BT822" s="22">
        <f t="shared" si="1580"/>
        <v>0</v>
      </c>
      <c r="BU822" s="22">
        <f t="shared" si="1581"/>
        <v>0</v>
      </c>
      <c r="BV822" s="22">
        <f t="shared" si="1582"/>
        <v>0</v>
      </c>
      <c r="BW822" s="22">
        <f t="shared" si="1583"/>
        <v>0</v>
      </c>
      <c r="BX822" s="22">
        <f t="shared" si="1584"/>
        <v>0</v>
      </c>
      <c r="BY822" s="22">
        <f t="shared" si="1585"/>
        <v>0</v>
      </c>
      <c r="BZ822" s="22">
        <f t="shared" si="1586"/>
        <v>2.0802360000000002</v>
      </c>
      <c r="CA822" s="22">
        <f t="shared" si="1587"/>
        <v>1.3262640000000001</v>
      </c>
      <c r="CB822" s="22">
        <f t="shared" si="1588"/>
        <v>7.5573619347800003</v>
      </c>
      <c r="CC822" s="22">
        <f t="shared" si="1589"/>
        <v>7.3295545370165573</v>
      </c>
      <c r="CD822" s="22">
        <f t="shared" si="1590"/>
        <v>7.2528812359946286</v>
      </c>
      <c r="CE822" s="22">
        <f t="shared" si="1591"/>
        <v>10.538115202378362</v>
      </c>
      <c r="CF822" s="22">
        <f t="shared" si="1592"/>
        <v>11.230238075861514</v>
      </c>
      <c r="CG822" s="22">
        <f t="shared" si="1593"/>
        <v>8.8103592779647073</v>
      </c>
      <c r="CH822" s="22">
        <f t="shared" si="1594"/>
        <v>4.2273740350931535</v>
      </c>
      <c r="CI822" s="22">
        <f t="shared" si="1595"/>
        <v>3.5865124115087279</v>
      </c>
      <c r="CJ822" s="22">
        <f t="shared" si="1596"/>
        <v>1.7902239023938378</v>
      </c>
      <c r="CK822" s="22">
        <f t="shared" si="1597"/>
        <v>1.8069662458081974</v>
      </c>
    </row>
    <row r="823" spans="1:89" x14ac:dyDescent="0.25">
      <c r="A823" t="str">
        <f>VLOOKUP($C823,'Tech Pallet'!$A:$J,10,0)</f>
        <v>NOV</v>
      </c>
      <c r="B823" s="30" t="str">
        <f>VLOOKUP(C823,'Tech Pallet'!A:I,3,0)</f>
        <v>MG Sticks ND</v>
      </c>
      <c r="C823" s="12">
        <f>VLOOKUP($D823,'DU -UCC'!B:C,2,0)</f>
        <v>67896936</v>
      </c>
      <c r="D823" s="94">
        <v>10077567002430</v>
      </c>
      <c r="E823" s="95" t="s">
        <v>455</v>
      </c>
      <c r="S823" s="95">
        <v>0</v>
      </c>
      <c r="T823" s="95">
        <v>0</v>
      </c>
      <c r="U823" s="95">
        <v>0</v>
      </c>
      <c r="V823" s="95">
        <v>0</v>
      </c>
      <c r="W823" s="95">
        <v>0</v>
      </c>
      <c r="X823" s="95">
        <v>0</v>
      </c>
      <c r="Y823" s="95">
        <v>0</v>
      </c>
      <c r="Z823" s="95">
        <v>0</v>
      </c>
      <c r="AA823" s="95">
        <v>0</v>
      </c>
      <c r="AB823" s="95">
        <v>0</v>
      </c>
      <c r="AC823" s="95">
        <v>0</v>
      </c>
      <c r="AD823" s="95">
        <v>0</v>
      </c>
      <c r="AE823" s="23">
        <f t="shared" si="1541"/>
        <v>0</v>
      </c>
      <c r="AF823">
        <f>VLOOKUP($C823,'Tech Pallet'!$A:$I,9,0)</f>
        <v>162</v>
      </c>
      <c r="AG823">
        <f>VLOOKUP($C823,'Tech Pallet'!$A:$H,8,0)</f>
        <v>1.98E-3</v>
      </c>
      <c r="AH823" s="25">
        <f t="shared" si="1542"/>
        <v>0</v>
      </c>
      <c r="AI823" s="25">
        <f t="shared" si="1543"/>
        <v>0</v>
      </c>
      <c r="AJ823" s="8">
        <f t="shared" si="1544"/>
        <v>0</v>
      </c>
      <c r="AK823" s="21">
        <f t="shared" si="1545"/>
        <v>0</v>
      </c>
      <c r="AL823" s="20">
        <f t="shared" si="1546"/>
        <v>0</v>
      </c>
      <c r="AM823" s="21">
        <f t="shared" si="1547"/>
        <v>0</v>
      </c>
      <c r="AN823" s="21">
        <f t="shared" si="1548"/>
        <v>0</v>
      </c>
      <c r="AO823" s="21">
        <f t="shared" si="1549"/>
        <v>0</v>
      </c>
      <c r="AP823" s="21">
        <f t="shared" si="1550"/>
        <v>0</v>
      </c>
      <c r="AQ823" s="21">
        <f t="shared" si="1551"/>
        <v>0</v>
      </c>
      <c r="AR823" s="21">
        <f t="shared" si="1552"/>
        <v>0</v>
      </c>
      <c r="AS823" s="21">
        <f t="shared" si="1553"/>
        <v>0</v>
      </c>
      <c r="AT823" s="21">
        <f t="shared" si="1554"/>
        <v>0</v>
      </c>
      <c r="AU823" s="21">
        <f t="shared" si="1555"/>
        <v>0</v>
      </c>
      <c r="AV823" s="21">
        <f t="shared" si="1556"/>
        <v>0</v>
      </c>
      <c r="AW823" s="21">
        <f t="shared" si="1557"/>
        <v>0</v>
      </c>
      <c r="AX823" s="21">
        <f t="shared" si="1558"/>
        <v>0</v>
      </c>
      <c r="AY823" s="21">
        <f t="shared" si="1559"/>
        <v>0</v>
      </c>
      <c r="AZ823" s="21">
        <f t="shared" si="1560"/>
        <v>0</v>
      </c>
      <c r="BA823" s="21">
        <f t="shared" si="1561"/>
        <v>0</v>
      </c>
      <c r="BB823" s="21">
        <f t="shared" si="1562"/>
        <v>0</v>
      </c>
      <c r="BC823" s="21">
        <f t="shared" si="1563"/>
        <v>0</v>
      </c>
      <c r="BD823" s="21">
        <f t="shared" si="1564"/>
        <v>0</v>
      </c>
      <c r="BE823" s="21">
        <f t="shared" si="1565"/>
        <v>0</v>
      </c>
      <c r="BF823" s="21">
        <f t="shared" si="1566"/>
        <v>0</v>
      </c>
      <c r="BG823" s="21">
        <f t="shared" si="1567"/>
        <v>0</v>
      </c>
      <c r="BH823" s="21">
        <f t="shared" si="1568"/>
        <v>0</v>
      </c>
      <c r="BI823" s="21">
        <f t="shared" si="1569"/>
        <v>0</v>
      </c>
      <c r="BJ823" s="21">
        <f t="shared" si="1570"/>
        <v>0</v>
      </c>
      <c r="BK823" s="17">
        <f t="shared" si="1571"/>
        <v>0</v>
      </c>
      <c r="BL823" s="22">
        <f t="shared" si="1572"/>
        <v>0</v>
      </c>
      <c r="BM823" s="22">
        <f t="shared" si="1573"/>
        <v>0</v>
      </c>
      <c r="BN823" s="22">
        <f t="shared" si="1574"/>
        <v>0</v>
      </c>
      <c r="BO823" s="22">
        <f t="shared" si="1575"/>
        <v>0</v>
      </c>
      <c r="BP823" s="22">
        <f t="shared" si="1576"/>
        <v>0</v>
      </c>
      <c r="BQ823" s="22">
        <f t="shared" si="1577"/>
        <v>0</v>
      </c>
      <c r="BR823" s="22">
        <f t="shared" si="1578"/>
        <v>0</v>
      </c>
      <c r="BS823" s="22">
        <f t="shared" si="1579"/>
        <v>0</v>
      </c>
      <c r="BT823" s="22">
        <f t="shared" si="1580"/>
        <v>0</v>
      </c>
      <c r="BU823" s="22">
        <f t="shared" si="1581"/>
        <v>0</v>
      </c>
      <c r="BV823" s="22">
        <f t="shared" si="1582"/>
        <v>0</v>
      </c>
      <c r="BW823" s="22">
        <f t="shared" si="1583"/>
        <v>0</v>
      </c>
      <c r="BX823" s="22">
        <f t="shared" si="1584"/>
        <v>0</v>
      </c>
      <c r="BY823" s="22">
        <f t="shared" si="1585"/>
        <v>0</v>
      </c>
      <c r="BZ823" s="22">
        <f t="shared" si="1586"/>
        <v>0</v>
      </c>
      <c r="CA823" s="22">
        <f t="shared" si="1587"/>
        <v>0</v>
      </c>
      <c r="CB823" s="22">
        <f t="shared" si="1588"/>
        <v>0</v>
      </c>
      <c r="CC823" s="22">
        <f t="shared" si="1589"/>
        <v>0</v>
      </c>
      <c r="CD823" s="22">
        <f t="shared" si="1590"/>
        <v>0</v>
      </c>
      <c r="CE823" s="22">
        <f t="shared" si="1591"/>
        <v>0</v>
      </c>
      <c r="CF823" s="22">
        <f t="shared" si="1592"/>
        <v>0</v>
      </c>
      <c r="CG823" s="22">
        <f t="shared" si="1593"/>
        <v>0</v>
      </c>
      <c r="CH823" s="22">
        <f t="shared" si="1594"/>
        <v>0</v>
      </c>
      <c r="CI823" s="22">
        <f t="shared" si="1595"/>
        <v>0</v>
      </c>
      <c r="CJ823" s="22">
        <f t="shared" si="1596"/>
        <v>0</v>
      </c>
      <c r="CK823" s="22">
        <f t="shared" si="1597"/>
        <v>0</v>
      </c>
    </row>
    <row r="824" spans="1:89" x14ac:dyDescent="0.25">
      <c r="A824" t="str">
        <f>VLOOKUP($C824,'Tech Pallet'!$A:$J,10,0)</f>
        <v>PIC</v>
      </c>
      <c r="B824" s="30" t="str">
        <f>VLOOKUP(C824,'Tech Pallet'!A:I,3,0)</f>
        <v>2.4 Gal</v>
      </c>
      <c r="C824" s="12">
        <f>VLOOKUP($D824,'DU -UCC'!B:C,2,0)</f>
        <v>64775322</v>
      </c>
      <c r="D824" s="94">
        <v>10076840004352</v>
      </c>
      <c r="E824" s="95" t="s">
        <v>456</v>
      </c>
      <c r="S824" s="95">
        <v>57</v>
      </c>
      <c r="T824" s="95">
        <v>25</v>
      </c>
      <c r="U824" s="95">
        <v>0</v>
      </c>
      <c r="V824" s="95">
        <v>0</v>
      </c>
      <c r="W824" s="95">
        <v>0</v>
      </c>
      <c r="X824" s="95">
        <v>0</v>
      </c>
      <c r="Y824" s="95">
        <v>0</v>
      </c>
      <c r="Z824" s="95">
        <v>0</v>
      </c>
      <c r="AA824" s="95">
        <v>0</v>
      </c>
      <c r="AB824" s="95">
        <v>0</v>
      </c>
      <c r="AC824" s="95">
        <v>0</v>
      </c>
      <c r="AD824" s="95">
        <v>0</v>
      </c>
      <c r="AE824" s="23">
        <f t="shared" si="1541"/>
        <v>82</v>
      </c>
      <c r="AF824">
        <f>VLOOKUP($C824,'Tech Pallet'!$A:$I,9,0)</f>
        <v>125</v>
      </c>
      <c r="AG824">
        <f>VLOOKUP($C824,'Tech Pallet'!$A:$H,8,0)</f>
        <v>9.0850000000000011E-3</v>
      </c>
      <c r="AH824" s="25">
        <f t="shared" si="1542"/>
        <v>0</v>
      </c>
      <c r="AI824" s="25">
        <f t="shared" si="1543"/>
        <v>82</v>
      </c>
      <c r="AJ824" s="8">
        <f t="shared" si="1544"/>
        <v>0</v>
      </c>
      <c r="AK824" s="21">
        <f t="shared" si="1545"/>
        <v>0</v>
      </c>
      <c r="AL824" s="20">
        <f t="shared" si="1546"/>
        <v>0.65600000000000003</v>
      </c>
      <c r="AM824" s="21">
        <f t="shared" si="1547"/>
        <v>0</v>
      </c>
      <c r="AN824" s="21">
        <f t="shared" si="1548"/>
        <v>0</v>
      </c>
      <c r="AO824" s="21">
        <f t="shared" si="1549"/>
        <v>0</v>
      </c>
      <c r="AP824" s="21">
        <f t="shared" si="1550"/>
        <v>0</v>
      </c>
      <c r="AQ824" s="21">
        <f t="shared" si="1551"/>
        <v>0</v>
      </c>
      <c r="AR824" s="21">
        <f t="shared" si="1552"/>
        <v>0</v>
      </c>
      <c r="AS824" s="21">
        <f t="shared" si="1553"/>
        <v>0</v>
      </c>
      <c r="AT824" s="21">
        <f t="shared" si="1554"/>
        <v>0</v>
      </c>
      <c r="AU824" s="21">
        <f t="shared" si="1555"/>
        <v>0</v>
      </c>
      <c r="AV824" s="21">
        <f t="shared" si="1556"/>
        <v>0</v>
      </c>
      <c r="AW824" s="21">
        <f t="shared" si="1557"/>
        <v>0</v>
      </c>
      <c r="AX824" s="21">
        <f t="shared" si="1558"/>
        <v>0</v>
      </c>
      <c r="AY824" s="21">
        <f t="shared" si="1559"/>
        <v>0.45600000000000002</v>
      </c>
      <c r="AZ824" s="21">
        <f t="shared" si="1560"/>
        <v>0.2</v>
      </c>
      <c r="BA824" s="21">
        <f t="shared" si="1561"/>
        <v>0</v>
      </c>
      <c r="BB824" s="21">
        <f t="shared" si="1562"/>
        <v>0</v>
      </c>
      <c r="BC824" s="21">
        <f t="shared" si="1563"/>
        <v>0</v>
      </c>
      <c r="BD824" s="21">
        <f t="shared" si="1564"/>
        <v>0</v>
      </c>
      <c r="BE824" s="21">
        <f t="shared" si="1565"/>
        <v>0</v>
      </c>
      <c r="BF824" s="21">
        <f t="shared" si="1566"/>
        <v>0</v>
      </c>
      <c r="BG824" s="21">
        <f t="shared" si="1567"/>
        <v>0</v>
      </c>
      <c r="BH824" s="21">
        <f t="shared" si="1568"/>
        <v>0</v>
      </c>
      <c r="BI824" s="21">
        <f t="shared" si="1569"/>
        <v>0</v>
      </c>
      <c r="BJ824" s="21">
        <f t="shared" si="1570"/>
        <v>0</v>
      </c>
      <c r="BK824" s="17">
        <f t="shared" si="1571"/>
        <v>0</v>
      </c>
      <c r="BL824" s="22">
        <f t="shared" si="1572"/>
        <v>0</v>
      </c>
      <c r="BM824" s="22">
        <f t="shared" si="1573"/>
        <v>0.74497000000000013</v>
      </c>
      <c r="BN824" s="22">
        <f t="shared" si="1574"/>
        <v>0</v>
      </c>
      <c r="BO824" s="22">
        <f t="shared" si="1575"/>
        <v>0</v>
      </c>
      <c r="BP824" s="22">
        <f t="shared" si="1576"/>
        <v>0</v>
      </c>
      <c r="BQ824" s="22">
        <f t="shared" si="1577"/>
        <v>0</v>
      </c>
      <c r="BR824" s="22">
        <f t="shared" si="1578"/>
        <v>0</v>
      </c>
      <c r="BS824" s="22">
        <f t="shared" si="1579"/>
        <v>0</v>
      </c>
      <c r="BT824" s="22">
        <f t="shared" si="1580"/>
        <v>0</v>
      </c>
      <c r="BU824" s="22">
        <f t="shared" si="1581"/>
        <v>0</v>
      </c>
      <c r="BV824" s="22">
        <f t="shared" si="1582"/>
        <v>0</v>
      </c>
      <c r="BW824" s="22">
        <f t="shared" si="1583"/>
        <v>0</v>
      </c>
      <c r="BX824" s="22">
        <f t="shared" si="1584"/>
        <v>0</v>
      </c>
      <c r="BY824" s="22">
        <f t="shared" si="1585"/>
        <v>0</v>
      </c>
      <c r="BZ824" s="22">
        <f t="shared" si="1586"/>
        <v>0.51784500000000011</v>
      </c>
      <c r="CA824" s="22">
        <f t="shared" si="1587"/>
        <v>0.22712500000000002</v>
      </c>
      <c r="CB824" s="22">
        <f t="shared" si="1588"/>
        <v>0</v>
      </c>
      <c r="CC824" s="22">
        <f t="shared" si="1589"/>
        <v>0</v>
      </c>
      <c r="CD824" s="22">
        <f t="shared" si="1590"/>
        <v>0</v>
      </c>
      <c r="CE824" s="22">
        <f t="shared" si="1591"/>
        <v>0</v>
      </c>
      <c r="CF824" s="22">
        <f t="shared" si="1592"/>
        <v>0</v>
      </c>
      <c r="CG824" s="22">
        <f t="shared" si="1593"/>
        <v>0</v>
      </c>
      <c r="CH824" s="22">
        <f t="shared" si="1594"/>
        <v>0</v>
      </c>
      <c r="CI824" s="22">
        <f t="shared" si="1595"/>
        <v>0</v>
      </c>
      <c r="CJ824" s="22">
        <f t="shared" si="1596"/>
        <v>0</v>
      </c>
      <c r="CK824" s="22">
        <f t="shared" si="1597"/>
        <v>0</v>
      </c>
    </row>
    <row r="825" spans="1:89" x14ac:dyDescent="0.25">
      <c r="A825" t="str">
        <f>VLOOKUP($C825,'Tech Pallet'!$A:$J,10,0)</f>
        <v>NOV</v>
      </c>
      <c r="B825" s="30" t="str">
        <f>VLOOKUP(C825,'Tech Pallet'!A:I,3,0)</f>
        <v>B&amp;J Cups</v>
      </c>
      <c r="C825" s="12">
        <f>VLOOKUP($D825,'DU -UCC'!B:C,2,0)</f>
        <v>64343267</v>
      </c>
      <c r="D825" s="94">
        <v>10076840004260</v>
      </c>
      <c r="E825" s="95" t="s">
        <v>457</v>
      </c>
      <c r="S825" s="95">
        <v>300</v>
      </c>
      <c r="T825" s="95">
        <v>191</v>
      </c>
      <c r="U825" s="95">
        <v>644.06999999999994</v>
      </c>
      <c r="V825" s="95">
        <v>334.46</v>
      </c>
      <c r="W825" s="95">
        <v>320.45</v>
      </c>
      <c r="X825" s="95">
        <v>210.07</v>
      </c>
      <c r="Y825" s="95">
        <v>149.68</v>
      </c>
      <c r="Z825" s="95">
        <v>483.12</v>
      </c>
      <c r="AA825" s="95">
        <v>390.72</v>
      </c>
      <c r="AB825" s="95">
        <v>218.45</v>
      </c>
      <c r="AC825" s="95">
        <v>114.01</v>
      </c>
      <c r="AD825" s="95">
        <v>98.87</v>
      </c>
      <c r="AE825" s="23">
        <f t="shared" si="1541"/>
        <v>3454.8999999999996</v>
      </c>
      <c r="AF825">
        <f>VLOOKUP($C825,'Tech Pallet'!$A:$I,9,0)</f>
        <v>50</v>
      </c>
      <c r="AG825">
        <f>VLOOKUP($C825,'Tech Pallet'!$A:$H,8,0)</f>
        <v>1.2960000000000001E-2</v>
      </c>
      <c r="AH825" s="25">
        <f t="shared" si="1542"/>
        <v>0</v>
      </c>
      <c r="AI825" s="25">
        <f t="shared" si="1543"/>
        <v>3454.8999999999996</v>
      </c>
      <c r="AJ825" s="8">
        <f t="shared" si="1544"/>
        <v>0</v>
      </c>
      <c r="AK825" s="21">
        <f t="shared" si="1545"/>
        <v>0</v>
      </c>
      <c r="AL825" s="20">
        <f t="shared" si="1546"/>
        <v>69.097999999999999</v>
      </c>
      <c r="AM825" s="21">
        <f t="shared" si="1547"/>
        <v>0</v>
      </c>
      <c r="AN825" s="21">
        <f t="shared" si="1548"/>
        <v>0</v>
      </c>
      <c r="AO825" s="21">
        <f t="shared" si="1549"/>
        <v>0</v>
      </c>
      <c r="AP825" s="21">
        <f t="shared" si="1550"/>
        <v>0</v>
      </c>
      <c r="AQ825" s="21">
        <f t="shared" si="1551"/>
        <v>0</v>
      </c>
      <c r="AR825" s="21">
        <f t="shared" si="1552"/>
        <v>0</v>
      </c>
      <c r="AS825" s="21">
        <f t="shared" si="1553"/>
        <v>0</v>
      </c>
      <c r="AT825" s="21">
        <f t="shared" si="1554"/>
        <v>0</v>
      </c>
      <c r="AU825" s="21">
        <f t="shared" si="1555"/>
        <v>0</v>
      </c>
      <c r="AV825" s="21">
        <f t="shared" si="1556"/>
        <v>0</v>
      </c>
      <c r="AW825" s="21">
        <f t="shared" si="1557"/>
        <v>0</v>
      </c>
      <c r="AX825" s="21">
        <f t="shared" si="1558"/>
        <v>0</v>
      </c>
      <c r="AY825" s="21">
        <f t="shared" si="1559"/>
        <v>6</v>
      </c>
      <c r="AZ825" s="21">
        <f t="shared" si="1560"/>
        <v>3.82</v>
      </c>
      <c r="BA825" s="21">
        <f t="shared" si="1561"/>
        <v>12.881399999999999</v>
      </c>
      <c r="BB825" s="21">
        <f t="shared" si="1562"/>
        <v>6.6891999999999996</v>
      </c>
      <c r="BC825" s="21">
        <f t="shared" si="1563"/>
        <v>6.4089999999999998</v>
      </c>
      <c r="BD825" s="21">
        <f t="shared" si="1564"/>
        <v>4.2013999999999996</v>
      </c>
      <c r="BE825" s="21">
        <f t="shared" si="1565"/>
        <v>2.9936000000000003</v>
      </c>
      <c r="BF825" s="21">
        <f t="shared" si="1566"/>
        <v>9.6623999999999999</v>
      </c>
      <c r="BG825" s="21">
        <f t="shared" si="1567"/>
        <v>7.8144000000000009</v>
      </c>
      <c r="BH825" s="21">
        <f t="shared" si="1568"/>
        <v>4.3689999999999998</v>
      </c>
      <c r="BI825" s="21">
        <f t="shared" si="1569"/>
        <v>2.2802000000000002</v>
      </c>
      <c r="BJ825" s="21">
        <f t="shared" si="1570"/>
        <v>1.9774</v>
      </c>
      <c r="BK825" s="17">
        <f t="shared" si="1571"/>
        <v>0</v>
      </c>
      <c r="BL825" s="22">
        <f t="shared" si="1572"/>
        <v>0</v>
      </c>
      <c r="BM825" s="22">
        <f t="shared" si="1573"/>
        <v>44.775503999999998</v>
      </c>
      <c r="BN825" s="22">
        <f t="shared" si="1574"/>
        <v>0</v>
      </c>
      <c r="BO825" s="22">
        <f t="shared" si="1575"/>
        <v>0</v>
      </c>
      <c r="BP825" s="22">
        <f t="shared" si="1576"/>
        <v>0</v>
      </c>
      <c r="BQ825" s="22">
        <f t="shared" si="1577"/>
        <v>0</v>
      </c>
      <c r="BR825" s="22">
        <f t="shared" si="1578"/>
        <v>0</v>
      </c>
      <c r="BS825" s="22">
        <f t="shared" si="1579"/>
        <v>0</v>
      </c>
      <c r="BT825" s="22">
        <f t="shared" si="1580"/>
        <v>0</v>
      </c>
      <c r="BU825" s="22">
        <f t="shared" si="1581"/>
        <v>0</v>
      </c>
      <c r="BV825" s="22">
        <f t="shared" si="1582"/>
        <v>0</v>
      </c>
      <c r="BW825" s="22">
        <f t="shared" si="1583"/>
        <v>0</v>
      </c>
      <c r="BX825" s="22">
        <f t="shared" si="1584"/>
        <v>0</v>
      </c>
      <c r="BY825" s="22">
        <f t="shared" si="1585"/>
        <v>0</v>
      </c>
      <c r="BZ825" s="22">
        <f t="shared" si="1586"/>
        <v>3.8880000000000003</v>
      </c>
      <c r="CA825" s="22">
        <f t="shared" si="1587"/>
        <v>2.4753600000000002</v>
      </c>
      <c r="CB825" s="22">
        <f t="shared" si="1588"/>
        <v>8.3471472000000002</v>
      </c>
      <c r="CC825" s="22">
        <f t="shared" si="1589"/>
        <v>4.3346016000000001</v>
      </c>
      <c r="CD825" s="22">
        <f t="shared" si="1590"/>
        <v>4.1530320000000005</v>
      </c>
      <c r="CE825" s="22">
        <f t="shared" si="1591"/>
        <v>2.7225072000000003</v>
      </c>
      <c r="CF825" s="22">
        <f t="shared" si="1592"/>
        <v>1.9398528000000002</v>
      </c>
      <c r="CG825" s="22">
        <f t="shared" si="1593"/>
        <v>6.2612352000000007</v>
      </c>
      <c r="CH825" s="22">
        <f t="shared" si="1594"/>
        <v>5.0637312000000003</v>
      </c>
      <c r="CI825" s="22">
        <f t="shared" si="1595"/>
        <v>2.8311120000000001</v>
      </c>
      <c r="CJ825" s="22">
        <f t="shared" si="1596"/>
        <v>1.4775696000000003</v>
      </c>
      <c r="CK825" s="22">
        <f t="shared" si="1597"/>
        <v>1.2813552000000001</v>
      </c>
    </row>
    <row r="826" spans="1:89" x14ac:dyDescent="0.25">
      <c r="A826" t="str">
        <f>VLOOKUP($C826,'Tech Pallet'!$A:$J,10,0)</f>
        <v>NOV</v>
      </c>
      <c r="B826" s="30" t="str">
        <f>VLOOKUP(C826,'Tech Pallet'!A:I,3,0)</f>
        <v>MG Sticks ND</v>
      </c>
      <c r="C826" s="12">
        <f>VLOOKUP($D826,'DU -UCC'!B:C,2,0)</f>
        <v>62694394</v>
      </c>
      <c r="D826" s="94">
        <v>10077567002447</v>
      </c>
      <c r="E826" s="95" t="s">
        <v>458</v>
      </c>
      <c r="S826" s="95">
        <v>0</v>
      </c>
      <c r="T826" s="95">
        <v>0</v>
      </c>
      <c r="U826" s="95">
        <v>0</v>
      </c>
      <c r="V826" s="95">
        <v>0</v>
      </c>
      <c r="W826" s="95">
        <v>0</v>
      </c>
      <c r="X826" s="95">
        <v>0</v>
      </c>
      <c r="Y826" s="95">
        <v>0</v>
      </c>
      <c r="Z826" s="95">
        <v>0</v>
      </c>
      <c r="AA826" s="95">
        <v>0</v>
      </c>
      <c r="AB826" s="95">
        <v>0</v>
      </c>
      <c r="AC826" s="95">
        <v>0</v>
      </c>
      <c r="AD826" s="95">
        <v>0</v>
      </c>
      <c r="AE826" s="23">
        <f t="shared" si="1541"/>
        <v>0</v>
      </c>
      <c r="AF826">
        <f>VLOOKUP($C826,'Tech Pallet'!$A:$I,9,0)</f>
        <v>170</v>
      </c>
      <c r="AG826">
        <f>VLOOKUP($C826,'Tech Pallet'!$A:$H,8,0)</f>
        <v>2.7000000000000001E-3</v>
      </c>
      <c r="AH826" s="25">
        <f t="shared" si="1542"/>
        <v>0</v>
      </c>
      <c r="AI826" s="25">
        <f t="shared" si="1543"/>
        <v>0</v>
      </c>
      <c r="AJ826" s="8">
        <f t="shared" si="1544"/>
        <v>0</v>
      </c>
      <c r="AK826" s="21">
        <f t="shared" si="1545"/>
        <v>0</v>
      </c>
      <c r="AL826" s="20">
        <f t="shared" si="1546"/>
        <v>0</v>
      </c>
      <c r="AM826" s="21">
        <f t="shared" si="1547"/>
        <v>0</v>
      </c>
      <c r="AN826" s="21">
        <f t="shared" si="1548"/>
        <v>0</v>
      </c>
      <c r="AO826" s="21">
        <f t="shared" si="1549"/>
        <v>0</v>
      </c>
      <c r="AP826" s="21">
        <f t="shared" si="1550"/>
        <v>0</v>
      </c>
      <c r="AQ826" s="21">
        <f t="shared" si="1551"/>
        <v>0</v>
      </c>
      <c r="AR826" s="21">
        <f t="shared" si="1552"/>
        <v>0</v>
      </c>
      <c r="AS826" s="21">
        <f t="shared" si="1553"/>
        <v>0</v>
      </c>
      <c r="AT826" s="21">
        <f t="shared" si="1554"/>
        <v>0</v>
      </c>
      <c r="AU826" s="21">
        <f t="shared" si="1555"/>
        <v>0</v>
      </c>
      <c r="AV826" s="21">
        <f t="shared" si="1556"/>
        <v>0</v>
      </c>
      <c r="AW826" s="21">
        <f t="shared" si="1557"/>
        <v>0</v>
      </c>
      <c r="AX826" s="21">
        <f t="shared" si="1558"/>
        <v>0</v>
      </c>
      <c r="AY826" s="21">
        <f t="shared" si="1559"/>
        <v>0</v>
      </c>
      <c r="AZ826" s="21">
        <f t="shared" si="1560"/>
        <v>0</v>
      </c>
      <c r="BA826" s="21">
        <f t="shared" si="1561"/>
        <v>0</v>
      </c>
      <c r="BB826" s="21">
        <f t="shared" si="1562"/>
        <v>0</v>
      </c>
      <c r="BC826" s="21">
        <f t="shared" si="1563"/>
        <v>0</v>
      </c>
      <c r="BD826" s="21">
        <f t="shared" si="1564"/>
        <v>0</v>
      </c>
      <c r="BE826" s="21">
        <f t="shared" si="1565"/>
        <v>0</v>
      </c>
      <c r="BF826" s="21">
        <f t="shared" si="1566"/>
        <v>0</v>
      </c>
      <c r="BG826" s="21">
        <f t="shared" si="1567"/>
        <v>0</v>
      </c>
      <c r="BH826" s="21">
        <f t="shared" si="1568"/>
        <v>0</v>
      </c>
      <c r="BI826" s="21">
        <f t="shared" si="1569"/>
        <v>0</v>
      </c>
      <c r="BJ826" s="21">
        <f t="shared" si="1570"/>
        <v>0</v>
      </c>
      <c r="BK826" s="17">
        <f t="shared" si="1571"/>
        <v>0</v>
      </c>
      <c r="BL826" s="22">
        <f t="shared" si="1572"/>
        <v>0</v>
      </c>
      <c r="BM826" s="22">
        <f t="shared" si="1573"/>
        <v>0</v>
      </c>
      <c r="BN826" s="22">
        <f t="shared" si="1574"/>
        <v>0</v>
      </c>
      <c r="BO826" s="22">
        <f t="shared" si="1575"/>
        <v>0</v>
      </c>
      <c r="BP826" s="22">
        <f t="shared" si="1576"/>
        <v>0</v>
      </c>
      <c r="BQ826" s="22">
        <f t="shared" si="1577"/>
        <v>0</v>
      </c>
      <c r="BR826" s="22">
        <f t="shared" si="1578"/>
        <v>0</v>
      </c>
      <c r="BS826" s="22">
        <f t="shared" si="1579"/>
        <v>0</v>
      </c>
      <c r="BT826" s="22">
        <f t="shared" si="1580"/>
        <v>0</v>
      </c>
      <c r="BU826" s="22">
        <f t="shared" si="1581"/>
        <v>0</v>
      </c>
      <c r="BV826" s="22">
        <f t="shared" si="1582"/>
        <v>0</v>
      </c>
      <c r="BW826" s="22">
        <f t="shared" si="1583"/>
        <v>0</v>
      </c>
      <c r="BX826" s="22">
        <f t="shared" si="1584"/>
        <v>0</v>
      </c>
      <c r="BY826" s="22">
        <f t="shared" si="1585"/>
        <v>0</v>
      </c>
      <c r="BZ826" s="22">
        <f t="shared" si="1586"/>
        <v>0</v>
      </c>
      <c r="CA826" s="22">
        <f t="shared" si="1587"/>
        <v>0</v>
      </c>
      <c r="CB826" s="22">
        <f t="shared" si="1588"/>
        <v>0</v>
      </c>
      <c r="CC826" s="22">
        <f t="shared" si="1589"/>
        <v>0</v>
      </c>
      <c r="CD826" s="22">
        <f t="shared" si="1590"/>
        <v>0</v>
      </c>
      <c r="CE826" s="22">
        <f t="shared" si="1591"/>
        <v>0</v>
      </c>
      <c r="CF826" s="22">
        <f t="shared" si="1592"/>
        <v>0</v>
      </c>
      <c r="CG826" s="22">
        <f t="shared" si="1593"/>
        <v>0</v>
      </c>
      <c r="CH826" s="22">
        <f t="shared" si="1594"/>
        <v>0</v>
      </c>
      <c r="CI826" s="22">
        <f t="shared" si="1595"/>
        <v>0</v>
      </c>
      <c r="CJ826" s="22">
        <f t="shared" si="1596"/>
        <v>0</v>
      </c>
      <c r="CK826" s="22">
        <f t="shared" si="1597"/>
        <v>0</v>
      </c>
    </row>
    <row r="827" spans="1:89" x14ac:dyDescent="0.25">
      <c r="A827" t="str">
        <f>VLOOKUP($C827,'Tech Pallet'!$A:$J,10,0)</f>
        <v>PIC</v>
      </c>
      <c r="B827" s="30" t="str">
        <f>VLOOKUP(C827,'Tech Pallet'!A:I,3,0)</f>
        <v>2.4 Gal</v>
      </c>
      <c r="C827" s="12">
        <f>VLOOKUP($D827,'DU -UCC'!B:C,2,0)</f>
        <v>84135858</v>
      </c>
      <c r="D827" s="94">
        <v>10076840833303</v>
      </c>
      <c r="E827" s="95" t="s">
        <v>459</v>
      </c>
      <c r="S827" s="95">
        <v>0</v>
      </c>
      <c r="T827" s="95">
        <v>0</v>
      </c>
      <c r="U827" s="95">
        <v>0</v>
      </c>
      <c r="V827" s="95">
        <v>0</v>
      </c>
      <c r="W827" s="95">
        <v>0</v>
      </c>
      <c r="X827" s="95">
        <v>0</v>
      </c>
      <c r="Y827" s="95">
        <v>0</v>
      </c>
      <c r="Z827" s="95">
        <v>0</v>
      </c>
      <c r="AA827" s="95">
        <v>0</v>
      </c>
      <c r="AB827" s="95">
        <v>0</v>
      </c>
      <c r="AC827" s="95">
        <v>0</v>
      </c>
      <c r="AD827" s="95">
        <v>0</v>
      </c>
      <c r="AE827" s="23">
        <f t="shared" si="1541"/>
        <v>0</v>
      </c>
      <c r="AF827">
        <f>VLOOKUP($C827,'Tech Pallet'!$A:$I,9,0)</f>
        <v>125</v>
      </c>
      <c r="AG827">
        <f>VLOOKUP($C827,'Tech Pallet'!$A:$H,8,0)</f>
        <v>9.0799999999999995E-3</v>
      </c>
      <c r="AH827" s="25">
        <f t="shared" si="1542"/>
        <v>0</v>
      </c>
      <c r="AI827" s="25">
        <f t="shared" si="1543"/>
        <v>0</v>
      </c>
      <c r="AJ827" s="8">
        <f t="shared" si="1544"/>
        <v>0</v>
      </c>
      <c r="AK827" s="21">
        <f t="shared" si="1545"/>
        <v>0</v>
      </c>
      <c r="AL827" s="20">
        <f t="shared" si="1546"/>
        <v>0</v>
      </c>
      <c r="AM827" s="21">
        <f t="shared" si="1547"/>
        <v>0</v>
      </c>
      <c r="AN827" s="21">
        <f t="shared" si="1548"/>
        <v>0</v>
      </c>
      <c r="AO827" s="21">
        <f t="shared" si="1549"/>
        <v>0</v>
      </c>
      <c r="AP827" s="21">
        <f t="shared" si="1550"/>
        <v>0</v>
      </c>
      <c r="AQ827" s="21">
        <f t="shared" si="1551"/>
        <v>0</v>
      </c>
      <c r="AR827" s="21">
        <f t="shared" si="1552"/>
        <v>0</v>
      </c>
      <c r="AS827" s="21">
        <f t="shared" si="1553"/>
        <v>0</v>
      </c>
      <c r="AT827" s="21">
        <f t="shared" si="1554"/>
        <v>0</v>
      </c>
      <c r="AU827" s="21">
        <f t="shared" si="1555"/>
        <v>0</v>
      </c>
      <c r="AV827" s="21">
        <f t="shared" si="1556"/>
        <v>0</v>
      </c>
      <c r="AW827" s="21">
        <f t="shared" si="1557"/>
        <v>0</v>
      </c>
      <c r="AX827" s="21">
        <f t="shared" si="1558"/>
        <v>0</v>
      </c>
      <c r="AY827" s="21">
        <f t="shared" si="1559"/>
        <v>0</v>
      </c>
      <c r="AZ827" s="21">
        <f t="shared" si="1560"/>
        <v>0</v>
      </c>
      <c r="BA827" s="21">
        <f t="shared" si="1561"/>
        <v>0</v>
      </c>
      <c r="BB827" s="21">
        <f t="shared" si="1562"/>
        <v>0</v>
      </c>
      <c r="BC827" s="21">
        <f t="shared" si="1563"/>
        <v>0</v>
      </c>
      <c r="BD827" s="21">
        <f t="shared" si="1564"/>
        <v>0</v>
      </c>
      <c r="BE827" s="21">
        <f t="shared" si="1565"/>
        <v>0</v>
      </c>
      <c r="BF827" s="21">
        <f t="shared" si="1566"/>
        <v>0</v>
      </c>
      <c r="BG827" s="21">
        <f t="shared" si="1567"/>
        <v>0</v>
      </c>
      <c r="BH827" s="21">
        <f t="shared" si="1568"/>
        <v>0</v>
      </c>
      <c r="BI827" s="21">
        <f t="shared" si="1569"/>
        <v>0</v>
      </c>
      <c r="BJ827" s="21">
        <f t="shared" si="1570"/>
        <v>0</v>
      </c>
      <c r="BK827" s="17">
        <f t="shared" si="1571"/>
        <v>0</v>
      </c>
      <c r="BL827" s="22">
        <f t="shared" si="1572"/>
        <v>0</v>
      </c>
      <c r="BM827" s="22">
        <f t="shared" si="1573"/>
        <v>0</v>
      </c>
      <c r="BN827" s="22">
        <f t="shared" si="1574"/>
        <v>0</v>
      </c>
      <c r="BO827" s="22">
        <f t="shared" si="1575"/>
        <v>0</v>
      </c>
      <c r="BP827" s="22">
        <f t="shared" si="1576"/>
        <v>0</v>
      </c>
      <c r="BQ827" s="22">
        <f t="shared" si="1577"/>
        <v>0</v>
      </c>
      <c r="BR827" s="22">
        <f t="shared" si="1578"/>
        <v>0</v>
      </c>
      <c r="BS827" s="22">
        <f t="shared" si="1579"/>
        <v>0</v>
      </c>
      <c r="BT827" s="22">
        <f t="shared" si="1580"/>
        <v>0</v>
      </c>
      <c r="BU827" s="22">
        <f t="shared" si="1581"/>
        <v>0</v>
      </c>
      <c r="BV827" s="22">
        <f t="shared" si="1582"/>
        <v>0</v>
      </c>
      <c r="BW827" s="22">
        <f t="shared" si="1583"/>
        <v>0</v>
      </c>
      <c r="BX827" s="22">
        <f t="shared" si="1584"/>
        <v>0</v>
      </c>
      <c r="BY827" s="22">
        <f t="shared" si="1585"/>
        <v>0</v>
      </c>
      <c r="BZ827" s="22">
        <f t="shared" si="1586"/>
        <v>0</v>
      </c>
      <c r="CA827" s="22">
        <f t="shared" si="1587"/>
        <v>0</v>
      </c>
      <c r="CB827" s="22">
        <f t="shared" si="1588"/>
        <v>0</v>
      </c>
      <c r="CC827" s="22">
        <f t="shared" si="1589"/>
        <v>0</v>
      </c>
      <c r="CD827" s="22">
        <f t="shared" si="1590"/>
        <v>0</v>
      </c>
      <c r="CE827" s="22">
        <f t="shared" si="1591"/>
        <v>0</v>
      </c>
      <c r="CF827" s="22">
        <f t="shared" si="1592"/>
        <v>0</v>
      </c>
      <c r="CG827" s="22">
        <f t="shared" si="1593"/>
        <v>0</v>
      </c>
      <c r="CH827" s="22">
        <f t="shared" si="1594"/>
        <v>0</v>
      </c>
      <c r="CI827" s="22">
        <f t="shared" si="1595"/>
        <v>0</v>
      </c>
      <c r="CJ827" s="22">
        <f t="shared" si="1596"/>
        <v>0</v>
      </c>
      <c r="CK827" s="22">
        <f t="shared" si="1597"/>
        <v>0</v>
      </c>
    </row>
    <row r="828" spans="1:89" x14ac:dyDescent="0.25">
      <c r="A828" t="str">
        <f>VLOOKUP($C828,'Tech Pallet'!$A:$J,10,0)</f>
        <v>PIC</v>
      </c>
      <c r="B828" s="30" t="str">
        <f>VLOOKUP(C828,'Tech Pallet'!A:I,3,0)</f>
        <v>48oz</v>
      </c>
      <c r="C828" s="12">
        <f>VLOOKUP($D828,'DU -UCC'!B:C,2,0)</f>
        <v>68896056</v>
      </c>
      <c r="D828" s="94">
        <v>10077567254327</v>
      </c>
      <c r="E828" s="95" t="s">
        <v>460</v>
      </c>
      <c r="S828" s="95">
        <v>0</v>
      </c>
      <c r="T828" s="95">
        <v>0</v>
      </c>
      <c r="U828" s="95">
        <v>0</v>
      </c>
      <c r="V828" s="95">
        <v>0</v>
      </c>
      <c r="W828" s="95">
        <v>0</v>
      </c>
      <c r="X828" s="95">
        <v>0</v>
      </c>
      <c r="Y828" s="95">
        <v>0</v>
      </c>
      <c r="Z828" s="95">
        <v>0</v>
      </c>
      <c r="AA828" s="95">
        <v>0</v>
      </c>
      <c r="AB828" s="95">
        <v>0</v>
      </c>
      <c r="AC828" s="95">
        <v>0</v>
      </c>
      <c r="AD828" s="95">
        <v>0</v>
      </c>
      <c r="AE828" s="23">
        <f t="shared" si="1541"/>
        <v>0</v>
      </c>
      <c r="AF828">
        <f>VLOOKUP($C828,'Tech Pallet'!$A:$I,9,0)</f>
        <v>176</v>
      </c>
      <c r="AG828">
        <f>VLOOKUP($C828,'Tech Pallet'!$A:$H,8,0)</f>
        <v>8.5199999999999998E-3</v>
      </c>
      <c r="AH828" s="25">
        <f t="shared" si="1542"/>
        <v>0</v>
      </c>
      <c r="AI828" s="25">
        <f t="shared" si="1543"/>
        <v>0</v>
      </c>
      <c r="AJ828" s="8">
        <f t="shared" si="1544"/>
        <v>0</v>
      </c>
      <c r="AK828" s="21">
        <f t="shared" si="1545"/>
        <v>0</v>
      </c>
      <c r="AL828" s="20">
        <f t="shared" si="1546"/>
        <v>0</v>
      </c>
      <c r="AM828" s="21">
        <f t="shared" si="1547"/>
        <v>0</v>
      </c>
      <c r="AN828" s="21">
        <f t="shared" si="1548"/>
        <v>0</v>
      </c>
      <c r="AO828" s="21">
        <f t="shared" si="1549"/>
        <v>0</v>
      </c>
      <c r="AP828" s="21">
        <f t="shared" si="1550"/>
        <v>0</v>
      </c>
      <c r="AQ828" s="21">
        <f t="shared" si="1551"/>
        <v>0</v>
      </c>
      <c r="AR828" s="21">
        <f t="shared" si="1552"/>
        <v>0</v>
      </c>
      <c r="AS828" s="21">
        <f t="shared" si="1553"/>
        <v>0</v>
      </c>
      <c r="AT828" s="21">
        <f t="shared" si="1554"/>
        <v>0</v>
      </c>
      <c r="AU828" s="21">
        <f t="shared" si="1555"/>
        <v>0</v>
      </c>
      <c r="AV828" s="21">
        <f t="shared" si="1556"/>
        <v>0</v>
      </c>
      <c r="AW828" s="21">
        <f t="shared" si="1557"/>
        <v>0</v>
      </c>
      <c r="AX828" s="21">
        <f t="shared" si="1558"/>
        <v>0</v>
      </c>
      <c r="AY828" s="21">
        <f t="shared" si="1559"/>
        <v>0</v>
      </c>
      <c r="AZ828" s="21">
        <f t="shared" si="1560"/>
        <v>0</v>
      </c>
      <c r="BA828" s="21">
        <f t="shared" si="1561"/>
        <v>0</v>
      </c>
      <c r="BB828" s="21">
        <f t="shared" si="1562"/>
        <v>0</v>
      </c>
      <c r="BC828" s="21">
        <f t="shared" si="1563"/>
        <v>0</v>
      </c>
      <c r="BD828" s="21">
        <f t="shared" si="1564"/>
        <v>0</v>
      </c>
      <c r="BE828" s="21">
        <f t="shared" si="1565"/>
        <v>0</v>
      </c>
      <c r="BF828" s="21">
        <f t="shared" si="1566"/>
        <v>0</v>
      </c>
      <c r="BG828" s="21">
        <f t="shared" si="1567"/>
        <v>0</v>
      </c>
      <c r="BH828" s="21">
        <f t="shared" si="1568"/>
        <v>0</v>
      </c>
      <c r="BI828" s="21">
        <f t="shared" si="1569"/>
        <v>0</v>
      </c>
      <c r="BJ828" s="21">
        <f t="shared" si="1570"/>
        <v>0</v>
      </c>
      <c r="BK828" s="17">
        <f t="shared" si="1571"/>
        <v>0</v>
      </c>
      <c r="BL828" s="22">
        <f t="shared" si="1572"/>
        <v>0</v>
      </c>
      <c r="BM828" s="22">
        <f t="shared" si="1573"/>
        <v>0</v>
      </c>
      <c r="BN828" s="22">
        <f t="shared" si="1574"/>
        <v>0</v>
      </c>
      <c r="BO828" s="22">
        <f t="shared" si="1575"/>
        <v>0</v>
      </c>
      <c r="BP828" s="22">
        <f t="shared" si="1576"/>
        <v>0</v>
      </c>
      <c r="BQ828" s="22">
        <f t="shared" si="1577"/>
        <v>0</v>
      </c>
      <c r="BR828" s="22">
        <f t="shared" si="1578"/>
        <v>0</v>
      </c>
      <c r="BS828" s="22">
        <f t="shared" si="1579"/>
        <v>0</v>
      </c>
      <c r="BT828" s="22">
        <f t="shared" si="1580"/>
        <v>0</v>
      </c>
      <c r="BU828" s="22">
        <f t="shared" si="1581"/>
        <v>0</v>
      </c>
      <c r="BV828" s="22">
        <f t="shared" si="1582"/>
        <v>0</v>
      </c>
      <c r="BW828" s="22">
        <f t="shared" si="1583"/>
        <v>0</v>
      </c>
      <c r="BX828" s="22">
        <f t="shared" si="1584"/>
        <v>0</v>
      </c>
      <c r="BY828" s="22">
        <f t="shared" si="1585"/>
        <v>0</v>
      </c>
      <c r="BZ828" s="22">
        <f t="shared" si="1586"/>
        <v>0</v>
      </c>
      <c r="CA828" s="22">
        <f t="shared" si="1587"/>
        <v>0</v>
      </c>
      <c r="CB828" s="22">
        <f t="shared" si="1588"/>
        <v>0</v>
      </c>
      <c r="CC828" s="22">
        <f t="shared" si="1589"/>
        <v>0</v>
      </c>
      <c r="CD828" s="22">
        <f t="shared" si="1590"/>
        <v>0</v>
      </c>
      <c r="CE828" s="22">
        <f t="shared" si="1591"/>
        <v>0</v>
      </c>
      <c r="CF828" s="22">
        <f t="shared" si="1592"/>
        <v>0</v>
      </c>
      <c r="CG828" s="22">
        <f t="shared" si="1593"/>
        <v>0</v>
      </c>
      <c r="CH828" s="22">
        <f t="shared" si="1594"/>
        <v>0</v>
      </c>
      <c r="CI828" s="22">
        <f t="shared" si="1595"/>
        <v>0</v>
      </c>
      <c r="CJ828" s="22">
        <f t="shared" si="1596"/>
        <v>0</v>
      </c>
      <c r="CK828" s="22">
        <f t="shared" si="1597"/>
        <v>0</v>
      </c>
    </row>
    <row r="829" spans="1:89" x14ac:dyDescent="0.25">
      <c r="A829" t="str">
        <f>VLOOKUP($C829,'Tech Pallet'!$A:$J,10,0)</f>
        <v>NOV</v>
      </c>
      <c r="B829" s="30" t="str">
        <f>VLOOKUP(C829,'Tech Pallet'!A:I,3,0)</f>
        <v>Yasso Sticks</v>
      </c>
      <c r="C829" s="12">
        <f>VLOOKUP($D829,'DU -UCC'!B:C,2,0)</f>
        <v>64325559</v>
      </c>
      <c r="D829" s="94">
        <v>10850001974322</v>
      </c>
      <c r="E829" s="95" t="s">
        <v>461</v>
      </c>
      <c r="S829" s="95">
        <v>0</v>
      </c>
      <c r="T829" s="95">
        <v>0</v>
      </c>
      <c r="U829" s="95">
        <v>0</v>
      </c>
      <c r="V829" s="95">
        <v>0</v>
      </c>
      <c r="W829" s="95">
        <v>0</v>
      </c>
      <c r="X829" s="95">
        <v>0</v>
      </c>
      <c r="Y829" s="95">
        <v>0</v>
      </c>
      <c r="Z829" s="95">
        <v>0</v>
      </c>
      <c r="AA829" s="95">
        <v>0</v>
      </c>
      <c r="AB829" s="95">
        <v>0</v>
      </c>
      <c r="AC829" s="95">
        <v>0</v>
      </c>
      <c r="AD829" s="95">
        <v>0</v>
      </c>
      <c r="AE829" s="23">
        <f t="shared" si="1541"/>
        <v>0</v>
      </c>
      <c r="AF829">
        <f>VLOOKUP($C829,'Tech Pallet'!$A:$I,9,0)</f>
        <v>187</v>
      </c>
      <c r="AG829">
        <f>VLOOKUP($C829,'Tech Pallet'!$A:$H,8,0)</f>
        <v>3.3119999999999998E-3</v>
      </c>
      <c r="AH829" s="25">
        <f t="shared" si="1542"/>
        <v>0</v>
      </c>
      <c r="AI829" s="25">
        <f t="shared" si="1543"/>
        <v>0</v>
      </c>
      <c r="AJ829" s="8">
        <f t="shared" si="1544"/>
        <v>0</v>
      </c>
      <c r="AK829" s="21">
        <f t="shared" si="1545"/>
        <v>0</v>
      </c>
      <c r="AL829" s="20">
        <f t="shared" si="1546"/>
        <v>0</v>
      </c>
      <c r="AM829" s="21">
        <f t="shared" si="1547"/>
        <v>0</v>
      </c>
      <c r="AN829" s="21">
        <f t="shared" si="1548"/>
        <v>0</v>
      </c>
      <c r="AO829" s="21">
        <f t="shared" si="1549"/>
        <v>0</v>
      </c>
      <c r="AP829" s="21">
        <f t="shared" si="1550"/>
        <v>0</v>
      </c>
      <c r="AQ829" s="21">
        <f t="shared" si="1551"/>
        <v>0</v>
      </c>
      <c r="AR829" s="21">
        <f t="shared" si="1552"/>
        <v>0</v>
      </c>
      <c r="AS829" s="21">
        <f t="shared" si="1553"/>
        <v>0</v>
      </c>
      <c r="AT829" s="21">
        <f t="shared" si="1554"/>
        <v>0</v>
      </c>
      <c r="AU829" s="21">
        <f t="shared" si="1555"/>
        <v>0</v>
      </c>
      <c r="AV829" s="21">
        <f t="shared" si="1556"/>
        <v>0</v>
      </c>
      <c r="AW829" s="21">
        <f t="shared" si="1557"/>
        <v>0</v>
      </c>
      <c r="AX829" s="21">
        <f t="shared" si="1558"/>
        <v>0</v>
      </c>
      <c r="AY829" s="21">
        <f t="shared" si="1559"/>
        <v>0</v>
      </c>
      <c r="AZ829" s="21">
        <f t="shared" si="1560"/>
        <v>0</v>
      </c>
      <c r="BA829" s="21">
        <f t="shared" si="1561"/>
        <v>0</v>
      </c>
      <c r="BB829" s="21">
        <f t="shared" si="1562"/>
        <v>0</v>
      </c>
      <c r="BC829" s="21">
        <f t="shared" si="1563"/>
        <v>0</v>
      </c>
      <c r="BD829" s="21">
        <f t="shared" si="1564"/>
        <v>0</v>
      </c>
      <c r="BE829" s="21">
        <f t="shared" si="1565"/>
        <v>0</v>
      </c>
      <c r="BF829" s="21">
        <f t="shared" si="1566"/>
        <v>0</v>
      </c>
      <c r="BG829" s="21">
        <f t="shared" si="1567"/>
        <v>0</v>
      </c>
      <c r="BH829" s="21">
        <f t="shared" si="1568"/>
        <v>0</v>
      </c>
      <c r="BI829" s="21">
        <f t="shared" si="1569"/>
        <v>0</v>
      </c>
      <c r="BJ829" s="21">
        <f t="shared" si="1570"/>
        <v>0</v>
      </c>
      <c r="BK829" s="17">
        <f t="shared" si="1571"/>
        <v>0</v>
      </c>
      <c r="BL829" s="22">
        <f t="shared" si="1572"/>
        <v>0</v>
      </c>
      <c r="BM829" s="22">
        <f t="shared" si="1573"/>
        <v>0</v>
      </c>
      <c r="BN829" s="22">
        <f t="shared" si="1574"/>
        <v>0</v>
      </c>
      <c r="BO829" s="22">
        <f t="shared" si="1575"/>
        <v>0</v>
      </c>
      <c r="BP829" s="22">
        <f t="shared" si="1576"/>
        <v>0</v>
      </c>
      <c r="BQ829" s="22">
        <f t="shared" si="1577"/>
        <v>0</v>
      </c>
      <c r="BR829" s="22">
        <f t="shared" si="1578"/>
        <v>0</v>
      </c>
      <c r="BS829" s="22">
        <f t="shared" si="1579"/>
        <v>0</v>
      </c>
      <c r="BT829" s="22">
        <f t="shared" si="1580"/>
        <v>0</v>
      </c>
      <c r="BU829" s="22">
        <f t="shared" si="1581"/>
        <v>0</v>
      </c>
      <c r="BV829" s="22">
        <f t="shared" si="1582"/>
        <v>0</v>
      </c>
      <c r="BW829" s="22">
        <f t="shared" si="1583"/>
        <v>0</v>
      </c>
      <c r="BX829" s="22">
        <f t="shared" si="1584"/>
        <v>0</v>
      </c>
      <c r="BY829" s="22">
        <f t="shared" si="1585"/>
        <v>0</v>
      </c>
      <c r="BZ829" s="22">
        <f t="shared" si="1586"/>
        <v>0</v>
      </c>
      <c r="CA829" s="22">
        <f t="shared" si="1587"/>
        <v>0</v>
      </c>
      <c r="CB829" s="22">
        <f t="shared" si="1588"/>
        <v>0</v>
      </c>
      <c r="CC829" s="22">
        <f t="shared" si="1589"/>
        <v>0</v>
      </c>
      <c r="CD829" s="22">
        <f t="shared" si="1590"/>
        <v>0</v>
      </c>
      <c r="CE829" s="22">
        <f t="shared" si="1591"/>
        <v>0</v>
      </c>
      <c r="CF829" s="22">
        <f t="shared" si="1592"/>
        <v>0</v>
      </c>
      <c r="CG829" s="22">
        <f t="shared" si="1593"/>
        <v>0</v>
      </c>
      <c r="CH829" s="22">
        <f t="shared" si="1594"/>
        <v>0</v>
      </c>
      <c r="CI829" s="22">
        <f t="shared" si="1595"/>
        <v>0</v>
      </c>
      <c r="CJ829" s="22">
        <f t="shared" si="1596"/>
        <v>0</v>
      </c>
      <c r="CK829" s="22">
        <f t="shared" si="1597"/>
        <v>0</v>
      </c>
    </row>
    <row r="830" spans="1:89" x14ac:dyDescent="0.25">
      <c r="A830" t="str">
        <f>VLOOKUP($C830,'Tech Pallet'!$A:$J,10,0)</f>
        <v>NOV</v>
      </c>
      <c r="B830" s="30" t="str">
        <f>VLOOKUP(C830,'Tech Pallet'!A:I,3,0)</f>
        <v>Other</v>
      </c>
      <c r="C830" s="12">
        <f>VLOOKUP($D830,'DU -UCC'!B:C,2,0)</f>
        <v>69977789</v>
      </c>
      <c r="D830" s="94">
        <v>10077567003727</v>
      </c>
      <c r="E830" s="95" t="s">
        <v>462</v>
      </c>
      <c r="S830" s="95">
        <v>0</v>
      </c>
      <c r="T830" s="95">
        <v>0</v>
      </c>
      <c r="U830" s="95">
        <v>0</v>
      </c>
      <c r="V830" s="95">
        <v>0</v>
      </c>
      <c r="W830" s="95">
        <v>0</v>
      </c>
      <c r="X830" s="95">
        <v>0</v>
      </c>
      <c r="Y830" s="95">
        <v>0</v>
      </c>
      <c r="Z830" s="95">
        <v>0</v>
      </c>
      <c r="AA830" s="95">
        <v>0</v>
      </c>
      <c r="AB830" s="95">
        <v>0</v>
      </c>
      <c r="AC830" s="95">
        <v>0</v>
      </c>
      <c r="AD830" s="95">
        <v>0</v>
      </c>
      <c r="AE830" s="23">
        <f t="shared" si="1541"/>
        <v>0</v>
      </c>
      <c r="AF830">
        <f>VLOOKUP($C830,'Tech Pallet'!$A:$I,9,0)</f>
        <v>299</v>
      </c>
      <c r="AG830">
        <f>VLOOKUP($C830,'Tech Pallet'!$A:$H,8,0)</f>
        <v>1.9199999999999998E-3</v>
      </c>
      <c r="AH830" s="25">
        <f t="shared" si="1542"/>
        <v>0</v>
      </c>
      <c r="AI830" s="25">
        <f t="shared" si="1543"/>
        <v>0</v>
      </c>
      <c r="AJ830" s="8">
        <f t="shared" si="1544"/>
        <v>0</v>
      </c>
      <c r="AK830" s="21">
        <f t="shared" si="1545"/>
        <v>0</v>
      </c>
      <c r="AL830" s="20">
        <f t="shared" si="1546"/>
        <v>0</v>
      </c>
      <c r="AM830" s="21">
        <f t="shared" si="1547"/>
        <v>0</v>
      </c>
      <c r="AN830" s="21">
        <f t="shared" si="1548"/>
        <v>0</v>
      </c>
      <c r="AO830" s="21">
        <f t="shared" si="1549"/>
        <v>0</v>
      </c>
      <c r="AP830" s="21">
        <f t="shared" si="1550"/>
        <v>0</v>
      </c>
      <c r="AQ830" s="21">
        <f t="shared" si="1551"/>
        <v>0</v>
      </c>
      <c r="AR830" s="21">
        <f t="shared" si="1552"/>
        <v>0</v>
      </c>
      <c r="AS830" s="21">
        <f t="shared" si="1553"/>
        <v>0</v>
      </c>
      <c r="AT830" s="21">
        <f t="shared" si="1554"/>
        <v>0</v>
      </c>
      <c r="AU830" s="21">
        <f t="shared" si="1555"/>
        <v>0</v>
      </c>
      <c r="AV830" s="21">
        <f t="shared" si="1556"/>
        <v>0</v>
      </c>
      <c r="AW830" s="21">
        <f t="shared" si="1557"/>
        <v>0</v>
      </c>
      <c r="AX830" s="21">
        <f t="shared" si="1558"/>
        <v>0</v>
      </c>
      <c r="AY830" s="21">
        <f t="shared" si="1559"/>
        <v>0</v>
      </c>
      <c r="AZ830" s="21">
        <f t="shared" si="1560"/>
        <v>0</v>
      </c>
      <c r="BA830" s="21">
        <f t="shared" si="1561"/>
        <v>0</v>
      </c>
      <c r="BB830" s="21">
        <f t="shared" si="1562"/>
        <v>0</v>
      </c>
      <c r="BC830" s="21">
        <f t="shared" si="1563"/>
        <v>0</v>
      </c>
      <c r="BD830" s="21">
        <f t="shared" si="1564"/>
        <v>0</v>
      </c>
      <c r="BE830" s="21">
        <f t="shared" si="1565"/>
        <v>0</v>
      </c>
      <c r="BF830" s="21">
        <f t="shared" si="1566"/>
        <v>0</v>
      </c>
      <c r="BG830" s="21">
        <f t="shared" si="1567"/>
        <v>0</v>
      </c>
      <c r="BH830" s="21">
        <f t="shared" si="1568"/>
        <v>0</v>
      </c>
      <c r="BI830" s="21">
        <f t="shared" si="1569"/>
        <v>0</v>
      </c>
      <c r="BJ830" s="21">
        <f t="shared" si="1570"/>
        <v>0</v>
      </c>
      <c r="BK830" s="17">
        <f t="shared" si="1571"/>
        <v>0</v>
      </c>
      <c r="BL830" s="22">
        <f t="shared" si="1572"/>
        <v>0</v>
      </c>
      <c r="BM830" s="22">
        <f t="shared" si="1573"/>
        <v>0</v>
      </c>
      <c r="BN830" s="22">
        <f t="shared" si="1574"/>
        <v>0</v>
      </c>
      <c r="BO830" s="22">
        <f t="shared" si="1575"/>
        <v>0</v>
      </c>
      <c r="BP830" s="22">
        <f t="shared" si="1576"/>
        <v>0</v>
      </c>
      <c r="BQ830" s="22">
        <f t="shared" si="1577"/>
        <v>0</v>
      </c>
      <c r="BR830" s="22">
        <f t="shared" si="1578"/>
        <v>0</v>
      </c>
      <c r="BS830" s="22">
        <f t="shared" si="1579"/>
        <v>0</v>
      </c>
      <c r="BT830" s="22">
        <f t="shared" si="1580"/>
        <v>0</v>
      </c>
      <c r="BU830" s="22">
        <f t="shared" si="1581"/>
        <v>0</v>
      </c>
      <c r="BV830" s="22">
        <f t="shared" si="1582"/>
        <v>0</v>
      </c>
      <c r="BW830" s="22">
        <f t="shared" si="1583"/>
        <v>0</v>
      </c>
      <c r="BX830" s="22">
        <f t="shared" si="1584"/>
        <v>0</v>
      </c>
      <c r="BY830" s="22">
        <f t="shared" si="1585"/>
        <v>0</v>
      </c>
      <c r="BZ830" s="22">
        <f t="shared" si="1586"/>
        <v>0</v>
      </c>
      <c r="CA830" s="22">
        <f t="shared" si="1587"/>
        <v>0</v>
      </c>
      <c r="CB830" s="22">
        <f t="shared" si="1588"/>
        <v>0</v>
      </c>
      <c r="CC830" s="22">
        <f t="shared" si="1589"/>
        <v>0</v>
      </c>
      <c r="CD830" s="22">
        <f t="shared" si="1590"/>
        <v>0</v>
      </c>
      <c r="CE830" s="22">
        <f t="shared" si="1591"/>
        <v>0</v>
      </c>
      <c r="CF830" s="22">
        <f t="shared" si="1592"/>
        <v>0</v>
      </c>
      <c r="CG830" s="22">
        <f t="shared" si="1593"/>
        <v>0</v>
      </c>
      <c r="CH830" s="22">
        <f t="shared" si="1594"/>
        <v>0</v>
      </c>
      <c r="CI830" s="22">
        <f t="shared" si="1595"/>
        <v>0</v>
      </c>
      <c r="CJ830" s="22">
        <f t="shared" si="1596"/>
        <v>0</v>
      </c>
      <c r="CK830" s="22">
        <f t="shared" si="1597"/>
        <v>0</v>
      </c>
    </row>
    <row r="831" spans="1:89" x14ac:dyDescent="0.25">
      <c r="A831" t="str">
        <f>VLOOKUP($C831,'Tech Pallet'!$A:$J,10,0)</f>
        <v>PIC</v>
      </c>
      <c r="B831" s="30" t="str">
        <f>VLOOKUP(C831,'Tech Pallet'!A:I,3,0)</f>
        <v>48oz</v>
      </c>
      <c r="C831" s="12">
        <f>VLOOKUP($D831,'DU -UCC'!B:C,2,0)</f>
        <v>69587862</v>
      </c>
      <c r="D831" s="94">
        <v>10077567002560</v>
      </c>
      <c r="E831" s="95" t="s">
        <v>463</v>
      </c>
      <c r="S831" s="95">
        <v>0</v>
      </c>
      <c r="T831" s="95">
        <v>0</v>
      </c>
      <c r="U831" s="95">
        <v>0</v>
      </c>
      <c r="V831" s="95">
        <v>0</v>
      </c>
      <c r="W831" s="95">
        <v>0</v>
      </c>
      <c r="X831" s="95">
        <v>0</v>
      </c>
      <c r="Y831" s="95">
        <v>0</v>
      </c>
      <c r="Z831" s="95">
        <v>0</v>
      </c>
      <c r="AA831" s="95">
        <v>0</v>
      </c>
      <c r="AB831" s="95">
        <v>0</v>
      </c>
      <c r="AC831" s="95">
        <v>0</v>
      </c>
      <c r="AD831" s="95">
        <v>0</v>
      </c>
      <c r="AE831" s="23">
        <f t="shared" si="1541"/>
        <v>0</v>
      </c>
      <c r="AF831">
        <f>VLOOKUP($C831,'Tech Pallet'!$A:$I,9,0)</f>
        <v>176</v>
      </c>
      <c r="AG831">
        <f>VLOOKUP($C831,'Tech Pallet'!$A:$H,8,0)</f>
        <v>8.5199999999999998E-3</v>
      </c>
      <c r="AH831" s="25">
        <f t="shared" si="1542"/>
        <v>0</v>
      </c>
      <c r="AI831" s="25">
        <f t="shared" si="1543"/>
        <v>0</v>
      </c>
      <c r="AJ831" s="8">
        <f t="shared" si="1544"/>
        <v>0</v>
      </c>
      <c r="AK831" s="21">
        <f t="shared" si="1545"/>
        <v>0</v>
      </c>
      <c r="AL831" s="20">
        <f t="shared" si="1546"/>
        <v>0</v>
      </c>
      <c r="AM831" s="21">
        <f t="shared" si="1547"/>
        <v>0</v>
      </c>
      <c r="AN831" s="21">
        <f t="shared" si="1548"/>
        <v>0</v>
      </c>
      <c r="AO831" s="21">
        <f t="shared" si="1549"/>
        <v>0</v>
      </c>
      <c r="AP831" s="21">
        <f t="shared" si="1550"/>
        <v>0</v>
      </c>
      <c r="AQ831" s="21">
        <f t="shared" si="1551"/>
        <v>0</v>
      </c>
      <c r="AR831" s="21">
        <f t="shared" si="1552"/>
        <v>0</v>
      </c>
      <c r="AS831" s="21">
        <f t="shared" si="1553"/>
        <v>0</v>
      </c>
      <c r="AT831" s="21">
        <f t="shared" si="1554"/>
        <v>0</v>
      </c>
      <c r="AU831" s="21">
        <f t="shared" si="1555"/>
        <v>0</v>
      </c>
      <c r="AV831" s="21">
        <f t="shared" si="1556"/>
        <v>0</v>
      </c>
      <c r="AW831" s="21">
        <f t="shared" si="1557"/>
        <v>0</v>
      </c>
      <c r="AX831" s="21">
        <f t="shared" si="1558"/>
        <v>0</v>
      </c>
      <c r="AY831" s="21">
        <f t="shared" si="1559"/>
        <v>0</v>
      </c>
      <c r="AZ831" s="21">
        <f t="shared" si="1560"/>
        <v>0</v>
      </c>
      <c r="BA831" s="21">
        <f t="shared" si="1561"/>
        <v>0</v>
      </c>
      <c r="BB831" s="21">
        <f t="shared" si="1562"/>
        <v>0</v>
      </c>
      <c r="BC831" s="21">
        <f t="shared" si="1563"/>
        <v>0</v>
      </c>
      <c r="BD831" s="21">
        <f t="shared" si="1564"/>
        <v>0</v>
      </c>
      <c r="BE831" s="21">
        <f t="shared" si="1565"/>
        <v>0</v>
      </c>
      <c r="BF831" s="21">
        <f t="shared" si="1566"/>
        <v>0</v>
      </c>
      <c r="BG831" s="21">
        <f t="shared" si="1567"/>
        <v>0</v>
      </c>
      <c r="BH831" s="21">
        <f t="shared" si="1568"/>
        <v>0</v>
      </c>
      <c r="BI831" s="21">
        <f t="shared" si="1569"/>
        <v>0</v>
      </c>
      <c r="BJ831" s="21">
        <f t="shared" si="1570"/>
        <v>0</v>
      </c>
      <c r="BK831" s="17">
        <f t="shared" si="1571"/>
        <v>0</v>
      </c>
      <c r="BL831" s="22">
        <f t="shared" si="1572"/>
        <v>0</v>
      </c>
      <c r="BM831" s="22">
        <f t="shared" si="1573"/>
        <v>0</v>
      </c>
      <c r="BN831" s="22">
        <f t="shared" si="1574"/>
        <v>0</v>
      </c>
      <c r="BO831" s="22">
        <f t="shared" si="1575"/>
        <v>0</v>
      </c>
      <c r="BP831" s="22">
        <f t="shared" si="1576"/>
        <v>0</v>
      </c>
      <c r="BQ831" s="22">
        <f t="shared" si="1577"/>
        <v>0</v>
      </c>
      <c r="BR831" s="22">
        <f t="shared" si="1578"/>
        <v>0</v>
      </c>
      <c r="BS831" s="22">
        <f t="shared" si="1579"/>
        <v>0</v>
      </c>
      <c r="BT831" s="22">
        <f t="shared" si="1580"/>
        <v>0</v>
      </c>
      <c r="BU831" s="22">
        <f t="shared" si="1581"/>
        <v>0</v>
      </c>
      <c r="BV831" s="22">
        <f t="shared" si="1582"/>
        <v>0</v>
      </c>
      <c r="BW831" s="22">
        <f t="shared" si="1583"/>
        <v>0</v>
      </c>
      <c r="BX831" s="22">
        <f t="shared" si="1584"/>
        <v>0</v>
      </c>
      <c r="BY831" s="22">
        <f t="shared" si="1585"/>
        <v>0</v>
      </c>
      <c r="BZ831" s="22">
        <f t="shared" si="1586"/>
        <v>0</v>
      </c>
      <c r="CA831" s="22">
        <f t="shared" si="1587"/>
        <v>0</v>
      </c>
      <c r="CB831" s="22">
        <f t="shared" si="1588"/>
        <v>0</v>
      </c>
      <c r="CC831" s="22">
        <f t="shared" si="1589"/>
        <v>0</v>
      </c>
      <c r="CD831" s="22">
        <f t="shared" si="1590"/>
        <v>0</v>
      </c>
      <c r="CE831" s="22">
        <f t="shared" si="1591"/>
        <v>0</v>
      </c>
      <c r="CF831" s="22">
        <f t="shared" si="1592"/>
        <v>0</v>
      </c>
      <c r="CG831" s="22">
        <f t="shared" si="1593"/>
        <v>0</v>
      </c>
      <c r="CH831" s="22">
        <f t="shared" si="1594"/>
        <v>0</v>
      </c>
      <c r="CI831" s="22">
        <f t="shared" si="1595"/>
        <v>0</v>
      </c>
      <c r="CJ831" s="22">
        <f t="shared" si="1596"/>
        <v>0</v>
      </c>
      <c r="CK831" s="22">
        <f t="shared" si="1597"/>
        <v>0</v>
      </c>
    </row>
    <row r="832" spans="1:89" x14ac:dyDescent="0.25">
      <c r="A832" t="str">
        <f>VLOOKUP($C832,'Tech Pallet'!$A:$J,10,0)</f>
        <v>PIC</v>
      </c>
      <c r="B832" s="30" t="str">
        <f>VLOOKUP(C832,'Tech Pallet'!A:I,3,0)</f>
        <v>2.4 Gal</v>
      </c>
      <c r="C832" s="12">
        <f>VLOOKUP($D832,'DU -UCC'!B:C,2,0)</f>
        <v>17093</v>
      </c>
      <c r="D832" s="94">
        <v>10076840870933</v>
      </c>
      <c r="E832" s="95" t="s">
        <v>464</v>
      </c>
      <c r="S832" s="95">
        <v>70</v>
      </c>
      <c r="T832" s="95">
        <v>62</v>
      </c>
      <c r="U832" s="95">
        <v>170.31</v>
      </c>
      <c r="V832" s="95">
        <v>163.29</v>
      </c>
      <c r="W832" s="95">
        <v>188.88</v>
      </c>
      <c r="X832" s="95">
        <v>196.88</v>
      </c>
      <c r="Y832" s="95">
        <v>163.15</v>
      </c>
      <c r="Z832" s="95">
        <v>163.44999999999999</v>
      </c>
      <c r="AA832" s="95">
        <v>122.85</v>
      </c>
      <c r="AB832" s="95">
        <v>131.88</v>
      </c>
      <c r="AC832" s="95">
        <v>108.56</v>
      </c>
      <c r="AD832" s="95">
        <v>107.86</v>
      </c>
      <c r="AE832" s="23">
        <f t="shared" si="1541"/>
        <v>1649.11</v>
      </c>
      <c r="AF832">
        <f>VLOOKUP($C832,'Tech Pallet'!$A:$I,9,0)</f>
        <v>50</v>
      </c>
      <c r="AG832">
        <f>VLOOKUP($C832,'Tech Pallet'!$A:$H,8,0)</f>
        <v>1.35E-2</v>
      </c>
      <c r="AH832" s="25">
        <f t="shared" si="1542"/>
        <v>0</v>
      </c>
      <c r="AI832" s="25">
        <f t="shared" si="1543"/>
        <v>1649.11</v>
      </c>
      <c r="AJ832" s="8">
        <f t="shared" si="1544"/>
        <v>0</v>
      </c>
      <c r="AK832" s="21">
        <f t="shared" si="1545"/>
        <v>0</v>
      </c>
      <c r="AL832" s="20">
        <f t="shared" si="1546"/>
        <v>32.982199999999999</v>
      </c>
      <c r="AM832" s="21">
        <f t="shared" si="1547"/>
        <v>0</v>
      </c>
      <c r="AN832" s="21">
        <f t="shared" si="1548"/>
        <v>0</v>
      </c>
      <c r="AO832" s="21">
        <f t="shared" si="1549"/>
        <v>0</v>
      </c>
      <c r="AP832" s="21">
        <f t="shared" si="1550"/>
        <v>0</v>
      </c>
      <c r="AQ832" s="21">
        <f t="shared" si="1551"/>
        <v>0</v>
      </c>
      <c r="AR832" s="21">
        <f t="shared" si="1552"/>
        <v>0</v>
      </c>
      <c r="AS832" s="21">
        <f t="shared" si="1553"/>
        <v>0</v>
      </c>
      <c r="AT832" s="21">
        <f t="shared" si="1554"/>
        <v>0</v>
      </c>
      <c r="AU832" s="21">
        <f t="shared" si="1555"/>
        <v>0</v>
      </c>
      <c r="AV832" s="21">
        <f t="shared" si="1556"/>
        <v>0</v>
      </c>
      <c r="AW832" s="21">
        <f t="shared" si="1557"/>
        <v>0</v>
      </c>
      <c r="AX832" s="21">
        <f t="shared" si="1558"/>
        <v>0</v>
      </c>
      <c r="AY832" s="21">
        <f t="shared" si="1559"/>
        <v>1.4</v>
      </c>
      <c r="AZ832" s="21">
        <f t="shared" si="1560"/>
        <v>1.24</v>
      </c>
      <c r="BA832" s="21">
        <f t="shared" si="1561"/>
        <v>3.4062000000000001</v>
      </c>
      <c r="BB832" s="21">
        <f t="shared" si="1562"/>
        <v>3.2658</v>
      </c>
      <c r="BC832" s="21">
        <f t="shared" si="1563"/>
        <v>3.7776000000000001</v>
      </c>
      <c r="BD832" s="21">
        <f t="shared" si="1564"/>
        <v>3.9375999999999998</v>
      </c>
      <c r="BE832" s="21">
        <f t="shared" si="1565"/>
        <v>3.2629999999999999</v>
      </c>
      <c r="BF832" s="21">
        <f t="shared" si="1566"/>
        <v>3.2689999999999997</v>
      </c>
      <c r="BG832" s="21">
        <f t="shared" si="1567"/>
        <v>2.4569999999999999</v>
      </c>
      <c r="BH832" s="21">
        <f t="shared" si="1568"/>
        <v>2.6375999999999999</v>
      </c>
      <c r="BI832" s="21">
        <f t="shared" si="1569"/>
        <v>2.1712000000000002</v>
      </c>
      <c r="BJ832" s="21">
        <f t="shared" si="1570"/>
        <v>2.1572</v>
      </c>
      <c r="BK832" s="17">
        <f t="shared" si="1571"/>
        <v>0</v>
      </c>
      <c r="BL832" s="22">
        <f t="shared" si="1572"/>
        <v>0</v>
      </c>
      <c r="BM832" s="22">
        <f t="shared" si="1573"/>
        <v>22.262984999999997</v>
      </c>
      <c r="BN832" s="22">
        <f t="shared" si="1574"/>
        <v>0</v>
      </c>
      <c r="BO832" s="22">
        <f t="shared" si="1575"/>
        <v>0</v>
      </c>
      <c r="BP832" s="22">
        <f t="shared" si="1576"/>
        <v>0</v>
      </c>
      <c r="BQ832" s="22">
        <f t="shared" si="1577"/>
        <v>0</v>
      </c>
      <c r="BR832" s="22">
        <f t="shared" si="1578"/>
        <v>0</v>
      </c>
      <c r="BS832" s="22">
        <f t="shared" si="1579"/>
        <v>0</v>
      </c>
      <c r="BT832" s="22">
        <f t="shared" si="1580"/>
        <v>0</v>
      </c>
      <c r="BU832" s="22">
        <f t="shared" si="1581"/>
        <v>0</v>
      </c>
      <c r="BV832" s="22">
        <f t="shared" si="1582"/>
        <v>0</v>
      </c>
      <c r="BW832" s="22">
        <f t="shared" si="1583"/>
        <v>0</v>
      </c>
      <c r="BX832" s="22">
        <f t="shared" si="1584"/>
        <v>0</v>
      </c>
      <c r="BY832" s="22">
        <f t="shared" si="1585"/>
        <v>0</v>
      </c>
      <c r="BZ832" s="22">
        <f t="shared" si="1586"/>
        <v>0.94499999999999995</v>
      </c>
      <c r="CA832" s="22">
        <f t="shared" si="1587"/>
        <v>0.83699999999999997</v>
      </c>
      <c r="CB832" s="22">
        <f t="shared" si="1588"/>
        <v>2.299185</v>
      </c>
      <c r="CC832" s="22">
        <f t="shared" si="1589"/>
        <v>2.204415</v>
      </c>
      <c r="CD832" s="22">
        <f t="shared" si="1590"/>
        <v>2.5498799999999999</v>
      </c>
      <c r="CE832" s="22">
        <f t="shared" si="1591"/>
        <v>2.65788</v>
      </c>
      <c r="CF832" s="22">
        <f t="shared" si="1592"/>
        <v>2.2025250000000001</v>
      </c>
      <c r="CG832" s="22">
        <f t="shared" si="1593"/>
        <v>2.206575</v>
      </c>
      <c r="CH832" s="22">
        <f t="shared" si="1594"/>
        <v>1.6584749999999999</v>
      </c>
      <c r="CI832" s="22">
        <f t="shared" si="1595"/>
        <v>1.7803799999999999</v>
      </c>
      <c r="CJ832" s="22">
        <f t="shared" si="1596"/>
        <v>1.46556</v>
      </c>
      <c r="CK832" s="22">
        <f t="shared" si="1597"/>
        <v>1.45611</v>
      </c>
    </row>
    <row r="833" spans="1:89" x14ac:dyDescent="0.25">
      <c r="A833" t="str">
        <f>VLOOKUP($C833,'Tech Pallet'!$A:$J,10,0)</f>
        <v>NOV</v>
      </c>
      <c r="B833" s="30" t="str">
        <f>VLOOKUP(C833,'Tech Pallet'!A:I,3,0)</f>
        <v>B&amp;J Cups</v>
      </c>
      <c r="C833" s="12">
        <f>VLOOKUP($D833,'DU -UCC'!B:C,2,0)</f>
        <v>69997339</v>
      </c>
      <c r="D833" s="94">
        <v>10076840253309</v>
      </c>
      <c r="E833" s="95" t="s">
        <v>465</v>
      </c>
      <c r="S833" s="95">
        <v>0</v>
      </c>
      <c r="T833" s="95">
        <v>0</v>
      </c>
      <c r="U833" s="95">
        <v>0</v>
      </c>
      <c r="V833" s="95">
        <v>0</v>
      </c>
      <c r="W833" s="95">
        <v>0</v>
      </c>
      <c r="X833" s="95">
        <v>0</v>
      </c>
      <c r="Y833" s="95">
        <v>0</v>
      </c>
      <c r="Z833" s="95">
        <v>0</v>
      </c>
      <c r="AA833" s="95">
        <v>0</v>
      </c>
      <c r="AB833" s="95">
        <v>0</v>
      </c>
      <c r="AC833" s="95">
        <v>0</v>
      </c>
      <c r="AD833" s="95">
        <v>0</v>
      </c>
      <c r="AE833" s="23">
        <f t="shared" si="1541"/>
        <v>0</v>
      </c>
      <c r="AF833">
        <f>VLOOKUP($C833,'Tech Pallet'!$A:$I,9,0)</f>
        <v>510</v>
      </c>
      <c r="AG833">
        <f>VLOOKUP($C833,'Tech Pallet'!$A:$H,8,0)</f>
        <v>1.4759999999999999E-3</v>
      </c>
      <c r="AH833" s="25">
        <f t="shared" si="1542"/>
        <v>0</v>
      </c>
      <c r="AI833" s="25">
        <f t="shared" si="1543"/>
        <v>0</v>
      </c>
      <c r="AJ833" s="8">
        <f t="shared" si="1544"/>
        <v>0</v>
      </c>
      <c r="AK833" s="21">
        <f t="shared" si="1545"/>
        <v>0</v>
      </c>
      <c r="AL833" s="20">
        <f t="shared" si="1546"/>
        <v>0</v>
      </c>
      <c r="AM833" s="21">
        <f t="shared" si="1547"/>
        <v>0</v>
      </c>
      <c r="AN833" s="21">
        <f t="shared" si="1548"/>
        <v>0</v>
      </c>
      <c r="AO833" s="21">
        <f t="shared" si="1549"/>
        <v>0</v>
      </c>
      <c r="AP833" s="21">
        <f t="shared" si="1550"/>
        <v>0</v>
      </c>
      <c r="AQ833" s="21">
        <f t="shared" si="1551"/>
        <v>0</v>
      </c>
      <c r="AR833" s="21">
        <f t="shared" si="1552"/>
        <v>0</v>
      </c>
      <c r="AS833" s="21">
        <f t="shared" si="1553"/>
        <v>0</v>
      </c>
      <c r="AT833" s="21">
        <f t="shared" si="1554"/>
        <v>0</v>
      </c>
      <c r="AU833" s="21">
        <f t="shared" si="1555"/>
        <v>0</v>
      </c>
      <c r="AV833" s="21">
        <f t="shared" si="1556"/>
        <v>0</v>
      </c>
      <c r="AW833" s="21">
        <f t="shared" si="1557"/>
        <v>0</v>
      </c>
      <c r="AX833" s="21">
        <f t="shared" si="1558"/>
        <v>0</v>
      </c>
      <c r="AY833" s="21">
        <f t="shared" si="1559"/>
        <v>0</v>
      </c>
      <c r="AZ833" s="21">
        <f t="shared" si="1560"/>
        <v>0</v>
      </c>
      <c r="BA833" s="21">
        <f t="shared" si="1561"/>
        <v>0</v>
      </c>
      <c r="BB833" s="21">
        <f t="shared" si="1562"/>
        <v>0</v>
      </c>
      <c r="BC833" s="21">
        <f t="shared" si="1563"/>
        <v>0</v>
      </c>
      <c r="BD833" s="21">
        <f t="shared" si="1564"/>
        <v>0</v>
      </c>
      <c r="BE833" s="21">
        <f t="shared" si="1565"/>
        <v>0</v>
      </c>
      <c r="BF833" s="21">
        <f t="shared" si="1566"/>
        <v>0</v>
      </c>
      <c r="BG833" s="21">
        <f t="shared" si="1567"/>
        <v>0</v>
      </c>
      <c r="BH833" s="21">
        <f t="shared" si="1568"/>
        <v>0</v>
      </c>
      <c r="BI833" s="21">
        <f t="shared" si="1569"/>
        <v>0</v>
      </c>
      <c r="BJ833" s="21">
        <f t="shared" si="1570"/>
        <v>0</v>
      </c>
      <c r="BK833" s="17">
        <f t="shared" si="1571"/>
        <v>0</v>
      </c>
      <c r="BL833" s="22">
        <f t="shared" si="1572"/>
        <v>0</v>
      </c>
      <c r="BM833" s="22">
        <f t="shared" si="1573"/>
        <v>0</v>
      </c>
      <c r="BN833" s="22">
        <f t="shared" si="1574"/>
        <v>0</v>
      </c>
      <c r="BO833" s="22">
        <f t="shared" si="1575"/>
        <v>0</v>
      </c>
      <c r="BP833" s="22">
        <f t="shared" si="1576"/>
        <v>0</v>
      </c>
      <c r="BQ833" s="22">
        <f t="shared" si="1577"/>
        <v>0</v>
      </c>
      <c r="BR833" s="22">
        <f t="shared" si="1578"/>
        <v>0</v>
      </c>
      <c r="BS833" s="22">
        <f t="shared" si="1579"/>
        <v>0</v>
      </c>
      <c r="BT833" s="22">
        <f t="shared" si="1580"/>
        <v>0</v>
      </c>
      <c r="BU833" s="22">
        <f t="shared" si="1581"/>
        <v>0</v>
      </c>
      <c r="BV833" s="22">
        <f t="shared" si="1582"/>
        <v>0</v>
      </c>
      <c r="BW833" s="22">
        <f t="shared" si="1583"/>
        <v>0</v>
      </c>
      <c r="BX833" s="22">
        <f t="shared" si="1584"/>
        <v>0</v>
      </c>
      <c r="BY833" s="22">
        <f t="shared" si="1585"/>
        <v>0</v>
      </c>
      <c r="BZ833" s="22">
        <f t="shared" si="1586"/>
        <v>0</v>
      </c>
      <c r="CA833" s="22">
        <f t="shared" si="1587"/>
        <v>0</v>
      </c>
      <c r="CB833" s="22">
        <f t="shared" si="1588"/>
        <v>0</v>
      </c>
      <c r="CC833" s="22">
        <f t="shared" si="1589"/>
        <v>0</v>
      </c>
      <c r="CD833" s="22">
        <f t="shared" si="1590"/>
        <v>0</v>
      </c>
      <c r="CE833" s="22">
        <f t="shared" si="1591"/>
        <v>0</v>
      </c>
      <c r="CF833" s="22">
        <f t="shared" si="1592"/>
        <v>0</v>
      </c>
      <c r="CG833" s="22">
        <f t="shared" si="1593"/>
        <v>0</v>
      </c>
      <c r="CH833" s="22">
        <f t="shared" si="1594"/>
        <v>0</v>
      </c>
      <c r="CI833" s="22">
        <f t="shared" si="1595"/>
        <v>0</v>
      </c>
      <c r="CJ833" s="22">
        <f t="shared" si="1596"/>
        <v>0</v>
      </c>
      <c r="CK833" s="22">
        <f t="shared" si="1597"/>
        <v>0</v>
      </c>
    </row>
    <row r="834" spans="1:89" x14ac:dyDescent="0.25">
      <c r="A834" t="str">
        <f>VLOOKUP($C834,'Tech Pallet'!$A:$J,10,0)</f>
        <v>NOV</v>
      </c>
      <c r="B834" s="30" t="str">
        <f>VLOOKUP(C834,'Tech Pallet'!A:I,3,0)</f>
        <v>MG Sticks</v>
      </c>
      <c r="C834" s="12">
        <f>VLOOKUP($D834,'DU -UCC'!B:C,2,0)</f>
        <v>68649098</v>
      </c>
      <c r="D834" s="94">
        <v>10077567002973</v>
      </c>
      <c r="E834" s="95" t="s">
        <v>466</v>
      </c>
      <c r="S834" s="95">
        <v>0</v>
      </c>
      <c r="T834" s="95">
        <v>0</v>
      </c>
      <c r="U834" s="95">
        <v>0</v>
      </c>
      <c r="V834" s="95">
        <v>0</v>
      </c>
      <c r="W834" s="95">
        <v>0</v>
      </c>
      <c r="X834" s="95">
        <v>0</v>
      </c>
      <c r="Y834" s="95">
        <v>0</v>
      </c>
      <c r="Z834" s="95">
        <v>0</v>
      </c>
      <c r="AA834" s="95">
        <v>0</v>
      </c>
      <c r="AB834" s="95">
        <v>0</v>
      </c>
      <c r="AC834" s="95">
        <v>0</v>
      </c>
      <c r="AD834" s="95">
        <v>0</v>
      </c>
      <c r="AE834" s="23">
        <f t="shared" si="1541"/>
        <v>0</v>
      </c>
      <c r="AF834">
        <f>VLOOKUP($C834,'Tech Pallet'!$A:$I,9,0)</f>
        <v>210</v>
      </c>
      <c r="AG834">
        <f>VLOOKUP($C834,'Tech Pallet'!$A:$H,8,0)</f>
        <v>2.0400000000000001E-3</v>
      </c>
      <c r="AH834" s="25">
        <f t="shared" si="1542"/>
        <v>0</v>
      </c>
      <c r="AI834" s="25">
        <f t="shared" si="1543"/>
        <v>0</v>
      </c>
      <c r="AJ834" s="8">
        <f t="shared" si="1544"/>
        <v>0</v>
      </c>
      <c r="AK834" s="21">
        <f t="shared" si="1545"/>
        <v>0</v>
      </c>
      <c r="AL834" s="20">
        <f t="shared" si="1546"/>
        <v>0</v>
      </c>
      <c r="AM834" s="21">
        <f t="shared" si="1547"/>
        <v>0</v>
      </c>
      <c r="AN834" s="21">
        <f t="shared" si="1548"/>
        <v>0</v>
      </c>
      <c r="AO834" s="21">
        <f t="shared" si="1549"/>
        <v>0</v>
      </c>
      <c r="AP834" s="21">
        <f t="shared" si="1550"/>
        <v>0</v>
      </c>
      <c r="AQ834" s="21">
        <f t="shared" si="1551"/>
        <v>0</v>
      </c>
      <c r="AR834" s="21">
        <f t="shared" si="1552"/>
        <v>0</v>
      </c>
      <c r="AS834" s="21">
        <f t="shared" si="1553"/>
        <v>0</v>
      </c>
      <c r="AT834" s="21">
        <f t="shared" si="1554"/>
        <v>0</v>
      </c>
      <c r="AU834" s="21">
        <f t="shared" si="1555"/>
        <v>0</v>
      </c>
      <c r="AV834" s="21">
        <f t="shared" si="1556"/>
        <v>0</v>
      </c>
      <c r="AW834" s="21">
        <f t="shared" si="1557"/>
        <v>0</v>
      </c>
      <c r="AX834" s="21">
        <f t="shared" si="1558"/>
        <v>0</v>
      </c>
      <c r="AY834" s="21">
        <f t="shared" si="1559"/>
        <v>0</v>
      </c>
      <c r="AZ834" s="21">
        <f t="shared" si="1560"/>
        <v>0</v>
      </c>
      <c r="BA834" s="21">
        <f t="shared" si="1561"/>
        <v>0</v>
      </c>
      <c r="BB834" s="21">
        <f t="shared" si="1562"/>
        <v>0</v>
      </c>
      <c r="BC834" s="21">
        <f t="shared" si="1563"/>
        <v>0</v>
      </c>
      <c r="BD834" s="21">
        <f t="shared" si="1564"/>
        <v>0</v>
      </c>
      <c r="BE834" s="21">
        <f t="shared" si="1565"/>
        <v>0</v>
      </c>
      <c r="BF834" s="21">
        <f t="shared" si="1566"/>
        <v>0</v>
      </c>
      <c r="BG834" s="21">
        <f t="shared" si="1567"/>
        <v>0</v>
      </c>
      <c r="BH834" s="21">
        <f t="shared" si="1568"/>
        <v>0</v>
      </c>
      <c r="BI834" s="21">
        <f t="shared" si="1569"/>
        <v>0</v>
      </c>
      <c r="BJ834" s="21">
        <f t="shared" si="1570"/>
        <v>0</v>
      </c>
      <c r="BK834" s="17">
        <f t="shared" si="1571"/>
        <v>0</v>
      </c>
      <c r="BL834" s="22">
        <f t="shared" si="1572"/>
        <v>0</v>
      </c>
      <c r="BM834" s="22">
        <f t="shared" si="1573"/>
        <v>0</v>
      </c>
      <c r="BN834" s="22">
        <f t="shared" si="1574"/>
        <v>0</v>
      </c>
      <c r="BO834" s="22">
        <f t="shared" si="1575"/>
        <v>0</v>
      </c>
      <c r="BP834" s="22">
        <f t="shared" si="1576"/>
        <v>0</v>
      </c>
      <c r="BQ834" s="22">
        <f t="shared" si="1577"/>
        <v>0</v>
      </c>
      <c r="BR834" s="22">
        <f t="shared" si="1578"/>
        <v>0</v>
      </c>
      <c r="BS834" s="22">
        <f t="shared" si="1579"/>
        <v>0</v>
      </c>
      <c r="BT834" s="22">
        <f t="shared" si="1580"/>
        <v>0</v>
      </c>
      <c r="BU834" s="22">
        <f t="shared" si="1581"/>
        <v>0</v>
      </c>
      <c r="BV834" s="22">
        <f t="shared" si="1582"/>
        <v>0</v>
      </c>
      <c r="BW834" s="22">
        <f t="shared" si="1583"/>
        <v>0</v>
      </c>
      <c r="BX834" s="22">
        <f t="shared" si="1584"/>
        <v>0</v>
      </c>
      <c r="BY834" s="22">
        <f t="shared" si="1585"/>
        <v>0</v>
      </c>
      <c r="BZ834" s="22">
        <f t="shared" si="1586"/>
        <v>0</v>
      </c>
      <c r="CA834" s="22">
        <f t="shared" si="1587"/>
        <v>0</v>
      </c>
      <c r="CB834" s="22">
        <f t="shared" si="1588"/>
        <v>0</v>
      </c>
      <c r="CC834" s="22">
        <f t="shared" si="1589"/>
        <v>0</v>
      </c>
      <c r="CD834" s="22">
        <f t="shared" si="1590"/>
        <v>0</v>
      </c>
      <c r="CE834" s="22">
        <f t="shared" si="1591"/>
        <v>0</v>
      </c>
      <c r="CF834" s="22">
        <f t="shared" si="1592"/>
        <v>0</v>
      </c>
      <c r="CG834" s="22">
        <f t="shared" si="1593"/>
        <v>0</v>
      </c>
      <c r="CH834" s="22">
        <f t="shared" si="1594"/>
        <v>0</v>
      </c>
      <c r="CI834" s="22">
        <f t="shared" si="1595"/>
        <v>0</v>
      </c>
      <c r="CJ834" s="22">
        <f t="shared" si="1596"/>
        <v>0</v>
      </c>
      <c r="CK834" s="22">
        <f t="shared" si="1597"/>
        <v>0</v>
      </c>
    </row>
    <row r="835" spans="1:89" x14ac:dyDescent="0.25">
      <c r="A835" t="str">
        <f>VLOOKUP($C835,'Tech Pallet'!$A:$J,10,0)</f>
        <v>PIC</v>
      </c>
      <c r="B835" s="30" t="str">
        <f>VLOOKUP(C835,'Tech Pallet'!A:I,3,0)</f>
        <v>2.4 Gal</v>
      </c>
      <c r="C835" s="12">
        <f>VLOOKUP($D835,'DU -UCC'!B:C,2,0)</f>
        <v>17090</v>
      </c>
      <c r="D835" s="94">
        <v>10076840870902</v>
      </c>
      <c r="E835" s="95" t="s">
        <v>467</v>
      </c>
      <c r="S835" s="95">
        <v>90</v>
      </c>
      <c r="T835" s="95">
        <v>83</v>
      </c>
      <c r="U835" s="95">
        <v>97.14</v>
      </c>
      <c r="V835" s="95">
        <v>91.85</v>
      </c>
      <c r="W835" s="95">
        <v>139.16</v>
      </c>
      <c r="X835" s="95">
        <v>102.59</v>
      </c>
      <c r="Y835" s="95">
        <v>87.02</v>
      </c>
      <c r="Z835" s="95">
        <v>96.72</v>
      </c>
      <c r="AA835" s="95">
        <v>71.319999999999993</v>
      </c>
      <c r="AB835" s="95">
        <v>64.41</v>
      </c>
      <c r="AC835" s="95">
        <v>65.03</v>
      </c>
      <c r="AD835" s="95">
        <v>56.41</v>
      </c>
      <c r="AE835" s="23">
        <f t="shared" si="1541"/>
        <v>1044.6499999999999</v>
      </c>
      <c r="AF835">
        <f>VLOOKUP($C835,'Tech Pallet'!$A:$I,9,0)</f>
        <v>50</v>
      </c>
      <c r="AG835">
        <f>VLOOKUP($C835,'Tech Pallet'!$A:$H,8,0)</f>
        <v>1.35E-2</v>
      </c>
      <c r="AH835" s="25">
        <f t="shared" si="1542"/>
        <v>0</v>
      </c>
      <c r="AI835" s="25">
        <f t="shared" si="1543"/>
        <v>1044.6499999999999</v>
      </c>
      <c r="AJ835" s="8">
        <f t="shared" si="1544"/>
        <v>0</v>
      </c>
      <c r="AK835" s="21">
        <f t="shared" si="1545"/>
        <v>0</v>
      </c>
      <c r="AL835" s="20">
        <f t="shared" si="1546"/>
        <v>20.892999999999997</v>
      </c>
      <c r="AM835" s="21">
        <f t="shared" si="1547"/>
        <v>0</v>
      </c>
      <c r="AN835" s="21">
        <f t="shared" si="1548"/>
        <v>0</v>
      </c>
      <c r="AO835" s="21">
        <f t="shared" si="1549"/>
        <v>0</v>
      </c>
      <c r="AP835" s="21">
        <f t="shared" si="1550"/>
        <v>0</v>
      </c>
      <c r="AQ835" s="21">
        <f t="shared" si="1551"/>
        <v>0</v>
      </c>
      <c r="AR835" s="21">
        <f t="shared" si="1552"/>
        <v>0</v>
      </c>
      <c r="AS835" s="21">
        <f t="shared" si="1553"/>
        <v>0</v>
      </c>
      <c r="AT835" s="21">
        <f t="shared" si="1554"/>
        <v>0</v>
      </c>
      <c r="AU835" s="21">
        <f t="shared" si="1555"/>
        <v>0</v>
      </c>
      <c r="AV835" s="21">
        <f t="shared" si="1556"/>
        <v>0</v>
      </c>
      <c r="AW835" s="21">
        <f t="shared" si="1557"/>
        <v>0</v>
      </c>
      <c r="AX835" s="21">
        <f t="shared" si="1558"/>
        <v>0</v>
      </c>
      <c r="AY835" s="21">
        <f t="shared" si="1559"/>
        <v>1.8</v>
      </c>
      <c r="AZ835" s="21">
        <f t="shared" si="1560"/>
        <v>1.66</v>
      </c>
      <c r="BA835" s="21">
        <f t="shared" si="1561"/>
        <v>1.9428000000000001</v>
      </c>
      <c r="BB835" s="21">
        <f t="shared" si="1562"/>
        <v>1.837</v>
      </c>
      <c r="BC835" s="21">
        <f t="shared" si="1563"/>
        <v>2.7831999999999999</v>
      </c>
      <c r="BD835" s="21">
        <f t="shared" si="1564"/>
        <v>2.0518000000000001</v>
      </c>
      <c r="BE835" s="21">
        <f t="shared" si="1565"/>
        <v>1.7403999999999999</v>
      </c>
      <c r="BF835" s="21">
        <f t="shared" si="1566"/>
        <v>1.9343999999999999</v>
      </c>
      <c r="BG835" s="21">
        <f t="shared" si="1567"/>
        <v>1.4263999999999999</v>
      </c>
      <c r="BH835" s="21">
        <f t="shared" si="1568"/>
        <v>1.2882</v>
      </c>
      <c r="BI835" s="21">
        <f t="shared" si="1569"/>
        <v>1.3006</v>
      </c>
      <c r="BJ835" s="21">
        <f t="shared" si="1570"/>
        <v>1.1281999999999999</v>
      </c>
      <c r="BK835" s="17">
        <f t="shared" si="1571"/>
        <v>0</v>
      </c>
      <c r="BL835" s="22">
        <f t="shared" si="1572"/>
        <v>0</v>
      </c>
      <c r="BM835" s="22">
        <f t="shared" si="1573"/>
        <v>14.102774999999998</v>
      </c>
      <c r="BN835" s="22">
        <f t="shared" si="1574"/>
        <v>0</v>
      </c>
      <c r="BO835" s="22">
        <f t="shared" si="1575"/>
        <v>0</v>
      </c>
      <c r="BP835" s="22">
        <f t="shared" si="1576"/>
        <v>0</v>
      </c>
      <c r="BQ835" s="22">
        <f t="shared" si="1577"/>
        <v>0</v>
      </c>
      <c r="BR835" s="22">
        <f t="shared" si="1578"/>
        <v>0</v>
      </c>
      <c r="BS835" s="22">
        <f t="shared" si="1579"/>
        <v>0</v>
      </c>
      <c r="BT835" s="22">
        <f t="shared" si="1580"/>
        <v>0</v>
      </c>
      <c r="BU835" s="22">
        <f t="shared" si="1581"/>
        <v>0</v>
      </c>
      <c r="BV835" s="22">
        <f t="shared" si="1582"/>
        <v>0</v>
      </c>
      <c r="BW835" s="22">
        <f t="shared" si="1583"/>
        <v>0</v>
      </c>
      <c r="BX835" s="22">
        <f t="shared" si="1584"/>
        <v>0</v>
      </c>
      <c r="BY835" s="22">
        <f t="shared" si="1585"/>
        <v>0</v>
      </c>
      <c r="BZ835" s="22">
        <f t="shared" si="1586"/>
        <v>1.2150000000000001</v>
      </c>
      <c r="CA835" s="22">
        <f t="shared" si="1587"/>
        <v>1.1205000000000001</v>
      </c>
      <c r="CB835" s="22">
        <f t="shared" si="1588"/>
        <v>1.3113900000000001</v>
      </c>
      <c r="CC835" s="22">
        <f t="shared" si="1589"/>
        <v>1.2399749999999998</v>
      </c>
      <c r="CD835" s="22">
        <f t="shared" si="1590"/>
        <v>1.87866</v>
      </c>
      <c r="CE835" s="22">
        <f t="shared" si="1591"/>
        <v>1.384965</v>
      </c>
      <c r="CF835" s="22">
        <f t="shared" si="1592"/>
        <v>1.1747699999999999</v>
      </c>
      <c r="CG835" s="22">
        <f t="shared" si="1593"/>
        <v>1.30572</v>
      </c>
      <c r="CH835" s="22">
        <f t="shared" si="1594"/>
        <v>0.9628199999999999</v>
      </c>
      <c r="CI835" s="22">
        <f t="shared" si="1595"/>
        <v>0.86953499999999995</v>
      </c>
      <c r="CJ835" s="22">
        <f t="shared" si="1596"/>
        <v>0.87790500000000005</v>
      </c>
      <c r="CK835" s="22">
        <f t="shared" si="1597"/>
        <v>0.76153499999999996</v>
      </c>
    </row>
    <row r="836" spans="1:89" x14ac:dyDescent="0.25">
      <c r="A836" t="str">
        <f>VLOOKUP($C836,'Tech Pallet'!$A:$J,10,0)</f>
        <v>NOV</v>
      </c>
      <c r="B836" s="30" t="str">
        <f>VLOOKUP(C836,'Tech Pallet'!A:I,3,0)</f>
        <v>Other</v>
      </c>
      <c r="C836" s="12">
        <f>VLOOKUP($D836,'DU -UCC'!B:C,2,0)</f>
        <v>64997059</v>
      </c>
      <c r="D836" s="94">
        <v>10076840004604</v>
      </c>
      <c r="E836" s="95" t="s">
        <v>537</v>
      </c>
      <c r="S836" s="95">
        <v>4224</v>
      </c>
      <c r="T836" s="95">
        <v>21216</v>
      </c>
      <c r="U836" s="95">
        <v>23541.000000000004</v>
      </c>
      <c r="V836" s="95">
        <v>21259</v>
      </c>
      <c r="W836" s="95">
        <v>26549</v>
      </c>
      <c r="X836" s="95">
        <v>32852</v>
      </c>
      <c r="Y836" s="95">
        <v>29546</v>
      </c>
      <c r="Z836" s="95">
        <v>26225</v>
      </c>
      <c r="AA836" s="95">
        <v>26778</v>
      </c>
      <c r="AB836" s="95">
        <v>21509</v>
      </c>
      <c r="AC836" s="95">
        <v>21765</v>
      </c>
      <c r="AD836" s="95">
        <v>21553.000000000004</v>
      </c>
      <c r="AE836" s="23">
        <f t="shared" ref="AE836:AE854" si="1598">SUM(F836:AD836)</f>
        <v>277017</v>
      </c>
      <c r="AF836">
        <f>VLOOKUP($C836,'Tech Pallet'!$A:$I,9,0)</f>
        <v>96</v>
      </c>
      <c r="AG836">
        <f>VLOOKUP($C836,'Tech Pallet'!$A:$H,8,0)</f>
        <v>5.6760000000000005E-3</v>
      </c>
      <c r="AH836" s="25">
        <f t="shared" ref="AH836:AH854" si="1599">SUM(G836:R836)</f>
        <v>0</v>
      </c>
      <c r="AI836" s="25">
        <f t="shared" ref="AI836:AI854" si="1600">SUM(S836:AD836)</f>
        <v>277017</v>
      </c>
      <c r="AJ836" s="8">
        <f t="shared" ref="AJ836:AJ854" si="1601">F836/AF836</f>
        <v>0</v>
      </c>
      <c r="AK836" s="21">
        <f t="shared" ref="AK836:AK854" si="1602">SUM(G836:R836)/AF836</f>
        <v>0</v>
      </c>
      <c r="AL836" s="20">
        <f t="shared" ref="AL836:AL854" si="1603">SUM(S836:AD836)/AF836</f>
        <v>2885.59375</v>
      </c>
      <c r="AM836" s="21">
        <f t="shared" ref="AM836:AM854" si="1604">G836/$AF836</f>
        <v>0</v>
      </c>
      <c r="AN836" s="21">
        <f t="shared" ref="AN836:AN854" si="1605">H836/$AF836</f>
        <v>0</v>
      </c>
      <c r="AO836" s="21">
        <f t="shared" ref="AO836:AO854" si="1606">I836/$AF836</f>
        <v>0</v>
      </c>
      <c r="AP836" s="21">
        <f t="shared" ref="AP836:AP854" si="1607">J836/$AF836</f>
        <v>0</v>
      </c>
      <c r="AQ836" s="21">
        <f t="shared" ref="AQ836:AQ854" si="1608">K836/$AF836</f>
        <v>0</v>
      </c>
      <c r="AR836" s="21">
        <f t="shared" ref="AR836:AR854" si="1609">L836/$AF836</f>
        <v>0</v>
      </c>
      <c r="AS836" s="21">
        <f t="shared" ref="AS836:AS854" si="1610">M836/$AF836</f>
        <v>0</v>
      </c>
      <c r="AT836" s="21">
        <f t="shared" ref="AT836:AT854" si="1611">N836/$AF836</f>
        <v>0</v>
      </c>
      <c r="AU836" s="21">
        <f t="shared" ref="AU836:AU854" si="1612">O836/$AF836</f>
        <v>0</v>
      </c>
      <c r="AV836" s="21">
        <f t="shared" ref="AV836:AV854" si="1613">P836/$AF836</f>
        <v>0</v>
      </c>
      <c r="AW836" s="21">
        <f t="shared" ref="AW836:AW854" si="1614">Q836/$AF836</f>
        <v>0</v>
      </c>
      <c r="AX836" s="21">
        <f t="shared" ref="AX836:AX854" si="1615">R836/$AF836</f>
        <v>0</v>
      </c>
      <c r="AY836" s="21">
        <f t="shared" ref="AY836:AY854" si="1616">S836/$AF836</f>
        <v>44</v>
      </c>
      <c r="AZ836" s="21">
        <f t="shared" ref="AZ836:AZ854" si="1617">T836/$AF836</f>
        <v>221</v>
      </c>
      <c r="BA836" s="21">
        <f t="shared" ref="BA836:BA854" si="1618">U836/$AF836</f>
        <v>245.21875000000003</v>
      </c>
      <c r="BB836" s="21">
        <f t="shared" ref="BB836:BB854" si="1619">V836/$AF836</f>
        <v>221.44791666666666</v>
      </c>
      <c r="BC836" s="21">
        <f t="shared" ref="BC836:BC854" si="1620">W836/$AF836</f>
        <v>276.55208333333331</v>
      </c>
      <c r="BD836" s="21">
        <f t="shared" ref="BD836:BD854" si="1621">X836/$AF836</f>
        <v>342.20833333333331</v>
      </c>
      <c r="BE836" s="21">
        <f t="shared" ref="BE836:BE854" si="1622">Y836/$AF836</f>
        <v>307.77083333333331</v>
      </c>
      <c r="BF836" s="21">
        <f t="shared" ref="BF836:BF854" si="1623">Z836/$AF836</f>
        <v>273.17708333333331</v>
      </c>
      <c r="BG836" s="21">
        <f t="shared" ref="BG836:BG854" si="1624">AA836/$AF836</f>
        <v>278.9375</v>
      </c>
      <c r="BH836" s="21">
        <f t="shared" ref="BH836:BH854" si="1625">AB836/$AF836</f>
        <v>224.05208333333334</v>
      </c>
      <c r="BI836" s="21">
        <f t="shared" ref="BI836:BI854" si="1626">AC836/$AF836</f>
        <v>226.71875</v>
      </c>
      <c r="BJ836" s="21">
        <f t="shared" ref="BJ836:BJ854" si="1627">AD836/$AF836</f>
        <v>224.51041666666671</v>
      </c>
      <c r="BK836" s="17">
        <f t="shared" ref="BK836:BK854" si="1628">F836*AG836</f>
        <v>0</v>
      </c>
      <c r="BL836" s="22">
        <f t="shared" ref="BL836:BL854" si="1629">SUM(G836:R836)*AG836</f>
        <v>0</v>
      </c>
      <c r="BM836" s="22">
        <f t="shared" ref="BM836:BM854" si="1630">SUM(S836:AD836)*AG836</f>
        <v>1572.3484920000001</v>
      </c>
      <c r="BN836" s="22">
        <f t="shared" ref="BN836:BN854" si="1631">G836*$AG836</f>
        <v>0</v>
      </c>
      <c r="BO836" s="22">
        <f t="shared" ref="BO836:BO854" si="1632">H836*$AG836</f>
        <v>0</v>
      </c>
      <c r="BP836" s="22">
        <f t="shared" ref="BP836:BP854" si="1633">I836*$AG836</f>
        <v>0</v>
      </c>
      <c r="BQ836" s="22">
        <f t="shared" ref="BQ836:BQ854" si="1634">J836*$AG836</f>
        <v>0</v>
      </c>
      <c r="BR836" s="22">
        <f t="shared" ref="BR836:BR854" si="1635">K836*$AG836</f>
        <v>0</v>
      </c>
      <c r="BS836" s="22">
        <f t="shared" ref="BS836:BS854" si="1636">L836*$AG836</f>
        <v>0</v>
      </c>
      <c r="BT836" s="22">
        <f t="shared" ref="BT836:BT854" si="1637">M836*$AG836</f>
        <v>0</v>
      </c>
      <c r="BU836" s="22">
        <f t="shared" ref="BU836:BU854" si="1638">N836*$AG836</f>
        <v>0</v>
      </c>
      <c r="BV836" s="22">
        <f t="shared" ref="BV836:BV854" si="1639">O836*$AG836</f>
        <v>0</v>
      </c>
      <c r="BW836" s="22">
        <f t="shared" ref="BW836:BW854" si="1640">P836*$AG836</f>
        <v>0</v>
      </c>
      <c r="BX836" s="22">
        <f t="shared" ref="BX836:BX854" si="1641">Q836*$AG836</f>
        <v>0</v>
      </c>
      <c r="BY836" s="22">
        <f t="shared" ref="BY836:BY854" si="1642">R836*$AG836</f>
        <v>0</v>
      </c>
      <c r="BZ836" s="22">
        <f t="shared" ref="BZ836:BZ854" si="1643">S836*$AG836</f>
        <v>23.975424000000004</v>
      </c>
      <c r="CA836" s="22">
        <f t="shared" ref="CA836:CA854" si="1644">T836*$AG836</f>
        <v>120.42201600000001</v>
      </c>
      <c r="CB836" s="22">
        <f t="shared" ref="CB836:CB854" si="1645">U836*$AG836</f>
        <v>133.61871600000003</v>
      </c>
      <c r="CC836" s="22">
        <f t="shared" ref="CC836:CC854" si="1646">V836*$AG836</f>
        <v>120.66608400000001</v>
      </c>
      <c r="CD836" s="22">
        <f t="shared" ref="CD836:CD854" si="1647">W836*$AG836</f>
        <v>150.69212400000001</v>
      </c>
      <c r="CE836" s="22">
        <f t="shared" ref="CE836:CE854" si="1648">X836*$AG836</f>
        <v>186.46795200000003</v>
      </c>
      <c r="CF836" s="22">
        <f t="shared" ref="CF836:CF854" si="1649">Y836*$AG836</f>
        <v>167.70309600000002</v>
      </c>
      <c r="CG836" s="22">
        <f t="shared" ref="CG836:CG854" si="1650">Z836*$AG836</f>
        <v>148.85310000000001</v>
      </c>
      <c r="CH836" s="22">
        <f t="shared" ref="CH836:CH854" si="1651">AA836*$AG836</f>
        <v>151.991928</v>
      </c>
      <c r="CI836" s="22">
        <f t="shared" ref="CI836:CI854" si="1652">AB836*$AG836</f>
        <v>122.08508400000001</v>
      </c>
      <c r="CJ836" s="22">
        <f t="shared" ref="CJ836:CJ854" si="1653">AC836*$AG836</f>
        <v>123.53814000000001</v>
      </c>
      <c r="CK836" s="22">
        <f t="shared" ref="CK836:CK854" si="1654">AD836*$AG836</f>
        <v>122.33482800000003</v>
      </c>
    </row>
    <row r="837" spans="1:89" x14ac:dyDescent="0.25">
      <c r="A837" t="str">
        <f>VLOOKUP($C837,'Tech Pallet'!$A:$J,10,0)</f>
        <v>NOV</v>
      </c>
      <c r="B837" s="30" t="str">
        <f>VLOOKUP(C837,'Tech Pallet'!A:I,3,0)</f>
        <v>Facepieces</v>
      </c>
      <c r="C837" s="12">
        <f>VLOOKUP($D837,'DU -UCC'!B:C,2,0)</f>
        <v>64979444</v>
      </c>
      <c r="D837" s="94">
        <v>10077567004519</v>
      </c>
      <c r="E837" s="95" t="s">
        <v>559</v>
      </c>
      <c r="S837" s="95">
        <v>23592</v>
      </c>
      <c r="T837" s="95">
        <v>46126</v>
      </c>
      <c r="U837" s="95">
        <v>73361.443132200147</v>
      </c>
      <c r="V837" s="95">
        <v>109183.21971183692</v>
      </c>
      <c r="W837" s="95">
        <v>129819.68799634697</v>
      </c>
      <c r="X837" s="95">
        <v>149403.68799634697</v>
      </c>
      <c r="Y837" s="95">
        <v>110306</v>
      </c>
      <c r="Z837" s="95">
        <v>83208</v>
      </c>
      <c r="AA837" s="95">
        <v>69044</v>
      </c>
      <c r="AB837" s="95">
        <v>48934</v>
      </c>
      <c r="AC837" s="95">
        <v>39682.920013698873</v>
      </c>
      <c r="AD837" s="95">
        <v>68829.801877415186</v>
      </c>
      <c r="AE837" s="23">
        <f t="shared" si="1598"/>
        <v>951490.76072784502</v>
      </c>
      <c r="AF837">
        <f>VLOOKUP($C837,'Tech Pallet'!$A:$I,9,0)</f>
        <v>195</v>
      </c>
      <c r="AG837">
        <f>VLOOKUP($C837,'Tech Pallet'!$A:$H,8,0)</f>
        <v>2.16E-3</v>
      </c>
      <c r="AH837" s="25">
        <f t="shared" si="1599"/>
        <v>0</v>
      </c>
      <c r="AI837" s="25">
        <f t="shared" si="1600"/>
        <v>951490.76072784502</v>
      </c>
      <c r="AJ837" s="8">
        <f t="shared" si="1601"/>
        <v>0</v>
      </c>
      <c r="AK837" s="21">
        <f t="shared" si="1602"/>
        <v>0</v>
      </c>
      <c r="AL837" s="20">
        <f t="shared" si="1603"/>
        <v>4879.4397986043332</v>
      </c>
      <c r="AM837" s="21">
        <f t="shared" si="1604"/>
        <v>0</v>
      </c>
      <c r="AN837" s="21">
        <f t="shared" si="1605"/>
        <v>0</v>
      </c>
      <c r="AO837" s="21">
        <f t="shared" si="1606"/>
        <v>0</v>
      </c>
      <c r="AP837" s="21">
        <f t="shared" si="1607"/>
        <v>0</v>
      </c>
      <c r="AQ837" s="21">
        <f t="shared" si="1608"/>
        <v>0</v>
      </c>
      <c r="AR837" s="21">
        <f t="shared" si="1609"/>
        <v>0</v>
      </c>
      <c r="AS837" s="21">
        <f t="shared" si="1610"/>
        <v>0</v>
      </c>
      <c r="AT837" s="21">
        <f t="shared" si="1611"/>
        <v>0</v>
      </c>
      <c r="AU837" s="21">
        <f t="shared" si="1612"/>
        <v>0</v>
      </c>
      <c r="AV837" s="21">
        <f t="shared" si="1613"/>
        <v>0</v>
      </c>
      <c r="AW837" s="21">
        <f t="shared" si="1614"/>
        <v>0</v>
      </c>
      <c r="AX837" s="21">
        <f t="shared" si="1615"/>
        <v>0</v>
      </c>
      <c r="AY837" s="21">
        <f t="shared" si="1616"/>
        <v>120.98461538461538</v>
      </c>
      <c r="AZ837" s="21">
        <f t="shared" si="1617"/>
        <v>236.54358974358973</v>
      </c>
      <c r="BA837" s="21">
        <f t="shared" si="1618"/>
        <v>376.21252888307765</v>
      </c>
      <c r="BB837" s="21">
        <f t="shared" si="1619"/>
        <v>559.91394724018937</v>
      </c>
      <c r="BC837" s="21">
        <f t="shared" si="1620"/>
        <v>665.74198972485624</v>
      </c>
      <c r="BD837" s="21">
        <f t="shared" si="1621"/>
        <v>766.17275895562545</v>
      </c>
      <c r="BE837" s="21">
        <f t="shared" si="1622"/>
        <v>565.67179487179487</v>
      </c>
      <c r="BF837" s="21">
        <f t="shared" si="1623"/>
        <v>426.7076923076923</v>
      </c>
      <c r="BG837" s="21">
        <f t="shared" si="1624"/>
        <v>354.07179487179485</v>
      </c>
      <c r="BH837" s="21">
        <f t="shared" si="1625"/>
        <v>250.94358974358974</v>
      </c>
      <c r="BI837" s="21">
        <f t="shared" si="1626"/>
        <v>203.50215391640447</v>
      </c>
      <c r="BJ837" s="21">
        <f t="shared" si="1627"/>
        <v>352.97334296110353</v>
      </c>
      <c r="BK837" s="17">
        <f t="shared" si="1628"/>
        <v>0</v>
      </c>
      <c r="BL837" s="22">
        <f t="shared" si="1629"/>
        <v>0</v>
      </c>
      <c r="BM837" s="22">
        <f t="shared" si="1630"/>
        <v>2055.2200431721453</v>
      </c>
      <c r="BN837" s="22">
        <f t="shared" si="1631"/>
        <v>0</v>
      </c>
      <c r="BO837" s="22">
        <f t="shared" si="1632"/>
        <v>0</v>
      </c>
      <c r="BP837" s="22">
        <f t="shared" si="1633"/>
        <v>0</v>
      </c>
      <c r="BQ837" s="22">
        <f t="shared" si="1634"/>
        <v>0</v>
      </c>
      <c r="BR837" s="22">
        <f t="shared" si="1635"/>
        <v>0</v>
      </c>
      <c r="BS837" s="22">
        <f t="shared" si="1636"/>
        <v>0</v>
      </c>
      <c r="BT837" s="22">
        <f t="shared" si="1637"/>
        <v>0</v>
      </c>
      <c r="BU837" s="22">
        <f t="shared" si="1638"/>
        <v>0</v>
      </c>
      <c r="BV837" s="22">
        <f t="shared" si="1639"/>
        <v>0</v>
      </c>
      <c r="BW837" s="22">
        <f t="shared" si="1640"/>
        <v>0</v>
      </c>
      <c r="BX837" s="22">
        <f t="shared" si="1641"/>
        <v>0</v>
      </c>
      <c r="BY837" s="22">
        <f t="shared" si="1642"/>
        <v>0</v>
      </c>
      <c r="BZ837" s="22">
        <f t="shared" si="1643"/>
        <v>50.95872</v>
      </c>
      <c r="CA837" s="22">
        <f t="shared" si="1644"/>
        <v>99.632159999999999</v>
      </c>
      <c r="CB837" s="22">
        <f t="shared" si="1645"/>
        <v>158.46071716555232</v>
      </c>
      <c r="CC837" s="22">
        <f t="shared" si="1646"/>
        <v>235.83575457756774</v>
      </c>
      <c r="CD837" s="22">
        <f t="shared" si="1647"/>
        <v>280.41052607210946</v>
      </c>
      <c r="CE837" s="22">
        <f t="shared" si="1648"/>
        <v>322.71196607210948</v>
      </c>
      <c r="CF837" s="22">
        <f t="shared" si="1649"/>
        <v>238.26096000000001</v>
      </c>
      <c r="CG837" s="22">
        <f t="shared" si="1650"/>
        <v>179.72927999999999</v>
      </c>
      <c r="CH837" s="22">
        <f t="shared" si="1651"/>
        <v>149.13504</v>
      </c>
      <c r="CI837" s="22">
        <f t="shared" si="1652"/>
        <v>105.69744</v>
      </c>
      <c r="CJ837" s="22">
        <f t="shared" si="1653"/>
        <v>85.715107229589563</v>
      </c>
      <c r="CK837" s="22">
        <f t="shared" si="1654"/>
        <v>148.67237205521681</v>
      </c>
    </row>
    <row r="838" spans="1:89" x14ac:dyDescent="0.25">
      <c r="A838" t="str">
        <f>VLOOKUP($C838,'Tech Pallet'!$A:$J,10,0)</f>
        <v>NOV</v>
      </c>
      <c r="B838" s="30" t="str">
        <f>VLOOKUP(C838,'Tech Pallet'!A:I,3,0)</f>
        <v>Other</v>
      </c>
      <c r="C838" s="12">
        <f>VLOOKUP($D838,'DU -UCC'!B:C,2,0)</f>
        <v>65254774</v>
      </c>
      <c r="D838" s="94">
        <v>10840473400382</v>
      </c>
      <c r="E838" s="95" t="s">
        <v>566</v>
      </c>
      <c r="S838" s="95">
        <v>0</v>
      </c>
      <c r="T838" s="95">
        <v>0</v>
      </c>
      <c r="U838" s="95">
        <v>9772</v>
      </c>
      <c r="V838" s="95">
        <v>11324</v>
      </c>
      <c r="W838" s="95">
        <v>11724</v>
      </c>
      <c r="X838" s="95">
        <v>58806</v>
      </c>
      <c r="Y838" s="95">
        <v>83077</v>
      </c>
      <c r="Z838" s="95">
        <v>132090</v>
      </c>
      <c r="AA838" s="95">
        <v>122026</v>
      </c>
      <c r="AB838" s="95">
        <v>84012</v>
      </c>
      <c r="AC838" s="95">
        <v>68541</v>
      </c>
      <c r="AD838" s="95">
        <v>7714</v>
      </c>
      <c r="AE838" s="23">
        <f t="shared" si="1598"/>
        <v>589086</v>
      </c>
      <c r="AF838">
        <f>VLOOKUP($C838,'Tech Pallet'!$A:$I,9,0)</f>
        <v>420</v>
      </c>
      <c r="AG838">
        <f>VLOOKUP($C838,'Tech Pallet'!$A:$H,8,0)</f>
        <v>8.7999999999999998E-5</v>
      </c>
      <c r="AH838" s="25">
        <f t="shared" si="1599"/>
        <v>0</v>
      </c>
      <c r="AI838" s="25">
        <f t="shared" si="1600"/>
        <v>589086</v>
      </c>
      <c r="AJ838" s="8">
        <f t="shared" si="1601"/>
        <v>0</v>
      </c>
      <c r="AK838" s="21">
        <f t="shared" si="1602"/>
        <v>0</v>
      </c>
      <c r="AL838" s="20">
        <f t="shared" si="1603"/>
        <v>1402.5857142857142</v>
      </c>
      <c r="AM838" s="21">
        <f t="shared" si="1604"/>
        <v>0</v>
      </c>
      <c r="AN838" s="21">
        <f t="shared" si="1605"/>
        <v>0</v>
      </c>
      <c r="AO838" s="21">
        <f t="shared" si="1606"/>
        <v>0</v>
      </c>
      <c r="AP838" s="21">
        <f t="shared" si="1607"/>
        <v>0</v>
      </c>
      <c r="AQ838" s="21">
        <f t="shared" si="1608"/>
        <v>0</v>
      </c>
      <c r="AR838" s="21">
        <f t="shared" si="1609"/>
        <v>0</v>
      </c>
      <c r="AS838" s="21">
        <f t="shared" si="1610"/>
        <v>0</v>
      </c>
      <c r="AT838" s="21">
        <f t="shared" si="1611"/>
        <v>0</v>
      </c>
      <c r="AU838" s="21">
        <f t="shared" si="1612"/>
        <v>0</v>
      </c>
      <c r="AV838" s="21">
        <f t="shared" si="1613"/>
        <v>0</v>
      </c>
      <c r="AW838" s="21">
        <f t="shared" si="1614"/>
        <v>0</v>
      </c>
      <c r="AX838" s="21">
        <f t="shared" si="1615"/>
        <v>0</v>
      </c>
      <c r="AY838" s="21">
        <f t="shared" si="1616"/>
        <v>0</v>
      </c>
      <c r="AZ838" s="21">
        <f t="shared" si="1617"/>
        <v>0</v>
      </c>
      <c r="BA838" s="21">
        <f t="shared" si="1618"/>
        <v>23.266666666666666</v>
      </c>
      <c r="BB838" s="21">
        <f t="shared" si="1619"/>
        <v>26.961904761904762</v>
      </c>
      <c r="BC838" s="21">
        <f t="shared" si="1620"/>
        <v>27.914285714285715</v>
      </c>
      <c r="BD838" s="21">
        <f t="shared" si="1621"/>
        <v>140.01428571428571</v>
      </c>
      <c r="BE838" s="21">
        <f t="shared" si="1622"/>
        <v>197.80238095238096</v>
      </c>
      <c r="BF838" s="21">
        <f t="shared" si="1623"/>
        <v>314.5</v>
      </c>
      <c r="BG838" s="21">
        <f t="shared" si="1624"/>
        <v>290.53809523809525</v>
      </c>
      <c r="BH838" s="21">
        <f t="shared" si="1625"/>
        <v>200.02857142857144</v>
      </c>
      <c r="BI838" s="21">
        <f t="shared" si="1626"/>
        <v>163.19285714285715</v>
      </c>
      <c r="BJ838" s="21">
        <f t="shared" si="1627"/>
        <v>18.366666666666667</v>
      </c>
      <c r="BK838" s="17">
        <f t="shared" si="1628"/>
        <v>0</v>
      </c>
      <c r="BL838" s="22">
        <f t="shared" si="1629"/>
        <v>0</v>
      </c>
      <c r="BM838" s="22">
        <f t="shared" si="1630"/>
        <v>51.839568</v>
      </c>
      <c r="BN838" s="22">
        <f t="shared" si="1631"/>
        <v>0</v>
      </c>
      <c r="BO838" s="22">
        <f t="shared" si="1632"/>
        <v>0</v>
      </c>
      <c r="BP838" s="22">
        <f t="shared" si="1633"/>
        <v>0</v>
      </c>
      <c r="BQ838" s="22">
        <f t="shared" si="1634"/>
        <v>0</v>
      </c>
      <c r="BR838" s="22">
        <f t="shared" si="1635"/>
        <v>0</v>
      </c>
      <c r="BS838" s="22">
        <f t="shared" si="1636"/>
        <v>0</v>
      </c>
      <c r="BT838" s="22">
        <f t="shared" si="1637"/>
        <v>0</v>
      </c>
      <c r="BU838" s="22">
        <f t="shared" si="1638"/>
        <v>0</v>
      </c>
      <c r="BV838" s="22">
        <f t="shared" si="1639"/>
        <v>0</v>
      </c>
      <c r="BW838" s="22">
        <f t="shared" si="1640"/>
        <v>0</v>
      </c>
      <c r="BX838" s="22">
        <f t="shared" si="1641"/>
        <v>0</v>
      </c>
      <c r="BY838" s="22">
        <f t="shared" si="1642"/>
        <v>0</v>
      </c>
      <c r="BZ838" s="22">
        <f t="shared" si="1643"/>
        <v>0</v>
      </c>
      <c r="CA838" s="22">
        <f t="shared" si="1644"/>
        <v>0</v>
      </c>
      <c r="CB838" s="22">
        <f t="shared" si="1645"/>
        <v>0.85993599999999992</v>
      </c>
      <c r="CC838" s="22">
        <f t="shared" si="1646"/>
        <v>0.99651199999999995</v>
      </c>
      <c r="CD838" s="22">
        <f t="shared" si="1647"/>
        <v>1.031712</v>
      </c>
      <c r="CE838" s="22">
        <f t="shared" si="1648"/>
        <v>5.1749279999999995</v>
      </c>
      <c r="CF838" s="22">
        <f t="shared" si="1649"/>
        <v>7.3107759999999997</v>
      </c>
      <c r="CG838" s="22">
        <f t="shared" si="1650"/>
        <v>11.62392</v>
      </c>
      <c r="CH838" s="22">
        <f t="shared" si="1651"/>
        <v>10.738287999999999</v>
      </c>
      <c r="CI838" s="22">
        <f t="shared" si="1652"/>
        <v>7.3930559999999996</v>
      </c>
      <c r="CJ838" s="22">
        <f t="shared" si="1653"/>
        <v>6.0316079999999994</v>
      </c>
      <c r="CK838" s="22">
        <f t="shared" si="1654"/>
        <v>0.67883199999999999</v>
      </c>
    </row>
    <row r="839" spans="1:89" x14ac:dyDescent="0.25">
      <c r="A839" t="str">
        <f>VLOOKUP($C839,'Tech Pallet'!$A:$J,10,0)</f>
        <v>NOV</v>
      </c>
      <c r="B839" s="30" t="str">
        <f>VLOOKUP(C839,'Tech Pallet'!A:I,3,0)</f>
        <v>MG Sticks</v>
      </c>
      <c r="C839" s="12">
        <f>VLOOKUP($D839,'DU -UCC'!B:C,2,0)</f>
        <v>65594416</v>
      </c>
      <c r="D839" s="94">
        <v>10077567004953</v>
      </c>
      <c r="E839" s="95" t="s">
        <v>826</v>
      </c>
      <c r="S839" s="95">
        <v>0</v>
      </c>
      <c r="T839" s="95">
        <v>0</v>
      </c>
      <c r="U839" s="95">
        <v>59835</v>
      </c>
      <c r="V839" s="95">
        <v>237797.14285714284</v>
      </c>
      <c r="W839" s="95">
        <v>171255.85714285713</v>
      </c>
      <c r="X839" s="95">
        <v>98590</v>
      </c>
      <c r="Y839" s="95">
        <v>0</v>
      </c>
      <c r="Z839" s="95">
        <v>0</v>
      </c>
      <c r="AA839" s="95">
        <v>0</v>
      </c>
      <c r="AB839" s="95">
        <v>0</v>
      </c>
      <c r="AC839" s="95">
        <v>0</v>
      </c>
      <c r="AD839" s="95">
        <v>0</v>
      </c>
      <c r="AE839" s="23">
        <f t="shared" si="1598"/>
        <v>567478</v>
      </c>
      <c r="AF839">
        <f>VLOOKUP($C839,'Tech Pallet'!$A:$I,9,0)</f>
        <v>432</v>
      </c>
      <c r="AG839">
        <f>VLOOKUP($C839,'Tech Pallet'!$A:$H,8,0)</f>
        <v>9.5999999999999992E-4</v>
      </c>
      <c r="AH839" s="25">
        <f t="shared" si="1599"/>
        <v>0</v>
      </c>
      <c r="AI839" s="25">
        <f t="shared" si="1600"/>
        <v>567478</v>
      </c>
      <c r="AJ839" s="8">
        <f t="shared" si="1601"/>
        <v>0</v>
      </c>
      <c r="AK839" s="21">
        <f t="shared" si="1602"/>
        <v>0</v>
      </c>
      <c r="AL839" s="20">
        <f t="shared" si="1603"/>
        <v>1313.6064814814815</v>
      </c>
      <c r="AM839" s="21">
        <f t="shared" si="1604"/>
        <v>0</v>
      </c>
      <c r="AN839" s="21">
        <f t="shared" si="1605"/>
        <v>0</v>
      </c>
      <c r="AO839" s="21">
        <f t="shared" si="1606"/>
        <v>0</v>
      </c>
      <c r="AP839" s="21">
        <f t="shared" si="1607"/>
        <v>0</v>
      </c>
      <c r="AQ839" s="21">
        <f t="shared" si="1608"/>
        <v>0</v>
      </c>
      <c r="AR839" s="21">
        <f t="shared" si="1609"/>
        <v>0</v>
      </c>
      <c r="AS839" s="21">
        <f t="shared" si="1610"/>
        <v>0</v>
      </c>
      <c r="AT839" s="21">
        <f t="shared" si="1611"/>
        <v>0</v>
      </c>
      <c r="AU839" s="21">
        <f t="shared" si="1612"/>
        <v>0</v>
      </c>
      <c r="AV839" s="21">
        <f t="shared" si="1613"/>
        <v>0</v>
      </c>
      <c r="AW839" s="21">
        <f t="shared" si="1614"/>
        <v>0</v>
      </c>
      <c r="AX839" s="21">
        <f t="shared" si="1615"/>
        <v>0</v>
      </c>
      <c r="AY839" s="21">
        <f t="shared" si="1616"/>
        <v>0</v>
      </c>
      <c r="AZ839" s="21">
        <f t="shared" si="1617"/>
        <v>0</v>
      </c>
      <c r="BA839" s="21">
        <f t="shared" si="1618"/>
        <v>138.50694444444446</v>
      </c>
      <c r="BB839" s="21">
        <f t="shared" si="1619"/>
        <v>550.45634920634916</v>
      </c>
      <c r="BC839" s="21">
        <f t="shared" si="1620"/>
        <v>396.42559523809518</v>
      </c>
      <c r="BD839" s="21">
        <f t="shared" si="1621"/>
        <v>228.21759259259258</v>
      </c>
      <c r="BE839" s="21">
        <f t="shared" si="1622"/>
        <v>0</v>
      </c>
      <c r="BF839" s="21">
        <f t="shared" si="1623"/>
        <v>0</v>
      </c>
      <c r="BG839" s="21">
        <f t="shared" si="1624"/>
        <v>0</v>
      </c>
      <c r="BH839" s="21">
        <f t="shared" si="1625"/>
        <v>0</v>
      </c>
      <c r="BI839" s="21">
        <f t="shared" si="1626"/>
        <v>0</v>
      </c>
      <c r="BJ839" s="21">
        <f t="shared" si="1627"/>
        <v>0</v>
      </c>
      <c r="BK839" s="17">
        <f t="shared" si="1628"/>
        <v>0</v>
      </c>
      <c r="BL839" s="22">
        <f t="shared" si="1629"/>
        <v>0</v>
      </c>
      <c r="BM839" s="22">
        <f t="shared" si="1630"/>
        <v>544.77887999999996</v>
      </c>
      <c r="BN839" s="22">
        <f t="shared" si="1631"/>
        <v>0</v>
      </c>
      <c r="BO839" s="22">
        <f t="shared" si="1632"/>
        <v>0</v>
      </c>
      <c r="BP839" s="22">
        <f t="shared" si="1633"/>
        <v>0</v>
      </c>
      <c r="BQ839" s="22">
        <f t="shared" si="1634"/>
        <v>0</v>
      </c>
      <c r="BR839" s="22">
        <f t="shared" si="1635"/>
        <v>0</v>
      </c>
      <c r="BS839" s="22">
        <f t="shared" si="1636"/>
        <v>0</v>
      </c>
      <c r="BT839" s="22">
        <f t="shared" si="1637"/>
        <v>0</v>
      </c>
      <c r="BU839" s="22">
        <f t="shared" si="1638"/>
        <v>0</v>
      </c>
      <c r="BV839" s="22">
        <f t="shared" si="1639"/>
        <v>0</v>
      </c>
      <c r="BW839" s="22">
        <f t="shared" si="1640"/>
        <v>0</v>
      </c>
      <c r="BX839" s="22">
        <f t="shared" si="1641"/>
        <v>0</v>
      </c>
      <c r="BY839" s="22">
        <f t="shared" si="1642"/>
        <v>0</v>
      </c>
      <c r="BZ839" s="22">
        <f t="shared" si="1643"/>
        <v>0</v>
      </c>
      <c r="CA839" s="22">
        <f t="shared" si="1644"/>
        <v>0</v>
      </c>
      <c r="CB839" s="22">
        <f t="shared" si="1645"/>
        <v>57.441599999999994</v>
      </c>
      <c r="CC839" s="22">
        <f t="shared" si="1646"/>
        <v>228.28525714285712</v>
      </c>
      <c r="CD839" s="22">
        <f t="shared" si="1647"/>
        <v>164.40562285714284</v>
      </c>
      <c r="CE839" s="22">
        <f t="shared" si="1648"/>
        <v>94.646399999999986</v>
      </c>
      <c r="CF839" s="22">
        <f t="shared" si="1649"/>
        <v>0</v>
      </c>
      <c r="CG839" s="22">
        <f t="shared" si="1650"/>
        <v>0</v>
      </c>
      <c r="CH839" s="22">
        <f t="shared" si="1651"/>
        <v>0</v>
      </c>
      <c r="CI839" s="22">
        <f t="shared" si="1652"/>
        <v>0</v>
      </c>
      <c r="CJ839" s="22">
        <f t="shared" si="1653"/>
        <v>0</v>
      </c>
      <c r="CK839" s="22">
        <f t="shared" si="1654"/>
        <v>0</v>
      </c>
    </row>
    <row r="840" spans="1:89" x14ac:dyDescent="0.25">
      <c r="A840" t="str">
        <f>VLOOKUP($C840,'Tech Pallet'!$A:$J,10,0)</f>
        <v>NOV</v>
      </c>
      <c r="B840" s="30" t="str">
        <f>VLOOKUP(C840,'Tech Pallet'!A:I,3,0)</f>
        <v>Facepieces</v>
      </c>
      <c r="C840" s="12">
        <f>VLOOKUP($D840,'DU -UCC'!B:C,2,0)</f>
        <v>64956417</v>
      </c>
      <c r="D840" s="94">
        <v>10077567004427</v>
      </c>
      <c r="E840" s="95" t="s">
        <v>558</v>
      </c>
      <c r="S840" s="95">
        <v>11453</v>
      </c>
      <c r="T840" s="95">
        <v>24541</v>
      </c>
      <c r="U840" s="95">
        <v>41320.938178381628</v>
      </c>
      <c r="V840" s="95">
        <v>74088.436860413611</v>
      </c>
      <c r="W840" s="95">
        <v>76134.980269861553</v>
      </c>
      <c r="X840" s="95">
        <v>86304.980269861524</v>
      </c>
      <c r="Y840" s="95">
        <v>62813.000000000007</v>
      </c>
      <c r="Z840" s="95">
        <v>47389.000000000007</v>
      </c>
      <c r="AA840" s="95">
        <v>40248.000000000007</v>
      </c>
      <c r="AB840" s="95">
        <v>29712</v>
      </c>
      <c r="AC840" s="95">
        <v>23690.823988019274</v>
      </c>
      <c r="AD840" s="95">
        <v>39732.948005854181</v>
      </c>
      <c r="AE840" s="23">
        <f t="shared" si="1598"/>
        <v>557429.10757239175</v>
      </c>
      <c r="AF840">
        <f>VLOOKUP($C840,'Tech Pallet'!$A:$I,9,0)</f>
        <v>143</v>
      </c>
      <c r="AG840">
        <f>VLOOKUP($C840,'Tech Pallet'!$A:$H,8,0)</f>
        <v>2.16E-3</v>
      </c>
      <c r="AH840" s="25">
        <f t="shared" si="1599"/>
        <v>0</v>
      </c>
      <c r="AI840" s="25">
        <f t="shared" si="1600"/>
        <v>557429.10757239175</v>
      </c>
      <c r="AJ840" s="8">
        <f t="shared" si="1601"/>
        <v>0</v>
      </c>
      <c r="AK840" s="21">
        <f t="shared" si="1602"/>
        <v>0</v>
      </c>
      <c r="AL840" s="20">
        <f t="shared" si="1603"/>
        <v>3898.1056473593831</v>
      </c>
      <c r="AM840" s="21">
        <f t="shared" si="1604"/>
        <v>0</v>
      </c>
      <c r="AN840" s="21">
        <f t="shared" si="1605"/>
        <v>0</v>
      </c>
      <c r="AO840" s="21">
        <f t="shared" si="1606"/>
        <v>0</v>
      </c>
      <c r="AP840" s="21">
        <f t="shared" si="1607"/>
        <v>0</v>
      </c>
      <c r="AQ840" s="21">
        <f t="shared" si="1608"/>
        <v>0</v>
      </c>
      <c r="AR840" s="21">
        <f t="shared" si="1609"/>
        <v>0</v>
      </c>
      <c r="AS840" s="21">
        <f t="shared" si="1610"/>
        <v>0</v>
      </c>
      <c r="AT840" s="21">
        <f t="shared" si="1611"/>
        <v>0</v>
      </c>
      <c r="AU840" s="21">
        <f t="shared" si="1612"/>
        <v>0</v>
      </c>
      <c r="AV840" s="21">
        <f t="shared" si="1613"/>
        <v>0</v>
      </c>
      <c r="AW840" s="21">
        <f t="shared" si="1614"/>
        <v>0</v>
      </c>
      <c r="AX840" s="21">
        <f t="shared" si="1615"/>
        <v>0</v>
      </c>
      <c r="AY840" s="21">
        <f t="shared" si="1616"/>
        <v>80.090909090909093</v>
      </c>
      <c r="AZ840" s="21">
        <f t="shared" si="1617"/>
        <v>171.61538461538461</v>
      </c>
      <c r="BA840" s="21">
        <f t="shared" si="1618"/>
        <v>288.95760963903234</v>
      </c>
      <c r="BB840" s="21">
        <f t="shared" si="1619"/>
        <v>518.10095706582945</v>
      </c>
      <c r="BC840" s="21">
        <f t="shared" si="1620"/>
        <v>532.41244943959123</v>
      </c>
      <c r="BD840" s="21">
        <f t="shared" si="1621"/>
        <v>603.53133055847218</v>
      </c>
      <c r="BE840" s="21">
        <f t="shared" si="1622"/>
        <v>439.25174825174832</v>
      </c>
      <c r="BF840" s="21">
        <f t="shared" si="1623"/>
        <v>331.39160839160843</v>
      </c>
      <c r="BG840" s="21">
        <f t="shared" si="1624"/>
        <v>281.4545454545455</v>
      </c>
      <c r="BH840" s="21">
        <f t="shared" si="1625"/>
        <v>207.77622377622379</v>
      </c>
      <c r="BI840" s="21">
        <f t="shared" si="1626"/>
        <v>165.67009781831661</v>
      </c>
      <c r="BJ840" s="21">
        <f t="shared" si="1627"/>
        <v>277.85278325772157</v>
      </c>
      <c r="BK840" s="17">
        <f t="shared" si="1628"/>
        <v>0</v>
      </c>
      <c r="BL840" s="22">
        <f t="shared" si="1629"/>
        <v>0</v>
      </c>
      <c r="BM840" s="22">
        <f t="shared" si="1630"/>
        <v>1204.0468723563663</v>
      </c>
      <c r="BN840" s="22">
        <f t="shared" si="1631"/>
        <v>0</v>
      </c>
      <c r="BO840" s="22">
        <f t="shared" si="1632"/>
        <v>0</v>
      </c>
      <c r="BP840" s="22">
        <f t="shared" si="1633"/>
        <v>0</v>
      </c>
      <c r="BQ840" s="22">
        <f t="shared" si="1634"/>
        <v>0</v>
      </c>
      <c r="BR840" s="22">
        <f t="shared" si="1635"/>
        <v>0</v>
      </c>
      <c r="BS840" s="22">
        <f t="shared" si="1636"/>
        <v>0</v>
      </c>
      <c r="BT840" s="22">
        <f t="shared" si="1637"/>
        <v>0</v>
      </c>
      <c r="BU840" s="22">
        <f t="shared" si="1638"/>
        <v>0</v>
      </c>
      <c r="BV840" s="22">
        <f t="shared" si="1639"/>
        <v>0</v>
      </c>
      <c r="BW840" s="22">
        <f t="shared" si="1640"/>
        <v>0</v>
      </c>
      <c r="BX840" s="22">
        <f t="shared" si="1641"/>
        <v>0</v>
      </c>
      <c r="BY840" s="22">
        <f t="shared" si="1642"/>
        <v>0</v>
      </c>
      <c r="BZ840" s="22">
        <f t="shared" si="1643"/>
        <v>24.738479999999999</v>
      </c>
      <c r="CA840" s="22">
        <f t="shared" si="1644"/>
        <v>53.008560000000003</v>
      </c>
      <c r="CB840" s="22">
        <f t="shared" si="1645"/>
        <v>89.253226465304323</v>
      </c>
      <c r="CC840" s="22">
        <f t="shared" si="1646"/>
        <v>160.03102361849341</v>
      </c>
      <c r="CD840" s="22">
        <f t="shared" si="1647"/>
        <v>164.45155738290094</v>
      </c>
      <c r="CE840" s="22">
        <f t="shared" si="1648"/>
        <v>186.41875738290091</v>
      </c>
      <c r="CF840" s="22">
        <f t="shared" si="1649"/>
        <v>135.67608000000001</v>
      </c>
      <c r="CG840" s="22">
        <f t="shared" si="1650"/>
        <v>102.36024000000002</v>
      </c>
      <c r="CH840" s="22">
        <f t="shared" si="1651"/>
        <v>86.935680000000019</v>
      </c>
      <c r="CI840" s="22">
        <f t="shared" si="1652"/>
        <v>64.17792</v>
      </c>
      <c r="CJ840" s="22">
        <f t="shared" si="1653"/>
        <v>51.172179814121634</v>
      </c>
      <c r="CK840" s="22">
        <f t="shared" si="1654"/>
        <v>85.823167692645029</v>
      </c>
    </row>
    <row r="841" spans="1:89" x14ac:dyDescent="0.25">
      <c r="A841" t="str">
        <f>VLOOKUP($C841,'Tech Pallet'!$A:$J,10,0)</f>
        <v>NOV</v>
      </c>
      <c r="B841" s="30" t="str">
        <f>VLOOKUP(C841,'Tech Pallet'!A:I,3,0)</f>
        <v>BJ Bars</v>
      </c>
      <c r="C841" s="12">
        <f>VLOOKUP($D841,'DU -UCC'!B:C,2,0)</f>
        <v>64987234</v>
      </c>
      <c r="D841" s="94">
        <v>10076840004543</v>
      </c>
      <c r="E841" s="95" t="s">
        <v>546</v>
      </c>
      <c r="S841" s="95">
        <v>11175</v>
      </c>
      <c r="T841" s="95">
        <v>23039</v>
      </c>
      <c r="U841" s="95">
        <v>38666</v>
      </c>
      <c r="V841" s="95">
        <v>38516.199999999997</v>
      </c>
      <c r="W841" s="95">
        <v>54252.2</v>
      </c>
      <c r="X841" s="95">
        <v>53017</v>
      </c>
      <c r="Y841" s="95">
        <v>50472.2</v>
      </c>
      <c r="Z841" s="95">
        <v>53024.4</v>
      </c>
      <c r="AA841" s="95">
        <v>48713.4</v>
      </c>
      <c r="AB841" s="95">
        <v>49757.8</v>
      </c>
      <c r="AC841" s="95">
        <v>43270.6</v>
      </c>
      <c r="AD841" s="95">
        <v>45248.2</v>
      </c>
      <c r="AE841" s="23">
        <f t="shared" si="1598"/>
        <v>509152</v>
      </c>
      <c r="AF841">
        <f>VLOOKUP($C841,'Tech Pallet'!$A:$I,9,0)</f>
        <v>165</v>
      </c>
      <c r="AG841">
        <f>VLOOKUP($C841,'Tech Pallet'!$A:$H,8,0)</f>
        <v>2.3999999999999998E-3</v>
      </c>
      <c r="AH841" s="25">
        <f t="shared" si="1599"/>
        <v>0</v>
      </c>
      <c r="AI841" s="25">
        <f t="shared" si="1600"/>
        <v>509152</v>
      </c>
      <c r="AJ841" s="8">
        <f t="shared" si="1601"/>
        <v>0</v>
      </c>
      <c r="AK841" s="21">
        <f t="shared" si="1602"/>
        <v>0</v>
      </c>
      <c r="AL841" s="20">
        <f t="shared" si="1603"/>
        <v>3085.7696969696972</v>
      </c>
      <c r="AM841" s="21">
        <f t="shared" si="1604"/>
        <v>0</v>
      </c>
      <c r="AN841" s="21">
        <f t="shared" si="1605"/>
        <v>0</v>
      </c>
      <c r="AO841" s="21">
        <f t="shared" si="1606"/>
        <v>0</v>
      </c>
      <c r="AP841" s="21">
        <f t="shared" si="1607"/>
        <v>0</v>
      </c>
      <c r="AQ841" s="21">
        <f t="shared" si="1608"/>
        <v>0</v>
      </c>
      <c r="AR841" s="21">
        <f t="shared" si="1609"/>
        <v>0</v>
      </c>
      <c r="AS841" s="21">
        <f t="shared" si="1610"/>
        <v>0</v>
      </c>
      <c r="AT841" s="21">
        <f t="shared" si="1611"/>
        <v>0</v>
      </c>
      <c r="AU841" s="21">
        <f t="shared" si="1612"/>
        <v>0</v>
      </c>
      <c r="AV841" s="21">
        <f t="shared" si="1613"/>
        <v>0</v>
      </c>
      <c r="AW841" s="21">
        <f t="shared" si="1614"/>
        <v>0</v>
      </c>
      <c r="AX841" s="21">
        <f t="shared" si="1615"/>
        <v>0</v>
      </c>
      <c r="AY841" s="21">
        <f t="shared" si="1616"/>
        <v>67.727272727272734</v>
      </c>
      <c r="AZ841" s="21">
        <f t="shared" si="1617"/>
        <v>139.63030303030303</v>
      </c>
      <c r="BA841" s="21">
        <f t="shared" si="1618"/>
        <v>234.33939393939394</v>
      </c>
      <c r="BB841" s="21">
        <f t="shared" si="1619"/>
        <v>233.43151515151513</v>
      </c>
      <c r="BC841" s="21">
        <f t="shared" si="1620"/>
        <v>328.80121212121213</v>
      </c>
      <c r="BD841" s="21">
        <f t="shared" si="1621"/>
        <v>321.31515151515151</v>
      </c>
      <c r="BE841" s="21">
        <f t="shared" si="1622"/>
        <v>305.8921212121212</v>
      </c>
      <c r="BF841" s="21">
        <f t="shared" si="1623"/>
        <v>321.36</v>
      </c>
      <c r="BG841" s="21">
        <f t="shared" si="1624"/>
        <v>295.23272727272729</v>
      </c>
      <c r="BH841" s="21">
        <f t="shared" si="1625"/>
        <v>301.56242424242424</v>
      </c>
      <c r="BI841" s="21">
        <f t="shared" si="1626"/>
        <v>262.24606060606061</v>
      </c>
      <c r="BJ841" s="21">
        <f t="shared" si="1627"/>
        <v>274.23151515151511</v>
      </c>
      <c r="BK841" s="17">
        <f t="shared" si="1628"/>
        <v>0</v>
      </c>
      <c r="BL841" s="22">
        <f t="shared" si="1629"/>
        <v>0</v>
      </c>
      <c r="BM841" s="22">
        <f t="shared" si="1630"/>
        <v>1221.9648</v>
      </c>
      <c r="BN841" s="22">
        <f t="shared" si="1631"/>
        <v>0</v>
      </c>
      <c r="BO841" s="22">
        <f t="shared" si="1632"/>
        <v>0</v>
      </c>
      <c r="BP841" s="22">
        <f t="shared" si="1633"/>
        <v>0</v>
      </c>
      <c r="BQ841" s="22">
        <f t="shared" si="1634"/>
        <v>0</v>
      </c>
      <c r="BR841" s="22">
        <f t="shared" si="1635"/>
        <v>0</v>
      </c>
      <c r="BS841" s="22">
        <f t="shared" si="1636"/>
        <v>0</v>
      </c>
      <c r="BT841" s="22">
        <f t="shared" si="1637"/>
        <v>0</v>
      </c>
      <c r="BU841" s="22">
        <f t="shared" si="1638"/>
        <v>0</v>
      </c>
      <c r="BV841" s="22">
        <f t="shared" si="1639"/>
        <v>0</v>
      </c>
      <c r="BW841" s="22">
        <f t="shared" si="1640"/>
        <v>0</v>
      </c>
      <c r="BX841" s="22">
        <f t="shared" si="1641"/>
        <v>0</v>
      </c>
      <c r="BY841" s="22">
        <f t="shared" si="1642"/>
        <v>0</v>
      </c>
      <c r="BZ841" s="22">
        <f t="shared" si="1643"/>
        <v>26.819999999999997</v>
      </c>
      <c r="CA841" s="22">
        <f t="shared" si="1644"/>
        <v>55.293599999999998</v>
      </c>
      <c r="CB841" s="22">
        <f t="shared" si="1645"/>
        <v>92.798399999999987</v>
      </c>
      <c r="CC841" s="22">
        <f t="shared" si="1646"/>
        <v>92.438879999999983</v>
      </c>
      <c r="CD841" s="22">
        <f t="shared" si="1647"/>
        <v>130.20527999999999</v>
      </c>
      <c r="CE841" s="22">
        <f t="shared" si="1648"/>
        <v>127.24079999999999</v>
      </c>
      <c r="CF841" s="22">
        <f t="shared" si="1649"/>
        <v>121.13327999999998</v>
      </c>
      <c r="CG841" s="22">
        <f t="shared" si="1650"/>
        <v>127.25855999999999</v>
      </c>
      <c r="CH841" s="22">
        <f t="shared" si="1651"/>
        <v>116.91216</v>
      </c>
      <c r="CI841" s="22">
        <f t="shared" si="1652"/>
        <v>119.41871999999999</v>
      </c>
      <c r="CJ841" s="22">
        <f t="shared" si="1653"/>
        <v>103.84943999999999</v>
      </c>
      <c r="CK841" s="22">
        <f t="shared" si="1654"/>
        <v>108.59567999999999</v>
      </c>
    </row>
    <row r="842" spans="1:89" x14ac:dyDescent="0.25">
      <c r="A842" t="str">
        <f>VLOOKUP($C842,'Tech Pallet'!$A:$J,10,0)</f>
        <v>PIC</v>
      </c>
      <c r="B842" s="30" t="str">
        <f>VLOOKUP(C842,'Tech Pallet'!A:I,3,0)</f>
        <v>48oz</v>
      </c>
      <c r="C842" s="12">
        <f>VLOOKUP($D842,'DU -UCC'!B:C,2,0)</f>
        <v>64977530</v>
      </c>
      <c r="D842" s="94">
        <v>10840473400283</v>
      </c>
      <c r="E842" s="95" t="s">
        <v>541</v>
      </c>
      <c r="S842" s="95">
        <v>13981</v>
      </c>
      <c r="T842" s="95">
        <v>35018</v>
      </c>
      <c r="U842" s="95">
        <v>25618.514029124002</v>
      </c>
      <c r="V842" s="95">
        <v>34573.527673104902</v>
      </c>
      <c r="W842" s="95">
        <v>40704.133537509922</v>
      </c>
      <c r="X842" s="95">
        <v>42234.561237275942</v>
      </c>
      <c r="Y842" s="95">
        <v>44696.316474453713</v>
      </c>
      <c r="Z842" s="95">
        <v>44696.706104241115</v>
      </c>
      <c r="AA842" s="95">
        <v>43241.313048843331</v>
      </c>
      <c r="AB842" s="95">
        <v>44688.260226646868</v>
      </c>
      <c r="AC842" s="95">
        <v>43251.276960780931</v>
      </c>
      <c r="AD842" s="95">
        <v>44663.740663580335</v>
      </c>
      <c r="AE842" s="23">
        <f t="shared" si="1598"/>
        <v>457367.34995556111</v>
      </c>
      <c r="AF842">
        <f>VLOOKUP($C842,'Tech Pallet'!$A:$I,9,0)</f>
        <v>176</v>
      </c>
      <c r="AG842">
        <f>VLOOKUP($C842,'Tech Pallet'!$A:$H,8,0)</f>
        <v>8.513999999999999E-3</v>
      </c>
      <c r="AH842" s="25">
        <f t="shared" si="1599"/>
        <v>0</v>
      </c>
      <c r="AI842" s="25">
        <f t="shared" si="1600"/>
        <v>457367.34995556111</v>
      </c>
      <c r="AJ842" s="8">
        <f t="shared" si="1601"/>
        <v>0</v>
      </c>
      <c r="AK842" s="21">
        <f t="shared" si="1602"/>
        <v>0</v>
      </c>
      <c r="AL842" s="20">
        <f t="shared" si="1603"/>
        <v>2598.6781247475064</v>
      </c>
      <c r="AM842" s="21">
        <f t="shared" si="1604"/>
        <v>0</v>
      </c>
      <c r="AN842" s="21">
        <f t="shared" si="1605"/>
        <v>0</v>
      </c>
      <c r="AO842" s="21">
        <f t="shared" si="1606"/>
        <v>0</v>
      </c>
      <c r="AP842" s="21">
        <f t="shared" si="1607"/>
        <v>0</v>
      </c>
      <c r="AQ842" s="21">
        <f t="shared" si="1608"/>
        <v>0</v>
      </c>
      <c r="AR842" s="21">
        <f t="shared" si="1609"/>
        <v>0</v>
      </c>
      <c r="AS842" s="21">
        <f t="shared" si="1610"/>
        <v>0</v>
      </c>
      <c r="AT842" s="21">
        <f t="shared" si="1611"/>
        <v>0</v>
      </c>
      <c r="AU842" s="21">
        <f t="shared" si="1612"/>
        <v>0</v>
      </c>
      <c r="AV842" s="21">
        <f t="shared" si="1613"/>
        <v>0</v>
      </c>
      <c r="AW842" s="21">
        <f t="shared" si="1614"/>
        <v>0</v>
      </c>
      <c r="AX842" s="21">
        <f t="shared" si="1615"/>
        <v>0</v>
      </c>
      <c r="AY842" s="21">
        <f t="shared" si="1616"/>
        <v>79.4375</v>
      </c>
      <c r="AZ842" s="21">
        <f t="shared" si="1617"/>
        <v>198.96590909090909</v>
      </c>
      <c r="BA842" s="21">
        <f t="shared" si="1618"/>
        <v>145.55973880184092</v>
      </c>
      <c r="BB842" s="21">
        <f t="shared" si="1619"/>
        <v>196.44049814264147</v>
      </c>
      <c r="BC842" s="21">
        <f t="shared" si="1620"/>
        <v>231.27348600857911</v>
      </c>
      <c r="BD842" s="21">
        <f t="shared" si="1621"/>
        <v>239.96909793906786</v>
      </c>
      <c r="BE842" s="21">
        <f t="shared" si="1622"/>
        <v>253.95634360485064</v>
      </c>
      <c r="BF842" s="21">
        <f t="shared" si="1623"/>
        <v>253.95855741046088</v>
      </c>
      <c r="BG842" s="21">
        <f t="shared" si="1624"/>
        <v>245.68927868660984</v>
      </c>
      <c r="BH842" s="21">
        <f t="shared" si="1625"/>
        <v>253.91056946958449</v>
      </c>
      <c r="BI842" s="21">
        <f t="shared" si="1626"/>
        <v>245.74589182261892</v>
      </c>
      <c r="BJ842" s="21">
        <f t="shared" si="1627"/>
        <v>253.77125377034281</v>
      </c>
      <c r="BK842" s="17">
        <f t="shared" si="1628"/>
        <v>0</v>
      </c>
      <c r="BL842" s="22">
        <f t="shared" si="1629"/>
        <v>0</v>
      </c>
      <c r="BM842" s="22">
        <f t="shared" si="1630"/>
        <v>3894.0256175216468</v>
      </c>
      <c r="BN842" s="22">
        <f t="shared" si="1631"/>
        <v>0</v>
      </c>
      <c r="BO842" s="22">
        <f t="shared" si="1632"/>
        <v>0</v>
      </c>
      <c r="BP842" s="22">
        <f t="shared" si="1633"/>
        <v>0</v>
      </c>
      <c r="BQ842" s="22">
        <f t="shared" si="1634"/>
        <v>0</v>
      </c>
      <c r="BR842" s="22">
        <f t="shared" si="1635"/>
        <v>0</v>
      </c>
      <c r="BS842" s="22">
        <f t="shared" si="1636"/>
        <v>0</v>
      </c>
      <c r="BT842" s="22">
        <f t="shared" si="1637"/>
        <v>0</v>
      </c>
      <c r="BU842" s="22">
        <f t="shared" si="1638"/>
        <v>0</v>
      </c>
      <c r="BV842" s="22">
        <f t="shared" si="1639"/>
        <v>0</v>
      </c>
      <c r="BW842" s="22">
        <f t="shared" si="1640"/>
        <v>0</v>
      </c>
      <c r="BX842" s="22">
        <f t="shared" si="1641"/>
        <v>0</v>
      </c>
      <c r="BY842" s="22">
        <f t="shared" si="1642"/>
        <v>0</v>
      </c>
      <c r="BZ842" s="22">
        <f t="shared" si="1643"/>
        <v>119.03423399999998</v>
      </c>
      <c r="CA842" s="22">
        <f t="shared" si="1644"/>
        <v>298.14325199999996</v>
      </c>
      <c r="CB842" s="22">
        <f t="shared" si="1645"/>
        <v>218.11602844396174</v>
      </c>
      <c r="CC842" s="22">
        <f t="shared" si="1646"/>
        <v>294.35901460881507</v>
      </c>
      <c r="CD842" s="22">
        <f t="shared" si="1647"/>
        <v>346.55499293835942</v>
      </c>
      <c r="CE842" s="22">
        <f t="shared" si="1648"/>
        <v>359.58505437416733</v>
      </c>
      <c r="CF842" s="22">
        <f t="shared" si="1649"/>
        <v>380.54443846349886</v>
      </c>
      <c r="CG842" s="22">
        <f t="shared" si="1650"/>
        <v>380.54775577150883</v>
      </c>
      <c r="CH842" s="22">
        <f t="shared" si="1651"/>
        <v>368.15653929785208</v>
      </c>
      <c r="CI842" s="22">
        <f t="shared" si="1652"/>
        <v>380.47584756967137</v>
      </c>
      <c r="CJ842" s="22">
        <f t="shared" si="1653"/>
        <v>368.24137204408879</v>
      </c>
      <c r="CK842" s="22">
        <f t="shared" si="1654"/>
        <v>380.2670880097229</v>
      </c>
    </row>
    <row r="843" spans="1:89" x14ac:dyDescent="0.25">
      <c r="A843" t="str">
        <f>VLOOKUP($C843,'Tech Pallet'!$A:$J,10,0)</f>
        <v>NOV</v>
      </c>
      <c r="B843" s="30" t="str">
        <f>VLOOKUP(C843,'Tech Pallet'!A:I,3,0)</f>
        <v>Other</v>
      </c>
      <c r="C843" s="12">
        <f>VLOOKUP($D843,'DU -UCC'!B:C,2,0)</f>
        <v>64973976</v>
      </c>
      <c r="D843" s="94">
        <v>10840473400115</v>
      </c>
      <c r="E843" s="95" t="s">
        <v>574</v>
      </c>
      <c r="S843" s="95">
        <v>0</v>
      </c>
      <c r="T843" s="95">
        <v>0</v>
      </c>
      <c r="U843" s="95">
        <v>0</v>
      </c>
      <c r="V843" s="95">
        <v>0</v>
      </c>
      <c r="W843" s="95">
        <v>0</v>
      </c>
      <c r="X843" s="95">
        <v>17673.669999999998</v>
      </c>
      <c r="Y843" s="95">
        <v>250616</v>
      </c>
      <c r="Z843" s="95">
        <v>128790.98999999999</v>
      </c>
      <c r="AA843" s="95">
        <v>56974.009999999995</v>
      </c>
      <c r="AB843" s="95">
        <v>0</v>
      </c>
      <c r="AC843" s="95">
        <v>0</v>
      </c>
      <c r="AD843" s="95">
        <v>0</v>
      </c>
      <c r="AE843" s="23">
        <f t="shared" si="1598"/>
        <v>454054.67</v>
      </c>
      <c r="AF843">
        <f>VLOOKUP($C843,'Tech Pallet'!$A:$I,9,0)</f>
        <v>190</v>
      </c>
      <c r="AG843">
        <f>VLOOKUP($C843,'Tech Pallet'!$A:$H,8,0)</f>
        <v>1.0644000000000001E-3</v>
      </c>
      <c r="AH843" s="25">
        <f t="shared" si="1599"/>
        <v>0</v>
      </c>
      <c r="AI843" s="25">
        <f t="shared" si="1600"/>
        <v>454054.67</v>
      </c>
      <c r="AJ843" s="8">
        <f t="shared" si="1601"/>
        <v>0</v>
      </c>
      <c r="AK843" s="21">
        <f t="shared" si="1602"/>
        <v>0</v>
      </c>
      <c r="AL843" s="20">
        <f t="shared" si="1603"/>
        <v>2389.7614210526317</v>
      </c>
      <c r="AM843" s="21">
        <f t="shared" si="1604"/>
        <v>0</v>
      </c>
      <c r="AN843" s="21">
        <f t="shared" si="1605"/>
        <v>0</v>
      </c>
      <c r="AO843" s="21">
        <f t="shared" si="1606"/>
        <v>0</v>
      </c>
      <c r="AP843" s="21">
        <f t="shared" si="1607"/>
        <v>0</v>
      </c>
      <c r="AQ843" s="21">
        <f t="shared" si="1608"/>
        <v>0</v>
      </c>
      <c r="AR843" s="21">
        <f t="shared" si="1609"/>
        <v>0</v>
      </c>
      <c r="AS843" s="21">
        <f t="shared" si="1610"/>
        <v>0</v>
      </c>
      <c r="AT843" s="21">
        <f t="shared" si="1611"/>
        <v>0</v>
      </c>
      <c r="AU843" s="21">
        <f t="shared" si="1612"/>
        <v>0</v>
      </c>
      <c r="AV843" s="21">
        <f t="shared" si="1613"/>
        <v>0</v>
      </c>
      <c r="AW843" s="21">
        <f t="shared" si="1614"/>
        <v>0</v>
      </c>
      <c r="AX843" s="21">
        <f t="shared" si="1615"/>
        <v>0</v>
      </c>
      <c r="AY843" s="21">
        <f t="shared" si="1616"/>
        <v>0</v>
      </c>
      <c r="AZ843" s="21">
        <f t="shared" si="1617"/>
        <v>0</v>
      </c>
      <c r="BA843" s="21">
        <f t="shared" si="1618"/>
        <v>0</v>
      </c>
      <c r="BB843" s="21">
        <f t="shared" si="1619"/>
        <v>0</v>
      </c>
      <c r="BC843" s="21">
        <f t="shared" si="1620"/>
        <v>0</v>
      </c>
      <c r="BD843" s="21">
        <f t="shared" si="1621"/>
        <v>93.01931578947368</v>
      </c>
      <c r="BE843" s="21">
        <f t="shared" si="1622"/>
        <v>1319.0315789473684</v>
      </c>
      <c r="BF843" s="21">
        <f t="shared" si="1623"/>
        <v>677.84731578947367</v>
      </c>
      <c r="BG843" s="21">
        <f t="shared" si="1624"/>
        <v>299.86321052631575</v>
      </c>
      <c r="BH843" s="21">
        <f t="shared" si="1625"/>
        <v>0</v>
      </c>
      <c r="BI843" s="21">
        <f t="shared" si="1626"/>
        <v>0</v>
      </c>
      <c r="BJ843" s="21">
        <f t="shared" si="1627"/>
        <v>0</v>
      </c>
      <c r="BK843" s="17">
        <f t="shared" si="1628"/>
        <v>0</v>
      </c>
      <c r="BL843" s="22">
        <f t="shared" si="1629"/>
        <v>0</v>
      </c>
      <c r="BM843" s="22">
        <f t="shared" si="1630"/>
        <v>483.295790748</v>
      </c>
      <c r="BN843" s="22">
        <f t="shared" si="1631"/>
        <v>0</v>
      </c>
      <c r="BO843" s="22">
        <f t="shared" si="1632"/>
        <v>0</v>
      </c>
      <c r="BP843" s="22">
        <f t="shared" si="1633"/>
        <v>0</v>
      </c>
      <c r="BQ843" s="22">
        <f t="shared" si="1634"/>
        <v>0</v>
      </c>
      <c r="BR843" s="22">
        <f t="shared" si="1635"/>
        <v>0</v>
      </c>
      <c r="BS843" s="22">
        <f t="shared" si="1636"/>
        <v>0</v>
      </c>
      <c r="BT843" s="22">
        <f t="shared" si="1637"/>
        <v>0</v>
      </c>
      <c r="BU843" s="22">
        <f t="shared" si="1638"/>
        <v>0</v>
      </c>
      <c r="BV843" s="22">
        <f t="shared" si="1639"/>
        <v>0</v>
      </c>
      <c r="BW843" s="22">
        <f t="shared" si="1640"/>
        <v>0</v>
      </c>
      <c r="BX843" s="22">
        <f t="shared" si="1641"/>
        <v>0</v>
      </c>
      <c r="BY843" s="22">
        <f t="shared" si="1642"/>
        <v>0</v>
      </c>
      <c r="BZ843" s="22">
        <f t="shared" si="1643"/>
        <v>0</v>
      </c>
      <c r="CA843" s="22">
        <f t="shared" si="1644"/>
        <v>0</v>
      </c>
      <c r="CB843" s="22">
        <f t="shared" si="1645"/>
        <v>0</v>
      </c>
      <c r="CC843" s="22">
        <f t="shared" si="1646"/>
        <v>0</v>
      </c>
      <c r="CD843" s="22">
        <f t="shared" si="1647"/>
        <v>0</v>
      </c>
      <c r="CE843" s="22">
        <f t="shared" si="1648"/>
        <v>18.811854348000001</v>
      </c>
      <c r="CF843" s="22">
        <f t="shared" si="1649"/>
        <v>266.75567040000004</v>
      </c>
      <c r="CG843" s="22">
        <f t="shared" si="1650"/>
        <v>137.08512975599999</v>
      </c>
      <c r="CH843" s="22">
        <f t="shared" si="1651"/>
        <v>60.643136243999997</v>
      </c>
      <c r="CI843" s="22">
        <f t="shared" si="1652"/>
        <v>0</v>
      </c>
      <c r="CJ843" s="22">
        <f t="shared" si="1653"/>
        <v>0</v>
      </c>
      <c r="CK843" s="22">
        <f t="shared" si="1654"/>
        <v>0</v>
      </c>
    </row>
    <row r="844" spans="1:89" x14ac:dyDescent="0.25">
      <c r="A844" t="str">
        <f>VLOOKUP($C844,'Tech Pallet'!$A:$J,10,0)</f>
        <v>PIC</v>
      </c>
      <c r="B844" s="30" t="str">
        <f>VLOOKUP(C844,'Tech Pallet'!A:I,3,0)</f>
        <v>YS PTS</v>
      </c>
      <c r="C844" s="12">
        <f>VLOOKUP($D844,'DU -UCC'!B:C,2,0)</f>
        <v>64975613</v>
      </c>
      <c r="D844" s="94">
        <v>10840473400153</v>
      </c>
      <c r="E844" s="95" t="s">
        <v>567</v>
      </c>
      <c r="S844" s="95">
        <v>18172</v>
      </c>
      <c r="T844" s="95">
        <v>17265</v>
      </c>
      <c r="U844" s="95">
        <v>40381.785597370763</v>
      </c>
      <c r="V844" s="95">
        <v>44653.918566750181</v>
      </c>
      <c r="W844" s="95">
        <v>51181.039420253735</v>
      </c>
      <c r="X844" s="95">
        <v>55902.778267241833</v>
      </c>
      <c r="Y844" s="95">
        <v>42403.866348220952</v>
      </c>
      <c r="Z844" s="95">
        <v>41898.026320099329</v>
      </c>
      <c r="AA844" s="95">
        <v>39866.666666666672</v>
      </c>
      <c r="AB844" s="95">
        <v>31075</v>
      </c>
      <c r="AC844" s="95">
        <v>30668</v>
      </c>
      <c r="AD844" s="95">
        <v>34275.333333333328</v>
      </c>
      <c r="AE844" s="23">
        <f t="shared" si="1598"/>
        <v>447743.41451993678</v>
      </c>
      <c r="AF844">
        <f>VLOOKUP($C844,'Tech Pallet'!$A:$I,9,0)</f>
        <v>240</v>
      </c>
      <c r="AG844">
        <f>VLOOKUP($C844,'Tech Pallet'!$A:$H,8,0)</f>
        <v>3.3119999999999998E-3</v>
      </c>
      <c r="AH844" s="25">
        <f t="shared" si="1599"/>
        <v>0</v>
      </c>
      <c r="AI844" s="25">
        <f t="shared" si="1600"/>
        <v>447743.41451993678</v>
      </c>
      <c r="AJ844" s="8">
        <f t="shared" si="1601"/>
        <v>0</v>
      </c>
      <c r="AK844" s="21">
        <f t="shared" si="1602"/>
        <v>0</v>
      </c>
      <c r="AL844" s="20">
        <f t="shared" si="1603"/>
        <v>1865.5975604997366</v>
      </c>
      <c r="AM844" s="21">
        <f t="shared" si="1604"/>
        <v>0</v>
      </c>
      <c r="AN844" s="21">
        <f t="shared" si="1605"/>
        <v>0</v>
      </c>
      <c r="AO844" s="21">
        <f t="shared" si="1606"/>
        <v>0</v>
      </c>
      <c r="AP844" s="21">
        <f t="shared" si="1607"/>
        <v>0</v>
      </c>
      <c r="AQ844" s="21">
        <f t="shared" si="1608"/>
        <v>0</v>
      </c>
      <c r="AR844" s="21">
        <f t="shared" si="1609"/>
        <v>0</v>
      </c>
      <c r="AS844" s="21">
        <f t="shared" si="1610"/>
        <v>0</v>
      </c>
      <c r="AT844" s="21">
        <f t="shared" si="1611"/>
        <v>0</v>
      </c>
      <c r="AU844" s="21">
        <f t="shared" si="1612"/>
        <v>0</v>
      </c>
      <c r="AV844" s="21">
        <f t="shared" si="1613"/>
        <v>0</v>
      </c>
      <c r="AW844" s="21">
        <f t="shared" si="1614"/>
        <v>0</v>
      </c>
      <c r="AX844" s="21">
        <f t="shared" si="1615"/>
        <v>0</v>
      </c>
      <c r="AY844" s="21">
        <f t="shared" si="1616"/>
        <v>75.716666666666669</v>
      </c>
      <c r="AZ844" s="21">
        <f t="shared" si="1617"/>
        <v>71.9375</v>
      </c>
      <c r="BA844" s="21">
        <f t="shared" si="1618"/>
        <v>168.25743998904485</v>
      </c>
      <c r="BB844" s="21">
        <f t="shared" si="1619"/>
        <v>186.05799402812576</v>
      </c>
      <c r="BC844" s="21">
        <f t="shared" si="1620"/>
        <v>213.25433091772391</v>
      </c>
      <c r="BD844" s="21">
        <f t="shared" si="1621"/>
        <v>232.92824278017432</v>
      </c>
      <c r="BE844" s="21">
        <f t="shared" si="1622"/>
        <v>176.68277645092064</v>
      </c>
      <c r="BF844" s="21">
        <f t="shared" si="1623"/>
        <v>174.57510966708054</v>
      </c>
      <c r="BG844" s="21">
        <f t="shared" si="1624"/>
        <v>166.11111111111114</v>
      </c>
      <c r="BH844" s="21">
        <f t="shared" si="1625"/>
        <v>129.47916666666666</v>
      </c>
      <c r="BI844" s="21">
        <f t="shared" si="1626"/>
        <v>127.78333333333333</v>
      </c>
      <c r="BJ844" s="21">
        <f t="shared" si="1627"/>
        <v>142.81388888888887</v>
      </c>
      <c r="BK844" s="17">
        <f t="shared" si="1628"/>
        <v>0</v>
      </c>
      <c r="BL844" s="22">
        <f t="shared" si="1629"/>
        <v>0</v>
      </c>
      <c r="BM844" s="22">
        <f t="shared" si="1630"/>
        <v>1482.9261888900305</v>
      </c>
      <c r="BN844" s="22">
        <f t="shared" si="1631"/>
        <v>0</v>
      </c>
      <c r="BO844" s="22">
        <f t="shared" si="1632"/>
        <v>0</v>
      </c>
      <c r="BP844" s="22">
        <f t="shared" si="1633"/>
        <v>0</v>
      </c>
      <c r="BQ844" s="22">
        <f t="shared" si="1634"/>
        <v>0</v>
      </c>
      <c r="BR844" s="22">
        <f t="shared" si="1635"/>
        <v>0</v>
      </c>
      <c r="BS844" s="22">
        <f t="shared" si="1636"/>
        <v>0</v>
      </c>
      <c r="BT844" s="22">
        <f t="shared" si="1637"/>
        <v>0</v>
      </c>
      <c r="BU844" s="22">
        <f t="shared" si="1638"/>
        <v>0</v>
      </c>
      <c r="BV844" s="22">
        <f t="shared" si="1639"/>
        <v>0</v>
      </c>
      <c r="BW844" s="22">
        <f t="shared" si="1640"/>
        <v>0</v>
      </c>
      <c r="BX844" s="22">
        <f t="shared" si="1641"/>
        <v>0</v>
      </c>
      <c r="BY844" s="22">
        <f t="shared" si="1642"/>
        <v>0</v>
      </c>
      <c r="BZ844" s="22">
        <f t="shared" si="1643"/>
        <v>60.185663999999996</v>
      </c>
      <c r="CA844" s="22">
        <f t="shared" si="1644"/>
        <v>57.18168</v>
      </c>
      <c r="CB844" s="22">
        <f t="shared" si="1645"/>
        <v>133.74447389849195</v>
      </c>
      <c r="CC844" s="22">
        <f t="shared" si="1646"/>
        <v>147.89377829307659</v>
      </c>
      <c r="CD844" s="22">
        <f t="shared" si="1647"/>
        <v>169.51160255988037</v>
      </c>
      <c r="CE844" s="22">
        <f t="shared" si="1648"/>
        <v>185.15000162110493</v>
      </c>
      <c r="CF844" s="22">
        <f t="shared" si="1649"/>
        <v>140.44160534530778</v>
      </c>
      <c r="CG844" s="22">
        <f t="shared" si="1650"/>
        <v>138.76626317216898</v>
      </c>
      <c r="CH844" s="22">
        <f t="shared" si="1651"/>
        <v>132.0384</v>
      </c>
      <c r="CI844" s="22">
        <f t="shared" si="1652"/>
        <v>102.9204</v>
      </c>
      <c r="CJ844" s="22">
        <f t="shared" si="1653"/>
        <v>101.57241599999999</v>
      </c>
      <c r="CK844" s="22">
        <f t="shared" si="1654"/>
        <v>113.51990399999998</v>
      </c>
    </row>
    <row r="845" spans="1:89" x14ac:dyDescent="0.25">
      <c r="A845" t="str">
        <f>VLOOKUP($C845,'Tech Pallet'!$A:$J,10,0)</f>
        <v>PIC</v>
      </c>
      <c r="B845" s="30" t="str">
        <f>VLOOKUP(C845,'Tech Pallet'!A:I,3,0)</f>
        <v>YS PTS</v>
      </c>
      <c r="C845" s="12">
        <f>VLOOKUP($D845,'DU -UCC'!B:C,2,0)</f>
        <v>64975614</v>
      </c>
      <c r="D845" s="94">
        <v>10840473400177</v>
      </c>
      <c r="E845" s="95" t="s">
        <v>569</v>
      </c>
      <c r="S845" s="95">
        <v>18330</v>
      </c>
      <c r="T845" s="95">
        <v>14151</v>
      </c>
      <c r="U845" s="95">
        <v>40502.667011700614</v>
      </c>
      <c r="V845" s="95">
        <v>45042.914436347382</v>
      </c>
      <c r="W845" s="95">
        <v>51651.225346935869</v>
      </c>
      <c r="X845" s="95">
        <v>56435.511959483185</v>
      </c>
      <c r="Y845" s="95">
        <v>42530.420049232387</v>
      </c>
      <c r="Z845" s="95">
        <v>42074.869661192657</v>
      </c>
      <c r="AA845" s="95">
        <v>40119.666666666672</v>
      </c>
      <c r="AB845" s="95">
        <v>31281</v>
      </c>
      <c r="AC845" s="95">
        <v>30867</v>
      </c>
      <c r="AD845" s="95">
        <v>34478.333333333328</v>
      </c>
      <c r="AE845" s="23">
        <f t="shared" si="1598"/>
        <v>447464.60846489208</v>
      </c>
      <c r="AF845">
        <f>VLOOKUP($C845,'Tech Pallet'!$A:$I,9,0)</f>
        <v>240</v>
      </c>
      <c r="AG845">
        <f>VLOOKUP($C845,'Tech Pallet'!$A:$H,8,0)</f>
        <v>3.3119999999999998E-3</v>
      </c>
      <c r="AH845" s="25">
        <f t="shared" si="1599"/>
        <v>0</v>
      </c>
      <c r="AI845" s="25">
        <f t="shared" si="1600"/>
        <v>447464.60846489208</v>
      </c>
      <c r="AJ845" s="8">
        <f t="shared" si="1601"/>
        <v>0</v>
      </c>
      <c r="AK845" s="21">
        <f t="shared" si="1602"/>
        <v>0</v>
      </c>
      <c r="AL845" s="20">
        <f t="shared" si="1603"/>
        <v>1864.4358686037169</v>
      </c>
      <c r="AM845" s="21">
        <f t="shared" si="1604"/>
        <v>0</v>
      </c>
      <c r="AN845" s="21">
        <f t="shared" si="1605"/>
        <v>0</v>
      </c>
      <c r="AO845" s="21">
        <f t="shared" si="1606"/>
        <v>0</v>
      </c>
      <c r="AP845" s="21">
        <f t="shared" si="1607"/>
        <v>0</v>
      </c>
      <c r="AQ845" s="21">
        <f t="shared" si="1608"/>
        <v>0</v>
      </c>
      <c r="AR845" s="21">
        <f t="shared" si="1609"/>
        <v>0</v>
      </c>
      <c r="AS845" s="21">
        <f t="shared" si="1610"/>
        <v>0</v>
      </c>
      <c r="AT845" s="21">
        <f t="shared" si="1611"/>
        <v>0</v>
      </c>
      <c r="AU845" s="21">
        <f t="shared" si="1612"/>
        <v>0</v>
      </c>
      <c r="AV845" s="21">
        <f t="shared" si="1613"/>
        <v>0</v>
      </c>
      <c r="AW845" s="21">
        <f t="shared" si="1614"/>
        <v>0</v>
      </c>
      <c r="AX845" s="21">
        <f t="shared" si="1615"/>
        <v>0</v>
      </c>
      <c r="AY845" s="21">
        <f t="shared" si="1616"/>
        <v>76.375</v>
      </c>
      <c r="AZ845" s="21">
        <f t="shared" si="1617"/>
        <v>58.962499999999999</v>
      </c>
      <c r="BA845" s="21">
        <f t="shared" si="1618"/>
        <v>168.76111254875255</v>
      </c>
      <c r="BB845" s="21">
        <f t="shared" si="1619"/>
        <v>187.67881015144744</v>
      </c>
      <c r="BC845" s="21">
        <f t="shared" si="1620"/>
        <v>215.21343894556611</v>
      </c>
      <c r="BD845" s="21">
        <f t="shared" si="1621"/>
        <v>235.1479664978466</v>
      </c>
      <c r="BE845" s="21">
        <f t="shared" si="1622"/>
        <v>177.21008353846827</v>
      </c>
      <c r="BF845" s="21">
        <f t="shared" si="1623"/>
        <v>175.31195692163607</v>
      </c>
      <c r="BG845" s="21">
        <f t="shared" si="1624"/>
        <v>167.16527777777779</v>
      </c>
      <c r="BH845" s="21">
        <f t="shared" si="1625"/>
        <v>130.33750000000001</v>
      </c>
      <c r="BI845" s="21">
        <f t="shared" si="1626"/>
        <v>128.61250000000001</v>
      </c>
      <c r="BJ845" s="21">
        <f t="shared" si="1627"/>
        <v>143.6597222222222</v>
      </c>
      <c r="BK845" s="17">
        <f t="shared" si="1628"/>
        <v>0</v>
      </c>
      <c r="BL845" s="22">
        <f t="shared" si="1629"/>
        <v>0</v>
      </c>
      <c r="BM845" s="22">
        <f t="shared" si="1630"/>
        <v>1482.0027832357225</v>
      </c>
      <c r="BN845" s="22">
        <f t="shared" si="1631"/>
        <v>0</v>
      </c>
      <c r="BO845" s="22">
        <f t="shared" si="1632"/>
        <v>0</v>
      </c>
      <c r="BP845" s="22">
        <f t="shared" si="1633"/>
        <v>0</v>
      </c>
      <c r="BQ845" s="22">
        <f t="shared" si="1634"/>
        <v>0</v>
      </c>
      <c r="BR845" s="22">
        <f t="shared" si="1635"/>
        <v>0</v>
      </c>
      <c r="BS845" s="22">
        <f t="shared" si="1636"/>
        <v>0</v>
      </c>
      <c r="BT845" s="22">
        <f t="shared" si="1637"/>
        <v>0</v>
      </c>
      <c r="BU845" s="22">
        <f t="shared" si="1638"/>
        <v>0</v>
      </c>
      <c r="BV845" s="22">
        <f t="shared" si="1639"/>
        <v>0</v>
      </c>
      <c r="BW845" s="22">
        <f t="shared" si="1640"/>
        <v>0</v>
      </c>
      <c r="BX845" s="22">
        <f t="shared" si="1641"/>
        <v>0</v>
      </c>
      <c r="BY845" s="22">
        <f t="shared" si="1642"/>
        <v>0</v>
      </c>
      <c r="BZ845" s="22">
        <f t="shared" si="1643"/>
        <v>60.708959999999998</v>
      </c>
      <c r="CA845" s="22">
        <f t="shared" si="1644"/>
        <v>46.868111999999996</v>
      </c>
      <c r="CB845" s="22">
        <f t="shared" si="1645"/>
        <v>134.14483314275242</v>
      </c>
      <c r="CC845" s="22">
        <f t="shared" si="1646"/>
        <v>149.18213261318252</v>
      </c>
      <c r="CD845" s="22">
        <f t="shared" si="1647"/>
        <v>171.0688583490516</v>
      </c>
      <c r="CE845" s="22">
        <f t="shared" si="1648"/>
        <v>186.91441560980829</v>
      </c>
      <c r="CF845" s="22">
        <f t="shared" si="1649"/>
        <v>140.86075120305765</v>
      </c>
      <c r="CG845" s="22">
        <f t="shared" si="1650"/>
        <v>139.35196831787007</v>
      </c>
      <c r="CH845" s="22">
        <f t="shared" si="1651"/>
        <v>132.87633600000001</v>
      </c>
      <c r="CI845" s="22">
        <f t="shared" si="1652"/>
        <v>103.602672</v>
      </c>
      <c r="CJ845" s="22">
        <f t="shared" si="1653"/>
        <v>102.231504</v>
      </c>
      <c r="CK845" s="22">
        <f t="shared" si="1654"/>
        <v>114.19223999999998</v>
      </c>
    </row>
    <row r="846" spans="1:89" x14ac:dyDescent="0.25">
      <c r="A846" t="str">
        <f>VLOOKUP($C846,'Tech Pallet'!$A:$J,10,0)</f>
        <v>NOV</v>
      </c>
      <c r="B846" s="30" t="str">
        <f>VLOOKUP(C846,'Tech Pallet'!A:I,3,0)</f>
        <v>BJ Bars</v>
      </c>
      <c r="C846" s="12">
        <f>VLOOKUP($D846,'DU -UCC'!B:C,2,0)</f>
        <v>64987232</v>
      </c>
      <c r="D846" s="94">
        <v>10076840004529</v>
      </c>
      <c r="E846" s="95" t="s">
        <v>544</v>
      </c>
      <c r="S846" s="95">
        <v>10233</v>
      </c>
      <c r="T846" s="95">
        <v>19908</v>
      </c>
      <c r="U846" s="95">
        <v>34372</v>
      </c>
      <c r="V846" s="95">
        <v>34081.200000000004</v>
      </c>
      <c r="W846" s="95">
        <v>49373.2</v>
      </c>
      <c r="X846" s="95">
        <v>46916</v>
      </c>
      <c r="Y846" s="95">
        <v>43875.199999999997</v>
      </c>
      <c r="Z846" s="95">
        <v>45985.4</v>
      </c>
      <c r="AA846" s="95">
        <v>42222.400000000001</v>
      </c>
      <c r="AB846" s="95">
        <v>43196.800000000003</v>
      </c>
      <c r="AC846" s="95">
        <v>37559.599999999999</v>
      </c>
      <c r="AD846" s="95">
        <v>39283.199999999997</v>
      </c>
      <c r="AE846" s="23">
        <f t="shared" si="1598"/>
        <v>447006.00000000006</v>
      </c>
      <c r="AF846">
        <f>VLOOKUP($C846,'Tech Pallet'!$A:$I,9,0)</f>
        <v>165</v>
      </c>
      <c r="AG846">
        <f>VLOOKUP($C846,'Tech Pallet'!$A:$H,8,0)</f>
        <v>2.3999999999999998E-3</v>
      </c>
      <c r="AH846" s="25">
        <f t="shared" si="1599"/>
        <v>0</v>
      </c>
      <c r="AI846" s="25">
        <f t="shared" si="1600"/>
        <v>447006.00000000006</v>
      </c>
      <c r="AJ846" s="8">
        <f t="shared" si="1601"/>
        <v>0</v>
      </c>
      <c r="AK846" s="21">
        <f t="shared" si="1602"/>
        <v>0</v>
      </c>
      <c r="AL846" s="20">
        <f t="shared" si="1603"/>
        <v>2709.1272727272731</v>
      </c>
      <c r="AM846" s="21">
        <f t="shared" si="1604"/>
        <v>0</v>
      </c>
      <c r="AN846" s="21">
        <f t="shared" si="1605"/>
        <v>0</v>
      </c>
      <c r="AO846" s="21">
        <f t="shared" si="1606"/>
        <v>0</v>
      </c>
      <c r="AP846" s="21">
        <f t="shared" si="1607"/>
        <v>0</v>
      </c>
      <c r="AQ846" s="21">
        <f t="shared" si="1608"/>
        <v>0</v>
      </c>
      <c r="AR846" s="21">
        <f t="shared" si="1609"/>
        <v>0</v>
      </c>
      <c r="AS846" s="21">
        <f t="shared" si="1610"/>
        <v>0</v>
      </c>
      <c r="AT846" s="21">
        <f t="shared" si="1611"/>
        <v>0</v>
      </c>
      <c r="AU846" s="21">
        <f t="shared" si="1612"/>
        <v>0</v>
      </c>
      <c r="AV846" s="21">
        <f t="shared" si="1613"/>
        <v>0</v>
      </c>
      <c r="AW846" s="21">
        <f t="shared" si="1614"/>
        <v>0</v>
      </c>
      <c r="AX846" s="21">
        <f t="shared" si="1615"/>
        <v>0</v>
      </c>
      <c r="AY846" s="21">
        <f t="shared" si="1616"/>
        <v>62.018181818181816</v>
      </c>
      <c r="AZ846" s="21">
        <f t="shared" si="1617"/>
        <v>120.65454545454546</v>
      </c>
      <c r="BA846" s="21">
        <f t="shared" si="1618"/>
        <v>208.31515151515151</v>
      </c>
      <c r="BB846" s="21">
        <f t="shared" si="1619"/>
        <v>206.55272727272731</v>
      </c>
      <c r="BC846" s="21">
        <f t="shared" si="1620"/>
        <v>299.23151515151511</v>
      </c>
      <c r="BD846" s="21">
        <f t="shared" si="1621"/>
        <v>284.33939393939391</v>
      </c>
      <c r="BE846" s="21">
        <f t="shared" si="1622"/>
        <v>265.910303030303</v>
      </c>
      <c r="BF846" s="21">
        <f t="shared" si="1623"/>
        <v>278.69939393939393</v>
      </c>
      <c r="BG846" s="21">
        <f t="shared" si="1624"/>
        <v>255.89333333333335</v>
      </c>
      <c r="BH846" s="21">
        <f t="shared" si="1625"/>
        <v>261.79878787878789</v>
      </c>
      <c r="BI846" s="21">
        <f t="shared" si="1626"/>
        <v>227.63393939393939</v>
      </c>
      <c r="BJ846" s="21">
        <f t="shared" si="1627"/>
        <v>238.07999999999998</v>
      </c>
      <c r="BK846" s="17">
        <f t="shared" si="1628"/>
        <v>0</v>
      </c>
      <c r="BL846" s="22">
        <f t="shared" si="1629"/>
        <v>0</v>
      </c>
      <c r="BM846" s="22">
        <f t="shared" si="1630"/>
        <v>1072.8144</v>
      </c>
      <c r="BN846" s="22">
        <f t="shared" si="1631"/>
        <v>0</v>
      </c>
      <c r="BO846" s="22">
        <f t="shared" si="1632"/>
        <v>0</v>
      </c>
      <c r="BP846" s="22">
        <f t="shared" si="1633"/>
        <v>0</v>
      </c>
      <c r="BQ846" s="22">
        <f t="shared" si="1634"/>
        <v>0</v>
      </c>
      <c r="BR846" s="22">
        <f t="shared" si="1635"/>
        <v>0</v>
      </c>
      <c r="BS846" s="22">
        <f t="shared" si="1636"/>
        <v>0</v>
      </c>
      <c r="BT846" s="22">
        <f t="shared" si="1637"/>
        <v>0</v>
      </c>
      <c r="BU846" s="22">
        <f t="shared" si="1638"/>
        <v>0</v>
      </c>
      <c r="BV846" s="22">
        <f t="shared" si="1639"/>
        <v>0</v>
      </c>
      <c r="BW846" s="22">
        <f t="shared" si="1640"/>
        <v>0</v>
      </c>
      <c r="BX846" s="22">
        <f t="shared" si="1641"/>
        <v>0</v>
      </c>
      <c r="BY846" s="22">
        <f t="shared" si="1642"/>
        <v>0</v>
      </c>
      <c r="BZ846" s="22">
        <f t="shared" si="1643"/>
        <v>24.559199999999997</v>
      </c>
      <c r="CA846" s="22">
        <f t="shared" si="1644"/>
        <v>47.779199999999996</v>
      </c>
      <c r="CB846" s="22">
        <f t="shared" si="1645"/>
        <v>82.492799999999988</v>
      </c>
      <c r="CC846" s="22">
        <f t="shared" si="1646"/>
        <v>81.794880000000006</v>
      </c>
      <c r="CD846" s="22">
        <f t="shared" si="1647"/>
        <v>118.49567999999998</v>
      </c>
      <c r="CE846" s="22">
        <f t="shared" si="1648"/>
        <v>112.59839999999998</v>
      </c>
      <c r="CF846" s="22">
        <f t="shared" si="1649"/>
        <v>105.30047999999998</v>
      </c>
      <c r="CG846" s="22">
        <f t="shared" si="1650"/>
        <v>110.36496</v>
      </c>
      <c r="CH846" s="22">
        <f t="shared" si="1651"/>
        <v>101.33376</v>
      </c>
      <c r="CI846" s="22">
        <f t="shared" si="1652"/>
        <v>103.67232</v>
      </c>
      <c r="CJ846" s="22">
        <f t="shared" si="1653"/>
        <v>90.143039999999985</v>
      </c>
      <c r="CK846" s="22">
        <f t="shared" si="1654"/>
        <v>94.279679999999985</v>
      </c>
    </row>
    <row r="847" spans="1:89" x14ac:dyDescent="0.25">
      <c r="A847" t="str">
        <f>VLOOKUP($C847,'Tech Pallet'!$A:$J,10,0)</f>
        <v>PIC</v>
      </c>
      <c r="B847" s="30" t="str">
        <f>VLOOKUP(C847,'Tech Pallet'!A:I,3,0)</f>
        <v>YS PTS</v>
      </c>
      <c r="C847" s="12">
        <f>VLOOKUP($D847,'DU -UCC'!B:C,2,0)</f>
        <v>64999073</v>
      </c>
      <c r="D847" s="94">
        <v>10840473400375</v>
      </c>
      <c r="E847" s="95" t="s">
        <v>572</v>
      </c>
      <c r="S847" s="95">
        <v>17104</v>
      </c>
      <c r="T847" s="95">
        <v>17791</v>
      </c>
      <c r="U847" s="95">
        <v>39234.967962039547</v>
      </c>
      <c r="V847" s="95">
        <v>43100.134618304088</v>
      </c>
      <c r="W847" s="95">
        <v>49551.577766008726</v>
      </c>
      <c r="X847" s="95">
        <v>54090.446350120488</v>
      </c>
      <c r="Y847" s="95">
        <v>40972.646765681886</v>
      </c>
      <c r="Z847" s="95">
        <v>40432.950504356515</v>
      </c>
      <c r="AA847" s="95">
        <v>38560.666666666672</v>
      </c>
      <c r="AB847" s="95">
        <v>30007</v>
      </c>
      <c r="AC847" s="95">
        <v>29648.000000000004</v>
      </c>
      <c r="AD847" s="95">
        <v>33219.333333333328</v>
      </c>
      <c r="AE847" s="23">
        <f t="shared" si="1598"/>
        <v>433712.72396651126</v>
      </c>
      <c r="AF847">
        <f>VLOOKUP($C847,'Tech Pallet'!$A:$I,9,0)</f>
        <v>240</v>
      </c>
      <c r="AG847">
        <f>VLOOKUP($C847,'Tech Pallet'!$A:$H,8,0)</f>
        <v>3.3119999999999998E-3</v>
      </c>
      <c r="AH847" s="25">
        <f t="shared" si="1599"/>
        <v>0</v>
      </c>
      <c r="AI847" s="25">
        <f t="shared" si="1600"/>
        <v>433712.72396651126</v>
      </c>
      <c r="AJ847" s="8">
        <f t="shared" si="1601"/>
        <v>0</v>
      </c>
      <c r="AK847" s="21">
        <f t="shared" si="1602"/>
        <v>0</v>
      </c>
      <c r="AL847" s="20">
        <f t="shared" si="1603"/>
        <v>1807.1363498604635</v>
      </c>
      <c r="AM847" s="21">
        <f t="shared" si="1604"/>
        <v>0</v>
      </c>
      <c r="AN847" s="21">
        <f t="shared" si="1605"/>
        <v>0</v>
      </c>
      <c r="AO847" s="21">
        <f t="shared" si="1606"/>
        <v>0</v>
      </c>
      <c r="AP847" s="21">
        <f t="shared" si="1607"/>
        <v>0</v>
      </c>
      <c r="AQ847" s="21">
        <f t="shared" si="1608"/>
        <v>0</v>
      </c>
      <c r="AR847" s="21">
        <f t="shared" si="1609"/>
        <v>0</v>
      </c>
      <c r="AS847" s="21">
        <f t="shared" si="1610"/>
        <v>0</v>
      </c>
      <c r="AT847" s="21">
        <f t="shared" si="1611"/>
        <v>0</v>
      </c>
      <c r="AU847" s="21">
        <f t="shared" si="1612"/>
        <v>0</v>
      </c>
      <c r="AV847" s="21">
        <f t="shared" si="1613"/>
        <v>0</v>
      </c>
      <c r="AW847" s="21">
        <f t="shared" si="1614"/>
        <v>0</v>
      </c>
      <c r="AX847" s="21">
        <f t="shared" si="1615"/>
        <v>0</v>
      </c>
      <c r="AY847" s="21">
        <f t="shared" si="1616"/>
        <v>71.266666666666666</v>
      </c>
      <c r="AZ847" s="21">
        <f t="shared" si="1617"/>
        <v>74.129166666666663</v>
      </c>
      <c r="BA847" s="21">
        <f t="shared" si="1618"/>
        <v>163.47903317516477</v>
      </c>
      <c r="BB847" s="21">
        <f t="shared" si="1619"/>
        <v>179.5838942429337</v>
      </c>
      <c r="BC847" s="21">
        <f t="shared" si="1620"/>
        <v>206.46490735836969</v>
      </c>
      <c r="BD847" s="21">
        <f t="shared" si="1621"/>
        <v>225.37685979216869</v>
      </c>
      <c r="BE847" s="21">
        <f t="shared" si="1622"/>
        <v>170.71936152367454</v>
      </c>
      <c r="BF847" s="21">
        <f t="shared" si="1623"/>
        <v>168.47062710148549</v>
      </c>
      <c r="BG847" s="21">
        <f t="shared" si="1624"/>
        <v>160.66944444444445</v>
      </c>
      <c r="BH847" s="21">
        <f t="shared" si="1625"/>
        <v>125.02916666666667</v>
      </c>
      <c r="BI847" s="21">
        <f t="shared" si="1626"/>
        <v>123.53333333333335</v>
      </c>
      <c r="BJ847" s="21">
        <f t="shared" si="1627"/>
        <v>138.41388888888886</v>
      </c>
      <c r="BK847" s="17">
        <f t="shared" si="1628"/>
        <v>0</v>
      </c>
      <c r="BL847" s="22">
        <f t="shared" si="1629"/>
        <v>0</v>
      </c>
      <c r="BM847" s="22">
        <f t="shared" si="1630"/>
        <v>1436.4565417770852</v>
      </c>
      <c r="BN847" s="22">
        <f t="shared" si="1631"/>
        <v>0</v>
      </c>
      <c r="BO847" s="22">
        <f t="shared" si="1632"/>
        <v>0</v>
      </c>
      <c r="BP847" s="22">
        <f t="shared" si="1633"/>
        <v>0</v>
      </c>
      <c r="BQ847" s="22">
        <f t="shared" si="1634"/>
        <v>0</v>
      </c>
      <c r="BR847" s="22">
        <f t="shared" si="1635"/>
        <v>0</v>
      </c>
      <c r="BS847" s="22">
        <f t="shared" si="1636"/>
        <v>0</v>
      </c>
      <c r="BT847" s="22">
        <f t="shared" si="1637"/>
        <v>0</v>
      </c>
      <c r="BU847" s="22">
        <f t="shared" si="1638"/>
        <v>0</v>
      </c>
      <c r="BV847" s="22">
        <f t="shared" si="1639"/>
        <v>0</v>
      </c>
      <c r="BW847" s="22">
        <f t="shared" si="1640"/>
        <v>0</v>
      </c>
      <c r="BX847" s="22">
        <f t="shared" si="1641"/>
        <v>0</v>
      </c>
      <c r="BY847" s="22">
        <f t="shared" si="1642"/>
        <v>0</v>
      </c>
      <c r="BZ847" s="22">
        <f t="shared" si="1643"/>
        <v>56.648447999999995</v>
      </c>
      <c r="CA847" s="22">
        <f t="shared" si="1644"/>
        <v>58.923791999999999</v>
      </c>
      <c r="CB847" s="22">
        <f t="shared" si="1645"/>
        <v>129.94621389027498</v>
      </c>
      <c r="CC847" s="22">
        <f t="shared" si="1646"/>
        <v>142.74764585582312</v>
      </c>
      <c r="CD847" s="22">
        <f t="shared" si="1647"/>
        <v>164.11482556102089</v>
      </c>
      <c r="CE847" s="22">
        <f t="shared" si="1648"/>
        <v>179.14755831159906</v>
      </c>
      <c r="CF847" s="22">
        <f t="shared" si="1649"/>
        <v>135.70140608793841</v>
      </c>
      <c r="CG847" s="22">
        <f t="shared" si="1650"/>
        <v>133.91393207042879</v>
      </c>
      <c r="CH847" s="22">
        <f t="shared" si="1651"/>
        <v>127.71292800000001</v>
      </c>
      <c r="CI847" s="22">
        <f t="shared" si="1652"/>
        <v>99.383184</v>
      </c>
      <c r="CJ847" s="22">
        <f t="shared" si="1653"/>
        <v>98.194176000000013</v>
      </c>
      <c r="CK847" s="22">
        <f t="shared" si="1654"/>
        <v>110.02243199999998</v>
      </c>
    </row>
    <row r="848" spans="1:89" x14ac:dyDescent="0.25">
      <c r="A848" t="str">
        <f>VLOOKUP($C848,'Tech Pallet'!$A:$J,10,0)</f>
        <v>PIC</v>
      </c>
      <c r="B848" s="30" t="str">
        <f>VLOOKUP(C848,'Tech Pallet'!A:I,3,0)</f>
        <v>YS PTS</v>
      </c>
      <c r="C848" s="12">
        <f>VLOOKUP($D848,'DU -UCC'!B:C,2,0)</f>
        <v>64975616</v>
      </c>
      <c r="D848" s="94">
        <v>10840473400191</v>
      </c>
      <c r="E848" s="95" t="s">
        <v>570</v>
      </c>
      <c r="S848" s="95">
        <v>15405</v>
      </c>
      <c r="T848" s="95">
        <v>14820</v>
      </c>
      <c r="U848" s="95">
        <v>36915.278233770136</v>
      </c>
      <c r="V848" s="95">
        <v>39670.187757349639</v>
      </c>
      <c r="W848" s="95">
        <v>45497.406460998027</v>
      </c>
      <c r="X848" s="95">
        <v>49441.208209671604</v>
      </c>
      <c r="Y848" s="95">
        <v>37462.866359196196</v>
      </c>
      <c r="Z848" s="95">
        <v>36761.026327833824</v>
      </c>
      <c r="AA848" s="95">
        <v>35131.666666666672</v>
      </c>
      <c r="AB848" s="95">
        <v>27199</v>
      </c>
      <c r="AC848" s="95">
        <v>26964</v>
      </c>
      <c r="AD848" s="95">
        <v>30447.333333333332</v>
      </c>
      <c r="AE848" s="23">
        <f t="shared" si="1598"/>
        <v>395714.97334881942</v>
      </c>
      <c r="AF848">
        <f>VLOOKUP($C848,'Tech Pallet'!$A:$I,9,0)</f>
        <v>240</v>
      </c>
      <c r="AG848">
        <f>VLOOKUP($C848,'Tech Pallet'!$A:$H,8,0)</f>
        <v>3.3119999999999998E-3</v>
      </c>
      <c r="AH848" s="25">
        <f t="shared" si="1599"/>
        <v>0</v>
      </c>
      <c r="AI848" s="25">
        <f t="shared" si="1600"/>
        <v>395714.97334881942</v>
      </c>
      <c r="AJ848" s="8">
        <f t="shared" si="1601"/>
        <v>0</v>
      </c>
      <c r="AK848" s="21">
        <f t="shared" si="1602"/>
        <v>0</v>
      </c>
      <c r="AL848" s="20">
        <f t="shared" si="1603"/>
        <v>1648.8123889534143</v>
      </c>
      <c r="AM848" s="21">
        <f t="shared" si="1604"/>
        <v>0</v>
      </c>
      <c r="AN848" s="21">
        <f t="shared" si="1605"/>
        <v>0</v>
      </c>
      <c r="AO848" s="21">
        <f t="shared" si="1606"/>
        <v>0</v>
      </c>
      <c r="AP848" s="21">
        <f t="shared" si="1607"/>
        <v>0</v>
      </c>
      <c r="AQ848" s="21">
        <f t="shared" si="1608"/>
        <v>0</v>
      </c>
      <c r="AR848" s="21">
        <f t="shared" si="1609"/>
        <v>0</v>
      </c>
      <c r="AS848" s="21">
        <f t="shared" si="1610"/>
        <v>0</v>
      </c>
      <c r="AT848" s="21">
        <f t="shared" si="1611"/>
        <v>0</v>
      </c>
      <c r="AU848" s="21">
        <f t="shared" si="1612"/>
        <v>0</v>
      </c>
      <c r="AV848" s="21">
        <f t="shared" si="1613"/>
        <v>0</v>
      </c>
      <c r="AW848" s="21">
        <f t="shared" si="1614"/>
        <v>0</v>
      </c>
      <c r="AX848" s="21">
        <f t="shared" si="1615"/>
        <v>0</v>
      </c>
      <c r="AY848" s="21">
        <f t="shared" si="1616"/>
        <v>64.1875</v>
      </c>
      <c r="AZ848" s="21">
        <f t="shared" si="1617"/>
        <v>61.75</v>
      </c>
      <c r="BA848" s="21">
        <f t="shared" si="1618"/>
        <v>153.81365930737556</v>
      </c>
      <c r="BB848" s="21">
        <f t="shared" si="1619"/>
        <v>165.29244898895683</v>
      </c>
      <c r="BC848" s="21">
        <f t="shared" si="1620"/>
        <v>189.57252692082511</v>
      </c>
      <c r="BD848" s="21">
        <f t="shared" si="1621"/>
        <v>206.00503420696501</v>
      </c>
      <c r="BE848" s="21">
        <f t="shared" si="1622"/>
        <v>156.09527649665083</v>
      </c>
      <c r="BF848" s="21">
        <f t="shared" si="1623"/>
        <v>153.17094303264093</v>
      </c>
      <c r="BG848" s="21">
        <f t="shared" si="1624"/>
        <v>146.38194444444446</v>
      </c>
      <c r="BH848" s="21">
        <f t="shared" si="1625"/>
        <v>113.32916666666667</v>
      </c>
      <c r="BI848" s="21">
        <f t="shared" si="1626"/>
        <v>112.35</v>
      </c>
      <c r="BJ848" s="21">
        <f t="shared" si="1627"/>
        <v>126.86388888888888</v>
      </c>
      <c r="BK848" s="17">
        <f t="shared" si="1628"/>
        <v>0</v>
      </c>
      <c r="BL848" s="22">
        <f t="shared" si="1629"/>
        <v>0</v>
      </c>
      <c r="BM848" s="22">
        <f t="shared" si="1630"/>
        <v>1310.6079917312898</v>
      </c>
      <c r="BN848" s="22">
        <f t="shared" si="1631"/>
        <v>0</v>
      </c>
      <c r="BO848" s="22">
        <f t="shared" si="1632"/>
        <v>0</v>
      </c>
      <c r="BP848" s="22">
        <f t="shared" si="1633"/>
        <v>0</v>
      </c>
      <c r="BQ848" s="22">
        <f t="shared" si="1634"/>
        <v>0</v>
      </c>
      <c r="BR848" s="22">
        <f t="shared" si="1635"/>
        <v>0</v>
      </c>
      <c r="BS848" s="22">
        <f t="shared" si="1636"/>
        <v>0</v>
      </c>
      <c r="BT848" s="22">
        <f t="shared" si="1637"/>
        <v>0</v>
      </c>
      <c r="BU848" s="22">
        <f t="shared" si="1638"/>
        <v>0</v>
      </c>
      <c r="BV848" s="22">
        <f t="shared" si="1639"/>
        <v>0</v>
      </c>
      <c r="BW848" s="22">
        <f t="shared" si="1640"/>
        <v>0</v>
      </c>
      <c r="BX848" s="22">
        <f t="shared" si="1641"/>
        <v>0</v>
      </c>
      <c r="BY848" s="22">
        <f t="shared" si="1642"/>
        <v>0</v>
      </c>
      <c r="BZ848" s="22">
        <f t="shared" si="1643"/>
        <v>51.021359999999994</v>
      </c>
      <c r="CA848" s="22">
        <f t="shared" si="1644"/>
        <v>49.083839999999995</v>
      </c>
      <c r="CB848" s="22">
        <f t="shared" si="1645"/>
        <v>122.26340151024668</v>
      </c>
      <c r="CC848" s="22">
        <f t="shared" si="1646"/>
        <v>131.38766185234201</v>
      </c>
      <c r="CD848" s="22">
        <f t="shared" si="1647"/>
        <v>150.68741019882546</v>
      </c>
      <c r="CE848" s="22">
        <f t="shared" si="1648"/>
        <v>163.74928159043233</v>
      </c>
      <c r="CF848" s="22">
        <f t="shared" si="1649"/>
        <v>124.07701338165779</v>
      </c>
      <c r="CG848" s="22">
        <f t="shared" si="1650"/>
        <v>121.75251919778562</v>
      </c>
      <c r="CH848" s="22">
        <f t="shared" si="1651"/>
        <v>116.35608000000001</v>
      </c>
      <c r="CI848" s="22">
        <f t="shared" si="1652"/>
        <v>90.083087999999989</v>
      </c>
      <c r="CJ848" s="22">
        <f t="shared" si="1653"/>
        <v>89.304767999999996</v>
      </c>
      <c r="CK848" s="22">
        <f t="shared" si="1654"/>
        <v>100.841568</v>
      </c>
    </row>
    <row r="849" spans="1:89" x14ac:dyDescent="0.25">
      <c r="A849" t="str">
        <f>VLOOKUP($C849,'Tech Pallet'!$A:$J,10,0)</f>
        <v>NOV</v>
      </c>
      <c r="B849" s="30" t="str">
        <f>VLOOKUP(C849,'Tech Pallet'!A:I,3,0)</f>
        <v>Other</v>
      </c>
      <c r="C849" s="12">
        <f>VLOOKUP($D849,'DU -UCC'!B:C,2,0)</f>
        <v>65472837</v>
      </c>
      <c r="D849" s="94">
        <v>10840473400511</v>
      </c>
      <c r="E849" s="95" t="s">
        <v>575</v>
      </c>
      <c r="S849" s="95">
        <v>0</v>
      </c>
      <c r="T849" s="95">
        <v>0</v>
      </c>
      <c r="U849" s="95">
        <v>0</v>
      </c>
      <c r="V849" s="95">
        <v>0</v>
      </c>
      <c r="W849" s="95">
        <v>26000</v>
      </c>
      <c r="X849" s="95">
        <v>26000</v>
      </c>
      <c r="Y849" s="95">
        <v>170775</v>
      </c>
      <c r="Z849" s="95">
        <v>137076.03</v>
      </c>
      <c r="AA849" s="95">
        <v>0</v>
      </c>
      <c r="AB849" s="95">
        <v>0</v>
      </c>
      <c r="AC849" s="95">
        <v>0</v>
      </c>
      <c r="AD849" s="95">
        <v>0</v>
      </c>
      <c r="AE849" s="23">
        <f t="shared" si="1598"/>
        <v>359851.03</v>
      </c>
      <c r="AF849">
        <f>VLOOKUP($C849,'Tech Pallet'!$A:$I,9,0)</f>
        <v>275</v>
      </c>
      <c r="AG849">
        <f>VLOOKUP($C849,'Tech Pallet'!$A:$H,8,0)</f>
        <v>1.0400000000000001E-3</v>
      </c>
      <c r="AH849" s="25">
        <f t="shared" si="1599"/>
        <v>0</v>
      </c>
      <c r="AI849" s="25">
        <f t="shared" si="1600"/>
        <v>359851.03</v>
      </c>
      <c r="AJ849" s="8">
        <f t="shared" si="1601"/>
        <v>0</v>
      </c>
      <c r="AK849" s="21">
        <f t="shared" si="1602"/>
        <v>0</v>
      </c>
      <c r="AL849" s="20">
        <f t="shared" si="1603"/>
        <v>1308.5492000000002</v>
      </c>
      <c r="AM849" s="21">
        <f t="shared" si="1604"/>
        <v>0</v>
      </c>
      <c r="AN849" s="21">
        <f t="shared" si="1605"/>
        <v>0</v>
      </c>
      <c r="AO849" s="21">
        <f t="shared" si="1606"/>
        <v>0</v>
      </c>
      <c r="AP849" s="21">
        <f t="shared" si="1607"/>
        <v>0</v>
      </c>
      <c r="AQ849" s="21">
        <f t="shared" si="1608"/>
        <v>0</v>
      </c>
      <c r="AR849" s="21">
        <f t="shared" si="1609"/>
        <v>0</v>
      </c>
      <c r="AS849" s="21">
        <f t="shared" si="1610"/>
        <v>0</v>
      </c>
      <c r="AT849" s="21">
        <f t="shared" si="1611"/>
        <v>0</v>
      </c>
      <c r="AU849" s="21">
        <f t="shared" si="1612"/>
        <v>0</v>
      </c>
      <c r="AV849" s="21">
        <f t="shared" si="1613"/>
        <v>0</v>
      </c>
      <c r="AW849" s="21">
        <f t="shared" si="1614"/>
        <v>0</v>
      </c>
      <c r="AX849" s="21">
        <f t="shared" si="1615"/>
        <v>0</v>
      </c>
      <c r="AY849" s="21">
        <f t="shared" si="1616"/>
        <v>0</v>
      </c>
      <c r="AZ849" s="21">
        <f t="shared" si="1617"/>
        <v>0</v>
      </c>
      <c r="BA849" s="21">
        <f t="shared" si="1618"/>
        <v>0</v>
      </c>
      <c r="BB849" s="21">
        <f t="shared" si="1619"/>
        <v>0</v>
      </c>
      <c r="BC849" s="21">
        <f t="shared" si="1620"/>
        <v>94.545454545454547</v>
      </c>
      <c r="BD849" s="21">
        <f t="shared" si="1621"/>
        <v>94.545454545454547</v>
      </c>
      <c r="BE849" s="21">
        <f t="shared" si="1622"/>
        <v>621</v>
      </c>
      <c r="BF849" s="21">
        <f t="shared" si="1623"/>
        <v>498.45829090909092</v>
      </c>
      <c r="BG849" s="21">
        <f t="shared" si="1624"/>
        <v>0</v>
      </c>
      <c r="BH849" s="21">
        <f t="shared" si="1625"/>
        <v>0</v>
      </c>
      <c r="BI849" s="21">
        <f t="shared" si="1626"/>
        <v>0</v>
      </c>
      <c r="BJ849" s="21">
        <f t="shared" si="1627"/>
        <v>0</v>
      </c>
      <c r="BK849" s="17">
        <f t="shared" si="1628"/>
        <v>0</v>
      </c>
      <c r="BL849" s="22">
        <f t="shared" si="1629"/>
        <v>0</v>
      </c>
      <c r="BM849" s="22">
        <f t="shared" si="1630"/>
        <v>374.2450712000001</v>
      </c>
      <c r="BN849" s="22">
        <f t="shared" si="1631"/>
        <v>0</v>
      </c>
      <c r="BO849" s="22">
        <f t="shared" si="1632"/>
        <v>0</v>
      </c>
      <c r="BP849" s="22">
        <f t="shared" si="1633"/>
        <v>0</v>
      </c>
      <c r="BQ849" s="22">
        <f t="shared" si="1634"/>
        <v>0</v>
      </c>
      <c r="BR849" s="22">
        <f t="shared" si="1635"/>
        <v>0</v>
      </c>
      <c r="BS849" s="22">
        <f t="shared" si="1636"/>
        <v>0</v>
      </c>
      <c r="BT849" s="22">
        <f t="shared" si="1637"/>
        <v>0</v>
      </c>
      <c r="BU849" s="22">
        <f t="shared" si="1638"/>
        <v>0</v>
      </c>
      <c r="BV849" s="22">
        <f t="shared" si="1639"/>
        <v>0</v>
      </c>
      <c r="BW849" s="22">
        <f t="shared" si="1640"/>
        <v>0</v>
      </c>
      <c r="BX849" s="22">
        <f t="shared" si="1641"/>
        <v>0</v>
      </c>
      <c r="BY849" s="22">
        <f t="shared" si="1642"/>
        <v>0</v>
      </c>
      <c r="BZ849" s="22">
        <f t="shared" si="1643"/>
        <v>0</v>
      </c>
      <c r="CA849" s="22">
        <f t="shared" si="1644"/>
        <v>0</v>
      </c>
      <c r="CB849" s="22">
        <f t="shared" si="1645"/>
        <v>0</v>
      </c>
      <c r="CC849" s="22">
        <f t="shared" si="1646"/>
        <v>0</v>
      </c>
      <c r="CD849" s="22">
        <f t="shared" si="1647"/>
        <v>27.040000000000003</v>
      </c>
      <c r="CE849" s="22">
        <f t="shared" si="1648"/>
        <v>27.040000000000003</v>
      </c>
      <c r="CF849" s="22">
        <f t="shared" si="1649"/>
        <v>177.60600000000002</v>
      </c>
      <c r="CG849" s="22">
        <f t="shared" si="1650"/>
        <v>142.55907120000001</v>
      </c>
      <c r="CH849" s="22">
        <f t="shared" si="1651"/>
        <v>0</v>
      </c>
      <c r="CI849" s="22">
        <f t="shared" si="1652"/>
        <v>0</v>
      </c>
      <c r="CJ849" s="22">
        <f t="shared" si="1653"/>
        <v>0</v>
      </c>
      <c r="CK849" s="22">
        <f t="shared" si="1654"/>
        <v>0</v>
      </c>
    </row>
    <row r="850" spans="1:89" x14ac:dyDescent="0.25">
      <c r="A850" t="str">
        <f>VLOOKUP($C850,'Tech Pallet'!$A:$J,10,0)</f>
        <v>NOV</v>
      </c>
      <c r="B850" s="30" t="str">
        <f>VLOOKUP(C850,'Tech Pallet'!A:I,3,0)</f>
        <v>BJ Bars</v>
      </c>
      <c r="C850" s="12">
        <f>VLOOKUP($D850,'DU -UCC'!B:C,2,0)</f>
        <v>64987233</v>
      </c>
      <c r="D850" s="94">
        <v>10076840004536</v>
      </c>
      <c r="E850" s="95" t="s">
        <v>545</v>
      </c>
      <c r="S850" s="95">
        <v>9270</v>
      </c>
      <c r="T850" s="95">
        <v>17750</v>
      </c>
      <c r="U850" s="95">
        <v>27855.999999999996</v>
      </c>
      <c r="V850" s="95">
        <v>26800.200000000004</v>
      </c>
      <c r="W850" s="95">
        <v>38591.199999999997</v>
      </c>
      <c r="X850" s="95">
        <v>35595</v>
      </c>
      <c r="Y850" s="95">
        <v>33549.199999999997</v>
      </c>
      <c r="Z850" s="95">
        <v>34967.4</v>
      </c>
      <c r="AA850" s="95">
        <v>32059.4</v>
      </c>
      <c r="AB850" s="95">
        <v>32927.800000000003</v>
      </c>
      <c r="AC850" s="95">
        <v>28618.6</v>
      </c>
      <c r="AD850" s="95">
        <v>29944.199999999997</v>
      </c>
      <c r="AE850" s="23">
        <f t="shared" si="1598"/>
        <v>347929</v>
      </c>
      <c r="AF850">
        <f>VLOOKUP($C850,'Tech Pallet'!$A:$I,9,0)</f>
        <v>165</v>
      </c>
      <c r="AG850">
        <f>VLOOKUP($C850,'Tech Pallet'!$A:$H,8,0)</f>
        <v>2.3999999999999998E-3</v>
      </c>
      <c r="AH850" s="25">
        <f t="shared" si="1599"/>
        <v>0</v>
      </c>
      <c r="AI850" s="25">
        <f t="shared" si="1600"/>
        <v>347929</v>
      </c>
      <c r="AJ850" s="8">
        <f t="shared" si="1601"/>
        <v>0</v>
      </c>
      <c r="AK850" s="21">
        <f t="shared" si="1602"/>
        <v>0</v>
      </c>
      <c r="AL850" s="20">
        <f t="shared" si="1603"/>
        <v>2108.6606060606059</v>
      </c>
      <c r="AM850" s="21">
        <f t="shared" si="1604"/>
        <v>0</v>
      </c>
      <c r="AN850" s="21">
        <f t="shared" si="1605"/>
        <v>0</v>
      </c>
      <c r="AO850" s="21">
        <f t="shared" si="1606"/>
        <v>0</v>
      </c>
      <c r="AP850" s="21">
        <f t="shared" si="1607"/>
        <v>0</v>
      </c>
      <c r="AQ850" s="21">
        <f t="shared" si="1608"/>
        <v>0</v>
      </c>
      <c r="AR850" s="21">
        <f t="shared" si="1609"/>
        <v>0</v>
      </c>
      <c r="AS850" s="21">
        <f t="shared" si="1610"/>
        <v>0</v>
      </c>
      <c r="AT850" s="21">
        <f t="shared" si="1611"/>
        <v>0</v>
      </c>
      <c r="AU850" s="21">
        <f t="shared" si="1612"/>
        <v>0</v>
      </c>
      <c r="AV850" s="21">
        <f t="shared" si="1613"/>
        <v>0</v>
      </c>
      <c r="AW850" s="21">
        <f t="shared" si="1614"/>
        <v>0</v>
      </c>
      <c r="AX850" s="21">
        <f t="shared" si="1615"/>
        <v>0</v>
      </c>
      <c r="AY850" s="21">
        <f t="shared" si="1616"/>
        <v>56.18181818181818</v>
      </c>
      <c r="AZ850" s="21">
        <f t="shared" si="1617"/>
        <v>107.57575757575758</v>
      </c>
      <c r="BA850" s="21">
        <f t="shared" si="1618"/>
        <v>168.82424242424241</v>
      </c>
      <c r="BB850" s="21">
        <f t="shared" si="1619"/>
        <v>162.42545454545458</v>
      </c>
      <c r="BC850" s="21">
        <f t="shared" si="1620"/>
        <v>233.8860606060606</v>
      </c>
      <c r="BD850" s="21">
        <f t="shared" si="1621"/>
        <v>215.72727272727272</v>
      </c>
      <c r="BE850" s="21">
        <f t="shared" si="1622"/>
        <v>203.32848484848483</v>
      </c>
      <c r="BF850" s="21">
        <f t="shared" si="1623"/>
        <v>211.92363636363638</v>
      </c>
      <c r="BG850" s="21">
        <f t="shared" si="1624"/>
        <v>194.29939393939395</v>
      </c>
      <c r="BH850" s="21">
        <f t="shared" si="1625"/>
        <v>199.56242424242427</v>
      </c>
      <c r="BI850" s="21">
        <f t="shared" si="1626"/>
        <v>173.4460606060606</v>
      </c>
      <c r="BJ850" s="21">
        <f t="shared" si="1627"/>
        <v>181.48</v>
      </c>
      <c r="BK850" s="17">
        <f t="shared" si="1628"/>
        <v>0</v>
      </c>
      <c r="BL850" s="22">
        <f t="shared" si="1629"/>
        <v>0</v>
      </c>
      <c r="BM850" s="22">
        <f t="shared" si="1630"/>
        <v>835.02959999999996</v>
      </c>
      <c r="BN850" s="22">
        <f t="shared" si="1631"/>
        <v>0</v>
      </c>
      <c r="BO850" s="22">
        <f t="shared" si="1632"/>
        <v>0</v>
      </c>
      <c r="BP850" s="22">
        <f t="shared" si="1633"/>
        <v>0</v>
      </c>
      <c r="BQ850" s="22">
        <f t="shared" si="1634"/>
        <v>0</v>
      </c>
      <c r="BR850" s="22">
        <f t="shared" si="1635"/>
        <v>0</v>
      </c>
      <c r="BS850" s="22">
        <f t="shared" si="1636"/>
        <v>0</v>
      </c>
      <c r="BT850" s="22">
        <f t="shared" si="1637"/>
        <v>0</v>
      </c>
      <c r="BU850" s="22">
        <f t="shared" si="1638"/>
        <v>0</v>
      </c>
      <c r="BV850" s="22">
        <f t="shared" si="1639"/>
        <v>0</v>
      </c>
      <c r="BW850" s="22">
        <f t="shared" si="1640"/>
        <v>0</v>
      </c>
      <c r="BX850" s="22">
        <f t="shared" si="1641"/>
        <v>0</v>
      </c>
      <c r="BY850" s="22">
        <f t="shared" si="1642"/>
        <v>0</v>
      </c>
      <c r="BZ850" s="22">
        <f t="shared" si="1643"/>
        <v>22.247999999999998</v>
      </c>
      <c r="CA850" s="22">
        <f t="shared" si="1644"/>
        <v>42.599999999999994</v>
      </c>
      <c r="CB850" s="22">
        <f t="shared" si="1645"/>
        <v>66.854399999999984</v>
      </c>
      <c r="CC850" s="22">
        <f t="shared" si="1646"/>
        <v>64.320480000000003</v>
      </c>
      <c r="CD850" s="22">
        <f t="shared" si="1647"/>
        <v>92.61887999999999</v>
      </c>
      <c r="CE850" s="22">
        <f t="shared" si="1648"/>
        <v>85.427999999999997</v>
      </c>
      <c r="CF850" s="22">
        <f t="shared" si="1649"/>
        <v>80.518079999999983</v>
      </c>
      <c r="CG850" s="22">
        <f t="shared" si="1650"/>
        <v>83.921759999999992</v>
      </c>
      <c r="CH850" s="22">
        <f t="shared" si="1651"/>
        <v>76.94256</v>
      </c>
      <c r="CI850" s="22">
        <f t="shared" si="1652"/>
        <v>79.026719999999997</v>
      </c>
      <c r="CJ850" s="22">
        <f t="shared" si="1653"/>
        <v>68.684639999999987</v>
      </c>
      <c r="CK850" s="22">
        <f t="shared" si="1654"/>
        <v>71.866079999999982</v>
      </c>
    </row>
    <row r="851" spans="1:89" x14ac:dyDescent="0.25">
      <c r="A851" t="str">
        <f>VLOOKUP($C851,'Tech Pallet'!$A:$J,10,0)</f>
        <v>PIC</v>
      </c>
      <c r="B851" s="30" t="str">
        <f>VLOOKUP(C851,'Tech Pallet'!A:I,3,0)</f>
        <v>YS PTS</v>
      </c>
      <c r="C851" s="12">
        <f>VLOOKUP($D851,'DU -UCC'!B:C,2,0)</f>
        <v>64999042</v>
      </c>
      <c r="D851" s="94">
        <v>10840473400368</v>
      </c>
      <c r="E851" s="95" t="s">
        <v>571</v>
      </c>
      <c r="S851" s="95">
        <v>12810</v>
      </c>
      <c r="T851" s="95">
        <v>12480</v>
      </c>
      <c r="U851" s="95">
        <v>32365.634528452279</v>
      </c>
      <c r="V851" s="95">
        <v>33005.511287915375</v>
      </c>
      <c r="W851" s="95">
        <v>38338.751005803628</v>
      </c>
      <c r="X851" s="95">
        <v>41599.221880149562</v>
      </c>
      <c r="Y851" s="95">
        <v>31770.200477668575</v>
      </c>
      <c r="Z851" s="95">
        <v>30915.793853184336</v>
      </c>
      <c r="AA851" s="95">
        <v>29873.666666666668</v>
      </c>
      <c r="AB851" s="95">
        <v>22897</v>
      </c>
      <c r="AC851" s="95">
        <v>22850</v>
      </c>
      <c r="AD851" s="95">
        <v>26195.333333333332</v>
      </c>
      <c r="AE851" s="23">
        <f t="shared" si="1598"/>
        <v>335101.11303317372</v>
      </c>
      <c r="AF851">
        <f>VLOOKUP($C851,'Tech Pallet'!$A:$I,9,0)</f>
        <v>240</v>
      </c>
      <c r="AG851">
        <f>VLOOKUP($C851,'Tech Pallet'!$A:$H,8,0)</f>
        <v>3.3119999999999998E-3</v>
      </c>
      <c r="AH851" s="25">
        <f t="shared" si="1599"/>
        <v>0</v>
      </c>
      <c r="AI851" s="25">
        <f t="shared" si="1600"/>
        <v>335101.11303317372</v>
      </c>
      <c r="AJ851" s="8">
        <f t="shared" si="1601"/>
        <v>0</v>
      </c>
      <c r="AK851" s="21">
        <f t="shared" si="1602"/>
        <v>0</v>
      </c>
      <c r="AL851" s="20">
        <f t="shared" si="1603"/>
        <v>1396.2546376382238</v>
      </c>
      <c r="AM851" s="21">
        <f t="shared" si="1604"/>
        <v>0</v>
      </c>
      <c r="AN851" s="21">
        <f t="shared" si="1605"/>
        <v>0</v>
      </c>
      <c r="AO851" s="21">
        <f t="shared" si="1606"/>
        <v>0</v>
      </c>
      <c r="AP851" s="21">
        <f t="shared" si="1607"/>
        <v>0</v>
      </c>
      <c r="AQ851" s="21">
        <f t="shared" si="1608"/>
        <v>0</v>
      </c>
      <c r="AR851" s="21">
        <f t="shared" si="1609"/>
        <v>0</v>
      </c>
      <c r="AS851" s="21">
        <f t="shared" si="1610"/>
        <v>0</v>
      </c>
      <c r="AT851" s="21">
        <f t="shared" si="1611"/>
        <v>0</v>
      </c>
      <c r="AU851" s="21">
        <f t="shared" si="1612"/>
        <v>0</v>
      </c>
      <c r="AV851" s="21">
        <f t="shared" si="1613"/>
        <v>0</v>
      </c>
      <c r="AW851" s="21">
        <f t="shared" si="1614"/>
        <v>0</v>
      </c>
      <c r="AX851" s="21">
        <f t="shared" si="1615"/>
        <v>0</v>
      </c>
      <c r="AY851" s="21">
        <f t="shared" si="1616"/>
        <v>53.375</v>
      </c>
      <c r="AZ851" s="21">
        <f t="shared" si="1617"/>
        <v>52</v>
      </c>
      <c r="BA851" s="21">
        <f t="shared" si="1618"/>
        <v>134.85681053521782</v>
      </c>
      <c r="BB851" s="21">
        <f t="shared" si="1619"/>
        <v>137.52296369964739</v>
      </c>
      <c r="BC851" s="21">
        <f t="shared" si="1620"/>
        <v>159.74479585751513</v>
      </c>
      <c r="BD851" s="21">
        <f t="shared" si="1621"/>
        <v>173.33009116728985</v>
      </c>
      <c r="BE851" s="21">
        <f t="shared" si="1622"/>
        <v>132.37583532361907</v>
      </c>
      <c r="BF851" s="21">
        <f t="shared" si="1623"/>
        <v>128.8158077216014</v>
      </c>
      <c r="BG851" s="21">
        <f t="shared" si="1624"/>
        <v>124.47361111111111</v>
      </c>
      <c r="BH851" s="21">
        <f t="shared" si="1625"/>
        <v>95.404166666666669</v>
      </c>
      <c r="BI851" s="21">
        <f t="shared" si="1626"/>
        <v>95.208333333333329</v>
      </c>
      <c r="BJ851" s="21">
        <f t="shared" si="1627"/>
        <v>109.14722222222221</v>
      </c>
      <c r="BK851" s="17">
        <f t="shared" si="1628"/>
        <v>0</v>
      </c>
      <c r="BL851" s="22">
        <f t="shared" si="1629"/>
        <v>0</v>
      </c>
      <c r="BM851" s="22">
        <f t="shared" si="1630"/>
        <v>1109.8548863658714</v>
      </c>
      <c r="BN851" s="22">
        <f t="shared" si="1631"/>
        <v>0</v>
      </c>
      <c r="BO851" s="22">
        <f t="shared" si="1632"/>
        <v>0</v>
      </c>
      <c r="BP851" s="22">
        <f t="shared" si="1633"/>
        <v>0</v>
      </c>
      <c r="BQ851" s="22">
        <f t="shared" si="1634"/>
        <v>0</v>
      </c>
      <c r="BR851" s="22">
        <f t="shared" si="1635"/>
        <v>0</v>
      </c>
      <c r="BS851" s="22">
        <f t="shared" si="1636"/>
        <v>0</v>
      </c>
      <c r="BT851" s="22">
        <f t="shared" si="1637"/>
        <v>0</v>
      </c>
      <c r="BU851" s="22">
        <f t="shared" si="1638"/>
        <v>0</v>
      </c>
      <c r="BV851" s="22">
        <f t="shared" si="1639"/>
        <v>0</v>
      </c>
      <c r="BW851" s="22">
        <f t="shared" si="1640"/>
        <v>0</v>
      </c>
      <c r="BX851" s="22">
        <f t="shared" si="1641"/>
        <v>0</v>
      </c>
      <c r="BY851" s="22">
        <f t="shared" si="1642"/>
        <v>0</v>
      </c>
      <c r="BZ851" s="22">
        <f t="shared" si="1643"/>
        <v>42.426719999999996</v>
      </c>
      <c r="CA851" s="22">
        <f t="shared" si="1644"/>
        <v>41.333759999999998</v>
      </c>
      <c r="CB851" s="22">
        <f t="shared" si="1645"/>
        <v>107.19498155823395</v>
      </c>
      <c r="CC851" s="22">
        <f t="shared" si="1646"/>
        <v>109.31425338557571</v>
      </c>
      <c r="CD851" s="22">
        <f t="shared" si="1647"/>
        <v>126.97794333122161</v>
      </c>
      <c r="CE851" s="22">
        <f t="shared" si="1648"/>
        <v>137.77662286705535</v>
      </c>
      <c r="CF851" s="22">
        <f t="shared" si="1649"/>
        <v>105.22290398203832</v>
      </c>
      <c r="CG851" s="22">
        <f t="shared" si="1650"/>
        <v>102.39310924174652</v>
      </c>
      <c r="CH851" s="22">
        <f t="shared" si="1651"/>
        <v>98.941584000000006</v>
      </c>
      <c r="CI851" s="22">
        <f t="shared" si="1652"/>
        <v>75.834863999999996</v>
      </c>
      <c r="CJ851" s="22">
        <f t="shared" si="1653"/>
        <v>75.679199999999994</v>
      </c>
      <c r="CK851" s="22">
        <f t="shared" si="1654"/>
        <v>86.758943999999985</v>
      </c>
    </row>
    <row r="852" spans="1:89" x14ac:dyDescent="0.25">
      <c r="A852" t="str">
        <f>VLOOKUP($C852,'Tech Pallet'!$A:$J,10,0)</f>
        <v>NOV</v>
      </c>
      <c r="B852" s="30" t="str">
        <f>VLOOKUP(C852,'Tech Pallet'!A:I,3,0)</f>
        <v>Yasso Sandwich</v>
      </c>
      <c r="C852" s="12">
        <f>VLOOKUP($D852,'DU -UCC'!B:C,2,0)</f>
        <v>64957257</v>
      </c>
      <c r="D852" s="94">
        <v>10850001974018</v>
      </c>
      <c r="E852" s="95" t="s">
        <v>553</v>
      </c>
      <c r="S852" s="95">
        <v>7692</v>
      </c>
      <c r="T852" s="95">
        <v>7320</v>
      </c>
      <c r="U852" s="95">
        <v>9159.3991627893211</v>
      </c>
      <c r="V852" s="95">
        <v>8492.5290268869394</v>
      </c>
      <c r="W852" s="95">
        <v>9491.7485891259093</v>
      </c>
      <c r="X852" s="95">
        <v>9341.5139396623326</v>
      </c>
      <c r="Y852" s="95">
        <v>8891.635558989572</v>
      </c>
      <c r="Z852" s="95">
        <v>9364.1568192651666</v>
      </c>
      <c r="AA852" s="95">
        <v>7956.4471260279261</v>
      </c>
      <c r="AB852" s="95">
        <v>9028.016977138619</v>
      </c>
      <c r="AC852" s="95">
        <v>8030.0291560055648</v>
      </c>
      <c r="AD852" s="95">
        <v>7546.9702656461468</v>
      </c>
      <c r="AE852" s="23">
        <f t="shared" si="1598"/>
        <v>102314.44662153749</v>
      </c>
      <c r="AF852">
        <f>VLOOKUP($C852,'Tech Pallet'!$A:$I,9,0)</f>
        <v>180</v>
      </c>
      <c r="AG852">
        <f>VLOOKUP($C852,'Tech Pallet'!$A:$H,8,0)</f>
        <v>2.4880000000000002E-3</v>
      </c>
      <c r="AH852" s="25">
        <f t="shared" si="1599"/>
        <v>0</v>
      </c>
      <c r="AI852" s="25">
        <f t="shared" si="1600"/>
        <v>102314.44662153749</v>
      </c>
      <c r="AJ852" s="8">
        <f t="shared" si="1601"/>
        <v>0</v>
      </c>
      <c r="AK852" s="21">
        <f t="shared" si="1602"/>
        <v>0</v>
      </c>
      <c r="AL852" s="20">
        <f t="shared" si="1603"/>
        <v>568.41359234187496</v>
      </c>
      <c r="AM852" s="21">
        <f t="shared" si="1604"/>
        <v>0</v>
      </c>
      <c r="AN852" s="21">
        <f t="shared" si="1605"/>
        <v>0</v>
      </c>
      <c r="AO852" s="21">
        <f t="shared" si="1606"/>
        <v>0</v>
      </c>
      <c r="AP852" s="21">
        <f t="shared" si="1607"/>
        <v>0</v>
      </c>
      <c r="AQ852" s="21">
        <f t="shared" si="1608"/>
        <v>0</v>
      </c>
      <c r="AR852" s="21">
        <f t="shared" si="1609"/>
        <v>0</v>
      </c>
      <c r="AS852" s="21">
        <f t="shared" si="1610"/>
        <v>0</v>
      </c>
      <c r="AT852" s="21">
        <f t="shared" si="1611"/>
        <v>0</v>
      </c>
      <c r="AU852" s="21">
        <f t="shared" si="1612"/>
        <v>0</v>
      </c>
      <c r="AV852" s="21">
        <f t="shared" si="1613"/>
        <v>0</v>
      </c>
      <c r="AW852" s="21">
        <f t="shared" si="1614"/>
        <v>0</v>
      </c>
      <c r="AX852" s="21">
        <f t="shared" si="1615"/>
        <v>0</v>
      </c>
      <c r="AY852" s="21">
        <f t="shared" si="1616"/>
        <v>42.733333333333334</v>
      </c>
      <c r="AZ852" s="21">
        <f t="shared" si="1617"/>
        <v>40.666666666666664</v>
      </c>
      <c r="BA852" s="21">
        <f t="shared" si="1618"/>
        <v>50.88555090438512</v>
      </c>
      <c r="BB852" s="21">
        <f t="shared" si="1619"/>
        <v>47.180716816038554</v>
      </c>
      <c r="BC852" s="21">
        <f t="shared" si="1620"/>
        <v>52.731936606255054</v>
      </c>
      <c r="BD852" s="21">
        <f t="shared" si="1621"/>
        <v>51.897299664790737</v>
      </c>
      <c r="BE852" s="21">
        <f t="shared" si="1622"/>
        <v>49.397975327719841</v>
      </c>
      <c r="BF852" s="21">
        <f t="shared" si="1623"/>
        <v>52.02309344036204</v>
      </c>
      <c r="BG852" s="21">
        <f t="shared" si="1624"/>
        <v>44.202484033488481</v>
      </c>
      <c r="BH852" s="21">
        <f t="shared" si="1625"/>
        <v>50.155649872992328</v>
      </c>
      <c r="BI852" s="21">
        <f t="shared" si="1626"/>
        <v>44.611273088919802</v>
      </c>
      <c r="BJ852" s="21">
        <f t="shared" si="1627"/>
        <v>41.92761258692304</v>
      </c>
      <c r="BK852" s="17">
        <f t="shared" si="1628"/>
        <v>0</v>
      </c>
      <c r="BL852" s="22">
        <f t="shared" si="1629"/>
        <v>0</v>
      </c>
      <c r="BM852" s="22">
        <f t="shared" si="1630"/>
        <v>254.55834319438529</v>
      </c>
      <c r="BN852" s="22">
        <f t="shared" si="1631"/>
        <v>0</v>
      </c>
      <c r="BO852" s="22">
        <f t="shared" si="1632"/>
        <v>0</v>
      </c>
      <c r="BP852" s="22">
        <f t="shared" si="1633"/>
        <v>0</v>
      </c>
      <c r="BQ852" s="22">
        <f t="shared" si="1634"/>
        <v>0</v>
      </c>
      <c r="BR852" s="22">
        <f t="shared" si="1635"/>
        <v>0</v>
      </c>
      <c r="BS852" s="22">
        <f t="shared" si="1636"/>
        <v>0</v>
      </c>
      <c r="BT852" s="22">
        <f t="shared" si="1637"/>
        <v>0</v>
      </c>
      <c r="BU852" s="22">
        <f t="shared" si="1638"/>
        <v>0</v>
      </c>
      <c r="BV852" s="22">
        <f t="shared" si="1639"/>
        <v>0</v>
      </c>
      <c r="BW852" s="22">
        <f t="shared" si="1640"/>
        <v>0</v>
      </c>
      <c r="BX852" s="22">
        <f t="shared" si="1641"/>
        <v>0</v>
      </c>
      <c r="BY852" s="22">
        <f t="shared" si="1642"/>
        <v>0</v>
      </c>
      <c r="BZ852" s="22">
        <f t="shared" si="1643"/>
        <v>19.137696000000002</v>
      </c>
      <c r="CA852" s="22">
        <f t="shared" si="1644"/>
        <v>18.212160000000001</v>
      </c>
      <c r="CB852" s="22">
        <f t="shared" si="1645"/>
        <v>22.788585117019831</v>
      </c>
      <c r="CC852" s="22">
        <f t="shared" si="1646"/>
        <v>21.129412218894707</v>
      </c>
      <c r="CD852" s="22">
        <f t="shared" si="1647"/>
        <v>23.615470489745263</v>
      </c>
      <c r="CE852" s="22">
        <f t="shared" si="1648"/>
        <v>23.241686681879884</v>
      </c>
      <c r="CF852" s="22">
        <f t="shared" si="1649"/>
        <v>22.122389270766057</v>
      </c>
      <c r="CG852" s="22">
        <f t="shared" si="1650"/>
        <v>23.298022166331737</v>
      </c>
      <c r="CH852" s="22">
        <f t="shared" si="1651"/>
        <v>19.795640449557482</v>
      </c>
      <c r="CI852" s="22">
        <f t="shared" si="1652"/>
        <v>22.461706239120886</v>
      </c>
      <c r="CJ852" s="22">
        <f t="shared" si="1653"/>
        <v>19.978712540141846</v>
      </c>
      <c r="CK852" s="22">
        <f t="shared" si="1654"/>
        <v>18.776862020927616</v>
      </c>
    </row>
    <row r="853" spans="1:89" x14ac:dyDescent="0.25">
      <c r="A853" t="str">
        <f>VLOOKUP($C853,'Tech Pallet'!$A:$J,10,0)</f>
        <v>PIC</v>
      </c>
      <c r="B853" s="30" t="str">
        <f>VLOOKUP(C853,'Tech Pallet'!A:I,3,0)</f>
        <v>48oz</v>
      </c>
      <c r="C853" s="12">
        <f>VLOOKUP($D853,'DU -UCC'!B:C,2,0)</f>
        <v>64977526</v>
      </c>
      <c r="D853" s="94">
        <v>10840473400252</v>
      </c>
      <c r="E853" s="95" t="s">
        <v>540</v>
      </c>
      <c r="S853" s="95">
        <v>14410</v>
      </c>
      <c r="T853" s="95">
        <v>20640</v>
      </c>
      <c r="U853" s="95">
        <v>17141.078904551705</v>
      </c>
      <c r="V853" s="95">
        <v>27191.545450158854</v>
      </c>
      <c r="W853" s="95">
        <v>29336.966241090948</v>
      </c>
      <c r="X853" s="95">
        <v>30672.216823242394</v>
      </c>
      <c r="Y853" s="95">
        <v>32850.04407442396</v>
      </c>
      <c r="Z853" s="95">
        <v>32850.297059863871</v>
      </c>
      <c r="AA853" s="95">
        <v>31789.565163609892</v>
      </c>
      <c r="AB853" s="95">
        <v>32848.639065476549</v>
      </c>
      <c r="AC853" s="95">
        <v>31795.371224116097</v>
      </c>
      <c r="AD853" s="95">
        <v>32844.773335613885</v>
      </c>
      <c r="AE853" s="23">
        <f t="shared" si="1598"/>
        <v>334370.49734214821</v>
      </c>
      <c r="AF853">
        <f>VLOOKUP($C853,'Tech Pallet'!$A:$I,9,0)</f>
        <v>176</v>
      </c>
      <c r="AG853">
        <f>VLOOKUP($C853,'Tech Pallet'!$A:$H,8,0)</f>
        <v>8.513999999999999E-3</v>
      </c>
      <c r="AH853" s="25">
        <f t="shared" si="1599"/>
        <v>0</v>
      </c>
      <c r="AI853" s="25">
        <f t="shared" si="1600"/>
        <v>334370.49734214821</v>
      </c>
      <c r="AJ853" s="8">
        <f t="shared" si="1601"/>
        <v>0</v>
      </c>
      <c r="AK853" s="21">
        <f t="shared" si="1602"/>
        <v>0</v>
      </c>
      <c r="AL853" s="20">
        <f t="shared" si="1603"/>
        <v>1899.8323712622057</v>
      </c>
      <c r="AM853" s="21">
        <f t="shared" si="1604"/>
        <v>0</v>
      </c>
      <c r="AN853" s="21">
        <f t="shared" si="1605"/>
        <v>0</v>
      </c>
      <c r="AO853" s="21">
        <f t="shared" si="1606"/>
        <v>0</v>
      </c>
      <c r="AP853" s="21">
        <f t="shared" si="1607"/>
        <v>0</v>
      </c>
      <c r="AQ853" s="21">
        <f t="shared" si="1608"/>
        <v>0</v>
      </c>
      <c r="AR853" s="21">
        <f t="shared" si="1609"/>
        <v>0</v>
      </c>
      <c r="AS853" s="21">
        <f t="shared" si="1610"/>
        <v>0</v>
      </c>
      <c r="AT853" s="21">
        <f t="shared" si="1611"/>
        <v>0</v>
      </c>
      <c r="AU853" s="21">
        <f t="shared" si="1612"/>
        <v>0</v>
      </c>
      <c r="AV853" s="21">
        <f t="shared" si="1613"/>
        <v>0</v>
      </c>
      <c r="AW853" s="21">
        <f t="shared" si="1614"/>
        <v>0</v>
      </c>
      <c r="AX853" s="21">
        <f t="shared" si="1615"/>
        <v>0</v>
      </c>
      <c r="AY853" s="21">
        <f t="shared" si="1616"/>
        <v>81.875</v>
      </c>
      <c r="AZ853" s="21">
        <f t="shared" si="1617"/>
        <v>117.27272727272727</v>
      </c>
      <c r="BA853" s="21">
        <f t="shared" si="1618"/>
        <v>97.392493775861965</v>
      </c>
      <c r="BB853" s="21">
        <f t="shared" si="1619"/>
        <v>154.49741733044803</v>
      </c>
      <c r="BC853" s="21">
        <f t="shared" si="1620"/>
        <v>166.68730818801674</v>
      </c>
      <c r="BD853" s="21">
        <f t="shared" si="1621"/>
        <v>174.27395922296816</v>
      </c>
      <c r="BE853" s="21">
        <f t="shared" si="1622"/>
        <v>186.6479776955907</v>
      </c>
      <c r="BF853" s="21">
        <f t="shared" si="1623"/>
        <v>186.6494151128629</v>
      </c>
      <c r="BG853" s="21">
        <f t="shared" si="1624"/>
        <v>180.62252933869257</v>
      </c>
      <c r="BH853" s="21">
        <f t="shared" si="1625"/>
        <v>186.63999469020766</v>
      </c>
      <c r="BI853" s="21">
        <f t="shared" si="1626"/>
        <v>180.65551831884147</v>
      </c>
      <c r="BJ853" s="21">
        <f t="shared" si="1627"/>
        <v>186.61803031598799</v>
      </c>
      <c r="BK853" s="17">
        <f t="shared" si="1628"/>
        <v>0</v>
      </c>
      <c r="BL853" s="22">
        <f t="shared" si="1629"/>
        <v>0</v>
      </c>
      <c r="BM853" s="22">
        <f t="shared" si="1630"/>
        <v>2846.8304143710498</v>
      </c>
      <c r="BN853" s="22">
        <f t="shared" si="1631"/>
        <v>0</v>
      </c>
      <c r="BO853" s="22">
        <f t="shared" si="1632"/>
        <v>0</v>
      </c>
      <c r="BP853" s="22">
        <f t="shared" si="1633"/>
        <v>0</v>
      </c>
      <c r="BQ853" s="22">
        <f t="shared" si="1634"/>
        <v>0</v>
      </c>
      <c r="BR853" s="22">
        <f t="shared" si="1635"/>
        <v>0</v>
      </c>
      <c r="BS853" s="22">
        <f t="shared" si="1636"/>
        <v>0</v>
      </c>
      <c r="BT853" s="22">
        <f t="shared" si="1637"/>
        <v>0</v>
      </c>
      <c r="BU853" s="22">
        <f t="shared" si="1638"/>
        <v>0</v>
      </c>
      <c r="BV853" s="22">
        <f t="shared" si="1639"/>
        <v>0</v>
      </c>
      <c r="BW853" s="22">
        <f t="shared" si="1640"/>
        <v>0</v>
      </c>
      <c r="BX853" s="22">
        <f t="shared" si="1641"/>
        <v>0</v>
      </c>
      <c r="BY853" s="22">
        <f t="shared" si="1642"/>
        <v>0</v>
      </c>
      <c r="BZ853" s="22">
        <f t="shared" si="1643"/>
        <v>122.68673999999999</v>
      </c>
      <c r="CA853" s="22">
        <f t="shared" si="1644"/>
        <v>175.72895999999997</v>
      </c>
      <c r="CB853" s="22">
        <f t="shared" si="1645"/>
        <v>145.93914579335319</v>
      </c>
      <c r="CC853" s="22">
        <f t="shared" si="1646"/>
        <v>231.50881796265244</v>
      </c>
      <c r="CD853" s="22">
        <f t="shared" si="1647"/>
        <v>249.7749305766483</v>
      </c>
      <c r="CE853" s="22">
        <f t="shared" si="1648"/>
        <v>261.14325403308573</v>
      </c>
      <c r="CF853" s="22">
        <f t="shared" si="1649"/>
        <v>279.68527524964554</v>
      </c>
      <c r="CG853" s="22">
        <f t="shared" si="1650"/>
        <v>279.68742916768099</v>
      </c>
      <c r="CH853" s="22">
        <f t="shared" si="1651"/>
        <v>270.65635780297458</v>
      </c>
      <c r="CI853" s="22">
        <f t="shared" si="1652"/>
        <v>279.67331300346729</v>
      </c>
      <c r="CJ853" s="22">
        <f t="shared" si="1653"/>
        <v>270.70579060212441</v>
      </c>
      <c r="CK853" s="22">
        <f t="shared" si="1654"/>
        <v>279.64040017941659</v>
      </c>
    </row>
    <row r="854" spans="1:89" x14ac:dyDescent="0.25">
      <c r="A854" t="str">
        <f>VLOOKUP($C854,'Tech Pallet'!$A:$J,10,0)</f>
        <v>NOV</v>
      </c>
      <c r="B854" s="30" t="str">
        <f>VLOOKUP(C854,'Tech Pallet'!A:I,3,0)</f>
        <v>BJ Bars</v>
      </c>
      <c r="C854" s="12">
        <f>VLOOKUP($D854,'DU -UCC'!B:C,2,0)</f>
        <v>64988054</v>
      </c>
      <c r="D854" s="94">
        <v>10076840004581</v>
      </c>
      <c r="E854" s="95" t="s">
        <v>547</v>
      </c>
      <c r="S854" s="95">
        <v>8973</v>
      </c>
      <c r="T854" s="95">
        <v>11262</v>
      </c>
      <c r="U854" s="95">
        <v>26039.999999999996</v>
      </c>
      <c r="V854" s="95">
        <v>24746.2</v>
      </c>
      <c r="W854" s="95">
        <v>36094.200000000004</v>
      </c>
      <c r="X854" s="95">
        <v>33363</v>
      </c>
      <c r="Y854" s="95">
        <v>31515.200000000004</v>
      </c>
      <c r="Z854" s="95">
        <v>32796.400000000001</v>
      </c>
      <c r="AA854" s="95">
        <v>30054.400000000001</v>
      </c>
      <c r="AB854" s="95">
        <v>30902.799999999999</v>
      </c>
      <c r="AC854" s="95">
        <v>26854.6</v>
      </c>
      <c r="AD854" s="95">
        <v>28104.2</v>
      </c>
      <c r="AE854" s="23">
        <f t="shared" si="1598"/>
        <v>320706</v>
      </c>
      <c r="AF854">
        <f>VLOOKUP($C854,'Tech Pallet'!$A:$I,9,0)</f>
        <v>165</v>
      </c>
      <c r="AG854">
        <f>VLOOKUP($C854,'Tech Pallet'!$A:$H,8,0)</f>
        <v>2.3999999999999998E-3</v>
      </c>
      <c r="AH854" s="25">
        <f t="shared" si="1599"/>
        <v>0</v>
      </c>
      <c r="AI854" s="25">
        <f t="shared" si="1600"/>
        <v>320706</v>
      </c>
      <c r="AJ854" s="8">
        <f t="shared" si="1601"/>
        <v>0</v>
      </c>
      <c r="AK854" s="21">
        <f t="shared" si="1602"/>
        <v>0</v>
      </c>
      <c r="AL854" s="20">
        <f t="shared" si="1603"/>
        <v>1943.6727272727273</v>
      </c>
      <c r="AM854" s="21">
        <f t="shared" si="1604"/>
        <v>0</v>
      </c>
      <c r="AN854" s="21">
        <f t="shared" si="1605"/>
        <v>0</v>
      </c>
      <c r="AO854" s="21">
        <f t="shared" si="1606"/>
        <v>0</v>
      </c>
      <c r="AP854" s="21">
        <f t="shared" si="1607"/>
        <v>0</v>
      </c>
      <c r="AQ854" s="21">
        <f t="shared" si="1608"/>
        <v>0</v>
      </c>
      <c r="AR854" s="21">
        <f t="shared" si="1609"/>
        <v>0</v>
      </c>
      <c r="AS854" s="21">
        <f t="shared" si="1610"/>
        <v>0</v>
      </c>
      <c r="AT854" s="21">
        <f t="shared" si="1611"/>
        <v>0</v>
      </c>
      <c r="AU854" s="21">
        <f t="shared" si="1612"/>
        <v>0</v>
      </c>
      <c r="AV854" s="21">
        <f t="shared" si="1613"/>
        <v>0</v>
      </c>
      <c r="AW854" s="21">
        <f t="shared" si="1614"/>
        <v>0</v>
      </c>
      <c r="AX854" s="21">
        <f t="shared" si="1615"/>
        <v>0</v>
      </c>
      <c r="AY854" s="21">
        <f t="shared" si="1616"/>
        <v>54.381818181818183</v>
      </c>
      <c r="AZ854" s="21">
        <f t="shared" si="1617"/>
        <v>68.25454545454545</v>
      </c>
      <c r="BA854" s="21">
        <f t="shared" si="1618"/>
        <v>157.81818181818178</v>
      </c>
      <c r="BB854" s="21">
        <f t="shared" si="1619"/>
        <v>149.97696969696969</v>
      </c>
      <c r="BC854" s="21">
        <f t="shared" si="1620"/>
        <v>218.7527272727273</v>
      </c>
      <c r="BD854" s="21">
        <f t="shared" si="1621"/>
        <v>202.2</v>
      </c>
      <c r="BE854" s="21">
        <f t="shared" si="1622"/>
        <v>191.00121212121215</v>
      </c>
      <c r="BF854" s="21">
        <f t="shared" si="1623"/>
        <v>198.76606060606062</v>
      </c>
      <c r="BG854" s="21">
        <f t="shared" si="1624"/>
        <v>182.1478787878788</v>
      </c>
      <c r="BH854" s="21">
        <f t="shared" si="1625"/>
        <v>187.28969696969696</v>
      </c>
      <c r="BI854" s="21">
        <f t="shared" si="1626"/>
        <v>162.75515151515151</v>
      </c>
      <c r="BJ854" s="21">
        <f t="shared" si="1627"/>
        <v>170.32848484848486</v>
      </c>
      <c r="BK854" s="17">
        <f t="shared" si="1628"/>
        <v>0</v>
      </c>
      <c r="BL854" s="22">
        <f t="shared" si="1629"/>
        <v>0</v>
      </c>
      <c r="BM854" s="22">
        <f t="shared" si="1630"/>
        <v>769.69439999999997</v>
      </c>
      <c r="BN854" s="22">
        <f t="shared" si="1631"/>
        <v>0</v>
      </c>
      <c r="BO854" s="22">
        <f t="shared" si="1632"/>
        <v>0</v>
      </c>
      <c r="BP854" s="22">
        <f t="shared" si="1633"/>
        <v>0</v>
      </c>
      <c r="BQ854" s="22">
        <f t="shared" si="1634"/>
        <v>0</v>
      </c>
      <c r="BR854" s="22">
        <f t="shared" si="1635"/>
        <v>0</v>
      </c>
      <c r="BS854" s="22">
        <f t="shared" si="1636"/>
        <v>0</v>
      </c>
      <c r="BT854" s="22">
        <f t="shared" si="1637"/>
        <v>0</v>
      </c>
      <c r="BU854" s="22">
        <f t="shared" si="1638"/>
        <v>0</v>
      </c>
      <c r="BV854" s="22">
        <f t="shared" si="1639"/>
        <v>0</v>
      </c>
      <c r="BW854" s="22">
        <f t="shared" si="1640"/>
        <v>0</v>
      </c>
      <c r="BX854" s="22">
        <f t="shared" si="1641"/>
        <v>0</v>
      </c>
      <c r="BY854" s="22">
        <f t="shared" si="1642"/>
        <v>0</v>
      </c>
      <c r="BZ854" s="22">
        <f t="shared" si="1643"/>
        <v>21.5352</v>
      </c>
      <c r="CA854" s="22">
        <f t="shared" si="1644"/>
        <v>27.028799999999997</v>
      </c>
      <c r="CB854" s="22">
        <f t="shared" si="1645"/>
        <v>62.495999999999988</v>
      </c>
      <c r="CC854" s="22">
        <f t="shared" si="1646"/>
        <v>59.390879999999996</v>
      </c>
      <c r="CD854" s="22">
        <f t="shared" si="1647"/>
        <v>86.626080000000002</v>
      </c>
      <c r="CE854" s="22">
        <f t="shared" si="1648"/>
        <v>80.07119999999999</v>
      </c>
      <c r="CF854" s="22">
        <f t="shared" si="1649"/>
        <v>75.636480000000006</v>
      </c>
      <c r="CG854" s="22">
        <f t="shared" si="1650"/>
        <v>78.711359999999999</v>
      </c>
      <c r="CH854" s="22">
        <f t="shared" si="1651"/>
        <v>72.130560000000003</v>
      </c>
      <c r="CI854" s="22">
        <f t="shared" si="1652"/>
        <v>74.166719999999998</v>
      </c>
      <c r="CJ854" s="22">
        <f t="shared" si="1653"/>
        <v>64.451039999999992</v>
      </c>
      <c r="CK854" s="22">
        <f t="shared" si="1654"/>
        <v>67.45008</v>
      </c>
    </row>
    <row r="855" spans="1:89" x14ac:dyDescent="0.25">
      <c r="A855" t="str">
        <f>VLOOKUP($C855,'Tech Pallet'!$A:$J,10,0)</f>
        <v>NOV</v>
      </c>
      <c r="B855" s="30" t="str">
        <f>VLOOKUP(C855,'Tech Pallet'!A:I,3,0)</f>
        <v>BJ Bars</v>
      </c>
      <c r="C855" s="12">
        <f>VLOOKUP($D855,'DU -UCC'!B:C,2,0)</f>
        <v>64988053</v>
      </c>
      <c r="D855" s="94">
        <v>10076840004574</v>
      </c>
      <c r="E855" s="95" t="s">
        <v>548</v>
      </c>
      <c r="S855" s="95">
        <v>8355</v>
      </c>
      <c r="T855" s="95">
        <v>12349</v>
      </c>
      <c r="U855" s="95">
        <v>23658</v>
      </c>
      <c r="V855" s="95">
        <v>20191.2</v>
      </c>
      <c r="W855" s="95">
        <v>30025.200000000001</v>
      </c>
      <c r="X855" s="95">
        <v>26819.999999999996</v>
      </c>
      <c r="Y855" s="95">
        <v>25548.2</v>
      </c>
      <c r="Z855" s="95">
        <v>26429.4</v>
      </c>
      <c r="AA855" s="95">
        <v>24181.4</v>
      </c>
      <c r="AB855" s="95">
        <v>24968.799999999999</v>
      </c>
      <c r="AC855" s="95">
        <v>21687.599999999999</v>
      </c>
      <c r="AD855" s="95">
        <v>22708.200000000004</v>
      </c>
      <c r="AE855" s="23">
        <f t="shared" ref="AE855:AE882" si="1655">SUM(F855:AD855)</f>
        <v>266922</v>
      </c>
      <c r="AF855">
        <f>VLOOKUP($C855,'Tech Pallet'!$A:$I,9,0)</f>
        <v>165</v>
      </c>
      <c r="AG855">
        <f>VLOOKUP($C855,'Tech Pallet'!$A:$H,8,0)</f>
        <v>2.3999999999999998E-3</v>
      </c>
      <c r="AH855" s="25">
        <f t="shared" ref="AH855:AH882" si="1656">SUM(G855:R855)</f>
        <v>0</v>
      </c>
      <c r="AI855" s="25">
        <f t="shared" ref="AI855:AI882" si="1657">SUM(S855:AD855)</f>
        <v>266922</v>
      </c>
      <c r="AJ855" s="8">
        <f t="shared" ref="AJ855:AJ882" si="1658">F855/AF855</f>
        <v>0</v>
      </c>
      <c r="AK855" s="21">
        <f t="shared" ref="AK855:AK882" si="1659">SUM(G855:R855)/AF855</f>
        <v>0</v>
      </c>
      <c r="AL855" s="20">
        <f t="shared" ref="AL855:AL882" si="1660">SUM(S855:AD855)/AF855</f>
        <v>1617.7090909090909</v>
      </c>
      <c r="AM855" s="21">
        <f t="shared" ref="AM855:AM882" si="1661">G855/$AF855</f>
        <v>0</v>
      </c>
      <c r="AN855" s="21">
        <f t="shared" ref="AN855:AN882" si="1662">H855/$AF855</f>
        <v>0</v>
      </c>
      <c r="AO855" s="21">
        <f t="shared" ref="AO855:AO882" si="1663">I855/$AF855</f>
        <v>0</v>
      </c>
      <c r="AP855" s="21">
        <f t="shared" ref="AP855:AP882" si="1664">J855/$AF855</f>
        <v>0</v>
      </c>
      <c r="AQ855" s="21">
        <f t="shared" ref="AQ855:AQ882" si="1665">K855/$AF855</f>
        <v>0</v>
      </c>
      <c r="AR855" s="21">
        <f t="shared" ref="AR855:AR882" si="1666">L855/$AF855</f>
        <v>0</v>
      </c>
      <c r="AS855" s="21">
        <f t="shared" ref="AS855:AS882" si="1667">M855/$AF855</f>
        <v>0</v>
      </c>
      <c r="AT855" s="21">
        <f t="shared" ref="AT855:AT882" si="1668">N855/$AF855</f>
        <v>0</v>
      </c>
      <c r="AU855" s="21">
        <f t="shared" ref="AU855:AU882" si="1669">O855/$AF855</f>
        <v>0</v>
      </c>
      <c r="AV855" s="21">
        <f t="shared" ref="AV855:AV882" si="1670">P855/$AF855</f>
        <v>0</v>
      </c>
      <c r="AW855" s="21">
        <f t="shared" ref="AW855:AW882" si="1671">Q855/$AF855</f>
        <v>0</v>
      </c>
      <c r="AX855" s="21">
        <f t="shared" ref="AX855:AX882" si="1672">R855/$AF855</f>
        <v>0</v>
      </c>
      <c r="AY855" s="21">
        <f t="shared" ref="AY855:AY882" si="1673">S855/$AF855</f>
        <v>50.636363636363633</v>
      </c>
      <c r="AZ855" s="21">
        <f t="shared" ref="AZ855:AZ882" si="1674">T855/$AF855</f>
        <v>74.842424242424244</v>
      </c>
      <c r="BA855" s="21">
        <f t="shared" ref="BA855:BA882" si="1675">U855/$AF855</f>
        <v>143.38181818181818</v>
      </c>
      <c r="BB855" s="21">
        <f t="shared" ref="BB855:BB882" si="1676">V855/$AF855</f>
        <v>122.37090909090909</v>
      </c>
      <c r="BC855" s="21">
        <f t="shared" ref="BC855:BC882" si="1677">W855/$AF855</f>
        <v>181.97090909090909</v>
      </c>
      <c r="BD855" s="21">
        <f t="shared" ref="BD855:BD882" si="1678">X855/$AF855</f>
        <v>162.54545454545453</v>
      </c>
      <c r="BE855" s="21">
        <f t="shared" ref="BE855:BE882" si="1679">Y855/$AF855</f>
        <v>154.83757575757576</v>
      </c>
      <c r="BF855" s="21">
        <f t="shared" ref="BF855:BF882" si="1680">Z855/$AF855</f>
        <v>160.17818181818183</v>
      </c>
      <c r="BG855" s="21">
        <f t="shared" ref="BG855:BG882" si="1681">AA855/$AF855</f>
        <v>146.5539393939394</v>
      </c>
      <c r="BH855" s="21">
        <f t="shared" ref="BH855:BH882" si="1682">AB855/$AF855</f>
        <v>151.32606060606059</v>
      </c>
      <c r="BI855" s="21">
        <f t="shared" ref="BI855:BI882" si="1683">AC855/$AF855</f>
        <v>131.44</v>
      </c>
      <c r="BJ855" s="21">
        <f t="shared" ref="BJ855:BJ882" si="1684">AD855/$AF855</f>
        <v>137.62545454545457</v>
      </c>
      <c r="BK855" s="17">
        <f t="shared" ref="BK855:BK882" si="1685">F855*AG855</f>
        <v>0</v>
      </c>
      <c r="BL855" s="22">
        <f t="shared" ref="BL855:BL882" si="1686">SUM(G855:R855)*AG855</f>
        <v>0</v>
      </c>
      <c r="BM855" s="22">
        <f t="shared" ref="BM855:BM882" si="1687">SUM(S855:AD855)*AG855</f>
        <v>640.61279999999999</v>
      </c>
      <c r="BN855" s="22">
        <f t="shared" ref="BN855:BN882" si="1688">G855*$AG855</f>
        <v>0</v>
      </c>
      <c r="BO855" s="22">
        <f t="shared" ref="BO855:BO882" si="1689">H855*$AG855</f>
        <v>0</v>
      </c>
      <c r="BP855" s="22">
        <f t="shared" ref="BP855:BP882" si="1690">I855*$AG855</f>
        <v>0</v>
      </c>
      <c r="BQ855" s="22">
        <f t="shared" ref="BQ855:BQ882" si="1691">J855*$AG855</f>
        <v>0</v>
      </c>
      <c r="BR855" s="22">
        <f t="shared" ref="BR855:BR882" si="1692">K855*$AG855</f>
        <v>0</v>
      </c>
      <c r="BS855" s="22">
        <f t="shared" ref="BS855:BS882" si="1693">L855*$AG855</f>
        <v>0</v>
      </c>
      <c r="BT855" s="22">
        <f t="shared" ref="BT855:BT882" si="1694">M855*$AG855</f>
        <v>0</v>
      </c>
      <c r="BU855" s="22">
        <f t="shared" ref="BU855:BU882" si="1695">N855*$AG855</f>
        <v>0</v>
      </c>
      <c r="BV855" s="22">
        <f t="shared" ref="BV855:BV882" si="1696">O855*$AG855</f>
        <v>0</v>
      </c>
      <c r="BW855" s="22">
        <f t="shared" ref="BW855:BW882" si="1697">P855*$AG855</f>
        <v>0</v>
      </c>
      <c r="BX855" s="22">
        <f t="shared" ref="BX855:BX882" si="1698">Q855*$AG855</f>
        <v>0</v>
      </c>
      <c r="BY855" s="22">
        <f t="shared" ref="BY855:BY882" si="1699">R855*$AG855</f>
        <v>0</v>
      </c>
      <c r="BZ855" s="22">
        <f t="shared" ref="BZ855:BZ882" si="1700">S855*$AG855</f>
        <v>20.052</v>
      </c>
      <c r="CA855" s="22">
        <f t="shared" ref="CA855:CA882" si="1701">T855*$AG855</f>
        <v>29.637599999999999</v>
      </c>
      <c r="CB855" s="22">
        <f t="shared" ref="CB855:CB882" si="1702">U855*$AG855</f>
        <v>56.779199999999996</v>
      </c>
      <c r="CC855" s="22">
        <f t="shared" ref="CC855:CC882" si="1703">V855*$AG855</f>
        <v>48.458880000000001</v>
      </c>
      <c r="CD855" s="22">
        <f t="shared" ref="CD855:CD882" si="1704">W855*$AG855</f>
        <v>72.060479999999998</v>
      </c>
      <c r="CE855" s="22">
        <f t="shared" ref="CE855:CE882" si="1705">X855*$AG855</f>
        <v>64.367999999999981</v>
      </c>
      <c r="CF855" s="22">
        <f t="shared" ref="CF855:CF882" si="1706">Y855*$AG855</f>
        <v>61.315679999999993</v>
      </c>
      <c r="CG855" s="22">
        <f t="shared" ref="CG855:CG882" si="1707">Z855*$AG855</f>
        <v>63.43056</v>
      </c>
      <c r="CH855" s="22">
        <f t="shared" ref="CH855:CH882" si="1708">AA855*$AG855</f>
        <v>58.035359999999997</v>
      </c>
      <c r="CI855" s="22">
        <f t="shared" ref="CI855:CI882" si="1709">AB855*$AG855</f>
        <v>59.925119999999993</v>
      </c>
      <c r="CJ855" s="22">
        <f t="shared" ref="CJ855:CJ882" si="1710">AC855*$AG855</f>
        <v>52.050239999999995</v>
      </c>
      <c r="CK855" s="22">
        <f t="shared" ref="CK855:CK882" si="1711">AD855*$AG855</f>
        <v>54.499680000000005</v>
      </c>
    </row>
    <row r="856" spans="1:89" x14ac:dyDescent="0.25">
      <c r="A856" t="str">
        <f>VLOOKUP($C856,'Tech Pallet'!$A:$J,10,0)</f>
        <v>PIC</v>
      </c>
      <c r="B856" s="30" t="str">
        <f>VLOOKUP(C856,'Tech Pallet'!A:I,3,0)</f>
        <v>Sundaes</v>
      </c>
      <c r="C856" s="12">
        <f>VLOOKUP($D856,'DU -UCC'!B:C,2,0)</f>
        <v>64986251</v>
      </c>
      <c r="D856" s="94">
        <v>10076840004512</v>
      </c>
      <c r="E856" s="95" t="s">
        <v>562</v>
      </c>
      <c r="S856" s="95">
        <v>8701</v>
      </c>
      <c r="T856" s="95">
        <v>17030</v>
      </c>
      <c r="U856" s="95">
        <v>13908.334070823745</v>
      </c>
      <c r="V856" s="95">
        <v>19224.275180305394</v>
      </c>
      <c r="W856" s="95">
        <v>26651.83031384779</v>
      </c>
      <c r="X856" s="95">
        <v>28051.106626462923</v>
      </c>
      <c r="Y856" s="95">
        <v>25573.848678840906</v>
      </c>
      <c r="Z856" s="95">
        <v>27289.223822470805</v>
      </c>
      <c r="AA856" s="95">
        <v>25157.640488045479</v>
      </c>
      <c r="AB856" s="95">
        <v>25426.460325687498</v>
      </c>
      <c r="AC856" s="95">
        <v>22134.770414991741</v>
      </c>
      <c r="AD856" s="95">
        <v>23128.243537397739</v>
      </c>
      <c r="AE856" s="23">
        <f t="shared" si="1655"/>
        <v>262276.73345887399</v>
      </c>
      <c r="AF856">
        <f>VLOOKUP($C856,'Tech Pallet'!$A:$I,9,0)</f>
        <v>240</v>
      </c>
      <c r="AG856">
        <f>VLOOKUP($C856,'Tech Pallet'!$A:$H,8,0)</f>
        <v>3.4159999999999998E-3</v>
      </c>
      <c r="AH856" s="25">
        <f t="shared" si="1656"/>
        <v>0</v>
      </c>
      <c r="AI856" s="25">
        <f t="shared" si="1657"/>
        <v>262276.73345887399</v>
      </c>
      <c r="AJ856" s="8">
        <f t="shared" si="1658"/>
        <v>0</v>
      </c>
      <c r="AK856" s="21">
        <f t="shared" si="1659"/>
        <v>0</v>
      </c>
      <c r="AL856" s="20">
        <f t="shared" si="1660"/>
        <v>1092.8197227453084</v>
      </c>
      <c r="AM856" s="21">
        <f t="shared" si="1661"/>
        <v>0</v>
      </c>
      <c r="AN856" s="21">
        <f t="shared" si="1662"/>
        <v>0</v>
      </c>
      <c r="AO856" s="21">
        <f t="shared" si="1663"/>
        <v>0</v>
      </c>
      <c r="AP856" s="21">
        <f t="shared" si="1664"/>
        <v>0</v>
      </c>
      <c r="AQ856" s="21">
        <f t="shared" si="1665"/>
        <v>0</v>
      </c>
      <c r="AR856" s="21">
        <f t="shared" si="1666"/>
        <v>0</v>
      </c>
      <c r="AS856" s="21">
        <f t="shared" si="1667"/>
        <v>0</v>
      </c>
      <c r="AT856" s="21">
        <f t="shared" si="1668"/>
        <v>0</v>
      </c>
      <c r="AU856" s="21">
        <f t="shared" si="1669"/>
        <v>0</v>
      </c>
      <c r="AV856" s="21">
        <f t="shared" si="1670"/>
        <v>0</v>
      </c>
      <c r="AW856" s="21">
        <f t="shared" si="1671"/>
        <v>0</v>
      </c>
      <c r="AX856" s="21">
        <f t="shared" si="1672"/>
        <v>0</v>
      </c>
      <c r="AY856" s="21">
        <f t="shared" si="1673"/>
        <v>36.25416666666667</v>
      </c>
      <c r="AZ856" s="21">
        <f t="shared" si="1674"/>
        <v>70.958333333333329</v>
      </c>
      <c r="BA856" s="21">
        <f t="shared" si="1675"/>
        <v>57.951391961765601</v>
      </c>
      <c r="BB856" s="21">
        <f t="shared" si="1676"/>
        <v>80.101146584605814</v>
      </c>
      <c r="BC856" s="21">
        <f t="shared" si="1677"/>
        <v>111.04929297436578</v>
      </c>
      <c r="BD856" s="21">
        <f t="shared" si="1678"/>
        <v>116.87961094359551</v>
      </c>
      <c r="BE856" s="21">
        <f t="shared" si="1679"/>
        <v>106.55770282850378</v>
      </c>
      <c r="BF856" s="21">
        <f t="shared" si="1680"/>
        <v>113.70509926029503</v>
      </c>
      <c r="BG856" s="21">
        <f t="shared" si="1681"/>
        <v>104.82350203352283</v>
      </c>
      <c r="BH856" s="21">
        <f t="shared" si="1682"/>
        <v>105.94358469036457</v>
      </c>
      <c r="BI856" s="21">
        <f t="shared" si="1683"/>
        <v>92.228210062465593</v>
      </c>
      <c r="BJ856" s="21">
        <f t="shared" si="1684"/>
        <v>96.367681405823916</v>
      </c>
      <c r="BK856" s="17">
        <f t="shared" si="1685"/>
        <v>0</v>
      </c>
      <c r="BL856" s="22">
        <f t="shared" si="1686"/>
        <v>0</v>
      </c>
      <c r="BM856" s="22">
        <f t="shared" si="1687"/>
        <v>895.93732149551352</v>
      </c>
      <c r="BN856" s="22">
        <f t="shared" si="1688"/>
        <v>0</v>
      </c>
      <c r="BO856" s="22">
        <f t="shared" si="1689"/>
        <v>0</v>
      </c>
      <c r="BP856" s="22">
        <f t="shared" si="1690"/>
        <v>0</v>
      </c>
      <c r="BQ856" s="22">
        <f t="shared" si="1691"/>
        <v>0</v>
      </c>
      <c r="BR856" s="22">
        <f t="shared" si="1692"/>
        <v>0</v>
      </c>
      <c r="BS856" s="22">
        <f t="shared" si="1693"/>
        <v>0</v>
      </c>
      <c r="BT856" s="22">
        <f t="shared" si="1694"/>
        <v>0</v>
      </c>
      <c r="BU856" s="22">
        <f t="shared" si="1695"/>
        <v>0</v>
      </c>
      <c r="BV856" s="22">
        <f t="shared" si="1696"/>
        <v>0</v>
      </c>
      <c r="BW856" s="22">
        <f t="shared" si="1697"/>
        <v>0</v>
      </c>
      <c r="BX856" s="22">
        <f t="shared" si="1698"/>
        <v>0</v>
      </c>
      <c r="BY856" s="22">
        <f t="shared" si="1699"/>
        <v>0</v>
      </c>
      <c r="BZ856" s="22">
        <f t="shared" si="1700"/>
        <v>29.722615999999999</v>
      </c>
      <c r="CA856" s="22">
        <f t="shared" si="1701"/>
        <v>58.174479999999996</v>
      </c>
      <c r="CB856" s="22">
        <f t="shared" si="1702"/>
        <v>47.510869185933906</v>
      </c>
      <c r="CC856" s="22">
        <f t="shared" si="1703"/>
        <v>65.670124015923221</v>
      </c>
      <c r="CD856" s="22">
        <f t="shared" si="1704"/>
        <v>91.042652352104042</v>
      </c>
      <c r="CE856" s="22">
        <f t="shared" si="1705"/>
        <v>95.822580235997336</v>
      </c>
      <c r="CF856" s="22">
        <f t="shared" si="1706"/>
        <v>87.36026708692053</v>
      </c>
      <c r="CG856" s="22">
        <f t="shared" si="1707"/>
        <v>93.219988577560258</v>
      </c>
      <c r="CH856" s="22">
        <f t="shared" si="1708"/>
        <v>85.938499907163347</v>
      </c>
      <c r="CI856" s="22">
        <f t="shared" si="1709"/>
        <v>86.856788472548487</v>
      </c>
      <c r="CJ856" s="22">
        <f t="shared" si="1710"/>
        <v>75.612375737611785</v>
      </c>
      <c r="CK856" s="22">
        <f t="shared" si="1711"/>
        <v>79.006079923750676</v>
      </c>
    </row>
    <row r="857" spans="1:89" x14ac:dyDescent="0.25">
      <c r="A857" t="str">
        <f>VLOOKUP($C857,'Tech Pallet'!$A:$J,10,0)</f>
        <v>NOV</v>
      </c>
      <c r="B857" s="30" t="str">
        <f>VLOOKUP(C857,'Tech Pallet'!A:I,3,0)</f>
        <v>Other</v>
      </c>
      <c r="C857" s="12">
        <f>VLOOKUP($D857,'DU -UCC'!B:C,2,0)</f>
        <v>64977494</v>
      </c>
      <c r="D857" s="94">
        <v>10840473400245</v>
      </c>
      <c r="E857" s="95" t="s">
        <v>552</v>
      </c>
      <c r="S857" s="95">
        <v>5217</v>
      </c>
      <c r="T857" s="95">
        <v>11686</v>
      </c>
      <c r="U857" s="95">
        <v>15530</v>
      </c>
      <c r="V857" s="95">
        <v>17104</v>
      </c>
      <c r="W857" s="95">
        <v>26011</v>
      </c>
      <c r="X857" s="95">
        <v>25454</v>
      </c>
      <c r="Y857" s="95">
        <v>25295.000000000004</v>
      </c>
      <c r="Z857" s="95">
        <v>49465</v>
      </c>
      <c r="AA857" s="95">
        <v>19084</v>
      </c>
      <c r="AB857" s="95">
        <v>13596.000000000002</v>
      </c>
      <c r="AC857" s="95">
        <v>10331</v>
      </c>
      <c r="AD857" s="95">
        <v>12155</v>
      </c>
      <c r="AE857" s="23">
        <f t="shared" si="1655"/>
        <v>230928</v>
      </c>
      <c r="AF857">
        <f>VLOOKUP($C857,'Tech Pallet'!$A:$I,9,0)</f>
        <v>130</v>
      </c>
      <c r="AG857">
        <f>VLOOKUP($C857,'Tech Pallet'!$A:$H,8,0)</f>
        <v>2.8399999999999996E-3</v>
      </c>
      <c r="AH857" s="25">
        <f t="shared" si="1656"/>
        <v>0</v>
      </c>
      <c r="AI857" s="25">
        <f t="shared" si="1657"/>
        <v>230928</v>
      </c>
      <c r="AJ857" s="8">
        <f t="shared" si="1658"/>
        <v>0</v>
      </c>
      <c r="AK857" s="21">
        <f t="shared" si="1659"/>
        <v>0</v>
      </c>
      <c r="AL857" s="20">
        <f t="shared" si="1660"/>
        <v>1776.3692307692309</v>
      </c>
      <c r="AM857" s="21">
        <f t="shared" si="1661"/>
        <v>0</v>
      </c>
      <c r="AN857" s="21">
        <f t="shared" si="1662"/>
        <v>0</v>
      </c>
      <c r="AO857" s="21">
        <f t="shared" si="1663"/>
        <v>0</v>
      </c>
      <c r="AP857" s="21">
        <f t="shared" si="1664"/>
        <v>0</v>
      </c>
      <c r="AQ857" s="21">
        <f t="shared" si="1665"/>
        <v>0</v>
      </c>
      <c r="AR857" s="21">
        <f t="shared" si="1666"/>
        <v>0</v>
      </c>
      <c r="AS857" s="21">
        <f t="shared" si="1667"/>
        <v>0</v>
      </c>
      <c r="AT857" s="21">
        <f t="shared" si="1668"/>
        <v>0</v>
      </c>
      <c r="AU857" s="21">
        <f t="shared" si="1669"/>
        <v>0</v>
      </c>
      <c r="AV857" s="21">
        <f t="shared" si="1670"/>
        <v>0</v>
      </c>
      <c r="AW857" s="21">
        <f t="shared" si="1671"/>
        <v>0</v>
      </c>
      <c r="AX857" s="21">
        <f t="shared" si="1672"/>
        <v>0</v>
      </c>
      <c r="AY857" s="21">
        <f t="shared" si="1673"/>
        <v>40.130769230769232</v>
      </c>
      <c r="AZ857" s="21">
        <f t="shared" si="1674"/>
        <v>89.892307692307696</v>
      </c>
      <c r="BA857" s="21">
        <f t="shared" si="1675"/>
        <v>119.46153846153847</v>
      </c>
      <c r="BB857" s="21">
        <f t="shared" si="1676"/>
        <v>131.56923076923076</v>
      </c>
      <c r="BC857" s="21">
        <f t="shared" si="1677"/>
        <v>200.08461538461538</v>
      </c>
      <c r="BD857" s="21">
        <f t="shared" si="1678"/>
        <v>195.8</v>
      </c>
      <c r="BE857" s="21">
        <f t="shared" si="1679"/>
        <v>194.57692307692309</v>
      </c>
      <c r="BF857" s="21">
        <f t="shared" si="1680"/>
        <v>380.5</v>
      </c>
      <c r="BG857" s="21">
        <f t="shared" si="1681"/>
        <v>146.80000000000001</v>
      </c>
      <c r="BH857" s="21">
        <f t="shared" si="1682"/>
        <v>104.5846153846154</v>
      </c>
      <c r="BI857" s="21">
        <f t="shared" si="1683"/>
        <v>79.469230769230762</v>
      </c>
      <c r="BJ857" s="21">
        <f t="shared" si="1684"/>
        <v>93.5</v>
      </c>
      <c r="BK857" s="17">
        <f t="shared" si="1685"/>
        <v>0</v>
      </c>
      <c r="BL857" s="22">
        <f t="shared" si="1686"/>
        <v>0</v>
      </c>
      <c r="BM857" s="22">
        <f t="shared" si="1687"/>
        <v>655.83551999999997</v>
      </c>
      <c r="BN857" s="22">
        <f t="shared" si="1688"/>
        <v>0</v>
      </c>
      <c r="BO857" s="22">
        <f t="shared" si="1689"/>
        <v>0</v>
      </c>
      <c r="BP857" s="22">
        <f t="shared" si="1690"/>
        <v>0</v>
      </c>
      <c r="BQ857" s="22">
        <f t="shared" si="1691"/>
        <v>0</v>
      </c>
      <c r="BR857" s="22">
        <f t="shared" si="1692"/>
        <v>0</v>
      </c>
      <c r="BS857" s="22">
        <f t="shared" si="1693"/>
        <v>0</v>
      </c>
      <c r="BT857" s="22">
        <f t="shared" si="1694"/>
        <v>0</v>
      </c>
      <c r="BU857" s="22">
        <f t="shared" si="1695"/>
        <v>0</v>
      </c>
      <c r="BV857" s="22">
        <f t="shared" si="1696"/>
        <v>0</v>
      </c>
      <c r="BW857" s="22">
        <f t="shared" si="1697"/>
        <v>0</v>
      </c>
      <c r="BX857" s="22">
        <f t="shared" si="1698"/>
        <v>0</v>
      </c>
      <c r="BY857" s="22">
        <f t="shared" si="1699"/>
        <v>0</v>
      </c>
      <c r="BZ857" s="22">
        <f t="shared" si="1700"/>
        <v>14.816279999999999</v>
      </c>
      <c r="CA857" s="22">
        <f t="shared" si="1701"/>
        <v>33.188239999999993</v>
      </c>
      <c r="CB857" s="22">
        <f t="shared" si="1702"/>
        <v>44.105199999999996</v>
      </c>
      <c r="CC857" s="22">
        <f t="shared" si="1703"/>
        <v>48.575359999999996</v>
      </c>
      <c r="CD857" s="22">
        <f t="shared" si="1704"/>
        <v>73.871239999999986</v>
      </c>
      <c r="CE857" s="22">
        <f t="shared" si="1705"/>
        <v>72.289359999999988</v>
      </c>
      <c r="CF857" s="22">
        <f t="shared" si="1706"/>
        <v>71.837800000000001</v>
      </c>
      <c r="CG857" s="22">
        <f t="shared" si="1707"/>
        <v>140.48059999999998</v>
      </c>
      <c r="CH857" s="22">
        <f t="shared" si="1708"/>
        <v>54.198559999999993</v>
      </c>
      <c r="CI857" s="22">
        <f t="shared" si="1709"/>
        <v>38.612639999999999</v>
      </c>
      <c r="CJ857" s="22">
        <f t="shared" si="1710"/>
        <v>29.340039999999995</v>
      </c>
      <c r="CK857" s="22">
        <f t="shared" si="1711"/>
        <v>34.520199999999996</v>
      </c>
    </row>
    <row r="858" spans="1:89" x14ac:dyDescent="0.25">
      <c r="A858" t="str">
        <f>VLOOKUP($C858,'Tech Pallet'!$A:$J,10,0)</f>
        <v>PIC</v>
      </c>
      <c r="B858" s="30" t="str">
        <f>VLOOKUP(C858,'Tech Pallet'!A:I,3,0)</f>
        <v>Talenti</v>
      </c>
      <c r="C858" s="12">
        <f>VLOOKUP($D858,'DU -UCC'!B:C,2,0)</f>
        <v>65431090</v>
      </c>
      <c r="D858" s="94">
        <v>10186852001888</v>
      </c>
      <c r="E858" s="95" t="s">
        <v>565</v>
      </c>
      <c r="S858" s="95">
        <v>7639</v>
      </c>
      <c r="T858" s="95">
        <v>15256</v>
      </c>
      <c r="U858" s="95">
        <v>14579.118734655274</v>
      </c>
      <c r="V858" s="95">
        <v>14672.464420693295</v>
      </c>
      <c r="W858" s="95">
        <v>23404.074361345367</v>
      </c>
      <c r="X858" s="95">
        <v>27185.571216538854</v>
      </c>
      <c r="Y858" s="95">
        <v>22977.16388913749</v>
      </c>
      <c r="Z858" s="95">
        <v>20647.200958006273</v>
      </c>
      <c r="AA858" s="95">
        <v>20921.382335232411</v>
      </c>
      <c r="AB858" s="95">
        <v>19662.834176404172</v>
      </c>
      <c r="AC858" s="95">
        <v>17303.006321820823</v>
      </c>
      <c r="AD858" s="95">
        <v>17386.928414707334</v>
      </c>
      <c r="AE858" s="23">
        <f t="shared" si="1655"/>
        <v>221634.74482854127</v>
      </c>
      <c r="AF858">
        <f>VLOOKUP($C858,'Tech Pallet'!$A:$I,9,0)</f>
        <v>255</v>
      </c>
      <c r="AG858">
        <f>VLOOKUP($C858,'Tech Pallet'!$A:$H,8,0)</f>
        <v>3.7839999999999996E-3</v>
      </c>
      <c r="AH858" s="25">
        <f t="shared" si="1656"/>
        <v>0</v>
      </c>
      <c r="AI858" s="25">
        <f t="shared" si="1657"/>
        <v>221634.74482854127</v>
      </c>
      <c r="AJ858" s="8">
        <f t="shared" si="1658"/>
        <v>0</v>
      </c>
      <c r="AK858" s="21">
        <f t="shared" si="1659"/>
        <v>0</v>
      </c>
      <c r="AL858" s="20">
        <f t="shared" si="1660"/>
        <v>869.15586207271087</v>
      </c>
      <c r="AM858" s="21">
        <f t="shared" si="1661"/>
        <v>0</v>
      </c>
      <c r="AN858" s="21">
        <f t="shared" si="1662"/>
        <v>0</v>
      </c>
      <c r="AO858" s="21">
        <f t="shared" si="1663"/>
        <v>0</v>
      </c>
      <c r="AP858" s="21">
        <f t="shared" si="1664"/>
        <v>0</v>
      </c>
      <c r="AQ858" s="21">
        <f t="shared" si="1665"/>
        <v>0</v>
      </c>
      <c r="AR858" s="21">
        <f t="shared" si="1666"/>
        <v>0</v>
      </c>
      <c r="AS858" s="21">
        <f t="shared" si="1667"/>
        <v>0</v>
      </c>
      <c r="AT858" s="21">
        <f t="shared" si="1668"/>
        <v>0</v>
      </c>
      <c r="AU858" s="21">
        <f t="shared" si="1669"/>
        <v>0</v>
      </c>
      <c r="AV858" s="21">
        <f t="shared" si="1670"/>
        <v>0</v>
      </c>
      <c r="AW858" s="21">
        <f t="shared" si="1671"/>
        <v>0</v>
      </c>
      <c r="AX858" s="21">
        <f t="shared" si="1672"/>
        <v>0</v>
      </c>
      <c r="AY858" s="21">
        <f t="shared" si="1673"/>
        <v>29.956862745098039</v>
      </c>
      <c r="AZ858" s="21">
        <f t="shared" si="1674"/>
        <v>59.827450980392157</v>
      </c>
      <c r="BA858" s="21">
        <f t="shared" si="1675"/>
        <v>57.173014645706957</v>
      </c>
      <c r="BB858" s="21">
        <f t="shared" si="1676"/>
        <v>57.539076159581548</v>
      </c>
      <c r="BC858" s="21">
        <f t="shared" si="1677"/>
        <v>91.780683769981835</v>
      </c>
      <c r="BD858" s="21">
        <f t="shared" si="1678"/>
        <v>106.61008320211316</v>
      </c>
      <c r="BE858" s="21">
        <f t="shared" si="1679"/>
        <v>90.106525055441139</v>
      </c>
      <c r="BF858" s="21">
        <f t="shared" si="1680"/>
        <v>80.969415521593234</v>
      </c>
      <c r="BG858" s="21">
        <f t="shared" si="1681"/>
        <v>82.044636608754558</v>
      </c>
      <c r="BH858" s="21">
        <f t="shared" si="1682"/>
        <v>77.109153632957543</v>
      </c>
      <c r="BI858" s="21">
        <f t="shared" si="1683"/>
        <v>67.854926752238526</v>
      </c>
      <c r="BJ858" s="21">
        <f t="shared" si="1684"/>
        <v>68.184032998852288</v>
      </c>
      <c r="BK858" s="17">
        <f t="shared" si="1685"/>
        <v>0</v>
      </c>
      <c r="BL858" s="22">
        <f t="shared" si="1686"/>
        <v>0</v>
      </c>
      <c r="BM858" s="22">
        <f t="shared" si="1687"/>
        <v>838.66587443120011</v>
      </c>
      <c r="BN858" s="22">
        <f t="shared" si="1688"/>
        <v>0</v>
      </c>
      <c r="BO858" s="22">
        <f t="shared" si="1689"/>
        <v>0</v>
      </c>
      <c r="BP858" s="22">
        <f t="shared" si="1690"/>
        <v>0</v>
      </c>
      <c r="BQ858" s="22">
        <f t="shared" si="1691"/>
        <v>0</v>
      </c>
      <c r="BR858" s="22">
        <f t="shared" si="1692"/>
        <v>0</v>
      </c>
      <c r="BS858" s="22">
        <f t="shared" si="1693"/>
        <v>0</v>
      </c>
      <c r="BT858" s="22">
        <f t="shared" si="1694"/>
        <v>0</v>
      </c>
      <c r="BU858" s="22">
        <f t="shared" si="1695"/>
        <v>0</v>
      </c>
      <c r="BV858" s="22">
        <f t="shared" si="1696"/>
        <v>0</v>
      </c>
      <c r="BW858" s="22">
        <f t="shared" si="1697"/>
        <v>0</v>
      </c>
      <c r="BX858" s="22">
        <f t="shared" si="1698"/>
        <v>0</v>
      </c>
      <c r="BY858" s="22">
        <f t="shared" si="1699"/>
        <v>0</v>
      </c>
      <c r="BZ858" s="22">
        <f t="shared" si="1700"/>
        <v>28.905975999999995</v>
      </c>
      <c r="CA858" s="22">
        <f t="shared" si="1701"/>
        <v>57.728703999999993</v>
      </c>
      <c r="CB858" s="22">
        <f t="shared" si="1702"/>
        <v>55.167385291935553</v>
      </c>
      <c r="CC858" s="22">
        <f t="shared" si="1703"/>
        <v>55.520605367903421</v>
      </c>
      <c r="CD858" s="22">
        <f t="shared" si="1704"/>
        <v>88.561017383330864</v>
      </c>
      <c r="CE858" s="22">
        <f t="shared" si="1705"/>
        <v>102.87020148338301</v>
      </c>
      <c r="CF858" s="22">
        <f t="shared" si="1706"/>
        <v>86.945588156496257</v>
      </c>
      <c r="CG858" s="22">
        <f t="shared" si="1707"/>
        <v>78.129008425095734</v>
      </c>
      <c r="CH858" s="22">
        <f t="shared" si="1708"/>
        <v>79.166510756519429</v>
      </c>
      <c r="CI858" s="22">
        <f t="shared" si="1709"/>
        <v>74.404164523513387</v>
      </c>
      <c r="CJ858" s="22">
        <f t="shared" si="1710"/>
        <v>65.474575921769983</v>
      </c>
      <c r="CK858" s="22">
        <f t="shared" si="1711"/>
        <v>65.792137121252551</v>
      </c>
    </row>
    <row r="859" spans="1:89" x14ac:dyDescent="0.25">
      <c r="A859" t="str">
        <f>VLOOKUP($C859,'Tech Pallet'!$A:$J,10,0)</f>
        <v>PIC</v>
      </c>
      <c r="B859" s="30" t="str">
        <f>VLOOKUP(C859,'Tech Pallet'!A:I,3,0)</f>
        <v>Sundaes</v>
      </c>
      <c r="C859" s="12">
        <f>VLOOKUP($D859,'DU -UCC'!B:C,2,0)</f>
        <v>64984152</v>
      </c>
      <c r="D859" s="94">
        <v>10076840004499</v>
      </c>
      <c r="E859" s="95" t="s">
        <v>560</v>
      </c>
      <c r="S859" s="95">
        <v>7771</v>
      </c>
      <c r="T859" s="95">
        <v>10565</v>
      </c>
      <c r="U859" s="95">
        <v>9482.3831604629577</v>
      </c>
      <c r="V859" s="95">
        <v>13799.13249864948</v>
      </c>
      <c r="W859" s="95">
        <v>19034.057532546038</v>
      </c>
      <c r="X859" s="95">
        <v>19049.144524617608</v>
      </c>
      <c r="Y859" s="95">
        <v>17369.454464323011</v>
      </c>
      <c r="Z859" s="95">
        <v>18525.668275894572</v>
      </c>
      <c r="AA859" s="95">
        <v>17090.271649872218</v>
      </c>
      <c r="AB859" s="95">
        <v>17276.341033555924</v>
      </c>
      <c r="AC859" s="95">
        <v>15037.443598145688</v>
      </c>
      <c r="AD859" s="95">
        <v>15710.434349305557</v>
      </c>
      <c r="AE859" s="23">
        <f t="shared" si="1655"/>
        <v>180710.33108737302</v>
      </c>
      <c r="AF859">
        <f>VLOOKUP($C859,'Tech Pallet'!$A:$I,9,0)</f>
        <v>240</v>
      </c>
      <c r="AG859">
        <f>VLOOKUP($C859,'Tech Pallet'!$A:$H,8,0)</f>
        <v>3.4159999999999998E-3</v>
      </c>
      <c r="AH859" s="25">
        <f t="shared" si="1656"/>
        <v>0</v>
      </c>
      <c r="AI859" s="25">
        <f t="shared" si="1657"/>
        <v>180710.33108737302</v>
      </c>
      <c r="AJ859" s="8">
        <f t="shared" si="1658"/>
        <v>0</v>
      </c>
      <c r="AK859" s="21">
        <f t="shared" si="1659"/>
        <v>0</v>
      </c>
      <c r="AL859" s="20">
        <f t="shared" si="1660"/>
        <v>752.95971286405427</v>
      </c>
      <c r="AM859" s="21">
        <f t="shared" si="1661"/>
        <v>0</v>
      </c>
      <c r="AN859" s="21">
        <f t="shared" si="1662"/>
        <v>0</v>
      </c>
      <c r="AO859" s="21">
        <f t="shared" si="1663"/>
        <v>0</v>
      </c>
      <c r="AP859" s="21">
        <f t="shared" si="1664"/>
        <v>0</v>
      </c>
      <c r="AQ859" s="21">
        <f t="shared" si="1665"/>
        <v>0</v>
      </c>
      <c r="AR859" s="21">
        <f t="shared" si="1666"/>
        <v>0</v>
      </c>
      <c r="AS859" s="21">
        <f t="shared" si="1667"/>
        <v>0</v>
      </c>
      <c r="AT859" s="21">
        <f t="shared" si="1668"/>
        <v>0</v>
      </c>
      <c r="AU859" s="21">
        <f t="shared" si="1669"/>
        <v>0</v>
      </c>
      <c r="AV859" s="21">
        <f t="shared" si="1670"/>
        <v>0</v>
      </c>
      <c r="AW859" s="21">
        <f t="shared" si="1671"/>
        <v>0</v>
      </c>
      <c r="AX859" s="21">
        <f t="shared" si="1672"/>
        <v>0</v>
      </c>
      <c r="AY859" s="21">
        <f t="shared" si="1673"/>
        <v>32.37916666666667</v>
      </c>
      <c r="AZ859" s="21">
        <f t="shared" si="1674"/>
        <v>44.020833333333336</v>
      </c>
      <c r="BA859" s="21">
        <f t="shared" si="1675"/>
        <v>39.509929835262326</v>
      </c>
      <c r="BB859" s="21">
        <f t="shared" si="1676"/>
        <v>57.496385411039498</v>
      </c>
      <c r="BC859" s="21">
        <f t="shared" si="1677"/>
        <v>79.30857305227515</v>
      </c>
      <c r="BD859" s="21">
        <f t="shared" si="1678"/>
        <v>79.371435519240038</v>
      </c>
      <c r="BE859" s="21">
        <f t="shared" si="1679"/>
        <v>72.372726934679207</v>
      </c>
      <c r="BF859" s="21">
        <f t="shared" si="1680"/>
        <v>77.190284482894043</v>
      </c>
      <c r="BG859" s="21">
        <f t="shared" si="1681"/>
        <v>71.209465207800903</v>
      </c>
      <c r="BH859" s="21">
        <f t="shared" si="1682"/>
        <v>71.984754306483012</v>
      </c>
      <c r="BI859" s="21">
        <f t="shared" si="1683"/>
        <v>62.656014992273704</v>
      </c>
      <c r="BJ859" s="21">
        <f t="shared" si="1684"/>
        <v>65.460143122106487</v>
      </c>
      <c r="BK859" s="17">
        <f t="shared" si="1685"/>
        <v>0</v>
      </c>
      <c r="BL859" s="22">
        <f t="shared" si="1686"/>
        <v>0</v>
      </c>
      <c r="BM859" s="22">
        <f t="shared" si="1687"/>
        <v>617.30649099446623</v>
      </c>
      <c r="BN859" s="22">
        <f t="shared" si="1688"/>
        <v>0</v>
      </c>
      <c r="BO859" s="22">
        <f t="shared" si="1689"/>
        <v>0</v>
      </c>
      <c r="BP859" s="22">
        <f t="shared" si="1690"/>
        <v>0</v>
      </c>
      <c r="BQ859" s="22">
        <f t="shared" si="1691"/>
        <v>0</v>
      </c>
      <c r="BR859" s="22">
        <f t="shared" si="1692"/>
        <v>0</v>
      </c>
      <c r="BS859" s="22">
        <f t="shared" si="1693"/>
        <v>0</v>
      </c>
      <c r="BT859" s="22">
        <f t="shared" si="1694"/>
        <v>0</v>
      </c>
      <c r="BU859" s="22">
        <f t="shared" si="1695"/>
        <v>0</v>
      </c>
      <c r="BV859" s="22">
        <f t="shared" si="1696"/>
        <v>0</v>
      </c>
      <c r="BW859" s="22">
        <f t="shared" si="1697"/>
        <v>0</v>
      </c>
      <c r="BX859" s="22">
        <f t="shared" si="1698"/>
        <v>0</v>
      </c>
      <c r="BY859" s="22">
        <f t="shared" si="1699"/>
        <v>0</v>
      </c>
      <c r="BZ859" s="22">
        <f t="shared" si="1700"/>
        <v>26.545735999999998</v>
      </c>
      <c r="CA859" s="22">
        <f t="shared" si="1701"/>
        <v>36.090039999999995</v>
      </c>
      <c r="CB859" s="22">
        <f t="shared" si="1702"/>
        <v>32.391820876141459</v>
      </c>
      <c r="CC859" s="22">
        <f t="shared" si="1703"/>
        <v>47.137836615386618</v>
      </c>
      <c r="CD859" s="22">
        <f t="shared" si="1704"/>
        <v>65.020340531177254</v>
      </c>
      <c r="CE859" s="22">
        <f t="shared" si="1705"/>
        <v>65.07187769609375</v>
      </c>
      <c r="CF859" s="22">
        <f t="shared" si="1706"/>
        <v>59.334056450127399</v>
      </c>
      <c r="CG859" s="22">
        <f t="shared" si="1707"/>
        <v>63.283682830455852</v>
      </c>
      <c r="CH859" s="22">
        <f t="shared" si="1708"/>
        <v>58.380367955963493</v>
      </c>
      <c r="CI859" s="22">
        <f t="shared" si="1709"/>
        <v>59.015980970627034</v>
      </c>
      <c r="CJ859" s="22">
        <f t="shared" si="1710"/>
        <v>51.36790733126567</v>
      </c>
      <c r="CK859" s="22">
        <f t="shared" si="1711"/>
        <v>53.666843737227779</v>
      </c>
    </row>
    <row r="860" spans="1:89" x14ac:dyDescent="0.25">
      <c r="A860" t="str">
        <f>VLOOKUP($C860,'Tech Pallet'!$A:$J,10,0)</f>
        <v>PIC</v>
      </c>
      <c r="B860" s="30" t="str">
        <f>VLOOKUP(C860,'Tech Pallet'!A:I,3,0)</f>
        <v>48oz</v>
      </c>
      <c r="C860" s="12">
        <f>VLOOKUP($D860,'DU -UCC'!B:C,2,0)</f>
        <v>64977529</v>
      </c>
      <c r="D860" s="94">
        <v>10840473400276</v>
      </c>
      <c r="E860" s="95" t="s">
        <v>543</v>
      </c>
      <c r="S860" s="95">
        <v>10572</v>
      </c>
      <c r="T860" s="95">
        <v>9833</v>
      </c>
      <c r="U860" s="95">
        <v>9221.0789045517031</v>
      </c>
      <c r="V860" s="95">
        <v>14835.545450158854</v>
      </c>
      <c r="W860" s="95">
        <v>15463.96624109095</v>
      </c>
      <c r="X860" s="95">
        <v>15144.216823242396</v>
      </c>
      <c r="Y860" s="95">
        <v>15644.044074423957</v>
      </c>
      <c r="Z860" s="95">
        <v>15644.297059863871</v>
      </c>
      <c r="AA860" s="95">
        <v>15136.565163609892</v>
      </c>
      <c r="AB860" s="95">
        <v>15642.639065476551</v>
      </c>
      <c r="AC860" s="95">
        <v>15142.371224116096</v>
      </c>
      <c r="AD860" s="95">
        <v>15638.773335613883</v>
      </c>
      <c r="AE860" s="23">
        <f t="shared" si="1655"/>
        <v>167918.49734214816</v>
      </c>
      <c r="AF860">
        <f>VLOOKUP($C860,'Tech Pallet'!$A:$I,9,0)</f>
        <v>176</v>
      </c>
      <c r="AG860">
        <f>VLOOKUP($C860,'Tech Pallet'!$A:$H,8,0)</f>
        <v>8.513999999999999E-3</v>
      </c>
      <c r="AH860" s="25">
        <f t="shared" si="1656"/>
        <v>0</v>
      </c>
      <c r="AI860" s="25">
        <f t="shared" si="1657"/>
        <v>167918.49734214816</v>
      </c>
      <c r="AJ860" s="8">
        <f t="shared" si="1658"/>
        <v>0</v>
      </c>
      <c r="AK860" s="21">
        <f t="shared" si="1659"/>
        <v>0</v>
      </c>
      <c r="AL860" s="20">
        <f t="shared" si="1660"/>
        <v>954.08237126220547</v>
      </c>
      <c r="AM860" s="21">
        <f t="shared" si="1661"/>
        <v>0</v>
      </c>
      <c r="AN860" s="21">
        <f t="shared" si="1662"/>
        <v>0</v>
      </c>
      <c r="AO860" s="21">
        <f t="shared" si="1663"/>
        <v>0</v>
      </c>
      <c r="AP860" s="21">
        <f t="shared" si="1664"/>
        <v>0</v>
      </c>
      <c r="AQ860" s="21">
        <f t="shared" si="1665"/>
        <v>0</v>
      </c>
      <c r="AR860" s="21">
        <f t="shared" si="1666"/>
        <v>0</v>
      </c>
      <c r="AS860" s="21">
        <f t="shared" si="1667"/>
        <v>0</v>
      </c>
      <c r="AT860" s="21">
        <f t="shared" si="1668"/>
        <v>0</v>
      </c>
      <c r="AU860" s="21">
        <f t="shared" si="1669"/>
        <v>0</v>
      </c>
      <c r="AV860" s="21">
        <f t="shared" si="1670"/>
        <v>0</v>
      </c>
      <c r="AW860" s="21">
        <f t="shared" si="1671"/>
        <v>0</v>
      </c>
      <c r="AX860" s="21">
        <f t="shared" si="1672"/>
        <v>0</v>
      </c>
      <c r="AY860" s="21">
        <f t="shared" si="1673"/>
        <v>60.06818181818182</v>
      </c>
      <c r="AZ860" s="21">
        <f t="shared" si="1674"/>
        <v>55.86931818181818</v>
      </c>
      <c r="BA860" s="21">
        <f t="shared" si="1675"/>
        <v>52.392493775861951</v>
      </c>
      <c r="BB860" s="21">
        <f t="shared" si="1676"/>
        <v>84.292871875902577</v>
      </c>
      <c r="BC860" s="21">
        <f t="shared" si="1677"/>
        <v>87.863444551653117</v>
      </c>
      <c r="BD860" s="21">
        <f t="shared" si="1678"/>
        <v>86.046686495695425</v>
      </c>
      <c r="BE860" s="21">
        <f t="shared" si="1679"/>
        <v>88.886614059227028</v>
      </c>
      <c r="BF860" s="21">
        <f t="shared" si="1680"/>
        <v>88.888051476499271</v>
      </c>
      <c r="BG860" s="21">
        <f t="shared" si="1681"/>
        <v>86.003211156874386</v>
      </c>
      <c r="BH860" s="21">
        <f t="shared" si="1682"/>
        <v>88.878631053844046</v>
      </c>
      <c r="BI860" s="21">
        <f t="shared" si="1683"/>
        <v>86.036200137023272</v>
      </c>
      <c r="BJ860" s="21">
        <f t="shared" si="1684"/>
        <v>88.85666667962434</v>
      </c>
      <c r="BK860" s="17">
        <f t="shared" si="1685"/>
        <v>0</v>
      </c>
      <c r="BL860" s="22">
        <f t="shared" si="1686"/>
        <v>0</v>
      </c>
      <c r="BM860" s="22">
        <f t="shared" si="1687"/>
        <v>1429.6580863710492</v>
      </c>
      <c r="BN860" s="22">
        <f t="shared" si="1688"/>
        <v>0</v>
      </c>
      <c r="BO860" s="22">
        <f t="shared" si="1689"/>
        <v>0</v>
      </c>
      <c r="BP860" s="22">
        <f t="shared" si="1690"/>
        <v>0</v>
      </c>
      <c r="BQ860" s="22">
        <f t="shared" si="1691"/>
        <v>0</v>
      </c>
      <c r="BR860" s="22">
        <f t="shared" si="1692"/>
        <v>0</v>
      </c>
      <c r="BS860" s="22">
        <f t="shared" si="1693"/>
        <v>0</v>
      </c>
      <c r="BT860" s="22">
        <f t="shared" si="1694"/>
        <v>0</v>
      </c>
      <c r="BU860" s="22">
        <f t="shared" si="1695"/>
        <v>0</v>
      </c>
      <c r="BV860" s="22">
        <f t="shared" si="1696"/>
        <v>0</v>
      </c>
      <c r="BW860" s="22">
        <f t="shared" si="1697"/>
        <v>0</v>
      </c>
      <c r="BX860" s="22">
        <f t="shared" si="1698"/>
        <v>0</v>
      </c>
      <c r="BY860" s="22">
        <f t="shared" si="1699"/>
        <v>0</v>
      </c>
      <c r="BZ860" s="22">
        <f t="shared" si="1700"/>
        <v>90.010007999999985</v>
      </c>
      <c r="CA860" s="22">
        <f t="shared" si="1701"/>
        <v>83.718161999999992</v>
      </c>
      <c r="CB860" s="22">
        <f t="shared" si="1702"/>
        <v>78.508265793353189</v>
      </c>
      <c r="CC860" s="22">
        <f t="shared" si="1703"/>
        <v>126.30983396265246</v>
      </c>
      <c r="CD860" s="22">
        <f t="shared" si="1704"/>
        <v>131.66020857664833</v>
      </c>
      <c r="CE860" s="22">
        <f t="shared" si="1705"/>
        <v>128.93786203308574</v>
      </c>
      <c r="CF860" s="22">
        <f t="shared" si="1706"/>
        <v>133.19339124964554</v>
      </c>
      <c r="CG860" s="22">
        <f t="shared" si="1707"/>
        <v>133.19554516768099</v>
      </c>
      <c r="CH860" s="22">
        <f t="shared" si="1708"/>
        <v>128.8727158029746</v>
      </c>
      <c r="CI860" s="22">
        <f t="shared" si="1709"/>
        <v>133.18142900346734</v>
      </c>
      <c r="CJ860" s="22">
        <f t="shared" si="1710"/>
        <v>128.92214860212442</v>
      </c>
      <c r="CK860" s="22">
        <f t="shared" si="1711"/>
        <v>133.14851617941659</v>
      </c>
    </row>
    <row r="861" spans="1:89" x14ac:dyDescent="0.25">
      <c r="A861" t="str">
        <f>VLOOKUP($C861,'Tech Pallet'!$A:$J,10,0)</f>
        <v>PIC</v>
      </c>
      <c r="B861" s="30" t="str">
        <f>VLOOKUP(C861,'Tech Pallet'!A:I,3,0)</f>
        <v>Talenti</v>
      </c>
      <c r="C861" s="12">
        <f>VLOOKUP($D861,'DU -UCC'!B:C,2,0)</f>
        <v>65431089</v>
      </c>
      <c r="D861" s="94">
        <v>10186852001871</v>
      </c>
      <c r="E861" s="95" t="s">
        <v>564</v>
      </c>
      <c r="S861" s="95">
        <v>7740</v>
      </c>
      <c r="T861" s="95">
        <v>9405</v>
      </c>
      <c r="U861" s="95">
        <v>10234.118734655274</v>
      </c>
      <c r="V861" s="95">
        <v>10904.464420693295</v>
      </c>
      <c r="W861" s="95">
        <v>17131.074361345367</v>
      </c>
      <c r="X861" s="95">
        <v>20198.571216538854</v>
      </c>
      <c r="Y861" s="95">
        <v>17070.16388913749</v>
      </c>
      <c r="Z861" s="95">
        <v>15337.200958006273</v>
      </c>
      <c r="AA861" s="95">
        <v>15543.382335232409</v>
      </c>
      <c r="AB861" s="95">
        <v>14607.834176404172</v>
      </c>
      <c r="AC861" s="95">
        <v>12855.006321820825</v>
      </c>
      <c r="AD861" s="95">
        <v>12916.928414707334</v>
      </c>
      <c r="AE861" s="23">
        <f t="shared" si="1655"/>
        <v>163943.74482854133</v>
      </c>
      <c r="AF861">
        <f>VLOOKUP($C861,'Tech Pallet'!$A:$I,9,0)</f>
        <v>255</v>
      </c>
      <c r="AG861">
        <f>VLOOKUP($C861,'Tech Pallet'!$A:$H,8,0)</f>
        <v>3.7839999999999996E-3</v>
      </c>
      <c r="AH861" s="25">
        <f t="shared" si="1656"/>
        <v>0</v>
      </c>
      <c r="AI861" s="25">
        <f t="shared" si="1657"/>
        <v>163943.74482854133</v>
      </c>
      <c r="AJ861" s="8">
        <f t="shared" si="1658"/>
        <v>0</v>
      </c>
      <c r="AK861" s="21">
        <f t="shared" si="1659"/>
        <v>0</v>
      </c>
      <c r="AL861" s="20">
        <f t="shared" si="1660"/>
        <v>642.91664638643658</v>
      </c>
      <c r="AM861" s="21">
        <f t="shared" si="1661"/>
        <v>0</v>
      </c>
      <c r="AN861" s="21">
        <f t="shared" si="1662"/>
        <v>0</v>
      </c>
      <c r="AO861" s="21">
        <f t="shared" si="1663"/>
        <v>0</v>
      </c>
      <c r="AP861" s="21">
        <f t="shared" si="1664"/>
        <v>0</v>
      </c>
      <c r="AQ861" s="21">
        <f t="shared" si="1665"/>
        <v>0</v>
      </c>
      <c r="AR861" s="21">
        <f t="shared" si="1666"/>
        <v>0</v>
      </c>
      <c r="AS861" s="21">
        <f t="shared" si="1667"/>
        <v>0</v>
      </c>
      <c r="AT861" s="21">
        <f t="shared" si="1668"/>
        <v>0</v>
      </c>
      <c r="AU861" s="21">
        <f t="shared" si="1669"/>
        <v>0</v>
      </c>
      <c r="AV861" s="21">
        <f t="shared" si="1670"/>
        <v>0</v>
      </c>
      <c r="AW861" s="21">
        <f t="shared" si="1671"/>
        <v>0</v>
      </c>
      <c r="AX861" s="21">
        <f t="shared" si="1672"/>
        <v>0</v>
      </c>
      <c r="AY861" s="21">
        <f t="shared" si="1673"/>
        <v>30.352941176470587</v>
      </c>
      <c r="AZ861" s="21">
        <f t="shared" si="1674"/>
        <v>36.882352941176471</v>
      </c>
      <c r="BA861" s="21">
        <f t="shared" si="1675"/>
        <v>40.133798959432447</v>
      </c>
      <c r="BB861" s="21">
        <f t="shared" si="1676"/>
        <v>42.762605571346256</v>
      </c>
      <c r="BC861" s="21">
        <f t="shared" si="1677"/>
        <v>67.180683769981826</v>
      </c>
      <c r="BD861" s="21">
        <f t="shared" si="1678"/>
        <v>79.210083202113154</v>
      </c>
      <c r="BE861" s="21">
        <f t="shared" si="1679"/>
        <v>66.941819173088192</v>
      </c>
      <c r="BF861" s="21">
        <f t="shared" si="1680"/>
        <v>60.145886109828524</v>
      </c>
      <c r="BG861" s="21">
        <f t="shared" si="1681"/>
        <v>60.954440530323176</v>
      </c>
      <c r="BH861" s="21">
        <f t="shared" si="1682"/>
        <v>57.285624221192833</v>
      </c>
      <c r="BI861" s="21">
        <f t="shared" si="1683"/>
        <v>50.411789497336571</v>
      </c>
      <c r="BJ861" s="21">
        <f t="shared" si="1684"/>
        <v>50.654621234146411</v>
      </c>
      <c r="BK861" s="17">
        <f t="shared" si="1685"/>
        <v>0</v>
      </c>
      <c r="BL861" s="22">
        <f t="shared" si="1686"/>
        <v>0</v>
      </c>
      <c r="BM861" s="22">
        <f t="shared" si="1687"/>
        <v>620.36313043120026</v>
      </c>
      <c r="BN861" s="22">
        <f t="shared" si="1688"/>
        <v>0</v>
      </c>
      <c r="BO861" s="22">
        <f t="shared" si="1689"/>
        <v>0</v>
      </c>
      <c r="BP861" s="22">
        <f t="shared" si="1690"/>
        <v>0</v>
      </c>
      <c r="BQ861" s="22">
        <f t="shared" si="1691"/>
        <v>0</v>
      </c>
      <c r="BR861" s="22">
        <f t="shared" si="1692"/>
        <v>0</v>
      </c>
      <c r="BS861" s="22">
        <f t="shared" si="1693"/>
        <v>0</v>
      </c>
      <c r="BT861" s="22">
        <f t="shared" si="1694"/>
        <v>0</v>
      </c>
      <c r="BU861" s="22">
        <f t="shared" si="1695"/>
        <v>0</v>
      </c>
      <c r="BV861" s="22">
        <f t="shared" si="1696"/>
        <v>0</v>
      </c>
      <c r="BW861" s="22">
        <f t="shared" si="1697"/>
        <v>0</v>
      </c>
      <c r="BX861" s="22">
        <f t="shared" si="1698"/>
        <v>0</v>
      </c>
      <c r="BY861" s="22">
        <f t="shared" si="1699"/>
        <v>0</v>
      </c>
      <c r="BZ861" s="22">
        <f t="shared" si="1700"/>
        <v>29.288159999999998</v>
      </c>
      <c r="CA861" s="22">
        <f t="shared" si="1701"/>
        <v>35.588519999999995</v>
      </c>
      <c r="CB861" s="22">
        <f t="shared" si="1702"/>
        <v>38.725905291935554</v>
      </c>
      <c r="CC861" s="22">
        <f t="shared" si="1703"/>
        <v>41.262493367903424</v>
      </c>
      <c r="CD861" s="22">
        <f t="shared" si="1704"/>
        <v>64.823985383330864</v>
      </c>
      <c r="CE861" s="22">
        <f t="shared" si="1705"/>
        <v>76.431393483383019</v>
      </c>
      <c r="CF861" s="22">
        <f t="shared" si="1706"/>
        <v>64.593500156496248</v>
      </c>
      <c r="CG861" s="22">
        <f t="shared" si="1707"/>
        <v>58.035968425095732</v>
      </c>
      <c r="CH861" s="22">
        <f t="shared" si="1708"/>
        <v>58.816158756519428</v>
      </c>
      <c r="CI861" s="22">
        <f t="shared" si="1709"/>
        <v>55.276044523513384</v>
      </c>
      <c r="CJ861" s="22">
        <f t="shared" si="1710"/>
        <v>48.643343921769997</v>
      </c>
      <c r="CK861" s="22">
        <f t="shared" si="1711"/>
        <v>48.877657121252547</v>
      </c>
    </row>
    <row r="862" spans="1:89" x14ac:dyDescent="0.25">
      <c r="A862" t="str">
        <f>VLOOKUP($C862,'Tech Pallet'!$A:$J,10,0)</f>
        <v>NOV</v>
      </c>
      <c r="B862" s="30" t="str">
        <f>VLOOKUP(C862,'Tech Pallet'!A:I,3,0)</f>
        <v>Yasso Sandwich</v>
      </c>
      <c r="C862" s="12">
        <f>VLOOKUP($D862,'DU -UCC'!B:C,2,0)</f>
        <v>64960652</v>
      </c>
      <c r="D862" s="94">
        <v>10850001974032</v>
      </c>
      <c r="E862" s="95" t="s">
        <v>563</v>
      </c>
      <c r="S862" s="95">
        <v>1619</v>
      </c>
      <c r="T862" s="95">
        <v>2620</v>
      </c>
      <c r="U862" s="95">
        <v>2417.1708372106787</v>
      </c>
      <c r="V862" s="95">
        <v>1995.37097311306</v>
      </c>
      <c r="W862" s="95">
        <v>2104.1714108740912</v>
      </c>
      <c r="X862" s="95">
        <v>2395.346060337668</v>
      </c>
      <c r="Y862" s="95">
        <v>2307.4144410104277</v>
      </c>
      <c r="Z862" s="95">
        <v>2681.0631807348345</v>
      </c>
      <c r="AA862" s="95">
        <v>2577.8428739720748</v>
      </c>
      <c r="AB862" s="95">
        <v>2212.8330228613809</v>
      </c>
      <c r="AC862" s="95">
        <v>1856.990843994435</v>
      </c>
      <c r="AD862" s="95">
        <v>2311.3497343538543</v>
      </c>
      <c r="AE862" s="23">
        <f t="shared" si="1655"/>
        <v>27098.553378462504</v>
      </c>
      <c r="AF862">
        <f>VLOOKUP($C862,'Tech Pallet'!$A:$I,9,0)</f>
        <v>180</v>
      </c>
      <c r="AG862">
        <f>VLOOKUP($C862,'Tech Pallet'!$A:$H,8,0)</f>
        <v>2.4880000000000002E-3</v>
      </c>
      <c r="AH862" s="25">
        <f t="shared" si="1656"/>
        <v>0</v>
      </c>
      <c r="AI862" s="25">
        <f t="shared" si="1657"/>
        <v>27098.553378462504</v>
      </c>
      <c r="AJ862" s="8">
        <f t="shared" si="1658"/>
        <v>0</v>
      </c>
      <c r="AK862" s="21">
        <f t="shared" si="1659"/>
        <v>0</v>
      </c>
      <c r="AL862" s="20">
        <f t="shared" si="1660"/>
        <v>150.54751876923612</v>
      </c>
      <c r="AM862" s="21">
        <f t="shared" si="1661"/>
        <v>0</v>
      </c>
      <c r="AN862" s="21">
        <f t="shared" si="1662"/>
        <v>0</v>
      </c>
      <c r="AO862" s="21">
        <f t="shared" si="1663"/>
        <v>0</v>
      </c>
      <c r="AP862" s="21">
        <f t="shared" si="1664"/>
        <v>0</v>
      </c>
      <c r="AQ862" s="21">
        <f t="shared" si="1665"/>
        <v>0</v>
      </c>
      <c r="AR862" s="21">
        <f t="shared" si="1666"/>
        <v>0</v>
      </c>
      <c r="AS862" s="21">
        <f t="shared" si="1667"/>
        <v>0</v>
      </c>
      <c r="AT862" s="21">
        <f t="shared" si="1668"/>
        <v>0</v>
      </c>
      <c r="AU862" s="21">
        <f t="shared" si="1669"/>
        <v>0</v>
      </c>
      <c r="AV862" s="21">
        <f t="shared" si="1670"/>
        <v>0</v>
      </c>
      <c r="AW862" s="21">
        <f t="shared" si="1671"/>
        <v>0</v>
      </c>
      <c r="AX862" s="21">
        <f t="shared" si="1672"/>
        <v>0</v>
      </c>
      <c r="AY862" s="21">
        <f t="shared" si="1673"/>
        <v>8.9944444444444436</v>
      </c>
      <c r="AZ862" s="21">
        <f t="shared" si="1674"/>
        <v>14.555555555555555</v>
      </c>
      <c r="BA862" s="21">
        <f t="shared" si="1675"/>
        <v>13.428726873392659</v>
      </c>
      <c r="BB862" s="21">
        <f t="shared" si="1676"/>
        <v>11.085394295072556</v>
      </c>
      <c r="BC862" s="21">
        <f t="shared" si="1677"/>
        <v>11.689841171522728</v>
      </c>
      <c r="BD862" s="21">
        <f t="shared" si="1678"/>
        <v>13.307478112987043</v>
      </c>
      <c r="BE862" s="21">
        <f t="shared" si="1679"/>
        <v>12.818969116724599</v>
      </c>
      <c r="BF862" s="21">
        <f t="shared" si="1680"/>
        <v>14.894795448526859</v>
      </c>
      <c r="BG862" s="21">
        <f t="shared" si="1681"/>
        <v>14.32134929984486</v>
      </c>
      <c r="BH862" s="21">
        <f t="shared" si="1682"/>
        <v>12.293516793674339</v>
      </c>
      <c r="BI862" s="21">
        <f t="shared" si="1683"/>
        <v>10.316615799969084</v>
      </c>
      <c r="BJ862" s="21">
        <f t="shared" si="1684"/>
        <v>12.840831857521412</v>
      </c>
      <c r="BK862" s="17">
        <f t="shared" si="1685"/>
        <v>0</v>
      </c>
      <c r="BL862" s="22">
        <f t="shared" si="1686"/>
        <v>0</v>
      </c>
      <c r="BM862" s="22">
        <f t="shared" si="1687"/>
        <v>67.421200805614717</v>
      </c>
      <c r="BN862" s="22">
        <f t="shared" si="1688"/>
        <v>0</v>
      </c>
      <c r="BO862" s="22">
        <f t="shared" si="1689"/>
        <v>0</v>
      </c>
      <c r="BP862" s="22">
        <f t="shared" si="1690"/>
        <v>0</v>
      </c>
      <c r="BQ862" s="22">
        <f t="shared" si="1691"/>
        <v>0</v>
      </c>
      <c r="BR862" s="22">
        <f t="shared" si="1692"/>
        <v>0</v>
      </c>
      <c r="BS862" s="22">
        <f t="shared" si="1693"/>
        <v>0</v>
      </c>
      <c r="BT862" s="22">
        <f t="shared" si="1694"/>
        <v>0</v>
      </c>
      <c r="BU862" s="22">
        <f t="shared" si="1695"/>
        <v>0</v>
      </c>
      <c r="BV862" s="22">
        <f t="shared" si="1696"/>
        <v>0</v>
      </c>
      <c r="BW862" s="22">
        <f t="shared" si="1697"/>
        <v>0</v>
      </c>
      <c r="BX862" s="22">
        <f t="shared" si="1698"/>
        <v>0</v>
      </c>
      <c r="BY862" s="22">
        <f t="shared" si="1699"/>
        <v>0</v>
      </c>
      <c r="BZ862" s="22">
        <f t="shared" si="1700"/>
        <v>4.0280719999999999</v>
      </c>
      <c r="CA862" s="22">
        <f t="shared" si="1701"/>
        <v>6.5185600000000008</v>
      </c>
      <c r="CB862" s="22">
        <f t="shared" si="1702"/>
        <v>6.0139210429801686</v>
      </c>
      <c r="CC862" s="22">
        <f t="shared" si="1703"/>
        <v>4.9644829811052933</v>
      </c>
      <c r="CD862" s="22">
        <f t="shared" si="1704"/>
        <v>5.2351784702547395</v>
      </c>
      <c r="CE862" s="22">
        <f t="shared" si="1705"/>
        <v>5.9596209981201183</v>
      </c>
      <c r="CF862" s="22">
        <f t="shared" si="1706"/>
        <v>5.7408471292339449</v>
      </c>
      <c r="CG862" s="22">
        <f t="shared" si="1707"/>
        <v>6.6704851936682692</v>
      </c>
      <c r="CH862" s="22">
        <f t="shared" si="1708"/>
        <v>6.4136730704425222</v>
      </c>
      <c r="CI862" s="22">
        <f t="shared" si="1709"/>
        <v>5.5055285608791165</v>
      </c>
      <c r="CJ862" s="22">
        <f t="shared" si="1710"/>
        <v>4.6201932198581543</v>
      </c>
      <c r="CK862" s="22">
        <f t="shared" si="1711"/>
        <v>5.7506381390723895</v>
      </c>
    </row>
    <row r="863" spans="1:89" x14ac:dyDescent="0.25">
      <c r="A863" t="str">
        <f>VLOOKUP($C863,'Tech Pallet'!$A:$J,10,0)</f>
        <v>PIC</v>
      </c>
      <c r="B863" s="30" t="str">
        <f>VLOOKUP(C863,'Tech Pallet'!A:I,3,0)</f>
        <v>48oz</v>
      </c>
      <c r="C863" s="12">
        <f>VLOOKUP($D863,'DU -UCC'!B:C,2,0)</f>
        <v>64977528</v>
      </c>
      <c r="D863" s="94">
        <v>10840473400269</v>
      </c>
      <c r="E863" s="95" t="s">
        <v>542</v>
      </c>
      <c r="S863" s="95">
        <v>5940</v>
      </c>
      <c r="T863" s="95">
        <v>8406</v>
      </c>
      <c r="U863" s="95">
        <v>8621.0789045517031</v>
      </c>
      <c r="V863" s="95">
        <v>13796.545450158854</v>
      </c>
      <c r="W863" s="95">
        <v>14069.96624109095</v>
      </c>
      <c r="X863" s="95">
        <v>13992.216823242396</v>
      </c>
      <c r="Y863" s="95">
        <v>14453.044074423957</v>
      </c>
      <c r="Z863" s="95">
        <v>14453.297059863871</v>
      </c>
      <c r="AA863" s="95">
        <v>13984.565163609892</v>
      </c>
      <c r="AB863" s="95">
        <v>14451.639065476551</v>
      </c>
      <c r="AC863" s="95">
        <v>13990.371224116096</v>
      </c>
      <c r="AD863" s="95">
        <v>14447.773335613883</v>
      </c>
      <c r="AE863" s="23">
        <f t="shared" si="1655"/>
        <v>150606.49734214816</v>
      </c>
      <c r="AF863">
        <f>VLOOKUP($C863,'Tech Pallet'!$A:$I,9,0)</f>
        <v>176</v>
      </c>
      <c r="AG863">
        <f>VLOOKUP($C863,'Tech Pallet'!$A:$H,8,0)</f>
        <v>8.513999999999999E-3</v>
      </c>
      <c r="AH863" s="25">
        <f t="shared" si="1656"/>
        <v>0</v>
      </c>
      <c r="AI863" s="25">
        <f t="shared" si="1657"/>
        <v>150606.49734214816</v>
      </c>
      <c r="AJ863" s="8">
        <f t="shared" si="1658"/>
        <v>0</v>
      </c>
      <c r="AK863" s="21">
        <f t="shared" si="1659"/>
        <v>0</v>
      </c>
      <c r="AL863" s="20">
        <f t="shared" si="1660"/>
        <v>855.7187348985691</v>
      </c>
      <c r="AM863" s="21">
        <f t="shared" si="1661"/>
        <v>0</v>
      </c>
      <c r="AN863" s="21">
        <f t="shared" si="1662"/>
        <v>0</v>
      </c>
      <c r="AO863" s="21">
        <f t="shared" si="1663"/>
        <v>0</v>
      </c>
      <c r="AP863" s="21">
        <f t="shared" si="1664"/>
        <v>0</v>
      </c>
      <c r="AQ863" s="21">
        <f t="shared" si="1665"/>
        <v>0</v>
      </c>
      <c r="AR863" s="21">
        <f t="shared" si="1666"/>
        <v>0</v>
      </c>
      <c r="AS863" s="21">
        <f t="shared" si="1667"/>
        <v>0</v>
      </c>
      <c r="AT863" s="21">
        <f t="shared" si="1668"/>
        <v>0</v>
      </c>
      <c r="AU863" s="21">
        <f t="shared" si="1669"/>
        <v>0</v>
      </c>
      <c r="AV863" s="21">
        <f t="shared" si="1670"/>
        <v>0</v>
      </c>
      <c r="AW863" s="21">
        <f t="shared" si="1671"/>
        <v>0</v>
      </c>
      <c r="AX863" s="21">
        <f t="shared" si="1672"/>
        <v>0</v>
      </c>
      <c r="AY863" s="21">
        <f t="shared" si="1673"/>
        <v>33.75</v>
      </c>
      <c r="AZ863" s="21">
        <f t="shared" si="1674"/>
        <v>47.761363636363633</v>
      </c>
      <c r="BA863" s="21">
        <f t="shared" si="1675"/>
        <v>48.983402866771037</v>
      </c>
      <c r="BB863" s="21">
        <f t="shared" si="1676"/>
        <v>78.389462784993484</v>
      </c>
      <c r="BC863" s="21">
        <f t="shared" si="1677"/>
        <v>79.942990006198571</v>
      </c>
      <c r="BD863" s="21">
        <f t="shared" si="1678"/>
        <v>79.501231950240879</v>
      </c>
      <c r="BE863" s="21">
        <f t="shared" si="1679"/>
        <v>82.119568604681575</v>
      </c>
      <c r="BF863" s="21">
        <f t="shared" si="1680"/>
        <v>82.121006021953818</v>
      </c>
      <c r="BG863" s="21">
        <f t="shared" si="1681"/>
        <v>79.457756611419839</v>
      </c>
      <c r="BH863" s="21">
        <f t="shared" si="1682"/>
        <v>82.111585599298579</v>
      </c>
      <c r="BI863" s="21">
        <f t="shared" si="1683"/>
        <v>79.490745591568725</v>
      </c>
      <c r="BJ863" s="21">
        <f t="shared" si="1684"/>
        <v>82.089621225078886</v>
      </c>
      <c r="BK863" s="17">
        <f t="shared" si="1685"/>
        <v>0</v>
      </c>
      <c r="BL863" s="22">
        <f t="shared" si="1686"/>
        <v>0</v>
      </c>
      <c r="BM863" s="22">
        <f t="shared" si="1687"/>
        <v>1282.2637183710492</v>
      </c>
      <c r="BN863" s="22">
        <f t="shared" si="1688"/>
        <v>0</v>
      </c>
      <c r="BO863" s="22">
        <f t="shared" si="1689"/>
        <v>0</v>
      </c>
      <c r="BP863" s="22">
        <f t="shared" si="1690"/>
        <v>0</v>
      </c>
      <c r="BQ863" s="22">
        <f t="shared" si="1691"/>
        <v>0</v>
      </c>
      <c r="BR863" s="22">
        <f t="shared" si="1692"/>
        <v>0</v>
      </c>
      <c r="BS863" s="22">
        <f t="shared" si="1693"/>
        <v>0</v>
      </c>
      <c r="BT863" s="22">
        <f t="shared" si="1694"/>
        <v>0</v>
      </c>
      <c r="BU863" s="22">
        <f t="shared" si="1695"/>
        <v>0</v>
      </c>
      <c r="BV863" s="22">
        <f t="shared" si="1696"/>
        <v>0</v>
      </c>
      <c r="BW863" s="22">
        <f t="shared" si="1697"/>
        <v>0</v>
      </c>
      <c r="BX863" s="22">
        <f t="shared" si="1698"/>
        <v>0</v>
      </c>
      <c r="BY863" s="22">
        <f t="shared" si="1699"/>
        <v>0</v>
      </c>
      <c r="BZ863" s="22">
        <f t="shared" si="1700"/>
        <v>50.573159999999994</v>
      </c>
      <c r="CA863" s="22">
        <f t="shared" si="1701"/>
        <v>71.56868399999999</v>
      </c>
      <c r="CB863" s="22">
        <f t="shared" si="1702"/>
        <v>73.399865793353186</v>
      </c>
      <c r="CC863" s="22">
        <f t="shared" si="1703"/>
        <v>117.46378796265246</v>
      </c>
      <c r="CD863" s="22">
        <f t="shared" si="1704"/>
        <v>119.79169257664833</v>
      </c>
      <c r="CE863" s="22">
        <f t="shared" si="1705"/>
        <v>119.12973403308574</v>
      </c>
      <c r="CF863" s="22">
        <f t="shared" si="1706"/>
        <v>123.05321724964556</v>
      </c>
      <c r="CG863" s="22">
        <f t="shared" si="1707"/>
        <v>123.05537116768099</v>
      </c>
      <c r="CH863" s="22">
        <f t="shared" si="1708"/>
        <v>119.0645878029746</v>
      </c>
      <c r="CI863" s="22">
        <f t="shared" si="1709"/>
        <v>123.04125500346734</v>
      </c>
      <c r="CJ863" s="22">
        <f t="shared" si="1710"/>
        <v>119.11402060212443</v>
      </c>
      <c r="CK863" s="22">
        <f t="shared" si="1711"/>
        <v>123.00834217941659</v>
      </c>
    </row>
    <row r="864" spans="1:89" x14ac:dyDescent="0.25">
      <c r="A864" t="str">
        <f>VLOOKUP($C864,'Tech Pallet'!$A:$J,10,0)</f>
        <v>NOV</v>
      </c>
      <c r="B864" s="30" t="str">
        <f>VLOOKUP(C864,'Tech Pallet'!A:I,3,0)</f>
        <v>Other</v>
      </c>
      <c r="C864" s="12">
        <f>VLOOKUP($D864,'DU -UCC'!B:C,2,0)</f>
        <v>64978550</v>
      </c>
      <c r="D864" s="94">
        <v>10840473400290</v>
      </c>
      <c r="E864" s="95" t="s">
        <v>554</v>
      </c>
      <c r="S864" s="95">
        <v>4726</v>
      </c>
      <c r="T864" s="95">
        <v>8350</v>
      </c>
      <c r="U864" s="95">
        <v>8429</v>
      </c>
      <c r="V864" s="95">
        <v>11674</v>
      </c>
      <c r="W864" s="95">
        <v>19054</v>
      </c>
      <c r="X864" s="95">
        <v>17817</v>
      </c>
      <c r="Y864" s="95">
        <v>17704</v>
      </c>
      <c r="Z864" s="95">
        <v>16248</v>
      </c>
      <c r="AA864" s="95">
        <v>13358</v>
      </c>
      <c r="AB864" s="95">
        <v>9516</v>
      </c>
      <c r="AC864" s="95">
        <v>7230.9999999999991</v>
      </c>
      <c r="AD864" s="95">
        <v>8508</v>
      </c>
      <c r="AE864" s="23">
        <f t="shared" si="1655"/>
        <v>142615</v>
      </c>
      <c r="AF864">
        <f>VLOOKUP($C864,'Tech Pallet'!$A:$I,9,0)</f>
        <v>130</v>
      </c>
      <c r="AG864">
        <f>VLOOKUP($C864,'Tech Pallet'!$A:$H,8,0)</f>
        <v>2.8399999999999996E-3</v>
      </c>
      <c r="AH864" s="25">
        <f t="shared" si="1656"/>
        <v>0</v>
      </c>
      <c r="AI864" s="25">
        <f t="shared" si="1657"/>
        <v>142615</v>
      </c>
      <c r="AJ864" s="8">
        <f t="shared" si="1658"/>
        <v>0</v>
      </c>
      <c r="AK864" s="21">
        <f t="shared" si="1659"/>
        <v>0</v>
      </c>
      <c r="AL864" s="20">
        <f t="shared" si="1660"/>
        <v>1097.0384615384614</v>
      </c>
      <c r="AM864" s="21">
        <f t="shared" si="1661"/>
        <v>0</v>
      </c>
      <c r="AN864" s="21">
        <f t="shared" si="1662"/>
        <v>0</v>
      </c>
      <c r="AO864" s="21">
        <f t="shared" si="1663"/>
        <v>0</v>
      </c>
      <c r="AP864" s="21">
        <f t="shared" si="1664"/>
        <v>0</v>
      </c>
      <c r="AQ864" s="21">
        <f t="shared" si="1665"/>
        <v>0</v>
      </c>
      <c r="AR864" s="21">
        <f t="shared" si="1666"/>
        <v>0</v>
      </c>
      <c r="AS864" s="21">
        <f t="shared" si="1667"/>
        <v>0</v>
      </c>
      <c r="AT864" s="21">
        <f t="shared" si="1668"/>
        <v>0</v>
      </c>
      <c r="AU864" s="21">
        <f t="shared" si="1669"/>
        <v>0</v>
      </c>
      <c r="AV864" s="21">
        <f t="shared" si="1670"/>
        <v>0</v>
      </c>
      <c r="AW864" s="21">
        <f t="shared" si="1671"/>
        <v>0</v>
      </c>
      <c r="AX864" s="21">
        <f t="shared" si="1672"/>
        <v>0</v>
      </c>
      <c r="AY864" s="21">
        <f t="shared" si="1673"/>
        <v>36.353846153846156</v>
      </c>
      <c r="AZ864" s="21">
        <f t="shared" si="1674"/>
        <v>64.230769230769226</v>
      </c>
      <c r="BA864" s="21">
        <f t="shared" si="1675"/>
        <v>64.838461538461544</v>
      </c>
      <c r="BB864" s="21">
        <f t="shared" si="1676"/>
        <v>89.8</v>
      </c>
      <c r="BC864" s="21">
        <f t="shared" si="1677"/>
        <v>146.56923076923076</v>
      </c>
      <c r="BD864" s="21">
        <f t="shared" si="1678"/>
        <v>137.05384615384617</v>
      </c>
      <c r="BE864" s="21">
        <f t="shared" si="1679"/>
        <v>136.1846153846154</v>
      </c>
      <c r="BF864" s="21">
        <f t="shared" si="1680"/>
        <v>124.98461538461538</v>
      </c>
      <c r="BG864" s="21">
        <f t="shared" si="1681"/>
        <v>102.75384615384615</v>
      </c>
      <c r="BH864" s="21">
        <f t="shared" si="1682"/>
        <v>73.2</v>
      </c>
      <c r="BI864" s="21">
        <f t="shared" si="1683"/>
        <v>55.623076923076916</v>
      </c>
      <c r="BJ864" s="21">
        <f t="shared" si="1684"/>
        <v>65.446153846153848</v>
      </c>
      <c r="BK864" s="17">
        <f t="shared" si="1685"/>
        <v>0</v>
      </c>
      <c r="BL864" s="22">
        <f t="shared" si="1686"/>
        <v>0</v>
      </c>
      <c r="BM864" s="22">
        <f t="shared" si="1687"/>
        <v>405.02659999999997</v>
      </c>
      <c r="BN864" s="22">
        <f t="shared" si="1688"/>
        <v>0</v>
      </c>
      <c r="BO864" s="22">
        <f t="shared" si="1689"/>
        <v>0</v>
      </c>
      <c r="BP864" s="22">
        <f t="shared" si="1690"/>
        <v>0</v>
      </c>
      <c r="BQ864" s="22">
        <f t="shared" si="1691"/>
        <v>0</v>
      </c>
      <c r="BR864" s="22">
        <f t="shared" si="1692"/>
        <v>0</v>
      </c>
      <c r="BS864" s="22">
        <f t="shared" si="1693"/>
        <v>0</v>
      </c>
      <c r="BT864" s="22">
        <f t="shared" si="1694"/>
        <v>0</v>
      </c>
      <c r="BU864" s="22">
        <f t="shared" si="1695"/>
        <v>0</v>
      </c>
      <c r="BV864" s="22">
        <f t="shared" si="1696"/>
        <v>0</v>
      </c>
      <c r="BW864" s="22">
        <f t="shared" si="1697"/>
        <v>0</v>
      </c>
      <c r="BX864" s="22">
        <f t="shared" si="1698"/>
        <v>0</v>
      </c>
      <c r="BY864" s="22">
        <f t="shared" si="1699"/>
        <v>0</v>
      </c>
      <c r="BZ864" s="22">
        <f t="shared" si="1700"/>
        <v>13.421839999999998</v>
      </c>
      <c r="CA864" s="22">
        <f t="shared" si="1701"/>
        <v>23.713999999999999</v>
      </c>
      <c r="CB864" s="22">
        <f t="shared" si="1702"/>
        <v>23.938359999999996</v>
      </c>
      <c r="CC864" s="22">
        <f t="shared" si="1703"/>
        <v>33.154159999999997</v>
      </c>
      <c r="CD864" s="22">
        <f t="shared" si="1704"/>
        <v>54.113359999999993</v>
      </c>
      <c r="CE864" s="22">
        <f t="shared" si="1705"/>
        <v>50.600279999999991</v>
      </c>
      <c r="CF864" s="22">
        <f t="shared" si="1706"/>
        <v>50.279359999999997</v>
      </c>
      <c r="CG864" s="22">
        <f t="shared" si="1707"/>
        <v>46.144319999999993</v>
      </c>
      <c r="CH864" s="22">
        <f t="shared" si="1708"/>
        <v>37.936719999999994</v>
      </c>
      <c r="CI864" s="22">
        <f t="shared" si="1709"/>
        <v>27.025439999999996</v>
      </c>
      <c r="CJ864" s="22">
        <f t="shared" si="1710"/>
        <v>20.536039999999996</v>
      </c>
      <c r="CK864" s="22">
        <f t="shared" si="1711"/>
        <v>24.162719999999997</v>
      </c>
    </row>
    <row r="865" spans="1:89" x14ac:dyDescent="0.25">
      <c r="A865" t="str">
        <f>VLOOKUP($C865,'Tech Pallet'!$A:$J,10,0)</f>
        <v>NOV</v>
      </c>
      <c r="B865" s="30" t="str">
        <f>VLOOKUP(C865,'Tech Pallet'!A:I,3,0)</f>
        <v>Other</v>
      </c>
      <c r="C865" s="12">
        <f>VLOOKUP($D865,'DU -UCC'!B:C,2,0)</f>
        <v>64979101</v>
      </c>
      <c r="D865" s="94">
        <v>10840473400351</v>
      </c>
      <c r="E865" s="95" t="s">
        <v>555</v>
      </c>
      <c r="S865" s="95">
        <v>0</v>
      </c>
      <c r="T865" s="95">
        <v>0</v>
      </c>
      <c r="U865" s="95">
        <v>13829</v>
      </c>
      <c r="V865" s="95">
        <v>24686.000000000004</v>
      </c>
      <c r="W865" s="95">
        <v>36073.999999999993</v>
      </c>
      <c r="X865" s="95">
        <v>7886</v>
      </c>
      <c r="Y865" s="95">
        <v>8149.0000000000009</v>
      </c>
      <c r="Z865" s="95">
        <v>8149.0000000000009</v>
      </c>
      <c r="AA865" s="95">
        <v>7886</v>
      </c>
      <c r="AB865" s="95">
        <v>8149.0000000000009</v>
      </c>
      <c r="AC865" s="95">
        <v>7886</v>
      </c>
      <c r="AD865" s="95">
        <v>8149.0000000000009</v>
      </c>
      <c r="AE865" s="23">
        <f t="shared" si="1655"/>
        <v>130843</v>
      </c>
      <c r="AF865">
        <f>VLOOKUP($C865,'Tech Pallet'!$A:$I,9,0)</f>
        <v>392</v>
      </c>
      <c r="AG865">
        <f>VLOOKUP($C865,'Tech Pallet'!$A:$H,8,0)</f>
        <v>1.4399999999999999E-3</v>
      </c>
      <c r="AH865" s="25">
        <f t="shared" si="1656"/>
        <v>0</v>
      </c>
      <c r="AI865" s="25">
        <f t="shared" si="1657"/>
        <v>130843</v>
      </c>
      <c r="AJ865" s="8">
        <f t="shared" si="1658"/>
        <v>0</v>
      </c>
      <c r="AK865" s="21">
        <f t="shared" si="1659"/>
        <v>0</v>
      </c>
      <c r="AL865" s="20">
        <f t="shared" si="1660"/>
        <v>333.78316326530614</v>
      </c>
      <c r="AM865" s="21">
        <f t="shared" si="1661"/>
        <v>0</v>
      </c>
      <c r="AN865" s="21">
        <f t="shared" si="1662"/>
        <v>0</v>
      </c>
      <c r="AO865" s="21">
        <f t="shared" si="1663"/>
        <v>0</v>
      </c>
      <c r="AP865" s="21">
        <f t="shared" si="1664"/>
        <v>0</v>
      </c>
      <c r="AQ865" s="21">
        <f t="shared" si="1665"/>
        <v>0</v>
      </c>
      <c r="AR865" s="21">
        <f t="shared" si="1666"/>
        <v>0</v>
      </c>
      <c r="AS865" s="21">
        <f t="shared" si="1667"/>
        <v>0</v>
      </c>
      <c r="AT865" s="21">
        <f t="shared" si="1668"/>
        <v>0</v>
      </c>
      <c r="AU865" s="21">
        <f t="shared" si="1669"/>
        <v>0</v>
      </c>
      <c r="AV865" s="21">
        <f t="shared" si="1670"/>
        <v>0</v>
      </c>
      <c r="AW865" s="21">
        <f t="shared" si="1671"/>
        <v>0</v>
      </c>
      <c r="AX865" s="21">
        <f t="shared" si="1672"/>
        <v>0</v>
      </c>
      <c r="AY865" s="21">
        <f t="shared" si="1673"/>
        <v>0</v>
      </c>
      <c r="AZ865" s="21">
        <f t="shared" si="1674"/>
        <v>0</v>
      </c>
      <c r="BA865" s="21">
        <f t="shared" si="1675"/>
        <v>35.278061224489797</v>
      </c>
      <c r="BB865" s="21">
        <f t="shared" si="1676"/>
        <v>62.974489795918373</v>
      </c>
      <c r="BC865" s="21">
        <f t="shared" si="1677"/>
        <v>92.025510204081613</v>
      </c>
      <c r="BD865" s="21">
        <f t="shared" si="1678"/>
        <v>20.117346938775512</v>
      </c>
      <c r="BE865" s="21">
        <f t="shared" si="1679"/>
        <v>20.788265306122451</v>
      </c>
      <c r="BF865" s="21">
        <f t="shared" si="1680"/>
        <v>20.788265306122451</v>
      </c>
      <c r="BG865" s="21">
        <f t="shared" si="1681"/>
        <v>20.117346938775512</v>
      </c>
      <c r="BH865" s="21">
        <f t="shared" si="1682"/>
        <v>20.788265306122451</v>
      </c>
      <c r="BI865" s="21">
        <f t="shared" si="1683"/>
        <v>20.117346938775512</v>
      </c>
      <c r="BJ865" s="21">
        <f t="shared" si="1684"/>
        <v>20.788265306122451</v>
      </c>
      <c r="BK865" s="17">
        <f t="shared" si="1685"/>
        <v>0</v>
      </c>
      <c r="BL865" s="22">
        <f t="shared" si="1686"/>
        <v>0</v>
      </c>
      <c r="BM865" s="22">
        <f t="shared" si="1687"/>
        <v>188.41391999999999</v>
      </c>
      <c r="BN865" s="22">
        <f t="shared" si="1688"/>
        <v>0</v>
      </c>
      <c r="BO865" s="22">
        <f t="shared" si="1689"/>
        <v>0</v>
      </c>
      <c r="BP865" s="22">
        <f t="shared" si="1690"/>
        <v>0</v>
      </c>
      <c r="BQ865" s="22">
        <f t="shared" si="1691"/>
        <v>0</v>
      </c>
      <c r="BR865" s="22">
        <f t="shared" si="1692"/>
        <v>0</v>
      </c>
      <c r="BS865" s="22">
        <f t="shared" si="1693"/>
        <v>0</v>
      </c>
      <c r="BT865" s="22">
        <f t="shared" si="1694"/>
        <v>0</v>
      </c>
      <c r="BU865" s="22">
        <f t="shared" si="1695"/>
        <v>0</v>
      </c>
      <c r="BV865" s="22">
        <f t="shared" si="1696"/>
        <v>0</v>
      </c>
      <c r="BW865" s="22">
        <f t="shared" si="1697"/>
        <v>0</v>
      </c>
      <c r="BX865" s="22">
        <f t="shared" si="1698"/>
        <v>0</v>
      </c>
      <c r="BY865" s="22">
        <f t="shared" si="1699"/>
        <v>0</v>
      </c>
      <c r="BZ865" s="22">
        <f t="shared" si="1700"/>
        <v>0</v>
      </c>
      <c r="CA865" s="22">
        <f t="shared" si="1701"/>
        <v>0</v>
      </c>
      <c r="CB865" s="22">
        <f t="shared" si="1702"/>
        <v>19.91376</v>
      </c>
      <c r="CC865" s="22">
        <f t="shared" si="1703"/>
        <v>35.547840000000001</v>
      </c>
      <c r="CD865" s="22">
        <f t="shared" si="1704"/>
        <v>51.946559999999984</v>
      </c>
      <c r="CE865" s="22">
        <f t="shared" si="1705"/>
        <v>11.355839999999999</v>
      </c>
      <c r="CF865" s="22">
        <f t="shared" si="1706"/>
        <v>11.73456</v>
      </c>
      <c r="CG865" s="22">
        <f t="shared" si="1707"/>
        <v>11.73456</v>
      </c>
      <c r="CH865" s="22">
        <f t="shared" si="1708"/>
        <v>11.355839999999999</v>
      </c>
      <c r="CI865" s="22">
        <f t="shared" si="1709"/>
        <v>11.73456</v>
      </c>
      <c r="CJ865" s="22">
        <f t="shared" si="1710"/>
        <v>11.355839999999999</v>
      </c>
      <c r="CK865" s="22">
        <f t="shared" si="1711"/>
        <v>11.73456</v>
      </c>
    </row>
    <row r="866" spans="1:89" x14ac:dyDescent="0.25">
      <c r="A866" t="str">
        <f>VLOOKUP($C866,'Tech Pallet'!$A:$J,10,0)</f>
        <v>PIC</v>
      </c>
      <c r="B866" s="30" t="str">
        <f>VLOOKUP(C866,'Tech Pallet'!A:I,3,0)</f>
        <v>Sundaes</v>
      </c>
      <c r="C866" s="12">
        <f>VLOOKUP($D866,'DU -UCC'!B:C,2,0)</f>
        <v>64984153</v>
      </c>
      <c r="D866" s="94">
        <v>10076840004505</v>
      </c>
      <c r="E866" s="95" t="s">
        <v>561</v>
      </c>
      <c r="S866" s="95">
        <v>8350</v>
      </c>
      <c r="T866" s="95">
        <v>8226</v>
      </c>
      <c r="U866" s="95">
        <v>6257.3831604629577</v>
      </c>
      <c r="V866" s="95">
        <v>8914.1324986494838</v>
      </c>
      <c r="W866" s="95">
        <v>12064.057532546036</v>
      </c>
      <c r="X866" s="95">
        <v>12101.144524617606</v>
      </c>
      <c r="Y866" s="95">
        <v>11033.454464323011</v>
      </c>
      <c r="Z866" s="95">
        <v>11765.668275894572</v>
      </c>
      <c r="AA866" s="95">
        <v>10852.271649872218</v>
      </c>
      <c r="AB866" s="95">
        <v>10973.341033555924</v>
      </c>
      <c r="AC866" s="95">
        <v>9550.4435981456882</v>
      </c>
      <c r="AD866" s="95">
        <v>9980.4343493055567</v>
      </c>
      <c r="AE866" s="23">
        <f t="shared" si="1655"/>
        <v>120068.33108737305</v>
      </c>
      <c r="AF866">
        <f>VLOOKUP($C866,'Tech Pallet'!$A:$I,9,0)</f>
        <v>240</v>
      </c>
      <c r="AG866">
        <f>VLOOKUP($C866,'Tech Pallet'!$A:$H,8,0)</f>
        <v>3.4159999999999998E-3</v>
      </c>
      <c r="AH866" s="25">
        <f t="shared" si="1656"/>
        <v>0</v>
      </c>
      <c r="AI866" s="25">
        <f t="shared" si="1657"/>
        <v>120068.33108737305</v>
      </c>
      <c r="AJ866" s="8">
        <f t="shared" si="1658"/>
        <v>0</v>
      </c>
      <c r="AK866" s="21">
        <f t="shared" si="1659"/>
        <v>0</v>
      </c>
      <c r="AL866" s="20">
        <f t="shared" si="1660"/>
        <v>500.28471286405437</v>
      </c>
      <c r="AM866" s="21">
        <f t="shared" si="1661"/>
        <v>0</v>
      </c>
      <c r="AN866" s="21">
        <f t="shared" si="1662"/>
        <v>0</v>
      </c>
      <c r="AO866" s="21">
        <f t="shared" si="1663"/>
        <v>0</v>
      </c>
      <c r="AP866" s="21">
        <f t="shared" si="1664"/>
        <v>0</v>
      </c>
      <c r="AQ866" s="21">
        <f t="shared" si="1665"/>
        <v>0</v>
      </c>
      <c r="AR866" s="21">
        <f t="shared" si="1666"/>
        <v>0</v>
      </c>
      <c r="AS866" s="21">
        <f t="shared" si="1667"/>
        <v>0</v>
      </c>
      <c r="AT866" s="21">
        <f t="shared" si="1668"/>
        <v>0</v>
      </c>
      <c r="AU866" s="21">
        <f t="shared" si="1669"/>
        <v>0</v>
      </c>
      <c r="AV866" s="21">
        <f t="shared" si="1670"/>
        <v>0</v>
      </c>
      <c r="AW866" s="21">
        <f t="shared" si="1671"/>
        <v>0</v>
      </c>
      <c r="AX866" s="21">
        <f t="shared" si="1672"/>
        <v>0</v>
      </c>
      <c r="AY866" s="21">
        <f t="shared" si="1673"/>
        <v>34.791666666666664</v>
      </c>
      <c r="AZ866" s="21">
        <f t="shared" si="1674"/>
        <v>34.274999999999999</v>
      </c>
      <c r="BA866" s="21">
        <f t="shared" si="1675"/>
        <v>26.072429835262323</v>
      </c>
      <c r="BB866" s="21">
        <f t="shared" si="1676"/>
        <v>37.142218744372848</v>
      </c>
      <c r="BC866" s="21">
        <f t="shared" si="1677"/>
        <v>50.266906385608486</v>
      </c>
      <c r="BD866" s="21">
        <f t="shared" si="1678"/>
        <v>50.421435519240028</v>
      </c>
      <c r="BE866" s="21">
        <f t="shared" si="1679"/>
        <v>45.972726934679216</v>
      </c>
      <c r="BF866" s="21">
        <f t="shared" si="1680"/>
        <v>49.023617816227379</v>
      </c>
      <c r="BG866" s="21">
        <f t="shared" si="1681"/>
        <v>45.217798541134243</v>
      </c>
      <c r="BH866" s="21">
        <f t="shared" si="1682"/>
        <v>45.722254306483016</v>
      </c>
      <c r="BI866" s="21">
        <f t="shared" si="1683"/>
        <v>39.7935149922737</v>
      </c>
      <c r="BJ866" s="21">
        <f t="shared" si="1684"/>
        <v>41.585143122106487</v>
      </c>
      <c r="BK866" s="17">
        <f t="shared" si="1685"/>
        <v>0</v>
      </c>
      <c r="BL866" s="22">
        <f t="shared" si="1686"/>
        <v>0</v>
      </c>
      <c r="BM866" s="22">
        <f t="shared" si="1687"/>
        <v>410.15341899446634</v>
      </c>
      <c r="BN866" s="22">
        <f t="shared" si="1688"/>
        <v>0</v>
      </c>
      <c r="BO866" s="22">
        <f t="shared" si="1689"/>
        <v>0</v>
      </c>
      <c r="BP866" s="22">
        <f t="shared" si="1690"/>
        <v>0</v>
      </c>
      <c r="BQ866" s="22">
        <f t="shared" si="1691"/>
        <v>0</v>
      </c>
      <c r="BR866" s="22">
        <f t="shared" si="1692"/>
        <v>0</v>
      </c>
      <c r="BS866" s="22">
        <f t="shared" si="1693"/>
        <v>0</v>
      </c>
      <c r="BT866" s="22">
        <f t="shared" si="1694"/>
        <v>0</v>
      </c>
      <c r="BU866" s="22">
        <f t="shared" si="1695"/>
        <v>0</v>
      </c>
      <c r="BV866" s="22">
        <f t="shared" si="1696"/>
        <v>0</v>
      </c>
      <c r="BW866" s="22">
        <f t="shared" si="1697"/>
        <v>0</v>
      </c>
      <c r="BX866" s="22">
        <f t="shared" si="1698"/>
        <v>0</v>
      </c>
      <c r="BY866" s="22">
        <f t="shared" si="1699"/>
        <v>0</v>
      </c>
      <c r="BZ866" s="22">
        <f t="shared" si="1700"/>
        <v>28.523599999999998</v>
      </c>
      <c r="CA866" s="22">
        <f t="shared" si="1701"/>
        <v>28.100015999999997</v>
      </c>
      <c r="CB866" s="22">
        <f t="shared" si="1702"/>
        <v>21.375220876141462</v>
      </c>
      <c r="CC866" s="22">
        <f t="shared" si="1703"/>
        <v>30.450676615386634</v>
      </c>
      <c r="CD866" s="22">
        <f t="shared" si="1704"/>
        <v>41.210820531177255</v>
      </c>
      <c r="CE866" s="22">
        <f t="shared" si="1705"/>
        <v>41.33750969609374</v>
      </c>
      <c r="CF866" s="22">
        <f t="shared" si="1706"/>
        <v>37.690280450127403</v>
      </c>
      <c r="CG866" s="22">
        <f t="shared" si="1707"/>
        <v>40.191522830455852</v>
      </c>
      <c r="CH866" s="22">
        <f t="shared" si="1708"/>
        <v>37.071359955963494</v>
      </c>
      <c r="CI866" s="22">
        <f t="shared" si="1709"/>
        <v>37.484932970627035</v>
      </c>
      <c r="CJ866" s="22">
        <f t="shared" si="1710"/>
        <v>32.62431533126567</v>
      </c>
      <c r="CK866" s="22">
        <f t="shared" si="1711"/>
        <v>34.093163737227776</v>
      </c>
    </row>
    <row r="867" spans="1:89" x14ac:dyDescent="0.25">
      <c r="A867" t="str">
        <f>VLOOKUP($C867,'Tech Pallet'!$A:$J,10,0)</f>
        <v>NOV</v>
      </c>
      <c r="B867" s="30" t="str">
        <f>VLOOKUP(C867,'Tech Pallet'!A:I,3,0)</f>
        <v>MG Sticks</v>
      </c>
      <c r="C867" s="12">
        <f>VLOOKUP($D867,'DU -UCC'!B:C,2,0)</f>
        <v>64979407</v>
      </c>
      <c r="D867" s="94">
        <v>10077567004502</v>
      </c>
      <c r="E867" s="95" t="s">
        <v>556</v>
      </c>
      <c r="S867" s="95">
        <v>5356</v>
      </c>
      <c r="T867" s="95">
        <v>4983</v>
      </c>
      <c r="U867" s="95">
        <v>6452.5207582675048</v>
      </c>
      <c r="V867" s="95">
        <v>9545.1892290710584</v>
      </c>
      <c r="W867" s="95">
        <v>13421.198202079813</v>
      </c>
      <c r="X867" s="95">
        <v>12298.288387696744</v>
      </c>
      <c r="Y867" s="95">
        <v>13265.008901304474</v>
      </c>
      <c r="Z867" s="95">
        <v>12592.425132195105</v>
      </c>
      <c r="AA867" s="95">
        <v>12363.611275722384</v>
      </c>
      <c r="AB867" s="95">
        <v>9976.6556490290786</v>
      </c>
      <c r="AC867" s="95">
        <v>8104.6437149953563</v>
      </c>
      <c r="AD867" s="95">
        <v>8185.5290415290474</v>
      </c>
      <c r="AE867" s="23">
        <f t="shared" si="1655"/>
        <v>116544.07029189057</v>
      </c>
      <c r="AF867">
        <f>VLOOKUP($C867,'Tech Pallet'!$A:$I,9,0)</f>
        <v>143</v>
      </c>
      <c r="AG867">
        <f>VLOOKUP($C867,'Tech Pallet'!$A:$H,8,0)</f>
        <v>4.2560000000000002E-3</v>
      </c>
      <c r="AH867" s="25">
        <f t="shared" si="1656"/>
        <v>0</v>
      </c>
      <c r="AI867" s="25">
        <f t="shared" si="1657"/>
        <v>116544.07029189057</v>
      </c>
      <c r="AJ867" s="8">
        <f t="shared" si="1658"/>
        <v>0</v>
      </c>
      <c r="AK867" s="21">
        <f t="shared" si="1659"/>
        <v>0</v>
      </c>
      <c r="AL867" s="20">
        <f t="shared" si="1660"/>
        <v>814.99349854468937</v>
      </c>
      <c r="AM867" s="21">
        <f t="shared" si="1661"/>
        <v>0</v>
      </c>
      <c r="AN867" s="21">
        <f t="shared" si="1662"/>
        <v>0</v>
      </c>
      <c r="AO867" s="21">
        <f t="shared" si="1663"/>
        <v>0</v>
      </c>
      <c r="AP867" s="21">
        <f t="shared" si="1664"/>
        <v>0</v>
      </c>
      <c r="AQ867" s="21">
        <f t="shared" si="1665"/>
        <v>0</v>
      </c>
      <c r="AR867" s="21">
        <f t="shared" si="1666"/>
        <v>0</v>
      </c>
      <c r="AS867" s="21">
        <f t="shared" si="1667"/>
        <v>0</v>
      </c>
      <c r="AT867" s="21">
        <f t="shared" si="1668"/>
        <v>0</v>
      </c>
      <c r="AU867" s="21">
        <f t="shared" si="1669"/>
        <v>0</v>
      </c>
      <c r="AV867" s="21">
        <f t="shared" si="1670"/>
        <v>0</v>
      </c>
      <c r="AW867" s="21">
        <f t="shared" si="1671"/>
        <v>0</v>
      </c>
      <c r="AX867" s="21">
        <f t="shared" si="1672"/>
        <v>0</v>
      </c>
      <c r="AY867" s="21">
        <f t="shared" si="1673"/>
        <v>37.454545454545453</v>
      </c>
      <c r="AZ867" s="21">
        <f t="shared" si="1674"/>
        <v>34.846153846153847</v>
      </c>
      <c r="BA867" s="21">
        <f t="shared" si="1675"/>
        <v>45.122522785087448</v>
      </c>
      <c r="BB867" s="21">
        <f t="shared" si="1676"/>
        <v>66.749575028468939</v>
      </c>
      <c r="BC867" s="21">
        <f t="shared" si="1677"/>
        <v>93.854532881677017</v>
      </c>
      <c r="BD867" s="21">
        <f t="shared" si="1678"/>
        <v>86.002016697180025</v>
      </c>
      <c r="BE867" s="21">
        <f t="shared" si="1679"/>
        <v>92.7623000091222</v>
      </c>
      <c r="BF867" s="21">
        <f t="shared" si="1680"/>
        <v>88.058917008357383</v>
      </c>
      <c r="BG867" s="21">
        <f t="shared" si="1681"/>
        <v>86.458820109946743</v>
      </c>
      <c r="BH867" s="21">
        <f t="shared" si="1682"/>
        <v>69.766822720483063</v>
      </c>
      <c r="BI867" s="21">
        <f t="shared" si="1683"/>
        <v>56.675830174792701</v>
      </c>
      <c r="BJ867" s="21">
        <f t="shared" si="1684"/>
        <v>57.241461828874456</v>
      </c>
      <c r="BK867" s="17">
        <f t="shared" si="1685"/>
        <v>0</v>
      </c>
      <c r="BL867" s="22">
        <f t="shared" si="1686"/>
        <v>0</v>
      </c>
      <c r="BM867" s="22">
        <f t="shared" si="1687"/>
        <v>496.01156316228634</v>
      </c>
      <c r="BN867" s="22">
        <f t="shared" si="1688"/>
        <v>0</v>
      </c>
      <c r="BO867" s="22">
        <f t="shared" si="1689"/>
        <v>0</v>
      </c>
      <c r="BP867" s="22">
        <f t="shared" si="1690"/>
        <v>0</v>
      </c>
      <c r="BQ867" s="22">
        <f t="shared" si="1691"/>
        <v>0</v>
      </c>
      <c r="BR867" s="22">
        <f t="shared" si="1692"/>
        <v>0</v>
      </c>
      <c r="BS867" s="22">
        <f t="shared" si="1693"/>
        <v>0</v>
      </c>
      <c r="BT867" s="22">
        <f t="shared" si="1694"/>
        <v>0</v>
      </c>
      <c r="BU867" s="22">
        <f t="shared" si="1695"/>
        <v>0</v>
      </c>
      <c r="BV867" s="22">
        <f t="shared" si="1696"/>
        <v>0</v>
      </c>
      <c r="BW867" s="22">
        <f t="shared" si="1697"/>
        <v>0</v>
      </c>
      <c r="BX867" s="22">
        <f t="shared" si="1698"/>
        <v>0</v>
      </c>
      <c r="BY867" s="22">
        <f t="shared" si="1699"/>
        <v>0</v>
      </c>
      <c r="BZ867" s="22">
        <f t="shared" si="1700"/>
        <v>22.795136000000003</v>
      </c>
      <c r="CA867" s="22">
        <f t="shared" si="1701"/>
        <v>21.207648000000002</v>
      </c>
      <c r="CB867" s="22">
        <f t="shared" si="1702"/>
        <v>27.4619283471865</v>
      </c>
      <c r="CC867" s="22">
        <f t="shared" si="1703"/>
        <v>40.624325358926427</v>
      </c>
      <c r="CD867" s="22">
        <f t="shared" si="1704"/>
        <v>57.120619548051685</v>
      </c>
      <c r="CE867" s="22">
        <f t="shared" si="1705"/>
        <v>52.34151537803735</v>
      </c>
      <c r="CF867" s="22">
        <f t="shared" si="1706"/>
        <v>56.45587788395185</v>
      </c>
      <c r="CG867" s="22">
        <f t="shared" si="1707"/>
        <v>53.593361362622367</v>
      </c>
      <c r="CH867" s="22">
        <f t="shared" si="1708"/>
        <v>52.619529589474467</v>
      </c>
      <c r="CI867" s="22">
        <f t="shared" si="1709"/>
        <v>42.460646442267759</v>
      </c>
      <c r="CJ867" s="22">
        <f t="shared" si="1710"/>
        <v>34.493363651020239</v>
      </c>
      <c r="CK867" s="22">
        <f t="shared" si="1711"/>
        <v>34.837611600747628</v>
      </c>
    </row>
    <row r="868" spans="1:89" x14ac:dyDescent="0.25">
      <c r="A868" t="str">
        <f>VLOOKUP($C868,'Tech Pallet'!$A:$J,10,0)</f>
        <v>NOV</v>
      </c>
      <c r="B868" s="30" t="str">
        <f>VLOOKUP(C868,'Tech Pallet'!A:I,3,0)</f>
        <v>Other</v>
      </c>
      <c r="C868" s="12">
        <f>VLOOKUP($D868,'DU -UCC'!B:C,2,0)</f>
        <v>65089667</v>
      </c>
      <c r="D868" s="94">
        <v>10077567004564</v>
      </c>
      <c r="E868" s="95" t="s">
        <v>557</v>
      </c>
      <c r="S868" s="95">
        <v>4200</v>
      </c>
      <c r="T868" s="95">
        <v>7200</v>
      </c>
      <c r="U868" s="95">
        <v>10357</v>
      </c>
      <c r="V868" s="95">
        <v>7834</v>
      </c>
      <c r="W868" s="95">
        <v>6516</v>
      </c>
      <c r="X868" s="95">
        <v>9299</v>
      </c>
      <c r="Y868" s="95">
        <v>24767</v>
      </c>
      <c r="Z868" s="95">
        <v>15286</v>
      </c>
      <c r="AA868" s="95">
        <v>8580</v>
      </c>
      <c r="AB868" s="95">
        <v>6930</v>
      </c>
      <c r="AC868" s="95">
        <v>6420</v>
      </c>
      <c r="AD868" s="95">
        <v>5790</v>
      </c>
      <c r="AE868" s="23">
        <f t="shared" si="1655"/>
        <v>113179</v>
      </c>
      <c r="AF868">
        <f>VLOOKUP($C868,'Tech Pallet'!$A:$I,9,0)</f>
        <v>150</v>
      </c>
      <c r="AG868">
        <f>VLOOKUP($C868,'Tech Pallet'!$A:$H,8,0)</f>
        <v>8.8999999999999995E-5</v>
      </c>
      <c r="AH868" s="25">
        <f t="shared" si="1656"/>
        <v>0</v>
      </c>
      <c r="AI868" s="25">
        <f t="shared" si="1657"/>
        <v>113179</v>
      </c>
      <c r="AJ868" s="8">
        <f t="shared" si="1658"/>
        <v>0</v>
      </c>
      <c r="AK868" s="21">
        <f t="shared" si="1659"/>
        <v>0</v>
      </c>
      <c r="AL868" s="20">
        <f t="shared" si="1660"/>
        <v>754.52666666666664</v>
      </c>
      <c r="AM868" s="21">
        <f t="shared" si="1661"/>
        <v>0</v>
      </c>
      <c r="AN868" s="21">
        <f t="shared" si="1662"/>
        <v>0</v>
      </c>
      <c r="AO868" s="21">
        <f t="shared" si="1663"/>
        <v>0</v>
      </c>
      <c r="AP868" s="21">
        <f t="shared" si="1664"/>
        <v>0</v>
      </c>
      <c r="AQ868" s="21">
        <f t="shared" si="1665"/>
        <v>0</v>
      </c>
      <c r="AR868" s="21">
        <f t="shared" si="1666"/>
        <v>0</v>
      </c>
      <c r="AS868" s="21">
        <f t="shared" si="1667"/>
        <v>0</v>
      </c>
      <c r="AT868" s="21">
        <f t="shared" si="1668"/>
        <v>0</v>
      </c>
      <c r="AU868" s="21">
        <f t="shared" si="1669"/>
        <v>0</v>
      </c>
      <c r="AV868" s="21">
        <f t="shared" si="1670"/>
        <v>0</v>
      </c>
      <c r="AW868" s="21">
        <f t="shared" si="1671"/>
        <v>0</v>
      </c>
      <c r="AX868" s="21">
        <f t="shared" si="1672"/>
        <v>0</v>
      </c>
      <c r="AY868" s="21">
        <f t="shared" si="1673"/>
        <v>28</v>
      </c>
      <c r="AZ868" s="21">
        <f t="shared" si="1674"/>
        <v>48</v>
      </c>
      <c r="BA868" s="21">
        <f t="shared" si="1675"/>
        <v>69.046666666666667</v>
      </c>
      <c r="BB868" s="21">
        <f t="shared" si="1676"/>
        <v>52.226666666666667</v>
      </c>
      <c r="BC868" s="21">
        <f t="shared" si="1677"/>
        <v>43.44</v>
      </c>
      <c r="BD868" s="21">
        <f t="shared" si="1678"/>
        <v>61.993333333333332</v>
      </c>
      <c r="BE868" s="21">
        <f t="shared" si="1679"/>
        <v>165.11333333333334</v>
      </c>
      <c r="BF868" s="21">
        <f t="shared" si="1680"/>
        <v>101.90666666666667</v>
      </c>
      <c r="BG868" s="21">
        <f t="shared" si="1681"/>
        <v>57.2</v>
      </c>
      <c r="BH868" s="21">
        <f t="shared" si="1682"/>
        <v>46.2</v>
      </c>
      <c r="BI868" s="21">
        <f t="shared" si="1683"/>
        <v>42.8</v>
      </c>
      <c r="BJ868" s="21">
        <f t="shared" si="1684"/>
        <v>38.6</v>
      </c>
      <c r="BK868" s="17">
        <f t="shared" si="1685"/>
        <v>0</v>
      </c>
      <c r="BL868" s="22">
        <f t="shared" si="1686"/>
        <v>0</v>
      </c>
      <c r="BM868" s="22">
        <f t="shared" si="1687"/>
        <v>10.072930999999999</v>
      </c>
      <c r="BN868" s="22">
        <f t="shared" si="1688"/>
        <v>0</v>
      </c>
      <c r="BO868" s="22">
        <f t="shared" si="1689"/>
        <v>0</v>
      </c>
      <c r="BP868" s="22">
        <f t="shared" si="1690"/>
        <v>0</v>
      </c>
      <c r="BQ868" s="22">
        <f t="shared" si="1691"/>
        <v>0</v>
      </c>
      <c r="BR868" s="22">
        <f t="shared" si="1692"/>
        <v>0</v>
      </c>
      <c r="BS868" s="22">
        <f t="shared" si="1693"/>
        <v>0</v>
      </c>
      <c r="BT868" s="22">
        <f t="shared" si="1694"/>
        <v>0</v>
      </c>
      <c r="BU868" s="22">
        <f t="shared" si="1695"/>
        <v>0</v>
      </c>
      <c r="BV868" s="22">
        <f t="shared" si="1696"/>
        <v>0</v>
      </c>
      <c r="BW868" s="22">
        <f t="shared" si="1697"/>
        <v>0</v>
      </c>
      <c r="BX868" s="22">
        <f t="shared" si="1698"/>
        <v>0</v>
      </c>
      <c r="BY868" s="22">
        <f t="shared" si="1699"/>
        <v>0</v>
      </c>
      <c r="BZ868" s="22">
        <f t="shared" si="1700"/>
        <v>0.37379999999999997</v>
      </c>
      <c r="CA868" s="22">
        <f t="shared" si="1701"/>
        <v>0.64079999999999993</v>
      </c>
      <c r="CB868" s="22">
        <f t="shared" si="1702"/>
        <v>0.92177299999999995</v>
      </c>
      <c r="CC868" s="22">
        <f t="shared" si="1703"/>
        <v>0.69722600000000001</v>
      </c>
      <c r="CD868" s="22">
        <f t="shared" si="1704"/>
        <v>0.579924</v>
      </c>
      <c r="CE868" s="22">
        <f t="shared" si="1705"/>
        <v>0.82761099999999999</v>
      </c>
      <c r="CF868" s="22">
        <f t="shared" si="1706"/>
        <v>2.2042630000000001</v>
      </c>
      <c r="CG868" s="22">
        <f t="shared" si="1707"/>
        <v>1.3604539999999998</v>
      </c>
      <c r="CH868" s="22">
        <f t="shared" si="1708"/>
        <v>0.76361999999999997</v>
      </c>
      <c r="CI868" s="22">
        <f t="shared" si="1709"/>
        <v>0.61676999999999993</v>
      </c>
      <c r="CJ868" s="22">
        <f t="shared" si="1710"/>
        <v>0.57138</v>
      </c>
      <c r="CK868" s="22">
        <f t="shared" si="1711"/>
        <v>0.51530999999999993</v>
      </c>
    </row>
    <row r="869" spans="1:89" x14ac:dyDescent="0.25">
      <c r="A869" t="str">
        <f>VLOOKUP($C869,'Tech Pallet'!$A:$J,10,0)</f>
        <v>PIC</v>
      </c>
      <c r="B869" s="30" t="str">
        <f>VLOOKUP(C869,'Tech Pallet'!A:I,3,0)</f>
        <v>SP1</v>
      </c>
      <c r="C869" s="12">
        <f>VLOOKUP($D869,'DU -UCC'!B:C,2,0)</f>
        <v>64898310</v>
      </c>
      <c r="D869" s="94">
        <v>10077567004403</v>
      </c>
      <c r="E869" s="95" t="s">
        <v>568</v>
      </c>
      <c r="S869" s="95">
        <v>630</v>
      </c>
      <c r="T869" s="95">
        <v>1320</v>
      </c>
      <c r="U869" s="95">
        <v>13518</v>
      </c>
      <c r="V869" s="95">
        <v>17980.514019999999</v>
      </c>
      <c r="W869" s="95">
        <v>18590.24785</v>
      </c>
      <c r="X869" s="95">
        <v>18093.241450000001</v>
      </c>
      <c r="Y869" s="95">
        <v>17211.378349999999</v>
      </c>
      <c r="Z869" s="95">
        <v>16753.105309999999</v>
      </c>
      <c r="AA869" s="95">
        <v>14818.06322</v>
      </c>
      <c r="AB869" s="95">
        <v>14971.158750000001</v>
      </c>
      <c r="AC869" s="95">
        <v>15953.878989999999</v>
      </c>
      <c r="AD869" s="95">
        <v>16583.99152</v>
      </c>
      <c r="AE869" s="23">
        <f t="shared" si="1655"/>
        <v>166423.57946000001</v>
      </c>
      <c r="AF869">
        <f>VLOOKUP($C869,'Tech Pallet'!$A:$I,9,0)</f>
        <v>240</v>
      </c>
      <c r="AG869">
        <f>VLOOKUP($C869,'Tech Pallet'!$A:$H,8,0)</f>
        <v>3.7839999999999996E-3</v>
      </c>
      <c r="AH869" s="25">
        <f t="shared" si="1656"/>
        <v>0</v>
      </c>
      <c r="AI869" s="25">
        <f t="shared" si="1657"/>
        <v>166423.57946000001</v>
      </c>
      <c r="AJ869" s="8">
        <f t="shared" si="1658"/>
        <v>0</v>
      </c>
      <c r="AK869" s="21">
        <f t="shared" si="1659"/>
        <v>0</v>
      </c>
      <c r="AL869" s="20">
        <f t="shared" si="1660"/>
        <v>693.43158108333341</v>
      </c>
      <c r="AM869" s="21">
        <f t="shared" si="1661"/>
        <v>0</v>
      </c>
      <c r="AN869" s="21">
        <f t="shared" si="1662"/>
        <v>0</v>
      </c>
      <c r="AO869" s="21">
        <f t="shared" si="1663"/>
        <v>0</v>
      </c>
      <c r="AP869" s="21">
        <f t="shared" si="1664"/>
        <v>0</v>
      </c>
      <c r="AQ869" s="21">
        <f t="shared" si="1665"/>
        <v>0</v>
      </c>
      <c r="AR869" s="21">
        <f t="shared" si="1666"/>
        <v>0</v>
      </c>
      <c r="AS869" s="21">
        <f t="shared" si="1667"/>
        <v>0</v>
      </c>
      <c r="AT869" s="21">
        <f t="shared" si="1668"/>
        <v>0</v>
      </c>
      <c r="AU869" s="21">
        <f t="shared" si="1669"/>
        <v>0</v>
      </c>
      <c r="AV869" s="21">
        <f t="shared" si="1670"/>
        <v>0</v>
      </c>
      <c r="AW869" s="21">
        <f t="shared" si="1671"/>
        <v>0</v>
      </c>
      <c r="AX869" s="21">
        <f t="shared" si="1672"/>
        <v>0</v>
      </c>
      <c r="AY869" s="21">
        <f t="shared" si="1673"/>
        <v>2.625</v>
      </c>
      <c r="AZ869" s="21">
        <f t="shared" si="1674"/>
        <v>5.5</v>
      </c>
      <c r="BA869" s="21">
        <f t="shared" si="1675"/>
        <v>56.325000000000003</v>
      </c>
      <c r="BB869" s="21">
        <f t="shared" si="1676"/>
        <v>74.918808416666664</v>
      </c>
      <c r="BC869" s="21">
        <f t="shared" si="1677"/>
        <v>77.459366041666669</v>
      </c>
      <c r="BD869" s="21">
        <f t="shared" si="1678"/>
        <v>75.388506041666673</v>
      </c>
      <c r="BE869" s="21">
        <f t="shared" si="1679"/>
        <v>71.714076458333324</v>
      </c>
      <c r="BF869" s="21">
        <f t="shared" si="1680"/>
        <v>69.804605458333327</v>
      </c>
      <c r="BG869" s="21">
        <f t="shared" si="1681"/>
        <v>61.741930083333337</v>
      </c>
      <c r="BH869" s="21">
        <f t="shared" si="1682"/>
        <v>62.379828125000003</v>
      </c>
      <c r="BI869" s="21">
        <f t="shared" si="1683"/>
        <v>66.474495791666669</v>
      </c>
      <c r="BJ869" s="21">
        <f t="shared" si="1684"/>
        <v>69.099964666666665</v>
      </c>
      <c r="BK869" s="17">
        <f t="shared" si="1685"/>
        <v>0</v>
      </c>
      <c r="BL869" s="22">
        <f t="shared" si="1686"/>
        <v>0</v>
      </c>
      <c r="BM869" s="22">
        <f t="shared" si="1687"/>
        <v>629.74682467664002</v>
      </c>
      <c r="BN869" s="22">
        <f t="shared" si="1688"/>
        <v>0</v>
      </c>
      <c r="BO869" s="22">
        <f t="shared" si="1689"/>
        <v>0</v>
      </c>
      <c r="BP869" s="22">
        <f t="shared" si="1690"/>
        <v>0</v>
      </c>
      <c r="BQ869" s="22">
        <f t="shared" si="1691"/>
        <v>0</v>
      </c>
      <c r="BR869" s="22">
        <f t="shared" si="1692"/>
        <v>0</v>
      </c>
      <c r="BS869" s="22">
        <f t="shared" si="1693"/>
        <v>0</v>
      </c>
      <c r="BT869" s="22">
        <f t="shared" si="1694"/>
        <v>0</v>
      </c>
      <c r="BU869" s="22">
        <f t="shared" si="1695"/>
        <v>0</v>
      </c>
      <c r="BV869" s="22">
        <f t="shared" si="1696"/>
        <v>0</v>
      </c>
      <c r="BW869" s="22">
        <f t="shared" si="1697"/>
        <v>0</v>
      </c>
      <c r="BX869" s="22">
        <f t="shared" si="1698"/>
        <v>0</v>
      </c>
      <c r="BY869" s="22">
        <f t="shared" si="1699"/>
        <v>0</v>
      </c>
      <c r="BZ869" s="22">
        <f t="shared" si="1700"/>
        <v>2.3839199999999998</v>
      </c>
      <c r="CA869" s="22">
        <f t="shared" si="1701"/>
        <v>4.9948799999999993</v>
      </c>
      <c r="CB869" s="22">
        <f t="shared" si="1702"/>
        <v>51.152111999999995</v>
      </c>
      <c r="CC869" s="22">
        <f t="shared" si="1703"/>
        <v>68.038265051679986</v>
      </c>
      <c r="CD869" s="22">
        <f t="shared" si="1704"/>
        <v>70.345497864399988</v>
      </c>
      <c r="CE869" s="22">
        <f t="shared" si="1705"/>
        <v>68.464825646799994</v>
      </c>
      <c r="CF869" s="22">
        <f t="shared" si="1706"/>
        <v>65.127855676399989</v>
      </c>
      <c r="CG869" s="22">
        <f t="shared" si="1707"/>
        <v>63.393750493039988</v>
      </c>
      <c r="CH869" s="22">
        <f t="shared" si="1708"/>
        <v>56.071551224479997</v>
      </c>
      <c r="CI869" s="22">
        <f t="shared" si="1709"/>
        <v>56.650864709999993</v>
      </c>
      <c r="CJ869" s="22">
        <f t="shared" si="1710"/>
        <v>60.369478098159988</v>
      </c>
      <c r="CK869" s="22">
        <f t="shared" si="1711"/>
        <v>62.753823911679994</v>
      </c>
    </row>
    <row r="870" spans="1:89" x14ac:dyDescent="0.25">
      <c r="A870" t="str">
        <f>VLOOKUP($C870,'Tech Pallet'!$A:$J,10,0)</f>
        <v>NOV</v>
      </c>
      <c r="B870" s="30" t="str">
        <f>VLOOKUP(C870,'Tech Pallet'!A:I,3,0)</f>
        <v>PG</v>
      </c>
      <c r="C870" s="12">
        <f>VLOOKUP($D870,'DU -UCC'!B:C,2,0)</f>
        <v>65490430</v>
      </c>
      <c r="D870" s="94">
        <v>10840473400559</v>
      </c>
      <c r="E870" s="95" t="s">
        <v>488</v>
      </c>
      <c r="S870" s="95">
        <v>0</v>
      </c>
      <c r="T870" s="95">
        <v>0</v>
      </c>
      <c r="U870" s="95">
        <v>9000</v>
      </c>
      <c r="V870" s="95">
        <v>5463</v>
      </c>
      <c r="W870" s="95">
        <v>10603</v>
      </c>
      <c r="X870" s="95">
        <v>15567</v>
      </c>
      <c r="Y870" s="95">
        <v>15747</v>
      </c>
      <c r="Z870" s="95">
        <v>13985</v>
      </c>
      <c r="AA870" s="95">
        <v>9588</v>
      </c>
      <c r="AB870" s="95">
        <v>6928</v>
      </c>
      <c r="AC870" s="95">
        <v>5786</v>
      </c>
      <c r="AD870" s="95">
        <v>4028</v>
      </c>
      <c r="AE870" s="23">
        <f t="shared" si="1655"/>
        <v>96695</v>
      </c>
      <c r="AF870">
        <f>VLOOKUP($C870,'Tech Pallet'!$A:$I,9,0)</f>
        <v>200</v>
      </c>
      <c r="AG870">
        <f>VLOOKUP($C870,'Tech Pallet'!$A:$H,8,0)</f>
        <v>1.5608888888888888E-3</v>
      </c>
      <c r="AH870" s="25">
        <f t="shared" si="1656"/>
        <v>0</v>
      </c>
      <c r="AI870" s="25">
        <f t="shared" si="1657"/>
        <v>96695</v>
      </c>
      <c r="AJ870" s="8">
        <f t="shared" si="1658"/>
        <v>0</v>
      </c>
      <c r="AK870" s="21">
        <f t="shared" si="1659"/>
        <v>0</v>
      </c>
      <c r="AL870" s="20">
        <f t="shared" si="1660"/>
        <v>483.47500000000002</v>
      </c>
      <c r="AM870" s="21">
        <f t="shared" si="1661"/>
        <v>0</v>
      </c>
      <c r="AN870" s="21">
        <f t="shared" si="1662"/>
        <v>0</v>
      </c>
      <c r="AO870" s="21">
        <f t="shared" si="1663"/>
        <v>0</v>
      </c>
      <c r="AP870" s="21">
        <f t="shared" si="1664"/>
        <v>0</v>
      </c>
      <c r="AQ870" s="21">
        <f t="shared" si="1665"/>
        <v>0</v>
      </c>
      <c r="AR870" s="21">
        <f t="shared" si="1666"/>
        <v>0</v>
      </c>
      <c r="AS870" s="21">
        <f t="shared" si="1667"/>
        <v>0</v>
      </c>
      <c r="AT870" s="21">
        <f t="shared" si="1668"/>
        <v>0</v>
      </c>
      <c r="AU870" s="21">
        <f t="shared" si="1669"/>
        <v>0</v>
      </c>
      <c r="AV870" s="21">
        <f t="shared" si="1670"/>
        <v>0</v>
      </c>
      <c r="AW870" s="21">
        <f t="shared" si="1671"/>
        <v>0</v>
      </c>
      <c r="AX870" s="21">
        <f t="shared" si="1672"/>
        <v>0</v>
      </c>
      <c r="AY870" s="21">
        <f t="shared" si="1673"/>
        <v>0</v>
      </c>
      <c r="AZ870" s="21">
        <f t="shared" si="1674"/>
        <v>0</v>
      </c>
      <c r="BA870" s="21">
        <f t="shared" si="1675"/>
        <v>45</v>
      </c>
      <c r="BB870" s="21">
        <f t="shared" si="1676"/>
        <v>27.315000000000001</v>
      </c>
      <c r="BC870" s="21">
        <f t="shared" si="1677"/>
        <v>53.015000000000001</v>
      </c>
      <c r="BD870" s="21">
        <f t="shared" si="1678"/>
        <v>77.834999999999994</v>
      </c>
      <c r="BE870" s="21">
        <f t="shared" si="1679"/>
        <v>78.734999999999999</v>
      </c>
      <c r="BF870" s="21">
        <f t="shared" si="1680"/>
        <v>69.924999999999997</v>
      </c>
      <c r="BG870" s="21">
        <f t="shared" si="1681"/>
        <v>47.94</v>
      </c>
      <c r="BH870" s="21">
        <f t="shared" si="1682"/>
        <v>34.64</v>
      </c>
      <c r="BI870" s="21">
        <f t="shared" si="1683"/>
        <v>28.93</v>
      </c>
      <c r="BJ870" s="21">
        <f t="shared" si="1684"/>
        <v>20.14</v>
      </c>
      <c r="BK870" s="17">
        <f t="shared" si="1685"/>
        <v>0</v>
      </c>
      <c r="BL870" s="22">
        <f t="shared" si="1686"/>
        <v>0</v>
      </c>
      <c r="BM870" s="22">
        <f t="shared" si="1687"/>
        <v>150.93015111111109</v>
      </c>
      <c r="BN870" s="22">
        <f t="shared" si="1688"/>
        <v>0</v>
      </c>
      <c r="BO870" s="22">
        <f t="shared" si="1689"/>
        <v>0</v>
      </c>
      <c r="BP870" s="22">
        <f t="shared" si="1690"/>
        <v>0</v>
      </c>
      <c r="BQ870" s="22">
        <f t="shared" si="1691"/>
        <v>0</v>
      </c>
      <c r="BR870" s="22">
        <f t="shared" si="1692"/>
        <v>0</v>
      </c>
      <c r="BS870" s="22">
        <f t="shared" si="1693"/>
        <v>0</v>
      </c>
      <c r="BT870" s="22">
        <f t="shared" si="1694"/>
        <v>0</v>
      </c>
      <c r="BU870" s="22">
        <f t="shared" si="1695"/>
        <v>0</v>
      </c>
      <c r="BV870" s="22">
        <f t="shared" si="1696"/>
        <v>0</v>
      </c>
      <c r="BW870" s="22">
        <f t="shared" si="1697"/>
        <v>0</v>
      </c>
      <c r="BX870" s="22">
        <f t="shared" si="1698"/>
        <v>0</v>
      </c>
      <c r="BY870" s="22">
        <f t="shared" si="1699"/>
        <v>0</v>
      </c>
      <c r="BZ870" s="22">
        <f t="shared" si="1700"/>
        <v>0</v>
      </c>
      <c r="CA870" s="22">
        <f t="shared" si="1701"/>
        <v>0</v>
      </c>
      <c r="CB870" s="22">
        <f t="shared" si="1702"/>
        <v>14.047999999999998</v>
      </c>
      <c r="CC870" s="22">
        <f t="shared" si="1703"/>
        <v>8.5271359999999987</v>
      </c>
      <c r="CD870" s="22">
        <f t="shared" si="1704"/>
        <v>16.550104888888889</v>
      </c>
      <c r="CE870" s="22">
        <f t="shared" si="1705"/>
        <v>24.298357333333332</v>
      </c>
      <c r="CF870" s="22">
        <f t="shared" si="1706"/>
        <v>24.579317333333332</v>
      </c>
      <c r="CG870" s="22">
        <f t="shared" si="1707"/>
        <v>21.82903111111111</v>
      </c>
      <c r="CH870" s="22">
        <f t="shared" si="1708"/>
        <v>14.965802666666665</v>
      </c>
      <c r="CI870" s="22">
        <f t="shared" si="1709"/>
        <v>10.813838222222222</v>
      </c>
      <c r="CJ870" s="22">
        <f t="shared" si="1710"/>
        <v>9.0313031111111108</v>
      </c>
      <c r="CK870" s="22">
        <f t="shared" si="1711"/>
        <v>6.2872604444444438</v>
      </c>
    </row>
    <row r="871" spans="1:89" x14ac:dyDescent="0.25">
      <c r="A871" t="str">
        <f>VLOOKUP($C871,'Tech Pallet'!$A:$J,10,0)</f>
        <v>PIC</v>
      </c>
      <c r="B871" s="30" t="str">
        <f>VLOOKUP(C871,'Tech Pallet'!A:I,3,0)</f>
        <v>PTS</v>
      </c>
      <c r="C871" s="12">
        <f>VLOOKUP($D871,'DU -UCC'!B:C,2,0)</f>
        <v>65459033</v>
      </c>
      <c r="D871" s="94">
        <v>10077567004793</v>
      </c>
      <c r="E871" s="95" t="s">
        <v>549</v>
      </c>
      <c r="S871" s="95">
        <v>0</v>
      </c>
      <c r="T871" s="95">
        <v>1980</v>
      </c>
      <c r="U871" s="95">
        <v>11379</v>
      </c>
      <c r="V871" s="95">
        <v>7432.9999999999991</v>
      </c>
      <c r="W871" s="95">
        <v>9444</v>
      </c>
      <c r="X871" s="95">
        <v>8983</v>
      </c>
      <c r="Y871" s="95">
        <v>8317</v>
      </c>
      <c r="Z871" s="95">
        <v>9770.9999999999982</v>
      </c>
      <c r="AA871" s="95">
        <v>9454.9999999999982</v>
      </c>
      <c r="AB871" s="95">
        <v>9770.9999999999982</v>
      </c>
      <c r="AC871" s="95">
        <v>9454.9999999999982</v>
      </c>
      <c r="AD871" s="95">
        <v>9770.9999999999982</v>
      </c>
      <c r="AE871" s="23">
        <f t="shared" si="1655"/>
        <v>95759</v>
      </c>
      <c r="AF871">
        <f>VLOOKUP($C871,'Tech Pallet'!$A:$I,9,0)</f>
        <v>240</v>
      </c>
      <c r="AG871">
        <f>VLOOKUP($C871,'Tech Pallet'!$A:$H,8,0)</f>
        <v>3.7839999999999996E-3</v>
      </c>
      <c r="AH871" s="25">
        <f t="shared" si="1656"/>
        <v>0</v>
      </c>
      <c r="AI871" s="25">
        <f t="shared" si="1657"/>
        <v>95759</v>
      </c>
      <c r="AJ871" s="8">
        <f t="shared" si="1658"/>
        <v>0</v>
      </c>
      <c r="AK871" s="21">
        <f t="shared" si="1659"/>
        <v>0</v>
      </c>
      <c r="AL871" s="20">
        <f t="shared" si="1660"/>
        <v>398.99583333333334</v>
      </c>
      <c r="AM871" s="21">
        <f t="shared" si="1661"/>
        <v>0</v>
      </c>
      <c r="AN871" s="21">
        <f t="shared" si="1662"/>
        <v>0</v>
      </c>
      <c r="AO871" s="21">
        <f t="shared" si="1663"/>
        <v>0</v>
      </c>
      <c r="AP871" s="21">
        <f t="shared" si="1664"/>
        <v>0</v>
      </c>
      <c r="AQ871" s="21">
        <f t="shared" si="1665"/>
        <v>0</v>
      </c>
      <c r="AR871" s="21">
        <f t="shared" si="1666"/>
        <v>0</v>
      </c>
      <c r="AS871" s="21">
        <f t="shared" si="1667"/>
        <v>0</v>
      </c>
      <c r="AT871" s="21">
        <f t="shared" si="1668"/>
        <v>0</v>
      </c>
      <c r="AU871" s="21">
        <f t="shared" si="1669"/>
        <v>0</v>
      </c>
      <c r="AV871" s="21">
        <f t="shared" si="1670"/>
        <v>0</v>
      </c>
      <c r="AW871" s="21">
        <f t="shared" si="1671"/>
        <v>0</v>
      </c>
      <c r="AX871" s="21">
        <f t="shared" si="1672"/>
        <v>0</v>
      </c>
      <c r="AY871" s="21">
        <f t="shared" si="1673"/>
        <v>0</v>
      </c>
      <c r="AZ871" s="21">
        <f t="shared" si="1674"/>
        <v>8.25</v>
      </c>
      <c r="BA871" s="21">
        <f t="shared" si="1675"/>
        <v>47.412500000000001</v>
      </c>
      <c r="BB871" s="21">
        <f t="shared" si="1676"/>
        <v>30.970833333333328</v>
      </c>
      <c r="BC871" s="21">
        <f t="shared" si="1677"/>
        <v>39.35</v>
      </c>
      <c r="BD871" s="21">
        <f t="shared" si="1678"/>
        <v>37.429166666666667</v>
      </c>
      <c r="BE871" s="21">
        <f t="shared" si="1679"/>
        <v>34.654166666666669</v>
      </c>
      <c r="BF871" s="21">
        <f t="shared" si="1680"/>
        <v>40.712499999999991</v>
      </c>
      <c r="BG871" s="21">
        <f t="shared" si="1681"/>
        <v>39.395833333333329</v>
      </c>
      <c r="BH871" s="21">
        <f t="shared" si="1682"/>
        <v>40.712499999999991</v>
      </c>
      <c r="BI871" s="21">
        <f t="shared" si="1683"/>
        <v>39.395833333333329</v>
      </c>
      <c r="BJ871" s="21">
        <f t="shared" si="1684"/>
        <v>40.712499999999991</v>
      </c>
      <c r="BK871" s="17">
        <f t="shared" si="1685"/>
        <v>0</v>
      </c>
      <c r="BL871" s="22">
        <f t="shared" si="1686"/>
        <v>0</v>
      </c>
      <c r="BM871" s="22">
        <f t="shared" si="1687"/>
        <v>362.35205599999995</v>
      </c>
      <c r="BN871" s="22">
        <f t="shared" si="1688"/>
        <v>0</v>
      </c>
      <c r="BO871" s="22">
        <f t="shared" si="1689"/>
        <v>0</v>
      </c>
      <c r="BP871" s="22">
        <f t="shared" si="1690"/>
        <v>0</v>
      </c>
      <c r="BQ871" s="22">
        <f t="shared" si="1691"/>
        <v>0</v>
      </c>
      <c r="BR871" s="22">
        <f t="shared" si="1692"/>
        <v>0</v>
      </c>
      <c r="BS871" s="22">
        <f t="shared" si="1693"/>
        <v>0</v>
      </c>
      <c r="BT871" s="22">
        <f t="shared" si="1694"/>
        <v>0</v>
      </c>
      <c r="BU871" s="22">
        <f t="shared" si="1695"/>
        <v>0</v>
      </c>
      <c r="BV871" s="22">
        <f t="shared" si="1696"/>
        <v>0</v>
      </c>
      <c r="BW871" s="22">
        <f t="shared" si="1697"/>
        <v>0</v>
      </c>
      <c r="BX871" s="22">
        <f t="shared" si="1698"/>
        <v>0</v>
      </c>
      <c r="BY871" s="22">
        <f t="shared" si="1699"/>
        <v>0</v>
      </c>
      <c r="BZ871" s="22">
        <f t="shared" si="1700"/>
        <v>0</v>
      </c>
      <c r="CA871" s="22">
        <f t="shared" si="1701"/>
        <v>7.4923199999999994</v>
      </c>
      <c r="CB871" s="22">
        <f t="shared" si="1702"/>
        <v>43.058135999999998</v>
      </c>
      <c r="CC871" s="22">
        <f t="shared" si="1703"/>
        <v>28.126471999999993</v>
      </c>
      <c r="CD871" s="22">
        <f t="shared" si="1704"/>
        <v>35.736095999999996</v>
      </c>
      <c r="CE871" s="22">
        <f t="shared" si="1705"/>
        <v>33.991671999999994</v>
      </c>
      <c r="CF871" s="22">
        <f t="shared" si="1706"/>
        <v>31.471527999999996</v>
      </c>
      <c r="CG871" s="22">
        <f t="shared" si="1707"/>
        <v>36.973463999999993</v>
      </c>
      <c r="CH871" s="22">
        <f t="shared" si="1708"/>
        <v>35.777719999999988</v>
      </c>
      <c r="CI871" s="22">
        <f t="shared" si="1709"/>
        <v>36.973463999999993</v>
      </c>
      <c r="CJ871" s="22">
        <f t="shared" si="1710"/>
        <v>35.777719999999988</v>
      </c>
      <c r="CK871" s="22">
        <f t="shared" si="1711"/>
        <v>36.973463999999993</v>
      </c>
    </row>
    <row r="872" spans="1:89" x14ac:dyDescent="0.25">
      <c r="A872" t="str">
        <f>VLOOKUP($C872,'Tech Pallet'!$A:$J,10,0)</f>
        <v>NOV</v>
      </c>
      <c r="B872" s="30" t="str">
        <f>VLOOKUP(C872,'Tech Pallet'!A:I,3,0)</f>
        <v>Facepieces</v>
      </c>
      <c r="C872" s="12">
        <f>VLOOKUP($D872,'DU -UCC'!B:C,2,0)</f>
        <v>65549173</v>
      </c>
      <c r="D872" s="94">
        <v>10077567004885</v>
      </c>
      <c r="E872" s="95" t="s">
        <v>573</v>
      </c>
      <c r="S872" s="95">
        <v>0</v>
      </c>
      <c r="T872" s="95">
        <v>0</v>
      </c>
      <c r="U872" s="95">
        <v>0</v>
      </c>
      <c r="V872" s="95">
        <v>0</v>
      </c>
      <c r="W872" s="95">
        <v>16520</v>
      </c>
      <c r="X872" s="95">
        <v>21240</v>
      </c>
      <c r="Y872" s="95">
        <v>17700</v>
      </c>
      <c r="Z872" s="95">
        <v>10620</v>
      </c>
      <c r="AA872" s="95">
        <v>7119</v>
      </c>
      <c r="AB872" s="95">
        <v>7071</v>
      </c>
      <c r="AC872" s="95">
        <v>5900</v>
      </c>
      <c r="AD872" s="95">
        <v>5310</v>
      </c>
      <c r="AE872" s="23">
        <f t="shared" si="1655"/>
        <v>91480</v>
      </c>
      <c r="AF872">
        <f>VLOOKUP($C872,'Tech Pallet'!$A:$I,9,0)</f>
        <v>210</v>
      </c>
      <c r="AG872">
        <f>VLOOKUP($C872,'Tech Pallet'!$A:$H,8,0)</f>
        <v>1.1999999999999999E-3</v>
      </c>
      <c r="AH872" s="25">
        <f t="shared" si="1656"/>
        <v>0</v>
      </c>
      <c r="AI872" s="25">
        <f t="shared" si="1657"/>
        <v>91480</v>
      </c>
      <c r="AJ872" s="8">
        <f t="shared" si="1658"/>
        <v>0</v>
      </c>
      <c r="AK872" s="21">
        <f t="shared" si="1659"/>
        <v>0</v>
      </c>
      <c r="AL872" s="20">
        <f t="shared" si="1660"/>
        <v>435.61904761904759</v>
      </c>
      <c r="AM872" s="21">
        <f t="shared" si="1661"/>
        <v>0</v>
      </c>
      <c r="AN872" s="21">
        <f t="shared" si="1662"/>
        <v>0</v>
      </c>
      <c r="AO872" s="21">
        <f t="shared" si="1663"/>
        <v>0</v>
      </c>
      <c r="AP872" s="21">
        <f t="shared" si="1664"/>
        <v>0</v>
      </c>
      <c r="AQ872" s="21">
        <f t="shared" si="1665"/>
        <v>0</v>
      </c>
      <c r="AR872" s="21">
        <f t="shared" si="1666"/>
        <v>0</v>
      </c>
      <c r="AS872" s="21">
        <f t="shared" si="1667"/>
        <v>0</v>
      </c>
      <c r="AT872" s="21">
        <f t="shared" si="1668"/>
        <v>0</v>
      </c>
      <c r="AU872" s="21">
        <f t="shared" si="1669"/>
        <v>0</v>
      </c>
      <c r="AV872" s="21">
        <f t="shared" si="1670"/>
        <v>0</v>
      </c>
      <c r="AW872" s="21">
        <f t="shared" si="1671"/>
        <v>0</v>
      </c>
      <c r="AX872" s="21">
        <f t="shared" si="1672"/>
        <v>0</v>
      </c>
      <c r="AY872" s="21">
        <f t="shared" si="1673"/>
        <v>0</v>
      </c>
      <c r="AZ872" s="21">
        <f t="shared" si="1674"/>
        <v>0</v>
      </c>
      <c r="BA872" s="21">
        <f t="shared" si="1675"/>
        <v>0</v>
      </c>
      <c r="BB872" s="21">
        <f t="shared" si="1676"/>
        <v>0</v>
      </c>
      <c r="BC872" s="21">
        <f t="shared" si="1677"/>
        <v>78.666666666666671</v>
      </c>
      <c r="BD872" s="21">
        <f t="shared" si="1678"/>
        <v>101.14285714285714</v>
      </c>
      <c r="BE872" s="21">
        <f t="shared" si="1679"/>
        <v>84.285714285714292</v>
      </c>
      <c r="BF872" s="21">
        <f t="shared" si="1680"/>
        <v>50.571428571428569</v>
      </c>
      <c r="BG872" s="21">
        <f t="shared" si="1681"/>
        <v>33.9</v>
      </c>
      <c r="BH872" s="21">
        <f t="shared" si="1682"/>
        <v>33.671428571428571</v>
      </c>
      <c r="BI872" s="21">
        <f t="shared" si="1683"/>
        <v>28.095238095238095</v>
      </c>
      <c r="BJ872" s="21">
        <f t="shared" si="1684"/>
        <v>25.285714285714285</v>
      </c>
      <c r="BK872" s="17">
        <f t="shared" si="1685"/>
        <v>0</v>
      </c>
      <c r="BL872" s="22">
        <f t="shared" si="1686"/>
        <v>0</v>
      </c>
      <c r="BM872" s="22">
        <f t="shared" si="1687"/>
        <v>109.776</v>
      </c>
      <c r="BN872" s="22">
        <f t="shared" si="1688"/>
        <v>0</v>
      </c>
      <c r="BO872" s="22">
        <f t="shared" si="1689"/>
        <v>0</v>
      </c>
      <c r="BP872" s="22">
        <f t="shared" si="1690"/>
        <v>0</v>
      </c>
      <c r="BQ872" s="22">
        <f t="shared" si="1691"/>
        <v>0</v>
      </c>
      <c r="BR872" s="22">
        <f t="shared" si="1692"/>
        <v>0</v>
      </c>
      <c r="BS872" s="22">
        <f t="shared" si="1693"/>
        <v>0</v>
      </c>
      <c r="BT872" s="22">
        <f t="shared" si="1694"/>
        <v>0</v>
      </c>
      <c r="BU872" s="22">
        <f t="shared" si="1695"/>
        <v>0</v>
      </c>
      <c r="BV872" s="22">
        <f t="shared" si="1696"/>
        <v>0</v>
      </c>
      <c r="BW872" s="22">
        <f t="shared" si="1697"/>
        <v>0</v>
      </c>
      <c r="BX872" s="22">
        <f t="shared" si="1698"/>
        <v>0</v>
      </c>
      <c r="BY872" s="22">
        <f t="shared" si="1699"/>
        <v>0</v>
      </c>
      <c r="BZ872" s="22">
        <f t="shared" si="1700"/>
        <v>0</v>
      </c>
      <c r="CA872" s="22">
        <f t="shared" si="1701"/>
        <v>0</v>
      </c>
      <c r="CB872" s="22">
        <f t="shared" si="1702"/>
        <v>0</v>
      </c>
      <c r="CC872" s="22">
        <f t="shared" si="1703"/>
        <v>0</v>
      </c>
      <c r="CD872" s="22">
        <f t="shared" si="1704"/>
        <v>19.823999999999998</v>
      </c>
      <c r="CE872" s="22">
        <f t="shared" si="1705"/>
        <v>25.487999999999996</v>
      </c>
      <c r="CF872" s="22">
        <f t="shared" si="1706"/>
        <v>21.24</v>
      </c>
      <c r="CG872" s="22">
        <f t="shared" si="1707"/>
        <v>12.743999999999998</v>
      </c>
      <c r="CH872" s="22">
        <f t="shared" si="1708"/>
        <v>8.5427999999999997</v>
      </c>
      <c r="CI872" s="22">
        <f t="shared" si="1709"/>
        <v>8.485199999999999</v>
      </c>
      <c r="CJ872" s="22">
        <f t="shared" si="1710"/>
        <v>7.0799999999999992</v>
      </c>
      <c r="CK872" s="22">
        <f t="shared" si="1711"/>
        <v>6.371999999999999</v>
      </c>
    </row>
    <row r="873" spans="1:89" x14ac:dyDescent="0.25">
      <c r="A873" t="str">
        <f>VLOOKUP($C873,'Tech Pallet'!$A:$J,10,0)</f>
        <v>PIC</v>
      </c>
      <c r="B873" s="30" t="str">
        <f>VLOOKUP(C873,'Tech Pallet'!A:I,3,0)</f>
        <v>PTS</v>
      </c>
      <c r="C873" s="12">
        <f>VLOOKUP($D873,'DU -UCC'!B:C,2,0)</f>
        <v>65471855</v>
      </c>
      <c r="D873" s="94">
        <v>10077567004816</v>
      </c>
      <c r="E873" s="95" t="s">
        <v>551</v>
      </c>
      <c r="S873" s="95">
        <v>0</v>
      </c>
      <c r="T873" s="95">
        <v>120</v>
      </c>
      <c r="U873" s="95">
        <v>11254</v>
      </c>
      <c r="V873" s="95">
        <v>6428.9999999999991</v>
      </c>
      <c r="W873" s="95">
        <v>7792.9999999999991</v>
      </c>
      <c r="X873" s="95">
        <v>7125.0000000000009</v>
      </c>
      <c r="Y873" s="95">
        <v>6504.0000000000009</v>
      </c>
      <c r="Z873" s="95">
        <v>7750.0000000000009</v>
      </c>
      <c r="AA873" s="95">
        <v>7499.9999999999991</v>
      </c>
      <c r="AB873" s="95">
        <v>7750.0000000000009</v>
      </c>
      <c r="AC873" s="95">
        <v>7499.9999999999991</v>
      </c>
      <c r="AD873" s="95">
        <v>7750.0000000000009</v>
      </c>
      <c r="AE873" s="23">
        <f t="shared" si="1655"/>
        <v>77475</v>
      </c>
      <c r="AF873">
        <f>VLOOKUP($C873,'Tech Pallet'!$A:$I,9,0)</f>
        <v>240</v>
      </c>
      <c r="AG873">
        <f>VLOOKUP($C873,'Tech Pallet'!$A:$H,8,0)</f>
        <v>3.7839999999999996E-3</v>
      </c>
      <c r="AH873" s="25">
        <f t="shared" si="1656"/>
        <v>0</v>
      </c>
      <c r="AI873" s="25">
        <f t="shared" si="1657"/>
        <v>77475</v>
      </c>
      <c r="AJ873" s="8">
        <f t="shared" si="1658"/>
        <v>0</v>
      </c>
      <c r="AK873" s="21">
        <f t="shared" si="1659"/>
        <v>0</v>
      </c>
      <c r="AL873" s="20">
        <f t="shared" si="1660"/>
        <v>322.8125</v>
      </c>
      <c r="AM873" s="21">
        <f t="shared" si="1661"/>
        <v>0</v>
      </c>
      <c r="AN873" s="21">
        <f t="shared" si="1662"/>
        <v>0</v>
      </c>
      <c r="AO873" s="21">
        <f t="shared" si="1663"/>
        <v>0</v>
      </c>
      <c r="AP873" s="21">
        <f t="shared" si="1664"/>
        <v>0</v>
      </c>
      <c r="AQ873" s="21">
        <f t="shared" si="1665"/>
        <v>0</v>
      </c>
      <c r="AR873" s="21">
        <f t="shared" si="1666"/>
        <v>0</v>
      </c>
      <c r="AS873" s="21">
        <f t="shared" si="1667"/>
        <v>0</v>
      </c>
      <c r="AT873" s="21">
        <f t="shared" si="1668"/>
        <v>0</v>
      </c>
      <c r="AU873" s="21">
        <f t="shared" si="1669"/>
        <v>0</v>
      </c>
      <c r="AV873" s="21">
        <f t="shared" si="1670"/>
        <v>0</v>
      </c>
      <c r="AW873" s="21">
        <f t="shared" si="1671"/>
        <v>0</v>
      </c>
      <c r="AX873" s="21">
        <f t="shared" si="1672"/>
        <v>0</v>
      </c>
      <c r="AY873" s="21">
        <f t="shared" si="1673"/>
        <v>0</v>
      </c>
      <c r="AZ873" s="21">
        <f t="shared" si="1674"/>
        <v>0.5</v>
      </c>
      <c r="BA873" s="21">
        <f t="shared" si="1675"/>
        <v>46.891666666666666</v>
      </c>
      <c r="BB873" s="21">
        <f t="shared" si="1676"/>
        <v>26.787499999999998</v>
      </c>
      <c r="BC873" s="21">
        <f t="shared" si="1677"/>
        <v>32.470833333333331</v>
      </c>
      <c r="BD873" s="21">
        <f t="shared" si="1678"/>
        <v>29.687500000000004</v>
      </c>
      <c r="BE873" s="21">
        <f t="shared" si="1679"/>
        <v>27.100000000000005</v>
      </c>
      <c r="BF873" s="21">
        <f t="shared" si="1680"/>
        <v>32.291666666666671</v>
      </c>
      <c r="BG873" s="21">
        <f t="shared" si="1681"/>
        <v>31.249999999999996</v>
      </c>
      <c r="BH873" s="21">
        <f t="shared" si="1682"/>
        <v>32.291666666666671</v>
      </c>
      <c r="BI873" s="21">
        <f t="shared" si="1683"/>
        <v>31.249999999999996</v>
      </c>
      <c r="BJ873" s="21">
        <f t="shared" si="1684"/>
        <v>32.291666666666671</v>
      </c>
      <c r="BK873" s="17">
        <f t="shared" si="1685"/>
        <v>0</v>
      </c>
      <c r="BL873" s="22">
        <f t="shared" si="1686"/>
        <v>0</v>
      </c>
      <c r="BM873" s="22">
        <f t="shared" si="1687"/>
        <v>293.16539999999998</v>
      </c>
      <c r="BN873" s="22">
        <f t="shared" si="1688"/>
        <v>0</v>
      </c>
      <c r="BO873" s="22">
        <f t="shared" si="1689"/>
        <v>0</v>
      </c>
      <c r="BP873" s="22">
        <f t="shared" si="1690"/>
        <v>0</v>
      </c>
      <c r="BQ873" s="22">
        <f t="shared" si="1691"/>
        <v>0</v>
      </c>
      <c r="BR873" s="22">
        <f t="shared" si="1692"/>
        <v>0</v>
      </c>
      <c r="BS873" s="22">
        <f t="shared" si="1693"/>
        <v>0</v>
      </c>
      <c r="BT873" s="22">
        <f t="shared" si="1694"/>
        <v>0</v>
      </c>
      <c r="BU873" s="22">
        <f t="shared" si="1695"/>
        <v>0</v>
      </c>
      <c r="BV873" s="22">
        <f t="shared" si="1696"/>
        <v>0</v>
      </c>
      <c r="BW873" s="22">
        <f t="shared" si="1697"/>
        <v>0</v>
      </c>
      <c r="BX873" s="22">
        <f t="shared" si="1698"/>
        <v>0</v>
      </c>
      <c r="BY873" s="22">
        <f t="shared" si="1699"/>
        <v>0</v>
      </c>
      <c r="BZ873" s="22">
        <f t="shared" si="1700"/>
        <v>0</v>
      </c>
      <c r="CA873" s="22">
        <f t="shared" si="1701"/>
        <v>0.45407999999999993</v>
      </c>
      <c r="CB873" s="22">
        <f t="shared" si="1702"/>
        <v>42.585135999999999</v>
      </c>
      <c r="CC873" s="22">
        <f t="shared" si="1703"/>
        <v>24.327335999999995</v>
      </c>
      <c r="CD873" s="22">
        <f t="shared" si="1704"/>
        <v>29.488711999999992</v>
      </c>
      <c r="CE873" s="22">
        <f t="shared" si="1705"/>
        <v>26.961000000000002</v>
      </c>
      <c r="CF873" s="22">
        <f t="shared" si="1706"/>
        <v>24.611136000000002</v>
      </c>
      <c r="CG873" s="22">
        <f t="shared" si="1707"/>
        <v>29.326000000000001</v>
      </c>
      <c r="CH873" s="22">
        <f t="shared" si="1708"/>
        <v>28.379999999999992</v>
      </c>
      <c r="CI873" s="22">
        <f t="shared" si="1709"/>
        <v>29.326000000000001</v>
      </c>
      <c r="CJ873" s="22">
        <f t="shared" si="1710"/>
        <v>28.379999999999992</v>
      </c>
      <c r="CK873" s="22">
        <f t="shared" si="1711"/>
        <v>29.326000000000001</v>
      </c>
    </row>
    <row r="874" spans="1:89" x14ac:dyDescent="0.25">
      <c r="A874" t="str">
        <f>VLOOKUP($C874,'Tech Pallet'!$A:$J,10,0)</f>
        <v>NOV</v>
      </c>
      <c r="B874" s="30" t="str">
        <f>VLOOKUP(C874,'Tech Pallet'!A:I,3,0)</f>
        <v>Other</v>
      </c>
      <c r="C874" s="12">
        <f>VLOOKUP($D874,'DU -UCC'!B:C,2,0)</f>
        <v>64958862</v>
      </c>
      <c r="D874" s="94">
        <v>10077567004434</v>
      </c>
      <c r="E874" s="95" t="s">
        <v>827</v>
      </c>
      <c r="S874" s="95">
        <v>0</v>
      </c>
      <c r="T874" s="95">
        <v>0</v>
      </c>
      <c r="U874" s="95">
        <v>0</v>
      </c>
      <c r="V874" s="95">
        <v>0</v>
      </c>
      <c r="W874" s="95">
        <v>8400</v>
      </c>
      <c r="X874" s="95">
        <v>2750</v>
      </c>
      <c r="Y874" s="95">
        <v>8525</v>
      </c>
      <c r="Z874" s="95">
        <v>11366.666670000001</v>
      </c>
      <c r="AA874" s="95">
        <v>11000</v>
      </c>
      <c r="AB874" s="95">
        <v>11366.666670000001</v>
      </c>
      <c r="AC874" s="95">
        <v>11000</v>
      </c>
      <c r="AD874" s="95">
        <v>11366.666670000001</v>
      </c>
      <c r="AE874" s="23">
        <f t="shared" si="1655"/>
        <v>75775.000010000003</v>
      </c>
      <c r="AF874">
        <f>VLOOKUP($C874,'Tech Pallet'!$A:$I,9,0)</f>
        <v>170</v>
      </c>
      <c r="AG874">
        <f>VLOOKUP($C874,'Tech Pallet'!$A:$H,8,0)</f>
        <v>3.516E-3</v>
      </c>
      <c r="AH874" s="25">
        <f t="shared" si="1656"/>
        <v>0</v>
      </c>
      <c r="AI874" s="25">
        <f t="shared" si="1657"/>
        <v>75775.000010000003</v>
      </c>
      <c r="AJ874" s="8">
        <f t="shared" si="1658"/>
        <v>0</v>
      </c>
      <c r="AK874" s="21">
        <f t="shared" si="1659"/>
        <v>0</v>
      </c>
      <c r="AL874" s="20">
        <f t="shared" si="1660"/>
        <v>445.73529417647063</v>
      </c>
      <c r="AM874" s="21">
        <f t="shared" si="1661"/>
        <v>0</v>
      </c>
      <c r="AN874" s="21">
        <f t="shared" si="1662"/>
        <v>0</v>
      </c>
      <c r="AO874" s="21">
        <f t="shared" si="1663"/>
        <v>0</v>
      </c>
      <c r="AP874" s="21">
        <f t="shared" si="1664"/>
        <v>0</v>
      </c>
      <c r="AQ874" s="21">
        <f t="shared" si="1665"/>
        <v>0</v>
      </c>
      <c r="AR874" s="21">
        <f t="shared" si="1666"/>
        <v>0</v>
      </c>
      <c r="AS874" s="21">
        <f t="shared" si="1667"/>
        <v>0</v>
      </c>
      <c r="AT874" s="21">
        <f t="shared" si="1668"/>
        <v>0</v>
      </c>
      <c r="AU874" s="21">
        <f t="shared" si="1669"/>
        <v>0</v>
      </c>
      <c r="AV874" s="21">
        <f t="shared" si="1670"/>
        <v>0</v>
      </c>
      <c r="AW874" s="21">
        <f t="shared" si="1671"/>
        <v>0</v>
      </c>
      <c r="AX874" s="21">
        <f t="shared" si="1672"/>
        <v>0</v>
      </c>
      <c r="AY874" s="21">
        <f t="shared" si="1673"/>
        <v>0</v>
      </c>
      <c r="AZ874" s="21">
        <f t="shared" si="1674"/>
        <v>0</v>
      </c>
      <c r="BA874" s="21">
        <f t="shared" si="1675"/>
        <v>0</v>
      </c>
      <c r="BB874" s="21">
        <f t="shared" si="1676"/>
        <v>0</v>
      </c>
      <c r="BC874" s="21">
        <f t="shared" si="1677"/>
        <v>49.411764705882355</v>
      </c>
      <c r="BD874" s="21">
        <f t="shared" si="1678"/>
        <v>16.176470588235293</v>
      </c>
      <c r="BE874" s="21">
        <f t="shared" si="1679"/>
        <v>50.147058823529413</v>
      </c>
      <c r="BF874" s="21">
        <f t="shared" si="1680"/>
        <v>66.862745117647066</v>
      </c>
      <c r="BG874" s="21">
        <f t="shared" si="1681"/>
        <v>64.705882352941174</v>
      </c>
      <c r="BH874" s="21">
        <f t="shared" si="1682"/>
        <v>66.862745117647066</v>
      </c>
      <c r="BI874" s="21">
        <f t="shared" si="1683"/>
        <v>64.705882352941174</v>
      </c>
      <c r="BJ874" s="21">
        <f t="shared" si="1684"/>
        <v>66.862745117647066</v>
      </c>
      <c r="BK874" s="17">
        <f t="shared" si="1685"/>
        <v>0</v>
      </c>
      <c r="BL874" s="22">
        <f t="shared" si="1686"/>
        <v>0</v>
      </c>
      <c r="BM874" s="22">
        <f t="shared" si="1687"/>
        <v>266.42490003516002</v>
      </c>
      <c r="BN874" s="22">
        <f t="shared" si="1688"/>
        <v>0</v>
      </c>
      <c r="BO874" s="22">
        <f t="shared" si="1689"/>
        <v>0</v>
      </c>
      <c r="BP874" s="22">
        <f t="shared" si="1690"/>
        <v>0</v>
      </c>
      <c r="BQ874" s="22">
        <f t="shared" si="1691"/>
        <v>0</v>
      </c>
      <c r="BR874" s="22">
        <f t="shared" si="1692"/>
        <v>0</v>
      </c>
      <c r="BS874" s="22">
        <f t="shared" si="1693"/>
        <v>0</v>
      </c>
      <c r="BT874" s="22">
        <f t="shared" si="1694"/>
        <v>0</v>
      </c>
      <c r="BU874" s="22">
        <f t="shared" si="1695"/>
        <v>0</v>
      </c>
      <c r="BV874" s="22">
        <f t="shared" si="1696"/>
        <v>0</v>
      </c>
      <c r="BW874" s="22">
        <f t="shared" si="1697"/>
        <v>0</v>
      </c>
      <c r="BX874" s="22">
        <f t="shared" si="1698"/>
        <v>0</v>
      </c>
      <c r="BY874" s="22">
        <f t="shared" si="1699"/>
        <v>0</v>
      </c>
      <c r="BZ874" s="22">
        <f t="shared" si="1700"/>
        <v>0</v>
      </c>
      <c r="CA874" s="22">
        <f t="shared" si="1701"/>
        <v>0</v>
      </c>
      <c r="CB874" s="22">
        <f t="shared" si="1702"/>
        <v>0</v>
      </c>
      <c r="CC874" s="22">
        <f t="shared" si="1703"/>
        <v>0</v>
      </c>
      <c r="CD874" s="22">
        <f t="shared" si="1704"/>
        <v>29.534400000000002</v>
      </c>
      <c r="CE874" s="22">
        <f t="shared" si="1705"/>
        <v>9.6690000000000005</v>
      </c>
      <c r="CF874" s="22">
        <f t="shared" si="1706"/>
        <v>29.9739</v>
      </c>
      <c r="CG874" s="22">
        <f t="shared" si="1707"/>
        <v>39.96520001172</v>
      </c>
      <c r="CH874" s="22">
        <f t="shared" si="1708"/>
        <v>38.676000000000002</v>
      </c>
      <c r="CI874" s="22">
        <f t="shared" si="1709"/>
        <v>39.96520001172</v>
      </c>
      <c r="CJ874" s="22">
        <f t="shared" si="1710"/>
        <v>38.676000000000002</v>
      </c>
      <c r="CK874" s="22">
        <f t="shared" si="1711"/>
        <v>39.96520001172</v>
      </c>
    </row>
    <row r="875" spans="1:89" x14ac:dyDescent="0.25">
      <c r="A875" t="str">
        <f>VLOOKUP($C875,'Tech Pallet'!$A:$J,10,0)</f>
        <v>NOV</v>
      </c>
      <c r="B875" s="30" t="str">
        <f>VLOOKUP(C875,'Tech Pallet'!A:I,3,0)</f>
        <v>BJ Bars</v>
      </c>
      <c r="C875" s="12">
        <f>VLOOKUP($D875,'DU -UCC'!B:C,2,0)</f>
        <v>65540451</v>
      </c>
      <c r="D875" s="94">
        <v>10076840004673</v>
      </c>
      <c r="E875" s="95" t="s">
        <v>828</v>
      </c>
      <c r="S875" s="95">
        <v>0</v>
      </c>
      <c r="T875" s="95">
        <v>0</v>
      </c>
      <c r="U875" s="95">
        <v>6579</v>
      </c>
      <c r="V875" s="95">
        <v>9811</v>
      </c>
      <c r="W875" s="95">
        <v>8870</v>
      </c>
      <c r="X875" s="95">
        <v>9633</v>
      </c>
      <c r="Y875" s="95">
        <v>6955</v>
      </c>
      <c r="Z875" s="95">
        <v>4830</v>
      </c>
      <c r="AA875" s="95">
        <v>8637</v>
      </c>
      <c r="AB875" s="95">
        <v>5441</v>
      </c>
      <c r="AC875" s="95">
        <v>3963</v>
      </c>
      <c r="AD875" s="95">
        <v>3186</v>
      </c>
      <c r="AE875" s="23">
        <f t="shared" si="1655"/>
        <v>67905</v>
      </c>
      <c r="AF875">
        <f>VLOOKUP($C875,'Tech Pallet'!$A:$I,9,0)</f>
        <v>165</v>
      </c>
      <c r="AG875">
        <f>VLOOKUP($C875,'Tech Pallet'!$A:$H,8,0)</f>
        <v>2.3999999999999998E-3</v>
      </c>
      <c r="AH875" s="25">
        <f t="shared" si="1656"/>
        <v>0</v>
      </c>
      <c r="AI875" s="25">
        <f t="shared" si="1657"/>
        <v>67905</v>
      </c>
      <c r="AJ875" s="8">
        <f t="shared" si="1658"/>
        <v>0</v>
      </c>
      <c r="AK875" s="21">
        <f t="shared" si="1659"/>
        <v>0</v>
      </c>
      <c r="AL875" s="20">
        <f t="shared" si="1660"/>
        <v>411.54545454545456</v>
      </c>
      <c r="AM875" s="21">
        <f t="shared" si="1661"/>
        <v>0</v>
      </c>
      <c r="AN875" s="21">
        <f t="shared" si="1662"/>
        <v>0</v>
      </c>
      <c r="AO875" s="21">
        <f t="shared" si="1663"/>
        <v>0</v>
      </c>
      <c r="AP875" s="21">
        <f t="shared" si="1664"/>
        <v>0</v>
      </c>
      <c r="AQ875" s="21">
        <f t="shared" si="1665"/>
        <v>0</v>
      </c>
      <c r="AR875" s="21">
        <f t="shared" si="1666"/>
        <v>0</v>
      </c>
      <c r="AS875" s="21">
        <f t="shared" si="1667"/>
        <v>0</v>
      </c>
      <c r="AT875" s="21">
        <f t="shared" si="1668"/>
        <v>0</v>
      </c>
      <c r="AU875" s="21">
        <f t="shared" si="1669"/>
        <v>0</v>
      </c>
      <c r="AV875" s="21">
        <f t="shared" si="1670"/>
        <v>0</v>
      </c>
      <c r="AW875" s="21">
        <f t="shared" si="1671"/>
        <v>0</v>
      </c>
      <c r="AX875" s="21">
        <f t="shared" si="1672"/>
        <v>0</v>
      </c>
      <c r="AY875" s="21">
        <f t="shared" si="1673"/>
        <v>0</v>
      </c>
      <c r="AZ875" s="21">
        <f t="shared" si="1674"/>
        <v>0</v>
      </c>
      <c r="BA875" s="21">
        <f t="shared" si="1675"/>
        <v>39.872727272727275</v>
      </c>
      <c r="BB875" s="21">
        <f t="shared" si="1676"/>
        <v>59.460606060606061</v>
      </c>
      <c r="BC875" s="21">
        <f t="shared" si="1677"/>
        <v>53.757575757575758</v>
      </c>
      <c r="BD875" s="21">
        <f t="shared" si="1678"/>
        <v>58.381818181818183</v>
      </c>
      <c r="BE875" s="21">
        <f t="shared" si="1679"/>
        <v>42.151515151515149</v>
      </c>
      <c r="BF875" s="21">
        <f t="shared" si="1680"/>
        <v>29.272727272727273</v>
      </c>
      <c r="BG875" s="21">
        <f t="shared" si="1681"/>
        <v>52.345454545454544</v>
      </c>
      <c r="BH875" s="21">
        <f t="shared" si="1682"/>
        <v>32.975757575757576</v>
      </c>
      <c r="BI875" s="21">
        <f t="shared" si="1683"/>
        <v>24.018181818181819</v>
      </c>
      <c r="BJ875" s="21">
        <f t="shared" si="1684"/>
        <v>19.309090909090909</v>
      </c>
      <c r="BK875" s="17">
        <f t="shared" si="1685"/>
        <v>0</v>
      </c>
      <c r="BL875" s="22">
        <f t="shared" si="1686"/>
        <v>0</v>
      </c>
      <c r="BM875" s="22">
        <f t="shared" si="1687"/>
        <v>162.97199999999998</v>
      </c>
      <c r="BN875" s="22">
        <f t="shared" si="1688"/>
        <v>0</v>
      </c>
      <c r="BO875" s="22">
        <f t="shared" si="1689"/>
        <v>0</v>
      </c>
      <c r="BP875" s="22">
        <f t="shared" si="1690"/>
        <v>0</v>
      </c>
      <c r="BQ875" s="22">
        <f t="shared" si="1691"/>
        <v>0</v>
      </c>
      <c r="BR875" s="22">
        <f t="shared" si="1692"/>
        <v>0</v>
      </c>
      <c r="BS875" s="22">
        <f t="shared" si="1693"/>
        <v>0</v>
      </c>
      <c r="BT875" s="22">
        <f t="shared" si="1694"/>
        <v>0</v>
      </c>
      <c r="BU875" s="22">
        <f t="shared" si="1695"/>
        <v>0</v>
      </c>
      <c r="BV875" s="22">
        <f t="shared" si="1696"/>
        <v>0</v>
      </c>
      <c r="BW875" s="22">
        <f t="shared" si="1697"/>
        <v>0</v>
      </c>
      <c r="BX875" s="22">
        <f t="shared" si="1698"/>
        <v>0</v>
      </c>
      <c r="BY875" s="22">
        <f t="shared" si="1699"/>
        <v>0</v>
      </c>
      <c r="BZ875" s="22">
        <f t="shared" si="1700"/>
        <v>0</v>
      </c>
      <c r="CA875" s="22">
        <f t="shared" si="1701"/>
        <v>0</v>
      </c>
      <c r="CB875" s="22">
        <f t="shared" si="1702"/>
        <v>15.789599999999998</v>
      </c>
      <c r="CC875" s="22">
        <f t="shared" si="1703"/>
        <v>23.546399999999998</v>
      </c>
      <c r="CD875" s="22">
        <f t="shared" si="1704"/>
        <v>21.287999999999997</v>
      </c>
      <c r="CE875" s="22">
        <f t="shared" si="1705"/>
        <v>23.119199999999999</v>
      </c>
      <c r="CF875" s="22">
        <f t="shared" si="1706"/>
        <v>16.692</v>
      </c>
      <c r="CG875" s="22">
        <f t="shared" si="1707"/>
        <v>11.591999999999999</v>
      </c>
      <c r="CH875" s="22">
        <f t="shared" si="1708"/>
        <v>20.7288</v>
      </c>
      <c r="CI875" s="22">
        <f t="shared" si="1709"/>
        <v>13.058399999999999</v>
      </c>
      <c r="CJ875" s="22">
        <f t="shared" si="1710"/>
        <v>9.5111999999999988</v>
      </c>
      <c r="CK875" s="22">
        <f t="shared" si="1711"/>
        <v>7.646399999999999</v>
      </c>
    </row>
    <row r="876" spans="1:89" x14ac:dyDescent="0.25">
      <c r="A876" t="str">
        <f>VLOOKUP($C876,'Tech Pallet'!$A:$J,10,0)</f>
        <v>NOV</v>
      </c>
      <c r="B876" s="30" t="str">
        <f>VLOOKUP(C876,'Tech Pallet'!A:I,3,0)</f>
        <v>Other</v>
      </c>
      <c r="C876" s="12">
        <f>VLOOKUP($D876,'DU -UCC'!B:C,2,0)</f>
        <v>65468644</v>
      </c>
      <c r="D876" s="94">
        <v>10840473400436</v>
      </c>
      <c r="E876" s="95" t="s">
        <v>829</v>
      </c>
      <c r="S876" s="95">
        <v>0</v>
      </c>
      <c r="T876" s="95">
        <v>0</v>
      </c>
      <c r="U876" s="95">
        <v>0</v>
      </c>
      <c r="V876" s="95">
        <v>0</v>
      </c>
      <c r="W876" s="95">
        <v>39180</v>
      </c>
      <c r="X876" s="95">
        <v>19590</v>
      </c>
      <c r="Y876" s="95">
        <v>3265</v>
      </c>
      <c r="Z876" s="95">
        <v>3265</v>
      </c>
      <c r="AA876" s="95">
        <v>0</v>
      </c>
      <c r="AB876" s="95">
        <v>0</v>
      </c>
      <c r="AC876" s="95">
        <v>0</v>
      </c>
      <c r="AD876" s="95">
        <v>0</v>
      </c>
      <c r="AE876" s="23">
        <f t="shared" si="1655"/>
        <v>65300</v>
      </c>
      <c r="AF876">
        <f>VLOOKUP($C876,'Tech Pallet'!$A:$I,9,0)</f>
        <v>437</v>
      </c>
      <c r="AG876">
        <f>VLOOKUP($C876,'Tech Pallet'!$A:$H,8,0)</f>
        <v>7.1999999999999994E-4</v>
      </c>
      <c r="AH876" s="25">
        <f t="shared" si="1656"/>
        <v>0</v>
      </c>
      <c r="AI876" s="25">
        <f t="shared" si="1657"/>
        <v>65300</v>
      </c>
      <c r="AJ876" s="8">
        <f t="shared" si="1658"/>
        <v>0</v>
      </c>
      <c r="AK876" s="21">
        <f t="shared" si="1659"/>
        <v>0</v>
      </c>
      <c r="AL876" s="20">
        <f t="shared" si="1660"/>
        <v>149.42791762013729</v>
      </c>
      <c r="AM876" s="21">
        <f t="shared" si="1661"/>
        <v>0</v>
      </c>
      <c r="AN876" s="21">
        <f t="shared" si="1662"/>
        <v>0</v>
      </c>
      <c r="AO876" s="21">
        <f t="shared" si="1663"/>
        <v>0</v>
      </c>
      <c r="AP876" s="21">
        <f t="shared" si="1664"/>
        <v>0</v>
      </c>
      <c r="AQ876" s="21">
        <f t="shared" si="1665"/>
        <v>0</v>
      </c>
      <c r="AR876" s="21">
        <f t="shared" si="1666"/>
        <v>0</v>
      </c>
      <c r="AS876" s="21">
        <f t="shared" si="1667"/>
        <v>0</v>
      </c>
      <c r="AT876" s="21">
        <f t="shared" si="1668"/>
        <v>0</v>
      </c>
      <c r="AU876" s="21">
        <f t="shared" si="1669"/>
        <v>0</v>
      </c>
      <c r="AV876" s="21">
        <f t="shared" si="1670"/>
        <v>0</v>
      </c>
      <c r="AW876" s="21">
        <f t="shared" si="1671"/>
        <v>0</v>
      </c>
      <c r="AX876" s="21">
        <f t="shared" si="1672"/>
        <v>0</v>
      </c>
      <c r="AY876" s="21">
        <f t="shared" si="1673"/>
        <v>0</v>
      </c>
      <c r="AZ876" s="21">
        <f t="shared" si="1674"/>
        <v>0</v>
      </c>
      <c r="BA876" s="21">
        <f t="shared" si="1675"/>
        <v>0</v>
      </c>
      <c r="BB876" s="21">
        <f t="shared" si="1676"/>
        <v>0</v>
      </c>
      <c r="BC876" s="21">
        <f t="shared" si="1677"/>
        <v>89.656750572082373</v>
      </c>
      <c r="BD876" s="21">
        <f t="shared" si="1678"/>
        <v>44.828375286041187</v>
      </c>
      <c r="BE876" s="21">
        <f t="shared" si="1679"/>
        <v>7.471395881006865</v>
      </c>
      <c r="BF876" s="21">
        <f t="shared" si="1680"/>
        <v>7.471395881006865</v>
      </c>
      <c r="BG876" s="21">
        <f t="shared" si="1681"/>
        <v>0</v>
      </c>
      <c r="BH876" s="21">
        <f t="shared" si="1682"/>
        <v>0</v>
      </c>
      <c r="BI876" s="21">
        <f t="shared" si="1683"/>
        <v>0</v>
      </c>
      <c r="BJ876" s="21">
        <f t="shared" si="1684"/>
        <v>0</v>
      </c>
      <c r="BK876" s="17">
        <f t="shared" si="1685"/>
        <v>0</v>
      </c>
      <c r="BL876" s="22">
        <f t="shared" si="1686"/>
        <v>0</v>
      </c>
      <c r="BM876" s="22">
        <f t="shared" si="1687"/>
        <v>47.015999999999998</v>
      </c>
      <c r="BN876" s="22">
        <f t="shared" si="1688"/>
        <v>0</v>
      </c>
      <c r="BO876" s="22">
        <f t="shared" si="1689"/>
        <v>0</v>
      </c>
      <c r="BP876" s="22">
        <f t="shared" si="1690"/>
        <v>0</v>
      </c>
      <c r="BQ876" s="22">
        <f t="shared" si="1691"/>
        <v>0</v>
      </c>
      <c r="BR876" s="22">
        <f t="shared" si="1692"/>
        <v>0</v>
      </c>
      <c r="BS876" s="22">
        <f t="shared" si="1693"/>
        <v>0</v>
      </c>
      <c r="BT876" s="22">
        <f t="shared" si="1694"/>
        <v>0</v>
      </c>
      <c r="BU876" s="22">
        <f t="shared" si="1695"/>
        <v>0</v>
      </c>
      <c r="BV876" s="22">
        <f t="shared" si="1696"/>
        <v>0</v>
      </c>
      <c r="BW876" s="22">
        <f t="shared" si="1697"/>
        <v>0</v>
      </c>
      <c r="BX876" s="22">
        <f t="shared" si="1698"/>
        <v>0</v>
      </c>
      <c r="BY876" s="22">
        <f t="shared" si="1699"/>
        <v>0</v>
      </c>
      <c r="BZ876" s="22">
        <f t="shared" si="1700"/>
        <v>0</v>
      </c>
      <c r="CA876" s="22">
        <f t="shared" si="1701"/>
        <v>0</v>
      </c>
      <c r="CB876" s="22">
        <f t="shared" si="1702"/>
        <v>0</v>
      </c>
      <c r="CC876" s="22">
        <f t="shared" si="1703"/>
        <v>0</v>
      </c>
      <c r="CD876" s="22">
        <f t="shared" si="1704"/>
        <v>28.209599999999998</v>
      </c>
      <c r="CE876" s="22">
        <f t="shared" si="1705"/>
        <v>14.104799999999999</v>
      </c>
      <c r="CF876" s="22">
        <f t="shared" si="1706"/>
        <v>2.3508</v>
      </c>
      <c r="CG876" s="22">
        <f t="shared" si="1707"/>
        <v>2.3508</v>
      </c>
      <c r="CH876" s="22">
        <f t="shared" si="1708"/>
        <v>0</v>
      </c>
      <c r="CI876" s="22">
        <f t="shared" si="1709"/>
        <v>0</v>
      </c>
      <c r="CJ876" s="22">
        <f t="shared" si="1710"/>
        <v>0</v>
      </c>
      <c r="CK876" s="22">
        <f t="shared" si="1711"/>
        <v>0</v>
      </c>
    </row>
    <row r="877" spans="1:89" x14ac:dyDescent="0.25">
      <c r="A877" t="str">
        <f>VLOOKUP($C877,'Tech Pallet'!$A:$J,10,0)</f>
        <v>NOV</v>
      </c>
      <c r="B877" s="30" t="str">
        <f>VLOOKUP(C877,'Tech Pallet'!A:I,3,0)</f>
        <v>Other</v>
      </c>
      <c r="C877" s="12">
        <f>VLOOKUP($D877,'DU -UCC'!B:C,2,0)</f>
        <v>64960643</v>
      </c>
      <c r="D877" s="94">
        <v>10077567004458</v>
      </c>
      <c r="E877" s="95" t="s">
        <v>830</v>
      </c>
      <c r="S877" s="95">
        <v>0</v>
      </c>
      <c r="T877" s="95">
        <v>0</v>
      </c>
      <c r="U877" s="95">
        <v>0</v>
      </c>
      <c r="V877" s="95">
        <v>0</v>
      </c>
      <c r="W877" s="95">
        <v>7800</v>
      </c>
      <c r="X877" s="95">
        <v>2321.4285709999999</v>
      </c>
      <c r="Y877" s="95">
        <v>7196.4285710000004</v>
      </c>
      <c r="Z877" s="95">
        <v>9595.2380950000006</v>
      </c>
      <c r="AA877" s="95">
        <v>9285.7142860000004</v>
      </c>
      <c r="AB877" s="95">
        <v>9595.2380950000006</v>
      </c>
      <c r="AC877" s="95">
        <v>9285.7142860000004</v>
      </c>
      <c r="AD877" s="95">
        <v>9595.2380950000006</v>
      </c>
      <c r="AE877" s="23">
        <f t="shared" si="1655"/>
        <v>64674.999999000007</v>
      </c>
      <c r="AF877">
        <f>VLOOKUP($C877,'Tech Pallet'!$A:$I,9,0)</f>
        <v>170</v>
      </c>
      <c r="AG877">
        <f>VLOOKUP($C877,'Tech Pallet'!$A:$H,8,0)</f>
        <v>3.516E-3</v>
      </c>
      <c r="AH877" s="25">
        <f t="shared" si="1656"/>
        <v>0</v>
      </c>
      <c r="AI877" s="25">
        <f t="shared" si="1657"/>
        <v>64674.999999000007</v>
      </c>
      <c r="AJ877" s="8">
        <f t="shared" si="1658"/>
        <v>0</v>
      </c>
      <c r="AK877" s="21">
        <f t="shared" si="1659"/>
        <v>0</v>
      </c>
      <c r="AL877" s="20">
        <f t="shared" si="1660"/>
        <v>380.4411764647059</v>
      </c>
      <c r="AM877" s="21">
        <f t="shared" si="1661"/>
        <v>0</v>
      </c>
      <c r="AN877" s="21">
        <f t="shared" si="1662"/>
        <v>0</v>
      </c>
      <c r="AO877" s="21">
        <f t="shared" si="1663"/>
        <v>0</v>
      </c>
      <c r="AP877" s="21">
        <f t="shared" si="1664"/>
        <v>0</v>
      </c>
      <c r="AQ877" s="21">
        <f t="shared" si="1665"/>
        <v>0</v>
      </c>
      <c r="AR877" s="21">
        <f t="shared" si="1666"/>
        <v>0</v>
      </c>
      <c r="AS877" s="21">
        <f t="shared" si="1667"/>
        <v>0</v>
      </c>
      <c r="AT877" s="21">
        <f t="shared" si="1668"/>
        <v>0</v>
      </c>
      <c r="AU877" s="21">
        <f t="shared" si="1669"/>
        <v>0</v>
      </c>
      <c r="AV877" s="21">
        <f t="shared" si="1670"/>
        <v>0</v>
      </c>
      <c r="AW877" s="21">
        <f t="shared" si="1671"/>
        <v>0</v>
      </c>
      <c r="AX877" s="21">
        <f t="shared" si="1672"/>
        <v>0</v>
      </c>
      <c r="AY877" s="21">
        <f t="shared" si="1673"/>
        <v>0</v>
      </c>
      <c r="AZ877" s="21">
        <f t="shared" si="1674"/>
        <v>0</v>
      </c>
      <c r="BA877" s="21">
        <f t="shared" si="1675"/>
        <v>0</v>
      </c>
      <c r="BB877" s="21">
        <f t="shared" si="1676"/>
        <v>0</v>
      </c>
      <c r="BC877" s="21">
        <f t="shared" si="1677"/>
        <v>45.882352941176471</v>
      </c>
      <c r="BD877" s="21">
        <f t="shared" si="1678"/>
        <v>13.65546218235294</v>
      </c>
      <c r="BE877" s="21">
        <f t="shared" si="1679"/>
        <v>42.331932770588239</v>
      </c>
      <c r="BF877" s="21">
        <f t="shared" si="1680"/>
        <v>56.442577029411765</v>
      </c>
      <c r="BG877" s="21">
        <f t="shared" si="1681"/>
        <v>54.621848741176471</v>
      </c>
      <c r="BH877" s="21">
        <f t="shared" si="1682"/>
        <v>56.442577029411765</v>
      </c>
      <c r="BI877" s="21">
        <f t="shared" si="1683"/>
        <v>54.621848741176471</v>
      </c>
      <c r="BJ877" s="21">
        <f t="shared" si="1684"/>
        <v>56.442577029411765</v>
      </c>
      <c r="BK877" s="17">
        <f t="shared" si="1685"/>
        <v>0</v>
      </c>
      <c r="BL877" s="22">
        <f t="shared" si="1686"/>
        <v>0</v>
      </c>
      <c r="BM877" s="22">
        <f t="shared" si="1687"/>
        <v>227.39729999648404</v>
      </c>
      <c r="BN877" s="22">
        <f t="shared" si="1688"/>
        <v>0</v>
      </c>
      <c r="BO877" s="22">
        <f t="shared" si="1689"/>
        <v>0</v>
      </c>
      <c r="BP877" s="22">
        <f t="shared" si="1690"/>
        <v>0</v>
      </c>
      <c r="BQ877" s="22">
        <f t="shared" si="1691"/>
        <v>0</v>
      </c>
      <c r="BR877" s="22">
        <f t="shared" si="1692"/>
        <v>0</v>
      </c>
      <c r="BS877" s="22">
        <f t="shared" si="1693"/>
        <v>0</v>
      </c>
      <c r="BT877" s="22">
        <f t="shared" si="1694"/>
        <v>0</v>
      </c>
      <c r="BU877" s="22">
        <f t="shared" si="1695"/>
        <v>0</v>
      </c>
      <c r="BV877" s="22">
        <f t="shared" si="1696"/>
        <v>0</v>
      </c>
      <c r="BW877" s="22">
        <f t="shared" si="1697"/>
        <v>0</v>
      </c>
      <c r="BX877" s="22">
        <f t="shared" si="1698"/>
        <v>0</v>
      </c>
      <c r="BY877" s="22">
        <f t="shared" si="1699"/>
        <v>0</v>
      </c>
      <c r="BZ877" s="22">
        <f t="shared" si="1700"/>
        <v>0</v>
      </c>
      <c r="CA877" s="22">
        <f t="shared" si="1701"/>
        <v>0</v>
      </c>
      <c r="CB877" s="22">
        <f t="shared" si="1702"/>
        <v>0</v>
      </c>
      <c r="CC877" s="22">
        <f t="shared" si="1703"/>
        <v>0</v>
      </c>
      <c r="CD877" s="22">
        <f t="shared" si="1704"/>
        <v>27.424800000000001</v>
      </c>
      <c r="CE877" s="22">
        <f t="shared" si="1705"/>
        <v>8.1621428556360005</v>
      </c>
      <c r="CF877" s="22">
        <f t="shared" si="1706"/>
        <v>25.302642855636002</v>
      </c>
      <c r="CG877" s="22">
        <f t="shared" si="1707"/>
        <v>33.73685714202</v>
      </c>
      <c r="CH877" s="22">
        <f t="shared" si="1708"/>
        <v>32.648571429576002</v>
      </c>
      <c r="CI877" s="22">
        <f t="shared" si="1709"/>
        <v>33.73685714202</v>
      </c>
      <c r="CJ877" s="22">
        <f t="shared" si="1710"/>
        <v>32.648571429576002</v>
      </c>
      <c r="CK877" s="22">
        <f t="shared" si="1711"/>
        <v>33.73685714202</v>
      </c>
    </row>
    <row r="878" spans="1:89" x14ac:dyDescent="0.25">
      <c r="A878" t="str">
        <f>VLOOKUP($C878,'Tech Pallet'!$A:$J,10,0)</f>
        <v>PIC</v>
      </c>
      <c r="B878" s="30" t="str">
        <f>VLOOKUP(C878,'Tech Pallet'!A:I,3,0)</f>
        <v>PTS</v>
      </c>
      <c r="C878" s="12">
        <f>VLOOKUP($D878,'DU -UCC'!B:C,2,0)</f>
        <v>65459388</v>
      </c>
      <c r="D878" s="94">
        <v>10077567004809</v>
      </c>
      <c r="E878" s="95" t="s">
        <v>550</v>
      </c>
      <c r="S878" s="95">
        <v>0</v>
      </c>
      <c r="T878" s="95">
        <v>120</v>
      </c>
      <c r="U878" s="95">
        <v>11002.999999999998</v>
      </c>
      <c r="V878" s="95">
        <v>5062</v>
      </c>
      <c r="W878" s="95">
        <v>6041</v>
      </c>
      <c r="X878" s="95">
        <v>5446.0000000000009</v>
      </c>
      <c r="Y878" s="95">
        <v>4884.9999999999991</v>
      </c>
      <c r="Z878" s="95">
        <v>5923.0000000000009</v>
      </c>
      <c r="AA878" s="95">
        <v>5731.9999999999991</v>
      </c>
      <c r="AB878" s="95">
        <v>5923.0000000000009</v>
      </c>
      <c r="AC878" s="95">
        <v>5731.9999999999991</v>
      </c>
      <c r="AD878" s="95">
        <v>5923.0000000000009</v>
      </c>
      <c r="AE878" s="23">
        <f t="shared" si="1655"/>
        <v>61790</v>
      </c>
      <c r="AF878">
        <f>VLOOKUP($C878,'Tech Pallet'!$A:$I,9,0)</f>
        <v>240</v>
      </c>
      <c r="AG878">
        <f>VLOOKUP($C878,'Tech Pallet'!$A:$H,8,0)</f>
        <v>3.7839999999999996E-3</v>
      </c>
      <c r="AH878" s="25">
        <f t="shared" si="1656"/>
        <v>0</v>
      </c>
      <c r="AI878" s="25">
        <f t="shared" si="1657"/>
        <v>61790</v>
      </c>
      <c r="AJ878" s="8">
        <f t="shared" si="1658"/>
        <v>0</v>
      </c>
      <c r="AK878" s="21">
        <f t="shared" si="1659"/>
        <v>0</v>
      </c>
      <c r="AL878" s="20">
        <f t="shared" si="1660"/>
        <v>257.45833333333331</v>
      </c>
      <c r="AM878" s="21">
        <f t="shared" si="1661"/>
        <v>0</v>
      </c>
      <c r="AN878" s="21">
        <f t="shared" si="1662"/>
        <v>0</v>
      </c>
      <c r="AO878" s="21">
        <f t="shared" si="1663"/>
        <v>0</v>
      </c>
      <c r="AP878" s="21">
        <f t="shared" si="1664"/>
        <v>0</v>
      </c>
      <c r="AQ878" s="21">
        <f t="shared" si="1665"/>
        <v>0</v>
      </c>
      <c r="AR878" s="21">
        <f t="shared" si="1666"/>
        <v>0</v>
      </c>
      <c r="AS878" s="21">
        <f t="shared" si="1667"/>
        <v>0</v>
      </c>
      <c r="AT878" s="21">
        <f t="shared" si="1668"/>
        <v>0</v>
      </c>
      <c r="AU878" s="21">
        <f t="shared" si="1669"/>
        <v>0</v>
      </c>
      <c r="AV878" s="21">
        <f t="shared" si="1670"/>
        <v>0</v>
      </c>
      <c r="AW878" s="21">
        <f t="shared" si="1671"/>
        <v>0</v>
      </c>
      <c r="AX878" s="21">
        <f t="shared" si="1672"/>
        <v>0</v>
      </c>
      <c r="AY878" s="21">
        <f t="shared" si="1673"/>
        <v>0</v>
      </c>
      <c r="AZ878" s="21">
        <f t="shared" si="1674"/>
        <v>0.5</v>
      </c>
      <c r="BA878" s="21">
        <f t="shared" si="1675"/>
        <v>45.845833333333324</v>
      </c>
      <c r="BB878" s="21">
        <f t="shared" si="1676"/>
        <v>21.091666666666665</v>
      </c>
      <c r="BC878" s="21">
        <f t="shared" si="1677"/>
        <v>25.170833333333334</v>
      </c>
      <c r="BD878" s="21">
        <f t="shared" si="1678"/>
        <v>22.69166666666667</v>
      </c>
      <c r="BE878" s="21">
        <f t="shared" si="1679"/>
        <v>20.354166666666664</v>
      </c>
      <c r="BF878" s="21">
        <f t="shared" si="1680"/>
        <v>24.679166666666671</v>
      </c>
      <c r="BG878" s="21">
        <f t="shared" si="1681"/>
        <v>23.883333333333329</v>
      </c>
      <c r="BH878" s="21">
        <f t="shared" si="1682"/>
        <v>24.679166666666671</v>
      </c>
      <c r="BI878" s="21">
        <f t="shared" si="1683"/>
        <v>23.883333333333329</v>
      </c>
      <c r="BJ878" s="21">
        <f t="shared" si="1684"/>
        <v>24.679166666666671</v>
      </c>
      <c r="BK878" s="17">
        <f t="shared" si="1685"/>
        <v>0</v>
      </c>
      <c r="BL878" s="22">
        <f t="shared" si="1686"/>
        <v>0</v>
      </c>
      <c r="BM878" s="22">
        <f t="shared" si="1687"/>
        <v>233.81335999999999</v>
      </c>
      <c r="BN878" s="22">
        <f t="shared" si="1688"/>
        <v>0</v>
      </c>
      <c r="BO878" s="22">
        <f t="shared" si="1689"/>
        <v>0</v>
      </c>
      <c r="BP878" s="22">
        <f t="shared" si="1690"/>
        <v>0</v>
      </c>
      <c r="BQ878" s="22">
        <f t="shared" si="1691"/>
        <v>0</v>
      </c>
      <c r="BR878" s="22">
        <f t="shared" si="1692"/>
        <v>0</v>
      </c>
      <c r="BS878" s="22">
        <f t="shared" si="1693"/>
        <v>0</v>
      </c>
      <c r="BT878" s="22">
        <f t="shared" si="1694"/>
        <v>0</v>
      </c>
      <c r="BU878" s="22">
        <f t="shared" si="1695"/>
        <v>0</v>
      </c>
      <c r="BV878" s="22">
        <f t="shared" si="1696"/>
        <v>0</v>
      </c>
      <c r="BW878" s="22">
        <f t="shared" si="1697"/>
        <v>0</v>
      </c>
      <c r="BX878" s="22">
        <f t="shared" si="1698"/>
        <v>0</v>
      </c>
      <c r="BY878" s="22">
        <f t="shared" si="1699"/>
        <v>0</v>
      </c>
      <c r="BZ878" s="22">
        <f t="shared" si="1700"/>
        <v>0</v>
      </c>
      <c r="CA878" s="22">
        <f t="shared" si="1701"/>
        <v>0.45407999999999993</v>
      </c>
      <c r="CB878" s="22">
        <f t="shared" si="1702"/>
        <v>41.63535199999999</v>
      </c>
      <c r="CC878" s="22">
        <f t="shared" si="1703"/>
        <v>19.154608</v>
      </c>
      <c r="CD878" s="22">
        <f t="shared" si="1704"/>
        <v>22.859143999999997</v>
      </c>
      <c r="CE878" s="22">
        <f t="shared" si="1705"/>
        <v>20.607664</v>
      </c>
      <c r="CF878" s="22">
        <f t="shared" si="1706"/>
        <v>18.484839999999995</v>
      </c>
      <c r="CG878" s="22">
        <f t="shared" si="1707"/>
        <v>22.412632000000002</v>
      </c>
      <c r="CH878" s="22">
        <f t="shared" si="1708"/>
        <v>21.689887999999993</v>
      </c>
      <c r="CI878" s="22">
        <f t="shared" si="1709"/>
        <v>22.412632000000002</v>
      </c>
      <c r="CJ878" s="22">
        <f t="shared" si="1710"/>
        <v>21.689887999999993</v>
      </c>
      <c r="CK878" s="22">
        <f t="shared" si="1711"/>
        <v>22.412632000000002</v>
      </c>
    </row>
    <row r="879" spans="1:89" x14ac:dyDescent="0.25">
      <c r="A879" t="str">
        <f>VLOOKUP($C879,'Tech Pallet'!$A:$J,10,0)</f>
        <v>NOV</v>
      </c>
      <c r="B879" s="30" t="str">
        <f>VLOOKUP(C879,'Tech Pallet'!A:I,3,0)</f>
        <v>MG Sticks</v>
      </c>
      <c r="C879" s="12">
        <f>VLOOKUP($D879,'DU -UCC'!B:C,2,0)</f>
        <v>65539504</v>
      </c>
      <c r="D879" s="94">
        <v>10077567004847</v>
      </c>
      <c r="E879" s="95" t="s">
        <v>831</v>
      </c>
      <c r="S879" s="95">
        <v>0</v>
      </c>
      <c r="T879" s="95">
        <v>0</v>
      </c>
      <c r="U879" s="95">
        <v>0</v>
      </c>
      <c r="V879" s="95">
        <v>1000</v>
      </c>
      <c r="W879" s="95">
        <v>1500</v>
      </c>
      <c r="X879" s="95">
        <v>15000</v>
      </c>
      <c r="Y879" s="95">
        <v>0</v>
      </c>
      <c r="Z879" s="95">
        <v>0</v>
      </c>
      <c r="AA879" s="95">
        <v>6000</v>
      </c>
      <c r="AB879" s="95">
        <v>6000</v>
      </c>
      <c r="AC879" s="95">
        <v>3000</v>
      </c>
      <c r="AD879" s="95">
        <v>0</v>
      </c>
      <c r="AE879" s="23">
        <f t="shared" si="1655"/>
        <v>32500</v>
      </c>
      <c r="AF879">
        <f>VLOOKUP($C879,'Tech Pallet'!$A:$I,9,0)</f>
        <v>210</v>
      </c>
      <c r="AG879">
        <f>VLOOKUP($C879,'Tech Pallet'!$A:$H,8,0)</f>
        <v>1.9199999999999998E-3</v>
      </c>
      <c r="AH879" s="25">
        <f t="shared" si="1656"/>
        <v>0</v>
      </c>
      <c r="AI879" s="25">
        <f t="shared" si="1657"/>
        <v>32500</v>
      </c>
      <c r="AJ879" s="8">
        <f t="shared" si="1658"/>
        <v>0</v>
      </c>
      <c r="AK879" s="21">
        <f t="shared" si="1659"/>
        <v>0</v>
      </c>
      <c r="AL879" s="20">
        <f t="shared" si="1660"/>
        <v>154.76190476190476</v>
      </c>
      <c r="AM879" s="21">
        <f t="shared" si="1661"/>
        <v>0</v>
      </c>
      <c r="AN879" s="21">
        <f t="shared" si="1662"/>
        <v>0</v>
      </c>
      <c r="AO879" s="21">
        <f t="shared" si="1663"/>
        <v>0</v>
      </c>
      <c r="AP879" s="21">
        <f t="shared" si="1664"/>
        <v>0</v>
      </c>
      <c r="AQ879" s="21">
        <f t="shared" si="1665"/>
        <v>0</v>
      </c>
      <c r="AR879" s="21">
        <f t="shared" si="1666"/>
        <v>0</v>
      </c>
      <c r="AS879" s="21">
        <f t="shared" si="1667"/>
        <v>0</v>
      </c>
      <c r="AT879" s="21">
        <f t="shared" si="1668"/>
        <v>0</v>
      </c>
      <c r="AU879" s="21">
        <f t="shared" si="1669"/>
        <v>0</v>
      </c>
      <c r="AV879" s="21">
        <f t="shared" si="1670"/>
        <v>0</v>
      </c>
      <c r="AW879" s="21">
        <f t="shared" si="1671"/>
        <v>0</v>
      </c>
      <c r="AX879" s="21">
        <f t="shared" si="1672"/>
        <v>0</v>
      </c>
      <c r="AY879" s="21">
        <f t="shared" si="1673"/>
        <v>0</v>
      </c>
      <c r="AZ879" s="21">
        <f t="shared" si="1674"/>
        <v>0</v>
      </c>
      <c r="BA879" s="21">
        <f t="shared" si="1675"/>
        <v>0</v>
      </c>
      <c r="BB879" s="21">
        <f t="shared" si="1676"/>
        <v>4.7619047619047619</v>
      </c>
      <c r="BC879" s="21">
        <f t="shared" si="1677"/>
        <v>7.1428571428571432</v>
      </c>
      <c r="BD879" s="21">
        <f t="shared" si="1678"/>
        <v>71.428571428571431</v>
      </c>
      <c r="BE879" s="21">
        <f t="shared" si="1679"/>
        <v>0</v>
      </c>
      <c r="BF879" s="21">
        <f t="shared" si="1680"/>
        <v>0</v>
      </c>
      <c r="BG879" s="21">
        <f t="shared" si="1681"/>
        <v>28.571428571428573</v>
      </c>
      <c r="BH879" s="21">
        <f t="shared" si="1682"/>
        <v>28.571428571428573</v>
      </c>
      <c r="BI879" s="21">
        <f t="shared" si="1683"/>
        <v>14.285714285714286</v>
      </c>
      <c r="BJ879" s="21">
        <f t="shared" si="1684"/>
        <v>0</v>
      </c>
      <c r="BK879" s="17">
        <f t="shared" si="1685"/>
        <v>0</v>
      </c>
      <c r="BL879" s="22">
        <f t="shared" si="1686"/>
        <v>0</v>
      </c>
      <c r="BM879" s="22">
        <f t="shared" si="1687"/>
        <v>62.399999999999991</v>
      </c>
      <c r="BN879" s="22">
        <f t="shared" si="1688"/>
        <v>0</v>
      </c>
      <c r="BO879" s="22">
        <f t="shared" si="1689"/>
        <v>0</v>
      </c>
      <c r="BP879" s="22">
        <f t="shared" si="1690"/>
        <v>0</v>
      </c>
      <c r="BQ879" s="22">
        <f t="shared" si="1691"/>
        <v>0</v>
      </c>
      <c r="BR879" s="22">
        <f t="shared" si="1692"/>
        <v>0</v>
      </c>
      <c r="BS879" s="22">
        <f t="shared" si="1693"/>
        <v>0</v>
      </c>
      <c r="BT879" s="22">
        <f t="shared" si="1694"/>
        <v>0</v>
      </c>
      <c r="BU879" s="22">
        <f t="shared" si="1695"/>
        <v>0</v>
      </c>
      <c r="BV879" s="22">
        <f t="shared" si="1696"/>
        <v>0</v>
      </c>
      <c r="BW879" s="22">
        <f t="shared" si="1697"/>
        <v>0</v>
      </c>
      <c r="BX879" s="22">
        <f t="shared" si="1698"/>
        <v>0</v>
      </c>
      <c r="BY879" s="22">
        <f t="shared" si="1699"/>
        <v>0</v>
      </c>
      <c r="BZ879" s="22">
        <f t="shared" si="1700"/>
        <v>0</v>
      </c>
      <c r="CA879" s="22">
        <f t="shared" si="1701"/>
        <v>0</v>
      </c>
      <c r="CB879" s="22">
        <f t="shared" si="1702"/>
        <v>0</v>
      </c>
      <c r="CC879" s="22">
        <f t="shared" si="1703"/>
        <v>1.92</v>
      </c>
      <c r="CD879" s="22">
        <f t="shared" si="1704"/>
        <v>2.88</v>
      </c>
      <c r="CE879" s="22">
        <f t="shared" si="1705"/>
        <v>28.799999999999997</v>
      </c>
      <c r="CF879" s="22">
        <f t="shared" si="1706"/>
        <v>0</v>
      </c>
      <c r="CG879" s="22">
        <f t="shared" si="1707"/>
        <v>0</v>
      </c>
      <c r="CH879" s="22">
        <f t="shared" si="1708"/>
        <v>11.52</v>
      </c>
      <c r="CI879" s="22">
        <f t="shared" si="1709"/>
        <v>11.52</v>
      </c>
      <c r="CJ879" s="22">
        <f t="shared" si="1710"/>
        <v>5.76</v>
      </c>
      <c r="CK879" s="22">
        <f t="shared" si="1711"/>
        <v>0</v>
      </c>
    </row>
    <row r="880" spans="1:89" x14ac:dyDescent="0.25">
      <c r="A880" t="str">
        <f>VLOOKUP($C880,'Tech Pallet'!$A:$J,10,0)</f>
        <v>PIC</v>
      </c>
      <c r="B880" s="30" t="str">
        <f>VLOOKUP(C880,'Tech Pallet'!A:I,3,0)</f>
        <v>2.4 Gal</v>
      </c>
      <c r="C880" s="12">
        <f>VLOOKUP($D880,'DU -UCC'!B:C,2,0)</f>
        <v>65451950</v>
      </c>
      <c r="D880" s="94">
        <v>10076840004635</v>
      </c>
      <c r="E880" s="95" t="s">
        <v>538</v>
      </c>
      <c r="S880" s="95">
        <v>1056</v>
      </c>
      <c r="T880" s="95">
        <v>666</v>
      </c>
      <c r="U880" s="95">
        <v>914</v>
      </c>
      <c r="V880" s="95">
        <v>700</v>
      </c>
      <c r="W880" s="95">
        <v>665</v>
      </c>
      <c r="X880" s="95">
        <v>865</v>
      </c>
      <c r="Y880" s="95">
        <v>1104</v>
      </c>
      <c r="Z880" s="95">
        <v>814</v>
      </c>
      <c r="AA880" s="95">
        <v>385</v>
      </c>
      <c r="AB880" s="95">
        <v>325</v>
      </c>
      <c r="AC880" s="95">
        <v>237</v>
      </c>
      <c r="AD880" s="95">
        <v>220</v>
      </c>
      <c r="AE880" s="23">
        <f t="shared" si="1655"/>
        <v>7951</v>
      </c>
      <c r="AF880">
        <f>VLOOKUP($C880,'Tech Pallet'!$A:$I,9,0)</f>
        <v>125</v>
      </c>
      <c r="AG880">
        <f>VLOOKUP($C880,'Tech Pallet'!$A:$H,8,0)</f>
        <v>9.0850000000000011E-3</v>
      </c>
      <c r="AH880" s="25">
        <f t="shared" si="1656"/>
        <v>0</v>
      </c>
      <c r="AI880" s="25">
        <f t="shared" si="1657"/>
        <v>7951</v>
      </c>
      <c r="AJ880" s="8">
        <f t="shared" si="1658"/>
        <v>0</v>
      </c>
      <c r="AK880" s="21">
        <f t="shared" si="1659"/>
        <v>0</v>
      </c>
      <c r="AL880" s="20">
        <f t="shared" si="1660"/>
        <v>63.607999999999997</v>
      </c>
      <c r="AM880" s="21">
        <f t="shared" si="1661"/>
        <v>0</v>
      </c>
      <c r="AN880" s="21">
        <f t="shared" si="1662"/>
        <v>0</v>
      </c>
      <c r="AO880" s="21">
        <f t="shared" si="1663"/>
        <v>0</v>
      </c>
      <c r="AP880" s="21">
        <f t="shared" si="1664"/>
        <v>0</v>
      </c>
      <c r="AQ880" s="21">
        <f t="shared" si="1665"/>
        <v>0</v>
      </c>
      <c r="AR880" s="21">
        <f t="shared" si="1666"/>
        <v>0</v>
      </c>
      <c r="AS880" s="21">
        <f t="shared" si="1667"/>
        <v>0</v>
      </c>
      <c r="AT880" s="21">
        <f t="shared" si="1668"/>
        <v>0</v>
      </c>
      <c r="AU880" s="21">
        <f t="shared" si="1669"/>
        <v>0</v>
      </c>
      <c r="AV880" s="21">
        <f t="shared" si="1670"/>
        <v>0</v>
      </c>
      <c r="AW880" s="21">
        <f t="shared" si="1671"/>
        <v>0</v>
      </c>
      <c r="AX880" s="21">
        <f t="shared" si="1672"/>
        <v>0</v>
      </c>
      <c r="AY880" s="21">
        <f t="shared" si="1673"/>
        <v>8.4480000000000004</v>
      </c>
      <c r="AZ880" s="21">
        <f t="shared" si="1674"/>
        <v>5.3280000000000003</v>
      </c>
      <c r="BA880" s="21">
        <f t="shared" si="1675"/>
        <v>7.3120000000000003</v>
      </c>
      <c r="BB880" s="21">
        <f t="shared" si="1676"/>
        <v>5.6</v>
      </c>
      <c r="BC880" s="21">
        <f t="shared" si="1677"/>
        <v>5.32</v>
      </c>
      <c r="BD880" s="21">
        <f t="shared" si="1678"/>
        <v>6.92</v>
      </c>
      <c r="BE880" s="21">
        <f t="shared" si="1679"/>
        <v>8.8320000000000007</v>
      </c>
      <c r="BF880" s="21">
        <f t="shared" si="1680"/>
        <v>6.5119999999999996</v>
      </c>
      <c r="BG880" s="21">
        <f t="shared" si="1681"/>
        <v>3.08</v>
      </c>
      <c r="BH880" s="21">
        <f t="shared" si="1682"/>
        <v>2.6</v>
      </c>
      <c r="BI880" s="21">
        <f t="shared" si="1683"/>
        <v>1.8959999999999999</v>
      </c>
      <c r="BJ880" s="21">
        <f t="shared" si="1684"/>
        <v>1.76</v>
      </c>
      <c r="BK880" s="17">
        <f t="shared" si="1685"/>
        <v>0</v>
      </c>
      <c r="BL880" s="22">
        <f t="shared" si="1686"/>
        <v>0</v>
      </c>
      <c r="BM880" s="22">
        <f t="shared" si="1687"/>
        <v>72.234835000000004</v>
      </c>
      <c r="BN880" s="22">
        <f t="shared" si="1688"/>
        <v>0</v>
      </c>
      <c r="BO880" s="22">
        <f t="shared" si="1689"/>
        <v>0</v>
      </c>
      <c r="BP880" s="22">
        <f t="shared" si="1690"/>
        <v>0</v>
      </c>
      <c r="BQ880" s="22">
        <f t="shared" si="1691"/>
        <v>0</v>
      </c>
      <c r="BR880" s="22">
        <f t="shared" si="1692"/>
        <v>0</v>
      </c>
      <c r="BS880" s="22">
        <f t="shared" si="1693"/>
        <v>0</v>
      </c>
      <c r="BT880" s="22">
        <f t="shared" si="1694"/>
        <v>0</v>
      </c>
      <c r="BU880" s="22">
        <f t="shared" si="1695"/>
        <v>0</v>
      </c>
      <c r="BV880" s="22">
        <f t="shared" si="1696"/>
        <v>0</v>
      </c>
      <c r="BW880" s="22">
        <f t="shared" si="1697"/>
        <v>0</v>
      </c>
      <c r="BX880" s="22">
        <f t="shared" si="1698"/>
        <v>0</v>
      </c>
      <c r="BY880" s="22">
        <f t="shared" si="1699"/>
        <v>0</v>
      </c>
      <c r="BZ880" s="22">
        <f t="shared" si="1700"/>
        <v>9.5937600000000014</v>
      </c>
      <c r="CA880" s="22">
        <f t="shared" si="1701"/>
        <v>6.0506100000000007</v>
      </c>
      <c r="CB880" s="22">
        <f t="shared" si="1702"/>
        <v>8.3036900000000013</v>
      </c>
      <c r="CC880" s="22">
        <f t="shared" si="1703"/>
        <v>6.3595000000000006</v>
      </c>
      <c r="CD880" s="22">
        <f t="shared" si="1704"/>
        <v>6.0415250000000009</v>
      </c>
      <c r="CE880" s="22">
        <f t="shared" si="1705"/>
        <v>7.8585250000000011</v>
      </c>
      <c r="CF880" s="22">
        <f t="shared" si="1706"/>
        <v>10.029840000000002</v>
      </c>
      <c r="CG880" s="22">
        <f t="shared" si="1707"/>
        <v>7.3951900000000013</v>
      </c>
      <c r="CH880" s="22">
        <f t="shared" si="1708"/>
        <v>3.4977250000000004</v>
      </c>
      <c r="CI880" s="22">
        <f t="shared" si="1709"/>
        <v>2.9526250000000003</v>
      </c>
      <c r="CJ880" s="22">
        <f t="shared" si="1710"/>
        <v>2.1531450000000003</v>
      </c>
      <c r="CK880" s="22">
        <f t="shared" si="1711"/>
        <v>1.9987000000000001</v>
      </c>
    </row>
    <row r="881" spans="1:89" x14ac:dyDescent="0.25">
      <c r="A881" t="str">
        <f>VLOOKUP($C881,'Tech Pallet'!$A:$J,10,0)</f>
        <v>PIC</v>
      </c>
      <c r="B881" s="30" t="str">
        <f>VLOOKUP(C881,'Tech Pallet'!A:I,3,0)</f>
        <v>2.4 Gal</v>
      </c>
      <c r="C881" s="12">
        <f>VLOOKUP($D881,'DU -UCC'!B:C,2,0)</f>
        <v>65640070</v>
      </c>
      <c r="D881" s="94">
        <v>10076840004628</v>
      </c>
      <c r="E881" s="95" t="s">
        <v>539</v>
      </c>
      <c r="S881" s="95">
        <v>0</v>
      </c>
      <c r="T881" s="95">
        <v>200</v>
      </c>
      <c r="U881" s="95">
        <v>700</v>
      </c>
      <c r="V881" s="95">
        <v>698</v>
      </c>
      <c r="W881" s="95">
        <v>663</v>
      </c>
      <c r="X881" s="95">
        <v>862</v>
      </c>
      <c r="Y881" s="95">
        <v>1101</v>
      </c>
      <c r="Z881" s="95">
        <v>812</v>
      </c>
      <c r="AA881" s="95">
        <v>384</v>
      </c>
      <c r="AB881" s="95">
        <v>324</v>
      </c>
      <c r="AC881" s="95">
        <v>236</v>
      </c>
      <c r="AD881" s="95">
        <v>219</v>
      </c>
      <c r="AE881" s="23">
        <f t="shared" si="1655"/>
        <v>6199</v>
      </c>
      <c r="AF881">
        <f>VLOOKUP($C881,'Tech Pallet'!$A:$I,9,0)</f>
        <v>125</v>
      </c>
      <c r="AG881">
        <f>VLOOKUP($C881,'Tech Pallet'!$A:$H,8,0)</f>
        <v>9.0848256361922702E-3</v>
      </c>
      <c r="AH881" s="25">
        <f t="shared" si="1656"/>
        <v>0</v>
      </c>
      <c r="AI881" s="25">
        <f t="shared" si="1657"/>
        <v>6199</v>
      </c>
      <c r="AJ881" s="8">
        <f t="shared" si="1658"/>
        <v>0</v>
      </c>
      <c r="AK881" s="21">
        <f t="shared" si="1659"/>
        <v>0</v>
      </c>
      <c r="AL881" s="20">
        <f t="shared" si="1660"/>
        <v>49.591999999999999</v>
      </c>
      <c r="AM881" s="21">
        <f t="shared" si="1661"/>
        <v>0</v>
      </c>
      <c r="AN881" s="21">
        <f t="shared" si="1662"/>
        <v>0</v>
      </c>
      <c r="AO881" s="21">
        <f t="shared" si="1663"/>
        <v>0</v>
      </c>
      <c r="AP881" s="21">
        <f t="shared" si="1664"/>
        <v>0</v>
      </c>
      <c r="AQ881" s="21">
        <f t="shared" si="1665"/>
        <v>0</v>
      </c>
      <c r="AR881" s="21">
        <f t="shared" si="1666"/>
        <v>0</v>
      </c>
      <c r="AS881" s="21">
        <f t="shared" si="1667"/>
        <v>0</v>
      </c>
      <c r="AT881" s="21">
        <f t="shared" si="1668"/>
        <v>0</v>
      </c>
      <c r="AU881" s="21">
        <f t="shared" si="1669"/>
        <v>0</v>
      </c>
      <c r="AV881" s="21">
        <f t="shared" si="1670"/>
        <v>0</v>
      </c>
      <c r="AW881" s="21">
        <f t="shared" si="1671"/>
        <v>0</v>
      </c>
      <c r="AX881" s="21">
        <f t="shared" si="1672"/>
        <v>0</v>
      </c>
      <c r="AY881" s="21">
        <f t="shared" si="1673"/>
        <v>0</v>
      </c>
      <c r="AZ881" s="21">
        <f t="shared" si="1674"/>
        <v>1.6</v>
      </c>
      <c r="BA881" s="21">
        <f t="shared" si="1675"/>
        <v>5.6</v>
      </c>
      <c r="BB881" s="21">
        <f t="shared" si="1676"/>
        <v>5.5839999999999996</v>
      </c>
      <c r="BC881" s="21">
        <f t="shared" si="1677"/>
        <v>5.3040000000000003</v>
      </c>
      <c r="BD881" s="21">
        <f t="shared" si="1678"/>
        <v>6.8959999999999999</v>
      </c>
      <c r="BE881" s="21">
        <f t="shared" si="1679"/>
        <v>8.8079999999999998</v>
      </c>
      <c r="BF881" s="21">
        <f t="shared" si="1680"/>
        <v>6.4960000000000004</v>
      </c>
      <c r="BG881" s="21">
        <f t="shared" si="1681"/>
        <v>3.0720000000000001</v>
      </c>
      <c r="BH881" s="21">
        <f t="shared" si="1682"/>
        <v>2.5920000000000001</v>
      </c>
      <c r="BI881" s="21">
        <f t="shared" si="1683"/>
        <v>1.8879999999999999</v>
      </c>
      <c r="BJ881" s="21">
        <f t="shared" si="1684"/>
        <v>1.752</v>
      </c>
      <c r="BK881" s="17">
        <f t="shared" si="1685"/>
        <v>0</v>
      </c>
      <c r="BL881" s="22">
        <f t="shared" si="1686"/>
        <v>0</v>
      </c>
      <c r="BM881" s="22">
        <f t="shared" si="1687"/>
        <v>56.316834118755885</v>
      </c>
      <c r="BN881" s="22">
        <f t="shared" si="1688"/>
        <v>0</v>
      </c>
      <c r="BO881" s="22">
        <f t="shared" si="1689"/>
        <v>0</v>
      </c>
      <c r="BP881" s="22">
        <f t="shared" si="1690"/>
        <v>0</v>
      </c>
      <c r="BQ881" s="22">
        <f t="shared" si="1691"/>
        <v>0</v>
      </c>
      <c r="BR881" s="22">
        <f t="shared" si="1692"/>
        <v>0</v>
      </c>
      <c r="BS881" s="22">
        <f t="shared" si="1693"/>
        <v>0</v>
      </c>
      <c r="BT881" s="22">
        <f t="shared" si="1694"/>
        <v>0</v>
      </c>
      <c r="BU881" s="22">
        <f t="shared" si="1695"/>
        <v>0</v>
      </c>
      <c r="BV881" s="22">
        <f t="shared" si="1696"/>
        <v>0</v>
      </c>
      <c r="BW881" s="22">
        <f t="shared" si="1697"/>
        <v>0</v>
      </c>
      <c r="BX881" s="22">
        <f t="shared" si="1698"/>
        <v>0</v>
      </c>
      <c r="BY881" s="22">
        <f t="shared" si="1699"/>
        <v>0</v>
      </c>
      <c r="BZ881" s="22">
        <f t="shared" si="1700"/>
        <v>0</v>
      </c>
      <c r="CA881" s="22">
        <f t="shared" si="1701"/>
        <v>1.8169651272384542</v>
      </c>
      <c r="CB881" s="22">
        <f t="shared" si="1702"/>
        <v>6.3593779453345896</v>
      </c>
      <c r="CC881" s="22">
        <f t="shared" si="1703"/>
        <v>6.3412082940622048</v>
      </c>
      <c r="CD881" s="22">
        <f t="shared" si="1704"/>
        <v>6.0232393967954749</v>
      </c>
      <c r="CE881" s="22">
        <f t="shared" si="1705"/>
        <v>7.8311196983977371</v>
      </c>
      <c r="CF881" s="22">
        <f t="shared" si="1706"/>
        <v>10.00239302544769</v>
      </c>
      <c r="CG881" s="22">
        <f t="shared" si="1707"/>
        <v>7.3768784165881236</v>
      </c>
      <c r="CH881" s="22">
        <f t="shared" si="1708"/>
        <v>3.4885730442978318</v>
      </c>
      <c r="CI881" s="22">
        <f t="shared" si="1709"/>
        <v>2.9434835061262956</v>
      </c>
      <c r="CJ881" s="22">
        <f t="shared" si="1710"/>
        <v>2.1440188501413759</v>
      </c>
      <c r="CK881" s="22">
        <f t="shared" si="1711"/>
        <v>1.9895768143261072</v>
      </c>
    </row>
    <row r="882" spans="1:89" x14ac:dyDescent="0.25">
      <c r="A882" t="str">
        <f>VLOOKUP($C882,'Tech Pallet'!$A:$J,10,0)</f>
        <v>PIC</v>
      </c>
      <c r="B882" s="30" t="str">
        <f>VLOOKUP(C882,'Tech Pallet'!A:I,3,0)</f>
        <v>2.4 Gal</v>
      </c>
      <c r="C882" s="12">
        <f>VLOOKUP($D882,'DU -UCC'!B:C,2,0)</f>
        <v>65498063</v>
      </c>
      <c r="D882" s="94">
        <v>10076840004666</v>
      </c>
      <c r="E882" s="95" t="s">
        <v>832</v>
      </c>
      <c r="S882" s="95">
        <v>0</v>
      </c>
      <c r="T882" s="95">
        <v>0</v>
      </c>
      <c r="U882" s="95">
        <v>700</v>
      </c>
      <c r="V882" s="95">
        <v>698</v>
      </c>
      <c r="W882" s="95">
        <v>663</v>
      </c>
      <c r="X882" s="95">
        <v>862</v>
      </c>
      <c r="Y882" s="95">
        <v>1101</v>
      </c>
      <c r="Z882" s="95">
        <v>812</v>
      </c>
      <c r="AA882" s="95">
        <v>384</v>
      </c>
      <c r="AB882" s="95">
        <v>324</v>
      </c>
      <c r="AC882" s="95">
        <v>236</v>
      </c>
      <c r="AD882" s="95">
        <v>219</v>
      </c>
      <c r="AE882" s="23">
        <f t="shared" si="1655"/>
        <v>5999</v>
      </c>
      <c r="AF882">
        <f>VLOOKUP($C882,'Tech Pallet'!$A:$I,9,0)</f>
        <v>125</v>
      </c>
      <c r="AG882">
        <f>VLOOKUP($C882,'Tech Pallet'!$A:$H,8,0)</f>
        <v>9.0850000000000011E-3</v>
      </c>
      <c r="AH882" s="25">
        <f t="shared" si="1656"/>
        <v>0</v>
      </c>
      <c r="AI882" s="25">
        <f t="shared" si="1657"/>
        <v>5999</v>
      </c>
      <c r="AJ882" s="8">
        <f t="shared" si="1658"/>
        <v>0</v>
      </c>
      <c r="AK882" s="21">
        <f t="shared" si="1659"/>
        <v>0</v>
      </c>
      <c r="AL882" s="20">
        <f t="shared" si="1660"/>
        <v>47.991999999999997</v>
      </c>
      <c r="AM882" s="21">
        <f t="shared" si="1661"/>
        <v>0</v>
      </c>
      <c r="AN882" s="21">
        <f t="shared" si="1662"/>
        <v>0</v>
      </c>
      <c r="AO882" s="21">
        <f t="shared" si="1663"/>
        <v>0</v>
      </c>
      <c r="AP882" s="21">
        <f t="shared" si="1664"/>
        <v>0</v>
      </c>
      <c r="AQ882" s="21">
        <f t="shared" si="1665"/>
        <v>0</v>
      </c>
      <c r="AR882" s="21">
        <f t="shared" si="1666"/>
        <v>0</v>
      </c>
      <c r="AS882" s="21">
        <f t="shared" si="1667"/>
        <v>0</v>
      </c>
      <c r="AT882" s="21">
        <f t="shared" si="1668"/>
        <v>0</v>
      </c>
      <c r="AU882" s="21">
        <f t="shared" si="1669"/>
        <v>0</v>
      </c>
      <c r="AV882" s="21">
        <f t="shared" si="1670"/>
        <v>0</v>
      </c>
      <c r="AW882" s="21">
        <f t="shared" si="1671"/>
        <v>0</v>
      </c>
      <c r="AX882" s="21">
        <f t="shared" si="1672"/>
        <v>0</v>
      </c>
      <c r="AY882" s="21">
        <f t="shared" si="1673"/>
        <v>0</v>
      </c>
      <c r="AZ882" s="21">
        <f t="shared" si="1674"/>
        <v>0</v>
      </c>
      <c r="BA882" s="21">
        <f t="shared" si="1675"/>
        <v>5.6</v>
      </c>
      <c r="BB882" s="21">
        <f t="shared" si="1676"/>
        <v>5.5839999999999996</v>
      </c>
      <c r="BC882" s="21">
        <f t="shared" si="1677"/>
        <v>5.3040000000000003</v>
      </c>
      <c r="BD882" s="21">
        <f t="shared" si="1678"/>
        <v>6.8959999999999999</v>
      </c>
      <c r="BE882" s="21">
        <f t="shared" si="1679"/>
        <v>8.8079999999999998</v>
      </c>
      <c r="BF882" s="21">
        <f t="shared" si="1680"/>
        <v>6.4960000000000004</v>
      </c>
      <c r="BG882" s="21">
        <f t="shared" si="1681"/>
        <v>3.0720000000000001</v>
      </c>
      <c r="BH882" s="21">
        <f t="shared" si="1682"/>
        <v>2.5920000000000001</v>
      </c>
      <c r="BI882" s="21">
        <f t="shared" si="1683"/>
        <v>1.8879999999999999</v>
      </c>
      <c r="BJ882" s="21">
        <f t="shared" si="1684"/>
        <v>1.752</v>
      </c>
      <c r="BK882" s="17">
        <f t="shared" si="1685"/>
        <v>0</v>
      </c>
      <c r="BL882" s="22">
        <f t="shared" si="1686"/>
        <v>0</v>
      </c>
      <c r="BM882" s="22">
        <f t="shared" si="1687"/>
        <v>54.500915000000006</v>
      </c>
      <c r="BN882" s="22">
        <f t="shared" si="1688"/>
        <v>0</v>
      </c>
      <c r="BO882" s="22">
        <f t="shared" si="1689"/>
        <v>0</v>
      </c>
      <c r="BP882" s="22">
        <f t="shared" si="1690"/>
        <v>0</v>
      </c>
      <c r="BQ882" s="22">
        <f t="shared" si="1691"/>
        <v>0</v>
      </c>
      <c r="BR882" s="22">
        <f t="shared" si="1692"/>
        <v>0</v>
      </c>
      <c r="BS882" s="22">
        <f t="shared" si="1693"/>
        <v>0</v>
      </c>
      <c r="BT882" s="22">
        <f t="shared" si="1694"/>
        <v>0</v>
      </c>
      <c r="BU882" s="22">
        <f t="shared" si="1695"/>
        <v>0</v>
      </c>
      <c r="BV882" s="22">
        <f t="shared" si="1696"/>
        <v>0</v>
      </c>
      <c r="BW882" s="22">
        <f t="shared" si="1697"/>
        <v>0</v>
      </c>
      <c r="BX882" s="22">
        <f t="shared" si="1698"/>
        <v>0</v>
      </c>
      <c r="BY882" s="22">
        <f t="shared" si="1699"/>
        <v>0</v>
      </c>
      <c r="BZ882" s="22">
        <f t="shared" si="1700"/>
        <v>0</v>
      </c>
      <c r="CA882" s="22">
        <f t="shared" si="1701"/>
        <v>0</v>
      </c>
      <c r="CB882" s="22">
        <f t="shared" si="1702"/>
        <v>6.3595000000000006</v>
      </c>
      <c r="CC882" s="22">
        <f t="shared" si="1703"/>
        <v>6.341330000000001</v>
      </c>
      <c r="CD882" s="22">
        <f t="shared" si="1704"/>
        <v>6.0233550000000005</v>
      </c>
      <c r="CE882" s="22">
        <f t="shared" si="1705"/>
        <v>7.8312700000000008</v>
      </c>
      <c r="CF882" s="22">
        <f t="shared" si="1706"/>
        <v>10.002585000000002</v>
      </c>
      <c r="CG882" s="22">
        <f t="shared" si="1707"/>
        <v>7.3770200000000008</v>
      </c>
      <c r="CH882" s="22">
        <f t="shared" si="1708"/>
        <v>3.4886400000000002</v>
      </c>
      <c r="CI882" s="22">
        <f t="shared" si="1709"/>
        <v>2.9435400000000005</v>
      </c>
      <c r="CJ882" s="22">
        <f t="shared" si="1710"/>
        <v>2.1440600000000001</v>
      </c>
      <c r="CK882" s="22">
        <f t="shared" si="1711"/>
        <v>1.9896150000000001</v>
      </c>
    </row>
    <row r="883" spans="1:89" x14ac:dyDescent="0.25">
      <c r="AE883" s="23"/>
      <c r="AH883" s="25"/>
      <c r="AI883" s="25"/>
      <c r="AK883" s="21"/>
      <c r="AL883" s="20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L883" s="22"/>
      <c r="BM883" s="22"/>
      <c r="BN883" s="22"/>
      <c r="BO883" s="22"/>
      <c r="BP883" s="22"/>
      <c r="BQ883" s="22"/>
      <c r="BR883" s="22"/>
      <c r="BS883" s="22"/>
      <c r="BT883" s="22"/>
      <c r="BU883" s="22"/>
      <c r="BV883" s="22"/>
      <c r="BW883" s="22"/>
      <c r="BX883" s="22"/>
      <c r="BY883" s="22"/>
      <c r="BZ883" s="22"/>
      <c r="CA883" s="22"/>
      <c r="CB883" s="22"/>
      <c r="CC883" s="22"/>
      <c r="CD883" s="22"/>
      <c r="CE883" s="22"/>
      <c r="CF883" s="22"/>
      <c r="CG883" s="22"/>
      <c r="CH883" s="22"/>
      <c r="CI883" s="22"/>
      <c r="CJ883" s="22"/>
      <c r="CK883" s="22"/>
    </row>
  </sheetData>
  <autoFilter ref="A2:CK882" xr:uid="{A45292BB-E0A0-4E92-982E-3A1EE980382F}"/>
  <conditionalFormatting sqref="G1:AD364 G365:AE365 G366:AD1048576">
    <cfRule type="cellIs" dxfId="2" priority="1" operator="lessThan">
      <formula>0</formula>
    </cfRule>
  </conditionalFormatting>
  <conditionalFormatting sqref="AJ2:CK2">
    <cfRule type="cellIs" dxfId="1" priority="66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19740-0308-4A4C-9C75-7309AA8F0443}">
  <dimension ref="A1:L591"/>
  <sheetViews>
    <sheetView workbookViewId="0">
      <selection sqref="A1:XFD1048576"/>
    </sheetView>
  </sheetViews>
  <sheetFormatPr defaultRowHeight="15" x14ac:dyDescent="0.25"/>
  <sheetData>
    <row r="1" spans="1:10" x14ac:dyDescent="0.25">
      <c r="A1" t="s">
        <v>96</v>
      </c>
      <c r="B1" t="s">
        <v>809</v>
      </c>
      <c r="C1" t="s">
        <v>810</v>
      </c>
      <c r="D1" t="s">
        <v>811</v>
      </c>
      <c r="E1" t="s">
        <v>812</v>
      </c>
      <c r="F1" t="s">
        <v>813</v>
      </c>
      <c r="G1" t="s">
        <v>814</v>
      </c>
      <c r="H1" t="s">
        <v>19</v>
      </c>
      <c r="I1" t="s">
        <v>101</v>
      </c>
      <c r="J1" t="s">
        <v>823</v>
      </c>
    </row>
    <row r="2" spans="1:10" x14ac:dyDescent="0.25">
      <c r="A2">
        <v>62689431</v>
      </c>
      <c r="B2" t="s">
        <v>449</v>
      </c>
      <c r="C2" t="s">
        <v>75</v>
      </c>
      <c r="D2" t="s">
        <v>75</v>
      </c>
      <c r="E2">
        <v>200</v>
      </c>
      <c r="F2">
        <v>1817</v>
      </c>
      <c r="G2">
        <v>9.0850000000000009</v>
      </c>
      <c r="H2">
        <v>9.0850000000000011E-3</v>
      </c>
      <c r="I2">
        <v>125</v>
      </c>
      <c r="J2" t="s">
        <v>824</v>
      </c>
    </row>
    <row r="3" spans="1:10" x14ac:dyDescent="0.25">
      <c r="A3">
        <v>62735647</v>
      </c>
      <c r="B3" t="s">
        <v>590</v>
      </c>
      <c r="C3" t="s">
        <v>75</v>
      </c>
      <c r="D3" t="s">
        <v>75</v>
      </c>
      <c r="E3">
        <v>200</v>
      </c>
      <c r="F3">
        <v>1817</v>
      </c>
      <c r="G3">
        <v>9.0850000000000009</v>
      </c>
      <c r="H3">
        <v>9.0850000000000011E-3</v>
      </c>
      <c r="I3">
        <v>125</v>
      </c>
      <c r="J3" t="s">
        <v>824</v>
      </c>
    </row>
    <row r="4" spans="1:10" x14ac:dyDescent="0.25">
      <c r="A4">
        <v>64799252</v>
      </c>
      <c r="B4" t="s">
        <v>451</v>
      </c>
      <c r="C4" t="s">
        <v>75</v>
      </c>
      <c r="D4" t="s">
        <v>75</v>
      </c>
      <c r="E4">
        <v>200</v>
      </c>
      <c r="F4">
        <v>1817</v>
      </c>
      <c r="G4">
        <v>9.0850000000000009</v>
      </c>
      <c r="H4">
        <v>9.0850000000000011E-3</v>
      </c>
      <c r="I4">
        <v>125</v>
      </c>
      <c r="J4" t="s">
        <v>824</v>
      </c>
    </row>
    <row r="5" spans="1:10" x14ac:dyDescent="0.25">
      <c r="A5">
        <v>64799253</v>
      </c>
      <c r="B5" t="s">
        <v>454</v>
      </c>
      <c r="C5" t="s">
        <v>75</v>
      </c>
      <c r="D5" t="s">
        <v>75</v>
      </c>
      <c r="E5">
        <v>250</v>
      </c>
      <c r="F5">
        <v>2271</v>
      </c>
      <c r="G5">
        <v>9.0839999999999996</v>
      </c>
      <c r="H5">
        <v>9.0840000000000001E-3</v>
      </c>
      <c r="I5">
        <v>125</v>
      </c>
      <c r="J5" t="s">
        <v>824</v>
      </c>
    </row>
    <row r="6" spans="1:10" x14ac:dyDescent="0.25">
      <c r="A6">
        <v>64799254</v>
      </c>
      <c r="B6" t="s">
        <v>442</v>
      </c>
      <c r="C6" t="s">
        <v>75</v>
      </c>
      <c r="D6" t="s">
        <v>75</v>
      </c>
      <c r="E6">
        <v>200</v>
      </c>
      <c r="F6">
        <v>1817</v>
      </c>
      <c r="G6">
        <v>9.0850000000000009</v>
      </c>
      <c r="H6">
        <v>9.0850000000000011E-3</v>
      </c>
      <c r="I6">
        <v>125</v>
      </c>
      <c r="J6" t="s">
        <v>824</v>
      </c>
    </row>
    <row r="7" spans="1:10" x14ac:dyDescent="0.25">
      <c r="A7">
        <v>64924302</v>
      </c>
      <c r="B7" t="s">
        <v>438</v>
      </c>
      <c r="C7" t="s">
        <v>75</v>
      </c>
      <c r="D7" t="s">
        <v>75</v>
      </c>
      <c r="E7">
        <v>200</v>
      </c>
      <c r="F7">
        <v>1817</v>
      </c>
      <c r="G7">
        <v>9.0850000000000009</v>
      </c>
      <c r="H7">
        <v>9.0850000000000011E-3</v>
      </c>
      <c r="I7">
        <v>125</v>
      </c>
      <c r="J7" t="s">
        <v>824</v>
      </c>
    </row>
    <row r="8" spans="1:10" x14ac:dyDescent="0.25">
      <c r="A8">
        <v>65451950</v>
      </c>
      <c r="B8" t="s">
        <v>538</v>
      </c>
      <c r="C8" t="s">
        <v>75</v>
      </c>
      <c r="D8" t="s">
        <v>75</v>
      </c>
      <c r="E8">
        <v>200</v>
      </c>
      <c r="F8">
        <v>1817</v>
      </c>
      <c r="G8">
        <v>9.0850000000000009</v>
      </c>
      <c r="H8">
        <v>9.0850000000000011E-3</v>
      </c>
      <c r="I8">
        <v>125</v>
      </c>
      <c r="J8" t="s">
        <v>824</v>
      </c>
    </row>
    <row r="9" spans="1:10" x14ac:dyDescent="0.25">
      <c r="A9">
        <v>67278370</v>
      </c>
      <c r="B9" t="s">
        <v>670</v>
      </c>
      <c r="C9" t="s">
        <v>75</v>
      </c>
      <c r="D9" t="s">
        <v>75</v>
      </c>
      <c r="E9">
        <v>1061</v>
      </c>
      <c r="F9">
        <v>9639</v>
      </c>
      <c r="G9">
        <v>9.0848256361922708</v>
      </c>
      <c r="H9">
        <v>9.0848256361922702E-3</v>
      </c>
      <c r="I9">
        <v>125</v>
      </c>
      <c r="J9" t="s">
        <v>824</v>
      </c>
    </row>
    <row r="10" spans="1:10" x14ac:dyDescent="0.25">
      <c r="A10">
        <v>67825196</v>
      </c>
      <c r="B10" t="s">
        <v>434</v>
      </c>
      <c r="C10" t="s">
        <v>75</v>
      </c>
      <c r="D10" t="s">
        <v>75</v>
      </c>
      <c r="E10">
        <v>1061</v>
      </c>
      <c r="F10">
        <v>9639</v>
      </c>
      <c r="G10">
        <v>9.0848256361922708</v>
      </c>
      <c r="H10">
        <v>9.0848256361922702E-3</v>
      </c>
      <c r="I10">
        <v>125</v>
      </c>
      <c r="J10" t="s">
        <v>824</v>
      </c>
    </row>
    <row r="11" spans="1:10" x14ac:dyDescent="0.25">
      <c r="A11">
        <v>67825197</v>
      </c>
      <c r="B11" t="s">
        <v>440</v>
      </c>
      <c r="C11" t="s">
        <v>75</v>
      </c>
      <c r="D11" t="s">
        <v>75</v>
      </c>
      <c r="E11">
        <v>1061</v>
      </c>
      <c r="F11">
        <v>9639</v>
      </c>
      <c r="G11">
        <v>9.0848256361922708</v>
      </c>
      <c r="H11">
        <v>9.0848256361922702E-3</v>
      </c>
      <c r="I11">
        <v>125</v>
      </c>
      <c r="J11" t="s">
        <v>824</v>
      </c>
    </row>
    <row r="12" spans="1:10" x14ac:dyDescent="0.25">
      <c r="A12">
        <v>67825198</v>
      </c>
      <c r="B12" t="s">
        <v>426</v>
      </c>
      <c r="C12" t="s">
        <v>75</v>
      </c>
      <c r="D12" t="s">
        <v>75</v>
      </c>
      <c r="E12">
        <v>1061</v>
      </c>
      <c r="F12">
        <v>9639</v>
      </c>
      <c r="G12">
        <v>9.0848256361922708</v>
      </c>
      <c r="H12">
        <v>9.0848256361922702E-3</v>
      </c>
      <c r="I12">
        <v>125</v>
      </c>
      <c r="J12" t="s">
        <v>824</v>
      </c>
    </row>
    <row r="13" spans="1:10" x14ac:dyDescent="0.25">
      <c r="A13">
        <v>68354578</v>
      </c>
      <c r="B13" t="s">
        <v>427</v>
      </c>
      <c r="C13" t="s">
        <v>75</v>
      </c>
      <c r="D13" t="s">
        <v>75</v>
      </c>
      <c r="E13">
        <v>1061</v>
      </c>
      <c r="F13">
        <v>9639</v>
      </c>
      <c r="G13">
        <v>9.0848256361922708</v>
      </c>
      <c r="H13">
        <v>9.0848256361922702E-3</v>
      </c>
      <c r="I13">
        <v>125</v>
      </c>
      <c r="J13" t="s">
        <v>824</v>
      </c>
    </row>
    <row r="14" spans="1:10" x14ac:dyDescent="0.25">
      <c r="A14">
        <v>68499787</v>
      </c>
      <c r="B14" t="s">
        <v>432</v>
      </c>
      <c r="C14" t="s">
        <v>75</v>
      </c>
      <c r="D14" t="s">
        <v>75</v>
      </c>
      <c r="E14">
        <v>200</v>
      </c>
      <c r="F14">
        <v>1817</v>
      </c>
      <c r="G14">
        <v>9.0850000000000009</v>
      </c>
      <c r="H14">
        <v>9.0850000000000011E-3</v>
      </c>
      <c r="I14">
        <v>125</v>
      </c>
      <c r="J14" t="s">
        <v>824</v>
      </c>
    </row>
    <row r="15" spans="1:10" x14ac:dyDescent="0.25">
      <c r="A15">
        <v>69600859</v>
      </c>
      <c r="B15" t="s">
        <v>447</v>
      </c>
      <c r="C15" t="s">
        <v>75</v>
      </c>
      <c r="D15" t="s">
        <v>75</v>
      </c>
      <c r="E15">
        <v>200</v>
      </c>
      <c r="F15">
        <v>1817</v>
      </c>
      <c r="G15">
        <v>9.0850000000000009</v>
      </c>
      <c r="H15">
        <v>9.0850000000000011E-3</v>
      </c>
      <c r="I15">
        <v>125</v>
      </c>
      <c r="J15" t="s">
        <v>824</v>
      </c>
    </row>
    <row r="16" spans="1:10" x14ac:dyDescent="0.25">
      <c r="A16">
        <v>69997338</v>
      </c>
      <c r="B16" t="s">
        <v>429</v>
      </c>
      <c r="C16" t="s">
        <v>75</v>
      </c>
      <c r="D16" t="s">
        <v>75</v>
      </c>
      <c r="E16">
        <v>200</v>
      </c>
      <c r="F16">
        <v>1817</v>
      </c>
      <c r="G16">
        <v>9.0850000000000009</v>
      </c>
      <c r="H16">
        <v>9.0850000000000011E-3</v>
      </c>
      <c r="I16">
        <v>125</v>
      </c>
      <c r="J16" t="s">
        <v>824</v>
      </c>
    </row>
    <row r="17" spans="1:10" x14ac:dyDescent="0.25">
      <c r="A17">
        <v>84135794</v>
      </c>
      <c r="B17" t="s">
        <v>417</v>
      </c>
      <c r="C17" t="s">
        <v>75</v>
      </c>
      <c r="D17" t="s">
        <v>75</v>
      </c>
      <c r="E17">
        <v>1061</v>
      </c>
      <c r="F17">
        <v>9639</v>
      </c>
      <c r="G17">
        <v>9.0848256361922708</v>
      </c>
      <c r="H17">
        <v>9.0848256361922702E-3</v>
      </c>
      <c r="I17">
        <v>125</v>
      </c>
      <c r="J17" t="s">
        <v>824</v>
      </c>
    </row>
    <row r="18" spans="1:10" x14ac:dyDescent="0.25">
      <c r="A18">
        <v>84135795</v>
      </c>
      <c r="B18" t="s">
        <v>404</v>
      </c>
      <c r="C18" t="s">
        <v>75</v>
      </c>
      <c r="D18" t="s">
        <v>75</v>
      </c>
      <c r="E18">
        <v>1061</v>
      </c>
      <c r="F18">
        <v>9639</v>
      </c>
      <c r="G18">
        <v>9.0848256361922708</v>
      </c>
      <c r="H18">
        <v>9.0848256361922702E-3</v>
      </c>
      <c r="I18">
        <v>125</v>
      </c>
      <c r="J18" t="s">
        <v>824</v>
      </c>
    </row>
    <row r="19" spans="1:10" x14ac:dyDescent="0.25">
      <c r="A19">
        <v>84135799</v>
      </c>
      <c r="B19" t="s">
        <v>400</v>
      </c>
      <c r="C19" t="s">
        <v>75</v>
      </c>
      <c r="D19" t="s">
        <v>75</v>
      </c>
      <c r="E19">
        <v>1061</v>
      </c>
      <c r="F19">
        <v>9639</v>
      </c>
      <c r="G19">
        <v>9.0848256361922708</v>
      </c>
      <c r="H19">
        <v>9.0848256361922702E-3</v>
      </c>
      <c r="I19">
        <v>125</v>
      </c>
      <c r="J19" t="s">
        <v>824</v>
      </c>
    </row>
    <row r="20" spans="1:10" x14ac:dyDescent="0.25">
      <c r="A20">
        <v>84137721</v>
      </c>
      <c r="B20" t="s">
        <v>425</v>
      </c>
      <c r="C20" t="s">
        <v>75</v>
      </c>
      <c r="D20" t="s">
        <v>75</v>
      </c>
      <c r="E20">
        <v>1061</v>
      </c>
      <c r="F20">
        <v>9639</v>
      </c>
      <c r="G20">
        <v>9.0848256361922708</v>
      </c>
      <c r="H20">
        <v>9.0848256361922702E-3</v>
      </c>
      <c r="I20">
        <v>125</v>
      </c>
      <c r="J20" t="s">
        <v>824</v>
      </c>
    </row>
    <row r="21" spans="1:10" x14ac:dyDescent="0.25">
      <c r="A21">
        <v>84138346</v>
      </c>
      <c r="B21" t="s">
        <v>435</v>
      </c>
      <c r="C21" t="s">
        <v>75</v>
      </c>
      <c r="D21" t="s">
        <v>75</v>
      </c>
      <c r="E21">
        <v>1061</v>
      </c>
      <c r="F21">
        <v>9639</v>
      </c>
      <c r="G21">
        <v>9.0848256361922708</v>
      </c>
      <c r="H21">
        <v>9.0848256361922702E-3</v>
      </c>
      <c r="I21">
        <v>125</v>
      </c>
      <c r="J21" t="s">
        <v>824</v>
      </c>
    </row>
    <row r="22" spans="1:10" x14ac:dyDescent="0.25">
      <c r="A22">
        <v>84138347</v>
      </c>
      <c r="B22" t="s">
        <v>424</v>
      </c>
      <c r="C22" t="s">
        <v>75</v>
      </c>
      <c r="D22" t="s">
        <v>75</v>
      </c>
      <c r="E22">
        <v>1061</v>
      </c>
      <c r="F22">
        <v>9639</v>
      </c>
      <c r="G22">
        <v>9.0848256361922708</v>
      </c>
      <c r="H22">
        <v>9.0848256361922702E-3</v>
      </c>
      <c r="I22">
        <v>125</v>
      </c>
      <c r="J22" t="s">
        <v>824</v>
      </c>
    </row>
    <row r="23" spans="1:10" x14ac:dyDescent="0.25">
      <c r="A23">
        <v>84139000</v>
      </c>
      <c r="B23" t="s">
        <v>428</v>
      </c>
      <c r="C23" t="s">
        <v>75</v>
      </c>
      <c r="D23" t="s">
        <v>75</v>
      </c>
      <c r="E23">
        <v>1061</v>
      </c>
      <c r="F23">
        <v>9639</v>
      </c>
      <c r="G23">
        <v>9.0848256361922708</v>
      </c>
      <c r="H23">
        <v>9.0848256361922702E-3</v>
      </c>
      <c r="I23">
        <v>125</v>
      </c>
      <c r="J23" t="s">
        <v>824</v>
      </c>
    </row>
    <row r="24" spans="1:10" x14ac:dyDescent="0.25">
      <c r="A24">
        <v>84139971</v>
      </c>
      <c r="B24" t="s">
        <v>421</v>
      </c>
      <c r="C24" t="s">
        <v>75</v>
      </c>
      <c r="D24" t="s">
        <v>75</v>
      </c>
      <c r="E24">
        <v>1061</v>
      </c>
      <c r="F24">
        <v>9639</v>
      </c>
      <c r="G24">
        <v>9.0848256361922708</v>
      </c>
      <c r="H24">
        <v>9.0848256361922702E-3</v>
      </c>
      <c r="I24">
        <v>125</v>
      </c>
      <c r="J24" t="s">
        <v>824</v>
      </c>
    </row>
    <row r="25" spans="1:10" x14ac:dyDescent="0.25">
      <c r="A25">
        <v>84139972</v>
      </c>
      <c r="B25" t="s">
        <v>436</v>
      </c>
      <c r="C25" t="s">
        <v>75</v>
      </c>
      <c r="D25" t="s">
        <v>75</v>
      </c>
      <c r="E25">
        <v>1061</v>
      </c>
      <c r="F25">
        <v>9639</v>
      </c>
      <c r="G25">
        <v>9.0848256361922708</v>
      </c>
      <c r="H25">
        <v>9.0848256361922702E-3</v>
      </c>
      <c r="I25">
        <v>125</v>
      </c>
      <c r="J25" t="s">
        <v>824</v>
      </c>
    </row>
    <row r="26" spans="1:10" x14ac:dyDescent="0.25">
      <c r="A26">
        <v>84141035</v>
      </c>
      <c r="B26" t="s">
        <v>444</v>
      </c>
      <c r="C26" t="s">
        <v>75</v>
      </c>
      <c r="D26" t="s">
        <v>75</v>
      </c>
      <c r="E26">
        <v>1061</v>
      </c>
      <c r="F26">
        <v>9639</v>
      </c>
      <c r="G26">
        <v>9.0848256361922708</v>
      </c>
      <c r="H26">
        <v>9.0848256361922702E-3</v>
      </c>
      <c r="I26">
        <v>125</v>
      </c>
      <c r="J26" t="s">
        <v>824</v>
      </c>
    </row>
    <row r="27" spans="1:10" x14ac:dyDescent="0.25">
      <c r="A27">
        <v>84141037</v>
      </c>
      <c r="B27" t="s">
        <v>418</v>
      </c>
      <c r="C27" t="s">
        <v>75</v>
      </c>
      <c r="D27" t="s">
        <v>75</v>
      </c>
      <c r="E27">
        <v>1061</v>
      </c>
      <c r="F27">
        <v>9639</v>
      </c>
      <c r="G27">
        <v>9.0848256361922708</v>
      </c>
      <c r="H27">
        <v>9.0848256361922702E-3</v>
      </c>
      <c r="I27">
        <v>125</v>
      </c>
      <c r="J27" t="s">
        <v>824</v>
      </c>
    </row>
    <row r="28" spans="1:10" x14ac:dyDescent="0.25">
      <c r="A28">
        <v>84141418</v>
      </c>
      <c r="B28" t="s">
        <v>431</v>
      </c>
      <c r="C28" t="s">
        <v>75</v>
      </c>
      <c r="D28" t="s">
        <v>75</v>
      </c>
      <c r="E28">
        <v>1061</v>
      </c>
      <c r="F28">
        <v>9639</v>
      </c>
      <c r="G28">
        <v>9.0848256361922708</v>
      </c>
      <c r="H28">
        <v>9.0848256361922702E-3</v>
      </c>
      <c r="I28">
        <v>125</v>
      </c>
      <c r="J28" t="s">
        <v>824</v>
      </c>
    </row>
    <row r="29" spans="1:10" x14ac:dyDescent="0.25">
      <c r="A29">
        <v>84164939</v>
      </c>
      <c r="B29" t="s">
        <v>412</v>
      </c>
      <c r="C29" t="s">
        <v>75</v>
      </c>
      <c r="D29" t="s">
        <v>75</v>
      </c>
      <c r="E29">
        <v>1061</v>
      </c>
      <c r="F29">
        <v>9639</v>
      </c>
      <c r="G29">
        <v>9.0848256361922708</v>
      </c>
      <c r="H29">
        <v>9.0848256361922702E-3</v>
      </c>
      <c r="I29">
        <v>125</v>
      </c>
      <c r="J29" t="s">
        <v>824</v>
      </c>
    </row>
    <row r="30" spans="1:10" x14ac:dyDescent="0.25">
      <c r="A30">
        <v>84135867</v>
      </c>
      <c r="B30" t="s">
        <v>441</v>
      </c>
      <c r="C30" t="s">
        <v>75</v>
      </c>
      <c r="D30" t="s">
        <v>75</v>
      </c>
      <c r="E30">
        <v>25</v>
      </c>
      <c r="F30">
        <v>227</v>
      </c>
      <c r="G30">
        <v>9.08</v>
      </c>
      <c r="H30">
        <v>9.0799999999999995E-3</v>
      </c>
      <c r="I30">
        <v>125</v>
      </c>
      <c r="J30" t="s">
        <v>824</v>
      </c>
    </row>
    <row r="31" spans="1:10" x14ac:dyDescent="0.25">
      <c r="A31">
        <v>84163646</v>
      </c>
      <c r="B31" t="s">
        <v>443</v>
      </c>
      <c r="C31" t="s">
        <v>75</v>
      </c>
      <c r="D31" t="s">
        <v>75</v>
      </c>
      <c r="E31">
        <v>1061</v>
      </c>
      <c r="F31">
        <v>9639</v>
      </c>
      <c r="G31">
        <v>9.0848256361922708</v>
      </c>
      <c r="H31">
        <v>9.0848256361922702E-3</v>
      </c>
      <c r="I31">
        <v>125</v>
      </c>
      <c r="J31" t="s">
        <v>824</v>
      </c>
    </row>
    <row r="32" spans="1:10" x14ac:dyDescent="0.25">
      <c r="A32">
        <v>64775322</v>
      </c>
      <c r="B32" t="s">
        <v>456</v>
      </c>
      <c r="C32" t="s">
        <v>75</v>
      </c>
      <c r="D32" t="s">
        <v>75</v>
      </c>
      <c r="E32">
        <v>200</v>
      </c>
      <c r="F32">
        <v>1817</v>
      </c>
      <c r="G32">
        <v>9.0850000000000009</v>
      </c>
      <c r="H32">
        <v>9.0850000000000011E-3</v>
      </c>
      <c r="I32">
        <v>125</v>
      </c>
      <c r="J32" t="s">
        <v>824</v>
      </c>
    </row>
    <row r="33" spans="1:10" x14ac:dyDescent="0.25">
      <c r="A33">
        <v>68783556</v>
      </c>
      <c r="B33" t="s">
        <v>439</v>
      </c>
      <c r="C33" t="s">
        <v>75</v>
      </c>
      <c r="D33" t="s">
        <v>75</v>
      </c>
      <c r="E33">
        <v>20</v>
      </c>
      <c r="F33">
        <v>179</v>
      </c>
      <c r="G33">
        <v>8.9499999999999993</v>
      </c>
      <c r="H33">
        <v>8.9499999999999996E-3</v>
      </c>
      <c r="I33">
        <v>125</v>
      </c>
      <c r="J33" t="s">
        <v>824</v>
      </c>
    </row>
    <row r="34" spans="1:10" x14ac:dyDescent="0.25">
      <c r="A34">
        <v>17093</v>
      </c>
      <c r="B34" t="s">
        <v>464</v>
      </c>
      <c r="C34" t="s">
        <v>75</v>
      </c>
      <c r="D34" t="s">
        <v>75</v>
      </c>
      <c r="E34">
        <v>2</v>
      </c>
      <c r="F34">
        <v>27</v>
      </c>
      <c r="G34">
        <v>13.5</v>
      </c>
      <c r="H34">
        <v>1.35E-2</v>
      </c>
      <c r="I34">
        <v>50</v>
      </c>
      <c r="J34" t="s">
        <v>824</v>
      </c>
    </row>
    <row r="35" spans="1:10" x14ac:dyDescent="0.25">
      <c r="A35">
        <v>64823949</v>
      </c>
      <c r="B35" t="s">
        <v>446</v>
      </c>
      <c r="C35" t="s">
        <v>75</v>
      </c>
      <c r="D35" t="s">
        <v>75</v>
      </c>
      <c r="E35">
        <v>200</v>
      </c>
      <c r="F35">
        <v>1817</v>
      </c>
      <c r="G35">
        <v>9.0850000000000009</v>
      </c>
      <c r="H35">
        <v>9.0850000000000011E-3</v>
      </c>
      <c r="I35">
        <v>125</v>
      </c>
      <c r="J35" t="s">
        <v>824</v>
      </c>
    </row>
    <row r="36" spans="1:10" x14ac:dyDescent="0.25">
      <c r="A36">
        <v>17090</v>
      </c>
      <c r="B36" t="s">
        <v>467</v>
      </c>
      <c r="C36" t="s">
        <v>75</v>
      </c>
      <c r="D36" t="s">
        <v>75</v>
      </c>
      <c r="E36">
        <v>2</v>
      </c>
      <c r="F36">
        <v>27</v>
      </c>
      <c r="G36">
        <v>13.5</v>
      </c>
      <c r="H36">
        <v>1.35E-2</v>
      </c>
      <c r="I36">
        <v>50</v>
      </c>
      <c r="J36" t="s">
        <v>824</v>
      </c>
    </row>
    <row r="37" spans="1:10" x14ac:dyDescent="0.25">
      <c r="A37">
        <v>84135858</v>
      </c>
      <c r="B37" t="s">
        <v>459</v>
      </c>
      <c r="C37" t="s">
        <v>75</v>
      </c>
      <c r="D37" t="s">
        <v>75</v>
      </c>
      <c r="E37">
        <v>25</v>
      </c>
      <c r="F37">
        <v>227</v>
      </c>
      <c r="G37">
        <v>9.08</v>
      </c>
      <c r="H37">
        <v>9.0799999999999995E-3</v>
      </c>
      <c r="I37">
        <v>125</v>
      </c>
      <c r="J37" t="s">
        <v>824</v>
      </c>
    </row>
    <row r="38" spans="1:10" x14ac:dyDescent="0.25">
      <c r="A38">
        <v>62735648</v>
      </c>
      <c r="B38" t="s">
        <v>473</v>
      </c>
      <c r="C38" t="s">
        <v>75</v>
      </c>
      <c r="D38" t="s">
        <v>75</v>
      </c>
      <c r="E38">
        <v>200</v>
      </c>
      <c r="F38">
        <v>1817</v>
      </c>
      <c r="G38">
        <v>9.0850000000000009</v>
      </c>
      <c r="H38">
        <v>9.0850000000000011E-3</v>
      </c>
      <c r="I38">
        <v>125</v>
      </c>
      <c r="J38" t="s">
        <v>824</v>
      </c>
    </row>
    <row r="39" spans="1:10" x14ac:dyDescent="0.25">
      <c r="A39">
        <v>69970148</v>
      </c>
      <c r="B39" t="s">
        <v>472</v>
      </c>
      <c r="C39" t="s">
        <v>75</v>
      </c>
      <c r="D39" t="s">
        <v>75</v>
      </c>
      <c r="E39">
        <v>200</v>
      </c>
      <c r="F39">
        <v>1817</v>
      </c>
      <c r="G39">
        <v>9.0850000000000009</v>
      </c>
      <c r="H39">
        <v>9.0850000000000011E-3</v>
      </c>
      <c r="I39">
        <v>125</v>
      </c>
      <c r="J39" t="s">
        <v>824</v>
      </c>
    </row>
    <row r="40" spans="1:10" x14ac:dyDescent="0.25">
      <c r="A40">
        <v>64414212</v>
      </c>
      <c r="B40" t="s">
        <v>469</v>
      </c>
      <c r="C40" t="s">
        <v>75</v>
      </c>
      <c r="D40" t="s">
        <v>75</v>
      </c>
      <c r="E40">
        <v>200</v>
      </c>
      <c r="F40">
        <v>1817</v>
      </c>
      <c r="G40">
        <v>9.0850000000000009</v>
      </c>
      <c r="H40">
        <v>9.0850000000000011E-3</v>
      </c>
      <c r="I40">
        <v>125</v>
      </c>
      <c r="J40" t="s">
        <v>824</v>
      </c>
    </row>
    <row r="41" spans="1:10" x14ac:dyDescent="0.25">
      <c r="A41">
        <v>69572661</v>
      </c>
      <c r="B41" t="s">
        <v>470</v>
      </c>
      <c r="C41" t="s">
        <v>75</v>
      </c>
      <c r="D41" t="s">
        <v>75</v>
      </c>
      <c r="E41">
        <v>200</v>
      </c>
      <c r="F41">
        <v>1817</v>
      </c>
      <c r="G41">
        <v>9.0850000000000009</v>
      </c>
      <c r="H41">
        <v>9.0850000000000011E-3</v>
      </c>
      <c r="I41">
        <v>125</v>
      </c>
      <c r="J41" t="s">
        <v>824</v>
      </c>
    </row>
    <row r="42" spans="1:10" x14ac:dyDescent="0.25">
      <c r="A42">
        <v>69797331</v>
      </c>
      <c r="B42" t="s">
        <v>474</v>
      </c>
      <c r="C42" t="s">
        <v>75</v>
      </c>
      <c r="D42" t="s">
        <v>75</v>
      </c>
      <c r="E42">
        <v>200</v>
      </c>
      <c r="F42">
        <v>1817</v>
      </c>
      <c r="G42">
        <v>9.0850000000000009</v>
      </c>
      <c r="H42">
        <v>9.0850000000000011E-3</v>
      </c>
      <c r="I42">
        <v>125</v>
      </c>
      <c r="J42" t="s">
        <v>824</v>
      </c>
    </row>
    <row r="43" spans="1:10" x14ac:dyDescent="0.25">
      <c r="A43">
        <v>65640070</v>
      </c>
      <c r="B43" t="s">
        <v>539</v>
      </c>
      <c r="C43" t="s">
        <v>75</v>
      </c>
      <c r="D43" t="s">
        <v>75</v>
      </c>
      <c r="E43">
        <v>1061</v>
      </c>
      <c r="F43">
        <v>9639</v>
      </c>
      <c r="G43">
        <v>9.0848256361922708</v>
      </c>
      <c r="H43">
        <v>9.0848256361922702E-3</v>
      </c>
      <c r="I43">
        <v>125</v>
      </c>
      <c r="J43" t="s">
        <v>824</v>
      </c>
    </row>
    <row r="44" spans="1:10" x14ac:dyDescent="0.25">
      <c r="A44">
        <v>69797358</v>
      </c>
      <c r="B44" t="s">
        <v>477</v>
      </c>
      <c r="C44" t="s">
        <v>75</v>
      </c>
      <c r="D44" t="s">
        <v>75</v>
      </c>
      <c r="E44">
        <v>200</v>
      </c>
      <c r="F44">
        <v>1817</v>
      </c>
      <c r="G44">
        <v>9.0850000000000009</v>
      </c>
      <c r="H44">
        <v>9.0850000000000011E-3</v>
      </c>
      <c r="I44">
        <v>125</v>
      </c>
      <c r="J44" t="s">
        <v>824</v>
      </c>
    </row>
    <row r="45" spans="1:10" x14ac:dyDescent="0.25">
      <c r="A45">
        <v>84139317</v>
      </c>
      <c r="B45" t="s">
        <v>483</v>
      </c>
      <c r="C45" t="s">
        <v>75</v>
      </c>
      <c r="D45" t="s">
        <v>75</v>
      </c>
      <c r="E45">
        <v>20</v>
      </c>
      <c r="F45">
        <v>179</v>
      </c>
      <c r="G45">
        <v>8.9499999999999993</v>
      </c>
      <c r="H45">
        <v>8.9499999999999996E-3</v>
      </c>
      <c r="I45">
        <v>125</v>
      </c>
      <c r="J45" t="s">
        <v>824</v>
      </c>
    </row>
    <row r="46" spans="1:10" x14ac:dyDescent="0.25">
      <c r="A46">
        <v>69568970</v>
      </c>
      <c r="B46" t="s">
        <v>479</v>
      </c>
      <c r="C46" t="s">
        <v>75</v>
      </c>
      <c r="D46" t="s">
        <v>75</v>
      </c>
      <c r="E46">
        <v>200</v>
      </c>
      <c r="F46">
        <v>1817</v>
      </c>
      <c r="G46">
        <v>9.0850000000000009</v>
      </c>
      <c r="H46">
        <v>9.0850000000000011E-3</v>
      </c>
      <c r="I46">
        <v>125</v>
      </c>
      <c r="J46" t="s">
        <v>824</v>
      </c>
    </row>
    <row r="47" spans="1:10" x14ac:dyDescent="0.25">
      <c r="A47">
        <v>69565375</v>
      </c>
      <c r="B47" t="s">
        <v>498</v>
      </c>
      <c r="C47" t="s">
        <v>75</v>
      </c>
      <c r="D47" t="s">
        <v>75</v>
      </c>
      <c r="E47">
        <v>200</v>
      </c>
      <c r="F47">
        <v>1817</v>
      </c>
      <c r="G47">
        <v>9.0850000000000009</v>
      </c>
      <c r="H47">
        <v>9.0850000000000011E-3</v>
      </c>
      <c r="I47">
        <v>125</v>
      </c>
      <c r="J47" t="s">
        <v>824</v>
      </c>
    </row>
    <row r="48" spans="1:10" x14ac:dyDescent="0.25">
      <c r="A48">
        <v>69610113</v>
      </c>
      <c r="B48" t="s">
        <v>482</v>
      </c>
      <c r="C48" t="s">
        <v>75</v>
      </c>
      <c r="D48" t="s">
        <v>75</v>
      </c>
      <c r="E48">
        <v>200</v>
      </c>
      <c r="F48">
        <v>1817</v>
      </c>
      <c r="G48">
        <v>9.0850000000000009</v>
      </c>
      <c r="H48">
        <v>9.0850000000000011E-3</v>
      </c>
      <c r="I48">
        <v>125</v>
      </c>
      <c r="J48" t="s">
        <v>824</v>
      </c>
    </row>
    <row r="49" spans="1:10" x14ac:dyDescent="0.25">
      <c r="A49">
        <v>68692903</v>
      </c>
      <c r="B49" t="s">
        <v>508</v>
      </c>
      <c r="C49" t="s">
        <v>75</v>
      </c>
      <c r="D49" t="s">
        <v>75</v>
      </c>
      <c r="E49">
        <v>1061</v>
      </c>
      <c r="F49">
        <v>9639</v>
      </c>
      <c r="G49">
        <v>9.0848256361922708</v>
      </c>
      <c r="H49">
        <v>9.0848256361922702E-3</v>
      </c>
      <c r="I49">
        <v>125</v>
      </c>
      <c r="J49" t="s">
        <v>824</v>
      </c>
    </row>
    <row r="50" spans="1:10" x14ac:dyDescent="0.25">
      <c r="A50">
        <v>68823975</v>
      </c>
      <c r="B50" t="s">
        <v>487</v>
      </c>
      <c r="C50" t="s">
        <v>822</v>
      </c>
      <c r="D50" t="s">
        <v>75</v>
      </c>
      <c r="E50">
        <v>1061</v>
      </c>
      <c r="F50">
        <v>9639</v>
      </c>
      <c r="G50">
        <v>9.0848256361922708</v>
      </c>
      <c r="H50">
        <v>9.0848256361922702E-3</v>
      </c>
      <c r="I50">
        <v>125</v>
      </c>
      <c r="J50" t="s">
        <v>824</v>
      </c>
    </row>
    <row r="51" spans="1:10" x14ac:dyDescent="0.25">
      <c r="A51">
        <v>64315721</v>
      </c>
      <c r="B51" t="s">
        <v>243</v>
      </c>
      <c r="C51" t="s">
        <v>55</v>
      </c>
      <c r="D51" t="s">
        <v>55</v>
      </c>
      <c r="E51">
        <v>25</v>
      </c>
      <c r="F51">
        <v>213</v>
      </c>
      <c r="G51">
        <v>8.52</v>
      </c>
      <c r="H51">
        <v>8.5199999999999998E-3</v>
      </c>
      <c r="I51">
        <v>176</v>
      </c>
      <c r="J51" t="s">
        <v>824</v>
      </c>
    </row>
    <row r="52" spans="1:10" x14ac:dyDescent="0.25">
      <c r="A52">
        <v>64315722</v>
      </c>
      <c r="B52" t="s">
        <v>249</v>
      </c>
      <c r="C52" t="s">
        <v>55</v>
      </c>
      <c r="D52" t="s">
        <v>55</v>
      </c>
      <c r="E52">
        <v>25</v>
      </c>
      <c r="F52">
        <v>213</v>
      </c>
      <c r="G52">
        <v>8.52</v>
      </c>
      <c r="H52">
        <v>8.5199999999999998E-3</v>
      </c>
      <c r="I52">
        <v>176</v>
      </c>
      <c r="J52" t="s">
        <v>824</v>
      </c>
    </row>
    <row r="53" spans="1:10" x14ac:dyDescent="0.25">
      <c r="A53">
        <v>64341962</v>
      </c>
      <c r="B53" t="s">
        <v>233</v>
      </c>
      <c r="C53" t="s">
        <v>55</v>
      </c>
      <c r="D53" t="s">
        <v>55</v>
      </c>
      <c r="E53">
        <v>500</v>
      </c>
      <c r="F53">
        <v>4257</v>
      </c>
      <c r="G53">
        <v>8.5139999999999993</v>
      </c>
      <c r="H53">
        <v>8.513999999999999E-3</v>
      </c>
      <c r="I53">
        <v>176</v>
      </c>
      <c r="J53" t="s">
        <v>824</v>
      </c>
    </row>
    <row r="54" spans="1:10" x14ac:dyDescent="0.25">
      <c r="A54">
        <v>64341967</v>
      </c>
      <c r="B54" t="s">
        <v>602</v>
      </c>
      <c r="C54" t="s">
        <v>55</v>
      </c>
      <c r="D54" t="s">
        <v>55</v>
      </c>
      <c r="E54">
        <v>500</v>
      </c>
      <c r="F54">
        <v>4257</v>
      </c>
      <c r="G54">
        <v>8.5139999999999993</v>
      </c>
      <c r="H54">
        <v>8.513999999999999E-3</v>
      </c>
      <c r="I54">
        <v>176</v>
      </c>
      <c r="J54" t="s">
        <v>824</v>
      </c>
    </row>
    <row r="55" spans="1:10" x14ac:dyDescent="0.25">
      <c r="A55">
        <v>64341968</v>
      </c>
      <c r="B55" t="s">
        <v>603</v>
      </c>
      <c r="C55" t="s">
        <v>55</v>
      </c>
      <c r="D55" t="s">
        <v>55</v>
      </c>
      <c r="E55">
        <v>25</v>
      </c>
      <c r="F55">
        <v>213</v>
      </c>
      <c r="G55">
        <v>8.52</v>
      </c>
      <c r="H55">
        <v>8.5199999999999998E-3</v>
      </c>
      <c r="I55">
        <v>176</v>
      </c>
      <c r="J55" t="s">
        <v>824</v>
      </c>
    </row>
    <row r="56" spans="1:10" x14ac:dyDescent="0.25">
      <c r="A56">
        <v>64373718</v>
      </c>
      <c r="B56" t="s">
        <v>615</v>
      </c>
      <c r="C56" t="s">
        <v>55</v>
      </c>
      <c r="D56" t="s">
        <v>55</v>
      </c>
      <c r="E56">
        <v>25</v>
      </c>
      <c r="F56">
        <v>213</v>
      </c>
      <c r="G56">
        <v>8.52</v>
      </c>
      <c r="H56">
        <v>8.5199999999999998E-3</v>
      </c>
      <c r="I56">
        <v>176</v>
      </c>
      <c r="J56" t="s">
        <v>824</v>
      </c>
    </row>
    <row r="57" spans="1:10" x14ac:dyDescent="0.25">
      <c r="A57">
        <v>64389650</v>
      </c>
      <c r="B57" t="s">
        <v>250</v>
      </c>
      <c r="C57" t="s">
        <v>55</v>
      </c>
      <c r="D57" t="s">
        <v>55</v>
      </c>
      <c r="E57">
        <v>25</v>
      </c>
      <c r="F57">
        <v>213</v>
      </c>
      <c r="G57">
        <v>8.52</v>
      </c>
      <c r="H57">
        <v>8.5199999999999998E-3</v>
      </c>
      <c r="I57">
        <v>176</v>
      </c>
      <c r="J57" t="s">
        <v>824</v>
      </c>
    </row>
    <row r="58" spans="1:10" x14ac:dyDescent="0.25">
      <c r="A58">
        <v>64389651</v>
      </c>
      <c r="B58" t="s">
        <v>201</v>
      </c>
      <c r="C58" t="s">
        <v>55</v>
      </c>
      <c r="D58" t="s">
        <v>55</v>
      </c>
      <c r="E58">
        <v>25</v>
      </c>
      <c r="F58">
        <v>213</v>
      </c>
      <c r="G58">
        <v>8.52</v>
      </c>
      <c r="H58">
        <v>8.5199999999999998E-3</v>
      </c>
      <c r="I58">
        <v>176</v>
      </c>
      <c r="J58" t="s">
        <v>824</v>
      </c>
    </row>
    <row r="59" spans="1:10" x14ac:dyDescent="0.25">
      <c r="A59">
        <v>64403187</v>
      </c>
      <c r="B59" t="s">
        <v>626</v>
      </c>
      <c r="C59" t="s">
        <v>55</v>
      </c>
      <c r="D59" t="s">
        <v>55</v>
      </c>
      <c r="E59">
        <v>500</v>
      </c>
      <c r="F59">
        <v>4257</v>
      </c>
      <c r="G59">
        <v>8.5139999999999993</v>
      </c>
      <c r="H59">
        <v>8.513999999999999E-3</v>
      </c>
      <c r="I59">
        <v>176</v>
      </c>
      <c r="J59" t="s">
        <v>824</v>
      </c>
    </row>
    <row r="60" spans="1:10" x14ac:dyDescent="0.25">
      <c r="A60">
        <v>64775327</v>
      </c>
      <c r="B60" t="s">
        <v>218</v>
      </c>
      <c r="C60" t="s">
        <v>55</v>
      </c>
      <c r="D60" t="s">
        <v>55</v>
      </c>
      <c r="E60">
        <v>25</v>
      </c>
      <c r="F60">
        <v>213</v>
      </c>
      <c r="G60">
        <v>8.52</v>
      </c>
      <c r="H60">
        <v>8.5199999999999998E-3</v>
      </c>
      <c r="I60">
        <v>176</v>
      </c>
      <c r="J60" t="s">
        <v>824</v>
      </c>
    </row>
    <row r="61" spans="1:10" x14ac:dyDescent="0.25">
      <c r="A61">
        <v>64977526</v>
      </c>
      <c r="B61" t="s">
        <v>540</v>
      </c>
      <c r="C61" t="s">
        <v>55</v>
      </c>
      <c r="D61" t="s">
        <v>55</v>
      </c>
      <c r="E61">
        <v>500</v>
      </c>
      <c r="F61">
        <v>4257</v>
      </c>
      <c r="G61">
        <v>8.5139999999999993</v>
      </c>
      <c r="H61">
        <v>8.513999999999999E-3</v>
      </c>
      <c r="I61">
        <v>176</v>
      </c>
      <c r="J61" t="s">
        <v>824</v>
      </c>
    </row>
    <row r="62" spans="1:10" x14ac:dyDescent="0.25">
      <c r="A62">
        <v>64977528</v>
      </c>
      <c r="B62" t="s">
        <v>542</v>
      </c>
      <c r="C62" t="s">
        <v>55</v>
      </c>
      <c r="D62" t="s">
        <v>55</v>
      </c>
      <c r="E62">
        <v>500</v>
      </c>
      <c r="F62">
        <v>4257</v>
      </c>
      <c r="G62">
        <v>8.5139999999999993</v>
      </c>
      <c r="H62">
        <v>8.513999999999999E-3</v>
      </c>
      <c r="I62">
        <v>176</v>
      </c>
      <c r="J62" t="s">
        <v>824</v>
      </c>
    </row>
    <row r="63" spans="1:10" x14ac:dyDescent="0.25">
      <c r="A63">
        <v>64977529</v>
      </c>
      <c r="B63" t="s">
        <v>543</v>
      </c>
      <c r="C63" t="s">
        <v>55</v>
      </c>
      <c r="D63" t="s">
        <v>55</v>
      </c>
      <c r="E63">
        <v>500</v>
      </c>
      <c r="F63">
        <v>4257</v>
      </c>
      <c r="G63">
        <v>8.5139999999999993</v>
      </c>
      <c r="H63">
        <v>8.513999999999999E-3</v>
      </c>
      <c r="I63">
        <v>176</v>
      </c>
      <c r="J63" t="s">
        <v>824</v>
      </c>
    </row>
    <row r="64" spans="1:10" x14ac:dyDescent="0.25">
      <c r="A64">
        <v>64977530</v>
      </c>
      <c r="B64" t="s">
        <v>541</v>
      </c>
      <c r="C64" t="s">
        <v>55</v>
      </c>
      <c r="D64" t="s">
        <v>55</v>
      </c>
      <c r="E64">
        <v>500</v>
      </c>
      <c r="F64">
        <v>4257</v>
      </c>
      <c r="G64">
        <v>8.5139999999999993</v>
      </c>
      <c r="H64">
        <v>8.513999999999999E-3</v>
      </c>
      <c r="I64">
        <v>176</v>
      </c>
      <c r="J64" t="s">
        <v>824</v>
      </c>
    </row>
    <row r="65" spans="1:10" x14ac:dyDescent="0.25">
      <c r="A65">
        <v>64988055</v>
      </c>
      <c r="B65" t="s">
        <v>660</v>
      </c>
      <c r="C65" t="s">
        <v>55</v>
      </c>
      <c r="D65" t="s">
        <v>55</v>
      </c>
      <c r="E65">
        <v>500</v>
      </c>
      <c r="F65">
        <v>4257</v>
      </c>
      <c r="G65">
        <v>8.5139999999999993</v>
      </c>
      <c r="H65">
        <v>8.513999999999999E-3</v>
      </c>
      <c r="I65">
        <v>176</v>
      </c>
      <c r="J65" t="s">
        <v>824</v>
      </c>
    </row>
    <row r="66" spans="1:10" x14ac:dyDescent="0.25">
      <c r="A66">
        <v>64988056</v>
      </c>
      <c r="B66" t="s">
        <v>144</v>
      </c>
      <c r="C66" t="s">
        <v>55</v>
      </c>
      <c r="D66" t="s">
        <v>55</v>
      </c>
      <c r="E66">
        <v>500</v>
      </c>
      <c r="F66">
        <v>4257</v>
      </c>
      <c r="G66">
        <v>8.5139999999999993</v>
      </c>
      <c r="H66">
        <v>8.513999999999999E-3</v>
      </c>
      <c r="I66">
        <v>176</v>
      </c>
      <c r="J66" t="s">
        <v>824</v>
      </c>
    </row>
    <row r="67" spans="1:10" x14ac:dyDescent="0.25">
      <c r="A67">
        <v>64988057</v>
      </c>
      <c r="B67" t="s">
        <v>661</v>
      </c>
      <c r="C67" t="s">
        <v>55</v>
      </c>
      <c r="D67" t="s">
        <v>55</v>
      </c>
      <c r="E67">
        <v>500</v>
      </c>
      <c r="F67">
        <v>4257</v>
      </c>
      <c r="G67">
        <v>8.5139999999999993</v>
      </c>
      <c r="H67">
        <v>8.513999999999999E-3</v>
      </c>
      <c r="I67">
        <v>154</v>
      </c>
      <c r="J67" t="s">
        <v>824</v>
      </c>
    </row>
    <row r="68" spans="1:10" x14ac:dyDescent="0.25">
      <c r="A68">
        <v>68737750</v>
      </c>
      <c r="B68" t="s">
        <v>150</v>
      </c>
      <c r="C68" t="s">
        <v>55</v>
      </c>
      <c r="D68" t="s">
        <v>55</v>
      </c>
      <c r="E68">
        <v>25</v>
      </c>
      <c r="F68">
        <v>213</v>
      </c>
      <c r="G68">
        <v>8.52</v>
      </c>
      <c r="H68">
        <v>8.5199999999999998E-3</v>
      </c>
      <c r="I68">
        <v>176</v>
      </c>
      <c r="J68" t="s">
        <v>824</v>
      </c>
    </row>
    <row r="69" spans="1:10" x14ac:dyDescent="0.25">
      <c r="A69">
        <v>68769685</v>
      </c>
      <c r="B69" t="s">
        <v>696</v>
      </c>
      <c r="C69" t="s">
        <v>55</v>
      </c>
      <c r="D69" t="s">
        <v>55</v>
      </c>
      <c r="E69">
        <v>500</v>
      </c>
      <c r="F69">
        <v>4257</v>
      </c>
      <c r="G69">
        <v>8.5139999999999993</v>
      </c>
      <c r="H69">
        <v>8.513999999999999E-3</v>
      </c>
      <c r="I69">
        <v>176</v>
      </c>
      <c r="J69" t="s">
        <v>824</v>
      </c>
    </row>
    <row r="70" spans="1:10" x14ac:dyDescent="0.25">
      <c r="A70">
        <v>68817792</v>
      </c>
      <c r="B70" t="s">
        <v>697</v>
      </c>
      <c r="C70" t="s">
        <v>55</v>
      </c>
      <c r="D70" t="s">
        <v>55</v>
      </c>
      <c r="E70">
        <v>25</v>
      </c>
      <c r="F70">
        <v>213</v>
      </c>
      <c r="G70">
        <v>8.52</v>
      </c>
      <c r="H70">
        <v>8.5199999999999998E-3</v>
      </c>
      <c r="I70">
        <v>154</v>
      </c>
      <c r="J70" t="s">
        <v>824</v>
      </c>
    </row>
    <row r="71" spans="1:10" x14ac:dyDescent="0.25">
      <c r="A71">
        <v>68817793</v>
      </c>
      <c r="B71" t="s">
        <v>698</v>
      </c>
      <c r="C71" t="s">
        <v>55</v>
      </c>
      <c r="D71" t="s">
        <v>55</v>
      </c>
      <c r="E71">
        <v>25</v>
      </c>
      <c r="F71">
        <v>213</v>
      </c>
      <c r="G71">
        <v>8.52</v>
      </c>
      <c r="H71">
        <v>8.5199999999999998E-3</v>
      </c>
      <c r="I71">
        <v>176</v>
      </c>
      <c r="J71" t="s">
        <v>824</v>
      </c>
    </row>
    <row r="72" spans="1:10" x14ac:dyDescent="0.25">
      <c r="A72">
        <v>68817795</v>
      </c>
      <c r="B72" t="s">
        <v>699</v>
      </c>
      <c r="C72" t="s">
        <v>55</v>
      </c>
      <c r="D72" t="s">
        <v>55</v>
      </c>
      <c r="E72">
        <v>25</v>
      </c>
      <c r="F72">
        <v>213</v>
      </c>
      <c r="G72">
        <v>8.52</v>
      </c>
      <c r="H72">
        <v>8.5199999999999998E-3</v>
      </c>
      <c r="I72">
        <v>154</v>
      </c>
      <c r="J72" t="s">
        <v>824</v>
      </c>
    </row>
    <row r="73" spans="1:10" x14ac:dyDescent="0.25">
      <c r="A73">
        <v>68817796</v>
      </c>
      <c r="B73" t="s">
        <v>700</v>
      </c>
      <c r="C73" t="s">
        <v>55</v>
      </c>
      <c r="D73" t="s">
        <v>55</v>
      </c>
      <c r="E73">
        <v>500</v>
      </c>
      <c r="F73">
        <v>4257</v>
      </c>
      <c r="G73">
        <v>8.5139999999999993</v>
      </c>
      <c r="H73">
        <v>8.513999999999999E-3</v>
      </c>
      <c r="I73">
        <v>176</v>
      </c>
      <c r="J73" t="s">
        <v>824</v>
      </c>
    </row>
    <row r="74" spans="1:10" x14ac:dyDescent="0.25">
      <c r="A74">
        <v>68817797</v>
      </c>
      <c r="B74" t="s">
        <v>701</v>
      </c>
      <c r="C74" t="s">
        <v>55</v>
      </c>
      <c r="D74" t="s">
        <v>55</v>
      </c>
      <c r="E74">
        <v>25</v>
      </c>
      <c r="F74">
        <v>213</v>
      </c>
      <c r="G74">
        <v>8.52</v>
      </c>
      <c r="H74">
        <v>8.5199999999999998E-3</v>
      </c>
      <c r="I74">
        <v>154</v>
      </c>
      <c r="J74" t="s">
        <v>824</v>
      </c>
    </row>
    <row r="75" spans="1:10" x14ac:dyDescent="0.25">
      <c r="A75">
        <v>68817799</v>
      </c>
      <c r="B75" t="s">
        <v>702</v>
      </c>
      <c r="C75" t="s">
        <v>55</v>
      </c>
      <c r="D75" t="s">
        <v>55</v>
      </c>
      <c r="E75">
        <v>25</v>
      </c>
      <c r="F75">
        <v>213</v>
      </c>
      <c r="G75">
        <v>8.52</v>
      </c>
      <c r="H75">
        <v>8.5199999999999998E-3</v>
      </c>
      <c r="I75">
        <v>176</v>
      </c>
      <c r="J75" t="s">
        <v>824</v>
      </c>
    </row>
    <row r="76" spans="1:10" x14ac:dyDescent="0.25">
      <c r="A76">
        <v>68817800</v>
      </c>
      <c r="B76" t="s">
        <v>703</v>
      </c>
      <c r="C76" t="s">
        <v>55</v>
      </c>
      <c r="D76" t="s">
        <v>55</v>
      </c>
      <c r="E76">
        <v>500</v>
      </c>
      <c r="F76">
        <v>4257</v>
      </c>
      <c r="G76">
        <v>8.5139999999999993</v>
      </c>
      <c r="H76">
        <v>8.513999999999999E-3</v>
      </c>
      <c r="I76">
        <v>176</v>
      </c>
      <c r="J76" t="s">
        <v>824</v>
      </c>
    </row>
    <row r="77" spans="1:10" x14ac:dyDescent="0.25">
      <c r="A77">
        <v>68817801</v>
      </c>
      <c r="B77" t="s">
        <v>704</v>
      </c>
      <c r="C77" t="s">
        <v>55</v>
      </c>
      <c r="D77" t="s">
        <v>55</v>
      </c>
      <c r="E77">
        <v>25</v>
      </c>
      <c r="F77">
        <v>213</v>
      </c>
      <c r="G77">
        <v>8.52</v>
      </c>
      <c r="H77">
        <v>8.5199999999999998E-3</v>
      </c>
      <c r="I77">
        <v>176</v>
      </c>
      <c r="J77" t="s">
        <v>824</v>
      </c>
    </row>
    <row r="78" spans="1:10" x14ac:dyDescent="0.25">
      <c r="A78">
        <v>68821728</v>
      </c>
      <c r="B78" t="s">
        <v>705</v>
      </c>
      <c r="C78" t="s">
        <v>55</v>
      </c>
      <c r="D78" t="s">
        <v>55</v>
      </c>
      <c r="E78">
        <v>25</v>
      </c>
      <c r="F78">
        <v>213</v>
      </c>
      <c r="G78">
        <v>8.52</v>
      </c>
      <c r="H78">
        <v>8.5199999999999998E-3</v>
      </c>
      <c r="I78">
        <v>176</v>
      </c>
      <c r="J78" t="s">
        <v>824</v>
      </c>
    </row>
    <row r="79" spans="1:10" x14ac:dyDescent="0.25">
      <c r="A79">
        <v>68821734</v>
      </c>
      <c r="B79" t="s">
        <v>165</v>
      </c>
      <c r="C79" t="s">
        <v>55</v>
      </c>
      <c r="D79" t="s">
        <v>55</v>
      </c>
      <c r="E79">
        <v>25</v>
      </c>
      <c r="F79">
        <v>213</v>
      </c>
      <c r="G79">
        <v>8.52</v>
      </c>
      <c r="H79">
        <v>8.5199999999999998E-3</v>
      </c>
      <c r="I79">
        <v>176</v>
      </c>
      <c r="J79" t="s">
        <v>824</v>
      </c>
    </row>
    <row r="80" spans="1:10" x14ac:dyDescent="0.25">
      <c r="A80">
        <v>68821735</v>
      </c>
      <c r="B80" t="s">
        <v>706</v>
      </c>
      <c r="C80" t="s">
        <v>55</v>
      </c>
      <c r="D80" t="s">
        <v>55</v>
      </c>
      <c r="E80">
        <v>25</v>
      </c>
      <c r="F80">
        <v>213</v>
      </c>
      <c r="G80">
        <v>8.52</v>
      </c>
      <c r="H80">
        <v>8.5199999999999998E-3</v>
      </c>
      <c r="I80">
        <v>176</v>
      </c>
      <c r="J80" t="s">
        <v>824</v>
      </c>
    </row>
    <row r="81" spans="1:10" x14ac:dyDescent="0.25">
      <c r="A81">
        <v>68850683</v>
      </c>
      <c r="B81" t="s">
        <v>708</v>
      </c>
      <c r="C81" t="s">
        <v>55</v>
      </c>
      <c r="D81" t="s">
        <v>55</v>
      </c>
      <c r="E81">
        <v>25</v>
      </c>
      <c r="F81">
        <v>213</v>
      </c>
      <c r="G81">
        <v>8.52</v>
      </c>
      <c r="H81">
        <v>8.5199999999999998E-3</v>
      </c>
      <c r="I81">
        <v>176</v>
      </c>
      <c r="J81" t="s">
        <v>824</v>
      </c>
    </row>
    <row r="82" spans="1:10" x14ac:dyDescent="0.25">
      <c r="A82">
        <v>68850684</v>
      </c>
      <c r="B82" t="s">
        <v>709</v>
      </c>
      <c r="C82" t="s">
        <v>55</v>
      </c>
      <c r="D82" t="s">
        <v>55</v>
      </c>
      <c r="E82">
        <v>25</v>
      </c>
      <c r="F82">
        <v>213</v>
      </c>
      <c r="G82">
        <v>8.52</v>
      </c>
      <c r="H82">
        <v>8.5199999999999998E-3</v>
      </c>
      <c r="I82">
        <v>176</v>
      </c>
      <c r="J82" t="s">
        <v>824</v>
      </c>
    </row>
    <row r="83" spans="1:10" x14ac:dyDescent="0.25">
      <c r="A83">
        <v>68851104</v>
      </c>
      <c r="B83" t="s">
        <v>710</v>
      </c>
      <c r="C83" t="s">
        <v>55</v>
      </c>
      <c r="D83" t="s">
        <v>55</v>
      </c>
      <c r="E83">
        <v>25</v>
      </c>
      <c r="F83">
        <v>213</v>
      </c>
      <c r="G83">
        <v>8.52</v>
      </c>
      <c r="H83">
        <v>8.5199999999999998E-3</v>
      </c>
      <c r="I83">
        <v>176</v>
      </c>
      <c r="J83" t="s">
        <v>824</v>
      </c>
    </row>
    <row r="84" spans="1:10" x14ac:dyDescent="0.25">
      <c r="A84">
        <v>68851105</v>
      </c>
      <c r="B84" t="s">
        <v>711</v>
      </c>
      <c r="C84" t="s">
        <v>55</v>
      </c>
      <c r="D84" t="s">
        <v>55</v>
      </c>
      <c r="E84">
        <v>25</v>
      </c>
      <c r="F84">
        <v>213</v>
      </c>
      <c r="G84">
        <v>8.52</v>
      </c>
      <c r="H84">
        <v>8.5199999999999998E-3</v>
      </c>
      <c r="I84">
        <v>154</v>
      </c>
      <c r="J84" t="s">
        <v>824</v>
      </c>
    </row>
    <row r="85" spans="1:10" x14ac:dyDescent="0.25">
      <c r="A85">
        <v>68851106</v>
      </c>
      <c r="B85" t="s">
        <v>712</v>
      </c>
      <c r="C85" t="s">
        <v>55</v>
      </c>
      <c r="D85" t="s">
        <v>55</v>
      </c>
      <c r="E85">
        <v>25</v>
      </c>
      <c r="F85">
        <v>213</v>
      </c>
      <c r="G85">
        <v>8.52</v>
      </c>
      <c r="H85">
        <v>8.5199999999999998E-3</v>
      </c>
      <c r="I85">
        <v>154</v>
      </c>
      <c r="J85" t="s">
        <v>824</v>
      </c>
    </row>
    <row r="86" spans="1:10" x14ac:dyDescent="0.25">
      <c r="A86">
        <v>68851107</v>
      </c>
      <c r="B86" t="s">
        <v>713</v>
      </c>
      <c r="C86" t="s">
        <v>55</v>
      </c>
      <c r="D86" t="s">
        <v>55</v>
      </c>
      <c r="E86">
        <v>25</v>
      </c>
      <c r="F86">
        <v>213</v>
      </c>
      <c r="G86">
        <v>8.52</v>
      </c>
      <c r="H86">
        <v>8.5199999999999998E-3</v>
      </c>
      <c r="I86">
        <v>176</v>
      </c>
      <c r="J86" t="s">
        <v>824</v>
      </c>
    </row>
    <row r="87" spans="1:10" x14ac:dyDescent="0.25">
      <c r="A87">
        <v>68851108</v>
      </c>
      <c r="B87" t="s">
        <v>714</v>
      </c>
      <c r="C87" t="s">
        <v>55</v>
      </c>
      <c r="D87" t="s">
        <v>55</v>
      </c>
      <c r="E87">
        <v>25</v>
      </c>
      <c r="F87">
        <v>213</v>
      </c>
      <c r="G87">
        <v>8.52</v>
      </c>
      <c r="H87">
        <v>8.5199999999999998E-3</v>
      </c>
      <c r="I87">
        <v>176</v>
      </c>
      <c r="J87" t="s">
        <v>824</v>
      </c>
    </row>
    <row r="88" spans="1:10" x14ac:dyDescent="0.25">
      <c r="A88">
        <v>68851109</v>
      </c>
      <c r="B88" t="s">
        <v>715</v>
      </c>
      <c r="C88" t="s">
        <v>55</v>
      </c>
      <c r="D88" t="s">
        <v>55</v>
      </c>
      <c r="E88">
        <v>25</v>
      </c>
      <c r="F88">
        <v>213</v>
      </c>
      <c r="G88">
        <v>8.52</v>
      </c>
      <c r="H88">
        <v>8.5199999999999998E-3</v>
      </c>
      <c r="I88">
        <v>154</v>
      </c>
      <c r="J88" t="s">
        <v>824</v>
      </c>
    </row>
    <row r="89" spans="1:10" x14ac:dyDescent="0.25">
      <c r="A89">
        <v>68881265</v>
      </c>
      <c r="B89" t="s">
        <v>290</v>
      </c>
      <c r="C89" t="s">
        <v>55</v>
      </c>
      <c r="D89" t="s">
        <v>55</v>
      </c>
      <c r="E89">
        <v>25</v>
      </c>
      <c r="F89">
        <v>213</v>
      </c>
      <c r="G89">
        <v>8.52</v>
      </c>
      <c r="H89">
        <v>8.5199999999999998E-3</v>
      </c>
      <c r="I89">
        <v>176</v>
      </c>
      <c r="J89" t="s">
        <v>824</v>
      </c>
    </row>
    <row r="90" spans="1:10" x14ac:dyDescent="0.25">
      <c r="A90">
        <v>68881268</v>
      </c>
      <c r="B90" t="s">
        <v>727</v>
      </c>
      <c r="C90" t="s">
        <v>55</v>
      </c>
      <c r="D90" t="s">
        <v>55</v>
      </c>
      <c r="E90">
        <v>25</v>
      </c>
      <c r="F90">
        <v>213</v>
      </c>
      <c r="G90">
        <v>8.52</v>
      </c>
      <c r="H90">
        <v>8.5199999999999998E-3</v>
      </c>
      <c r="I90">
        <v>154</v>
      </c>
      <c r="J90" t="s">
        <v>824</v>
      </c>
    </row>
    <row r="91" spans="1:10" x14ac:dyDescent="0.25">
      <c r="A91">
        <v>68881269</v>
      </c>
      <c r="B91" t="s">
        <v>218</v>
      </c>
      <c r="C91" t="s">
        <v>55</v>
      </c>
      <c r="D91" t="s">
        <v>55</v>
      </c>
      <c r="E91">
        <v>25</v>
      </c>
      <c r="F91">
        <v>213</v>
      </c>
      <c r="G91">
        <v>8.52</v>
      </c>
      <c r="H91">
        <v>8.5199999999999998E-3</v>
      </c>
      <c r="I91">
        <v>176</v>
      </c>
      <c r="J91" t="s">
        <v>824</v>
      </c>
    </row>
    <row r="92" spans="1:10" x14ac:dyDescent="0.25">
      <c r="A92">
        <v>68881270</v>
      </c>
      <c r="B92" t="s">
        <v>728</v>
      </c>
      <c r="C92" t="s">
        <v>55</v>
      </c>
      <c r="D92" t="s">
        <v>55</v>
      </c>
      <c r="E92">
        <v>25</v>
      </c>
      <c r="F92">
        <v>213</v>
      </c>
      <c r="G92">
        <v>8.52</v>
      </c>
      <c r="H92">
        <v>8.5199999999999998E-3</v>
      </c>
      <c r="I92">
        <v>176</v>
      </c>
      <c r="J92" t="s">
        <v>824</v>
      </c>
    </row>
    <row r="93" spans="1:10" x14ac:dyDescent="0.25">
      <c r="A93">
        <v>68890247</v>
      </c>
      <c r="B93" t="s">
        <v>338</v>
      </c>
      <c r="C93" t="s">
        <v>55</v>
      </c>
      <c r="D93" t="s">
        <v>55</v>
      </c>
      <c r="E93">
        <v>793</v>
      </c>
      <c r="F93">
        <v>6754</v>
      </c>
      <c r="G93">
        <v>8.5170239596469113</v>
      </c>
      <c r="H93">
        <v>8.5170239596469108E-3</v>
      </c>
      <c r="I93">
        <v>176</v>
      </c>
      <c r="J93" t="s">
        <v>824</v>
      </c>
    </row>
    <row r="94" spans="1:10" x14ac:dyDescent="0.25">
      <c r="A94">
        <v>68896052</v>
      </c>
      <c r="B94" t="s">
        <v>660</v>
      </c>
      <c r="C94" t="s">
        <v>55</v>
      </c>
      <c r="D94" t="s">
        <v>55</v>
      </c>
      <c r="E94">
        <v>25</v>
      </c>
      <c r="F94">
        <v>213</v>
      </c>
      <c r="G94">
        <v>8.52</v>
      </c>
      <c r="H94">
        <v>8.5199999999999998E-3</v>
      </c>
      <c r="I94">
        <v>176</v>
      </c>
      <c r="J94" t="s">
        <v>824</v>
      </c>
    </row>
    <row r="95" spans="1:10" x14ac:dyDescent="0.25">
      <c r="A95">
        <v>68896054</v>
      </c>
      <c r="B95" t="s">
        <v>729</v>
      </c>
      <c r="C95" t="s">
        <v>55</v>
      </c>
      <c r="D95" t="s">
        <v>55</v>
      </c>
      <c r="E95">
        <v>25</v>
      </c>
      <c r="F95">
        <v>213</v>
      </c>
      <c r="G95">
        <v>8.52</v>
      </c>
      <c r="H95">
        <v>8.5199999999999998E-3</v>
      </c>
      <c r="I95">
        <v>176</v>
      </c>
      <c r="J95" t="s">
        <v>824</v>
      </c>
    </row>
    <row r="96" spans="1:10" x14ac:dyDescent="0.25">
      <c r="A96">
        <v>68896055</v>
      </c>
      <c r="B96" t="s">
        <v>661</v>
      </c>
      <c r="C96" t="s">
        <v>55</v>
      </c>
      <c r="D96" t="s">
        <v>55</v>
      </c>
      <c r="E96">
        <v>25</v>
      </c>
      <c r="F96">
        <v>213</v>
      </c>
      <c r="G96">
        <v>8.52</v>
      </c>
      <c r="H96">
        <v>8.5199999999999998E-3</v>
      </c>
      <c r="I96">
        <v>154</v>
      </c>
      <c r="J96" t="s">
        <v>824</v>
      </c>
    </row>
    <row r="97" spans="1:10" x14ac:dyDescent="0.25">
      <c r="A97">
        <v>68899821</v>
      </c>
      <c r="B97" t="s">
        <v>730</v>
      </c>
      <c r="C97" t="s">
        <v>55</v>
      </c>
      <c r="D97" t="s">
        <v>55</v>
      </c>
      <c r="E97">
        <v>25</v>
      </c>
      <c r="F97">
        <v>213</v>
      </c>
      <c r="G97">
        <v>8.52</v>
      </c>
      <c r="H97">
        <v>8.5199999999999998E-3</v>
      </c>
      <c r="I97">
        <v>176</v>
      </c>
      <c r="J97" t="s">
        <v>824</v>
      </c>
    </row>
    <row r="98" spans="1:10" x14ac:dyDescent="0.25">
      <c r="A98">
        <v>68899825</v>
      </c>
      <c r="B98" t="s">
        <v>731</v>
      </c>
      <c r="C98" t="s">
        <v>55</v>
      </c>
      <c r="D98" t="s">
        <v>55</v>
      </c>
      <c r="E98">
        <v>500</v>
      </c>
      <c r="F98">
        <v>4257</v>
      </c>
      <c r="G98">
        <v>8.5139999999999993</v>
      </c>
      <c r="H98">
        <v>8.513999999999999E-3</v>
      </c>
      <c r="I98">
        <v>176</v>
      </c>
      <c r="J98" t="s">
        <v>824</v>
      </c>
    </row>
    <row r="99" spans="1:10" x14ac:dyDescent="0.25">
      <c r="A99">
        <v>68899826</v>
      </c>
      <c r="B99" t="s">
        <v>732</v>
      </c>
      <c r="C99" t="s">
        <v>55</v>
      </c>
      <c r="D99" t="s">
        <v>55</v>
      </c>
      <c r="E99">
        <v>25</v>
      </c>
      <c r="F99">
        <v>213</v>
      </c>
      <c r="G99">
        <v>8.52</v>
      </c>
      <c r="H99">
        <v>8.5199999999999998E-3</v>
      </c>
      <c r="I99">
        <v>176</v>
      </c>
      <c r="J99" t="s">
        <v>824</v>
      </c>
    </row>
    <row r="100" spans="1:10" x14ac:dyDescent="0.25">
      <c r="A100">
        <v>68930545</v>
      </c>
      <c r="B100" t="s">
        <v>195</v>
      </c>
      <c r="C100" t="s">
        <v>55</v>
      </c>
      <c r="D100" t="s">
        <v>55</v>
      </c>
      <c r="E100">
        <v>25</v>
      </c>
      <c r="F100">
        <v>213</v>
      </c>
      <c r="G100">
        <v>8.52</v>
      </c>
      <c r="H100">
        <v>8.5199999999999998E-3</v>
      </c>
      <c r="I100">
        <v>176</v>
      </c>
      <c r="J100" t="s">
        <v>824</v>
      </c>
    </row>
    <row r="101" spans="1:10" x14ac:dyDescent="0.25">
      <c r="A101">
        <v>69564623</v>
      </c>
      <c r="B101" t="s">
        <v>740</v>
      </c>
      <c r="C101" t="s">
        <v>55</v>
      </c>
      <c r="D101" t="s">
        <v>55</v>
      </c>
      <c r="E101">
        <v>25</v>
      </c>
      <c r="F101">
        <v>213</v>
      </c>
      <c r="G101">
        <v>8.52</v>
      </c>
      <c r="H101">
        <v>8.5199999999999998E-3</v>
      </c>
      <c r="I101">
        <v>176</v>
      </c>
      <c r="J101" t="s">
        <v>824</v>
      </c>
    </row>
    <row r="102" spans="1:10" x14ac:dyDescent="0.25">
      <c r="A102">
        <v>69568828</v>
      </c>
      <c r="B102" t="s">
        <v>741</v>
      </c>
      <c r="C102" t="s">
        <v>55</v>
      </c>
      <c r="D102" t="s">
        <v>55</v>
      </c>
      <c r="E102">
        <v>25</v>
      </c>
      <c r="F102">
        <v>213</v>
      </c>
      <c r="G102">
        <v>8.52</v>
      </c>
      <c r="H102">
        <v>8.5199999999999998E-3</v>
      </c>
      <c r="I102">
        <v>176</v>
      </c>
      <c r="J102" t="s">
        <v>824</v>
      </c>
    </row>
    <row r="103" spans="1:10" x14ac:dyDescent="0.25">
      <c r="A103">
        <v>69568829</v>
      </c>
      <c r="B103" t="s">
        <v>167</v>
      </c>
      <c r="C103" t="s">
        <v>55</v>
      </c>
      <c r="D103" t="s">
        <v>55</v>
      </c>
      <c r="E103">
        <v>25</v>
      </c>
      <c r="F103">
        <v>213</v>
      </c>
      <c r="G103">
        <v>8.52</v>
      </c>
      <c r="H103">
        <v>8.5199999999999998E-3</v>
      </c>
      <c r="I103">
        <v>176</v>
      </c>
      <c r="J103" t="s">
        <v>824</v>
      </c>
    </row>
    <row r="104" spans="1:10" x14ac:dyDescent="0.25">
      <c r="A104">
        <v>69568962</v>
      </c>
      <c r="B104" t="s">
        <v>208</v>
      </c>
      <c r="C104" t="s">
        <v>55</v>
      </c>
      <c r="D104" t="s">
        <v>55</v>
      </c>
      <c r="E104">
        <v>25</v>
      </c>
      <c r="F104">
        <v>213</v>
      </c>
      <c r="G104">
        <v>8.52</v>
      </c>
      <c r="H104">
        <v>8.5199999999999998E-3</v>
      </c>
      <c r="I104">
        <v>176</v>
      </c>
      <c r="J104" t="s">
        <v>824</v>
      </c>
    </row>
    <row r="105" spans="1:10" x14ac:dyDescent="0.25">
      <c r="A105">
        <v>69568963</v>
      </c>
      <c r="B105" t="s">
        <v>144</v>
      </c>
      <c r="C105" t="s">
        <v>55</v>
      </c>
      <c r="D105" t="s">
        <v>55</v>
      </c>
      <c r="E105">
        <v>25</v>
      </c>
      <c r="F105">
        <v>213</v>
      </c>
      <c r="G105">
        <v>8.52</v>
      </c>
      <c r="H105">
        <v>8.5199999999999998E-3</v>
      </c>
      <c r="I105">
        <v>176</v>
      </c>
      <c r="J105" t="s">
        <v>824</v>
      </c>
    </row>
    <row r="106" spans="1:10" x14ac:dyDescent="0.25">
      <c r="A106">
        <v>69568964</v>
      </c>
      <c r="B106" t="s">
        <v>742</v>
      </c>
      <c r="C106" t="s">
        <v>55</v>
      </c>
      <c r="D106" t="s">
        <v>55</v>
      </c>
      <c r="E106">
        <v>25</v>
      </c>
      <c r="F106">
        <v>213</v>
      </c>
      <c r="G106">
        <v>8.52</v>
      </c>
      <c r="H106">
        <v>8.5199999999999998E-3</v>
      </c>
      <c r="I106">
        <v>176</v>
      </c>
      <c r="J106" t="s">
        <v>824</v>
      </c>
    </row>
    <row r="107" spans="1:10" x14ac:dyDescent="0.25">
      <c r="A107">
        <v>69587863</v>
      </c>
      <c r="B107" t="s">
        <v>745</v>
      </c>
      <c r="C107" t="s">
        <v>55</v>
      </c>
      <c r="D107" t="s">
        <v>55</v>
      </c>
      <c r="E107">
        <v>500</v>
      </c>
      <c r="F107">
        <v>4257</v>
      </c>
      <c r="G107">
        <v>8.5139999999999993</v>
      </c>
      <c r="H107">
        <v>8.513999999999999E-3</v>
      </c>
      <c r="I107">
        <v>176</v>
      </c>
      <c r="J107" t="s">
        <v>824</v>
      </c>
    </row>
    <row r="108" spans="1:10" x14ac:dyDescent="0.25">
      <c r="A108">
        <v>69600846</v>
      </c>
      <c r="B108" t="s">
        <v>746</v>
      </c>
      <c r="C108" t="s">
        <v>55</v>
      </c>
      <c r="D108" t="s">
        <v>55</v>
      </c>
      <c r="E108">
        <v>25</v>
      </c>
      <c r="F108">
        <v>213</v>
      </c>
      <c r="G108">
        <v>8.52</v>
      </c>
      <c r="H108">
        <v>8.5199999999999998E-3</v>
      </c>
      <c r="I108">
        <v>154</v>
      </c>
      <c r="J108" t="s">
        <v>824</v>
      </c>
    </row>
    <row r="109" spans="1:10" x14ac:dyDescent="0.25">
      <c r="A109">
        <v>69792956</v>
      </c>
      <c r="B109" t="s">
        <v>346</v>
      </c>
      <c r="C109" t="s">
        <v>55</v>
      </c>
      <c r="D109" t="s">
        <v>55</v>
      </c>
      <c r="E109">
        <v>25</v>
      </c>
      <c r="F109">
        <v>213</v>
      </c>
      <c r="G109">
        <v>8.52</v>
      </c>
      <c r="H109">
        <v>8.5199999999999998E-3</v>
      </c>
      <c r="I109">
        <v>176</v>
      </c>
      <c r="J109" t="s">
        <v>824</v>
      </c>
    </row>
    <row r="110" spans="1:10" x14ac:dyDescent="0.25">
      <c r="A110">
        <v>68881272</v>
      </c>
      <c r="B110" t="s">
        <v>433</v>
      </c>
      <c r="C110" t="s">
        <v>55</v>
      </c>
      <c r="D110" t="s">
        <v>55</v>
      </c>
      <c r="E110">
        <v>25</v>
      </c>
      <c r="F110">
        <v>213</v>
      </c>
      <c r="G110">
        <v>8.52</v>
      </c>
      <c r="H110">
        <v>8.5199999999999998E-3</v>
      </c>
      <c r="I110">
        <v>154</v>
      </c>
      <c r="J110" t="s">
        <v>824</v>
      </c>
    </row>
    <row r="111" spans="1:10" x14ac:dyDescent="0.25">
      <c r="A111">
        <v>68890246</v>
      </c>
      <c r="B111" t="s">
        <v>420</v>
      </c>
      <c r="C111" t="s">
        <v>55</v>
      </c>
      <c r="D111" t="s">
        <v>55</v>
      </c>
      <c r="E111">
        <v>25</v>
      </c>
      <c r="F111">
        <v>213</v>
      </c>
      <c r="G111">
        <v>8.52</v>
      </c>
      <c r="H111">
        <v>8.5199999999999998E-3</v>
      </c>
      <c r="I111">
        <v>176</v>
      </c>
      <c r="J111" t="s">
        <v>824</v>
      </c>
    </row>
    <row r="112" spans="1:10" x14ac:dyDescent="0.25">
      <c r="A112">
        <v>68896056</v>
      </c>
      <c r="B112" t="s">
        <v>460</v>
      </c>
      <c r="C112" t="s">
        <v>55</v>
      </c>
      <c r="D112" t="s">
        <v>55</v>
      </c>
      <c r="E112">
        <v>25</v>
      </c>
      <c r="F112">
        <v>213</v>
      </c>
      <c r="G112">
        <v>8.52</v>
      </c>
      <c r="H112">
        <v>8.5199999999999998E-3</v>
      </c>
      <c r="I112">
        <v>176</v>
      </c>
      <c r="J112" t="s">
        <v>824</v>
      </c>
    </row>
    <row r="113" spans="1:10" x14ac:dyDescent="0.25">
      <c r="A113">
        <v>69587862</v>
      </c>
      <c r="B113" t="s">
        <v>463</v>
      </c>
      <c r="C113" t="s">
        <v>55</v>
      </c>
      <c r="D113" t="s">
        <v>55</v>
      </c>
      <c r="E113">
        <v>25</v>
      </c>
      <c r="F113">
        <v>213</v>
      </c>
      <c r="G113">
        <v>8.52</v>
      </c>
      <c r="H113">
        <v>8.5199999999999998E-3</v>
      </c>
      <c r="I113">
        <v>176</v>
      </c>
      <c r="J113" t="s">
        <v>824</v>
      </c>
    </row>
    <row r="114" spans="1:10" x14ac:dyDescent="0.25">
      <c r="A114">
        <v>69568965</v>
      </c>
      <c r="B114" t="s">
        <v>531</v>
      </c>
      <c r="C114" t="s">
        <v>55</v>
      </c>
      <c r="D114" t="s">
        <v>55</v>
      </c>
      <c r="E114">
        <v>25</v>
      </c>
      <c r="F114">
        <v>213</v>
      </c>
      <c r="G114">
        <v>8.52</v>
      </c>
      <c r="H114">
        <v>8.5199999999999998E-3</v>
      </c>
      <c r="I114">
        <v>176</v>
      </c>
      <c r="J114" t="s">
        <v>824</v>
      </c>
    </row>
    <row r="115" spans="1:10" x14ac:dyDescent="0.25">
      <c r="A115">
        <v>68764901</v>
      </c>
      <c r="B115" t="s">
        <v>416</v>
      </c>
      <c r="C115" t="s">
        <v>55</v>
      </c>
      <c r="D115" t="s">
        <v>55</v>
      </c>
      <c r="E115">
        <v>25</v>
      </c>
      <c r="F115">
        <v>213</v>
      </c>
      <c r="G115">
        <v>8.52</v>
      </c>
      <c r="H115">
        <v>8.5199999999999998E-3</v>
      </c>
      <c r="I115">
        <v>154</v>
      </c>
      <c r="J115" t="s">
        <v>824</v>
      </c>
    </row>
    <row r="116" spans="1:10" x14ac:dyDescent="0.25">
      <c r="A116">
        <v>68737749</v>
      </c>
      <c r="B116" t="s">
        <v>527</v>
      </c>
      <c r="C116" t="s">
        <v>55</v>
      </c>
      <c r="D116" t="s">
        <v>55</v>
      </c>
      <c r="E116">
        <v>25</v>
      </c>
      <c r="F116">
        <v>213</v>
      </c>
      <c r="G116">
        <v>8.52</v>
      </c>
      <c r="H116">
        <v>8.5199999999999998E-3</v>
      </c>
      <c r="I116">
        <v>176</v>
      </c>
      <c r="J116" t="s">
        <v>824</v>
      </c>
    </row>
    <row r="117" spans="1:10" x14ac:dyDescent="0.25">
      <c r="A117">
        <v>68821730</v>
      </c>
      <c r="B117" t="s">
        <v>485</v>
      </c>
      <c r="C117" t="s">
        <v>55</v>
      </c>
      <c r="D117" t="s">
        <v>55</v>
      </c>
      <c r="E117">
        <v>25</v>
      </c>
      <c r="F117">
        <v>213</v>
      </c>
      <c r="G117">
        <v>8.52</v>
      </c>
      <c r="H117">
        <v>8.5199999999999998E-3</v>
      </c>
      <c r="I117">
        <v>154</v>
      </c>
      <c r="J117" t="s">
        <v>824</v>
      </c>
    </row>
    <row r="118" spans="1:10" x14ac:dyDescent="0.25">
      <c r="A118">
        <v>68896057</v>
      </c>
      <c r="B118" t="s">
        <v>500</v>
      </c>
      <c r="C118" t="s">
        <v>55</v>
      </c>
      <c r="D118" t="s">
        <v>55</v>
      </c>
      <c r="E118">
        <v>500</v>
      </c>
      <c r="F118">
        <v>4257</v>
      </c>
      <c r="G118">
        <v>8.5139999999999993</v>
      </c>
      <c r="H118">
        <v>8.513999999999999E-3</v>
      </c>
      <c r="I118">
        <v>176</v>
      </c>
      <c r="J118" t="s">
        <v>824</v>
      </c>
    </row>
    <row r="119" spans="1:10" x14ac:dyDescent="0.25">
      <c r="A119">
        <v>67733229</v>
      </c>
      <c r="B119" t="s">
        <v>486</v>
      </c>
      <c r="C119" t="s">
        <v>55</v>
      </c>
      <c r="D119" t="s">
        <v>55</v>
      </c>
      <c r="E119">
        <v>25</v>
      </c>
      <c r="F119">
        <v>213</v>
      </c>
      <c r="G119">
        <v>8.52</v>
      </c>
      <c r="H119">
        <v>8.5199999999999998E-3</v>
      </c>
      <c r="I119">
        <v>154</v>
      </c>
      <c r="J119" t="s">
        <v>824</v>
      </c>
    </row>
    <row r="120" spans="1:10" x14ac:dyDescent="0.25">
      <c r="A120">
        <v>64343267</v>
      </c>
      <c r="B120" t="s">
        <v>457</v>
      </c>
      <c r="C120" t="s">
        <v>67</v>
      </c>
      <c r="D120" t="s">
        <v>67</v>
      </c>
      <c r="E120">
        <v>25</v>
      </c>
      <c r="F120">
        <v>324</v>
      </c>
      <c r="G120">
        <v>12.96</v>
      </c>
      <c r="H120">
        <v>1.2960000000000001E-2</v>
      </c>
      <c r="I120">
        <v>50</v>
      </c>
      <c r="J120" t="s">
        <v>825</v>
      </c>
    </row>
    <row r="121" spans="1:10" x14ac:dyDescent="0.25">
      <c r="A121">
        <v>64343704</v>
      </c>
      <c r="B121" t="s">
        <v>453</v>
      </c>
      <c r="C121" t="s">
        <v>67</v>
      </c>
      <c r="D121" t="s">
        <v>67</v>
      </c>
      <c r="E121">
        <v>25</v>
      </c>
      <c r="F121">
        <v>324</v>
      </c>
      <c r="G121">
        <v>12.96</v>
      </c>
      <c r="H121">
        <v>1.2960000000000001E-2</v>
      </c>
      <c r="I121">
        <v>50</v>
      </c>
      <c r="J121" t="s">
        <v>825</v>
      </c>
    </row>
    <row r="122" spans="1:10" x14ac:dyDescent="0.25">
      <c r="A122">
        <v>64346613</v>
      </c>
      <c r="B122" t="s">
        <v>320</v>
      </c>
      <c r="C122" t="s">
        <v>67</v>
      </c>
      <c r="D122" t="s">
        <v>67</v>
      </c>
      <c r="E122">
        <v>25</v>
      </c>
      <c r="F122">
        <v>72</v>
      </c>
      <c r="G122">
        <v>2.88</v>
      </c>
      <c r="H122">
        <v>2.8799999999999997E-3</v>
      </c>
      <c r="I122">
        <v>180</v>
      </c>
      <c r="J122" t="s">
        <v>825</v>
      </c>
    </row>
    <row r="123" spans="1:10" x14ac:dyDescent="0.25">
      <c r="A123">
        <v>64413475</v>
      </c>
      <c r="B123" t="s">
        <v>252</v>
      </c>
      <c r="C123" t="s">
        <v>67</v>
      </c>
      <c r="D123" t="s">
        <v>67</v>
      </c>
      <c r="E123">
        <v>125</v>
      </c>
      <c r="F123">
        <v>177</v>
      </c>
      <c r="G123">
        <v>1.4159999999999999</v>
      </c>
      <c r="H123">
        <v>1.4159999999999999E-3</v>
      </c>
      <c r="I123">
        <v>468</v>
      </c>
      <c r="J123" t="s">
        <v>825</v>
      </c>
    </row>
    <row r="124" spans="1:10" x14ac:dyDescent="0.25">
      <c r="A124">
        <v>64413476</v>
      </c>
      <c r="B124" t="s">
        <v>235</v>
      </c>
      <c r="C124" t="s">
        <v>67</v>
      </c>
      <c r="D124" t="s">
        <v>67</v>
      </c>
      <c r="E124">
        <v>25</v>
      </c>
      <c r="F124">
        <v>36</v>
      </c>
      <c r="G124">
        <v>1.44</v>
      </c>
      <c r="H124">
        <v>1.4399999999999999E-3</v>
      </c>
      <c r="I124">
        <v>468</v>
      </c>
      <c r="J124" t="s">
        <v>825</v>
      </c>
    </row>
    <row r="125" spans="1:10" x14ac:dyDescent="0.25">
      <c r="A125">
        <v>64413477</v>
      </c>
      <c r="B125" t="s">
        <v>291</v>
      </c>
      <c r="C125" t="s">
        <v>67</v>
      </c>
      <c r="D125" t="s">
        <v>67</v>
      </c>
      <c r="E125">
        <v>125</v>
      </c>
      <c r="F125">
        <v>177</v>
      </c>
      <c r="G125">
        <v>1.4159999999999999</v>
      </c>
      <c r="H125">
        <v>1.4159999999999999E-3</v>
      </c>
      <c r="I125">
        <v>468</v>
      </c>
      <c r="J125" t="s">
        <v>825</v>
      </c>
    </row>
    <row r="126" spans="1:10" x14ac:dyDescent="0.25">
      <c r="A126">
        <v>64413478</v>
      </c>
      <c r="B126" t="s">
        <v>191</v>
      </c>
      <c r="C126" t="s">
        <v>67</v>
      </c>
      <c r="D126" t="s">
        <v>67</v>
      </c>
      <c r="E126">
        <v>125</v>
      </c>
      <c r="F126">
        <v>177</v>
      </c>
      <c r="G126">
        <v>1.4159999999999999</v>
      </c>
      <c r="H126">
        <v>1.4159999999999999E-3</v>
      </c>
      <c r="I126">
        <v>468</v>
      </c>
      <c r="J126" t="s">
        <v>825</v>
      </c>
    </row>
    <row r="127" spans="1:10" x14ac:dyDescent="0.25">
      <c r="A127">
        <v>64804361</v>
      </c>
      <c r="B127" t="s">
        <v>639</v>
      </c>
      <c r="C127" t="s">
        <v>67</v>
      </c>
      <c r="D127" t="s">
        <v>67</v>
      </c>
      <c r="E127">
        <v>25</v>
      </c>
      <c r="F127">
        <v>324</v>
      </c>
      <c r="G127">
        <v>12.96</v>
      </c>
      <c r="H127">
        <v>1.2960000000000001E-2</v>
      </c>
      <c r="I127">
        <v>50</v>
      </c>
      <c r="J127" t="s">
        <v>825</v>
      </c>
    </row>
    <row r="128" spans="1:10" x14ac:dyDescent="0.25">
      <c r="A128">
        <v>64804365</v>
      </c>
      <c r="B128" t="s">
        <v>320</v>
      </c>
      <c r="C128" t="s">
        <v>67</v>
      </c>
      <c r="D128" t="s">
        <v>67</v>
      </c>
      <c r="E128">
        <v>25</v>
      </c>
      <c r="F128">
        <v>72</v>
      </c>
      <c r="G128">
        <v>2.88</v>
      </c>
      <c r="H128">
        <v>2.8799999999999997E-3</v>
      </c>
      <c r="I128">
        <v>180</v>
      </c>
      <c r="J128" t="s">
        <v>825</v>
      </c>
    </row>
    <row r="129" spans="1:10" x14ac:dyDescent="0.25">
      <c r="A129">
        <v>64806251</v>
      </c>
      <c r="B129" t="s">
        <v>348</v>
      </c>
      <c r="C129" t="s">
        <v>67</v>
      </c>
      <c r="D129" t="s">
        <v>67</v>
      </c>
      <c r="E129">
        <v>25</v>
      </c>
      <c r="F129">
        <v>72</v>
      </c>
      <c r="G129">
        <v>2.88</v>
      </c>
      <c r="H129">
        <v>2.8799999999999997E-3</v>
      </c>
      <c r="I129">
        <v>180</v>
      </c>
      <c r="J129" t="s">
        <v>825</v>
      </c>
    </row>
    <row r="130" spans="1:10" x14ac:dyDescent="0.25">
      <c r="A130">
        <v>64806254</v>
      </c>
      <c r="B130" t="s">
        <v>453</v>
      </c>
      <c r="C130" t="s">
        <v>67</v>
      </c>
      <c r="D130" t="s">
        <v>67</v>
      </c>
      <c r="E130">
        <v>25</v>
      </c>
      <c r="F130">
        <v>324</v>
      </c>
      <c r="G130">
        <v>12.96</v>
      </c>
      <c r="H130">
        <v>1.2960000000000001E-2</v>
      </c>
      <c r="I130">
        <v>50</v>
      </c>
      <c r="J130" t="s">
        <v>825</v>
      </c>
    </row>
    <row r="131" spans="1:10" x14ac:dyDescent="0.25">
      <c r="A131">
        <v>65218505</v>
      </c>
      <c r="B131" t="s">
        <v>157</v>
      </c>
      <c r="C131" t="s">
        <v>67</v>
      </c>
      <c r="D131" t="s">
        <v>67</v>
      </c>
      <c r="E131">
        <v>125</v>
      </c>
      <c r="F131">
        <v>414</v>
      </c>
      <c r="G131">
        <v>3.3119999999999998</v>
      </c>
      <c r="H131">
        <v>3.3119999999999998E-3</v>
      </c>
      <c r="I131">
        <v>165</v>
      </c>
      <c r="J131" t="s">
        <v>825</v>
      </c>
    </row>
    <row r="132" spans="1:10" x14ac:dyDescent="0.25">
      <c r="A132">
        <v>69997339</v>
      </c>
      <c r="B132" t="s">
        <v>465</v>
      </c>
      <c r="C132" t="s">
        <v>67</v>
      </c>
      <c r="D132" t="s">
        <v>67</v>
      </c>
      <c r="E132">
        <v>250</v>
      </c>
      <c r="F132">
        <v>369</v>
      </c>
      <c r="G132">
        <v>1.476</v>
      </c>
      <c r="H132">
        <v>1.4759999999999999E-3</v>
      </c>
      <c r="I132">
        <v>510</v>
      </c>
      <c r="J132" t="s">
        <v>825</v>
      </c>
    </row>
    <row r="133" spans="1:10" x14ac:dyDescent="0.25">
      <c r="A133">
        <v>68409143</v>
      </c>
      <c r="B133" t="s">
        <v>505</v>
      </c>
      <c r="C133" t="s">
        <v>67</v>
      </c>
      <c r="D133" t="s">
        <v>67</v>
      </c>
      <c r="E133">
        <v>62500</v>
      </c>
      <c r="F133">
        <v>88719</v>
      </c>
      <c r="G133">
        <v>1.4195040000000001</v>
      </c>
      <c r="H133">
        <v>1.419504E-3</v>
      </c>
      <c r="I133">
        <v>510</v>
      </c>
      <c r="J133" t="s">
        <v>825</v>
      </c>
    </row>
    <row r="134" spans="1:10" x14ac:dyDescent="0.25">
      <c r="A134">
        <v>68409142</v>
      </c>
      <c r="B134" t="s">
        <v>504</v>
      </c>
      <c r="C134" t="s">
        <v>67</v>
      </c>
      <c r="D134" t="s">
        <v>67</v>
      </c>
      <c r="E134">
        <v>62500</v>
      </c>
      <c r="F134">
        <v>88719</v>
      </c>
      <c r="G134">
        <v>1.4195040000000001</v>
      </c>
      <c r="H134">
        <v>1.419504E-3</v>
      </c>
      <c r="I134">
        <v>510</v>
      </c>
      <c r="J134" t="s">
        <v>825</v>
      </c>
    </row>
    <row r="135" spans="1:10" x14ac:dyDescent="0.25">
      <c r="A135">
        <v>64987232</v>
      </c>
      <c r="B135" t="s">
        <v>544</v>
      </c>
      <c r="C135" t="s">
        <v>84</v>
      </c>
      <c r="D135" t="s">
        <v>84</v>
      </c>
      <c r="E135">
        <v>5</v>
      </c>
      <c r="F135">
        <v>12</v>
      </c>
      <c r="G135">
        <v>2.4</v>
      </c>
      <c r="H135">
        <v>2.3999999999999998E-3</v>
      </c>
      <c r="I135">
        <v>165</v>
      </c>
      <c r="J135" t="s">
        <v>825</v>
      </c>
    </row>
    <row r="136" spans="1:10" x14ac:dyDescent="0.25">
      <c r="A136">
        <v>64987233</v>
      </c>
      <c r="B136" t="s">
        <v>545</v>
      </c>
      <c r="C136" t="s">
        <v>84</v>
      </c>
      <c r="D136" t="s">
        <v>84</v>
      </c>
      <c r="E136">
        <v>5</v>
      </c>
      <c r="F136">
        <v>12</v>
      </c>
      <c r="G136">
        <v>2.4</v>
      </c>
      <c r="H136">
        <v>2.3999999999999998E-3</v>
      </c>
      <c r="I136">
        <v>165</v>
      </c>
      <c r="J136" t="s">
        <v>825</v>
      </c>
    </row>
    <row r="137" spans="1:10" x14ac:dyDescent="0.25">
      <c r="A137">
        <v>64987234</v>
      </c>
      <c r="B137" t="s">
        <v>546</v>
      </c>
      <c r="C137" t="s">
        <v>84</v>
      </c>
      <c r="D137" t="s">
        <v>84</v>
      </c>
      <c r="E137">
        <v>5</v>
      </c>
      <c r="F137">
        <v>12</v>
      </c>
      <c r="G137">
        <v>2.4</v>
      </c>
      <c r="H137">
        <v>2.3999999999999998E-3</v>
      </c>
      <c r="I137">
        <v>165</v>
      </c>
      <c r="J137" t="s">
        <v>825</v>
      </c>
    </row>
    <row r="138" spans="1:10" x14ac:dyDescent="0.25">
      <c r="A138">
        <v>64988053</v>
      </c>
      <c r="B138" t="s">
        <v>548</v>
      </c>
      <c r="C138" t="s">
        <v>84</v>
      </c>
      <c r="D138" t="s">
        <v>84</v>
      </c>
      <c r="E138">
        <v>5</v>
      </c>
      <c r="F138">
        <v>12</v>
      </c>
      <c r="G138">
        <v>2.4</v>
      </c>
      <c r="H138">
        <v>2.3999999999999998E-3</v>
      </c>
      <c r="I138">
        <v>165</v>
      </c>
      <c r="J138" t="s">
        <v>825</v>
      </c>
    </row>
    <row r="139" spans="1:10" x14ac:dyDescent="0.25">
      <c r="A139">
        <v>64988054</v>
      </c>
      <c r="B139" t="s">
        <v>547</v>
      </c>
      <c r="C139" t="s">
        <v>84</v>
      </c>
      <c r="D139" t="s">
        <v>84</v>
      </c>
      <c r="E139">
        <v>5</v>
      </c>
      <c r="F139">
        <v>12</v>
      </c>
      <c r="G139">
        <v>2.4</v>
      </c>
      <c r="H139">
        <v>2.3999999999999998E-3</v>
      </c>
      <c r="I139">
        <v>165</v>
      </c>
      <c r="J139" t="s">
        <v>825</v>
      </c>
    </row>
    <row r="140" spans="1:10" x14ac:dyDescent="0.25">
      <c r="A140">
        <v>64361161</v>
      </c>
      <c r="B140" t="s">
        <v>604</v>
      </c>
      <c r="C140" t="s">
        <v>56</v>
      </c>
      <c r="D140" t="s">
        <v>56</v>
      </c>
      <c r="E140">
        <v>125</v>
      </c>
      <c r="F140">
        <v>473</v>
      </c>
      <c r="G140">
        <v>3.7839999999999998</v>
      </c>
      <c r="H140">
        <v>3.7839999999999996E-3</v>
      </c>
      <c r="I140">
        <v>240</v>
      </c>
      <c r="J140" t="s">
        <v>824</v>
      </c>
    </row>
    <row r="141" spans="1:10" x14ac:dyDescent="0.25">
      <c r="A141">
        <v>64361163</v>
      </c>
      <c r="B141" t="s">
        <v>605</v>
      </c>
      <c r="C141" t="s">
        <v>56</v>
      </c>
      <c r="D141" t="s">
        <v>56</v>
      </c>
      <c r="E141">
        <v>125</v>
      </c>
      <c r="F141">
        <v>473</v>
      </c>
      <c r="G141">
        <v>3.7839999999999998</v>
      </c>
      <c r="H141">
        <v>3.7839999999999996E-3</v>
      </c>
      <c r="I141">
        <v>240</v>
      </c>
      <c r="J141" t="s">
        <v>824</v>
      </c>
    </row>
    <row r="142" spans="1:10" x14ac:dyDescent="0.25">
      <c r="A142">
        <v>64394600</v>
      </c>
      <c r="B142" t="s">
        <v>621</v>
      </c>
      <c r="C142" t="s">
        <v>56</v>
      </c>
      <c r="D142" t="s">
        <v>56</v>
      </c>
      <c r="E142">
        <v>125</v>
      </c>
      <c r="F142">
        <v>473</v>
      </c>
      <c r="G142">
        <v>3.7839999999999998</v>
      </c>
      <c r="H142">
        <v>3.7839999999999996E-3</v>
      </c>
      <c r="I142">
        <v>240</v>
      </c>
      <c r="J142" t="s">
        <v>824</v>
      </c>
    </row>
    <row r="143" spans="1:10" x14ac:dyDescent="0.25">
      <c r="A143">
        <v>64801569</v>
      </c>
      <c r="B143" t="s">
        <v>638</v>
      </c>
      <c r="C143" t="s">
        <v>56</v>
      </c>
      <c r="D143" t="s">
        <v>56</v>
      </c>
      <c r="E143">
        <v>125</v>
      </c>
      <c r="F143">
        <v>473</v>
      </c>
      <c r="G143">
        <v>3.7839999999999998</v>
      </c>
      <c r="H143">
        <v>3.7839999999999996E-3</v>
      </c>
      <c r="I143">
        <v>240</v>
      </c>
      <c r="J143" t="s">
        <v>824</v>
      </c>
    </row>
    <row r="144" spans="1:10" x14ac:dyDescent="0.25">
      <c r="A144">
        <v>64361164</v>
      </c>
      <c r="B144" t="s">
        <v>606</v>
      </c>
      <c r="C144" t="s">
        <v>56</v>
      </c>
      <c r="D144" t="s">
        <v>56</v>
      </c>
      <c r="E144">
        <v>125</v>
      </c>
      <c r="F144">
        <v>473</v>
      </c>
      <c r="G144">
        <v>3.7839999999999998</v>
      </c>
      <c r="H144">
        <v>3.7839999999999996E-3</v>
      </c>
      <c r="I144">
        <v>240</v>
      </c>
      <c r="J144" t="s">
        <v>824</v>
      </c>
    </row>
    <row r="145" spans="1:10" x14ac:dyDescent="0.25">
      <c r="A145">
        <v>68638142</v>
      </c>
      <c r="B145" t="s">
        <v>682</v>
      </c>
      <c r="C145" t="s">
        <v>56</v>
      </c>
      <c r="D145" t="s">
        <v>56</v>
      </c>
      <c r="E145">
        <v>15625</v>
      </c>
      <c r="F145">
        <v>59146</v>
      </c>
      <c r="G145">
        <v>3.7853439999999998</v>
      </c>
      <c r="H145">
        <v>3.7853439999999999E-3</v>
      </c>
      <c r="I145">
        <v>240</v>
      </c>
      <c r="J145" t="s">
        <v>824</v>
      </c>
    </row>
    <row r="146" spans="1:10" x14ac:dyDescent="0.25">
      <c r="A146">
        <v>68638140</v>
      </c>
      <c r="B146" t="s">
        <v>681</v>
      </c>
      <c r="C146" t="s">
        <v>56</v>
      </c>
      <c r="D146" t="s">
        <v>56</v>
      </c>
      <c r="E146">
        <v>15625</v>
      </c>
      <c r="F146">
        <v>59146</v>
      </c>
      <c r="G146">
        <v>3.7853439999999998</v>
      </c>
      <c r="H146">
        <v>3.7853439999999999E-3</v>
      </c>
      <c r="I146">
        <v>240</v>
      </c>
      <c r="J146" t="s">
        <v>824</v>
      </c>
    </row>
    <row r="147" spans="1:10" x14ac:dyDescent="0.25">
      <c r="A147">
        <v>68638136</v>
      </c>
      <c r="B147" t="s">
        <v>680</v>
      </c>
      <c r="C147" t="s">
        <v>56</v>
      </c>
      <c r="D147" t="s">
        <v>56</v>
      </c>
      <c r="E147">
        <v>125</v>
      </c>
      <c r="F147">
        <v>473</v>
      </c>
      <c r="G147">
        <v>3.7839999999999998</v>
      </c>
      <c r="H147">
        <v>3.7839999999999996E-3</v>
      </c>
      <c r="I147">
        <v>240</v>
      </c>
      <c r="J147" t="s">
        <v>824</v>
      </c>
    </row>
    <row r="148" spans="1:10" x14ac:dyDescent="0.25">
      <c r="A148">
        <v>84154487</v>
      </c>
      <c r="B148" t="s">
        <v>775</v>
      </c>
      <c r="C148" t="s">
        <v>56</v>
      </c>
      <c r="D148" t="s">
        <v>56</v>
      </c>
      <c r="E148">
        <v>125</v>
      </c>
      <c r="F148">
        <v>473</v>
      </c>
      <c r="G148">
        <v>3.7839999999999998</v>
      </c>
      <c r="H148">
        <v>3.7839999999999996E-3</v>
      </c>
      <c r="I148">
        <v>240</v>
      </c>
      <c r="J148" t="s">
        <v>824</v>
      </c>
    </row>
    <row r="149" spans="1:10" x14ac:dyDescent="0.25">
      <c r="A149">
        <v>62715600</v>
      </c>
      <c r="B149" t="s">
        <v>589</v>
      </c>
      <c r="C149" t="s">
        <v>56</v>
      </c>
      <c r="D149" t="s">
        <v>56</v>
      </c>
      <c r="E149">
        <v>125</v>
      </c>
      <c r="F149">
        <v>473</v>
      </c>
      <c r="G149">
        <v>3.7839999999999998</v>
      </c>
      <c r="H149">
        <v>3.7839999999999996E-3</v>
      </c>
      <c r="I149">
        <v>240</v>
      </c>
      <c r="J149" t="s">
        <v>824</v>
      </c>
    </row>
    <row r="150" spans="1:10" x14ac:dyDescent="0.25">
      <c r="A150">
        <v>69999266</v>
      </c>
      <c r="B150" t="s">
        <v>299</v>
      </c>
      <c r="C150" t="s">
        <v>56</v>
      </c>
      <c r="D150" t="s">
        <v>56</v>
      </c>
      <c r="E150">
        <v>125</v>
      </c>
      <c r="F150">
        <v>473</v>
      </c>
      <c r="G150">
        <v>3.7839999999999998</v>
      </c>
      <c r="H150">
        <v>3.7839999999999996E-3</v>
      </c>
      <c r="I150">
        <v>240</v>
      </c>
      <c r="J150" t="s">
        <v>824</v>
      </c>
    </row>
    <row r="151" spans="1:10" x14ac:dyDescent="0.25">
      <c r="A151">
        <v>84146285</v>
      </c>
      <c r="B151" t="s">
        <v>354</v>
      </c>
      <c r="C151" t="s">
        <v>56</v>
      </c>
      <c r="D151" t="s">
        <v>56</v>
      </c>
      <c r="E151">
        <v>15625</v>
      </c>
      <c r="F151">
        <v>59146</v>
      </c>
      <c r="G151">
        <v>3.7853439999999998</v>
      </c>
      <c r="H151">
        <v>3.7853439999999999E-3</v>
      </c>
      <c r="I151">
        <v>240</v>
      </c>
      <c r="J151" t="s">
        <v>824</v>
      </c>
    </row>
    <row r="152" spans="1:10" x14ac:dyDescent="0.25">
      <c r="A152">
        <v>67881629</v>
      </c>
      <c r="B152" t="s">
        <v>154</v>
      </c>
      <c r="C152" t="s">
        <v>56</v>
      </c>
      <c r="D152" t="s">
        <v>56</v>
      </c>
      <c r="E152">
        <v>15625</v>
      </c>
      <c r="F152">
        <v>59146</v>
      </c>
      <c r="G152">
        <v>3.7853439999999998</v>
      </c>
      <c r="H152">
        <v>3.7853439999999999E-3</v>
      </c>
      <c r="I152">
        <v>240</v>
      </c>
      <c r="J152" t="s">
        <v>824</v>
      </c>
    </row>
    <row r="153" spans="1:10" x14ac:dyDescent="0.25">
      <c r="A153">
        <v>67546042</v>
      </c>
      <c r="B153" t="s">
        <v>258</v>
      </c>
      <c r="C153" t="s">
        <v>56</v>
      </c>
      <c r="D153" t="s">
        <v>56</v>
      </c>
      <c r="E153">
        <v>15625</v>
      </c>
      <c r="F153">
        <v>59146</v>
      </c>
      <c r="G153">
        <v>3.7853439999999998</v>
      </c>
      <c r="H153">
        <v>3.7853439999999999E-3</v>
      </c>
      <c r="I153">
        <v>240</v>
      </c>
      <c r="J153" t="s">
        <v>824</v>
      </c>
    </row>
    <row r="154" spans="1:10" x14ac:dyDescent="0.25">
      <c r="A154">
        <v>84136043</v>
      </c>
      <c r="B154" t="s">
        <v>294</v>
      </c>
      <c r="C154" t="s">
        <v>56</v>
      </c>
      <c r="D154" t="s">
        <v>56</v>
      </c>
      <c r="E154">
        <v>15625</v>
      </c>
      <c r="F154">
        <v>59146</v>
      </c>
      <c r="G154">
        <v>3.7853439999999998</v>
      </c>
      <c r="H154">
        <v>3.7853439999999999E-3</v>
      </c>
      <c r="I154">
        <v>240</v>
      </c>
      <c r="J154" t="s">
        <v>824</v>
      </c>
    </row>
    <row r="155" spans="1:10" x14ac:dyDescent="0.25">
      <c r="A155">
        <v>84161610</v>
      </c>
      <c r="B155" t="s">
        <v>197</v>
      </c>
      <c r="C155" t="s">
        <v>56</v>
      </c>
      <c r="D155" t="s">
        <v>56</v>
      </c>
      <c r="E155">
        <v>15625</v>
      </c>
      <c r="F155">
        <v>59146</v>
      </c>
      <c r="G155">
        <v>3.7853439999999998</v>
      </c>
      <c r="H155">
        <v>3.7853439999999999E-3</v>
      </c>
      <c r="I155">
        <v>240</v>
      </c>
      <c r="J155" t="s">
        <v>824</v>
      </c>
    </row>
    <row r="156" spans="1:10" x14ac:dyDescent="0.25">
      <c r="A156">
        <v>84141094</v>
      </c>
      <c r="B156" t="s">
        <v>771</v>
      </c>
      <c r="C156" t="s">
        <v>56</v>
      </c>
      <c r="D156" t="s">
        <v>56</v>
      </c>
      <c r="E156">
        <v>125</v>
      </c>
      <c r="F156">
        <v>473</v>
      </c>
      <c r="G156">
        <v>3.7839999999999998</v>
      </c>
      <c r="H156">
        <v>3.7839999999999996E-3</v>
      </c>
      <c r="I156">
        <v>240</v>
      </c>
      <c r="J156" t="s">
        <v>824</v>
      </c>
    </row>
    <row r="157" spans="1:10" x14ac:dyDescent="0.25">
      <c r="A157">
        <v>67881628</v>
      </c>
      <c r="B157" t="s">
        <v>261</v>
      </c>
      <c r="C157" t="s">
        <v>56</v>
      </c>
      <c r="D157" t="s">
        <v>56</v>
      </c>
      <c r="E157">
        <v>15625</v>
      </c>
      <c r="F157">
        <v>59146</v>
      </c>
      <c r="G157">
        <v>3.7853439999999998</v>
      </c>
      <c r="H157">
        <v>3.7853439999999999E-3</v>
      </c>
      <c r="I157">
        <v>240</v>
      </c>
      <c r="J157" t="s">
        <v>824</v>
      </c>
    </row>
    <row r="158" spans="1:10" x14ac:dyDescent="0.25">
      <c r="A158">
        <v>69999270</v>
      </c>
      <c r="B158" t="s">
        <v>389</v>
      </c>
      <c r="C158" t="s">
        <v>56</v>
      </c>
      <c r="D158" t="s">
        <v>56</v>
      </c>
      <c r="E158">
        <v>125</v>
      </c>
      <c r="F158">
        <v>473</v>
      </c>
      <c r="G158">
        <v>3.7839999999999998</v>
      </c>
      <c r="H158">
        <v>3.7839999999999996E-3</v>
      </c>
      <c r="I158">
        <v>240</v>
      </c>
      <c r="J158" t="s">
        <v>824</v>
      </c>
    </row>
    <row r="159" spans="1:10" x14ac:dyDescent="0.25">
      <c r="A159">
        <v>67867261</v>
      </c>
      <c r="B159" t="s">
        <v>376</v>
      </c>
      <c r="C159" t="s">
        <v>56</v>
      </c>
      <c r="D159" t="s">
        <v>56</v>
      </c>
      <c r="E159">
        <v>15625</v>
      </c>
      <c r="F159">
        <v>59146</v>
      </c>
      <c r="G159">
        <v>3.7853439999999998</v>
      </c>
      <c r="H159">
        <v>3.7853439999999999E-3</v>
      </c>
      <c r="I159">
        <v>240</v>
      </c>
      <c r="J159" t="s">
        <v>824</v>
      </c>
    </row>
    <row r="160" spans="1:10" x14ac:dyDescent="0.25">
      <c r="A160">
        <v>84137725</v>
      </c>
      <c r="B160" t="s">
        <v>769</v>
      </c>
      <c r="C160" t="s">
        <v>56</v>
      </c>
      <c r="D160" t="s">
        <v>56</v>
      </c>
      <c r="E160">
        <v>15625</v>
      </c>
      <c r="F160">
        <v>59146</v>
      </c>
      <c r="G160">
        <v>3.7853439999999998</v>
      </c>
      <c r="H160">
        <v>3.7853439999999999E-3</v>
      </c>
      <c r="I160">
        <v>240</v>
      </c>
      <c r="J160" t="s">
        <v>824</v>
      </c>
    </row>
    <row r="161" spans="1:10" x14ac:dyDescent="0.25">
      <c r="A161">
        <v>84135718</v>
      </c>
      <c r="B161" t="s">
        <v>768</v>
      </c>
      <c r="C161" t="s">
        <v>56</v>
      </c>
      <c r="D161" t="s">
        <v>56</v>
      </c>
      <c r="E161">
        <v>15625</v>
      </c>
      <c r="F161">
        <v>59146</v>
      </c>
      <c r="G161">
        <v>3.7853439999999998</v>
      </c>
      <c r="H161">
        <v>3.7853439999999999E-3</v>
      </c>
      <c r="I161">
        <v>240</v>
      </c>
      <c r="J161" t="s">
        <v>824</v>
      </c>
    </row>
    <row r="162" spans="1:10" x14ac:dyDescent="0.25">
      <c r="A162">
        <v>64810474</v>
      </c>
      <c r="B162" t="s">
        <v>640</v>
      </c>
      <c r="C162" t="s">
        <v>56</v>
      </c>
      <c r="D162" t="s">
        <v>56</v>
      </c>
      <c r="E162">
        <v>125</v>
      </c>
      <c r="F162">
        <v>473</v>
      </c>
      <c r="G162">
        <v>3.7839999999999998</v>
      </c>
      <c r="H162">
        <v>3.7839999999999996E-3</v>
      </c>
      <c r="I162">
        <v>240</v>
      </c>
      <c r="J162" t="s">
        <v>824</v>
      </c>
    </row>
    <row r="163" spans="1:10" x14ac:dyDescent="0.25">
      <c r="A163">
        <v>69716748</v>
      </c>
      <c r="B163" t="s">
        <v>752</v>
      </c>
      <c r="C163" t="s">
        <v>56</v>
      </c>
      <c r="D163" t="s">
        <v>56</v>
      </c>
      <c r="E163">
        <v>125</v>
      </c>
      <c r="F163">
        <v>473</v>
      </c>
      <c r="G163">
        <v>3.7839999999999998</v>
      </c>
      <c r="H163">
        <v>3.7839999999999996E-3</v>
      </c>
      <c r="I163">
        <v>240</v>
      </c>
      <c r="J163" t="s">
        <v>824</v>
      </c>
    </row>
    <row r="164" spans="1:10" x14ac:dyDescent="0.25">
      <c r="A164">
        <v>84141102</v>
      </c>
      <c r="B164" t="s">
        <v>752</v>
      </c>
      <c r="C164" t="s">
        <v>56</v>
      </c>
      <c r="D164" t="s">
        <v>56</v>
      </c>
      <c r="E164">
        <v>15625</v>
      </c>
      <c r="F164">
        <v>59146</v>
      </c>
      <c r="G164">
        <v>3.7853439999999998</v>
      </c>
      <c r="H164">
        <v>3.7853439999999999E-3</v>
      </c>
      <c r="I164">
        <v>240</v>
      </c>
      <c r="J164" t="s">
        <v>824</v>
      </c>
    </row>
    <row r="165" spans="1:10" x14ac:dyDescent="0.25">
      <c r="A165">
        <v>67995090</v>
      </c>
      <c r="B165" t="s">
        <v>398</v>
      </c>
      <c r="C165" t="s">
        <v>56</v>
      </c>
      <c r="D165" t="s">
        <v>56</v>
      </c>
      <c r="E165">
        <v>15625</v>
      </c>
      <c r="F165">
        <v>59146</v>
      </c>
      <c r="G165">
        <v>3.7853439999999998</v>
      </c>
      <c r="H165">
        <v>3.7853439999999999E-3</v>
      </c>
      <c r="I165">
        <v>240</v>
      </c>
      <c r="J165" t="s">
        <v>824</v>
      </c>
    </row>
    <row r="166" spans="1:10" x14ac:dyDescent="0.25">
      <c r="A166">
        <v>69716749</v>
      </c>
      <c r="B166" t="s">
        <v>269</v>
      </c>
      <c r="C166" t="s">
        <v>56</v>
      </c>
      <c r="D166" t="s">
        <v>56</v>
      </c>
      <c r="E166">
        <v>125</v>
      </c>
      <c r="F166">
        <v>473</v>
      </c>
      <c r="G166">
        <v>3.7839999999999998</v>
      </c>
      <c r="H166">
        <v>3.7839999999999996E-3</v>
      </c>
      <c r="I166">
        <v>240</v>
      </c>
      <c r="J166" t="s">
        <v>824</v>
      </c>
    </row>
    <row r="167" spans="1:10" x14ac:dyDescent="0.25">
      <c r="A167">
        <v>84163605</v>
      </c>
      <c r="B167" t="s">
        <v>269</v>
      </c>
      <c r="C167" t="s">
        <v>56</v>
      </c>
      <c r="D167" t="s">
        <v>56</v>
      </c>
      <c r="E167">
        <v>15625</v>
      </c>
      <c r="F167">
        <v>59146</v>
      </c>
      <c r="G167">
        <v>3.7853439999999998</v>
      </c>
      <c r="H167">
        <v>3.7853439999999999E-3</v>
      </c>
      <c r="I167">
        <v>240</v>
      </c>
      <c r="J167" t="s">
        <v>824</v>
      </c>
    </row>
    <row r="168" spans="1:10" x14ac:dyDescent="0.25">
      <c r="A168">
        <v>84164937</v>
      </c>
      <c r="B168" t="s">
        <v>301</v>
      </c>
      <c r="C168" t="s">
        <v>56</v>
      </c>
      <c r="D168" t="s">
        <v>56</v>
      </c>
      <c r="E168">
        <v>15625</v>
      </c>
      <c r="F168">
        <v>59146</v>
      </c>
      <c r="G168">
        <v>3.7853439999999998</v>
      </c>
      <c r="H168">
        <v>3.7853439999999999E-3</v>
      </c>
      <c r="I168">
        <v>240</v>
      </c>
      <c r="J168" t="s">
        <v>824</v>
      </c>
    </row>
    <row r="169" spans="1:10" x14ac:dyDescent="0.25">
      <c r="A169">
        <v>67826412</v>
      </c>
      <c r="B169" t="s">
        <v>677</v>
      </c>
      <c r="C169" t="s">
        <v>56</v>
      </c>
      <c r="D169" t="s">
        <v>56</v>
      </c>
      <c r="E169">
        <v>15625</v>
      </c>
      <c r="F169">
        <v>59146</v>
      </c>
      <c r="G169">
        <v>3.7853439999999998</v>
      </c>
      <c r="H169">
        <v>3.7853439999999999E-3</v>
      </c>
      <c r="I169">
        <v>240</v>
      </c>
      <c r="J169" t="s">
        <v>824</v>
      </c>
    </row>
    <row r="170" spans="1:10" x14ac:dyDescent="0.25">
      <c r="A170">
        <v>69999268</v>
      </c>
      <c r="B170" t="s">
        <v>766</v>
      </c>
      <c r="C170" t="s">
        <v>56</v>
      </c>
      <c r="D170" t="s">
        <v>56</v>
      </c>
      <c r="E170">
        <v>125</v>
      </c>
      <c r="F170">
        <v>473</v>
      </c>
      <c r="G170">
        <v>3.7839999999999998</v>
      </c>
      <c r="H170">
        <v>3.7839999999999996E-3</v>
      </c>
      <c r="I170">
        <v>240</v>
      </c>
      <c r="J170" t="s">
        <v>824</v>
      </c>
    </row>
    <row r="171" spans="1:10" x14ac:dyDescent="0.25">
      <c r="A171">
        <v>84138392</v>
      </c>
      <c r="B171" t="s">
        <v>391</v>
      </c>
      <c r="C171" t="s">
        <v>56</v>
      </c>
      <c r="D171" t="s">
        <v>56</v>
      </c>
      <c r="E171">
        <v>125</v>
      </c>
      <c r="F171">
        <v>473</v>
      </c>
      <c r="G171">
        <v>3.7839999999999998</v>
      </c>
      <c r="H171">
        <v>3.7839999999999996E-3</v>
      </c>
      <c r="I171">
        <v>240</v>
      </c>
      <c r="J171" t="s">
        <v>824</v>
      </c>
    </row>
    <row r="172" spans="1:10" x14ac:dyDescent="0.25">
      <c r="A172">
        <v>84139090</v>
      </c>
      <c r="B172" t="s">
        <v>276</v>
      </c>
      <c r="C172" t="s">
        <v>56</v>
      </c>
      <c r="D172" t="s">
        <v>56</v>
      </c>
      <c r="E172">
        <v>15625</v>
      </c>
      <c r="F172">
        <v>59146</v>
      </c>
      <c r="G172">
        <v>3.7853439999999998</v>
      </c>
      <c r="H172">
        <v>3.7853439999999999E-3</v>
      </c>
      <c r="I172">
        <v>240</v>
      </c>
      <c r="J172" t="s">
        <v>824</v>
      </c>
    </row>
    <row r="173" spans="1:10" x14ac:dyDescent="0.25">
      <c r="A173">
        <v>68654238</v>
      </c>
      <c r="B173" t="s">
        <v>378</v>
      </c>
      <c r="C173" t="s">
        <v>56</v>
      </c>
      <c r="D173" t="s">
        <v>56</v>
      </c>
      <c r="E173">
        <v>125</v>
      </c>
      <c r="F173">
        <v>473</v>
      </c>
      <c r="G173">
        <v>3.7839999999999998</v>
      </c>
      <c r="H173">
        <v>3.7839999999999996E-3</v>
      </c>
      <c r="I173">
        <v>240</v>
      </c>
      <c r="J173" t="s">
        <v>824</v>
      </c>
    </row>
    <row r="174" spans="1:10" x14ac:dyDescent="0.25">
      <c r="A174">
        <v>84137694</v>
      </c>
      <c r="B174" t="s">
        <v>247</v>
      </c>
      <c r="C174" t="s">
        <v>56</v>
      </c>
      <c r="D174" t="s">
        <v>56</v>
      </c>
      <c r="E174">
        <v>15625</v>
      </c>
      <c r="F174">
        <v>59146</v>
      </c>
      <c r="G174">
        <v>3.7853439999999998</v>
      </c>
      <c r="H174">
        <v>3.7853439999999999E-3</v>
      </c>
      <c r="I174">
        <v>240</v>
      </c>
      <c r="J174" t="s">
        <v>824</v>
      </c>
    </row>
    <row r="175" spans="1:10" x14ac:dyDescent="0.25">
      <c r="A175">
        <v>64880415</v>
      </c>
      <c r="B175" t="s">
        <v>647</v>
      </c>
      <c r="C175" t="s">
        <v>56</v>
      </c>
      <c r="D175" t="s">
        <v>56</v>
      </c>
      <c r="E175">
        <v>125</v>
      </c>
      <c r="F175">
        <v>473</v>
      </c>
      <c r="G175">
        <v>3.7839999999999998</v>
      </c>
      <c r="H175">
        <v>3.7839999999999996E-3</v>
      </c>
      <c r="I175">
        <v>240</v>
      </c>
      <c r="J175" t="s">
        <v>824</v>
      </c>
    </row>
    <row r="176" spans="1:10" x14ac:dyDescent="0.25">
      <c r="A176">
        <v>69999267</v>
      </c>
      <c r="B176" t="s">
        <v>176</v>
      </c>
      <c r="C176" t="s">
        <v>56</v>
      </c>
      <c r="D176" t="s">
        <v>56</v>
      </c>
      <c r="E176">
        <v>125</v>
      </c>
      <c r="F176">
        <v>473</v>
      </c>
      <c r="G176">
        <v>3.7839999999999998</v>
      </c>
      <c r="H176">
        <v>3.7839999999999996E-3</v>
      </c>
      <c r="I176">
        <v>240</v>
      </c>
      <c r="J176" t="s">
        <v>824</v>
      </c>
    </row>
    <row r="177" spans="1:12" x14ac:dyDescent="0.25">
      <c r="A177">
        <v>84141103</v>
      </c>
      <c r="B177" t="s">
        <v>772</v>
      </c>
      <c r="C177" t="s">
        <v>56</v>
      </c>
      <c r="D177" t="s">
        <v>56</v>
      </c>
      <c r="E177">
        <v>15625</v>
      </c>
      <c r="F177">
        <v>59146</v>
      </c>
      <c r="G177">
        <v>3.7853439999999998</v>
      </c>
      <c r="H177">
        <v>3.7853439999999999E-3</v>
      </c>
      <c r="I177">
        <v>240</v>
      </c>
      <c r="J177" t="s">
        <v>824</v>
      </c>
    </row>
    <row r="178" spans="1:12" x14ac:dyDescent="0.25">
      <c r="A178">
        <v>69797289</v>
      </c>
      <c r="B178" t="s">
        <v>316</v>
      </c>
      <c r="C178" t="s">
        <v>56</v>
      </c>
      <c r="D178" t="s">
        <v>56</v>
      </c>
      <c r="E178">
        <v>125</v>
      </c>
      <c r="F178">
        <v>473</v>
      </c>
      <c r="G178">
        <v>3.7839999999999998</v>
      </c>
      <c r="H178">
        <v>3.7839999999999996E-3</v>
      </c>
      <c r="I178">
        <v>240</v>
      </c>
      <c r="J178" t="s">
        <v>824</v>
      </c>
    </row>
    <row r="179" spans="1:12" x14ac:dyDescent="0.25">
      <c r="A179">
        <v>67794167</v>
      </c>
      <c r="B179" t="s">
        <v>140</v>
      </c>
      <c r="C179" t="s">
        <v>56</v>
      </c>
      <c r="D179" t="s">
        <v>56</v>
      </c>
      <c r="E179">
        <v>15625</v>
      </c>
      <c r="F179">
        <v>59146</v>
      </c>
      <c r="G179">
        <v>3.7853439999999998</v>
      </c>
      <c r="H179">
        <v>3.7853439999999999E-3</v>
      </c>
      <c r="I179">
        <v>240</v>
      </c>
      <c r="J179" t="s">
        <v>824</v>
      </c>
    </row>
    <row r="180" spans="1:12" x14ac:dyDescent="0.25">
      <c r="A180">
        <v>84164936</v>
      </c>
      <c r="B180" t="s">
        <v>170</v>
      </c>
      <c r="C180" t="s">
        <v>56</v>
      </c>
      <c r="D180" t="s">
        <v>56</v>
      </c>
      <c r="E180">
        <v>15625</v>
      </c>
      <c r="F180">
        <v>59146</v>
      </c>
      <c r="G180">
        <v>3.7853439999999998</v>
      </c>
      <c r="H180">
        <v>3.7853439999999999E-3</v>
      </c>
      <c r="I180">
        <v>240</v>
      </c>
      <c r="J180" t="s">
        <v>824</v>
      </c>
      <c r="K180">
        <v>6.3089066666666666E-2</v>
      </c>
      <c r="L180">
        <v>0.75706879999999999</v>
      </c>
    </row>
    <row r="181" spans="1:12" x14ac:dyDescent="0.25">
      <c r="A181">
        <v>67794168</v>
      </c>
      <c r="B181" t="s">
        <v>399</v>
      </c>
      <c r="C181" t="s">
        <v>56</v>
      </c>
      <c r="D181" t="s">
        <v>56</v>
      </c>
      <c r="E181">
        <v>15625</v>
      </c>
      <c r="F181">
        <v>59146</v>
      </c>
      <c r="G181">
        <v>3.7853439999999998</v>
      </c>
      <c r="H181">
        <v>3.7853439999999999E-3</v>
      </c>
      <c r="I181">
        <v>240</v>
      </c>
      <c r="J181" t="s">
        <v>824</v>
      </c>
    </row>
    <row r="182" spans="1:12" x14ac:dyDescent="0.25">
      <c r="A182">
        <v>68940226</v>
      </c>
      <c r="B182" t="s">
        <v>341</v>
      </c>
      <c r="C182" t="s">
        <v>56</v>
      </c>
      <c r="D182" t="s">
        <v>56</v>
      </c>
      <c r="E182">
        <v>125</v>
      </c>
      <c r="F182">
        <v>473</v>
      </c>
      <c r="G182">
        <v>3.7839999999999998</v>
      </c>
      <c r="H182">
        <v>3.7839999999999996E-3</v>
      </c>
      <c r="I182">
        <v>240</v>
      </c>
      <c r="J182" t="s">
        <v>824</v>
      </c>
    </row>
    <row r="183" spans="1:12" x14ac:dyDescent="0.25">
      <c r="A183">
        <v>67904289</v>
      </c>
      <c r="B183" t="s">
        <v>198</v>
      </c>
      <c r="C183" t="s">
        <v>56</v>
      </c>
      <c r="D183" t="s">
        <v>56</v>
      </c>
      <c r="E183">
        <v>125</v>
      </c>
      <c r="F183">
        <v>473</v>
      </c>
      <c r="G183">
        <v>3.7839999999999998</v>
      </c>
      <c r="H183">
        <v>3.7839999999999996E-3</v>
      </c>
      <c r="I183">
        <v>240</v>
      </c>
      <c r="J183" t="s">
        <v>824</v>
      </c>
    </row>
    <row r="184" spans="1:12" x14ac:dyDescent="0.25">
      <c r="A184">
        <v>84136704</v>
      </c>
      <c r="B184" t="s">
        <v>223</v>
      </c>
      <c r="C184" t="s">
        <v>56</v>
      </c>
      <c r="D184" t="s">
        <v>56</v>
      </c>
      <c r="E184">
        <v>15625</v>
      </c>
      <c r="F184">
        <v>59146</v>
      </c>
      <c r="G184">
        <v>3.7853439999999998</v>
      </c>
      <c r="H184">
        <v>3.7853439999999999E-3</v>
      </c>
      <c r="I184">
        <v>240</v>
      </c>
      <c r="J184" t="s">
        <v>824</v>
      </c>
    </row>
    <row r="185" spans="1:12" x14ac:dyDescent="0.25">
      <c r="A185">
        <v>69797296</v>
      </c>
      <c r="B185" t="s">
        <v>755</v>
      </c>
      <c r="C185" t="s">
        <v>56</v>
      </c>
      <c r="D185" t="s">
        <v>56</v>
      </c>
      <c r="E185">
        <v>125</v>
      </c>
      <c r="F185">
        <v>473</v>
      </c>
      <c r="G185">
        <v>3.7839999999999998</v>
      </c>
      <c r="H185">
        <v>3.7839999999999996E-3</v>
      </c>
      <c r="I185">
        <v>240</v>
      </c>
      <c r="J185" t="s">
        <v>824</v>
      </c>
    </row>
    <row r="186" spans="1:12" x14ac:dyDescent="0.25">
      <c r="A186">
        <v>67789314</v>
      </c>
      <c r="B186" t="s">
        <v>202</v>
      </c>
      <c r="C186" t="s">
        <v>56</v>
      </c>
      <c r="D186" t="s">
        <v>56</v>
      </c>
      <c r="E186">
        <v>15625</v>
      </c>
      <c r="F186">
        <v>59146</v>
      </c>
      <c r="G186">
        <v>3.7853439999999998</v>
      </c>
      <c r="H186">
        <v>3.7853439999999999E-3</v>
      </c>
      <c r="I186">
        <v>240</v>
      </c>
      <c r="J186" t="s">
        <v>824</v>
      </c>
    </row>
    <row r="187" spans="1:12" x14ac:dyDescent="0.25">
      <c r="A187">
        <v>69716745</v>
      </c>
      <c r="B187" t="s">
        <v>202</v>
      </c>
      <c r="C187" t="s">
        <v>56</v>
      </c>
      <c r="D187" t="s">
        <v>56</v>
      </c>
      <c r="E187">
        <v>125</v>
      </c>
      <c r="F187">
        <v>473</v>
      </c>
      <c r="G187">
        <v>3.7839999999999998</v>
      </c>
      <c r="H187">
        <v>3.7839999999999996E-3</v>
      </c>
      <c r="I187">
        <v>240</v>
      </c>
      <c r="J187" t="s">
        <v>824</v>
      </c>
    </row>
    <row r="188" spans="1:12" x14ac:dyDescent="0.25">
      <c r="A188">
        <v>67430513</v>
      </c>
      <c r="B188" t="s">
        <v>182</v>
      </c>
      <c r="C188" t="s">
        <v>56</v>
      </c>
      <c r="D188" t="s">
        <v>56</v>
      </c>
      <c r="E188">
        <v>125</v>
      </c>
      <c r="F188">
        <v>473</v>
      </c>
      <c r="G188">
        <v>3.7839999999999998</v>
      </c>
      <c r="H188">
        <v>3.7839999999999996E-3</v>
      </c>
      <c r="I188">
        <v>240</v>
      </c>
      <c r="J188" t="s">
        <v>824</v>
      </c>
    </row>
    <row r="189" spans="1:12" x14ac:dyDescent="0.25">
      <c r="A189">
        <v>67794170</v>
      </c>
      <c r="B189" t="s">
        <v>380</v>
      </c>
      <c r="C189" t="s">
        <v>56</v>
      </c>
      <c r="D189" t="s">
        <v>56</v>
      </c>
      <c r="E189">
        <v>15625</v>
      </c>
      <c r="F189">
        <v>59146</v>
      </c>
      <c r="G189">
        <v>3.7853439999999998</v>
      </c>
      <c r="H189">
        <v>3.7853439999999999E-3</v>
      </c>
      <c r="I189">
        <v>240</v>
      </c>
      <c r="J189" t="s">
        <v>824</v>
      </c>
    </row>
    <row r="190" spans="1:12" x14ac:dyDescent="0.25">
      <c r="A190">
        <v>84138391</v>
      </c>
      <c r="B190" t="s">
        <v>770</v>
      </c>
      <c r="C190" t="s">
        <v>56</v>
      </c>
      <c r="D190" t="s">
        <v>56</v>
      </c>
      <c r="E190">
        <v>15625</v>
      </c>
      <c r="F190">
        <v>59146</v>
      </c>
      <c r="G190">
        <v>3.7853439999999998</v>
      </c>
      <c r="H190">
        <v>3.7853439999999999E-3</v>
      </c>
      <c r="I190">
        <v>240</v>
      </c>
      <c r="J190" t="s">
        <v>824</v>
      </c>
    </row>
    <row r="191" spans="1:12" x14ac:dyDescent="0.25">
      <c r="A191">
        <v>84135770</v>
      </c>
      <c r="B191" t="s">
        <v>209</v>
      </c>
      <c r="C191" t="s">
        <v>56</v>
      </c>
      <c r="D191" t="s">
        <v>56</v>
      </c>
      <c r="E191">
        <v>15625</v>
      </c>
      <c r="F191">
        <v>59146</v>
      </c>
      <c r="G191">
        <v>3.7853439999999998</v>
      </c>
      <c r="H191">
        <v>3.7853439999999999E-3</v>
      </c>
      <c r="I191">
        <v>240</v>
      </c>
      <c r="J191" t="s">
        <v>824</v>
      </c>
    </row>
    <row r="192" spans="1:12" x14ac:dyDescent="0.25">
      <c r="A192">
        <v>69999271</v>
      </c>
      <c r="B192" t="s">
        <v>359</v>
      </c>
      <c r="C192" t="s">
        <v>56</v>
      </c>
      <c r="D192" t="s">
        <v>56</v>
      </c>
      <c r="E192">
        <v>125</v>
      </c>
      <c r="F192">
        <v>473</v>
      </c>
      <c r="G192">
        <v>3.7839999999999998</v>
      </c>
      <c r="H192">
        <v>3.7839999999999996E-3</v>
      </c>
      <c r="I192">
        <v>240</v>
      </c>
      <c r="J192" t="s">
        <v>824</v>
      </c>
    </row>
    <row r="193" spans="1:10" x14ac:dyDescent="0.25">
      <c r="A193">
        <v>84163503</v>
      </c>
      <c r="B193" t="s">
        <v>405</v>
      </c>
      <c r="C193" t="s">
        <v>56</v>
      </c>
      <c r="D193" t="s">
        <v>56</v>
      </c>
      <c r="E193">
        <v>15625</v>
      </c>
      <c r="F193">
        <v>59146</v>
      </c>
      <c r="G193">
        <v>3.7853439999999998</v>
      </c>
      <c r="H193">
        <v>3.7853439999999999E-3</v>
      </c>
      <c r="I193">
        <v>240</v>
      </c>
      <c r="J193" t="s">
        <v>824</v>
      </c>
    </row>
    <row r="194" spans="1:10" x14ac:dyDescent="0.25">
      <c r="A194">
        <v>69999269</v>
      </c>
      <c r="B194" t="s">
        <v>767</v>
      </c>
      <c r="C194" t="s">
        <v>56</v>
      </c>
      <c r="D194" t="s">
        <v>56</v>
      </c>
      <c r="E194">
        <v>125</v>
      </c>
      <c r="F194">
        <v>473</v>
      </c>
      <c r="G194">
        <v>3.7839999999999998</v>
      </c>
      <c r="H194">
        <v>3.7839999999999996E-3</v>
      </c>
      <c r="I194">
        <v>240</v>
      </c>
      <c r="J194" t="s">
        <v>824</v>
      </c>
    </row>
    <row r="195" spans="1:10" x14ac:dyDescent="0.25">
      <c r="A195">
        <v>67794169</v>
      </c>
      <c r="B195" t="s">
        <v>675</v>
      </c>
      <c r="C195" t="s">
        <v>56</v>
      </c>
      <c r="D195" t="s">
        <v>56</v>
      </c>
      <c r="E195">
        <v>15625</v>
      </c>
      <c r="F195">
        <v>59146</v>
      </c>
      <c r="G195">
        <v>3.7853439999999998</v>
      </c>
      <c r="H195">
        <v>3.7853439999999999E-3</v>
      </c>
      <c r="I195">
        <v>240</v>
      </c>
      <c r="J195" t="s">
        <v>824</v>
      </c>
    </row>
    <row r="196" spans="1:10" x14ac:dyDescent="0.25">
      <c r="A196">
        <v>84144598</v>
      </c>
      <c r="B196" t="s">
        <v>220</v>
      </c>
      <c r="C196" t="s">
        <v>56</v>
      </c>
      <c r="D196" t="s">
        <v>56</v>
      </c>
      <c r="E196">
        <v>15625</v>
      </c>
      <c r="F196">
        <v>59146</v>
      </c>
      <c r="G196">
        <v>3.7853439999999998</v>
      </c>
      <c r="H196">
        <v>3.7853439999999999E-3</v>
      </c>
      <c r="I196">
        <v>240</v>
      </c>
      <c r="J196" t="s">
        <v>824</v>
      </c>
    </row>
    <row r="197" spans="1:10" x14ac:dyDescent="0.25">
      <c r="A197">
        <v>84135781</v>
      </c>
      <c r="B197" t="s">
        <v>242</v>
      </c>
      <c r="C197" t="s">
        <v>56</v>
      </c>
      <c r="D197" t="s">
        <v>56</v>
      </c>
      <c r="E197">
        <v>15625</v>
      </c>
      <c r="F197">
        <v>59146</v>
      </c>
      <c r="G197">
        <v>3.7853439999999998</v>
      </c>
      <c r="H197">
        <v>3.7853439999999999E-3</v>
      </c>
      <c r="I197">
        <v>240</v>
      </c>
      <c r="J197" t="s">
        <v>824</v>
      </c>
    </row>
    <row r="198" spans="1:10" x14ac:dyDescent="0.25">
      <c r="A198">
        <v>62678150</v>
      </c>
      <c r="B198" t="s">
        <v>579</v>
      </c>
      <c r="C198" t="s">
        <v>56</v>
      </c>
      <c r="D198" t="s">
        <v>56</v>
      </c>
      <c r="E198">
        <v>125</v>
      </c>
      <c r="F198">
        <v>473</v>
      </c>
      <c r="G198">
        <v>3.7839999999999998</v>
      </c>
      <c r="H198">
        <v>3.7839999999999996E-3</v>
      </c>
      <c r="I198">
        <v>240</v>
      </c>
      <c r="J198" t="s">
        <v>824</v>
      </c>
    </row>
    <row r="199" spans="1:10" x14ac:dyDescent="0.25">
      <c r="A199">
        <v>62697527</v>
      </c>
      <c r="B199" t="s">
        <v>584</v>
      </c>
      <c r="C199" t="s">
        <v>56</v>
      </c>
      <c r="D199" t="s">
        <v>56</v>
      </c>
      <c r="E199">
        <v>125</v>
      </c>
      <c r="F199">
        <v>473</v>
      </c>
      <c r="G199">
        <v>3.7839999999999998</v>
      </c>
      <c r="H199">
        <v>3.7839999999999996E-3</v>
      </c>
      <c r="I199">
        <v>240</v>
      </c>
      <c r="J199" t="s">
        <v>824</v>
      </c>
    </row>
    <row r="200" spans="1:10" x14ac:dyDescent="0.25">
      <c r="A200">
        <v>69986508</v>
      </c>
      <c r="B200" t="s">
        <v>762</v>
      </c>
      <c r="C200" t="s">
        <v>56</v>
      </c>
      <c r="D200" t="s">
        <v>56</v>
      </c>
      <c r="E200">
        <v>125</v>
      </c>
      <c r="F200">
        <v>473</v>
      </c>
      <c r="G200">
        <v>3.7839999999999998</v>
      </c>
      <c r="H200">
        <v>3.7839999999999996E-3</v>
      </c>
      <c r="I200">
        <v>240</v>
      </c>
      <c r="J200" t="s">
        <v>824</v>
      </c>
    </row>
    <row r="201" spans="1:10" x14ac:dyDescent="0.25">
      <c r="A201">
        <v>69986506</v>
      </c>
      <c r="B201" t="s">
        <v>760</v>
      </c>
      <c r="C201" t="s">
        <v>56</v>
      </c>
      <c r="D201" t="s">
        <v>56</v>
      </c>
      <c r="E201">
        <v>125</v>
      </c>
      <c r="F201">
        <v>473</v>
      </c>
      <c r="G201">
        <v>3.7839999999999998</v>
      </c>
      <c r="H201">
        <v>3.7839999999999996E-3</v>
      </c>
      <c r="I201">
        <v>240</v>
      </c>
      <c r="J201" t="s">
        <v>824</v>
      </c>
    </row>
    <row r="202" spans="1:10" x14ac:dyDescent="0.25">
      <c r="A202">
        <v>69986507</v>
      </c>
      <c r="B202" t="s">
        <v>761</v>
      </c>
      <c r="C202" t="s">
        <v>56</v>
      </c>
      <c r="D202" t="s">
        <v>56</v>
      </c>
      <c r="E202">
        <v>125</v>
      </c>
      <c r="F202">
        <v>473</v>
      </c>
      <c r="G202">
        <v>3.7839999999999998</v>
      </c>
      <c r="H202">
        <v>3.7839999999999996E-3</v>
      </c>
      <c r="I202">
        <v>240</v>
      </c>
      <c r="J202" t="s">
        <v>824</v>
      </c>
    </row>
    <row r="203" spans="1:10" x14ac:dyDescent="0.25">
      <c r="A203">
        <v>64387483</v>
      </c>
      <c r="B203" t="s">
        <v>306</v>
      </c>
      <c r="C203" t="s">
        <v>56</v>
      </c>
      <c r="D203" t="s">
        <v>56</v>
      </c>
      <c r="E203">
        <v>125</v>
      </c>
      <c r="F203">
        <v>473</v>
      </c>
      <c r="G203">
        <v>3.7839999999999998</v>
      </c>
      <c r="H203">
        <v>3.7839999999999996E-3</v>
      </c>
      <c r="I203">
        <v>240</v>
      </c>
      <c r="J203" t="s">
        <v>824</v>
      </c>
    </row>
    <row r="204" spans="1:10" x14ac:dyDescent="0.25">
      <c r="A204">
        <v>62697529</v>
      </c>
      <c r="B204" t="s">
        <v>586</v>
      </c>
      <c r="C204" t="s">
        <v>56</v>
      </c>
      <c r="D204" t="s">
        <v>56</v>
      </c>
      <c r="E204">
        <v>125</v>
      </c>
      <c r="F204">
        <v>473</v>
      </c>
      <c r="G204">
        <v>3.7839999999999998</v>
      </c>
      <c r="H204">
        <v>3.7839999999999996E-3</v>
      </c>
      <c r="I204">
        <v>240</v>
      </c>
      <c r="J204" t="s">
        <v>824</v>
      </c>
    </row>
    <row r="205" spans="1:10" x14ac:dyDescent="0.25">
      <c r="A205">
        <v>62678148</v>
      </c>
      <c r="B205" t="s">
        <v>578</v>
      </c>
      <c r="C205" t="s">
        <v>56</v>
      </c>
      <c r="D205" t="s">
        <v>56</v>
      </c>
      <c r="E205">
        <v>125</v>
      </c>
      <c r="F205">
        <v>473</v>
      </c>
      <c r="G205">
        <v>3.7839999999999998</v>
      </c>
      <c r="H205">
        <v>3.7839999999999996E-3</v>
      </c>
      <c r="I205">
        <v>240</v>
      </c>
      <c r="J205" t="s">
        <v>824</v>
      </c>
    </row>
    <row r="206" spans="1:10" x14ac:dyDescent="0.25">
      <c r="A206">
        <v>62697528</v>
      </c>
      <c r="B206" t="s">
        <v>585</v>
      </c>
      <c r="C206" t="s">
        <v>56</v>
      </c>
      <c r="D206" t="s">
        <v>56</v>
      </c>
      <c r="E206">
        <v>125</v>
      </c>
      <c r="F206">
        <v>473</v>
      </c>
      <c r="G206">
        <v>3.7839999999999998</v>
      </c>
      <c r="H206">
        <v>3.7839999999999996E-3</v>
      </c>
      <c r="I206">
        <v>240</v>
      </c>
      <c r="J206" t="s">
        <v>824</v>
      </c>
    </row>
    <row r="207" spans="1:10" x14ac:dyDescent="0.25">
      <c r="A207">
        <v>62697531</v>
      </c>
      <c r="B207" t="s">
        <v>587</v>
      </c>
      <c r="C207" t="s">
        <v>56</v>
      </c>
      <c r="D207" t="s">
        <v>56</v>
      </c>
      <c r="E207">
        <v>125</v>
      </c>
      <c r="F207">
        <v>473</v>
      </c>
      <c r="G207">
        <v>3.7839999999999998</v>
      </c>
      <c r="H207">
        <v>3.7839999999999996E-3</v>
      </c>
      <c r="I207">
        <v>240</v>
      </c>
      <c r="J207" t="s">
        <v>824</v>
      </c>
    </row>
    <row r="208" spans="1:10" x14ac:dyDescent="0.25">
      <c r="A208">
        <v>62678152</v>
      </c>
      <c r="B208" t="s">
        <v>581</v>
      </c>
      <c r="C208" t="s">
        <v>56</v>
      </c>
      <c r="D208" t="s">
        <v>56</v>
      </c>
      <c r="E208">
        <v>125</v>
      </c>
      <c r="F208">
        <v>473</v>
      </c>
      <c r="G208">
        <v>3.7839999999999998</v>
      </c>
      <c r="H208">
        <v>3.7839999999999996E-3</v>
      </c>
      <c r="I208">
        <v>240</v>
      </c>
      <c r="J208" t="s">
        <v>824</v>
      </c>
    </row>
    <row r="209" spans="1:10" x14ac:dyDescent="0.25">
      <c r="A209">
        <v>69986509</v>
      </c>
      <c r="B209" t="s">
        <v>763</v>
      </c>
      <c r="C209" t="s">
        <v>56</v>
      </c>
      <c r="D209" t="s">
        <v>56</v>
      </c>
      <c r="E209">
        <v>125</v>
      </c>
      <c r="F209">
        <v>473</v>
      </c>
      <c r="G209">
        <v>3.7839999999999998</v>
      </c>
      <c r="H209">
        <v>3.7839999999999996E-3</v>
      </c>
      <c r="I209">
        <v>240</v>
      </c>
      <c r="J209" t="s">
        <v>824</v>
      </c>
    </row>
    <row r="210" spans="1:10" x14ac:dyDescent="0.25">
      <c r="A210">
        <v>62678151</v>
      </c>
      <c r="B210" t="s">
        <v>580</v>
      </c>
      <c r="C210" t="s">
        <v>56</v>
      </c>
      <c r="D210" t="s">
        <v>56</v>
      </c>
      <c r="E210">
        <v>125</v>
      </c>
      <c r="F210">
        <v>473</v>
      </c>
      <c r="G210">
        <v>3.7839999999999998</v>
      </c>
      <c r="H210">
        <v>3.7839999999999996E-3</v>
      </c>
      <c r="I210">
        <v>240</v>
      </c>
      <c r="J210" t="s">
        <v>824</v>
      </c>
    </row>
    <row r="211" spans="1:10" x14ac:dyDescent="0.25">
      <c r="A211">
        <v>69986511</v>
      </c>
      <c r="B211" t="s">
        <v>764</v>
      </c>
      <c r="C211" t="s">
        <v>56</v>
      </c>
      <c r="D211" t="s">
        <v>56</v>
      </c>
      <c r="E211">
        <v>125</v>
      </c>
      <c r="F211">
        <v>473</v>
      </c>
      <c r="G211">
        <v>3.7839999999999998</v>
      </c>
      <c r="H211">
        <v>3.7839999999999996E-3</v>
      </c>
      <c r="I211">
        <v>240</v>
      </c>
      <c r="J211" t="s">
        <v>824</v>
      </c>
    </row>
    <row r="212" spans="1:10" x14ac:dyDescent="0.25">
      <c r="A212">
        <v>69797288</v>
      </c>
      <c r="B212" t="s">
        <v>326</v>
      </c>
      <c r="C212" t="s">
        <v>56</v>
      </c>
      <c r="D212" t="s">
        <v>56</v>
      </c>
      <c r="E212">
        <v>125</v>
      </c>
      <c r="F212">
        <v>473</v>
      </c>
      <c r="G212">
        <v>3.7839999999999998</v>
      </c>
      <c r="H212">
        <v>3.7839999999999996E-3</v>
      </c>
      <c r="I212">
        <v>240</v>
      </c>
      <c r="J212" t="s">
        <v>824</v>
      </c>
    </row>
    <row r="213" spans="1:10" x14ac:dyDescent="0.25">
      <c r="A213">
        <v>62678153</v>
      </c>
      <c r="B213" t="s">
        <v>582</v>
      </c>
      <c r="C213" t="s">
        <v>56</v>
      </c>
      <c r="D213" t="s">
        <v>56</v>
      </c>
      <c r="E213">
        <v>125</v>
      </c>
      <c r="F213">
        <v>473</v>
      </c>
      <c r="G213">
        <v>3.7839999999999998</v>
      </c>
      <c r="H213">
        <v>3.7839999999999996E-3</v>
      </c>
      <c r="I213">
        <v>240</v>
      </c>
      <c r="J213" t="s">
        <v>824</v>
      </c>
    </row>
    <row r="214" spans="1:10" x14ac:dyDescent="0.25">
      <c r="A214">
        <v>67473912</v>
      </c>
      <c r="B214" t="s">
        <v>671</v>
      </c>
      <c r="C214" t="s">
        <v>820</v>
      </c>
      <c r="D214" t="s">
        <v>56</v>
      </c>
      <c r="E214">
        <v>125</v>
      </c>
      <c r="F214">
        <v>458</v>
      </c>
      <c r="G214">
        <v>3.6640000000000001</v>
      </c>
      <c r="H214">
        <v>3.6640000000000002E-3</v>
      </c>
      <c r="I214">
        <v>240</v>
      </c>
      <c r="J214" t="s">
        <v>824</v>
      </c>
    </row>
    <row r="215" spans="1:10" x14ac:dyDescent="0.25">
      <c r="A215">
        <v>67296703</v>
      </c>
      <c r="B215" t="s">
        <v>423</v>
      </c>
      <c r="C215" t="s">
        <v>56</v>
      </c>
      <c r="D215" t="s">
        <v>56</v>
      </c>
      <c r="E215">
        <v>15625</v>
      </c>
      <c r="F215">
        <v>59146</v>
      </c>
      <c r="G215">
        <v>3.7853439999999998</v>
      </c>
      <c r="H215">
        <v>3.7853439999999999E-3</v>
      </c>
      <c r="I215">
        <v>240</v>
      </c>
      <c r="J215" t="s">
        <v>824</v>
      </c>
    </row>
    <row r="216" spans="1:10" x14ac:dyDescent="0.25">
      <c r="A216">
        <v>69986510</v>
      </c>
      <c r="B216" t="s">
        <v>450</v>
      </c>
      <c r="C216" t="s">
        <v>56</v>
      </c>
      <c r="D216" t="s">
        <v>56</v>
      </c>
      <c r="E216">
        <v>125</v>
      </c>
      <c r="F216">
        <v>473</v>
      </c>
      <c r="G216">
        <v>3.7839999999999998</v>
      </c>
      <c r="H216">
        <v>3.7839999999999996E-3</v>
      </c>
      <c r="I216">
        <v>240</v>
      </c>
      <c r="J216" t="s">
        <v>824</v>
      </c>
    </row>
    <row r="217" spans="1:10" x14ac:dyDescent="0.25">
      <c r="A217">
        <v>62697530</v>
      </c>
      <c r="B217" t="s">
        <v>476</v>
      </c>
      <c r="C217" t="s">
        <v>56</v>
      </c>
      <c r="D217" t="s">
        <v>56</v>
      </c>
      <c r="E217">
        <v>125</v>
      </c>
      <c r="F217">
        <v>473</v>
      </c>
      <c r="G217">
        <v>3.7839999999999998</v>
      </c>
      <c r="H217">
        <v>3.7839999999999996E-3</v>
      </c>
      <c r="I217">
        <v>240</v>
      </c>
      <c r="J217" t="s">
        <v>824</v>
      </c>
    </row>
    <row r="218" spans="1:10" x14ac:dyDescent="0.25">
      <c r="A218">
        <v>68654233</v>
      </c>
      <c r="B218" t="s">
        <v>530</v>
      </c>
      <c r="C218" t="s">
        <v>56</v>
      </c>
      <c r="D218" t="s">
        <v>56</v>
      </c>
      <c r="E218">
        <v>15625</v>
      </c>
      <c r="F218">
        <v>59146</v>
      </c>
      <c r="G218">
        <v>3.7853439999999998</v>
      </c>
      <c r="H218">
        <v>3.7853439999999999E-3</v>
      </c>
      <c r="I218">
        <v>240</v>
      </c>
      <c r="J218" t="s">
        <v>824</v>
      </c>
    </row>
    <row r="219" spans="1:10" x14ac:dyDescent="0.25">
      <c r="A219">
        <v>68575292</v>
      </c>
      <c r="B219" t="s">
        <v>475</v>
      </c>
      <c r="C219" t="s">
        <v>56</v>
      </c>
      <c r="D219" t="s">
        <v>56</v>
      </c>
      <c r="E219">
        <v>125</v>
      </c>
      <c r="F219">
        <v>473</v>
      </c>
      <c r="G219">
        <v>3.7839999999999998</v>
      </c>
      <c r="H219">
        <v>3.7839999999999996E-3</v>
      </c>
      <c r="I219">
        <v>240</v>
      </c>
      <c r="J219" t="s">
        <v>824</v>
      </c>
    </row>
    <row r="220" spans="1:10" x14ac:dyDescent="0.25">
      <c r="A220">
        <v>68654239</v>
      </c>
      <c r="B220" t="s">
        <v>526</v>
      </c>
      <c r="C220" t="s">
        <v>56</v>
      </c>
      <c r="D220" t="s">
        <v>56</v>
      </c>
      <c r="E220">
        <v>15625</v>
      </c>
      <c r="F220">
        <v>59146</v>
      </c>
      <c r="G220">
        <v>3.7853439999999998</v>
      </c>
      <c r="H220">
        <v>3.7853439999999999E-3</v>
      </c>
      <c r="I220">
        <v>240</v>
      </c>
      <c r="J220" t="s">
        <v>824</v>
      </c>
    </row>
    <row r="221" spans="1:10" x14ac:dyDescent="0.25">
      <c r="A221">
        <v>67278446</v>
      </c>
      <c r="B221" t="s">
        <v>506</v>
      </c>
      <c r="C221" t="s">
        <v>56</v>
      </c>
      <c r="D221" t="s">
        <v>56</v>
      </c>
      <c r="E221">
        <v>15625</v>
      </c>
      <c r="F221">
        <v>59146</v>
      </c>
      <c r="G221">
        <v>3.7853439999999998</v>
      </c>
      <c r="H221">
        <v>3.7853439999999999E-3</v>
      </c>
      <c r="I221">
        <v>240</v>
      </c>
      <c r="J221" t="s">
        <v>824</v>
      </c>
    </row>
    <row r="222" spans="1:10" x14ac:dyDescent="0.25">
      <c r="A222">
        <v>67278344</v>
      </c>
      <c r="B222" t="s">
        <v>509</v>
      </c>
      <c r="C222" t="s">
        <v>56</v>
      </c>
      <c r="D222" t="s">
        <v>56</v>
      </c>
      <c r="E222">
        <v>15625</v>
      </c>
      <c r="F222">
        <v>59146</v>
      </c>
      <c r="G222">
        <v>3.7853439999999998</v>
      </c>
      <c r="H222">
        <v>3.7853439999999999E-3</v>
      </c>
      <c r="I222">
        <v>240</v>
      </c>
      <c r="J222" t="s">
        <v>824</v>
      </c>
    </row>
    <row r="223" spans="1:10" x14ac:dyDescent="0.25">
      <c r="A223">
        <v>68933337</v>
      </c>
      <c r="B223" t="s">
        <v>520</v>
      </c>
      <c r="C223" t="s">
        <v>56</v>
      </c>
      <c r="D223" t="s">
        <v>56</v>
      </c>
      <c r="E223">
        <v>25</v>
      </c>
      <c r="F223">
        <v>93</v>
      </c>
      <c r="G223">
        <v>3.72</v>
      </c>
      <c r="H223">
        <v>3.7200000000000002E-3</v>
      </c>
      <c r="I223">
        <v>240</v>
      </c>
      <c r="J223" t="s">
        <v>824</v>
      </c>
    </row>
    <row r="224" spans="1:10" x14ac:dyDescent="0.25">
      <c r="A224">
        <v>67278345</v>
      </c>
      <c r="B224" t="s">
        <v>510</v>
      </c>
      <c r="C224" t="s">
        <v>56</v>
      </c>
      <c r="D224" t="s">
        <v>56</v>
      </c>
      <c r="E224">
        <v>15625</v>
      </c>
      <c r="F224">
        <v>59146</v>
      </c>
      <c r="G224">
        <v>3.7853439999999998</v>
      </c>
      <c r="H224">
        <v>3.7853439999999999E-3</v>
      </c>
      <c r="I224">
        <v>240</v>
      </c>
      <c r="J224" t="s">
        <v>824</v>
      </c>
    </row>
    <row r="225" spans="1:10" x14ac:dyDescent="0.25">
      <c r="A225">
        <v>84136394</v>
      </c>
      <c r="B225" t="s">
        <v>511</v>
      </c>
      <c r="C225" t="s">
        <v>56</v>
      </c>
      <c r="D225" t="s">
        <v>56</v>
      </c>
      <c r="E225">
        <v>125</v>
      </c>
      <c r="F225">
        <v>473</v>
      </c>
      <c r="G225">
        <v>3.7839999999999998</v>
      </c>
      <c r="H225">
        <v>3.7839999999999996E-3</v>
      </c>
      <c r="I225">
        <v>240</v>
      </c>
      <c r="J225" t="s">
        <v>824</v>
      </c>
    </row>
    <row r="226" spans="1:10" x14ac:dyDescent="0.25">
      <c r="A226">
        <v>68654217</v>
      </c>
      <c r="B226" t="s">
        <v>496</v>
      </c>
      <c r="C226" t="s">
        <v>56</v>
      </c>
      <c r="D226" t="s">
        <v>56</v>
      </c>
      <c r="E226">
        <v>15625</v>
      </c>
      <c r="F226">
        <v>59146</v>
      </c>
      <c r="G226">
        <v>3.7853439999999998</v>
      </c>
      <c r="H226">
        <v>3.7853439999999999E-3</v>
      </c>
      <c r="I226">
        <v>240</v>
      </c>
      <c r="J226" t="s">
        <v>824</v>
      </c>
    </row>
    <row r="227" spans="1:10" x14ac:dyDescent="0.25">
      <c r="A227">
        <v>67826411</v>
      </c>
      <c r="B227" t="s">
        <v>494</v>
      </c>
      <c r="C227" t="s">
        <v>56</v>
      </c>
      <c r="D227" t="s">
        <v>56</v>
      </c>
      <c r="E227">
        <v>125</v>
      </c>
      <c r="F227">
        <v>473</v>
      </c>
      <c r="G227">
        <v>3.7839999999999998</v>
      </c>
      <c r="H227">
        <v>3.7839999999999996E-3</v>
      </c>
      <c r="I227">
        <v>240</v>
      </c>
      <c r="J227" t="s">
        <v>824</v>
      </c>
    </row>
    <row r="228" spans="1:10" x14ac:dyDescent="0.25">
      <c r="A228">
        <v>64989107</v>
      </c>
      <c r="B228" t="s">
        <v>663</v>
      </c>
      <c r="C228" t="s">
        <v>79</v>
      </c>
      <c r="D228" t="s">
        <v>68</v>
      </c>
      <c r="E228">
        <v>500</v>
      </c>
      <c r="F228">
        <v>2661</v>
      </c>
      <c r="G228">
        <v>5.3220000000000001</v>
      </c>
      <c r="H228">
        <v>5.3220000000000003E-3</v>
      </c>
      <c r="I228">
        <v>120</v>
      </c>
      <c r="J228" t="s">
        <v>825</v>
      </c>
    </row>
    <row r="229" spans="1:10" x14ac:dyDescent="0.25">
      <c r="A229">
        <v>64989108</v>
      </c>
      <c r="B229" t="s">
        <v>664</v>
      </c>
      <c r="C229" t="s">
        <v>79</v>
      </c>
      <c r="D229" t="s">
        <v>68</v>
      </c>
      <c r="E229">
        <v>500</v>
      </c>
      <c r="F229">
        <v>2661</v>
      </c>
      <c r="G229">
        <v>5.3220000000000001</v>
      </c>
      <c r="H229">
        <v>5.3220000000000003E-3</v>
      </c>
      <c r="I229">
        <v>120</v>
      </c>
      <c r="J229" t="s">
        <v>825</v>
      </c>
    </row>
    <row r="230" spans="1:10" x14ac:dyDescent="0.25">
      <c r="A230">
        <v>64989109</v>
      </c>
      <c r="B230" t="s">
        <v>665</v>
      </c>
      <c r="C230" t="s">
        <v>79</v>
      </c>
      <c r="D230" t="s">
        <v>68</v>
      </c>
      <c r="E230">
        <v>500</v>
      </c>
      <c r="F230">
        <v>2661</v>
      </c>
      <c r="G230">
        <v>5.3220000000000001</v>
      </c>
      <c r="H230">
        <v>5.3220000000000003E-3</v>
      </c>
      <c r="I230">
        <v>120</v>
      </c>
      <c r="J230" t="s">
        <v>825</v>
      </c>
    </row>
    <row r="231" spans="1:10" x14ac:dyDescent="0.25">
      <c r="A231">
        <v>69652931</v>
      </c>
      <c r="B231" t="s">
        <v>664</v>
      </c>
      <c r="C231" t="s">
        <v>79</v>
      </c>
      <c r="D231" t="s">
        <v>68</v>
      </c>
      <c r="E231">
        <v>500</v>
      </c>
      <c r="F231">
        <v>2661</v>
      </c>
      <c r="G231">
        <v>5.3220000000000001</v>
      </c>
      <c r="H231">
        <v>5.3220000000000003E-3</v>
      </c>
      <c r="I231">
        <v>120</v>
      </c>
      <c r="J231" t="s">
        <v>825</v>
      </c>
    </row>
    <row r="232" spans="1:10" x14ac:dyDescent="0.25">
      <c r="A232">
        <v>69653125</v>
      </c>
      <c r="B232" t="s">
        <v>663</v>
      </c>
      <c r="C232" t="s">
        <v>79</v>
      </c>
      <c r="D232" t="s">
        <v>68</v>
      </c>
      <c r="E232">
        <v>500</v>
      </c>
      <c r="F232">
        <v>2661</v>
      </c>
      <c r="G232">
        <v>5.3220000000000001</v>
      </c>
      <c r="H232">
        <v>5.3220000000000003E-3</v>
      </c>
      <c r="I232">
        <v>120</v>
      </c>
      <c r="J232" t="s">
        <v>825</v>
      </c>
    </row>
    <row r="233" spans="1:10" x14ac:dyDescent="0.25">
      <c r="A233">
        <v>69653140</v>
      </c>
      <c r="B233" t="s">
        <v>665</v>
      </c>
      <c r="C233" t="s">
        <v>79</v>
      </c>
      <c r="D233" t="s">
        <v>68</v>
      </c>
      <c r="E233">
        <v>500</v>
      </c>
      <c r="F233">
        <v>2661</v>
      </c>
      <c r="G233">
        <v>5.3220000000000001</v>
      </c>
      <c r="H233">
        <v>5.3220000000000003E-3</v>
      </c>
      <c r="I233">
        <v>120</v>
      </c>
      <c r="J233" t="s">
        <v>825</v>
      </c>
    </row>
    <row r="234" spans="1:10" x14ac:dyDescent="0.25">
      <c r="A234">
        <v>68463620</v>
      </c>
      <c r="B234" t="s">
        <v>491</v>
      </c>
      <c r="C234" t="s">
        <v>92</v>
      </c>
      <c r="D234" t="s">
        <v>72</v>
      </c>
      <c r="E234">
        <v>125</v>
      </c>
      <c r="F234">
        <v>473</v>
      </c>
      <c r="G234">
        <v>3.7839999999999998</v>
      </c>
      <c r="H234">
        <v>3.7839999999999996E-3</v>
      </c>
      <c r="I234">
        <v>240</v>
      </c>
      <c r="J234" t="s">
        <v>824</v>
      </c>
    </row>
    <row r="235" spans="1:10" x14ac:dyDescent="0.25">
      <c r="A235">
        <v>68463623</v>
      </c>
      <c r="B235" t="s">
        <v>492</v>
      </c>
      <c r="C235" t="s">
        <v>92</v>
      </c>
      <c r="D235" t="s">
        <v>72</v>
      </c>
      <c r="E235">
        <v>125</v>
      </c>
      <c r="F235">
        <v>473</v>
      </c>
      <c r="G235">
        <v>3.7839999999999998</v>
      </c>
      <c r="H235">
        <v>3.7839999999999996E-3</v>
      </c>
      <c r="I235">
        <v>240</v>
      </c>
      <c r="J235" t="s">
        <v>824</v>
      </c>
    </row>
    <row r="236" spans="1:10" x14ac:dyDescent="0.25">
      <c r="A236">
        <v>68264519</v>
      </c>
      <c r="B236" t="s">
        <v>362</v>
      </c>
      <c r="C236" t="s">
        <v>76</v>
      </c>
      <c r="D236" t="s">
        <v>76</v>
      </c>
      <c r="E236">
        <v>62500</v>
      </c>
      <c r="F236">
        <v>88719</v>
      </c>
      <c r="G236">
        <v>1.4195040000000001</v>
      </c>
      <c r="H236">
        <v>1.419504E-3</v>
      </c>
      <c r="I236">
        <v>256</v>
      </c>
      <c r="J236" t="s">
        <v>825</v>
      </c>
    </row>
    <row r="237" spans="1:10" x14ac:dyDescent="0.25">
      <c r="A237">
        <v>68654218</v>
      </c>
      <c r="B237" t="s">
        <v>402</v>
      </c>
      <c r="C237" t="s">
        <v>76</v>
      </c>
      <c r="D237" t="s">
        <v>76</v>
      </c>
      <c r="E237">
        <v>15625</v>
      </c>
      <c r="F237">
        <v>29573</v>
      </c>
      <c r="G237">
        <v>1.8926719999999999</v>
      </c>
      <c r="H237">
        <v>1.892672E-3</v>
      </c>
      <c r="I237">
        <v>256</v>
      </c>
      <c r="J237" t="s">
        <v>825</v>
      </c>
    </row>
    <row r="238" spans="1:10" x14ac:dyDescent="0.25">
      <c r="A238">
        <v>68654232</v>
      </c>
      <c r="B238" t="s">
        <v>384</v>
      </c>
      <c r="C238" t="s">
        <v>76</v>
      </c>
      <c r="D238" t="s">
        <v>76</v>
      </c>
      <c r="E238">
        <v>125</v>
      </c>
      <c r="F238">
        <v>237</v>
      </c>
      <c r="G238">
        <v>1.8959999999999999</v>
      </c>
      <c r="H238">
        <v>1.8959999999999999E-3</v>
      </c>
      <c r="I238">
        <v>256</v>
      </c>
      <c r="J238" t="s">
        <v>825</v>
      </c>
    </row>
    <row r="239" spans="1:10" x14ac:dyDescent="0.25">
      <c r="A239">
        <v>69665113</v>
      </c>
      <c r="B239" t="s">
        <v>231</v>
      </c>
      <c r="C239" t="s">
        <v>76</v>
      </c>
      <c r="D239" t="s">
        <v>76</v>
      </c>
      <c r="E239">
        <v>125</v>
      </c>
      <c r="F239">
        <v>227</v>
      </c>
      <c r="G239">
        <v>1.8160000000000001</v>
      </c>
      <c r="H239">
        <v>1.8160000000000001E-3</v>
      </c>
      <c r="I239">
        <v>256</v>
      </c>
      <c r="J239" t="s">
        <v>825</v>
      </c>
    </row>
    <row r="240" spans="1:10" x14ac:dyDescent="0.25">
      <c r="A240">
        <v>69665114</v>
      </c>
      <c r="B240" t="s">
        <v>406</v>
      </c>
      <c r="C240" t="s">
        <v>76</v>
      </c>
      <c r="D240" t="s">
        <v>76</v>
      </c>
      <c r="E240">
        <v>125</v>
      </c>
      <c r="F240">
        <v>227</v>
      </c>
      <c r="G240">
        <v>1.8160000000000001</v>
      </c>
      <c r="H240">
        <v>1.8160000000000001E-3</v>
      </c>
      <c r="I240">
        <v>256</v>
      </c>
      <c r="J240" t="s">
        <v>825</v>
      </c>
    </row>
    <row r="241" spans="1:10" x14ac:dyDescent="0.25">
      <c r="A241">
        <v>68788589</v>
      </c>
      <c r="B241" t="s">
        <v>503</v>
      </c>
      <c r="C241" t="s">
        <v>76</v>
      </c>
      <c r="D241" t="s">
        <v>76</v>
      </c>
      <c r="E241">
        <v>45847</v>
      </c>
      <c r="F241">
        <v>97620</v>
      </c>
      <c r="G241">
        <v>2.129256003664362</v>
      </c>
      <c r="H241">
        <v>2.1292560036643622E-3</v>
      </c>
      <c r="I241">
        <v>240</v>
      </c>
      <c r="J241" t="s">
        <v>825</v>
      </c>
    </row>
    <row r="242" spans="1:10" x14ac:dyDescent="0.25">
      <c r="A242">
        <v>68300738</v>
      </c>
      <c r="B242" t="s">
        <v>161</v>
      </c>
      <c r="C242" t="s">
        <v>61</v>
      </c>
      <c r="D242" t="s">
        <v>61</v>
      </c>
      <c r="E242">
        <v>125</v>
      </c>
      <c r="F242">
        <v>1062</v>
      </c>
      <c r="G242">
        <v>8.4960000000000004</v>
      </c>
      <c r="H242">
        <v>8.4960000000000001E-3</v>
      </c>
      <c r="I242">
        <v>132</v>
      </c>
      <c r="J242" t="s">
        <v>825</v>
      </c>
    </row>
    <row r="243" spans="1:10" x14ac:dyDescent="0.25">
      <c r="A243">
        <v>68689251</v>
      </c>
      <c r="B243" t="s">
        <v>684</v>
      </c>
      <c r="C243" t="s">
        <v>61</v>
      </c>
      <c r="D243" t="s">
        <v>61</v>
      </c>
      <c r="E243">
        <v>125</v>
      </c>
      <c r="F243">
        <v>1197</v>
      </c>
      <c r="G243">
        <v>9.5760000000000005</v>
      </c>
      <c r="H243">
        <v>9.5760000000000012E-3</v>
      </c>
      <c r="I243">
        <v>132</v>
      </c>
      <c r="J243" t="s">
        <v>825</v>
      </c>
    </row>
    <row r="244" spans="1:10" x14ac:dyDescent="0.25">
      <c r="A244">
        <v>68709233</v>
      </c>
      <c r="B244" t="s">
        <v>685</v>
      </c>
      <c r="C244" t="s">
        <v>61</v>
      </c>
      <c r="D244" t="s">
        <v>61</v>
      </c>
      <c r="E244">
        <v>125</v>
      </c>
      <c r="F244">
        <v>1062</v>
      </c>
      <c r="G244">
        <v>8.4960000000000004</v>
      </c>
      <c r="H244">
        <v>8.4960000000000001E-3</v>
      </c>
      <c r="I244">
        <v>132</v>
      </c>
      <c r="J244" t="s">
        <v>825</v>
      </c>
    </row>
    <row r="245" spans="1:10" x14ac:dyDescent="0.25">
      <c r="A245">
        <v>68709237</v>
      </c>
      <c r="B245" t="s">
        <v>686</v>
      </c>
      <c r="C245" t="s">
        <v>61</v>
      </c>
      <c r="D245" t="s">
        <v>61</v>
      </c>
      <c r="E245">
        <v>125</v>
      </c>
      <c r="F245">
        <v>1197</v>
      </c>
      <c r="G245">
        <v>9.5760000000000005</v>
      </c>
      <c r="H245">
        <v>9.5760000000000012E-3</v>
      </c>
      <c r="I245">
        <v>132</v>
      </c>
      <c r="J245" t="s">
        <v>825</v>
      </c>
    </row>
    <row r="246" spans="1:10" x14ac:dyDescent="0.25">
      <c r="A246">
        <v>68710277</v>
      </c>
      <c r="B246" t="s">
        <v>687</v>
      </c>
      <c r="C246" t="s">
        <v>61</v>
      </c>
      <c r="D246" t="s">
        <v>61</v>
      </c>
      <c r="E246">
        <v>25</v>
      </c>
      <c r="F246">
        <v>213</v>
      </c>
      <c r="G246">
        <v>8.52</v>
      </c>
      <c r="H246">
        <v>8.5199999999999998E-3</v>
      </c>
      <c r="I246">
        <v>132</v>
      </c>
      <c r="J246" t="s">
        <v>825</v>
      </c>
    </row>
    <row r="247" spans="1:10" x14ac:dyDescent="0.25">
      <c r="A247">
        <v>68710285</v>
      </c>
      <c r="B247" t="s">
        <v>688</v>
      </c>
      <c r="C247" t="s">
        <v>61</v>
      </c>
      <c r="D247" t="s">
        <v>61</v>
      </c>
      <c r="E247">
        <v>125</v>
      </c>
      <c r="F247">
        <v>1197</v>
      </c>
      <c r="G247">
        <v>9.5760000000000005</v>
      </c>
      <c r="H247">
        <v>9.5760000000000012E-3</v>
      </c>
      <c r="I247">
        <v>132</v>
      </c>
      <c r="J247" t="s">
        <v>825</v>
      </c>
    </row>
    <row r="248" spans="1:10" x14ac:dyDescent="0.25">
      <c r="A248">
        <v>68746232</v>
      </c>
      <c r="B248" t="s">
        <v>695</v>
      </c>
      <c r="C248" t="s">
        <v>61</v>
      </c>
      <c r="D248" t="s">
        <v>61</v>
      </c>
      <c r="E248">
        <v>25</v>
      </c>
      <c r="F248">
        <v>213</v>
      </c>
      <c r="G248">
        <v>8.52</v>
      </c>
      <c r="H248">
        <v>8.5199999999999998E-3</v>
      </c>
      <c r="I248">
        <v>132</v>
      </c>
      <c r="J248" t="s">
        <v>825</v>
      </c>
    </row>
    <row r="249" spans="1:10" x14ac:dyDescent="0.25">
      <c r="A249">
        <v>68852583</v>
      </c>
      <c r="B249" t="s">
        <v>716</v>
      </c>
      <c r="C249" t="s">
        <v>61</v>
      </c>
      <c r="D249" t="s">
        <v>61</v>
      </c>
      <c r="E249">
        <v>25</v>
      </c>
      <c r="F249">
        <v>213</v>
      </c>
      <c r="G249">
        <v>8.52</v>
      </c>
      <c r="H249">
        <v>8.5199999999999998E-3</v>
      </c>
      <c r="I249">
        <v>132</v>
      </c>
      <c r="J249" t="s">
        <v>825</v>
      </c>
    </row>
    <row r="250" spans="1:10" x14ac:dyDescent="0.25">
      <c r="A250">
        <v>68852591</v>
      </c>
      <c r="B250" t="s">
        <v>717</v>
      </c>
      <c r="C250" t="s">
        <v>61</v>
      </c>
      <c r="D250" t="s">
        <v>61</v>
      </c>
      <c r="E250">
        <v>25</v>
      </c>
      <c r="F250">
        <v>213</v>
      </c>
      <c r="G250">
        <v>8.52</v>
      </c>
      <c r="H250">
        <v>8.5199999999999998E-3</v>
      </c>
      <c r="I250">
        <v>132</v>
      </c>
      <c r="J250" t="s">
        <v>825</v>
      </c>
    </row>
    <row r="251" spans="1:10" x14ac:dyDescent="0.25">
      <c r="A251">
        <v>68921994</v>
      </c>
      <c r="B251" t="s">
        <v>734</v>
      </c>
      <c r="C251" t="s">
        <v>61</v>
      </c>
      <c r="D251" t="s">
        <v>61</v>
      </c>
      <c r="E251">
        <v>125</v>
      </c>
      <c r="F251">
        <v>1197</v>
      </c>
      <c r="G251">
        <v>9.5760000000000005</v>
      </c>
      <c r="H251">
        <v>9.5760000000000012E-3</v>
      </c>
      <c r="I251">
        <v>132</v>
      </c>
      <c r="J251" t="s">
        <v>825</v>
      </c>
    </row>
    <row r="252" spans="1:10" x14ac:dyDescent="0.25">
      <c r="A252">
        <v>68917388</v>
      </c>
      <c r="B252" t="s">
        <v>295</v>
      </c>
      <c r="C252" t="s">
        <v>70</v>
      </c>
      <c r="D252" t="s">
        <v>70</v>
      </c>
      <c r="E252">
        <v>125</v>
      </c>
      <c r="F252">
        <v>489</v>
      </c>
      <c r="G252">
        <v>3.9119999999999999</v>
      </c>
      <c r="H252">
        <v>3.9119999999999997E-3</v>
      </c>
      <c r="I252">
        <v>322</v>
      </c>
      <c r="J252" t="s">
        <v>825</v>
      </c>
    </row>
    <row r="253" spans="1:10" x14ac:dyDescent="0.25">
      <c r="A253">
        <v>69548143</v>
      </c>
      <c r="B253" t="s">
        <v>737</v>
      </c>
      <c r="C253" t="s">
        <v>70</v>
      </c>
      <c r="D253" t="s">
        <v>70</v>
      </c>
      <c r="E253">
        <v>125</v>
      </c>
      <c r="F253">
        <v>399</v>
      </c>
      <c r="G253">
        <v>3.1920000000000002</v>
      </c>
      <c r="H253">
        <v>3.192E-3</v>
      </c>
      <c r="I253">
        <v>345</v>
      </c>
      <c r="J253" t="s">
        <v>825</v>
      </c>
    </row>
    <row r="254" spans="1:10" x14ac:dyDescent="0.25">
      <c r="A254">
        <v>69549032</v>
      </c>
      <c r="B254" t="s">
        <v>738</v>
      </c>
      <c r="C254" t="s">
        <v>70</v>
      </c>
      <c r="D254" t="s">
        <v>70</v>
      </c>
      <c r="E254">
        <v>125</v>
      </c>
      <c r="F254">
        <v>291</v>
      </c>
      <c r="G254">
        <v>2.3279999999999998</v>
      </c>
      <c r="H254">
        <v>2.3279999999999998E-3</v>
      </c>
      <c r="I254">
        <v>322</v>
      </c>
      <c r="J254" t="s">
        <v>825</v>
      </c>
    </row>
    <row r="255" spans="1:10" x14ac:dyDescent="0.25">
      <c r="A255">
        <v>69779478</v>
      </c>
      <c r="B255" t="s">
        <v>259</v>
      </c>
      <c r="C255" t="s">
        <v>70</v>
      </c>
      <c r="D255" t="s">
        <v>70</v>
      </c>
      <c r="E255">
        <v>500</v>
      </c>
      <c r="F255">
        <v>1171</v>
      </c>
      <c r="G255">
        <v>2.3420000000000001</v>
      </c>
      <c r="H255">
        <v>2.3419999999999999E-3</v>
      </c>
      <c r="I255">
        <v>184</v>
      </c>
      <c r="J255" t="s">
        <v>825</v>
      </c>
    </row>
    <row r="256" spans="1:10" x14ac:dyDescent="0.25">
      <c r="A256">
        <v>64328806</v>
      </c>
      <c r="B256" t="s">
        <v>244</v>
      </c>
      <c r="C256" t="s">
        <v>66</v>
      </c>
      <c r="D256" t="s">
        <v>66</v>
      </c>
      <c r="E256">
        <v>500</v>
      </c>
      <c r="F256">
        <v>1419</v>
      </c>
      <c r="G256">
        <v>2.8380000000000001</v>
      </c>
      <c r="H256">
        <v>2.8380000000000002E-3</v>
      </c>
      <c r="I256">
        <v>189</v>
      </c>
      <c r="J256" t="s">
        <v>825</v>
      </c>
    </row>
    <row r="257" spans="1:10" x14ac:dyDescent="0.25">
      <c r="A257">
        <v>64392287</v>
      </c>
      <c r="B257" t="s">
        <v>618</v>
      </c>
      <c r="C257" t="s">
        <v>66</v>
      </c>
      <c r="D257" t="s">
        <v>66</v>
      </c>
      <c r="E257">
        <v>125</v>
      </c>
      <c r="F257">
        <v>354</v>
      </c>
      <c r="G257">
        <v>2.8319999999999999</v>
      </c>
      <c r="H257">
        <v>2.8319999999999999E-3</v>
      </c>
      <c r="I257">
        <v>132</v>
      </c>
      <c r="J257" t="s">
        <v>825</v>
      </c>
    </row>
    <row r="258" spans="1:10" x14ac:dyDescent="0.25">
      <c r="A258">
        <v>64874631</v>
      </c>
      <c r="B258" t="s">
        <v>643</v>
      </c>
      <c r="C258" t="s">
        <v>66</v>
      </c>
      <c r="D258" t="s">
        <v>66</v>
      </c>
      <c r="E258">
        <v>500</v>
      </c>
      <c r="F258">
        <v>1419</v>
      </c>
      <c r="G258">
        <v>2.8380000000000001</v>
      </c>
      <c r="H258">
        <v>2.8380000000000002E-3</v>
      </c>
      <c r="I258">
        <v>189</v>
      </c>
      <c r="J258" t="s">
        <v>825</v>
      </c>
    </row>
    <row r="259" spans="1:10" x14ac:dyDescent="0.25">
      <c r="A259">
        <v>64874633</v>
      </c>
      <c r="B259" t="s">
        <v>644</v>
      </c>
      <c r="C259" t="s">
        <v>66</v>
      </c>
      <c r="D259" t="s">
        <v>66</v>
      </c>
      <c r="E259">
        <v>125</v>
      </c>
      <c r="F259">
        <v>399</v>
      </c>
      <c r="G259">
        <v>3.1920000000000002</v>
      </c>
      <c r="H259">
        <v>3.192E-3</v>
      </c>
      <c r="I259">
        <v>280</v>
      </c>
      <c r="J259" t="s">
        <v>825</v>
      </c>
    </row>
    <row r="260" spans="1:10" x14ac:dyDescent="0.25">
      <c r="A260">
        <v>64874636</v>
      </c>
      <c r="B260" t="s">
        <v>645</v>
      </c>
      <c r="C260" t="s">
        <v>66</v>
      </c>
      <c r="D260" t="s">
        <v>66</v>
      </c>
      <c r="E260">
        <v>500</v>
      </c>
      <c r="F260">
        <v>1419</v>
      </c>
      <c r="G260">
        <v>2.8380000000000001</v>
      </c>
      <c r="H260">
        <v>2.8380000000000002E-3</v>
      </c>
      <c r="I260">
        <v>189</v>
      </c>
      <c r="J260" t="s">
        <v>825</v>
      </c>
    </row>
    <row r="261" spans="1:10" x14ac:dyDescent="0.25">
      <c r="A261">
        <v>64875812</v>
      </c>
      <c r="B261" t="s">
        <v>646</v>
      </c>
      <c r="C261" t="s">
        <v>66</v>
      </c>
      <c r="D261" t="s">
        <v>66</v>
      </c>
      <c r="E261">
        <v>1</v>
      </c>
      <c r="F261">
        <v>6</v>
      </c>
      <c r="G261">
        <v>6</v>
      </c>
      <c r="H261">
        <v>6.0000000000000001E-3</v>
      </c>
      <c r="I261">
        <v>108</v>
      </c>
      <c r="J261" t="s">
        <v>825</v>
      </c>
    </row>
    <row r="262" spans="1:10" x14ac:dyDescent="0.25">
      <c r="A262">
        <v>64960651</v>
      </c>
      <c r="B262" t="s">
        <v>650</v>
      </c>
      <c r="C262" t="s">
        <v>66</v>
      </c>
      <c r="D262" t="s">
        <v>66</v>
      </c>
      <c r="E262">
        <v>125</v>
      </c>
      <c r="F262">
        <v>311</v>
      </c>
      <c r="G262">
        <v>2.488</v>
      </c>
      <c r="H262">
        <v>2.4880000000000002E-3</v>
      </c>
      <c r="I262">
        <v>180</v>
      </c>
      <c r="J262" t="s">
        <v>825</v>
      </c>
    </row>
    <row r="263" spans="1:10" x14ac:dyDescent="0.25">
      <c r="A263">
        <v>64406941</v>
      </c>
      <c r="B263" t="s">
        <v>199</v>
      </c>
      <c r="C263" t="s">
        <v>66</v>
      </c>
      <c r="D263" t="s">
        <v>66</v>
      </c>
      <c r="E263">
        <v>250</v>
      </c>
      <c r="F263">
        <v>531</v>
      </c>
      <c r="G263">
        <v>2.1240000000000001</v>
      </c>
      <c r="H263">
        <v>2.124E-3</v>
      </c>
      <c r="I263">
        <v>224</v>
      </c>
      <c r="J263" t="s">
        <v>825</v>
      </c>
    </row>
    <row r="264" spans="1:10" x14ac:dyDescent="0.25">
      <c r="A264">
        <v>64414376</v>
      </c>
      <c r="B264" t="s">
        <v>471</v>
      </c>
      <c r="C264" t="s">
        <v>66</v>
      </c>
      <c r="D264" t="s">
        <v>66</v>
      </c>
      <c r="E264">
        <v>500</v>
      </c>
      <c r="F264">
        <v>1419</v>
      </c>
      <c r="G264">
        <v>2.8380000000000001</v>
      </c>
      <c r="H264">
        <v>2.8380000000000002E-3</v>
      </c>
      <c r="I264">
        <v>264</v>
      </c>
      <c r="J264" t="s">
        <v>825</v>
      </c>
    </row>
    <row r="265" spans="1:10" x14ac:dyDescent="0.25">
      <c r="A265">
        <v>64341108</v>
      </c>
      <c r="B265" t="s">
        <v>130</v>
      </c>
      <c r="C265" t="s">
        <v>62</v>
      </c>
      <c r="D265" t="s">
        <v>62</v>
      </c>
      <c r="E265">
        <v>25</v>
      </c>
      <c r="F265">
        <v>59</v>
      </c>
      <c r="G265">
        <v>2.36</v>
      </c>
      <c r="H265">
        <v>2.3599999999999997E-3</v>
      </c>
      <c r="I265">
        <v>210</v>
      </c>
      <c r="J265" t="s">
        <v>825</v>
      </c>
    </row>
    <row r="266" spans="1:10" x14ac:dyDescent="0.25">
      <c r="A266">
        <v>64341109</v>
      </c>
      <c r="B266" t="s">
        <v>180</v>
      </c>
      <c r="C266" t="s">
        <v>62</v>
      </c>
      <c r="D266" t="s">
        <v>62</v>
      </c>
      <c r="E266">
        <v>1</v>
      </c>
      <c r="F266">
        <v>2</v>
      </c>
      <c r="G266">
        <v>2</v>
      </c>
      <c r="H266">
        <v>2E-3</v>
      </c>
      <c r="I266">
        <v>210</v>
      </c>
      <c r="J266" t="s">
        <v>825</v>
      </c>
    </row>
    <row r="267" spans="1:10" x14ac:dyDescent="0.25">
      <c r="A267">
        <v>64365613</v>
      </c>
      <c r="B267" t="s">
        <v>607</v>
      </c>
      <c r="C267" t="s">
        <v>62</v>
      </c>
      <c r="D267" t="s">
        <v>62</v>
      </c>
      <c r="E267">
        <v>500</v>
      </c>
      <c r="F267">
        <v>1077</v>
      </c>
      <c r="G267">
        <v>2.1539999999999999</v>
      </c>
      <c r="H267">
        <v>2.1540000000000001E-3</v>
      </c>
      <c r="I267">
        <v>195</v>
      </c>
      <c r="J267" t="s">
        <v>825</v>
      </c>
    </row>
    <row r="268" spans="1:10" x14ac:dyDescent="0.25">
      <c r="A268">
        <v>64366224</v>
      </c>
      <c r="B268" t="s">
        <v>608</v>
      </c>
      <c r="C268" t="s">
        <v>62</v>
      </c>
      <c r="D268" t="s">
        <v>62</v>
      </c>
      <c r="E268">
        <v>125</v>
      </c>
      <c r="F268">
        <v>243</v>
      </c>
      <c r="G268">
        <v>1.944</v>
      </c>
      <c r="H268">
        <v>1.944E-3</v>
      </c>
      <c r="I268">
        <v>187</v>
      </c>
      <c r="J268" t="s">
        <v>825</v>
      </c>
    </row>
    <row r="269" spans="1:10" x14ac:dyDescent="0.25">
      <c r="A269">
        <v>64401837</v>
      </c>
      <c r="B269" t="s">
        <v>623</v>
      </c>
      <c r="C269" t="s">
        <v>62</v>
      </c>
      <c r="D269" t="s">
        <v>62</v>
      </c>
      <c r="E269">
        <v>25</v>
      </c>
      <c r="F269">
        <v>54</v>
      </c>
      <c r="G269">
        <v>2.16</v>
      </c>
      <c r="H269">
        <v>2.16E-3</v>
      </c>
      <c r="I269">
        <v>150</v>
      </c>
      <c r="J269" t="s">
        <v>825</v>
      </c>
    </row>
    <row r="270" spans="1:10" x14ac:dyDescent="0.25">
      <c r="A270">
        <v>64403162</v>
      </c>
      <c r="B270" t="s">
        <v>624</v>
      </c>
      <c r="C270" t="s">
        <v>62</v>
      </c>
      <c r="D270" t="s">
        <v>62</v>
      </c>
      <c r="E270">
        <v>25</v>
      </c>
      <c r="F270">
        <v>54</v>
      </c>
      <c r="G270">
        <v>2.16</v>
      </c>
      <c r="H270">
        <v>2.16E-3</v>
      </c>
      <c r="I270">
        <v>195</v>
      </c>
      <c r="J270" t="s">
        <v>825</v>
      </c>
    </row>
    <row r="271" spans="1:10" x14ac:dyDescent="0.25">
      <c r="A271">
        <v>64403170</v>
      </c>
      <c r="B271" t="s">
        <v>625</v>
      </c>
      <c r="C271" t="s">
        <v>62</v>
      </c>
      <c r="D271" t="s">
        <v>62</v>
      </c>
      <c r="E271">
        <v>25</v>
      </c>
      <c r="F271">
        <v>54</v>
      </c>
      <c r="G271">
        <v>2.16</v>
      </c>
      <c r="H271">
        <v>2.16E-3</v>
      </c>
      <c r="I271">
        <v>195</v>
      </c>
      <c r="J271" t="s">
        <v>825</v>
      </c>
    </row>
    <row r="272" spans="1:10" x14ac:dyDescent="0.25">
      <c r="A272">
        <v>64771676</v>
      </c>
      <c r="B272" t="s">
        <v>121</v>
      </c>
      <c r="C272" t="s">
        <v>62</v>
      </c>
      <c r="D272" t="s">
        <v>62</v>
      </c>
      <c r="E272">
        <v>25</v>
      </c>
      <c r="F272">
        <v>54</v>
      </c>
      <c r="G272">
        <v>2.16</v>
      </c>
      <c r="H272">
        <v>2.16E-3</v>
      </c>
      <c r="I272">
        <v>195</v>
      </c>
      <c r="J272" t="s">
        <v>825</v>
      </c>
    </row>
    <row r="273" spans="1:10" x14ac:dyDescent="0.25">
      <c r="A273">
        <v>64771677</v>
      </c>
      <c r="B273" t="s">
        <v>193</v>
      </c>
      <c r="C273" t="s">
        <v>62</v>
      </c>
      <c r="D273" t="s">
        <v>62</v>
      </c>
      <c r="E273">
        <v>25</v>
      </c>
      <c r="F273">
        <v>54</v>
      </c>
      <c r="G273">
        <v>2.16</v>
      </c>
      <c r="H273">
        <v>2.16E-3</v>
      </c>
      <c r="I273">
        <v>195</v>
      </c>
      <c r="J273" t="s">
        <v>825</v>
      </c>
    </row>
    <row r="274" spans="1:10" x14ac:dyDescent="0.25">
      <c r="A274">
        <v>64779835</v>
      </c>
      <c r="B274" t="s">
        <v>339</v>
      </c>
      <c r="C274" t="s">
        <v>62</v>
      </c>
      <c r="D274" t="s">
        <v>62</v>
      </c>
      <c r="E274">
        <v>1</v>
      </c>
      <c r="F274">
        <v>2</v>
      </c>
      <c r="G274">
        <v>2</v>
      </c>
      <c r="H274">
        <v>2E-3</v>
      </c>
      <c r="I274">
        <v>210</v>
      </c>
      <c r="J274" t="s">
        <v>825</v>
      </c>
    </row>
    <row r="275" spans="1:10" x14ac:dyDescent="0.25">
      <c r="A275">
        <v>64956417</v>
      </c>
      <c r="B275" t="s">
        <v>558</v>
      </c>
      <c r="C275" t="s">
        <v>62</v>
      </c>
      <c r="D275" t="s">
        <v>62</v>
      </c>
      <c r="E275">
        <v>25</v>
      </c>
      <c r="F275">
        <v>54</v>
      </c>
      <c r="G275">
        <v>2.16</v>
      </c>
      <c r="H275">
        <v>2.16E-3</v>
      </c>
      <c r="I275">
        <v>143</v>
      </c>
      <c r="J275" t="s">
        <v>825</v>
      </c>
    </row>
    <row r="276" spans="1:10" x14ac:dyDescent="0.25">
      <c r="A276">
        <v>64979444</v>
      </c>
      <c r="B276" t="s">
        <v>559</v>
      </c>
      <c r="C276" t="s">
        <v>62</v>
      </c>
      <c r="D276" t="s">
        <v>62</v>
      </c>
      <c r="E276">
        <v>25</v>
      </c>
      <c r="F276">
        <v>54</v>
      </c>
      <c r="G276">
        <v>2.16</v>
      </c>
      <c r="H276">
        <v>2.16E-3</v>
      </c>
      <c r="I276">
        <v>195</v>
      </c>
      <c r="J276" t="s">
        <v>825</v>
      </c>
    </row>
    <row r="277" spans="1:10" x14ac:dyDescent="0.25">
      <c r="A277">
        <v>69704150</v>
      </c>
      <c r="B277" t="s">
        <v>130</v>
      </c>
      <c r="C277" t="s">
        <v>62</v>
      </c>
      <c r="D277" t="s">
        <v>62</v>
      </c>
      <c r="E277">
        <v>25</v>
      </c>
      <c r="F277">
        <v>59</v>
      </c>
      <c r="G277">
        <v>2.36</v>
      </c>
      <c r="H277">
        <v>2.3599999999999997E-3</v>
      </c>
      <c r="I277">
        <v>210</v>
      </c>
      <c r="J277" t="s">
        <v>825</v>
      </c>
    </row>
    <row r="278" spans="1:10" x14ac:dyDescent="0.25">
      <c r="A278">
        <v>65549173</v>
      </c>
      <c r="B278" t="s">
        <v>573</v>
      </c>
      <c r="C278" t="s">
        <v>62</v>
      </c>
      <c r="D278" t="s">
        <v>62</v>
      </c>
      <c r="E278">
        <v>5</v>
      </c>
      <c r="F278">
        <v>6</v>
      </c>
      <c r="G278">
        <v>1.2</v>
      </c>
      <c r="H278">
        <v>1.1999999999999999E-3</v>
      </c>
      <c r="I278">
        <v>210</v>
      </c>
      <c r="J278" t="s">
        <v>825</v>
      </c>
    </row>
    <row r="279" spans="1:10" x14ac:dyDescent="0.25">
      <c r="A279">
        <v>69645145</v>
      </c>
      <c r="B279" t="s">
        <v>652</v>
      </c>
      <c r="C279" t="s">
        <v>815</v>
      </c>
      <c r="D279" t="s">
        <v>68</v>
      </c>
      <c r="E279">
        <v>125</v>
      </c>
      <c r="F279">
        <v>354</v>
      </c>
      <c r="G279">
        <v>2.8319999999999999</v>
      </c>
      <c r="H279">
        <v>2.8319999999999999E-3</v>
      </c>
      <c r="I279">
        <v>240</v>
      </c>
      <c r="J279" t="s">
        <v>825</v>
      </c>
    </row>
    <row r="280" spans="1:10" x14ac:dyDescent="0.25">
      <c r="A280">
        <v>69687232</v>
      </c>
      <c r="B280" t="s">
        <v>651</v>
      </c>
      <c r="C280" t="s">
        <v>815</v>
      </c>
      <c r="D280" t="s">
        <v>68</v>
      </c>
      <c r="E280">
        <v>125</v>
      </c>
      <c r="F280">
        <v>354</v>
      </c>
      <c r="G280">
        <v>2.8319999999999999</v>
      </c>
      <c r="H280">
        <v>2.8319999999999999E-3</v>
      </c>
      <c r="I280">
        <v>240</v>
      </c>
      <c r="J280" t="s">
        <v>825</v>
      </c>
    </row>
    <row r="281" spans="1:10" x14ac:dyDescent="0.25">
      <c r="A281">
        <v>64825255</v>
      </c>
      <c r="B281" t="s">
        <v>147</v>
      </c>
      <c r="C281" t="s">
        <v>73</v>
      </c>
      <c r="D281" t="s">
        <v>66</v>
      </c>
      <c r="E281">
        <v>125</v>
      </c>
      <c r="F281">
        <v>531</v>
      </c>
      <c r="G281">
        <v>4.2480000000000002</v>
      </c>
      <c r="H281">
        <v>4.248E-3</v>
      </c>
      <c r="I281">
        <v>324</v>
      </c>
      <c r="J281" t="s">
        <v>825</v>
      </c>
    </row>
    <row r="282" spans="1:10" x14ac:dyDescent="0.25">
      <c r="A282">
        <v>68521425</v>
      </c>
      <c r="B282" t="s">
        <v>147</v>
      </c>
      <c r="C282" t="s">
        <v>73</v>
      </c>
      <c r="D282" t="s">
        <v>66</v>
      </c>
      <c r="E282">
        <v>125</v>
      </c>
      <c r="F282">
        <v>531</v>
      </c>
      <c r="G282">
        <v>4.2480000000000002</v>
      </c>
      <c r="H282">
        <v>4.248E-3</v>
      </c>
      <c r="I282">
        <v>216</v>
      </c>
      <c r="J282" t="s">
        <v>825</v>
      </c>
    </row>
    <row r="283" spans="1:10" x14ac:dyDescent="0.25">
      <c r="A283">
        <v>67382713</v>
      </c>
      <c r="B283" t="s">
        <v>502</v>
      </c>
      <c r="C283" t="s">
        <v>87</v>
      </c>
      <c r="D283" t="s">
        <v>68</v>
      </c>
      <c r="E283">
        <v>1</v>
      </c>
      <c r="F283">
        <v>3</v>
      </c>
      <c r="G283">
        <v>3</v>
      </c>
      <c r="H283">
        <v>3.0000000000000001E-3</v>
      </c>
      <c r="I283">
        <v>207</v>
      </c>
      <c r="J283" t="s">
        <v>825</v>
      </c>
    </row>
    <row r="284" spans="1:10" x14ac:dyDescent="0.25">
      <c r="A284">
        <v>64369052</v>
      </c>
      <c r="B284" t="s">
        <v>613</v>
      </c>
      <c r="C284" t="s">
        <v>69</v>
      </c>
      <c r="D284" t="s">
        <v>69</v>
      </c>
      <c r="E284">
        <v>500</v>
      </c>
      <c r="F284">
        <v>2661</v>
      </c>
      <c r="G284">
        <v>5.3220000000000001</v>
      </c>
      <c r="H284">
        <v>5.3220000000000003E-3</v>
      </c>
      <c r="I284">
        <v>120</v>
      </c>
      <c r="J284" t="s">
        <v>825</v>
      </c>
    </row>
    <row r="285" spans="1:10" x14ac:dyDescent="0.25">
      <c r="A285">
        <v>68842352</v>
      </c>
      <c r="B285" t="s">
        <v>350</v>
      </c>
      <c r="C285" t="s">
        <v>69</v>
      </c>
      <c r="D285" t="s">
        <v>69</v>
      </c>
      <c r="E285">
        <v>125</v>
      </c>
      <c r="F285">
        <v>333</v>
      </c>
      <c r="G285">
        <v>2.6640000000000001</v>
      </c>
      <c r="H285">
        <v>2.6640000000000001E-3</v>
      </c>
      <c r="I285">
        <v>220</v>
      </c>
      <c r="J285" t="s">
        <v>825</v>
      </c>
    </row>
    <row r="286" spans="1:10" x14ac:dyDescent="0.25">
      <c r="A286">
        <v>69556602</v>
      </c>
      <c r="B286" t="s">
        <v>403</v>
      </c>
      <c r="C286" t="s">
        <v>69</v>
      </c>
      <c r="D286" t="s">
        <v>69</v>
      </c>
      <c r="E286">
        <v>500</v>
      </c>
      <c r="F286">
        <v>2661</v>
      </c>
      <c r="G286">
        <v>5.3220000000000001</v>
      </c>
      <c r="H286">
        <v>5.3220000000000003E-3</v>
      </c>
      <c r="I286">
        <v>120</v>
      </c>
      <c r="J286" t="s">
        <v>825</v>
      </c>
    </row>
    <row r="287" spans="1:10" x14ac:dyDescent="0.25">
      <c r="A287">
        <v>69557443</v>
      </c>
      <c r="B287" t="s">
        <v>361</v>
      </c>
      <c r="C287" t="s">
        <v>69</v>
      </c>
      <c r="D287" t="s">
        <v>69</v>
      </c>
      <c r="E287">
        <v>500</v>
      </c>
      <c r="F287">
        <v>2661</v>
      </c>
      <c r="G287">
        <v>5.3220000000000001</v>
      </c>
      <c r="H287">
        <v>5.3220000000000003E-3</v>
      </c>
      <c r="I287">
        <v>120</v>
      </c>
      <c r="J287" t="s">
        <v>825</v>
      </c>
    </row>
    <row r="288" spans="1:10" x14ac:dyDescent="0.25">
      <c r="A288">
        <v>69586720</v>
      </c>
      <c r="B288" t="s">
        <v>366</v>
      </c>
      <c r="C288" t="s">
        <v>69</v>
      </c>
      <c r="D288" t="s">
        <v>69</v>
      </c>
      <c r="E288">
        <v>125</v>
      </c>
      <c r="F288">
        <v>333</v>
      </c>
      <c r="G288">
        <v>2.6640000000000001</v>
      </c>
      <c r="H288">
        <v>2.6640000000000001E-3</v>
      </c>
      <c r="I288">
        <v>220</v>
      </c>
      <c r="J288" t="s">
        <v>825</v>
      </c>
    </row>
    <row r="289" spans="1:10" x14ac:dyDescent="0.25">
      <c r="A289">
        <v>69629469</v>
      </c>
      <c r="B289" t="s">
        <v>747</v>
      </c>
      <c r="C289" t="s">
        <v>69</v>
      </c>
      <c r="D289" t="s">
        <v>69</v>
      </c>
      <c r="E289">
        <v>500</v>
      </c>
      <c r="F289">
        <v>2661</v>
      </c>
      <c r="G289">
        <v>5.3220000000000001</v>
      </c>
      <c r="H289">
        <v>5.3220000000000003E-3</v>
      </c>
      <c r="I289">
        <v>120</v>
      </c>
      <c r="J289" t="s">
        <v>825</v>
      </c>
    </row>
    <row r="290" spans="1:10" x14ac:dyDescent="0.25">
      <c r="A290">
        <v>69629477</v>
      </c>
      <c r="B290" t="s">
        <v>748</v>
      </c>
      <c r="C290" t="s">
        <v>69</v>
      </c>
      <c r="D290" t="s">
        <v>69</v>
      </c>
      <c r="E290">
        <v>1000</v>
      </c>
      <c r="F290">
        <v>5328</v>
      </c>
      <c r="G290">
        <v>5.3280000000000003</v>
      </c>
      <c r="H290">
        <v>5.3280000000000003E-3</v>
      </c>
      <c r="I290">
        <v>108</v>
      </c>
      <c r="J290" t="s">
        <v>825</v>
      </c>
    </row>
    <row r="291" spans="1:10" x14ac:dyDescent="0.25">
      <c r="A291">
        <v>69964646</v>
      </c>
      <c r="B291" t="s">
        <v>335</v>
      </c>
      <c r="C291" t="s">
        <v>69</v>
      </c>
      <c r="D291" t="s">
        <v>69</v>
      </c>
      <c r="E291">
        <v>25</v>
      </c>
      <c r="F291">
        <v>72</v>
      </c>
      <c r="G291">
        <v>2.88</v>
      </c>
      <c r="H291">
        <v>2.8799999999999997E-3</v>
      </c>
      <c r="I291">
        <v>180</v>
      </c>
      <c r="J291" t="s">
        <v>825</v>
      </c>
    </row>
    <row r="292" spans="1:10" x14ac:dyDescent="0.25">
      <c r="A292">
        <v>69964648</v>
      </c>
      <c r="B292" t="s">
        <v>382</v>
      </c>
      <c r="C292" t="s">
        <v>69</v>
      </c>
      <c r="D292" t="s">
        <v>69</v>
      </c>
      <c r="E292">
        <v>50</v>
      </c>
      <c r="F292">
        <v>267</v>
      </c>
      <c r="G292">
        <v>5.34</v>
      </c>
      <c r="H292">
        <v>5.3400000000000001E-3</v>
      </c>
      <c r="I292">
        <v>120</v>
      </c>
      <c r="J292" t="s">
        <v>825</v>
      </c>
    </row>
    <row r="293" spans="1:10" x14ac:dyDescent="0.25">
      <c r="A293">
        <v>69552657</v>
      </c>
      <c r="B293" t="s">
        <v>330</v>
      </c>
      <c r="C293" t="s">
        <v>69</v>
      </c>
      <c r="D293" t="s">
        <v>69</v>
      </c>
      <c r="E293">
        <v>500</v>
      </c>
      <c r="F293">
        <v>2661</v>
      </c>
      <c r="G293">
        <v>5.3220000000000001</v>
      </c>
      <c r="H293">
        <v>5.3220000000000003E-3</v>
      </c>
      <c r="I293">
        <v>108</v>
      </c>
      <c r="J293" t="s">
        <v>825</v>
      </c>
    </row>
    <row r="294" spans="1:10" x14ac:dyDescent="0.25">
      <c r="A294">
        <v>69629470</v>
      </c>
      <c r="B294" t="s">
        <v>532</v>
      </c>
      <c r="C294" t="s">
        <v>69</v>
      </c>
      <c r="D294" t="s">
        <v>69</v>
      </c>
      <c r="E294">
        <v>500</v>
      </c>
      <c r="F294">
        <v>2661</v>
      </c>
      <c r="G294">
        <v>5.3220000000000001</v>
      </c>
      <c r="H294">
        <v>5.3220000000000003E-3</v>
      </c>
      <c r="I294">
        <v>120</v>
      </c>
      <c r="J294" t="s">
        <v>825</v>
      </c>
    </row>
    <row r="295" spans="1:10" x14ac:dyDescent="0.25">
      <c r="A295">
        <v>69628686</v>
      </c>
      <c r="B295" t="s">
        <v>525</v>
      </c>
      <c r="C295" t="s">
        <v>69</v>
      </c>
      <c r="D295" t="s">
        <v>69</v>
      </c>
      <c r="E295">
        <v>500</v>
      </c>
      <c r="F295">
        <v>2661</v>
      </c>
      <c r="G295">
        <v>5.3220000000000001</v>
      </c>
      <c r="H295">
        <v>5.3220000000000003E-3</v>
      </c>
      <c r="I295">
        <v>120</v>
      </c>
      <c r="J295" t="s">
        <v>825</v>
      </c>
    </row>
    <row r="296" spans="1:10" x14ac:dyDescent="0.25">
      <c r="A296">
        <v>64399865</v>
      </c>
      <c r="B296" t="s">
        <v>622</v>
      </c>
      <c r="C296" t="s">
        <v>63</v>
      </c>
      <c r="D296" t="s">
        <v>63</v>
      </c>
      <c r="E296">
        <v>125</v>
      </c>
      <c r="F296">
        <v>532</v>
      </c>
      <c r="G296">
        <v>4.2560000000000002</v>
      </c>
      <c r="H296">
        <v>4.2560000000000002E-3</v>
      </c>
      <c r="I296">
        <v>154</v>
      </c>
      <c r="J296" t="s">
        <v>825</v>
      </c>
    </row>
    <row r="297" spans="1:10" x14ac:dyDescent="0.25">
      <c r="A297">
        <v>64786654</v>
      </c>
      <c r="B297" t="s">
        <v>634</v>
      </c>
      <c r="C297" t="s">
        <v>63</v>
      </c>
      <c r="D297" t="s">
        <v>63</v>
      </c>
      <c r="E297">
        <v>125</v>
      </c>
      <c r="F297">
        <v>487</v>
      </c>
      <c r="G297">
        <v>3.8959999999999999</v>
      </c>
      <c r="H297">
        <v>3.8959999999999997E-3</v>
      </c>
      <c r="I297">
        <v>154</v>
      </c>
      <c r="J297" t="s">
        <v>825</v>
      </c>
    </row>
    <row r="298" spans="1:10" x14ac:dyDescent="0.25">
      <c r="A298">
        <v>64786666</v>
      </c>
      <c r="B298" t="s">
        <v>635</v>
      </c>
      <c r="C298" t="s">
        <v>63</v>
      </c>
      <c r="D298" t="s">
        <v>63</v>
      </c>
      <c r="E298">
        <v>125</v>
      </c>
      <c r="F298">
        <v>532</v>
      </c>
      <c r="G298">
        <v>4.2560000000000002</v>
      </c>
      <c r="H298">
        <v>4.2560000000000002E-3</v>
      </c>
      <c r="I298">
        <v>154</v>
      </c>
      <c r="J298" t="s">
        <v>825</v>
      </c>
    </row>
    <row r="299" spans="1:10" x14ac:dyDescent="0.25">
      <c r="A299">
        <v>64789262</v>
      </c>
      <c r="B299" t="s">
        <v>637</v>
      </c>
      <c r="C299" t="s">
        <v>63</v>
      </c>
      <c r="D299" t="s">
        <v>63</v>
      </c>
      <c r="E299">
        <v>125</v>
      </c>
      <c r="F299">
        <v>354</v>
      </c>
      <c r="G299">
        <v>2.8319999999999999</v>
      </c>
      <c r="H299">
        <v>2.8319999999999999E-3</v>
      </c>
      <c r="I299">
        <v>225</v>
      </c>
      <c r="J299" t="s">
        <v>825</v>
      </c>
    </row>
    <row r="300" spans="1:10" x14ac:dyDescent="0.25">
      <c r="A300">
        <v>64795394</v>
      </c>
      <c r="B300" t="s">
        <v>240</v>
      </c>
      <c r="C300" t="s">
        <v>63</v>
      </c>
      <c r="D300" t="s">
        <v>63</v>
      </c>
      <c r="E300">
        <v>125</v>
      </c>
      <c r="F300">
        <v>354</v>
      </c>
      <c r="G300">
        <v>2.8319999999999999</v>
      </c>
      <c r="H300">
        <v>2.8319999999999999E-3</v>
      </c>
      <c r="I300">
        <v>225</v>
      </c>
      <c r="J300" t="s">
        <v>825</v>
      </c>
    </row>
    <row r="301" spans="1:10" x14ac:dyDescent="0.25">
      <c r="A301">
        <v>64849454</v>
      </c>
      <c r="B301" t="s">
        <v>642</v>
      </c>
      <c r="C301" t="s">
        <v>63</v>
      </c>
      <c r="D301" t="s">
        <v>63</v>
      </c>
      <c r="E301">
        <v>125</v>
      </c>
      <c r="F301">
        <v>354</v>
      </c>
      <c r="G301">
        <v>2.8319999999999999</v>
      </c>
      <c r="H301">
        <v>2.8319999999999999E-3</v>
      </c>
      <c r="I301">
        <v>195</v>
      </c>
      <c r="J301" t="s">
        <v>825</v>
      </c>
    </row>
    <row r="302" spans="1:10" x14ac:dyDescent="0.25">
      <c r="A302">
        <v>65279190</v>
      </c>
      <c r="B302" t="s">
        <v>669</v>
      </c>
      <c r="C302" t="s">
        <v>63</v>
      </c>
      <c r="D302" t="s">
        <v>63</v>
      </c>
      <c r="E302">
        <v>125</v>
      </c>
      <c r="F302">
        <v>339</v>
      </c>
      <c r="G302">
        <v>2.7120000000000002</v>
      </c>
      <c r="H302">
        <v>2.712E-3</v>
      </c>
      <c r="I302">
        <v>210</v>
      </c>
      <c r="J302" t="s">
        <v>825</v>
      </c>
    </row>
    <row r="303" spans="1:10" x14ac:dyDescent="0.25">
      <c r="A303">
        <v>68709181</v>
      </c>
      <c r="B303" t="s">
        <v>635</v>
      </c>
      <c r="C303" t="s">
        <v>63</v>
      </c>
      <c r="D303" t="s">
        <v>63</v>
      </c>
      <c r="E303">
        <v>125</v>
      </c>
      <c r="F303">
        <v>532</v>
      </c>
      <c r="G303">
        <v>4.2560000000000002</v>
      </c>
      <c r="H303">
        <v>4.2560000000000002E-3</v>
      </c>
      <c r="I303">
        <v>154</v>
      </c>
      <c r="J303" t="s">
        <v>825</v>
      </c>
    </row>
    <row r="304" spans="1:10" x14ac:dyDescent="0.25">
      <c r="A304">
        <v>68726871</v>
      </c>
      <c r="B304" t="s">
        <v>689</v>
      </c>
      <c r="C304" t="s">
        <v>63</v>
      </c>
      <c r="D304" t="s">
        <v>63</v>
      </c>
      <c r="E304">
        <v>125</v>
      </c>
      <c r="F304">
        <v>354</v>
      </c>
      <c r="G304">
        <v>2.8319999999999999</v>
      </c>
      <c r="H304">
        <v>2.8319999999999999E-3</v>
      </c>
      <c r="I304">
        <v>225</v>
      </c>
      <c r="J304" t="s">
        <v>825</v>
      </c>
    </row>
    <row r="305" spans="1:10" x14ac:dyDescent="0.25">
      <c r="A305">
        <v>68741714</v>
      </c>
      <c r="B305" t="s">
        <v>692</v>
      </c>
      <c r="C305" t="s">
        <v>63</v>
      </c>
      <c r="D305" t="s">
        <v>63</v>
      </c>
      <c r="E305">
        <v>125</v>
      </c>
      <c r="F305">
        <v>354</v>
      </c>
      <c r="G305">
        <v>2.8319999999999999</v>
      </c>
      <c r="H305">
        <v>2.8319999999999999E-3</v>
      </c>
      <c r="I305">
        <v>225</v>
      </c>
      <c r="J305" t="s">
        <v>825</v>
      </c>
    </row>
    <row r="306" spans="1:10" x14ac:dyDescent="0.25">
      <c r="A306">
        <v>68741742</v>
      </c>
      <c r="B306" t="s">
        <v>693</v>
      </c>
      <c r="C306" t="s">
        <v>63</v>
      </c>
      <c r="D306" t="s">
        <v>63</v>
      </c>
      <c r="E306">
        <v>125</v>
      </c>
      <c r="F306">
        <v>532</v>
      </c>
      <c r="G306">
        <v>4.2560000000000002</v>
      </c>
      <c r="H306">
        <v>4.2560000000000002E-3</v>
      </c>
      <c r="I306">
        <v>154</v>
      </c>
      <c r="J306" t="s">
        <v>825</v>
      </c>
    </row>
    <row r="307" spans="1:10" x14ac:dyDescent="0.25">
      <c r="A307">
        <v>68741745</v>
      </c>
      <c r="B307" t="s">
        <v>694</v>
      </c>
      <c r="C307" t="s">
        <v>63</v>
      </c>
      <c r="D307" t="s">
        <v>63</v>
      </c>
      <c r="E307">
        <v>125</v>
      </c>
      <c r="F307">
        <v>354</v>
      </c>
      <c r="G307">
        <v>2.8319999999999999</v>
      </c>
      <c r="H307">
        <v>2.8319999999999999E-3</v>
      </c>
      <c r="I307">
        <v>225</v>
      </c>
      <c r="J307" t="s">
        <v>825</v>
      </c>
    </row>
    <row r="308" spans="1:10" x14ac:dyDescent="0.25">
      <c r="A308">
        <v>69551489</v>
      </c>
      <c r="B308" t="s">
        <v>739</v>
      </c>
      <c r="C308" t="s">
        <v>63</v>
      </c>
      <c r="D308" t="s">
        <v>63</v>
      </c>
      <c r="E308">
        <v>125</v>
      </c>
      <c r="F308">
        <v>487</v>
      </c>
      <c r="G308">
        <v>3.8959999999999999</v>
      </c>
      <c r="H308">
        <v>3.8959999999999997E-3</v>
      </c>
      <c r="I308">
        <v>154</v>
      </c>
      <c r="J308" t="s">
        <v>825</v>
      </c>
    </row>
    <row r="309" spans="1:10" x14ac:dyDescent="0.25">
      <c r="A309">
        <v>69671652</v>
      </c>
      <c r="B309" t="s">
        <v>749</v>
      </c>
      <c r="C309" t="s">
        <v>63</v>
      </c>
      <c r="D309" t="s">
        <v>63</v>
      </c>
      <c r="E309">
        <v>125</v>
      </c>
      <c r="F309">
        <v>354</v>
      </c>
      <c r="G309">
        <v>2.8319999999999999</v>
      </c>
      <c r="H309">
        <v>2.8319999999999999E-3</v>
      </c>
      <c r="I309">
        <v>225</v>
      </c>
      <c r="J309" t="s">
        <v>825</v>
      </c>
    </row>
    <row r="310" spans="1:10" x14ac:dyDescent="0.25">
      <c r="A310">
        <v>69700048</v>
      </c>
      <c r="B310" t="s">
        <v>751</v>
      </c>
      <c r="C310" t="s">
        <v>63</v>
      </c>
      <c r="D310" t="s">
        <v>63</v>
      </c>
      <c r="E310">
        <v>125</v>
      </c>
      <c r="F310">
        <v>342</v>
      </c>
      <c r="G310">
        <v>2.7360000000000002</v>
      </c>
      <c r="H310">
        <v>2.7360000000000002E-3</v>
      </c>
      <c r="I310">
        <v>225</v>
      </c>
      <c r="J310" t="s">
        <v>825</v>
      </c>
    </row>
    <row r="311" spans="1:10" x14ac:dyDescent="0.25">
      <c r="A311">
        <v>69983234</v>
      </c>
      <c r="B311" t="s">
        <v>186</v>
      </c>
      <c r="C311" t="s">
        <v>63</v>
      </c>
      <c r="D311" t="s">
        <v>63</v>
      </c>
      <c r="E311">
        <v>125</v>
      </c>
      <c r="F311">
        <v>488</v>
      </c>
      <c r="G311">
        <v>3.9039999999999999</v>
      </c>
      <c r="H311">
        <v>3.9039999999999999E-3</v>
      </c>
      <c r="I311">
        <v>154</v>
      </c>
      <c r="J311" t="s">
        <v>825</v>
      </c>
    </row>
    <row r="312" spans="1:10" x14ac:dyDescent="0.25">
      <c r="A312">
        <v>69983248</v>
      </c>
      <c r="B312" t="s">
        <v>759</v>
      </c>
      <c r="C312" t="s">
        <v>63</v>
      </c>
      <c r="D312" t="s">
        <v>63</v>
      </c>
      <c r="E312">
        <v>125</v>
      </c>
      <c r="F312">
        <v>354</v>
      </c>
      <c r="G312">
        <v>2.8319999999999999</v>
      </c>
      <c r="H312">
        <v>2.8319999999999999E-3</v>
      </c>
      <c r="I312">
        <v>225</v>
      </c>
      <c r="J312" t="s">
        <v>825</v>
      </c>
    </row>
    <row r="313" spans="1:10" x14ac:dyDescent="0.25">
      <c r="A313">
        <v>64789261</v>
      </c>
      <c r="B313" t="s">
        <v>636</v>
      </c>
      <c r="C313" t="s">
        <v>63</v>
      </c>
      <c r="D313" t="s">
        <v>63</v>
      </c>
      <c r="E313">
        <v>125</v>
      </c>
      <c r="F313">
        <v>354</v>
      </c>
      <c r="G313">
        <v>2.8319999999999999</v>
      </c>
      <c r="H313">
        <v>2.8319999999999999E-3</v>
      </c>
      <c r="I313">
        <v>225</v>
      </c>
      <c r="J313" t="s">
        <v>825</v>
      </c>
    </row>
    <row r="314" spans="1:10" x14ac:dyDescent="0.25">
      <c r="A314">
        <v>62698497</v>
      </c>
      <c r="B314" t="s">
        <v>365</v>
      </c>
      <c r="C314" t="s">
        <v>63</v>
      </c>
      <c r="D314" t="s">
        <v>63</v>
      </c>
      <c r="E314">
        <v>250</v>
      </c>
      <c r="F314">
        <v>683</v>
      </c>
      <c r="G314">
        <v>2.7320000000000002</v>
      </c>
      <c r="H314">
        <v>2.7320000000000001E-3</v>
      </c>
      <c r="I314">
        <v>120</v>
      </c>
      <c r="J314" t="s">
        <v>825</v>
      </c>
    </row>
    <row r="315" spans="1:10" x14ac:dyDescent="0.25">
      <c r="A315">
        <v>68738612</v>
      </c>
      <c r="B315" t="s">
        <v>507</v>
      </c>
      <c r="C315" t="s">
        <v>91</v>
      </c>
      <c r="D315" t="s">
        <v>68</v>
      </c>
      <c r="E315">
        <v>25</v>
      </c>
      <c r="F315">
        <v>66</v>
      </c>
      <c r="G315">
        <v>2.64</v>
      </c>
      <c r="H315">
        <v>2.64E-3</v>
      </c>
      <c r="I315">
        <v>340</v>
      </c>
      <c r="J315" t="s">
        <v>825</v>
      </c>
    </row>
    <row r="316" spans="1:10" x14ac:dyDescent="0.25">
      <c r="A316">
        <v>68738613</v>
      </c>
      <c r="B316" t="s">
        <v>497</v>
      </c>
      <c r="C316" t="s">
        <v>91</v>
      </c>
      <c r="D316" t="s">
        <v>68</v>
      </c>
      <c r="E316">
        <v>25</v>
      </c>
      <c r="F316">
        <v>66</v>
      </c>
      <c r="G316">
        <v>2.64</v>
      </c>
      <c r="H316">
        <v>2.64E-3</v>
      </c>
      <c r="I316">
        <v>340</v>
      </c>
      <c r="J316" t="s">
        <v>825</v>
      </c>
    </row>
    <row r="317" spans="1:10" x14ac:dyDescent="0.25">
      <c r="A317">
        <v>62694914</v>
      </c>
      <c r="B317" t="s">
        <v>583</v>
      </c>
      <c r="C317" t="s">
        <v>60</v>
      </c>
      <c r="D317" t="s">
        <v>60</v>
      </c>
      <c r="E317">
        <v>25</v>
      </c>
      <c r="F317">
        <v>27</v>
      </c>
      <c r="G317">
        <v>1.08</v>
      </c>
      <c r="H317">
        <v>1.08E-3</v>
      </c>
      <c r="I317">
        <v>493</v>
      </c>
      <c r="J317" t="s">
        <v>825</v>
      </c>
    </row>
    <row r="318" spans="1:10" x14ac:dyDescent="0.25">
      <c r="A318">
        <v>62712055</v>
      </c>
      <c r="B318" t="s">
        <v>588</v>
      </c>
      <c r="C318" t="s">
        <v>60</v>
      </c>
      <c r="D318" t="s">
        <v>60</v>
      </c>
      <c r="E318">
        <v>25</v>
      </c>
      <c r="F318">
        <v>54</v>
      </c>
      <c r="G318">
        <v>2.16</v>
      </c>
      <c r="H318">
        <v>2.16E-3</v>
      </c>
      <c r="I318">
        <v>210</v>
      </c>
      <c r="J318" t="s">
        <v>825</v>
      </c>
    </row>
    <row r="319" spans="1:10" x14ac:dyDescent="0.25">
      <c r="A319">
        <v>64330596</v>
      </c>
      <c r="B319" t="s">
        <v>597</v>
      </c>
      <c r="C319" t="s">
        <v>60</v>
      </c>
      <c r="D319" t="s">
        <v>60</v>
      </c>
      <c r="E319">
        <v>50</v>
      </c>
      <c r="F319">
        <v>99</v>
      </c>
      <c r="G319">
        <v>1.98</v>
      </c>
      <c r="H319">
        <v>1.98E-3</v>
      </c>
      <c r="I319">
        <v>176</v>
      </c>
      <c r="J319" t="s">
        <v>825</v>
      </c>
    </row>
    <row r="320" spans="1:10" x14ac:dyDescent="0.25">
      <c r="A320">
        <v>64330611</v>
      </c>
      <c r="B320" t="s">
        <v>598</v>
      </c>
      <c r="C320" t="s">
        <v>60</v>
      </c>
      <c r="D320" t="s">
        <v>60</v>
      </c>
      <c r="E320">
        <v>25</v>
      </c>
      <c r="F320">
        <v>54</v>
      </c>
      <c r="G320">
        <v>2.16</v>
      </c>
      <c r="H320">
        <v>2.16E-3</v>
      </c>
      <c r="I320">
        <v>210</v>
      </c>
      <c r="J320" t="s">
        <v>825</v>
      </c>
    </row>
    <row r="321" spans="1:10" x14ac:dyDescent="0.25">
      <c r="A321">
        <v>64330612</v>
      </c>
      <c r="B321" t="s">
        <v>599</v>
      </c>
      <c r="C321" t="s">
        <v>60</v>
      </c>
      <c r="D321" t="s">
        <v>60</v>
      </c>
      <c r="E321">
        <v>25</v>
      </c>
      <c r="F321">
        <v>81</v>
      </c>
      <c r="G321">
        <v>3.24</v>
      </c>
      <c r="H321">
        <v>3.2400000000000003E-3</v>
      </c>
      <c r="I321">
        <v>143</v>
      </c>
      <c r="J321" t="s">
        <v>825</v>
      </c>
    </row>
    <row r="322" spans="1:10" x14ac:dyDescent="0.25">
      <c r="A322">
        <v>64331550</v>
      </c>
      <c r="B322" t="s">
        <v>600</v>
      </c>
      <c r="C322" t="s">
        <v>60</v>
      </c>
      <c r="D322" t="s">
        <v>60</v>
      </c>
      <c r="E322">
        <v>25</v>
      </c>
      <c r="F322">
        <v>27</v>
      </c>
      <c r="G322">
        <v>1.08</v>
      </c>
      <c r="H322">
        <v>1.08E-3</v>
      </c>
      <c r="I322">
        <v>493</v>
      </c>
      <c r="J322" t="s">
        <v>825</v>
      </c>
    </row>
    <row r="323" spans="1:10" x14ac:dyDescent="0.25">
      <c r="A323">
        <v>64360314</v>
      </c>
      <c r="B323" t="s">
        <v>267</v>
      </c>
      <c r="C323" t="s">
        <v>60</v>
      </c>
      <c r="D323" t="s">
        <v>60</v>
      </c>
      <c r="E323">
        <v>125</v>
      </c>
      <c r="F323">
        <v>354</v>
      </c>
      <c r="G323">
        <v>2.8319999999999999</v>
      </c>
      <c r="H323">
        <v>2.8319999999999999E-3</v>
      </c>
      <c r="I323">
        <v>195</v>
      </c>
      <c r="J323" t="s">
        <v>825</v>
      </c>
    </row>
    <row r="324" spans="1:10" x14ac:dyDescent="0.25">
      <c r="A324">
        <v>64393719</v>
      </c>
      <c r="B324" t="s">
        <v>317</v>
      </c>
      <c r="C324" t="s">
        <v>60</v>
      </c>
      <c r="D324" t="s">
        <v>60</v>
      </c>
      <c r="E324">
        <v>125</v>
      </c>
      <c r="F324">
        <v>532</v>
      </c>
      <c r="G324">
        <v>4.2560000000000002</v>
      </c>
      <c r="H324">
        <v>4.2560000000000002E-3</v>
      </c>
      <c r="I324">
        <v>143</v>
      </c>
      <c r="J324" t="s">
        <v>825</v>
      </c>
    </row>
    <row r="325" spans="1:10" x14ac:dyDescent="0.25">
      <c r="A325">
        <v>64393721</v>
      </c>
      <c r="B325" t="s">
        <v>347</v>
      </c>
      <c r="C325" t="s">
        <v>60</v>
      </c>
      <c r="D325" t="s">
        <v>60</v>
      </c>
      <c r="E325">
        <v>50</v>
      </c>
      <c r="F325">
        <v>99</v>
      </c>
      <c r="G325">
        <v>1.98</v>
      </c>
      <c r="H325">
        <v>1.98E-3</v>
      </c>
      <c r="I325">
        <v>176</v>
      </c>
      <c r="J325" t="s">
        <v>825</v>
      </c>
    </row>
    <row r="326" spans="1:10" x14ac:dyDescent="0.25">
      <c r="A326">
        <v>64393722</v>
      </c>
      <c r="B326" t="s">
        <v>619</v>
      </c>
      <c r="C326" t="s">
        <v>60</v>
      </c>
      <c r="D326" t="s">
        <v>60</v>
      </c>
      <c r="E326">
        <v>25</v>
      </c>
      <c r="F326">
        <v>54</v>
      </c>
      <c r="G326">
        <v>2.16</v>
      </c>
      <c r="H326">
        <v>2.16E-3</v>
      </c>
      <c r="I326">
        <v>210</v>
      </c>
      <c r="J326" t="s">
        <v>825</v>
      </c>
    </row>
    <row r="327" spans="1:10" x14ac:dyDescent="0.25">
      <c r="A327">
        <v>64393723</v>
      </c>
      <c r="B327" t="s">
        <v>620</v>
      </c>
      <c r="C327" t="s">
        <v>60</v>
      </c>
      <c r="D327" t="s">
        <v>60</v>
      </c>
      <c r="E327">
        <v>25</v>
      </c>
      <c r="F327">
        <v>54</v>
      </c>
      <c r="G327">
        <v>2.16</v>
      </c>
      <c r="H327">
        <v>2.16E-3</v>
      </c>
      <c r="I327">
        <v>210</v>
      </c>
      <c r="J327" t="s">
        <v>825</v>
      </c>
    </row>
    <row r="328" spans="1:10" x14ac:dyDescent="0.25">
      <c r="A328">
        <v>64396550</v>
      </c>
      <c r="B328" t="s">
        <v>204</v>
      </c>
      <c r="C328" t="s">
        <v>60</v>
      </c>
      <c r="D328" t="s">
        <v>60</v>
      </c>
      <c r="E328">
        <v>25</v>
      </c>
      <c r="F328">
        <v>27</v>
      </c>
      <c r="G328">
        <v>1.08</v>
      </c>
      <c r="H328">
        <v>1.08E-3</v>
      </c>
      <c r="I328">
        <v>493</v>
      </c>
      <c r="J328" t="s">
        <v>825</v>
      </c>
    </row>
    <row r="329" spans="1:10" x14ac:dyDescent="0.25">
      <c r="A329">
        <v>64782365</v>
      </c>
      <c r="B329" t="s">
        <v>633</v>
      </c>
      <c r="C329" t="s">
        <v>60</v>
      </c>
      <c r="D329" t="s">
        <v>60</v>
      </c>
      <c r="E329">
        <v>25</v>
      </c>
      <c r="F329">
        <v>48</v>
      </c>
      <c r="G329">
        <v>1.92</v>
      </c>
      <c r="H329">
        <v>1.9199999999999998E-3</v>
      </c>
      <c r="I329">
        <v>210</v>
      </c>
      <c r="J329" t="s">
        <v>825</v>
      </c>
    </row>
    <row r="330" spans="1:10" x14ac:dyDescent="0.25">
      <c r="A330">
        <v>64903296</v>
      </c>
      <c r="B330" t="s">
        <v>648</v>
      </c>
      <c r="C330" t="s">
        <v>60</v>
      </c>
      <c r="D330" t="s">
        <v>60</v>
      </c>
      <c r="E330">
        <v>50</v>
      </c>
      <c r="F330">
        <v>99</v>
      </c>
      <c r="G330">
        <v>1.98</v>
      </c>
      <c r="H330">
        <v>1.98E-3</v>
      </c>
      <c r="I330">
        <v>162</v>
      </c>
      <c r="J330" t="s">
        <v>825</v>
      </c>
    </row>
    <row r="331" spans="1:10" x14ac:dyDescent="0.25">
      <c r="A331">
        <v>64979407</v>
      </c>
      <c r="B331" t="s">
        <v>556</v>
      </c>
      <c r="C331" t="s">
        <v>60</v>
      </c>
      <c r="D331" t="s">
        <v>60</v>
      </c>
      <c r="E331">
        <v>125</v>
      </c>
      <c r="F331">
        <v>532</v>
      </c>
      <c r="G331">
        <v>4.2560000000000002</v>
      </c>
      <c r="H331">
        <v>4.2560000000000002E-3</v>
      </c>
      <c r="I331">
        <v>143</v>
      </c>
      <c r="J331" t="s">
        <v>825</v>
      </c>
    </row>
    <row r="332" spans="1:10" x14ac:dyDescent="0.25">
      <c r="A332">
        <v>68410353</v>
      </c>
      <c r="B332" t="s">
        <v>331</v>
      </c>
      <c r="C332" t="s">
        <v>60</v>
      </c>
      <c r="D332" t="s">
        <v>60</v>
      </c>
      <c r="E332">
        <v>50</v>
      </c>
      <c r="F332">
        <v>99</v>
      </c>
      <c r="G332">
        <v>1.98</v>
      </c>
      <c r="H332">
        <v>1.98E-3</v>
      </c>
      <c r="I332">
        <v>176</v>
      </c>
      <c r="J332" t="s">
        <v>825</v>
      </c>
    </row>
    <row r="333" spans="1:10" x14ac:dyDescent="0.25">
      <c r="A333">
        <v>68426523</v>
      </c>
      <c r="B333" t="s">
        <v>679</v>
      </c>
      <c r="C333" t="s">
        <v>60</v>
      </c>
      <c r="D333" t="s">
        <v>60</v>
      </c>
      <c r="E333">
        <v>25</v>
      </c>
      <c r="F333">
        <v>27</v>
      </c>
      <c r="G333">
        <v>1.08</v>
      </c>
      <c r="H333">
        <v>1.08E-3</v>
      </c>
      <c r="I333">
        <v>493</v>
      </c>
      <c r="J333" t="s">
        <v>825</v>
      </c>
    </row>
    <row r="334" spans="1:10" x14ac:dyDescent="0.25">
      <c r="A334">
        <v>68829292</v>
      </c>
      <c r="B334" t="s">
        <v>707</v>
      </c>
      <c r="C334" t="s">
        <v>60</v>
      </c>
      <c r="D334" t="s">
        <v>60</v>
      </c>
      <c r="E334">
        <v>1000</v>
      </c>
      <c r="F334">
        <v>1080</v>
      </c>
      <c r="G334">
        <v>1.08</v>
      </c>
      <c r="H334">
        <v>1.08E-3</v>
      </c>
      <c r="I334">
        <v>493</v>
      </c>
      <c r="J334" t="s">
        <v>825</v>
      </c>
    </row>
    <row r="335" spans="1:10" x14ac:dyDescent="0.25">
      <c r="A335">
        <v>68927903</v>
      </c>
      <c r="B335" t="s">
        <v>736</v>
      </c>
      <c r="C335" t="s">
        <v>60</v>
      </c>
      <c r="D335" t="s">
        <v>60</v>
      </c>
      <c r="E335">
        <v>1000</v>
      </c>
      <c r="F335">
        <v>1980</v>
      </c>
      <c r="G335">
        <v>1.98</v>
      </c>
      <c r="H335">
        <v>1.98E-3</v>
      </c>
      <c r="I335">
        <v>160</v>
      </c>
      <c r="J335" t="s">
        <v>825</v>
      </c>
    </row>
    <row r="336" spans="1:10" x14ac:dyDescent="0.25">
      <c r="A336">
        <v>69571484</v>
      </c>
      <c r="B336" t="s">
        <v>743</v>
      </c>
      <c r="C336" t="s">
        <v>60</v>
      </c>
      <c r="D336" t="s">
        <v>60</v>
      </c>
      <c r="E336">
        <v>25</v>
      </c>
      <c r="F336">
        <v>27</v>
      </c>
      <c r="G336">
        <v>1.08</v>
      </c>
      <c r="H336">
        <v>1.08E-3</v>
      </c>
      <c r="I336">
        <v>493</v>
      </c>
      <c r="J336" t="s">
        <v>825</v>
      </c>
    </row>
    <row r="337" spans="1:10" x14ac:dyDescent="0.25">
      <c r="A337">
        <v>69572658</v>
      </c>
      <c r="B337" t="s">
        <v>744</v>
      </c>
      <c r="C337" t="s">
        <v>60</v>
      </c>
      <c r="D337" t="s">
        <v>60</v>
      </c>
      <c r="E337">
        <v>25</v>
      </c>
      <c r="F337">
        <v>54</v>
      </c>
      <c r="G337">
        <v>2.16</v>
      </c>
      <c r="H337">
        <v>2.16E-3</v>
      </c>
      <c r="I337">
        <v>210</v>
      </c>
      <c r="J337" t="s">
        <v>825</v>
      </c>
    </row>
    <row r="338" spans="1:10" x14ac:dyDescent="0.25">
      <c r="A338">
        <v>69577493</v>
      </c>
      <c r="B338" t="s">
        <v>343</v>
      </c>
      <c r="C338" t="s">
        <v>60</v>
      </c>
      <c r="D338" t="s">
        <v>60</v>
      </c>
      <c r="E338">
        <v>25</v>
      </c>
      <c r="F338">
        <v>51</v>
      </c>
      <c r="G338">
        <v>2.04</v>
      </c>
      <c r="H338">
        <v>2.0400000000000001E-3</v>
      </c>
      <c r="I338">
        <v>210</v>
      </c>
      <c r="J338" t="s">
        <v>825</v>
      </c>
    </row>
    <row r="339" spans="1:10" x14ac:dyDescent="0.25">
      <c r="A339">
        <v>69586716</v>
      </c>
      <c r="B339" t="s">
        <v>383</v>
      </c>
      <c r="C339" t="s">
        <v>60</v>
      </c>
      <c r="D339" t="s">
        <v>60</v>
      </c>
      <c r="E339">
        <v>25</v>
      </c>
      <c r="F339">
        <v>51</v>
      </c>
      <c r="G339">
        <v>2.04</v>
      </c>
      <c r="H339">
        <v>2.0400000000000001E-3</v>
      </c>
      <c r="I339">
        <v>210</v>
      </c>
      <c r="J339" t="s">
        <v>825</v>
      </c>
    </row>
    <row r="340" spans="1:10" x14ac:dyDescent="0.25">
      <c r="A340">
        <v>69591655</v>
      </c>
      <c r="B340" t="s">
        <v>194</v>
      </c>
      <c r="C340" t="s">
        <v>60</v>
      </c>
      <c r="D340" t="s">
        <v>60</v>
      </c>
      <c r="E340">
        <v>125</v>
      </c>
      <c r="F340">
        <v>532</v>
      </c>
      <c r="G340">
        <v>4.2560000000000002</v>
      </c>
      <c r="H340">
        <v>4.2560000000000002E-3</v>
      </c>
      <c r="I340">
        <v>143</v>
      </c>
      <c r="J340" t="s">
        <v>825</v>
      </c>
    </row>
    <row r="341" spans="1:10" x14ac:dyDescent="0.25">
      <c r="A341">
        <v>69591665</v>
      </c>
      <c r="B341" t="s">
        <v>185</v>
      </c>
      <c r="C341" t="s">
        <v>60</v>
      </c>
      <c r="D341" t="s">
        <v>60</v>
      </c>
      <c r="E341">
        <v>125</v>
      </c>
      <c r="F341">
        <v>532</v>
      </c>
      <c r="G341">
        <v>4.2560000000000002</v>
      </c>
      <c r="H341">
        <v>4.2560000000000002E-3</v>
      </c>
      <c r="I341">
        <v>143</v>
      </c>
      <c r="J341" t="s">
        <v>825</v>
      </c>
    </row>
    <row r="342" spans="1:10" x14ac:dyDescent="0.25">
      <c r="A342">
        <v>69591667</v>
      </c>
      <c r="B342" t="s">
        <v>173</v>
      </c>
      <c r="C342" t="s">
        <v>60</v>
      </c>
      <c r="D342" t="s">
        <v>60</v>
      </c>
      <c r="E342">
        <v>125</v>
      </c>
      <c r="F342">
        <v>532</v>
      </c>
      <c r="G342">
        <v>4.2560000000000002</v>
      </c>
      <c r="H342">
        <v>4.2560000000000002E-3</v>
      </c>
      <c r="I342">
        <v>143</v>
      </c>
      <c r="J342" t="s">
        <v>825</v>
      </c>
    </row>
    <row r="343" spans="1:10" x14ac:dyDescent="0.25">
      <c r="A343">
        <v>69673010</v>
      </c>
      <c r="B343" t="s">
        <v>381</v>
      </c>
      <c r="C343" t="s">
        <v>60</v>
      </c>
      <c r="D343" t="s">
        <v>60</v>
      </c>
      <c r="E343">
        <v>25</v>
      </c>
      <c r="F343">
        <v>81</v>
      </c>
      <c r="G343">
        <v>3.24</v>
      </c>
      <c r="H343">
        <v>3.2400000000000003E-3</v>
      </c>
      <c r="I343">
        <v>143</v>
      </c>
      <c r="J343" t="s">
        <v>825</v>
      </c>
    </row>
    <row r="344" spans="1:10" x14ac:dyDescent="0.25">
      <c r="A344">
        <v>69690941</v>
      </c>
      <c r="B344" t="s">
        <v>750</v>
      </c>
      <c r="C344" t="s">
        <v>60</v>
      </c>
      <c r="D344" t="s">
        <v>60</v>
      </c>
      <c r="E344">
        <v>50</v>
      </c>
      <c r="F344">
        <v>99</v>
      </c>
      <c r="G344">
        <v>1.98</v>
      </c>
      <c r="H344">
        <v>1.98E-3</v>
      </c>
      <c r="I344">
        <v>176</v>
      </c>
      <c r="J344" t="s">
        <v>825</v>
      </c>
    </row>
    <row r="345" spans="1:10" x14ac:dyDescent="0.25">
      <c r="A345">
        <v>69717801</v>
      </c>
      <c r="B345" t="s">
        <v>173</v>
      </c>
      <c r="C345" t="s">
        <v>60</v>
      </c>
      <c r="D345" t="s">
        <v>60</v>
      </c>
      <c r="E345">
        <v>125</v>
      </c>
      <c r="F345">
        <v>532</v>
      </c>
      <c r="G345">
        <v>4.2560000000000002</v>
      </c>
      <c r="H345">
        <v>4.2560000000000002E-3</v>
      </c>
      <c r="I345">
        <v>143</v>
      </c>
      <c r="J345" t="s">
        <v>825</v>
      </c>
    </row>
    <row r="346" spans="1:10" x14ac:dyDescent="0.25">
      <c r="A346">
        <v>69717802</v>
      </c>
      <c r="B346" t="s">
        <v>185</v>
      </c>
      <c r="C346" t="s">
        <v>60</v>
      </c>
      <c r="D346" t="s">
        <v>60</v>
      </c>
      <c r="E346">
        <v>125</v>
      </c>
      <c r="F346">
        <v>532</v>
      </c>
      <c r="G346">
        <v>4.2560000000000002</v>
      </c>
      <c r="H346">
        <v>4.2560000000000002E-3</v>
      </c>
      <c r="I346">
        <v>143</v>
      </c>
      <c r="J346" t="s">
        <v>825</v>
      </c>
    </row>
    <row r="347" spans="1:10" x14ac:dyDescent="0.25">
      <c r="A347">
        <v>69717803</v>
      </c>
      <c r="B347" t="s">
        <v>194</v>
      </c>
      <c r="C347" t="s">
        <v>60</v>
      </c>
      <c r="D347" t="s">
        <v>60</v>
      </c>
      <c r="E347">
        <v>125</v>
      </c>
      <c r="F347">
        <v>532</v>
      </c>
      <c r="G347">
        <v>4.2560000000000002</v>
      </c>
      <c r="H347">
        <v>4.2560000000000002E-3</v>
      </c>
      <c r="I347">
        <v>143</v>
      </c>
      <c r="J347" t="s">
        <v>825</v>
      </c>
    </row>
    <row r="348" spans="1:10" x14ac:dyDescent="0.25">
      <c r="A348">
        <v>69797468</v>
      </c>
      <c r="B348" t="s">
        <v>214</v>
      </c>
      <c r="C348" t="s">
        <v>60</v>
      </c>
      <c r="D348" t="s">
        <v>60</v>
      </c>
      <c r="E348">
        <v>125</v>
      </c>
      <c r="F348">
        <v>532</v>
      </c>
      <c r="G348">
        <v>4.2560000000000002</v>
      </c>
      <c r="H348">
        <v>4.2560000000000002E-3</v>
      </c>
      <c r="I348">
        <v>143</v>
      </c>
      <c r="J348" t="s">
        <v>825</v>
      </c>
    </row>
    <row r="349" spans="1:10" x14ac:dyDescent="0.25">
      <c r="A349">
        <v>69970070</v>
      </c>
      <c r="B349" t="s">
        <v>347</v>
      </c>
      <c r="C349" t="s">
        <v>60</v>
      </c>
      <c r="D349" t="s">
        <v>60</v>
      </c>
      <c r="E349">
        <v>50</v>
      </c>
      <c r="F349">
        <v>99</v>
      </c>
      <c r="G349">
        <v>1.98</v>
      </c>
      <c r="H349">
        <v>1.98E-3</v>
      </c>
      <c r="I349">
        <v>176</v>
      </c>
      <c r="J349" t="s">
        <v>825</v>
      </c>
    </row>
    <row r="350" spans="1:10" x14ac:dyDescent="0.25">
      <c r="A350">
        <v>69988931</v>
      </c>
      <c r="B350" t="s">
        <v>648</v>
      </c>
      <c r="C350" t="s">
        <v>60</v>
      </c>
      <c r="D350" t="s">
        <v>60</v>
      </c>
      <c r="E350">
        <v>50</v>
      </c>
      <c r="F350">
        <v>99</v>
      </c>
      <c r="G350">
        <v>1.98</v>
      </c>
      <c r="H350">
        <v>1.98E-3</v>
      </c>
      <c r="I350">
        <v>176</v>
      </c>
      <c r="J350" t="s">
        <v>825</v>
      </c>
    </row>
    <row r="351" spans="1:10" x14ac:dyDescent="0.25">
      <c r="A351">
        <v>69989759</v>
      </c>
      <c r="B351" t="s">
        <v>765</v>
      </c>
      <c r="C351" t="s">
        <v>60</v>
      </c>
      <c r="D351" t="s">
        <v>60</v>
      </c>
      <c r="E351">
        <v>50</v>
      </c>
      <c r="F351">
        <v>99</v>
      </c>
      <c r="G351">
        <v>1.98</v>
      </c>
      <c r="H351">
        <v>1.98E-3</v>
      </c>
      <c r="I351">
        <v>176</v>
      </c>
      <c r="J351" t="s">
        <v>825</v>
      </c>
    </row>
    <row r="352" spans="1:10" x14ac:dyDescent="0.25">
      <c r="A352">
        <v>69991925</v>
      </c>
      <c r="B352" t="s">
        <v>383</v>
      </c>
      <c r="C352" t="s">
        <v>60</v>
      </c>
      <c r="D352" t="s">
        <v>60</v>
      </c>
      <c r="E352">
        <v>25</v>
      </c>
      <c r="F352">
        <v>51</v>
      </c>
      <c r="G352">
        <v>2.04</v>
      </c>
      <c r="H352">
        <v>2.0400000000000001E-3</v>
      </c>
      <c r="I352">
        <v>210</v>
      </c>
      <c r="J352" t="s">
        <v>825</v>
      </c>
    </row>
    <row r="353" spans="1:10" x14ac:dyDescent="0.25">
      <c r="A353">
        <v>69991979</v>
      </c>
      <c r="B353" t="s">
        <v>343</v>
      </c>
      <c r="C353" t="s">
        <v>60</v>
      </c>
      <c r="D353" t="s">
        <v>60</v>
      </c>
      <c r="E353">
        <v>25</v>
      </c>
      <c r="F353">
        <v>51</v>
      </c>
      <c r="G353">
        <v>2.04</v>
      </c>
      <c r="H353">
        <v>2.0400000000000001E-3</v>
      </c>
      <c r="I353">
        <v>210</v>
      </c>
      <c r="J353" t="s">
        <v>825</v>
      </c>
    </row>
    <row r="354" spans="1:10" x14ac:dyDescent="0.25">
      <c r="A354">
        <v>68649098</v>
      </c>
      <c r="B354" t="s">
        <v>466</v>
      </c>
      <c r="C354" t="s">
        <v>60</v>
      </c>
      <c r="D354" t="s">
        <v>60</v>
      </c>
      <c r="E354">
        <v>25</v>
      </c>
      <c r="F354">
        <v>51</v>
      </c>
      <c r="G354">
        <v>2.04</v>
      </c>
      <c r="H354">
        <v>2.0400000000000001E-3</v>
      </c>
      <c r="I354">
        <v>210</v>
      </c>
      <c r="J354" t="s">
        <v>825</v>
      </c>
    </row>
    <row r="355" spans="1:10" x14ac:dyDescent="0.25">
      <c r="A355">
        <v>68650199</v>
      </c>
      <c r="B355" t="s">
        <v>523</v>
      </c>
      <c r="C355" t="s">
        <v>60</v>
      </c>
      <c r="D355" t="s">
        <v>60</v>
      </c>
      <c r="E355">
        <v>50</v>
      </c>
      <c r="F355">
        <v>51</v>
      </c>
      <c r="G355">
        <v>1.02</v>
      </c>
      <c r="H355">
        <v>1.0200000000000001E-3</v>
      </c>
      <c r="I355">
        <v>493</v>
      </c>
      <c r="J355" t="s">
        <v>825</v>
      </c>
    </row>
    <row r="356" spans="1:10" x14ac:dyDescent="0.25">
      <c r="A356">
        <v>69549219</v>
      </c>
      <c r="B356" t="s">
        <v>489</v>
      </c>
      <c r="C356" t="s">
        <v>60</v>
      </c>
      <c r="D356" t="s">
        <v>60</v>
      </c>
      <c r="E356">
        <v>50</v>
      </c>
      <c r="F356">
        <v>51</v>
      </c>
      <c r="G356">
        <v>1.02</v>
      </c>
      <c r="H356">
        <v>1.0200000000000001E-3</v>
      </c>
      <c r="I356">
        <v>493</v>
      </c>
      <c r="J356" t="s">
        <v>825</v>
      </c>
    </row>
    <row r="357" spans="1:10" x14ac:dyDescent="0.25">
      <c r="A357">
        <v>69549220</v>
      </c>
      <c r="B357" t="s">
        <v>490</v>
      </c>
      <c r="C357" t="s">
        <v>60</v>
      </c>
      <c r="D357" t="s">
        <v>60</v>
      </c>
      <c r="E357">
        <v>25</v>
      </c>
      <c r="F357">
        <v>51</v>
      </c>
      <c r="G357">
        <v>2.04</v>
      </c>
      <c r="H357">
        <v>2.0400000000000001E-3</v>
      </c>
      <c r="I357">
        <v>189</v>
      </c>
      <c r="J357" t="s">
        <v>825</v>
      </c>
    </row>
    <row r="358" spans="1:10" x14ac:dyDescent="0.25">
      <c r="A358">
        <v>68649101</v>
      </c>
      <c r="B358" t="s">
        <v>493</v>
      </c>
      <c r="C358" t="s">
        <v>60</v>
      </c>
      <c r="D358" t="s">
        <v>60</v>
      </c>
      <c r="E358">
        <v>25</v>
      </c>
      <c r="F358">
        <v>51</v>
      </c>
      <c r="G358">
        <v>2.04</v>
      </c>
      <c r="H358">
        <v>2.0400000000000001E-3</v>
      </c>
      <c r="I358">
        <v>210</v>
      </c>
      <c r="J358" t="s">
        <v>825</v>
      </c>
    </row>
    <row r="359" spans="1:10" x14ac:dyDescent="0.25">
      <c r="A359">
        <v>62694440</v>
      </c>
      <c r="B359" t="s">
        <v>437</v>
      </c>
      <c r="C359" t="s">
        <v>85</v>
      </c>
      <c r="D359" t="s">
        <v>68</v>
      </c>
      <c r="E359">
        <v>10</v>
      </c>
      <c r="F359">
        <v>27</v>
      </c>
      <c r="G359">
        <v>2.7</v>
      </c>
      <c r="H359">
        <v>2.7000000000000001E-3</v>
      </c>
      <c r="I359">
        <v>170</v>
      </c>
      <c r="J359" t="s">
        <v>825</v>
      </c>
    </row>
    <row r="360" spans="1:10" x14ac:dyDescent="0.25">
      <c r="A360">
        <v>62694394</v>
      </c>
      <c r="B360" t="s">
        <v>458</v>
      </c>
      <c r="C360" t="s">
        <v>85</v>
      </c>
      <c r="D360" t="s">
        <v>68</v>
      </c>
      <c r="E360">
        <v>10</v>
      </c>
      <c r="F360">
        <v>27</v>
      </c>
      <c r="G360">
        <v>2.7</v>
      </c>
      <c r="H360">
        <v>2.7000000000000001E-3</v>
      </c>
      <c r="I360">
        <v>170</v>
      </c>
      <c r="J360" t="s">
        <v>825</v>
      </c>
    </row>
    <row r="361" spans="1:10" x14ac:dyDescent="0.25">
      <c r="A361">
        <v>67896936</v>
      </c>
      <c r="B361" t="s">
        <v>455</v>
      </c>
      <c r="C361" t="s">
        <v>85</v>
      </c>
      <c r="D361" t="s">
        <v>68</v>
      </c>
      <c r="E361">
        <v>50</v>
      </c>
      <c r="F361">
        <v>99</v>
      </c>
      <c r="G361">
        <v>1.98</v>
      </c>
      <c r="H361">
        <v>1.98E-3</v>
      </c>
      <c r="I361">
        <v>162</v>
      </c>
      <c r="J361" t="s">
        <v>825</v>
      </c>
    </row>
    <row r="362" spans="1:10" x14ac:dyDescent="0.25">
      <c r="A362">
        <v>64378129</v>
      </c>
      <c r="B362" t="s">
        <v>370</v>
      </c>
      <c r="C362" t="s">
        <v>68</v>
      </c>
      <c r="D362" t="s">
        <v>68</v>
      </c>
      <c r="E362">
        <v>25</v>
      </c>
      <c r="F362">
        <v>96</v>
      </c>
      <c r="G362">
        <v>3.84</v>
      </c>
      <c r="H362">
        <v>3.8399999999999997E-3</v>
      </c>
      <c r="I362">
        <v>110</v>
      </c>
      <c r="J362" t="s">
        <v>825</v>
      </c>
    </row>
    <row r="363" spans="1:10" x14ac:dyDescent="0.25">
      <c r="A363">
        <v>64409241</v>
      </c>
      <c r="B363" t="s">
        <v>628</v>
      </c>
      <c r="C363" t="s">
        <v>68</v>
      </c>
      <c r="D363" t="s">
        <v>68</v>
      </c>
      <c r="E363">
        <v>1000</v>
      </c>
      <c r="F363">
        <v>2080</v>
      </c>
      <c r="G363">
        <v>2.08</v>
      </c>
      <c r="H363">
        <v>2.0800000000000003E-3</v>
      </c>
      <c r="I363">
        <v>135</v>
      </c>
      <c r="J363" t="s">
        <v>825</v>
      </c>
    </row>
    <row r="364" spans="1:10" x14ac:dyDescent="0.25">
      <c r="A364">
        <v>64409244</v>
      </c>
      <c r="B364" t="s">
        <v>629</v>
      </c>
      <c r="C364" t="s">
        <v>68</v>
      </c>
      <c r="D364" t="s">
        <v>68</v>
      </c>
      <c r="E364">
        <v>1000</v>
      </c>
      <c r="F364">
        <v>2080</v>
      </c>
      <c r="G364">
        <v>2.08</v>
      </c>
      <c r="H364">
        <v>2.0800000000000003E-3</v>
      </c>
      <c r="I364">
        <v>135</v>
      </c>
      <c r="J364" t="s">
        <v>825</v>
      </c>
    </row>
    <row r="365" spans="1:10" x14ac:dyDescent="0.25">
      <c r="A365">
        <v>64409245</v>
      </c>
      <c r="B365" t="s">
        <v>630</v>
      </c>
      <c r="C365" t="s">
        <v>68</v>
      </c>
      <c r="D365" t="s">
        <v>68</v>
      </c>
      <c r="E365">
        <v>1000</v>
      </c>
      <c r="F365">
        <v>2080</v>
      </c>
      <c r="G365">
        <v>2.08</v>
      </c>
      <c r="H365">
        <v>2.0800000000000003E-3</v>
      </c>
      <c r="I365">
        <v>135</v>
      </c>
      <c r="J365" t="s">
        <v>825</v>
      </c>
    </row>
    <row r="366" spans="1:10" x14ac:dyDescent="0.25">
      <c r="A366">
        <v>64865906</v>
      </c>
      <c r="B366" t="s">
        <v>533</v>
      </c>
      <c r="C366" t="s">
        <v>68</v>
      </c>
      <c r="D366" t="s">
        <v>68</v>
      </c>
      <c r="E366">
        <v>10</v>
      </c>
      <c r="F366">
        <v>113</v>
      </c>
      <c r="G366">
        <v>11.3</v>
      </c>
      <c r="H366">
        <v>1.1300000000000001E-2</v>
      </c>
      <c r="I366">
        <v>120</v>
      </c>
      <c r="J366" t="s">
        <v>825</v>
      </c>
    </row>
    <row r="367" spans="1:10" x14ac:dyDescent="0.25">
      <c r="A367">
        <v>64865948</v>
      </c>
      <c r="B367" t="s">
        <v>535</v>
      </c>
      <c r="C367" t="s">
        <v>68</v>
      </c>
      <c r="D367" t="s">
        <v>68</v>
      </c>
      <c r="E367">
        <v>10</v>
      </c>
      <c r="F367">
        <v>113</v>
      </c>
      <c r="G367">
        <v>11.3</v>
      </c>
      <c r="H367">
        <v>1.1300000000000001E-2</v>
      </c>
      <c r="I367">
        <v>120</v>
      </c>
      <c r="J367" t="s">
        <v>825</v>
      </c>
    </row>
    <row r="368" spans="1:10" x14ac:dyDescent="0.25">
      <c r="A368">
        <v>64865961</v>
      </c>
      <c r="B368" t="s">
        <v>534</v>
      </c>
      <c r="C368" t="s">
        <v>68</v>
      </c>
      <c r="D368" t="s">
        <v>68</v>
      </c>
      <c r="E368">
        <v>10</v>
      </c>
      <c r="F368">
        <v>113</v>
      </c>
      <c r="G368">
        <v>11.3</v>
      </c>
      <c r="H368">
        <v>1.1300000000000001E-2</v>
      </c>
      <c r="I368">
        <v>120</v>
      </c>
      <c r="J368" t="s">
        <v>825</v>
      </c>
    </row>
    <row r="369" spans="1:10" x14ac:dyDescent="0.25">
      <c r="A369">
        <v>64865964</v>
      </c>
      <c r="B369" t="s">
        <v>536</v>
      </c>
      <c r="C369" t="s">
        <v>68</v>
      </c>
      <c r="D369" t="s">
        <v>68</v>
      </c>
      <c r="E369">
        <v>10</v>
      </c>
      <c r="F369">
        <v>113</v>
      </c>
      <c r="G369">
        <v>11.3</v>
      </c>
      <c r="H369">
        <v>1.1300000000000001E-2</v>
      </c>
      <c r="I369">
        <v>120</v>
      </c>
      <c r="J369" t="s">
        <v>825</v>
      </c>
    </row>
    <row r="370" spans="1:10" x14ac:dyDescent="0.25">
      <c r="A370">
        <v>64967299</v>
      </c>
      <c r="B370" t="s">
        <v>651</v>
      </c>
      <c r="C370" t="s">
        <v>68</v>
      </c>
      <c r="D370" t="s">
        <v>68</v>
      </c>
      <c r="E370">
        <v>250</v>
      </c>
      <c r="F370">
        <v>711</v>
      </c>
      <c r="G370">
        <v>2.8439999999999999</v>
      </c>
      <c r="H370">
        <v>2.8439999999999997E-3</v>
      </c>
      <c r="I370">
        <v>240</v>
      </c>
      <c r="J370" t="s">
        <v>825</v>
      </c>
    </row>
    <row r="371" spans="1:10" x14ac:dyDescent="0.25">
      <c r="A371">
        <v>64967300</v>
      </c>
      <c r="B371" t="s">
        <v>652</v>
      </c>
      <c r="C371" t="s">
        <v>68</v>
      </c>
      <c r="D371" t="s">
        <v>68</v>
      </c>
      <c r="E371">
        <v>125</v>
      </c>
      <c r="F371">
        <v>354</v>
      </c>
      <c r="G371">
        <v>2.8319999999999999</v>
      </c>
      <c r="H371">
        <v>2.8319999999999999E-3</v>
      </c>
      <c r="I371">
        <v>240</v>
      </c>
      <c r="J371" t="s">
        <v>825</v>
      </c>
    </row>
    <row r="372" spans="1:10" x14ac:dyDescent="0.25">
      <c r="A372">
        <v>64977494</v>
      </c>
      <c r="B372" t="s">
        <v>552</v>
      </c>
      <c r="C372" t="s">
        <v>68</v>
      </c>
      <c r="D372" t="s">
        <v>68</v>
      </c>
      <c r="E372">
        <v>25</v>
      </c>
      <c r="F372">
        <v>71</v>
      </c>
      <c r="G372">
        <v>2.84</v>
      </c>
      <c r="H372">
        <v>2.8399999999999996E-3</v>
      </c>
      <c r="I372">
        <v>130</v>
      </c>
      <c r="J372" t="s">
        <v>825</v>
      </c>
    </row>
    <row r="373" spans="1:10" x14ac:dyDescent="0.25">
      <c r="A373">
        <v>64978550</v>
      </c>
      <c r="B373" t="s">
        <v>554</v>
      </c>
      <c r="C373" t="s">
        <v>68</v>
      </c>
      <c r="D373" t="s">
        <v>68</v>
      </c>
      <c r="E373">
        <v>25</v>
      </c>
      <c r="F373">
        <v>71</v>
      </c>
      <c r="G373">
        <v>2.84</v>
      </c>
      <c r="H373">
        <v>2.8399999999999996E-3</v>
      </c>
      <c r="I373">
        <v>130</v>
      </c>
      <c r="J373" t="s">
        <v>825</v>
      </c>
    </row>
    <row r="374" spans="1:10" x14ac:dyDescent="0.25">
      <c r="A374">
        <v>64979410</v>
      </c>
      <c r="B374" t="s">
        <v>147</v>
      </c>
      <c r="C374" t="s">
        <v>68</v>
      </c>
      <c r="D374" t="s">
        <v>68</v>
      </c>
      <c r="E374">
        <v>125</v>
      </c>
      <c r="F374">
        <v>531</v>
      </c>
      <c r="G374">
        <v>4.2480000000000002</v>
      </c>
      <c r="H374">
        <v>4.248E-3</v>
      </c>
      <c r="I374">
        <v>324</v>
      </c>
      <c r="J374" t="s">
        <v>825</v>
      </c>
    </row>
    <row r="375" spans="1:10" x14ac:dyDescent="0.25">
      <c r="A375">
        <v>64997059</v>
      </c>
      <c r="B375" t="s">
        <v>537</v>
      </c>
      <c r="C375" t="s">
        <v>68</v>
      </c>
      <c r="D375" t="s">
        <v>68</v>
      </c>
      <c r="E375">
        <v>250</v>
      </c>
      <c r="F375">
        <v>1419</v>
      </c>
      <c r="G375">
        <v>5.6760000000000002</v>
      </c>
      <c r="H375">
        <v>5.6760000000000005E-3</v>
      </c>
      <c r="I375">
        <v>96</v>
      </c>
      <c r="J375" t="s">
        <v>825</v>
      </c>
    </row>
    <row r="376" spans="1:10" x14ac:dyDescent="0.25">
      <c r="A376">
        <v>65089667</v>
      </c>
      <c r="B376" t="s">
        <v>557</v>
      </c>
      <c r="C376" t="s">
        <v>68</v>
      </c>
      <c r="D376" t="s">
        <v>68</v>
      </c>
      <c r="E376">
        <v>1000</v>
      </c>
      <c r="F376">
        <v>89</v>
      </c>
      <c r="G376">
        <v>8.8999999999999996E-2</v>
      </c>
      <c r="H376">
        <v>8.8999999999999995E-5</v>
      </c>
      <c r="I376">
        <v>150</v>
      </c>
      <c r="J376" t="s">
        <v>825</v>
      </c>
    </row>
    <row r="377" spans="1:10" x14ac:dyDescent="0.25">
      <c r="A377">
        <v>64409312</v>
      </c>
      <c r="B377" t="s">
        <v>318</v>
      </c>
      <c r="C377" t="s">
        <v>68</v>
      </c>
      <c r="D377" t="s">
        <v>68</v>
      </c>
      <c r="E377">
        <v>25</v>
      </c>
      <c r="F377">
        <v>52</v>
      </c>
      <c r="G377">
        <v>2.08</v>
      </c>
      <c r="H377">
        <v>2.0800000000000003E-3</v>
      </c>
      <c r="I377">
        <v>135</v>
      </c>
      <c r="J377" t="s">
        <v>825</v>
      </c>
    </row>
    <row r="378" spans="1:10" x14ac:dyDescent="0.25">
      <c r="A378">
        <v>64409314</v>
      </c>
      <c r="B378" t="s">
        <v>328</v>
      </c>
      <c r="C378" t="s">
        <v>68</v>
      </c>
      <c r="D378" t="s">
        <v>68</v>
      </c>
      <c r="E378">
        <v>25</v>
      </c>
      <c r="F378">
        <v>52</v>
      </c>
      <c r="G378">
        <v>2.08</v>
      </c>
      <c r="H378">
        <v>2.0800000000000003E-3</v>
      </c>
      <c r="I378">
        <v>135</v>
      </c>
      <c r="J378" t="s">
        <v>825</v>
      </c>
    </row>
    <row r="379" spans="1:10" x14ac:dyDescent="0.25">
      <c r="A379">
        <v>64410857</v>
      </c>
      <c r="B379" t="s">
        <v>342</v>
      </c>
      <c r="C379" t="s">
        <v>68</v>
      </c>
      <c r="D379" t="s">
        <v>68</v>
      </c>
      <c r="E379">
        <v>25</v>
      </c>
      <c r="F379">
        <v>52</v>
      </c>
      <c r="G379">
        <v>2.08</v>
      </c>
      <c r="H379">
        <v>2.0800000000000003E-3</v>
      </c>
      <c r="I379">
        <v>135</v>
      </c>
      <c r="J379" t="s">
        <v>825</v>
      </c>
    </row>
    <row r="380" spans="1:10" x14ac:dyDescent="0.25">
      <c r="A380">
        <v>69617285</v>
      </c>
      <c r="B380" t="s">
        <v>415</v>
      </c>
      <c r="C380" t="s">
        <v>68</v>
      </c>
      <c r="D380" t="s">
        <v>68</v>
      </c>
      <c r="E380">
        <v>25</v>
      </c>
      <c r="F380">
        <v>63</v>
      </c>
      <c r="G380">
        <v>2.52</v>
      </c>
      <c r="H380">
        <v>2.5200000000000001E-3</v>
      </c>
      <c r="I380">
        <v>180</v>
      </c>
      <c r="J380" t="s">
        <v>825</v>
      </c>
    </row>
    <row r="381" spans="1:10" x14ac:dyDescent="0.25">
      <c r="A381">
        <v>65254774</v>
      </c>
      <c r="B381" t="s">
        <v>566</v>
      </c>
      <c r="C381" t="s">
        <v>68</v>
      </c>
      <c r="D381" t="s">
        <v>68</v>
      </c>
      <c r="E381">
        <v>125</v>
      </c>
      <c r="F381">
        <v>11</v>
      </c>
      <c r="G381">
        <v>8.7999999999999995E-2</v>
      </c>
      <c r="H381">
        <v>8.7999999999999998E-5</v>
      </c>
      <c r="I381">
        <v>420</v>
      </c>
      <c r="J381" t="s">
        <v>825</v>
      </c>
    </row>
    <row r="382" spans="1:10" x14ac:dyDescent="0.25">
      <c r="A382">
        <v>69977789</v>
      </c>
      <c r="B382" t="s">
        <v>462</v>
      </c>
      <c r="C382" t="s">
        <v>68</v>
      </c>
      <c r="D382" t="s">
        <v>68</v>
      </c>
      <c r="E382">
        <v>25</v>
      </c>
      <c r="F382">
        <v>48</v>
      </c>
      <c r="G382">
        <v>1.92</v>
      </c>
      <c r="H382">
        <v>1.9199999999999998E-3</v>
      </c>
      <c r="I382">
        <v>299</v>
      </c>
      <c r="J382" t="s">
        <v>825</v>
      </c>
    </row>
    <row r="383" spans="1:10" x14ac:dyDescent="0.25">
      <c r="A383">
        <v>64979101</v>
      </c>
      <c r="B383" t="s">
        <v>555</v>
      </c>
      <c r="C383" t="s">
        <v>68</v>
      </c>
      <c r="D383" t="s">
        <v>68</v>
      </c>
      <c r="E383">
        <v>25</v>
      </c>
      <c r="F383">
        <v>36</v>
      </c>
      <c r="G383">
        <v>1.44</v>
      </c>
      <c r="H383">
        <v>1.4399999999999999E-3</v>
      </c>
      <c r="I383">
        <v>392</v>
      </c>
      <c r="J383" t="s">
        <v>825</v>
      </c>
    </row>
    <row r="384" spans="1:10" x14ac:dyDescent="0.25">
      <c r="A384">
        <v>64973976</v>
      </c>
      <c r="B384" t="s">
        <v>574</v>
      </c>
      <c r="C384" t="s">
        <v>68</v>
      </c>
      <c r="D384" t="s">
        <v>68</v>
      </c>
      <c r="G384">
        <v>1.0644</v>
      </c>
      <c r="H384">
        <v>1.0644000000000001E-3</v>
      </c>
      <c r="I384">
        <v>190</v>
      </c>
      <c r="J384" t="s">
        <v>825</v>
      </c>
    </row>
    <row r="385" spans="1:10" x14ac:dyDescent="0.25">
      <c r="A385">
        <v>65472837</v>
      </c>
      <c r="B385" t="s">
        <v>575</v>
      </c>
      <c r="C385" t="s">
        <v>68</v>
      </c>
      <c r="D385" t="s">
        <v>68</v>
      </c>
      <c r="E385">
        <v>100</v>
      </c>
      <c r="F385">
        <v>7</v>
      </c>
      <c r="G385">
        <v>1.04</v>
      </c>
      <c r="H385">
        <v>1.0400000000000001E-3</v>
      </c>
      <c r="I385">
        <v>275</v>
      </c>
      <c r="J385" t="s">
        <v>825</v>
      </c>
    </row>
    <row r="386" spans="1:10" x14ac:dyDescent="0.25">
      <c r="A386">
        <v>62714126</v>
      </c>
      <c r="B386" t="s">
        <v>114</v>
      </c>
      <c r="C386" t="s">
        <v>59</v>
      </c>
      <c r="D386" t="s">
        <v>59</v>
      </c>
      <c r="E386">
        <v>250</v>
      </c>
      <c r="F386">
        <v>1317</v>
      </c>
      <c r="G386">
        <v>5.2679999999999998</v>
      </c>
      <c r="H386">
        <v>5.2680000000000001E-3</v>
      </c>
      <c r="I386">
        <v>130</v>
      </c>
      <c r="J386" t="s">
        <v>825</v>
      </c>
    </row>
    <row r="387" spans="1:10" x14ac:dyDescent="0.25">
      <c r="A387">
        <v>62714129</v>
      </c>
      <c r="B387" t="s">
        <v>128</v>
      </c>
      <c r="C387" t="s">
        <v>59</v>
      </c>
      <c r="D387" t="s">
        <v>59</v>
      </c>
      <c r="E387">
        <v>250</v>
      </c>
      <c r="F387">
        <v>1317</v>
      </c>
      <c r="G387">
        <v>5.2679999999999998</v>
      </c>
      <c r="H387">
        <v>5.2680000000000001E-3</v>
      </c>
      <c r="I387">
        <v>130</v>
      </c>
      <c r="J387" t="s">
        <v>825</v>
      </c>
    </row>
    <row r="388" spans="1:10" x14ac:dyDescent="0.25">
      <c r="A388">
        <v>64341106</v>
      </c>
      <c r="B388" t="s">
        <v>169</v>
      </c>
      <c r="C388" t="s">
        <v>59</v>
      </c>
      <c r="D388" t="s">
        <v>59</v>
      </c>
      <c r="E388">
        <v>250</v>
      </c>
      <c r="F388">
        <v>1317</v>
      </c>
      <c r="G388">
        <v>5.2679999999999998</v>
      </c>
      <c r="H388">
        <v>5.2680000000000001E-3</v>
      </c>
      <c r="I388">
        <v>130</v>
      </c>
      <c r="J388" t="s">
        <v>825</v>
      </c>
    </row>
    <row r="389" spans="1:10" x14ac:dyDescent="0.25">
      <c r="A389">
        <v>64341107</v>
      </c>
      <c r="B389" t="s">
        <v>601</v>
      </c>
      <c r="C389" t="s">
        <v>59</v>
      </c>
      <c r="D389" t="s">
        <v>59</v>
      </c>
      <c r="E389">
        <v>250</v>
      </c>
      <c r="F389">
        <v>1317</v>
      </c>
      <c r="G389">
        <v>5.2679999999999998</v>
      </c>
      <c r="H389">
        <v>5.2680000000000001E-3</v>
      </c>
      <c r="I389">
        <v>130</v>
      </c>
      <c r="J389" t="s">
        <v>825</v>
      </c>
    </row>
    <row r="390" spans="1:10" x14ac:dyDescent="0.25">
      <c r="A390">
        <v>64776952</v>
      </c>
      <c r="B390" t="s">
        <v>631</v>
      </c>
      <c r="C390" t="s">
        <v>59</v>
      </c>
      <c r="D390" t="s">
        <v>59</v>
      </c>
      <c r="E390">
        <v>500</v>
      </c>
      <c r="F390">
        <v>2547</v>
      </c>
      <c r="G390">
        <v>5.0940000000000003</v>
      </c>
      <c r="H390">
        <v>5.0940000000000004E-3</v>
      </c>
      <c r="I390">
        <v>130</v>
      </c>
      <c r="J390" t="s">
        <v>825</v>
      </c>
    </row>
    <row r="391" spans="1:10" x14ac:dyDescent="0.25">
      <c r="A391">
        <v>64776954</v>
      </c>
      <c r="B391" t="s">
        <v>164</v>
      </c>
      <c r="C391" t="s">
        <v>816</v>
      </c>
      <c r="D391" t="s">
        <v>816</v>
      </c>
      <c r="E391">
        <v>500</v>
      </c>
      <c r="F391">
        <v>1917</v>
      </c>
      <c r="G391">
        <v>3.8340000000000001</v>
      </c>
      <c r="H391">
        <v>3.8340000000000002E-3</v>
      </c>
      <c r="I391">
        <v>130</v>
      </c>
      <c r="J391" t="s">
        <v>825</v>
      </c>
    </row>
    <row r="392" spans="1:10" x14ac:dyDescent="0.25">
      <c r="A392">
        <v>64776958</v>
      </c>
      <c r="B392" t="s">
        <v>128</v>
      </c>
      <c r="C392" t="s">
        <v>59</v>
      </c>
      <c r="D392" t="s">
        <v>59</v>
      </c>
      <c r="E392">
        <v>250</v>
      </c>
      <c r="F392">
        <v>1317</v>
      </c>
      <c r="G392">
        <v>5.2679999999999998</v>
      </c>
      <c r="H392">
        <v>5.2680000000000001E-3</v>
      </c>
      <c r="I392">
        <v>130</v>
      </c>
      <c r="J392" t="s">
        <v>825</v>
      </c>
    </row>
    <row r="393" spans="1:10" x14ac:dyDescent="0.25">
      <c r="A393">
        <v>64833353</v>
      </c>
      <c r="B393" t="s">
        <v>641</v>
      </c>
      <c r="C393" t="s">
        <v>59</v>
      </c>
      <c r="D393" t="s">
        <v>59</v>
      </c>
      <c r="E393">
        <v>25</v>
      </c>
      <c r="F393">
        <v>132</v>
      </c>
      <c r="G393">
        <v>5.28</v>
      </c>
      <c r="H393">
        <v>5.28E-3</v>
      </c>
      <c r="I393">
        <v>130</v>
      </c>
      <c r="J393" t="s">
        <v>825</v>
      </c>
    </row>
    <row r="394" spans="1:10" x14ac:dyDescent="0.25">
      <c r="A394">
        <v>69629468</v>
      </c>
      <c r="B394" t="s">
        <v>115</v>
      </c>
      <c r="C394" t="s">
        <v>59</v>
      </c>
      <c r="D394" t="s">
        <v>59</v>
      </c>
      <c r="E394">
        <v>250</v>
      </c>
      <c r="F394">
        <v>1317</v>
      </c>
      <c r="G394">
        <v>5.2679999999999998</v>
      </c>
      <c r="H394">
        <v>5.2680000000000001E-3</v>
      </c>
      <c r="I394">
        <v>130</v>
      </c>
      <c r="J394" t="s">
        <v>825</v>
      </c>
    </row>
    <row r="395" spans="1:10" x14ac:dyDescent="0.25">
      <c r="A395">
        <v>69725082</v>
      </c>
      <c r="B395" t="s">
        <v>128</v>
      </c>
      <c r="C395" t="s">
        <v>59</v>
      </c>
      <c r="D395" t="s">
        <v>59</v>
      </c>
      <c r="E395">
        <v>250</v>
      </c>
      <c r="F395">
        <v>1317</v>
      </c>
      <c r="G395">
        <v>5.2679999999999998</v>
      </c>
      <c r="H395">
        <v>5.2680000000000001E-3</v>
      </c>
      <c r="I395">
        <v>130</v>
      </c>
      <c r="J395" t="s">
        <v>825</v>
      </c>
    </row>
    <row r="396" spans="1:10" x14ac:dyDescent="0.25">
      <c r="A396">
        <v>69725083</v>
      </c>
      <c r="B396" t="s">
        <v>641</v>
      </c>
      <c r="C396" t="s">
        <v>59</v>
      </c>
      <c r="D396" t="s">
        <v>59</v>
      </c>
      <c r="E396">
        <v>250</v>
      </c>
      <c r="F396">
        <v>1317</v>
      </c>
      <c r="G396">
        <v>5.2679999999999998</v>
      </c>
      <c r="H396">
        <v>5.2680000000000001E-3</v>
      </c>
      <c r="I396">
        <v>130</v>
      </c>
      <c r="J396" t="s">
        <v>825</v>
      </c>
    </row>
    <row r="397" spans="1:10" x14ac:dyDescent="0.25">
      <c r="A397">
        <v>69727308</v>
      </c>
      <c r="B397" t="s">
        <v>631</v>
      </c>
      <c r="C397" t="s">
        <v>59</v>
      </c>
      <c r="D397" t="s">
        <v>59</v>
      </c>
      <c r="E397">
        <v>500</v>
      </c>
      <c r="F397">
        <v>2553</v>
      </c>
      <c r="G397">
        <v>5.1059999999999999</v>
      </c>
      <c r="H397">
        <v>5.1060000000000003E-3</v>
      </c>
      <c r="I397">
        <v>130</v>
      </c>
      <c r="J397" t="s">
        <v>825</v>
      </c>
    </row>
    <row r="398" spans="1:10" x14ac:dyDescent="0.25">
      <c r="A398">
        <v>69727312</v>
      </c>
      <c r="B398" t="s">
        <v>753</v>
      </c>
      <c r="C398" t="s">
        <v>59</v>
      </c>
      <c r="D398" t="s">
        <v>59</v>
      </c>
      <c r="E398">
        <v>500</v>
      </c>
      <c r="F398">
        <v>1917</v>
      </c>
      <c r="G398">
        <v>3.8340000000000001</v>
      </c>
      <c r="H398">
        <v>3.8340000000000002E-3</v>
      </c>
      <c r="I398">
        <v>130</v>
      </c>
      <c r="J398" t="s">
        <v>825</v>
      </c>
    </row>
    <row r="399" spans="1:10" x14ac:dyDescent="0.25">
      <c r="A399">
        <v>69727314</v>
      </c>
      <c r="B399" t="s">
        <v>114</v>
      </c>
      <c r="C399" t="s">
        <v>59</v>
      </c>
      <c r="D399" t="s">
        <v>59</v>
      </c>
      <c r="E399">
        <v>250</v>
      </c>
      <c r="F399">
        <v>1317</v>
      </c>
      <c r="G399">
        <v>5.2679999999999998</v>
      </c>
      <c r="H399">
        <v>5.2680000000000001E-3</v>
      </c>
      <c r="I399">
        <v>130</v>
      </c>
      <c r="J399" t="s">
        <v>825</v>
      </c>
    </row>
    <row r="400" spans="1:10" x14ac:dyDescent="0.25">
      <c r="A400">
        <v>67465064</v>
      </c>
      <c r="B400" t="s">
        <v>522</v>
      </c>
      <c r="C400" t="s">
        <v>59</v>
      </c>
      <c r="D400" t="s">
        <v>59</v>
      </c>
      <c r="E400">
        <v>250</v>
      </c>
      <c r="F400">
        <v>399</v>
      </c>
      <c r="G400">
        <v>1.5960000000000001</v>
      </c>
      <c r="H400">
        <v>1.596E-3</v>
      </c>
      <c r="I400">
        <v>130</v>
      </c>
      <c r="J400" t="s">
        <v>825</v>
      </c>
    </row>
    <row r="401" spans="1:10" x14ac:dyDescent="0.25">
      <c r="A401">
        <v>67476456</v>
      </c>
      <c r="B401" t="s">
        <v>488</v>
      </c>
      <c r="C401" t="s">
        <v>59</v>
      </c>
      <c r="D401" t="s">
        <v>59</v>
      </c>
      <c r="E401">
        <v>2</v>
      </c>
      <c r="F401">
        <v>3</v>
      </c>
      <c r="G401">
        <v>1.5</v>
      </c>
      <c r="H401">
        <v>1.5E-3</v>
      </c>
      <c r="I401">
        <v>400</v>
      </c>
      <c r="J401" t="s">
        <v>825</v>
      </c>
    </row>
    <row r="402" spans="1:10" x14ac:dyDescent="0.25">
      <c r="A402">
        <v>67821477</v>
      </c>
      <c r="B402" t="s">
        <v>484</v>
      </c>
      <c r="C402" t="s">
        <v>59</v>
      </c>
      <c r="D402" t="s">
        <v>59</v>
      </c>
      <c r="E402">
        <v>50</v>
      </c>
      <c r="F402">
        <v>189</v>
      </c>
      <c r="G402">
        <v>3.78</v>
      </c>
      <c r="H402">
        <v>3.7799999999999999E-3</v>
      </c>
      <c r="I402">
        <v>130</v>
      </c>
      <c r="J402" t="s">
        <v>825</v>
      </c>
    </row>
    <row r="403" spans="1:10" x14ac:dyDescent="0.25">
      <c r="A403">
        <v>65490430</v>
      </c>
      <c r="B403" t="s">
        <v>488</v>
      </c>
      <c r="C403" t="s">
        <v>59</v>
      </c>
      <c r="D403" t="s">
        <v>59</v>
      </c>
      <c r="E403">
        <v>125</v>
      </c>
      <c r="F403">
        <v>6</v>
      </c>
      <c r="G403">
        <v>1.5608888888888888</v>
      </c>
      <c r="H403">
        <v>1.5608888888888888E-3</v>
      </c>
      <c r="I403">
        <v>200</v>
      </c>
      <c r="J403" t="s">
        <v>825</v>
      </c>
    </row>
    <row r="404" spans="1:10" x14ac:dyDescent="0.25">
      <c r="A404">
        <v>68527303</v>
      </c>
      <c r="B404" t="s">
        <v>568</v>
      </c>
      <c r="C404" t="s">
        <v>83</v>
      </c>
      <c r="D404" t="s">
        <v>72</v>
      </c>
      <c r="E404">
        <v>125</v>
      </c>
      <c r="F404">
        <v>473</v>
      </c>
      <c r="G404">
        <v>3.7839999999999998</v>
      </c>
      <c r="H404">
        <v>3.7839999999999996E-3</v>
      </c>
      <c r="I404">
        <v>240</v>
      </c>
      <c r="J404" t="s">
        <v>824</v>
      </c>
    </row>
    <row r="405" spans="1:10" x14ac:dyDescent="0.25">
      <c r="A405">
        <v>68626039</v>
      </c>
      <c r="B405" t="s">
        <v>666</v>
      </c>
      <c r="C405" t="s">
        <v>817</v>
      </c>
      <c r="D405" t="s">
        <v>72</v>
      </c>
      <c r="E405">
        <v>125</v>
      </c>
      <c r="F405">
        <v>473</v>
      </c>
      <c r="G405">
        <v>3.7839999999999998</v>
      </c>
      <c r="H405">
        <v>3.7839999999999996E-3</v>
      </c>
      <c r="I405">
        <v>240</v>
      </c>
      <c r="J405" t="s">
        <v>824</v>
      </c>
    </row>
    <row r="406" spans="1:10" x14ac:dyDescent="0.25">
      <c r="A406">
        <v>68871219</v>
      </c>
      <c r="B406" t="s">
        <v>726</v>
      </c>
      <c r="C406" t="s">
        <v>83</v>
      </c>
      <c r="D406" t="s">
        <v>72</v>
      </c>
      <c r="E406">
        <v>125</v>
      </c>
      <c r="F406">
        <v>473</v>
      </c>
      <c r="G406">
        <v>3.7839999999999998</v>
      </c>
      <c r="H406">
        <v>3.7839999999999996E-3</v>
      </c>
      <c r="I406">
        <v>240</v>
      </c>
      <c r="J406" t="s">
        <v>824</v>
      </c>
    </row>
    <row r="407" spans="1:10" x14ac:dyDescent="0.25">
      <c r="A407">
        <v>68919014</v>
      </c>
      <c r="B407" t="s">
        <v>733</v>
      </c>
      <c r="C407" t="s">
        <v>818</v>
      </c>
      <c r="D407" t="s">
        <v>72</v>
      </c>
      <c r="E407">
        <v>125</v>
      </c>
      <c r="F407">
        <v>473</v>
      </c>
      <c r="G407">
        <v>3.7839999999999998</v>
      </c>
      <c r="H407">
        <v>3.7839999999999996E-3</v>
      </c>
      <c r="I407">
        <v>240</v>
      </c>
      <c r="J407" t="s">
        <v>824</v>
      </c>
    </row>
    <row r="408" spans="1:10" x14ac:dyDescent="0.25">
      <c r="A408">
        <v>69554197</v>
      </c>
      <c r="B408" t="s">
        <v>277</v>
      </c>
      <c r="C408" t="s">
        <v>83</v>
      </c>
      <c r="D408" t="s">
        <v>72</v>
      </c>
      <c r="E408">
        <v>125</v>
      </c>
      <c r="F408">
        <v>473</v>
      </c>
      <c r="G408">
        <v>3.7839999999999998</v>
      </c>
      <c r="H408">
        <v>3.7839999999999996E-3</v>
      </c>
      <c r="I408">
        <v>240</v>
      </c>
      <c r="J408" t="s">
        <v>824</v>
      </c>
    </row>
    <row r="409" spans="1:10" x14ac:dyDescent="0.25">
      <c r="A409">
        <v>69979085</v>
      </c>
      <c r="B409" t="s">
        <v>452</v>
      </c>
      <c r="C409" t="s">
        <v>83</v>
      </c>
      <c r="D409" t="s">
        <v>72</v>
      </c>
      <c r="E409">
        <v>125</v>
      </c>
      <c r="F409">
        <v>473</v>
      </c>
      <c r="G409">
        <v>3.7839999999999998</v>
      </c>
      <c r="H409">
        <v>3.7839999999999996E-3</v>
      </c>
      <c r="I409">
        <v>240</v>
      </c>
      <c r="J409" t="s">
        <v>824</v>
      </c>
    </row>
    <row r="410" spans="1:10" x14ac:dyDescent="0.25">
      <c r="A410">
        <v>65459033</v>
      </c>
      <c r="B410" t="s">
        <v>549</v>
      </c>
      <c r="C410" t="s">
        <v>83</v>
      </c>
      <c r="D410" t="s">
        <v>68</v>
      </c>
      <c r="E410">
        <v>125</v>
      </c>
      <c r="F410">
        <v>473</v>
      </c>
      <c r="G410">
        <v>3.7839999999999998</v>
      </c>
      <c r="H410">
        <v>3.7839999999999996E-3</v>
      </c>
      <c r="I410">
        <v>240</v>
      </c>
      <c r="J410" t="s">
        <v>824</v>
      </c>
    </row>
    <row r="411" spans="1:10" x14ac:dyDescent="0.25">
      <c r="A411">
        <v>65471855</v>
      </c>
      <c r="B411" t="s">
        <v>551</v>
      </c>
      <c r="C411" t="s">
        <v>83</v>
      </c>
      <c r="D411" t="s">
        <v>68</v>
      </c>
      <c r="E411">
        <v>125</v>
      </c>
      <c r="F411">
        <v>473</v>
      </c>
      <c r="G411">
        <v>3.7839999999999998</v>
      </c>
      <c r="H411">
        <v>3.7839999999999996E-3</v>
      </c>
      <c r="I411">
        <v>240</v>
      </c>
      <c r="J411" t="s">
        <v>824</v>
      </c>
    </row>
    <row r="412" spans="1:10" x14ac:dyDescent="0.25">
      <c r="A412">
        <v>65459388</v>
      </c>
      <c r="B412" t="s">
        <v>550</v>
      </c>
      <c r="C412" t="s">
        <v>83</v>
      </c>
      <c r="D412" t="s">
        <v>68</v>
      </c>
      <c r="E412">
        <v>125</v>
      </c>
      <c r="F412">
        <v>473</v>
      </c>
      <c r="G412">
        <v>3.7839999999999998</v>
      </c>
      <c r="H412">
        <v>3.7839999999999996E-3</v>
      </c>
      <c r="I412">
        <v>240</v>
      </c>
      <c r="J412" t="s">
        <v>824</v>
      </c>
    </row>
    <row r="413" spans="1:10" x14ac:dyDescent="0.25">
      <c r="A413">
        <v>69554198</v>
      </c>
      <c r="B413" t="s">
        <v>521</v>
      </c>
      <c r="C413" t="s">
        <v>83</v>
      </c>
      <c r="D413" t="s">
        <v>72</v>
      </c>
      <c r="E413">
        <v>125</v>
      </c>
      <c r="F413">
        <v>473</v>
      </c>
      <c r="G413">
        <v>3.7839999999999998</v>
      </c>
      <c r="H413">
        <v>3.7839999999999996E-3</v>
      </c>
      <c r="I413">
        <v>240</v>
      </c>
      <c r="J413" t="s">
        <v>824</v>
      </c>
    </row>
    <row r="414" spans="1:10" x14ac:dyDescent="0.25">
      <c r="A414">
        <v>64389652</v>
      </c>
      <c r="B414" t="s">
        <v>617</v>
      </c>
      <c r="C414" t="s">
        <v>819</v>
      </c>
      <c r="D414" t="s">
        <v>56</v>
      </c>
      <c r="E414">
        <v>125</v>
      </c>
      <c r="F414">
        <v>473</v>
      </c>
      <c r="G414">
        <v>3.7839999999999998</v>
      </c>
      <c r="H414">
        <v>3.7839999999999996E-3</v>
      </c>
      <c r="I414">
        <v>240</v>
      </c>
      <c r="J414" t="s">
        <v>824</v>
      </c>
    </row>
    <row r="415" spans="1:10" x14ac:dyDescent="0.25">
      <c r="A415">
        <v>67473913</v>
      </c>
      <c r="B415" t="s">
        <v>672</v>
      </c>
      <c r="C415" t="s">
        <v>819</v>
      </c>
      <c r="D415" t="s">
        <v>56</v>
      </c>
      <c r="E415">
        <v>15625</v>
      </c>
      <c r="F415">
        <v>59146</v>
      </c>
      <c r="G415">
        <v>3.7853439999999998</v>
      </c>
      <c r="H415">
        <v>3.7853439999999999E-3</v>
      </c>
      <c r="I415">
        <v>240</v>
      </c>
      <c r="J415" t="s">
        <v>824</v>
      </c>
    </row>
    <row r="416" spans="1:10" x14ac:dyDescent="0.25">
      <c r="A416">
        <v>67546032</v>
      </c>
      <c r="B416" t="s">
        <v>673</v>
      </c>
      <c r="C416" t="s">
        <v>819</v>
      </c>
      <c r="D416" t="s">
        <v>56</v>
      </c>
      <c r="E416">
        <v>125</v>
      </c>
      <c r="F416">
        <v>458</v>
      </c>
      <c r="G416">
        <v>3.6640000000000001</v>
      </c>
      <c r="H416">
        <v>3.6640000000000002E-3</v>
      </c>
      <c r="I416">
        <v>240</v>
      </c>
      <c r="J416" t="s">
        <v>824</v>
      </c>
    </row>
    <row r="417" spans="1:10" x14ac:dyDescent="0.25">
      <c r="A417">
        <v>67596354</v>
      </c>
      <c r="B417" t="s">
        <v>674</v>
      </c>
      <c r="C417" t="s">
        <v>819</v>
      </c>
      <c r="D417" t="s">
        <v>56</v>
      </c>
      <c r="E417">
        <v>125</v>
      </c>
      <c r="F417">
        <v>458</v>
      </c>
      <c r="G417">
        <v>3.6640000000000001</v>
      </c>
      <c r="H417">
        <v>3.6640000000000002E-3</v>
      </c>
      <c r="I417">
        <v>240</v>
      </c>
      <c r="J417" t="s">
        <v>824</v>
      </c>
    </row>
    <row r="418" spans="1:10" x14ac:dyDescent="0.25">
      <c r="A418">
        <v>67803006</v>
      </c>
      <c r="B418" t="s">
        <v>676</v>
      </c>
      <c r="C418" t="s">
        <v>819</v>
      </c>
      <c r="D418" t="s">
        <v>56</v>
      </c>
      <c r="E418">
        <v>125</v>
      </c>
      <c r="F418">
        <v>473</v>
      </c>
      <c r="G418">
        <v>3.7839999999999998</v>
      </c>
      <c r="H418">
        <v>3.7839999999999996E-3</v>
      </c>
      <c r="I418">
        <v>240</v>
      </c>
      <c r="J418" t="s">
        <v>824</v>
      </c>
    </row>
    <row r="419" spans="1:10" x14ac:dyDescent="0.25">
      <c r="A419">
        <v>67916890</v>
      </c>
      <c r="B419" t="s">
        <v>678</v>
      </c>
      <c r="C419" t="s">
        <v>819</v>
      </c>
      <c r="D419" t="s">
        <v>56</v>
      </c>
      <c r="E419">
        <v>125</v>
      </c>
      <c r="F419">
        <v>458</v>
      </c>
      <c r="G419">
        <v>3.6640000000000001</v>
      </c>
      <c r="H419">
        <v>3.6640000000000002E-3</v>
      </c>
      <c r="I419">
        <v>240</v>
      </c>
      <c r="J419" t="s">
        <v>824</v>
      </c>
    </row>
    <row r="420" spans="1:10" x14ac:dyDescent="0.25">
      <c r="A420">
        <v>68732322</v>
      </c>
      <c r="B420" t="s">
        <v>691</v>
      </c>
      <c r="C420" t="s">
        <v>819</v>
      </c>
      <c r="D420" t="s">
        <v>56</v>
      </c>
      <c r="E420">
        <v>125</v>
      </c>
      <c r="F420">
        <v>458</v>
      </c>
      <c r="G420">
        <v>3.6640000000000001</v>
      </c>
      <c r="H420">
        <v>3.6640000000000002E-3</v>
      </c>
      <c r="I420">
        <v>240</v>
      </c>
      <c r="J420" t="s">
        <v>824</v>
      </c>
    </row>
    <row r="421" spans="1:10" x14ac:dyDescent="0.25">
      <c r="A421">
        <v>84149990</v>
      </c>
      <c r="B421" t="s">
        <v>773</v>
      </c>
      <c r="C421" t="s">
        <v>819</v>
      </c>
      <c r="D421" t="s">
        <v>56</v>
      </c>
      <c r="E421">
        <v>125</v>
      </c>
      <c r="F421">
        <v>458</v>
      </c>
      <c r="G421">
        <v>3.6640000000000001</v>
      </c>
      <c r="H421">
        <v>3.6640000000000002E-3</v>
      </c>
      <c r="I421">
        <v>240</v>
      </c>
      <c r="J421" t="s">
        <v>824</v>
      </c>
    </row>
    <row r="422" spans="1:10" x14ac:dyDescent="0.25">
      <c r="A422">
        <v>84150062</v>
      </c>
      <c r="B422" t="s">
        <v>774</v>
      </c>
      <c r="C422" t="s">
        <v>819</v>
      </c>
      <c r="D422" t="s">
        <v>56</v>
      </c>
      <c r="E422">
        <v>125</v>
      </c>
      <c r="F422">
        <v>473</v>
      </c>
      <c r="G422">
        <v>3.7839999999999998</v>
      </c>
      <c r="H422">
        <v>3.7839999999999996E-3</v>
      </c>
      <c r="I422">
        <v>240</v>
      </c>
      <c r="J422" t="s">
        <v>824</v>
      </c>
    </row>
    <row r="423" spans="1:10" x14ac:dyDescent="0.25">
      <c r="A423">
        <v>84162829</v>
      </c>
      <c r="B423" t="s">
        <v>776</v>
      </c>
      <c r="C423" t="s">
        <v>819</v>
      </c>
      <c r="D423" t="s">
        <v>56</v>
      </c>
      <c r="E423">
        <v>125</v>
      </c>
      <c r="F423">
        <v>423</v>
      </c>
      <c r="G423">
        <v>3.3839999999999999</v>
      </c>
      <c r="H423">
        <v>3.3839999999999999E-3</v>
      </c>
      <c r="I423">
        <v>240</v>
      </c>
      <c r="J423" t="s">
        <v>824</v>
      </c>
    </row>
    <row r="424" spans="1:10" x14ac:dyDescent="0.25">
      <c r="A424">
        <v>69796888</v>
      </c>
      <c r="B424" t="s">
        <v>754</v>
      </c>
      <c r="C424" t="s">
        <v>78</v>
      </c>
      <c r="D424" t="s">
        <v>68</v>
      </c>
      <c r="E424">
        <v>125</v>
      </c>
      <c r="F424">
        <v>621</v>
      </c>
      <c r="G424">
        <v>4.968</v>
      </c>
      <c r="H424">
        <v>4.9680000000000002E-3</v>
      </c>
      <c r="I424">
        <v>182</v>
      </c>
      <c r="J424" t="s">
        <v>824</v>
      </c>
    </row>
    <row r="425" spans="1:10" x14ac:dyDescent="0.25">
      <c r="A425">
        <v>69798155</v>
      </c>
      <c r="B425" t="s">
        <v>756</v>
      </c>
      <c r="C425" t="s">
        <v>78</v>
      </c>
      <c r="D425" t="s">
        <v>68</v>
      </c>
      <c r="E425">
        <v>125</v>
      </c>
      <c r="F425">
        <v>621</v>
      </c>
      <c r="G425">
        <v>4.968</v>
      </c>
      <c r="H425">
        <v>4.9680000000000002E-3</v>
      </c>
      <c r="I425">
        <v>182</v>
      </c>
      <c r="J425" t="s">
        <v>824</v>
      </c>
    </row>
    <row r="426" spans="1:10" x14ac:dyDescent="0.25">
      <c r="A426">
        <v>69798156</v>
      </c>
      <c r="B426" t="s">
        <v>757</v>
      </c>
      <c r="C426" t="s">
        <v>78</v>
      </c>
      <c r="D426" t="s">
        <v>68</v>
      </c>
      <c r="E426">
        <v>125</v>
      </c>
      <c r="F426">
        <v>621</v>
      </c>
      <c r="G426">
        <v>4.968</v>
      </c>
      <c r="H426">
        <v>4.9680000000000002E-3</v>
      </c>
      <c r="I426">
        <v>182</v>
      </c>
      <c r="J426" t="s">
        <v>824</v>
      </c>
    </row>
    <row r="427" spans="1:10" x14ac:dyDescent="0.25">
      <c r="A427">
        <v>69798161</v>
      </c>
      <c r="B427" t="s">
        <v>758</v>
      </c>
      <c r="C427" t="s">
        <v>78</v>
      </c>
      <c r="D427" t="s">
        <v>68</v>
      </c>
      <c r="E427">
        <v>125</v>
      </c>
      <c r="F427">
        <v>621</v>
      </c>
      <c r="G427">
        <v>4.968</v>
      </c>
      <c r="H427">
        <v>4.9680000000000002E-3</v>
      </c>
      <c r="I427">
        <v>182</v>
      </c>
      <c r="J427" t="s">
        <v>824</v>
      </c>
    </row>
    <row r="428" spans="1:10" x14ac:dyDescent="0.25">
      <c r="A428">
        <v>64407917</v>
      </c>
      <c r="B428" t="s">
        <v>627</v>
      </c>
      <c r="C428" t="s">
        <v>86</v>
      </c>
      <c r="D428" t="s">
        <v>68</v>
      </c>
      <c r="E428">
        <v>500</v>
      </c>
      <c r="F428">
        <v>4257</v>
      </c>
      <c r="G428">
        <v>8.5139999999999993</v>
      </c>
      <c r="H428">
        <v>8.513999999999999E-3</v>
      </c>
      <c r="I428">
        <v>60</v>
      </c>
      <c r="J428" t="s">
        <v>825</v>
      </c>
    </row>
    <row r="429" spans="1:10" x14ac:dyDescent="0.25">
      <c r="A429">
        <v>64356482</v>
      </c>
      <c r="B429" t="s">
        <v>179</v>
      </c>
      <c r="C429" t="s">
        <v>74</v>
      </c>
      <c r="D429" t="s">
        <v>68</v>
      </c>
      <c r="E429">
        <v>100</v>
      </c>
      <c r="F429">
        <v>99</v>
      </c>
      <c r="G429">
        <v>0.99</v>
      </c>
      <c r="H429">
        <v>9.8999999999999999E-4</v>
      </c>
      <c r="I429">
        <v>296</v>
      </c>
      <c r="J429" t="s">
        <v>825</v>
      </c>
    </row>
    <row r="430" spans="1:10" x14ac:dyDescent="0.25">
      <c r="A430">
        <v>64830947</v>
      </c>
      <c r="B430" t="s">
        <v>179</v>
      </c>
      <c r="C430" t="s">
        <v>74</v>
      </c>
      <c r="D430" t="s">
        <v>68</v>
      </c>
      <c r="E430">
        <v>100</v>
      </c>
      <c r="F430">
        <v>99</v>
      </c>
      <c r="G430">
        <v>0.99</v>
      </c>
      <c r="H430">
        <v>9.8999999999999999E-4</v>
      </c>
      <c r="I430">
        <v>296</v>
      </c>
      <c r="J430" t="s">
        <v>825</v>
      </c>
    </row>
    <row r="431" spans="1:10" x14ac:dyDescent="0.25">
      <c r="A431">
        <v>64854330</v>
      </c>
      <c r="B431" t="s">
        <v>414</v>
      </c>
      <c r="C431" t="s">
        <v>74</v>
      </c>
      <c r="D431" t="s">
        <v>68</v>
      </c>
      <c r="E431">
        <v>25</v>
      </c>
      <c r="F431">
        <v>162</v>
      </c>
      <c r="G431">
        <v>6.48</v>
      </c>
      <c r="H431">
        <v>6.4800000000000005E-3</v>
      </c>
      <c r="I431">
        <v>30</v>
      </c>
      <c r="J431" t="s">
        <v>825</v>
      </c>
    </row>
    <row r="432" spans="1:10" x14ac:dyDescent="0.25">
      <c r="A432">
        <v>64780901</v>
      </c>
      <c r="B432" t="s">
        <v>632</v>
      </c>
      <c r="C432" t="s">
        <v>72</v>
      </c>
      <c r="D432" t="s">
        <v>72</v>
      </c>
      <c r="E432">
        <v>125</v>
      </c>
      <c r="F432">
        <v>473</v>
      </c>
      <c r="G432">
        <v>3.7839999999999998</v>
      </c>
      <c r="H432">
        <v>3.7839999999999996E-3</v>
      </c>
      <c r="I432">
        <v>240</v>
      </c>
      <c r="J432" t="s">
        <v>824</v>
      </c>
    </row>
    <row r="433" spans="1:10" x14ac:dyDescent="0.25">
      <c r="A433">
        <v>64898310</v>
      </c>
      <c r="B433" t="s">
        <v>568</v>
      </c>
      <c r="C433" t="s">
        <v>72</v>
      </c>
      <c r="D433" t="s">
        <v>72</v>
      </c>
      <c r="E433">
        <v>125</v>
      </c>
      <c r="F433">
        <v>473</v>
      </c>
      <c r="G433">
        <v>3.7839999999999998</v>
      </c>
      <c r="H433">
        <v>3.7839999999999996E-3</v>
      </c>
      <c r="I433">
        <v>240</v>
      </c>
      <c r="J433" t="s">
        <v>824</v>
      </c>
    </row>
    <row r="434" spans="1:10" x14ac:dyDescent="0.25">
      <c r="A434">
        <v>64997056</v>
      </c>
      <c r="B434" t="s">
        <v>568</v>
      </c>
      <c r="C434" t="s">
        <v>72</v>
      </c>
      <c r="D434" t="s">
        <v>72</v>
      </c>
      <c r="E434">
        <v>125</v>
      </c>
      <c r="F434">
        <v>473</v>
      </c>
      <c r="G434">
        <v>3.7839999999999998</v>
      </c>
      <c r="H434">
        <v>3.7839999999999996E-3</v>
      </c>
      <c r="I434">
        <v>240</v>
      </c>
      <c r="J434" t="s">
        <v>824</v>
      </c>
    </row>
    <row r="435" spans="1:10" x14ac:dyDescent="0.25">
      <c r="A435">
        <v>64997057</v>
      </c>
      <c r="B435" t="s">
        <v>277</v>
      </c>
      <c r="C435" t="s">
        <v>72</v>
      </c>
      <c r="D435" t="s">
        <v>72</v>
      </c>
      <c r="E435">
        <v>125</v>
      </c>
      <c r="F435">
        <v>473</v>
      </c>
      <c r="G435">
        <v>3.7839999999999998</v>
      </c>
      <c r="H435">
        <v>3.7839999999999996E-3</v>
      </c>
      <c r="I435">
        <v>240</v>
      </c>
      <c r="J435" t="s">
        <v>824</v>
      </c>
    </row>
    <row r="436" spans="1:10" x14ac:dyDescent="0.25">
      <c r="A436">
        <v>64997058</v>
      </c>
      <c r="B436" t="s">
        <v>666</v>
      </c>
      <c r="C436" t="s">
        <v>72</v>
      </c>
      <c r="D436" t="s">
        <v>72</v>
      </c>
      <c r="E436">
        <v>125</v>
      </c>
      <c r="F436">
        <v>473</v>
      </c>
      <c r="G436">
        <v>3.7839999999999998</v>
      </c>
      <c r="H436">
        <v>3.7839999999999996E-3</v>
      </c>
      <c r="I436">
        <v>240</v>
      </c>
      <c r="J436" t="s">
        <v>824</v>
      </c>
    </row>
    <row r="437" spans="1:10" x14ac:dyDescent="0.25">
      <c r="A437">
        <v>64394583</v>
      </c>
      <c r="B437" t="s">
        <v>221</v>
      </c>
      <c r="C437" t="s">
        <v>71</v>
      </c>
      <c r="D437" t="s">
        <v>72</v>
      </c>
      <c r="E437">
        <v>125</v>
      </c>
      <c r="F437">
        <v>427</v>
      </c>
      <c r="G437">
        <v>3.4159999999999999</v>
      </c>
      <c r="H437">
        <v>3.4159999999999998E-3</v>
      </c>
      <c r="I437">
        <v>240</v>
      </c>
      <c r="J437" t="s">
        <v>824</v>
      </c>
    </row>
    <row r="438" spans="1:10" x14ac:dyDescent="0.25">
      <c r="A438">
        <v>64394585</v>
      </c>
      <c r="B438" t="s">
        <v>260</v>
      </c>
      <c r="C438" t="s">
        <v>71</v>
      </c>
      <c r="D438" t="s">
        <v>72</v>
      </c>
      <c r="E438">
        <v>125</v>
      </c>
      <c r="F438">
        <v>427</v>
      </c>
      <c r="G438">
        <v>3.4159999999999999</v>
      </c>
      <c r="H438">
        <v>3.4159999999999998E-3</v>
      </c>
      <c r="I438">
        <v>240</v>
      </c>
      <c r="J438" t="s">
        <v>824</v>
      </c>
    </row>
    <row r="439" spans="1:10" x14ac:dyDescent="0.25">
      <c r="A439">
        <v>64394596</v>
      </c>
      <c r="B439" t="s">
        <v>285</v>
      </c>
      <c r="C439" t="s">
        <v>71</v>
      </c>
      <c r="D439" t="s">
        <v>72</v>
      </c>
      <c r="E439">
        <v>125</v>
      </c>
      <c r="F439">
        <v>427</v>
      </c>
      <c r="G439">
        <v>3.4159999999999999</v>
      </c>
      <c r="H439">
        <v>3.4159999999999998E-3</v>
      </c>
      <c r="I439">
        <v>240</v>
      </c>
      <c r="J439" t="s">
        <v>824</v>
      </c>
    </row>
    <row r="440" spans="1:10" x14ac:dyDescent="0.25">
      <c r="A440">
        <v>64394598</v>
      </c>
      <c r="B440" t="s">
        <v>264</v>
      </c>
      <c r="C440" t="s">
        <v>71</v>
      </c>
      <c r="D440" t="s">
        <v>72</v>
      </c>
      <c r="E440">
        <v>125</v>
      </c>
      <c r="F440">
        <v>427</v>
      </c>
      <c r="G440">
        <v>3.4159999999999999</v>
      </c>
      <c r="H440">
        <v>3.4159999999999998E-3</v>
      </c>
      <c r="I440">
        <v>240</v>
      </c>
      <c r="J440" t="s">
        <v>824</v>
      </c>
    </row>
    <row r="441" spans="1:10" x14ac:dyDescent="0.25">
      <c r="A441">
        <v>64984152</v>
      </c>
      <c r="B441" t="s">
        <v>560</v>
      </c>
      <c r="C441" t="s">
        <v>71</v>
      </c>
      <c r="D441" t="s">
        <v>72</v>
      </c>
      <c r="E441">
        <v>125</v>
      </c>
      <c r="F441">
        <v>427</v>
      </c>
      <c r="G441">
        <v>3.4159999999999999</v>
      </c>
      <c r="H441">
        <v>3.4159999999999998E-3</v>
      </c>
      <c r="I441">
        <v>240</v>
      </c>
      <c r="J441" t="s">
        <v>824</v>
      </c>
    </row>
    <row r="442" spans="1:10" x14ac:dyDescent="0.25">
      <c r="A442">
        <v>64984153</v>
      </c>
      <c r="B442" t="s">
        <v>561</v>
      </c>
      <c r="C442" t="s">
        <v>71</v>
      </c>
      <c r="D442" t="s">
        <v>72</v>
      </c>
      <c r="E442">
        <v>125</v>
      </c>
      <c r="F442">
        <v>427</v>
      </c>
      <c r="G442">
        <v>3.4159999999999999</v>
      </c>
      <c r="H442">
        <v>3.4159999999999998E-3</v>
      </c>
      <c r="I442">
        <v>240</v>
      </c>
      <c r="J442" t="s">
        <v>824</v>
      </c>
    </row>
    <row r="443" spans="1:10" x14ac:dyDescent="0.25">
      <c r="A443">
        <v>64986251</v>
      </c>
      <c r="B443" t="s">
        <v>562</v>
      </c>
      <c r="C443" t="s">
        <v>71</v>
      </c>
      <c r="D443" t="s">
        <v>72</v>
      </c>
      <c r="E443">
        <v>125</v>
      </c>
      <c r="F443">
        <v>427</v>
      </c>
      <c r="G443">
        <v>3.4159999999999999</v>
      </c>
      <c r="H443">
        <v>3.4159999999999998E-3</v>
      </c>
      <c r="I443">
        <v>240</v>
      </c>
      <c r="J443" t="s">
        <v>824</v>
      </c>
    </row>
    <row r="444" spans="1:10" x14ac:dyDescent="0.25">
      <c r="A444">
        <v>64987238</v>
      </c>
      <c r="B444" t="s">
        <v>659</v>
      </c>
      <c r="C444" t="s">
        <v>71</v>
      </c>
      <c r="D444" t="s">
        <v>72</v>
      </c>
      <c r="E444">
        <v>125</v>
      </c>
      <c r="F444">
        <v>427</v>
      </c>
      <c r="G444">
        <v>3.4159999999999999</v>
      </c>
      <c r="H444">
        <v>3.4159999999999998E-3</v>
      </c>
      <c r="I444">
        <v>240</v>
      </c>
      <c r="J444" t="s">
        <v>824</v>
      </c>
    </row>
    <row r="445" spans="1:10" x14ac:dyDescent="0.25">
      <c r="A445">
        <v>64988927</v>
      </c>
      <c r="B445" t="s">
        <v>662</v>
      </c>
      <c r="C445" t="s">
        <v>71</v>
      </c>
      <c r="D445" t="s">
        <v>72</v>
      </c>
      <c r="E445">
        <v>125</v>
      </c>
      <c r="F445">
        <v>427</v>
      </c>
      <c r="G445">
        <v>3.4159999999999999</v>
      </c>
      <c r="H445">
        <v>3.4159999999999998E-3</v>
      </c>
      <c r="I445">
        <v>240</v>
      </c>
      <c r="J445" t="s">
        <v>824</v>
      </c>
    </row>
    <row r="446" spans="1:10" x14ac:dyDescent="0.25">
      <c r="A446">
        <v>69706138</v>
      </c>
      <c r="B446" t="s">
        <v>344</v>
      </c>
      <c r="C446" t="s">
        <v>80</v>
      </c>
      <c r="D446" t="s">
        <v>60</v>
      </c>
      <c r="E446">
        <v>50</v>
      </c>
      <c r="F446">
        <v>99</v>
      </c>
      <c r="G446">
        <v>1.98</v>
      </c>
      <c r="H446">
        <v>1.98E-3</v>
      </c>
      <c r="I446">
        <v>176</v>
      </c>
      <c r="J446" t="s">
        <v>825</v>
      </c>
    </row>
    <row r="447" spans="1:10" x14ac:dyDescent="0.25">
      <c r="A447">
        <v>69706147</v>
      </c>
      <c r="B447" t="s">
        <v>325</v>
      </c>
      <c r="C447" t="s">
        <v>80</v>
      </c>
      <c r="D447" t="s">
        <v>60</v>
      </c>
      <c r="E447">
        <v>50</v>
      </c>
      <c r="F447">
        <v>99</v>
      </c>
      <c r="G447">
        <v>1.98</v>
      </c>
      <c r="H447">
        <v>1.98E-3</v>
      </c>
      <c r="I447">
        <v>176</v>
      </c>
      <c r="J447" t="s">
        <v>825</v>
      </c>
    </row>
    <row r="448" spans="1:10" x14ac:dyDescent="0.25">
      <c r="A448">
        <v>69981590</v>
      </c>
      <c r="B448" t="s">
        <v>337</v>
      </c>
      <c r="C448" t="s">
        <v>80</v>
      </c>
      <c r="D448" t="s">
        <v>60</v>
      </c>
      <c r="E448">
        <v>50</v>
      </c>
      <c r="F448">
        <v>99</v>
      </c>
      <c r="G448">
        <v>1.98</v>
      </c>
      <c r="H448">
        <v>1.98E-3</v>
      </c>
      <c r="I448">
        <v>176</v>
      </c>
      <c r="J448" t="s">
        <v>825</v>
      </c>
    </row>
    <row r="449" spans="1:10" x14ac:dyDescent="0.25">
      <c r="A449">
        <v>69991277</v>
      </c>
      <c r="B449" t="s">
        <v>364</v>
      </c>
      <c r="C449" t="s">
        <v>80</v>
      </c>
      <c r="D449" t="s">
        <v>60</v>
      </c>
      <c r="E449">
        <v>50</v>
      </c>
      <c r="F449">
        <v>99</v>
      </c>
      <c r="G449">
        <v>1.98</v>
      </c>
      <c r="H449">
        <v>1.98E-3</v>
      </c>
      <c r="I449">
        <v>176</v>
      </c>
      <c r="J449" t="s">
        <v>825</v>
      </c>
    </row>
    <row r="450" spans="1:10" x14ac:dyDescent="0.25">
      <c r="A450">
        <v>69555093</v>
      </c>
      <c r="B450" t="s">
        <v>407</v>
      </c>
      <c r="C450" t="s">
        <v>80</v>
      </c>
      <c r="D450" t="s">
        <v>60</v>
      </c>
      <c r="E450">
        <v>50</v>
      </c>
      <c r="F450">
        <v>99</v>
      </c>
      <c r="G450">
        <v>1.98</v>
      </c>
      <c r="H450">
        <v>1.98E-3</v>
      </c>
      <c r="I450">
        <v>176</v>
      </c>
      <c r="J450" t="s">
        <v>825</v>
      </c>
    </row>
    <row r="451" spans="1:10" x14ac:dyDescent="0.25">
      <c r="A451">
        <v>69555090</v>
      </c>
      <c r="B451" t="s">
        <v>409</v>
      </c>
      <c r="C451" t="s">
        <v>80</v>
      </c>
      <c r="D451" t="s">
        <v>60</v>
      </c>
      <c r="E451">
        <v>50</v>
      </c>
      <c r="F451">
        <v>99</v>
      </c>
      <c r="G451">
        <v>1.98</v>
      </c>
      <c r="H451">
        <v>1.98E-3</v>
      </c>
      <c r="I451">
        <v>176</v>
      </c>
      <c r="J451" t="s">
        <v>825</v>
      </c>
    </row>
    <row r="452" spans="1:10" x14ac:dyDescent="0.25">
      <c r="A452">
        <v>64367657</v>
      </c>
      <c r="B452" t="s">
        <v>609</v>
      </c>
      <c r="C452" t="s">
        <v>821</v>
      </c>
      <c r="D452" t="s">
        <v>821</v>
      </c>
      <c r="E452">
        <v>125</v>
      </c>
      <c r="F452">
        <v>444</v>
      </c>
      <c r="G452">
        <v>3.552</v>
      </c>
      <c r="H452">
        <v>3.552E-3</v>
      </c>
      <c r="I452">
        <v>255</v>
      </c>
      <c r="J452" t="s">
        <v>824</v>
      </c>
    </row>
    <row r="453" spans="1:10" x14ac:dyDescent="0.25">
      <c r="A453">
        <v>64369025</v>
      </c>
      <c r="B453" t="s">
        <v>610</v>
      </c>
      <c r="C453" t="s">
        <v>821</v>
      </c>
      <c r="D453" t="s">
        <v>821</v>
      </c>
      <c r="E453">
        <v>125</v>
      </c>
      <c r="F453">
        <v>473</v>
      </c>
      <c r="G453">
        <v>3.7839999999999998</v>
      </c>
      <c r="H453">
        <v>3.7839999999999996E-3</v>
      </c>
      <c r="I453">
        <v>255</v>
      </c>
      <c r="J453" t="s">
        <v>824</v>
      </c>
    </row>
    <row r="454" spans="1:10" x14ac:dyDescent="0.25">
      <c r="A454">
        <v>64369026</v>
      </c>
      <c r="B454" t="s">
        <v>611</v>
      </c>
      <c r="C454" t="s">
        <v>821</v>
      </c>
      <c r="D454" t="s">
        <v>821</v>
      </c>
      <c r="E454">
        <v>125</v>
      </c>
      <c r="F454">
        <v>473</v>
      </c>
      <c r="G454">
        <v>3.7839999999999998</v>
      </c>
      <c r="H454">
        <v>3.7839999999999996E-3</v>
      </c>
      <c r="I454">
        <v>255</v>
      </c>
      <c r="J454" t="s">
        <v>824</v>
      </c>
    </row>
    <row r="455" spans="1:10" x14ac:dyDescent="0.25">
      <c r="A455">
        <v>64369031</v>
      </c>
      <c r="B455" t="s">
        <v>352</v>
      </c>
      <c r="C455" t="s">
        <v>821</v>
      </c>
      <c r="D455" t="s">
        <v>821</v>
      </c>
      <c r="E455">
        <v>125</v>
      </c>
      <c r="F455">
        <v>473</v>
      </c>
      <c r="G455">
        <v>3.7839999999999998</v>
      </c>
      <c r="H455">
        <v>3.7839999999999996E-3</v>
      </c>
      <c r="I455">
        <v>255</v>
      </c>
      <c r="J455" t="s">
        <v>824</v>
      </c>
    </row>
    <row r="456" spans="1:10" x14ac:dyDescent="0.25">
      <c r="A456">
        <v>64369035</v>
      </c>
      <c r="B456" t="s">
        <v>356</v>
      </c>
      <c r="C456" t="s">
        <v>821</v>
      </c>
      <c r="D456" t="s">
        <v>821</v>
      </c>
      <c r="E456">
        <v>125</v>
      </c>
      <c r="F456">
        <v>473</v>
      </c>
      <c r="G456">
        <v>3.7839999999999998</v>
      </c>
      <c r="H456">
        <v>3.7839999999999996E-3</v>
      </c>
      <c r="I456">
        <v>255</v>
      </c>
      <c r="J456" t="s">
        <v>824</v>
      </c>
    </row>
    <row r="457" spans="1:10" x14ac:dyDescent="0.25">
      <c r="A457">
        <v>64369043</v>
      </c>
      <c r="B457" t="s">
        <v>390</v>
      </c>
      <c r="C457" t="s">
        <v>821</v>
      </c>
      <c r="D457" t="s">
        <v>821</v>
      </c>
      <c r="E457">
        <v>125</v>
      </c>
      <c r="F457">
        <v>444</v>
      </c>
      <c r="G457">
        <v>3.552</v>
      </c>
      <c r="H457">
        <v>3.552E-3</v>
      </c>
      <c r="I457">
        <v>255</v>
      </c>
      <c r="J457" t="s">
        <v>824</v>
      </c>
    </row>
    <row r="458" spans="1:10" x14ac:dyDescent="0.25">
      <c r="A458">
        <v>64369045</v>
      </c>
      <c r="B458" t="s">
        <v>413</v>
      </c>
      <c r="C458" t="s">
        <v>821</v>
      </c>
      <c r="D458" t="s">
        <v>821</v>
      </c>
      <c r="E458">
        <v>125</v>
      </c>
      <c r="F458">
        <v>444</v>
      </c>
      <c r="G458">
        <v>3.552</v>
      </c>
      <c r="H458">
        <v>3.552E-3</v>
      </c>
      <c r="I458">
        <v>255</v>
      </c>
      <c r="J458" t="s">
        <v>824</v>
      </c>
    </row>
    <row r="459" spans="1:10" x14ac:dyDescent="0.25">
      <c r="A459">
        <v>64369046</v>
      </c>
      <c r="B459" t="s">
        <v>612</v>
      </c>
      <c r="C459" t="s">
        <v>821</v>
      </c>
      <c r="D459" t="s">
        <v>821</v>
      </c>
      <c r="E459">
        <v>125</v>
      </c>
      <c r="F459">
        <v>444</v>
      </c>
      <c r="G459">
        <v>3.552</v>
      </c>
      <c r="H459">
        <v>3.552E-3</v>
      </c>
      <c r="I459">
        <v>255</v>
      </c>
      <c r="J459" t="s">
        <v>824</v>
      </c>
    </row>
    <row r="460" spans="1:10" x14ac:dyDescent="0.25">
      <c r="A460">
        <v>64371463</v>
      </c>
      <c r="B460" t="s">
        <v>614</v>
      </c>
      <c r="C460" t="s">
        <v>821</v>
      </c>
      <c r="D460" t="s">
        <v>821</v>
      </c>
      <c r="E460">
        <v>125</v>
      </c>
      <c r="F460">
        <v>444</v>
      </c>
      <c r="G460">
        <v>3.552</v>
      </c>
      <c r="H460">
        <v>3.552E-3</v>
      </c>
      <c r="I460">
        <v>255</v>
      </c>
      <c r="J460" t="s">
        <v>824</v>
      </c>
    </row>
    <row r="461" spans="1:10" x14ac:dyDescent="0.25">
      <c r="A461">
        <v>64968812</v>
      </c>
      <c r="B461" t="s">
        <v>653</v>
      </c>
      <c r="C461" t="s">
        <v>821</v>
      </c>
      <c r="D461" t="s">
        <v>821</v>
      </c>
      <c r="E461">
        <v>125</v>
      </c>
      <c r="F461">
        <v>473</v>
      </c>
      <c r="G461">
        <v>3.7839999999999998</v>
      </c>
      <c r="H461">
        <v>3.7839999999999996E-3</v>
      </c>
      <c r="I461">
        <v>240</v>
      </c>
      <c r="J461" t="s">
        <v>824</v>
      </c>
    </row>
    <row r="462" spans="1:10" x14ac:dyDescent="0.25">
      <c r="A462">
        <v>64968813</v>
      </c>
      <c r="B462" t="s">
        <v>654</v>
      </c>
      <c r="C462" t="s">
        <v>821</v>
      </c>
      <c r="D462" t="s">
        <v>821</v>
      </c>
      <c r="E462">
        <v>125</v>
      </c>
      <c r="F462">
        <v>473</v>
      </c>
      <c r="G462">
        <v>3.7839999999999998</v>
      </c>
      <c r="H462">
        <v>3.7839999999999996E-3</v>
      </c>
      <c r="I462">
        <v>240</v>
      </c>
      <c r="J462" t="s">
        <v>824</v>
      </c>
    </row>
    <row r="463" spans="1:10" x14ac:dyDescent="0.25">
      <c r="A463">
        <v>64968834</v>
      </c>
      <c r="B463" t="s">
        <v>655</v>
      </c>
      <c r="C463" t="s">
        <v>821</v>
      </c>
      <c r="D463" t="s">
        <v>821</v>
      </c>
      <c r="E463">
        <v>125</v>
      </c>
      <c r="F463">
        <v>473</v>
      </c>
      <c r="G463">
        <v>3.7839999999999998</v>
      </c>
      <c r="H463">
        <v>3.7839999999999996E-3</v>
      </c>
      <c r="I463">
        <v>240</v>
      </c>
      <c r="J463" t="s">
        <v>824</v>
      </c>
    </row>
    <row r="464" spans="1:10" x14ac:dyDescent="0.25">
      <c r="A464">
        <v>65242605</v>
      </c>
      <c r="B464" t="s">
        <v>667</v>
      </c>
      <c r="C464" t="s">
        <v>821</v>
      </c>
      <c r="D464" t="s">
        <v>821</v>
      </c>
      <c r="E464">
        <v>125</v>
      </c>
      <c r="F464">
        <v>473</v>
      </c>
      <c r="G464">
        <v>3.7839999999999998</v>
      </c>
      <c r="H464">
        <v>3.7839999999999996E-3</v>
      </c>
      <c r="I464">
        <v>240</v>
      </c>
      <c r="J464" t="s">
        <v>824</v>
      </c>
    </row>
    <row r="465" spans="1:10" x14ac:dyDescent="0.25">
      <c r="A465">
        <v>65242606</v>
      </c>
      <c r="B465" t="s">
        <v>668</v>
      </c>
      <c r="C465" t="s">
        <v>821</v>
      </c>
      <c r="D465" t="s">
        <v>821</v>
      </c>
      <c r="E465">
        <v>125</v>
      </c>
      <c r="F465">
        <v>473</v>
      </c>
      <c r="G465">
        <v>3.7839999999999998</v>
      </c>
      <c r="H465">
        <v>3.7839999999999996E-3</v>
      </c>
      <c r="I465">
        <v>240</v>
      </c>
      <c r="J465" t="s">
        <v>824</v>
      </c>
    </row>
    <row r="466" spans="1:10" x14ac:dyDescent="0.25">
      <c r="A466">
        <v>65431089</v>
      </c>
      <c r="B466" t="s">
        <v>564</v>
      </c>
      <c r="C466" t="s">
        <v>821</v>
      </c>
      <c r="D466" t="s">
        <v>821</v>
      </c>
      <c r="E466">
        <v>125</v>
      </c>
      <c r="F466">
        <v>473</v>
      </c>
      <c r="G466">
        <v>3.7839999999999998</v>
      </c>
      <c r="H466">
        <v>3.7839999999999996E-3</v>
      </c>
      <c r="I466">
        <v>255</v>
      </c>
      <c r="J466" t="s">
        <v>824</v>
      </c>
    </row>
    <row r="467" spans="1:10" x14ac:dyDescent="0.25">
      <c r="A467">
        <v>65431090</v>
      </c>
      <c r="B467" t="s">
        <v>565</v>
      </c>
      <c r="C467" t="s">
        <v>821</v>
      </c>
      <c r="D467" t="s">
        <v>821</v>
      </c>
      <c r="E467">
        <v>125</v>
      </c>
      <c r="F467">
        <v>473</v>
      </c>
      <c r="G467">
        <v>3.7839999999999998</v>
      </c>
      <c r="H467">
        <v>3.7839999999999996E-3</v>
      </c>
      <c r="I467">
        <v>255</v>
      </c>
      <c r="J467" t="s">
        <v>824</v>
      </c>
    </row>
    <row r="468" spans="1:10" x14ac:dyDescent="0.25">
      <c r="A468">
        <v>68726916</v>
      </c>
      <c r="B468" t="s">
        <v>690</v>
      </c>
      <c r="C468" t="s">
        <v>57</v>
      </c>
      <c r="D468" t="s">
        <v>57</v>
      </c>
      <c r="E468">
        <v>15625</v>
      </c>
      <c r="F468">
        <v>59146</v>
      </c>
      <c r="G468">
        <v>3.7853439999999998</v>
      </c>
      <c r="H468">
        <v>3.7853439999999999E-3</v>
      </c>
      <c r="I468">
        <v>255</v>
      </c>
      <c r="J468" t="s">
        <v>824</v>
      </c>
    </row>
    <row r="469" spans="1:10" x14ac:dyDescent="0.25">
      <c r="A469">
        <v>68729634</v>
      </c>
      <c r="B469" t="s">
        <v>286</v>
      </c>
      <c r="C469" t="s">
        <v>57</v>
      </c>
      <c r="D469" t="s">
        <v>57</v>
      </c>
      <c r="E469">
        <v>125</v>
      </c>
      <c r="F469">
        <v>444</v>
      </c>
      <c r="G469">
        <v>3.552</v>
      </c>
      <c r="H469">
        <v>3.552E-3</v>
      </c>
      <c r="I469">
        <v>255</v>
      </c>
      <c r="J469" t="s">
        <v>824</v>
      </c>
    </row>
    <row r="470" spans="1:10" x14ac:dyDescent="0.25">
      <c r="A470">
        <v>68730234</v>
      </c>
      <c r="B470" t="s">
        <v>175</v>
      </c>
      <c r="C470" t="s">
        <v>57</v>
      </c>
      <c r="D470" t="s">
        <v>57</v>
      </c>
      <c r="E470">
        <v>15625</v>
      </c>
      <c r="F470">
        <v>59146</v>
      </c>
      <c r="G470">
        <v>3.7853439999999998</v>
      </c>
      <c r="H470">
        <v>3.7853439999999999E-3</v>
      </c>
      <c r="I470">
        <v>255</v>
      </c>
      <c r="J470" t="s">
        <v>824</v>
      </c>
    </row>
    <row r="471" spans="1:10" x14ac:dyDescent="0.25">
      <c r="A471">
        <v>68730252</v>
      </c>
      <c r="B471" t="s">
        <v>302</v>
      </c>
      <c r="C471" t="s">
        <v>57</v>
      </c>
      <c r="D471" t="s">
        <v>57</v>
      </c>
      <c r="E471">
        <v>15625</v>
      </c>
      <c r="F471">
        <v>59146</v>
      </c>
      <c r="G471">
        <v>3.7853439999999998</v>
      </c>
      <c r="H471">
        <v>3.7853439999999999E-3</v>
      </c>
      <c r="I471">
        <v>255</v>
      </c>
      <c r="J471" t="s">
        <v>824</v>
      </c>
    </row>
    <row r="472" spans="1:10" x14ac:dyDescent="0.25">
      <c r="A472">
        <v>68730257</v>
      </c>
      <c r="B472" t="s">
        <v>171</v>
      </c>
      <c r="C472" t="s">
        <v>57</v>
      </c>
      <c r="D472" t="s">
        <v>57</v>
      </c>
      <c r="E472">
        <v>15625</v>
      </c>
      <c r="F472">
        <v>59146</v>
      </c>
      <c r="G472">
        <v>3.7853439999999998</v>
      </c>
      <c r="H472">
        <v>3.7853439999999999E-3</v>
      </c>
      <c r="I472">
        <v>255</v>
      </c>
      <c r="J472" t="s">
        <v>824</v>
      </c>
    </row>
    <row r="473" spans="1:10" x14ac:dyDescent="0.25">
      <c r="A473">
        <v>68852625</v>
      </c>
      <c r="B473" t="s">
        <v>171</v>
      </c>
      <c r="C473" t="s">
        <v>821</v>
      </c>
      <c r="D473" t="s">
        <v>821</v>
      </c>
      <c r="E473">
        <v>125</v>
      </c>
      <c r="F473">
        <v>473</v>
      </c>
      <c r="G473">
        <v>3.7839999999999998</v>
      </c>
      <c r="H473">
        <v>3.7839999999999996E-3</v>
      </c>
      <c r="I473">
        <v>255</v>
      </c>
      <c r="J473" t="s">
        <v>824</v>
      </c>
    </row>
    <row r="474" spans="1:10" x14ac:dyDescent="0.25">
      <c r="A474">
        <v>68852628</v>
      </c>
      <c r="B474" t="s">
        <v>286</v>
      </c>
      <c r="C474" t="s">
        <v>821</v>
      </c>
      <c r="D474" t="s">
        <v>821</v>
      </c>
      <c r="E474">
        <v>125</v>
      </c>
      <c r="F474">
        <v>444</v>
      </c>
      <c r="G474">
        <v>3.552</v>
      </c>
      <c r="H474">
        <v>3.552E-3</v>
      </c>
      <c r="I474">
        <v>255</v>
      </c>
      <c r="J474" t="s">
        <v>824</v>
      </c>
    </row>
    <row r="475" spans="1:10" x14ac:dyDescent="0.25">
      <c r="A475">
        <v>68860045</v>
      </c>
      <c r="B475" t="s">
        <v>718</v>
      </c>
      <c r="C475" t="s">
        <v>57</v>
      </c>
      <c r="D475" t="s">
        <v>57</v>
      </c>
      <c r="E475">
        <v>125</v>
      </c>
      <c r="F475">
        <v>473</v>
      </c>
      <c r="G475">
        <v>3.7839999999999998</v>
      </c>
      <c r="H475">
        <v>3.7839999999999996E-3</v>
      </c>
      <c r="I475">
        <v>255</v>
      </c>
      <c r="J475" t="s">
        <v>824</v>
      </c>
    </row>
    <row r="476" spans="1:10" x14ac:dyDescent="0.25">
      <c r="A476">
        <v>68860059</v>
      </c>
      <c r="B476" t="s">
        <v>719</v>
      </c>
      <c r="C476" t="s">
        <v>821</v>
      </c>
      <c r="D476" t="s">
        <v>821</v>
      </c>
      <c r="E476">
        <v>125</v>
      </c>
      <c r="F476">
        <v>473</v>
      </c>
      <c r="G476">
        <v>3.7839999999999998</v>
      </c>
      <c r="H476">
        <v>3.7839999999999996E-3</v>
      </c>
      <c r="I476">
        <v>255</v>
      </c>
      <c r="J476" t="s">
        <v>824</v>
      </c>
    </row>
    <row r="477" spans="1:10" x14ac:dyDescent="0.25">
      <c r="A477">
        <v>68860061</v>
      </c>
      <c r="B477" t="s">
        <v>219</v>
      </c>
      <c r="C477" t="s">
        <v>821</v>
      </c>
      <c r="D477" t="s">
        <v>821</v>
      </c>
      <c r="E477">
        <v>125</v>
      </c>
      <c r="F477">
        <v>444</v>
      </c>
      <c r="G477">
        <v>3.552</v>
      </c>
      <c r="H477">
        <v>3.552E-3</v>
      </c>
      <c r="I477">
        <v>255</v>
      </c>
      <c r="J477" t="s">
        <v>824</v>
      </c>
    </row>
    <row r="478" spans="1:10" x14ac:dyDescent="0.25">
      <c r="A478">
        <v>68860067</v>
      </c>
      <c r="B478" t="s">
        <v>720</v>
      </c>
      <c r="C478" t="s">
        <v>821</v>
      </c>
      <c r="D478" t="s">
        <v>821</v>
      </c>
      <c r="E478">
        <v>125</v>
      </c>
      <c r="F478">
        <v>444</v>
      </c>
      <c r="G478">
        <v>3.552</v>
      </c>
      <c r="H478">
        <v>3.552E-3</v>
      </c>
      <c r="I478">
        <v>255</v>
      </c>
      <c r="J478" t="s">
        <v>824</v>
      </c>
    </row>
    <row r="479" spans="1:10" x14ac:dyDescent="0.25">
      <c r="A479">
        <v>68860129</v>
      </c>
      <c r="B479" t="s">
        <v>304</v>
      </c>
      <c r="C479" t="s">
        <v>821</v>
      </c>
      <c r="D479" t="s">
        <v>821</v>
      </c>
      <c r="E479">
        <v>125</v>
      </c>
      <c r="F479">
        <v>473</v>
      </c>
      <c r="G479">
        <v>3.7839999999999998</v>
      </c>
      <c r="H479">
        <v>3.7839999999999996E-3</v>
      </c>
      <c r="I479">
        <v>255</v>
      </c>
      <c r="J479" t="s">
        <v>824</v>
      </c>
    </row>
    <row r="480" spans="1:10" x14ac:dyDescent="0.25">
      <c r="A480">
        <v>68860135</v>
      </c>
      <c r="B480" t="s">
        <v>387</v>
      </c>
      <c r="C480" t="s">
        <v>57</v>
      </c>
      <c r="D480" t="s">
        <v>57</v>
      </c>
      <c r="E480">
        <v>125</v>
      </c>
      <c r="F480">
        <v>473</v>
      </c>
      <c r="G480">
        <v>3.7839999999999998</v>
      </c>
      <c r="H480">
        <v>3.7839999999999996E-3</v>
      </c>
      <c r="I480">
        <v>255</v>
      </c>
      <c r="J480" t="s">
        <v>824</v>
      </c>
    </row>
    <row r="481" spans="1:10" x14ac:dyDescent="0.25">
      <c r="A481">
        <v>68860136</v>
      </c>
      <c r="B481" t="s">
        <v>216</v>
      </c>
      <c r="C481" t="s">
        <v>57</v>
      </c>
      <c r="D481" t="s">
        <v>57</v>
      </c>
      <c r="E481">
        <v>125</v>
      </c>
      <c r="F481">
        <v>473</v>
      </c>
      <c r="G481">
        <v>3.7839999999999998</v>
      </c>
      <c r="H481">
        <v>3.7839999999999996E-3</v>
      </c>
      <c r="I481">
        <v>255</v>
      </c>
      <c r="J481" t="s">
        <v>824</v>
      </c>
    </row>
    <row r="482" spans="1:10" x14ac:dyDescent="0.25">
      <c r="A482">
        <v>68860397</v>
      </c>
      <c r="B482" t="s">
        <v>422</v>
      </c>
      <c r="C482" t="s">
        <v>57</v>
      </c>
      <c r="D482" t="s">
        <v>57</v>
      </c>
      <c r="E482">
        <v>125</v>
      </c>
      <c r="F482">
        <v>473</v>
      </c>
      <c r="G482">
        <v>3.7839999999999998</v>
      </c>
      <c r="H482">
        <v>3.7839999999999996E-3</v>
      </c>
      <c r="I482">
        <v>255</v>
      </c>
      <c r="J482" t="s">
        <v>824</v>
      </c>
    </row>
    <row r="483" spans="1:10" x14ac:dyDescent="0.25">
      <c r="A483">
        <v>68860585</v>
      </c>
      <c r="B483" t="s">
        <v>302</v>
      </c>
      <c r="C483" t="s">
        <v>57</v>
      </c>
      <c r="D483" t="s">
        <v>57</v>
      </c>
      <c r="E483">
        <v>125</v>
      </c>
      <c r="F483">
        <v>473</v>
      </c>
      <c r="G483">
        <v>3.7839999999999998</v>
      </c>
      <c r="H483">
        <v>3.7839999999999996E-3</v>
      </c>
      <c r="I483">
        <v>255</v>
      </c>
      <c r="J483" t="s">
        <v>824</v>
      </c>
    </row>
    <row r="484" spans="1:10" x14ac:dyDescent="0.25">
      <c r="A484">
        <v>68860657</v>
      </c>
      <c r="B484" t="s">
        <v>225</v>
      </c>
      <c r="C484" t="s">
        <v>57</v>
      </c>
      <c r="D484" t="s">
        <v>57</v>
      </c>
      <c r="E484">
        <v>125</v>
      </c>
      <c r="F484">
        <v>473</v>
      </c>
      <c r="G484">
        <v>3.7839999999999998</v>
      </c>
      <c r="H484">
        <v>3.7839999999999996E-3</v>
      </c>
      <c r="I484">
        <v>255</v>
      </c>
      <c r="J484" t="s">
        <v>824</v>
      </c>
    </row>
    <row r="485" spans="1:10" x14ac:dyDescent="0.25">
      <c r="A485">
        <v>68860659</v>
      </c>
      <c r="B485" t="s">
        <v>183</v>
      </c>
      <c r="C485" t="s">
        <v>821</v>
      </c>
      <c r="D485" t="s">
        <v>821</v>
      </c>
      <c r="E485">
        <v>125</v>
      </c>
      <c r="F485">
        <v>473</v>
      </c>
      <c r="G485">
        <v>3.7839999999999998</v>
      </c>
      <c r="H485">
        <v>3.7839999999999996E-3</v>
      </c>
      <c r="I485">
        <v>255</v>
      </c>
      <c r="J485" t="s">
        <v>824</v>
      </c>
    </row>
    <row r="486" spans="1:10" x14ac:dyDescent="0.25">
      <c r="A486">
        <v>68860662</v>
      </c>
      <c r="B486" t="s">
        <v>175</v>
      </c>
      <c r="C486" t="s">
        <v>821</v>
      </c>
      <c r="D486" t="s">
        <v>821</v>
      </c>
      <c r="E486">
        <v>125</v>
      </c>
      <c r="F486">
        <v>473</v>
      </c>
      <c r="G486">
        <v>3.7839999999999998</v>
      </c>
      <c r="H486">
        <v>3.7839999999999996E-3</v>
      </c>
      <c r="I486">
        <v>255</v>
      </c>
      <c r="J486" t="s">
        <v>824</v>
      </c>
    </row>
    <row r="487" spans="1:10" x14ac:dyDescent="0.25">
      <c r="A487">
        <v>68860663</v>
      </c>
      <c r="B487" t="s">
        <v>296</v>
      </c>
      <c r="C487" t="s">
        <v>821</v>
      </c>
      <c r="D487" t="s">
        <v>821</v>
      </c>
      <c r="E487">
        <v>125</v>
      </c>
      <c r="F487">
        <v>473</v>
      </c>
      <c r="G487">
        <v>3.7839999999999998</v>
      </c>
      <c r="H487">
        <v>3.7839999999999996E-3</v>
      </c>
      <c r="I487">
        <v>255</v>
      </c>
      <c r="J487" t="s">
        <v>824</v>
      </c>
    </row>
    <row r="488" spans="1:10" x14ac:dyDescent="0.25">
      <c r="A488">
        <v>68860671</v>
      </c>
      <c r="B488" t="s">
        <v>721</v>
      </c>
      <c r="C488" t="s">
        <v>821</v>
      </c>
      <c r="D488" t="s">
        <v>821</v>
      </c>
      <c r="E488">
        <v>125</v>
      </c>
      <c r="F488">
        <v>473</v>
      </c>
      <c r="G488">
        <v>3.7839999999999998</v>
      </c>
      <c r="H488">
        <v>3.7839999999999996E-3</v>
      </c>
      <c r="I488">
        <v>255</v>
      </c>
      <c r="J488" t="s">
        <v>824</v>
      </c>
    </row>
    <row r="489" spans="1:10" x14ac:dyDescent="0.25">
      <c r="A489">
        <v>68860673</v>
      </c>
      <c r="B489" t="s">
        <v>722</v>
      </c>
      <c r="C489" t="s">
        <v>821</v>
      </c>
      <c r="D489" t="s">
        <v>821</v>
      </c>
      <c r="E489">
        <v>125</v>
      </c>
      <c r="F489">
        <v>473</v>
      </c>
      <c r="G489">
        <v>3.7839999999999998</v>
      </c>
      <c r="H489">
        <v>3.7839999999999996E-3</v>
      </c>
      <c r="I489">
        <v>255</v>
      </c>
      <c r="J489" t="s">
        <v>824</v>
      </c>
    </row>
    <row r="490" spans="1:10" x14ac:dyDescent="0.25">
      <c r="A490">
        <v>68862392</v>
      </c>
      <c r="B490" t="s">
        <v>723</v>
      </c>
      <c r="C490" t="s">
        <v>57</v>
      </c>
      <c r="D490" t="s">
        <v>57</v>
      </c>
      <c r="E490">
        <v>125</v>
      </c>
      <c r="F490">
        <v>473</v>
      </c>
      <c r="G490">
        <v>3.7839999999999998</v>
      </c>
      <c r="H490">
        <v>3.7839999999999996E-3</v>
      </c>
      <c r="I490">
        <v>255</v>
      </c>
      <c r="J490" t="s">
        <v>824</v>
      </c>
    </row>
    <row r="491" spans="1:10" x14ac:dyDescent="0.25">
      <c r="A491">
        <v>68862399</v>
      </c>
      <c r="B491" t="s">
        <v>284</v>
      </c>
      <c r="C491" t="s">
        <v>821</v>
      </c>
      <c r="D491" t="s">
        <v>821</v>
      </c>
      <c r="E491">
        <v>125</v>
      </c>
      <c r="F491">
        <v>473</v>
      </c>
      <c r="G491">
        <v>3.7839999999999998</v>
      </c>
      <c r="H491">
        <v>3.7839999999999996E-3</v>
      </c>
      <c r="I491">
        <v>255</v>
      </c>
      <c r="J491" t="s">
        <v>824</v>
      </c>
    </row>
    <row r="492" spans="1:10" x14ac:dyDescent="0.25">
      <c r="A492">
        <v>68862402</v>
      </c>
      <c r="B492" t="s">
        <v>205</v>
      </c>
      <c r="C492" t="s">
        <v>821</v>
      </c>
      <c r="D492" t="s">
        <v>821</v>
      </c>
      <c r="E492">
        <v>125</v>
      </c>
      <c r="F492">
        <v>473</v>
      </c>
      <c r="G492">
        <v>3.7839999999999998</v>
      </c>
      <c r="H492">
        <v>3.7839999999999996E-3</v>
      </c>
      <c r="I492">
        <v>255</v>
      </c>
      <c r="J492" t="s">
        <v>824</v>
      </c>
    </row>
    <row r="493" spans="1:10" x14ac:dyDescent="0.25">
      <c r="A493">
        <v>68862421</v>
      </c>
      <c r="B493" t="s">
        <v>377</v>
      </c>
      <c r="C493" t="s">
        <v>821</v>
      </c>
      <c r="D493" t="s">
        <v>821</v>
      </c>
      <c r="E493">
        <v>125</v>
      </c>
      <c r="F493">
        <v>444</v>
      </c>
      <c r="G493">
        <v>3.552</v>
      </c>
      <c r="H493">
        <v>3.552E-3</v>
      </c>
      <c r="I493">
        <v>255</v>
      </c>
      <c r="J493" t="s">
        <v>824</v>
      </c>
    </row>
    <row r="494" spans="1:10" x14ac:dyDescent="0.25">
      <c r="A494">
        <v>68862483</v>
      </c>
      <c r="B494" t="s">
        <v>724</v>
      </c>
      <c r="C494" t="s">
        <v>821</v>
      </c>
      <c r="D494" t="s">
        <v>821</v>
      </c>
      <c r="E494">
        <v>125</v>
      </c>
      <c r="F494">
        <v>444</v>
      </c>
      <c r="G494">
        <v>3.552</v>
      </c>
      <c r="H494">
        <v>3.552E-3</v>
      </c>
      <c r="I494">
        <v>255</v>
      </c>
      <c r="J494" t="s">
        <v>824</v>
      </c>
    </row>
    <row r="495" spans="1:10" x14ac:dyDescent="0.25">
      <c r="A495">
        <v>68862496</v>
      </c>
      <c r="B495" t="s">
        <v>725</v>
      </c>
      <c r="C495" t="s">
        <v>57</v>
      </c>
      <c r="D495" t="s">
        <v>57</v>
      </c>
      <c r="E495">
        <v>125</v>
      </c>
      <c r="F495">
        <v>473</v>
      </c>
      <c r="G495">
        <v>3.7839999999999998</v>
      </c>
      <c r="H495">
        <v>3.7839999999999996E-3</v>
      </c>
      <c r="I495">
        <v>255</v>
      </c>
      <c r="J495" t="s">
        <v>824</v>
      </c>
    </row>
    <row r="496" spans="1:10" x14ac:dyDescent="0.25">
      <c r="A496">
        <v>68862511</v>
      </c>
      <c r="B496" t="s">
        <v>307</v>
      </c>
      <c r="C496" t="s">
        <v>821</v>
      </c>
      <c r="D496" t="s">
        <v>821</v>
      </c>
      <c r="E496">
        <v>125</v>
      </c>
      <c r="F496">
        <v>473</v>
      </c>
      <c r="G496">
        <v>3.7839999999999998</v>
      </c>
      <c r="H496">
        <v>3.7839999999999996E-3</v>
      </c>
      <c r="I496">
        <v>255</v>
      </c>
      <c r="J496" t="s">
        <v>824</v>
      </c>
    </row>
    <row r="497" spans="1:10" x14ac:dyDescent="0.25">
      <c r="A497">
        <v>68867744</v>
      </c>
      <c r="B497" t="s">
        <v>181</v>
      </c>
      <c r="C497" t="s">
        <v>821</v>
      </c>
      <c r="D497" t="s">
        <v>821</v>
      </c>
      <c r="E497">
        <v>125</v>
      </c>
      <c r="F497">
        <v>444</v>
      </c>
      <c r="G497">
        <v>3.552</v>
      </c>
      <c r="H497">
        <v>3.552E-3</v>
      </c>
      <c r="I497">
        <v>255</v>
      </c>
      <c r="J497" t="s">
        <v>824</v>
      </c>
    </row>
    <row r="498" spans="1:10" x14ac:dyDescent="0.25">
      <c r="A498">
        <v>68867755</v>
      </c>
      <c r="B498" t="s">
        <v>159</v>
      </c>
      <c r="C498" t="s">
        <v>821</v>
      </c>
      <c r="D498" t="s">
        <v>821</v>
      </c>
      <c r="E498">
        <v>125</v>
      </c>
      <c r="F498">
        <v>444</v>
      </c>
      <c r="G498">
        <v>3.552</v>
      </c>
      <c r="H498">
        <v>3.552E-3</v>
      </c>
      <c r="I498">
        <v>255</v>
      </c>
      <c r="J498" t="s">
        <v>824</v>
      </c>
    </row>
    <row r="499" spans="1:10" x14ac:dyDescent="0.25">
      <c r="A499">
        <v>68867756</v>
      </c>
      <c r="B499" t="s">
        <v>690</v>
      </c>
      <c r="C499" t="s">
        <v>821</v>
      </c>
      <c r="D499" t="s">
        <v>821</v>
      </c>
      <c r="E499">
        <v>125</v>
      </c>
      <c r="F499">
        <v>473</v>
      </c>
      <c r="G499">
        <v>3.7839999999999998</v>
      </c>
      <c r="H499">
        <v>3.7839999999999996E-3</v>
      </c>
      <c r="I499">
        <v>255</v>
      </c>
      <c r="J499" t="s">
        <v>824</v>
      </c>
    </row>
    <row r="500" spans="1:10" x14ac:dyDescent="0.25">
      <c r="A500">
        <v>68922108</v>
      </c>
      <c r="B500" t="s">
        <v>735</v>
      </c>
      <c r="C500" t="s">
        <v>57</v>
      </c>
      <c r="D500" t="s">
        <v>57</v>
      </c>
      <c r="E500">
        <v>125</v>
      </c>
      <c r="F500">
        <v>473</v>
      </c>
      <c r="G500">
        <v>3.7839999999999998</v>
      </c>
      <c r="H500">
        <v>3.7839999999999996E-3</v>
      </c>
      <c r="I500">
        <v>255</v>
      </c>
      <c r="J500" t="s">
        <v>824</v>
      </c>
    </row>
    <row r="501" spans="1:10" x14ac:dyDescent="0.25">
      <c r="A501">
        <v>69549033</v>
      </c>
      <c r="B501" t="s">
        <v>413</v>
      </c>
      <c r="C501" t="s">
        <v>57</v>
      </c>
      <c r="D501" t="s">
        <v>57</v>
      </c>
      <c r="E501">
        <v>125</v>
      </c>
      <c r="F501">
        <v>444</v>
      </c>
      <c r="G501">
        <v>3.552</v>
      </c>
      <c r="H501">
        <v>3.552E-3</v>
      </c>
      <c r="I501">
        <v>255</v>
      </c>
      <c r="J501" t="s">
        <v>824</v>
      </c>
    </row>
    <row r="502" spans="1:10" x14ac:dyDescent="0.25">
      <c r="A502">
        <v>69549035</v>
      </c>
      <c r="B502" t="s">
        <v>352</v>
      </c>
      <c r="C502" t="s">
        <v>57</v>
      </c>
      <c r="D502" t="s">
        <v>57</v>
      </c>
      <c r="E502">
        <v>125</v>
      </c>
      <c r="F502">
        <v>473</v>
      </c>
      <c r="G502">
        <v>3.7839999999999998</v>
      </c>
      <c r="H502">
        <v>3.7839999999999996E-3</v>
      </c>
      <c r="I502">
        <v>255</v>
      </c>
      <c r="J502" t="s">
        <v>824</v>
      </c>
    </row>
    <row r="503" spans="1:10" x14ac:dyDescent="0.25">
      <c r="A503">
        <v>69691809</v>
      </c>
      <c r="B503" t="s">
        <v>721</v>
      </c>
      <c r="C503" t="s">
        <v>57</v>
      </c>
      <c r="D503" t="s">
        <v>57</v>
      </c>
      <c r="E503">
        <v>125</v>
      </c>
      <c r="F503">
        <v>473</v>
      </c>
      <c r="G503">
        <v>3.7839999999999998</v>
      </c>
      <c r="H503">
        <v>3.7839999999999996E-3</v>
      </c>
      <c r="I503">
        <v>255</v>
      </c>
      <c r="J503" t="s">
        <v>824</v>
      </c>
    </row>
    <row r="504" spans="1:10" x14ac:dyDescent="0.25">
      <c r="A504">
        <v>69792953</v>
      </c>
      <c r="B504" t="s">
        <v>192</v>
      </c>
      <c r="C504" t="s">
        <v>57</v>
      </c>
      <c r="D504" t="s">
        <v>57</v>
      </c>
      <c r="E504">
        <v>125</v>
      </c>
      <c r="F504">
        <v>473</v>
      </c>
      <c r="G504">
        <v>3.7839999999999998</v>
      </c>
      <c r="H504">
        <v>3.7839999999999996E-3</v>
      </c>
      <c r="I504">
        <v>255</v>
      </c>
      <c r="J504" t="s">
        <v>824</v>
      </c>
    </row>
    <row r="505" spans="1:10" x14ac:dyDescent="0.25">
      <c r="A505">
        <v>68729649</v>
      </c>
      <c r="B505" t="s">
        <v>388</v>
      </c>
      <c r="C505" t="s">
        <v>57</v>
      </c>
      <c r="D505" t="s">
        <v>57</v>
      </c>
      <c r="E505">
        <v>125</v>
      </c>
      <c r="F505">
        <v>444</v>
      </c>
      <c r="G505">
        <v>3.552</v>
      </c>
      <c r="H505">
        <v>3.552E-3</v>
      </c>
      <c r="I505">
        <v>255</v>
      </c>
      <c r="J505" t="s">
        <v>824</v>
      </c>
    </row>
    <row r="506" spans="1:10" x14ac:dyDescent="0.25">
      <c r="A506">
        <v>69740694</v>
      </c>
      <c r="B506" t="s">
        <v>397</v>
      </c>
      <c r="C506" t="s">
        <v>57</v>
      </c>
      <c r="D506" t="s">
        <v>57</v>
      </c>
      <c r="E506">
        <v>125</v>
      </c>
      <c r="F506">
        <v>444</v>
      </c>
      <c r="G506">
        <v>3.552</v>
      </c>
      <c r="H506">
        <v>3.552E-3</v>
      </c>
      <c r="I506">
        <v>255</v>
      </c>
      <c r="J506" t="s">
        <v>824</v>
      </c>
    </row>
    <row r="507" spans="1:10" x14ac:dyDescent="0.25">
      <c r="A507">
        <v>68728326</v>
      </c>
      <c r="B507" t="s">
        <v>524</v>
      </c>
      <c r="C507" t="s">
        <v>57</v>
      </c>
      <c r="D507" t="s">
        <v>57</v>
      </c>
      <c r="E507">
        <v>125</v>
      </c>
      <c r="F507">
        <v>444</v>
      </c>
      <c r="G507">
        <v>3.552</v>
      </c>
      <c r="H507">
        <v>3.552E-3</v>
      </c>
      <c r="I507">
        <v>255</v>
      </c>
      <c r="J507" t="s">
        <v>824</v>
      </c>
    </row>
    <row r="508" spans="1:10" x14ac:dyDescent="0.25">
      <c r="A508">
        <v>68659726</v>
      </c>
      <c r="B508" t="s">
        <v>468</v>
      </c>
      <c r="C508" t="s">
        <v>57</v>
      </c>
      <c r="D508" t="s">
        <v>57</v>
      </c>
      <c r="E508">
        <v>15625</v>
      </c>
      <c r="F508">
        <v>59146</v>
      </c>
      <c r="G508">
        <v>3.7853439999999998</v>
      </c>
      <c r="H508">
        <v>3.7853439999999999E-3</v>
      </c>
      <c r="I508">
        <v>255</v>
      </c>
      <c r="J508" t="s">
        <v>824</v>
      </c>
    </row>
    <row r="509" spans="1:10" x14ac:dyDescent="0.25">
      <c r="A509">
        <v>68659722</v>
      </c>
      <c r="B509" t="s">
        <v>481</v>
      </c>
      <c r="C509" t="s">
        <v>57</v>
      </c>
      <c r="D509" t="s">
        <v>57</v>
      </c>
      <c r="E509">
        <v>15625</v>
      </c>
      <c r="F509">
        <v>59146</v>
      </c>
      <c r="G509">
        <v>3.7853439999999998</v>
      </c>
      <c r="H509">
        <v>3.7853439999999999E-3</v>
      </c>
      <c r="I509">
        <v>255</v>
      </c>
      <c r="J509" t="s">
        <v>824</v>
      </c>
    </row>
    <row r="510" spans="1:10" x14ac:dyDescent="0.25">
      <c r="A510">
        <v>68729659</v>
      </c>
      <c r="B510" t="s">
        <v>528</v>
      </c>
      <c r="C510" t="s">
        <v>57</v>
      </c>
      <c r="D510" t="s">
        <v>57</v>
      </c>
      <c r="E510">
        <v>125</v>
      </c>
      <c r="F510">
        <v>444</v>
      </c>
      <c r="G510">
        <v>3.552</v>
      </c>
      <c r="H510">
        <v>3.552E-3</v>
      </c>
      <c r="I510">
        <v>255</v>
      </c>
      <c r="J510" t="s">
        <v>824</v>
      </c>
    </row>
    <row r="511" spans="1:10" x14ac:dyDescent="0.25">
      <c r="A511">
        <v>68659723</v>
      </c>
      <c r="B511" t="s">
        <v>480</v>
      </c>
      <c r="C511" t="s">
        <v>57</v>
      </c>
      <c r="D511" t="s">
        <v>57</v>
      </c>
      <c r="E511">
        <v>15625</v>
      </c>
      <c r="F511">
        <v>59146</v>
      </c>
      <c r="G511">
        <v>3.7853439999999998</v>
      </c>
      <c r="H511">
        <v>3.7853439999999999E-3</v>
      </c>
      <c r="I511">
        <v>255</v>
      </c>
      <c r="J511" t="s">
        <v>824</v>
      </c>
    </row>
    <row r="512" spans="1:10" x14ac:dyDescent="0.25">
      <c r="A512">
        <v>68942622</v>
      </c>
      <c r="B512" t="s">
        <v>501</v>
      </c>
      <c r="C512" t="s">
        <v>57</v>
      </c>
      <c r="D512" t="s">
        <v>57</v>
      </c>
      <c r="E512">
        <v>125</v>
      </c>
      <c r="F512">
        <v>1278</v>
      </c>
      <c r="G512">
        <v>10.224</v>
      </c>
      <c r="H512">
        <v>1.0224E-2</v>
      </c>
      <c r="I512">
        <v>54</v>
      </c>
      <c r="J512" t="s">
        <v>824</v>
      </c>
    </row>
    <row r="513" spans="1:10" x14ac:dyDescent="0.25">
      <c r="A513">
        <v>68729627</v>
      </c>
      <c r="B513" t="s">
        <v>495</v>
      </c>
      <c r="C513" t="s">
        <v>57</v>
      </c>
      <c r="D513" t="s">
        <v>57</v>
      </c>
      <c r="E513">
        <v>125</v>
      </c>
      <c r="F513">
        <v>444</v>
      </c>
      <c r="G513">
        <v>3.552</v>
      </c>
      <c r="H513">
        <v>3.552E-3</v>
      </c>
      <c r="I513">
        <v>255</v>
      </c>
      <c r="J513" t="s">
        <v>824</v>
      </c>
    </row>
    <row r="514" spans="1:10" x14ac:dyDescent="0.25">
      <c r="A514">
        <v>68354586</v>
      </c>
      <c r="B514" t="s">
        <v>236</v>
      </c>
      <c r="C514" t="s">
        <v>65</v>
      </c>
      <c r="D514" t="s">
        <v>72</v>
      </c>
      <c r="E514">
        <v>5</v>
      </c>
      <c r="F514">
        <v>18</v>
      </c>
      <c r="G514">
        <v>3.6</v>
      </c>
      <c r="H514">
        <v>3.5999999999999999E-3</v>
      </c>
      <c r="I514">
        <v>240</v>
      </c>
      <c r="J514" t="s">
        <v>824</v>
      </c>
    </row>
    <row r="515" spans="1:10" x14ac:dyDescent="0.25">
      <c r="A515">
        <v>68354587</v>
      </c>
      <c r="B515" t="s">
        <v>313</v>
      </c>
      <c r="C515" t="s">
        <v>65</v>
      </c>
      <c r="D515" t="s">
        <v>72</v>
      </c>
      <c r="E515">
        <v>5</v>
      </c>
      <c r="F515">
        <v>18</v>
      </c>
      <c r="G515">
        <v>3.6</v>
      </c>
      <c r="H515">
        <v>3.5999999999999999E-3</v>
      </c>
      <c r="I515">
        <v>240</v>
      </c>
      <c r="J515" t="s">
        <v>824</v>
      </c>
    </row>
    <row r="516" spans="1:10" x14ac:dyDescent="0.25">
      <c r="A516">
        <v>68354588</v>
      </c>
      <c r="B516" t="s">
        <v>200</v>
      </c>
      <c r="C516" t="s">
        <v>65</v>
      </c>
      <c r="D516" t="s">
        <v>72</v>
      </c>
      <c r="E516">
        <v>5</v>
      </c>
      <c r="F516">
        <v>18</v>
      </c>
      <c r="G516">
        <v>3.6</v>
      </c>
      <c r="H516">
        <v>3.5999999999999999E-3</v>
      </c>
      <c r="I516">
        <v>240</v>
      </c>
      <c r="J516" t="s">
        <v>824</v>
      </c>
    </row>
    <row r="517" spans="1:10" x14ac:dyDescent="0.25">
      <c r="A517">
        <v>68354589</v>
      </c>
      <c r="B517" t="s">
        <v>312</v>
      </c>
      <c r="C517" t="s">
        <v>65</v>
      </c>
      <c r="D517" t="s">
        <v>72</v>
      </c>
      <c r="E517">
        <v>5</v>
      </c>
      <c r="F517">
        <v>18</v>
      </c>
      <c r="G517">
        <v>3.6</v>
      </c>
      <c r="H517">
        <v>3.5999999999999999E-3</v>
      </c>
      <c r="I517">
        <v>240</v>
      </c>
      <c r="J517" t="s">
        <v>824</v>
      </c>
    </row>
    <row r="518" spans="1:10" x14ac:dyDescent="0.25">
      <c r="A518">
        <v>68354590</v>
      </c>
      <c r="B518" t="s">
        <v>292</v>
      </c>
      <c r="C518" t="s">
        <v>65</v>
      </c>
      <c r="D518" t="s">
        <v>72</v>
      </c>
      <c r="E518">
        <v>5</v>
      </c>
      <c r="F518">
        <v>18</v>
      </c>
      <c r="G518">
        <v>3.6</v>
      </c>
      <c r="H518">
        <v>3.5999999999999999E-3</v>
      </c>
      <c r="I518">
        <v>240</v>
      </c>
      <c r="J518" t="s">
        <v>824</v>
      </c>
    </row>
    <row r="519" spans="1:10" x14ac:dyDescent="0.25">
      <c r="A519">
        <v>68649095</v>
      </c>
      <c r="B519" t="s">
        <v>166</v>
      </c>
      <c r="C519" t="s">
        <v>65</v>
      </c>
      <c r="D519" t="s">
        <v>72</v>
      </c>
      <c r="E519">
        <v>5</v>
      </c>
      <c r="F519">
        <v>18</v>
      </c>
      <c r="G519">
        <v>3.6</v>
      </c>
      <c r="H519">
        <v>3.5999999999999999E-3</v>
      </c>
      <c r="I519">
        <v>240</v>
      </c>
      <c r="J519" t="s">
        <v>824</v>
      </c>
    </row>
    <row r="520" spans="1:10" x14ac:dyDescent="0.25">
      <c r="A520">
        <v>68649096</v>
      </c>
      <c r="B520" t="s">
        <v>683</v>
      </c>
      <c r="C520" t="s">
        <v>65</v>
      </c>
      <c r="D520" t="s">
        <v>72</v>
      </c>
      <c r="E520">
        <v>5</v>
      </c>
      <c r="F520">
        <v>18</v>
      </c>
      <c r="G520">
        <v>3.6</v>
      </c>
      <c r="H520">
        <v>3.5999999999999999E-3</v>
      </c>
      <c r="I520">
        <v>240</v>
      </c>
      <c r="J520" t="s">
        <v>824</v>
      </c>
    </row>
    <row r="521" spans="1:10" x14ac:dyDescent="0.25">
      <c r="A521">
        <v>68649097</v>
      </c>
      <c r="B521" t="s">
        <v>287</v>
      </c>
      <c r="C521" t="s">
        <v>65</v>
      </c>
      <c r="D521" t="s">
        <v>72</v>
      </c>
      <c r="E521">
        <v>5</v>
      </c>
      <c r="F521">
        <v>18</v>
      </c>
      <c r="G521">
        <v>3.6</v>
      </c>
      <c r="H521">
        <v>3.5999999999999999E-3</v>
      </c>
      <c r="I521">
        <v>240</v>
      </c>
      <c r="J521" t="s">
        <v>824</v>
      </c>
    </row>
    <row r="522" spans="1:10" x14ac:dyDescent="0.25">
      <c r="A522">
        <v>68938272</v>
      </c>
      <c r="B522" t="s">
        <v>309</v>
      </c>
      <c r="C522" t="s">
        <v>65</v>
      </c>
      <c r="D522" t="s">
        <v>72</v>
      </c>
      <c r="E522">
        <v>5</v>
      </c>
      <c r="F522">
        <v>18</v>
      </c>
      <c r="G522">
        <v>3.6</v>
      </c>
      <c r="H522">
        <v>3.5999999999999999E-3</v>
      </c>
      <c r="I522">
        <v>240</v>
      </c>
      <c r="J522" t="s">
        <v>824</v>
      </c>
    </row>
    <row r="523" spans="1:10" x14ac:dyDescent="0.25">
      <c r="A523">
        <v>68354592</v>
      </c>
      <c r="B523" t="s">
        <v>529</v>
      </c>
      <c r="C523" t="s">
        <v>65</v>
      </c>
      <c r="D523" t="s">
        <v>72</v>
      </c>
      <c r="E523">
        <v>5</v>
      </c>
      <c r="F523">
        <v>18</v>
      </c>
      <c r="G523">
        <v>3.6</v>
      </c>
      <c r="H523">
        <v>3.5999999999999999E-3</v>
      </c>
      <c r="I523">
        <v>240</v>
      </c>
      <c r="J523" t="s">
        <v>824</v>
      </c>
    </row>
    <row r="524" spans="1:10" x14ac:dyDescent="0.25">
      <c r="A524">
        <v>68354591</v>
      </c>
      <c r="B524" t="s">
        <v>478</v>
      </c>
      <c r="C524" t="s">
        <v>65</v>
      </c>
      <c r="D524" t="s">
        <v>72</v>
      </c>
      <c r="E524">
        <v>5</v>
      </c>
      <c r="F524">
        <v>18</v>
      </c>
      <c r="G524">
        <v>3.6</v>
      </c>
      <c r="H524">
        <v>3.5999999999999999E-3</v>
      </c>
      <c r="I524">
        <v>240</v>
      </c>
      <c r="J524" t="s">
        <v>824</v>
      </c>
    </row>
    <row r="525" spans="1:10" x14ac:dyDescent="0.25">
      <c r="A525">
        <v>68445811</v>
      </c>
      <c r="B525" t="s">
        <v>499</v>
      </c>
      <c r="C525" t="s">
        <v>89</v>
      </c>
      <c r="D525" t="s">
        <v>68</v>
      </c>
      <c r="E525">
        <v>10</v>
      </c>
      <c r="F525">
        <v>39</v>
      </c>
      <c r="G525">
        <v>3.9</v>
      </c>
      <c r="H525">
        <v>3.8999999999999998E-3</v>
      </c>
      <c r="I525">
        <v>220</v>
      </c>
      <c r="J525" t="s">
        <v>825</v>
      </c>
    </row>
    <row r="526" spans="1:10" x14ac:dyDescent="0.25">
      <c r="A526">
        <v>64327161</v>
      </c>
      <c r="B526" t="s">
        <v>156</v>
      </c>
      <c r="C526" t="s">
        <v>64</v>
      </c>
      <c r="D526" t="s">
        <v>64</v>
      </c>
      <c r="E526">
        <v>25</v>
      </c>
      <c r="F526">
        <v>39</v>
      </c>
      <c r="G526">
        <v>1.56</v>
      </c>
      <c r="H526">
        <v>1.56E-3</v>
      </c>
      <c r="I526">
        <v>240</v>
      </c>
      <c r="J526" t="s">
        <v>825</v>
      </c>
    </row>
    <row r="527" spans="1:10" x14ac:dyDescent="0.25">
      <c r="A527">
        <v>64327184</v>
      </c>
      <c r="B527" t="s">
        <v>253</v>
      </c>
      <c r="C527" t="s">
        <v>64</v>
      </c>
      <c r="D527" t="s">
        <v>64</v>
      </c>
      <c r="E527">
        <v>125</v>
      </c>
      <c r="F527">
        <v>156</v>
      </c>
      <c r="G527">
        <v>1.248</v>
      </c>
      <c r="H527">
        <v>1.248E-3</v>
      </c>
      <c r="I527">
        <v>240</v>
      </c>
      <c r="J527" t="s">
        <v>825</v>
      </c>
    </row>
    <row r="528" spans="1:10" x14ac:dyDescent="0.25">
      <c r="A528">
        <v>64376316</v>
      </c>
      <c r="B528" t="s">
        <v>125</v>
      </c>
      <c r="C528" t="s">
        <v>64</v>
      </c>
      <c r="D528" t="s">
        <v>64</v>
      </c>
      <c r="E528">
        <v>200</v>
      </c>
      <c r="F528">
        <v>309</v>
      </c>
      <c r="G528">
        <v>1.5449999999999999</v>
      </c>
      <c r="H528">
        <v>1.5449999999999999E-3</v>
      </c>
      <c r="I528">
        <v>240</v>
      </c>
      <c r="J528" t="s">
        <v>825</v>
      </c>
    </row>
    <row r="529" spans="1:10" x14ac:dyDescent="0.25">
      <c r="A529">
        <v>64326470</v>
      </c>
      <c r="B529" t="s">
        <v>517</v>
      </c>
      <c r="C529" t="s">
        <v>88</v>
      </c>
      <c r="D529" t="s">
        <v>68</v>
      </c>
      <c r="E529">
        <v>125</v>
      </c>
      <c r="F529">
        <v>284</v>
      </c>
      <c r="G529">
        <v>2.2719999999999998</v>
      </c>
      <c r="H529">
        <v>2.2719999999999997E-3</v>
      </c>
      <c r="I529">
        <v>252</v>
      </c>
      <c r="J529" t="s">
        <v>825</v>
      </c>
    </row>
    <row r="530" spans="1:10" x14ac:dyDescent="0.25">
      <c r="A530">
        <v>64326637</v>
      </c>
      <c r="B530" t="s">
        <v>512</v>
      </c>
      <c r="C530" t="s">
        <v>88</v>
      </c>
      <c r="D530" t="s">
        <v>68</v>
      </c>
      <c r="E530">
        <v>125</v>
      </c>
      <c r="F530">
        <v>284</v>
      </c>
      <c r="G530">
        <v>2.2719999999999998</v>
      </c>
      <c r="H530">
        <v>2.2719999999999997E-3</v>
      </c>
      <c r="I530">
        <v>252</v>
      </c>
      <c r="J530" t="s">
        <v>825</v>
      </c>
    </row>
    <row r="531" spans="1:10" x14ac:dyDescent="0.25">
      <c r="A531">
        <v>64326582</v>
      </c>
      <c r="B531" t="s">
        <v>516</v>
      </c>
      <c r="C531" t="s">
        <v>88</v>
      </c>
      <c r="D531" t="s">
        <v>68</v>
      </c>
      <c r="E531">
        <v>125</v>
      </c>
      <c r="F531">
        <v>284</v>
      </c>
      <c r="G531">
        <v>2.2719999999999998</v>
      </c>
      <c r="H531">
        <v>2.2719999999999997E-3</v>
      </c>
      <c r="I531">
        <v>252</v>
      </c>
      <c r="J531" t="s">
        <v>825</v>
      </c>
    </row>
    <row r="532" spans="1:10" x14ac:dyDescent="0.25">
      <c r="A532">
        <v>64326578</v>
      </c>
      <c r="B532" t="s">
        <v>518</v>
      </c>
      <c r="C532" t="s">
        <v>88</v>
      </c>
      <c r="D532" t="s">
        <v>68</v>
      </c>
      <c r="E532">
        <v>125</v>
      </c>
      <c r="F532">
        <v>284</v>
      </c>
      <c r="G532">
        <v>2.2719999999999998</v>
      </c>
      <c r="H532">
        <v>2.2719999999999997E-3</v>
      </c>
      <c r="I532">
        <v>252</v>
      </c>
      <c r="J532" t="s">
        <v>825</v>
      </c>
    </row>
    <row r="533" spans="1:10" x14ac:dyDescent="0.25">
      <c r="A533">
        <v>64325624</v>
      </c>
      <c r="B533" t="s">
        <v>293</v>
      </c>
      <c r="C533" t="s">
        <v>77</v>
      </c>
      <c r="D533" t="s">
        <v>77</v>
      </c>
      <c r="E533">
        <v>50</v>
      </c>
      <c r="F533">
        <v>101</v>
      </c>
      <c r="G533">
        <v>2.02</v>
      </c>
      <c r="H533">
        <v>2.0200000000000001E-3</v>
      </c>
      <c r="I533">
        <v>200</v>
      </c>
      <c r="J533" t="s">
        <v>825</v>
      </c>
    </row>
    <row r="534" spans="1:10" x14ac:dyDescent="0.25">
      <c r="A534">
        <v>64325625</v>
      </c>
      <c r="B534" t="s">
        <v>280</v>
      </c>
      <c r="C534" t="s">
        <v>77</v>
      </c>
      <c r="D534" t="s">
        <v>77</v>
      </c>
      <c r="E534">
        <v>50</v>
      </c>
      <c r="F534">
        <v>101</v>
      </c>
      <c r="G534">
        <v>2.02</v>
      </c>
      <c r="H534">
        <v>2.0200000000000001E-3</v>
      </c>
      <c r="I534">
        <v>200</v>
      </c>
      <c r="J534" t="s">
        <v>825</v>
      </c>
    </row>
    <row r="535" spans="1:10" x14ac:dyDescent="0.25">
      <c r="A535">
        <v>64326407</v>
      </c>
      <c r="B535" t="s">
        <v>392</v>
      </c>
      <c r="C535" t="s">
        <v>77</v>
      </c>
      <c r="D535" t="s">
        <v>77</v>
      </c>
      <c r="E535">
        <v>50</v>
      </c>
      <c r="F535">
        <v>101</v>
      </c>
      <c r="G535">
        <v>2.02</v>
      </c>
      <c r="H535">
        <v>2.0200000000000001E-3</v>
      </c>
      <c r="I535">
        <v>200</v>
      </c>
      <c r="J535" t="s">
        <v>825</v>
      </c>
    </row>
    <row r="536" spans="1:10" x14ac:dyDescent="0.25">
      <c r="A536">
        <v>64388736</v>
      </c>
      <c r="B536" t="s">
        <v>616</v>
      </c>
      <c r="C536" t="s">
        <v>77</v>
      </c>
      <c r="D536" t="s">
        <v>77</v>
      </c>
      <c r="E536">
        <v>50</v>
      </c>
      <c r="F536">
        <v>101</v>
      </c>
      <c r="G536">
        <v>2.02</v>
      </c>
      <c r="H536">
        <v>2.0200000000000001E-3</v>
      </c>
      <c r="I536">
        <v>200</v>
      </c>
      <c r="J536" t="s">
        <v>825</v>
      </c>
    </row>
    <row r="537" spans="1:10" x14ac:dyDescent="0.25">
      <c r="A537">
        <v>64326391</v>
      </c>
      <c r="B537" t="s">
        <v>513</v>
      </c>
      <c r="C537" t="s">
        <v>77</v>
      </c>
      <c r="D537" t="s">
        <v>77</v>
      </c>
      <c r="E537">
        <v>250</v>
      </c>
      <c r="F537">
        <v>2277</v>
      </c>
      <c r="G537">
        <v>9.1080000000000005</v>
      </c>
      <c r="H537">
        <v>9.1079999999999998E-3</v>
      </c>
      <c r="I537">
        <v>30</v>
      </c>
      <c r="J537" t="s">
        <v>825</v>
      </c>
    </row>
    <row r="538" spans="1:10" x14ac:dyDescent="0.25">
      <c r="A538">
        <v>64325600</v>
      </c>
      <c r="B538" t="s">
        <v>379</v>
      </c>
      <c r="C538" t="s">
        <v>81</v>
      </c>
      <c r="D538" t="s">
        <v>81</v>
      </c>
      <c r="E538">
        <v>100</v>
      </c>
      <c r="F538">
        <v>217</v>
      </c>
      <c r="G538">
        <v>2.17</v>
      </c>
      <c r="H538">
        <v>2.1700000000000001E-3</v>
      </c>
      <c r="I538">
        <v>189</v>
      </c>
      <c r="J538" t="s">
        <v>825</v>
      </c>
    </row>
    <row r="539" spans="1:10" x14ac:dyDescent="0.25">
      <c r="A539">
        <v>64325608</v>
      </c>
      <c r="B539" t="s">
        <v>595</v>
      </c>
      <c r="C539" t="s">
        <v>81</v>
      </c>
      <c r="D539" t="s">
        <v>81</v>
      </c>
      <c r="E539">
        <v>100</v>
      </c>
      <c r="F539">
        <v>217</v>
      </c>
      <c r="G539">
        <v>2.17</v>
      </c>
      <c r="H539">
        <v>2.1700000000000001E-3</v>
      </c>
      <c r="I539">
        <v>189</v>
      </c>
      <c r="J539" t="s">
        <v>825</v>
      </c>
    </row>
    <row r="540" spans="1:10" x14ac:dyDescent="0.25">
      <c r="A540">
        <v>64325622</v>
      </c>
      <c r="B540" t="s">
        <v>411</v>
      </c>
      <c r="C540" t="s">
        <v>81</v>
      </c>
      <c r="D540" t="s">
        <v>81</v>
      </c>
      <c r="E540">
        <v>100</v>
      </c>
      <c r="F540">
        <v>217</v>
      </c>
      <c r="G540">
        <v>2.17</v>
      </c>
      <c r="H540">
        <v>2.1700000000000001E-3</v>
      </c>
      <c r="I540">
        <v>189</v>
      </c>
      <c r="J540" t="s">
        <v>825</v>
      </c>
    </row>
    <row r="541" spans="1:10" x14ac:dyDescent="0.25">
      <c r="A541">
        <v>64957257</v>
      </c>
      <c r="B541" t="s">
        <v>553</v>
      </c>
      <c r="C541" t="s">
        <v>81</v>
      </c>
      <c r="D541" t="s">
        <v>81</v>
      </c>
      <c r="E541">
        <v>125</v>
      </c>
      <c r="F541">
        <v>311</v>
      </c>
      <c r="G541">
        <v>2.488</v>
      </c>
      <c r="H541">
        <v>2.4880000000000002E-3</v>
      </c>
      <c r="I541">
        <v>180</v>
      </c>
      <c r="J541" t="s">
        <v>825</v>
      </c>
    </row>
    <row r="542" spans="1:10" x14ac:dyDescent="0.25">
      <c r="A542">
        <v>64960652</v>
      </c>
      <c r="B542" t="s">
        <v>563</v>
      </c>
      <c r="C542" t="s">
        <v>81</v>
      </c>
      <c r="D542" t="s">
        <v>81</v>
      </c>
      <c r="E542">
        <v>125</v>
      </c>
      <c r="F542">
        <v>311</v>
      </c>
      <c r="G542">
        <v>2.488</v>
      </c>
      <c r="H542">
        <v>2.4880000000000002E-3</v>
      </c>
      <c r="I542">
        <v>180</v>
      </c>
      <c r="J542" t="s">
        <v>825</v>
      </c>
    </row>
    <row r="543" spans="1:10" x14ac:dyDescent="0.25">
      <c r="A543">
        <v>64325573</v>
      </c>
      <c r="B543" t="s">
        <v>515</v>
      </c>
      <c r="C543" t="s">
        <v>81</v>
      </c>
      <c r="D543" t="s">
        <v>81</v>
      </c>
      <c r="E543">
        <v>125</v>
      </c>
      <c r="F543">
        <v>259</v>
      </c>
      <c r="G543">
        <v>2.0720000000000001</v>
      </c>
      <c r="H543">
        <v>2.0720000000000001E-3</v>
      </c>
      <c r="I543">
        <v>189</v>
      </c>
      <c r="J543" t="s">
        <v>825</v>
      </c>
    </row>
    <row r="544" spans="1:10" x14ac:dyDescent="0.25">
      <c r="A544">
        <v>64325517</v>
      </c>
      <c r="B544" t="s">
        <v>519</v>
      </c>
      <c r="C544" t="s">
        <v>81</v>
      </c>
      <c r="D544" t="s">
        <v>81</v>
      </c>
      <c r="E544">
        <v>125</v>
      </c>
      <c r="F544">
        <v>259</v>
      </c>
      <c r="G544">
        <v>2.0720000000000001</v>
      </c>
      <c r="H544">
        <v>2.0720000000000001E-3</v>
      </c>
      <c r="I544">
        <v>189</v>
      </c>
      <c r="J544" t="s">
        <v>825</v>
      </c>
    </row>
    <row r="545" spans="1:10" x14ac:dyDescent="0.25">
      <c r="A545">
        <v>64325511</v>
      </c>
      <c r="B545" t="s">
        <v>514</v>
      </c>
      <c r="C545" t="s">
        <v>81</v>
      </c>
      <c r="D545" t="s">
        <v>81</v>
      </c>
      <c r="E545">
        <v>125</v>
      </c>
      <c r="F545">
        <v>259</v>
      </c>
      <c r="G545">
        <v>2.0720000000000001</v>
      </c>
      <c r="H545">
        <v>2.0720000000000001E-3</v>
      </c>
      <c r="I545">
        <v>189</v>
      </c>
      <c r="J545" t="s">
        <v>825</v>
      </c>
    </row>
    <row r="546" spans="1:10" x14ac:dyDescent="0.25">
      <c r="A546">
        <v>64324874</v>
      </c>
      <c r="B546" t="s">
        <v>134</v>
      </c>
      <c r="C546" t="s">
        <v>58</v>
      </c>
      <c r="D546" t="s">
        <v>58</v>
      </c>
      <c r="E546">
        <v>125</v>
      </c>
      <c r="F546">
        <v>414</v>
      </c>
      <c r="G546">
        <v>3.3119999999999998</v>
      </c>
      <c r="H546">
        <v>3.3119999999999998E-3</v>
      </c>
      <c r="I546">
        <v>187</v>
      </c>
      <c r="J546" t="s">
        <v>825</v>
      </c>
    </row>
    <row r="547" spans="1:10" x14ac:dyDescent="0.25">
      <c r="A547">
        <v>64324876</v>
      </c>
      <c r="B547" t="s">
        <v>190</v>
      </c>
      <c r="C547" t="s">
        <v>58</v>
      </c>
      <c r="D547" t="s">
        <v>58</v>
      </c>
      <c r="E547">
        <v>125</v>
      </c>
      <c r="F547">
        <v>414</v>
      </c>
      <c r="G547">
        <v>3.3119999999999998</v>
      </c>
      <c r="H547">
        <v>3.3119999999999998E-3</v>
      </c>
      <c r="I547">
        <v>187</v>
      </c>
      <c r="J547" t="s">
        <v>825</v>
      </c>
    </row>
    <row r="548" spans="1:10" x14ac:dyDescent="0.25">
      <c r="A548">
        <v>64325372</v>
      </c>
      <c r="B548" t="s">
        <v>168</v>
      </c>
      <c r="C548" t="s">
        <v>58</v>
      </c>
      <c r="D548" t="s">
        <v>58</v>
      </c>
      <c r="E548">
        <v>125</v>
      </c>
      <c r="F548">
        <v>414</v>
      </c>
      <c r="G548">
        <v>3.3119999999999998</v>
      </c>
      <c r="H548">
        <v>3.3119999999999998E-3</v>
      </c>
      <c r="I548">
        <v>187</v>
      </c>
      <c r="J548" t="s">
        <v>825</v>
      </c>
    </row>
    <row r="549" spans="1:10" x14ac:dyDescent="0.25">
      <c r="A549">
        <v>64325486</v>
      </c>
      <c r="B549" t="s">
        <v>178</v>
      </c>
      <c r="C549" t="s">
        <v>58</v>
      </c>
      <c r="D549" t="s">
        <v>58</v>
      </c>
      <c r="E549">
        <v>125</v>
      </c>
      <c r="F549">
        <v>314</v>
      </c>
      <c r="G549">
        <v>2.512</v>
      </c>
      <c r="H549">
        <v>2.5119999999999999E-3</v>
      </c>
      <c r="I549">
        <v>187</v>
      </c>
      <c r="J549" t="s">
        <v>825</v>
      </c>
    </row>
    <row r="550" spans="1:10" x14ac:dyDescent="0.25">
      <c r="A550">
        <v>64325487</v>
      </c>
      <c r="B550" t="s">
        <v>371</v>
      </c>
      <c r="C550" t="s">
        <v>58</v>
      </c>
      <c r="D550" t="s">
        <v>58</v>
      </c>
      <c r="E550">
        <v>125</v>
      </c>
      <c r="F550">
        <v>314</v>
      </c>
      <c r="G550">
        <v>2.512</v>
      </c>
      <c r="H550">
        <v>2.5119999999999999E-3</v>
      </c>
      <c r="I550">
        <v>187</v>
      </c>
      <c r="J550" t="s">
        <v>825</v>
      </c>
    </row>
    <row r="551" spans="1:10" x14ac:dyDescent="0.25">
      <c r="A551">
        <v>64325488</v>
      </c>
      <c r="B551" t="s">
        <v>314</v>
      </c>
      <c r="C551" t="s">
        <v>58</v>
      </c>
      <c r="D551" t="s">
        <v>58</v>
      </c>
      <c r="E551">
        <v>125</v>
      </c>
      <c r="F551">
        <v>314</v>
      </c>
      <c r="G551">
        <v>2.512</v>
      </c>
      <c r="H551">
        <v>2.5119999999999999E-3</v>
      </c>
      <c r="I551">
        <v>187</v>
      </c>
      <c r="J551" t="s">
        <v>825</v>
      </c>
    </row>
    <row r="552" spans="1:10" x14ac:dyDescent="0.25">
      <c r="A552">
        <v>64325492</v>
      </c>
      <c r="B552" t="s">
        <v>271</v>
      </c>
      <c r="C552" t="s">
        <v>58</v>
      </c>
      <c r="D552" t="s">
        <v>58</v>
      </c>
      <c r="E552">
        <v>125</v>
      </c>
      <c r="F552">
        <v>314</v>
      </c>
      <c r="G552">
        <v>2.512</v>
      </c>
      <c r="H552">
        <v>2.5119999999999999E-3</v>
      </c>
      <c r="I552">
        <v>187</v>
      </c>
      <c r="J552" t="s">
        <v>825</v>
      </c>
    </row>
    <row r="553" spans="1:10" x14ac:dyDescent="0.25">
      <c r="A553">
        <v>64325509</v>
      </c>
      <c r="B553" t="s">
        <v>222</v>
      </c>
      <c r="C553" t="s">
        <v>58</v>
      </c>
      <c r="D553" t="s">
        <v>58</v>
      </c>
      <c r="E553">
        <v>125</v>
      </c>
      <c r="F553">
        <v>314</v>
      </c>
      <c r="G553">
        <v>2.512</v>
      </c>
      <c r="H553">
        <v>2.5119999999999999E-3</v>
      </c>
      <c r="I553">
        <v>187</v>
      </c>
      <c r="J553" t="s">
        <v>825</v>
      </c>
    </row>
    <row r="554" spans="1:10" x14ac:dyDescent="0.25">
      <c r="A554">
        <v>64325510</v>
      </c>
      <c r="B554" t="s">
        <v>591</v>
      </c>
      <c r="C554" t="s">
        <v>58</v>
      </c>
      <c r="D554" t="s">
        <v>58</v>
      </c>
      <c r="E554">
        <v>125</v>
      </c>
      <c r="F554">
        <v>414</v>
      </c>
      <c r="G554">
        <v>3.3119999999999998</v>
      </c>
      <c r="H554">
        <v>3.3119999999999998E-3</v>
      </c>
      <c r="I554">
        <v>187</v>
      </c>
      <c r="J554" t="s">
        <v>825</v>
      </c>
    </row>
    <row r="555" spans="1:10" x14ac:dyDescent="0.25">
      <c r="A555">
        <v>64325512</v>
      </c>
      <c r="B555" t="s">
        <v>163</v>
      </c>
      <c r="C555" t="s">
        <v>58</v>
      </c>
      <c r="D555" t="s">
        <v>58</v>
      </c>
      <c r="E555">
        <v>125</v>
      </c>
      <c r="F555">
        <v>414</v>
      </c>
      <c r="G555">
        <v>3.3119999999999998</v>
      </c>
      <c r="H555">
        <v>3.3119999999999998E-3</v>
      </c>
      <c r="I555">
        <v>187</v>
      </c>
      <c r="J555" t="s">
        <v>825</v>
      </c>
    </row>
    <row r="556" spans="1:10" x14ac:dyDescent="0.25">
      <c r="A556">
        <v>64325513</v>
      </c>
      <c r="B556" t="s">
        <v>239</v>
      </c>
      <c r="C556" t="s">
        <v>58</v>
      </c>
      <c r="D556" t="s">
        <v>58</v>
      </c>
      <c r="E556">
        <v>125</v>
      </c>
      <c r="F556">
        <v>414</v>
      </c>
      <c r="G556">
        <v>3.3119999999999998</v>
      </c>
      <c r="H556">
        <v>3.3119999999999998E-3</v>
      </c>
      <c r="I556">
        <v>187</v>
      </c>
      <c r="J556" t="s">
        <v>825</v>
      </c>
    </row>
    <row r="557" spans="1:10" x14ac:dyDescent="0.25">
      <c r="A557">
        <v>64325518</v>
      </c>
      <c r="B557" t="s">
        <v>224</v>
      </c>
      <c r="C557" t="s">
        <v>58</v>
      </c>
      <c r="D557" t="s">
        <v>58</v>
      </c>
      <c r="E557">
        <v>125</v>
      </c>
      <c r="F557">
        <v>414</v>
      </c>
      <c r="G557">
        <v>3.3119999999999998</v>
      </c>
      <c r="H557">
        <v>3.3119999999999998E-3</v>
      </c>
      <c r="I557">
        <v>187</v>
      </c>
      <c r="J557" t="s">
        <v>825</v>
      </c>
    </row>
    <row r="558" spans="1:10" x14ac:dyDescent="0.25">
      <c r="A558">
        <v>64325523</v>
      </c>
      <c r="B558" t="s">
        <v>592</v>
      </c>
      <c r="C558" t="s">
        <v>58</v>
      </c>
      <c r="D558" t="s">
        <v>58</v>
      </c>
      <c r="E558">
        <v>125</v>
      </c>
      <c r="F558">
        <v>414</v>
      </c>
      <c r="G558">
        <v>3.3119999999999998</v>
      </c>
      <c r="H558">
        <v>3.3119999999999998E-3</v>
      </c>
      <c r="I558">
        <v>187</v>
      </c>
      <c r="J558" t="s">
        <v>825</v>
      </c>
    </row>
    <row r="559" spans="1:10" x14ac:dyDescent="0.25">
      <c r="A559">
        <v>64325563</v>
      </c>
      <c r="B559" t="s">
        <v>593</v>
      </c>
      <c r="C559" t="s">
        <v>58</v>
      </c>
      <c r="D559" t="s">
        <v>58</v>
      </c>
      <c r="E559">
        <v>125</v>
      </c>
      <c r="F559">
        <v>414</v>
      </c>
      <c r="G559">
        <v>3.3119999999999998</v>
      </c>
      <c r="H559">
        <v>3.3119999999999998E-3</v>
      </c>
      <c r="I559">
        <v>187</v>
      </c>
      <c r="J559" t="s">
        <v>825</v>
      </c>
    </row>
    <row r="560" spans="1:10" x14ac:dyDescent="0.25">
      <c r="A560">
        <v>64325568</v>
      </c>
      <c r="B560" t="s">
        <v>594</v>
      </c>
      <c r="C560" t="s">
        <v>58</v>
      </c>
      <c r="D560" t="s">
        <v>58</v>
      </c>
      <c r="E560">
        <v>125</v>
      </c>
      <c r="F560">
        <v>414</v>
      </c>
      <c r="G560">
        <v>3.3119999999999998</v>
      </c>
      <c r="H560">
        <v>3.3119999999999998E-3</v>
      </c>
      <c r="I560">
        <v>187</v>
      </c>
      <c r="J560" t="s">
        <v>825</v>
      </c>
    </row>
    <row r="561" spans="1:10" x14ac:dyDescent="0.25">
      <c r="A561">
        <v>64325572</v>
      </c>
      <c r="B561" t="s">
        <v>151</v>
      </c>
      <c r="C561" t="s">
        <v>58</v>
      </c>
      <c r="D561" t="s">
        <v>58</v>
      </c>
      <c r="E561">
        <v>125</v>
      </c>
      <c r="F561">
        <v>314</v>
      </c>
      <c r="G561">
        <v>2.512</v>
      </c>
      <c r="H561">
        <v>2.5119999999999999E-3</v>
      </c>
      <c r="I561">
        <v>187</v>
      </c>
      <c r="J561" t="s">
        <v>825</v>
      </c>
    </row>
    <row r="562" spans="1:10" x14ac:dyDescent="0.25">
      <c r="A562">
        <v>64326313</v>
      </c>
      <c r="B562" t="s">
        <v>596</v>
      </c>
      <c r="C562" t="s">
        <v>58</v>
      </c>
      <c r="D562" t="s">
        <v>58</v>
      </c>
      <c r="E562">
        <v>125</v>
      </c>
      <c r="F562">
        <v>414</v>
      </c>
      <c r="G562">
        <v>3.3119999999999998</v>
      </c>
      <c r="H562">
        <v>3.3119999999999998E-3</v>
      </c>
      <c r="I562">
        <v>187</v>
      </c>
      <c r="J562" t="s">
        <v>825</v>
      </c>
    </row>
    <row r="563" spans="1:10" x14ac:dyDescent="0.25">
      <c r="A563">
        <v>64326314</v>
      </c>
      <c r="B563" t="s">
        <v>321</v>
      </c>
      <c r="C563" t="s">
        <v>58</v>
      </c>
      <c r="D563" t="s">
        <v>58</v>
      </c>
      <c r="E563">
        <v>125</v>
      </c>
      <c r="F563">
        <v>414</v>
      </c>
      <c r="G563">
        <v>3.3119999999999998</v>
      </c>
      <c r="H563">
        <v>3.3119999999999998E-3</v>
      </c>
      <c r="I563">
        <v>187</v>
      </c>
      <c r="J563" t="s">
        <v>825</v>
      </c>
    </row>
    <row r="564" spans="1:10" x14ac:dyDescent="0.25">
      <c r="A564">
        <v>64388734</v>
      </c>
      <c r="B564" t="s">
        <v>282</v>
      </c>
      <c r="C564" t="s">
        <v>58</v>
      </c>
      <c r="D564" t="s">
        <v>58</v>
      </c>
      <c r="E564">
        <v>125</v>
      </c>
      <c r="F564">
        <v>414</v>
      </c>
      <c r="G564">
        <v>3.3119999999999998</v>
      </c>
      <c r="H564">
        <v>3.3119999999999998E-3</v>
      </c>
      <c r="I564">
        <v>187</v>
      </c>
      <c r="J564" t="s">
        <v>825</v>
      </c>
    </row>
    <row r="565" spans="1:10" x14ac:dyDescent="0.25">
      <c r="A565">
        <v>64388735</v>
      </c>
      <c r="B565" t="s">
        <v>275</v>
      </c>
      <c r="C565" t="s">
        <v>58</v>
      </c>
      <c r="D565" t="s">
        <v>58</v>
      </c>
      <c r="E565">
        <v>125</v>
      </c>
      <c r="F565">
        <v>313</v>
      </c>
      <c r="G565">
        <v>2.504</v>
      </c>
      <c r="H565">
        <v>2.5040000000000001E-3</v>
      </c>
      <c r="I565">
        <v>187</v>
      </c>
      <c r="J565" t="s">
        <v>825</v>
      </c>
    </row>
    <row r="566" spans="1:10" x14ac:dyDescent="0.25">
      <c r="A566">
        <v>64955558</v>
      </c>
      <c r="B566" t="s">
        <v>594</v>
      </c>
      <c r="C566" t="s">
        <v>58</v>
      </c>
      <c r="D566" t="s">
        <v>58</v>
      </c>
      <c r="E566">
        <v>125</v>
      </c>
      <c r="F566">
        <v>414</v>
      </c>
      <c r="G566">
        <v>3.3119999999999998</v>
      </c>
      <c r="H566">
        <v>3.3119999999999998E-3</v>
      </c>
      <c r="I566">
        <v>165</v>
      </c>
      <c r="J566" t="s">
        <v>825</v>
      </c>
    </row>
    <row r="567" spans="1:10" x14ac:dyDescent="0.25">
      <c r="A567">
        <v>64955559</v>
      </c>
      <c r="B567" t="s">
        <v>649</v>
      </c>
      <c r="C567" t="s">
        <v>58</v>
      </c>
      <c r="D567" t="s">
        <v>58</v>
      </c>
      <c r="E567">
        <v>125</v>
      </c>
      <c r="F567">
        <v>414</v>
      </c>
      <c r="G567">
        <v>3.3119999999999998</v>
      </c>
      <c r="H567">
        <v>3.3119999999999998E-3</v>
      </c>
      <c r="I567">
        <v>165</v>
      </c>
      <c r="J567" t="s">
        <v>825</v>
      </c>
    </row>
    <row r="568" spans="1:10" x14ac:dyDescent="0.25">
      <c r="A568">
        <v>64955561</v>
      </c>
      <c r="B568" t="s">
        <v>282</v>
      </c>
      <c r="C568" t="s">
        <v>58</v>
      </c>
      <c r="D568" t="s">
        <v>58</v>
      </c>
      <c r="E568">
        <v>125</v>
      </c>
      <c r="F568">
        <v>414</v>
      </c>
      <c r="G568">
        <v>3.3119999999999998</v>
      </c>
      <c r="H568">
        <v>3.3119999999999998E-3</v>
      </c>
      <c r="I568">
        <v>165</v>
      </c>
      <c r="J568" t="s">
        <v>825</v>
      </c>
    </row>
    <row r="569" spans="1:10" x14ac:dyDescent="0.25">
      <c r="A569">
        <v>64955741</v>
      </c>
      <c r="B569" t="s">
        <v>357</v>
      </c>
      <c r="C569" t="s">
        <v>58</v>
      </c>
      <c r="D569" t="s">
        <v>58</v>
      </c>
      <c r="E569">
        <v>125</v>
      </c>
      <c r="F569">
        <v>414</v>
      </c>
      <c r="G569">
        <v>3.3119999999999998</v>
      </c>
      <c r="H569">
        <v>3.3119999999999998E-3</v>
      </c>
      <c r="I569">
        <v>165</v>
      </c>
      <c r="J569" t="s">
        <v>825</v>
      </c>
    </row>
    <row r="570" spans="1:10" x14ac:dyDescent="0.25">
      <c r="A570">
        <v>64955743</v>
      </c>
      <c r="B570" t="s">
        <v>321</v>
      </c>
      <c r="C570" t="s">
        <v>58</v>
      </c>
      <c r="D570" t="s">
        <v>58</v>
      </c>
      <c r="E570">
        <v>125</v>
      </c>
      <c r="F570">
        <v>414</v>
      </c>
      <c r="G570">
        <v>3.3119999999999998</v>
      </c>
      <c r="H570">
        <v>3.3119999999999998E-3</v>
      </c>
      <c r="I570">
        <v>165</v>
      </c>
      <c r="J570" t="s">
        <v>825</v>
      </c>
    </row>
    <row r="571" spans="1:10" x14ac:dyDescent="0.25">
      <c r="A571">
        <v>64958122</v>
      </c>
      <c r="B571" t="s">
        <v>168</v>
      </c>
      <c r="C571" t="s">
        <v>58</v>
      </c>
      <c r="D571" t="s">
        <v>58</v>
      </c>
      <c r="E571">
        <v>125</v>
      </c>
      <c r="F571">
        <v>414</v>
      </c>
      <c r="G571">
        <v>3.3119999999999998</v>
      </c>
      <c r="H571">
        <v>3.3119999999999998E-3</v>
      </c>
      <c r="I571">
        <v>165</v>
      </c>
      <c r="J571" t="s">
        <v>825</v>
      </c>
    </row>
    <row r="572" spans="1:10" x14ac:dyDescent="0.25">
      <c r="A572">
        <v>64958123</v>
      </c>
      <c r="B572" t="s">
        <v>157</v>
      </c>
      <c r="C572" t="s">
        <v>58</v>
      </c>
      <c r="D572" t="s">
        <v>58</v>
      </c>
      <c r="E572">
        <v>125</v>
      </c>
      <c r="F572">
        <v>414</v>
      </c>
      <c r="G572">
        <v>3.3119999999999998</v>
      </c>
      <c r="H572">
        <v>3.3119999999999998E-3</v>
      </c>
      <c r="I572">
        <v>165</v>
      </c>
      <c r="J572" t="s">
        <v>825</v>
      </c>
    </row>
    <row r="573" spans="1:10" x14ac:dyDescent="0.25">
      <c r="A573">
        <v>64958124</v>
      </c>
      <c r="B573" t="s">
        <v>239</v>
      </c>
      <c r="C573" t="s">
        <v>58</v>
      </c>
      <c r="D573" t="s">
        <v>58</v>
      </c>
      <c r="E573">
        <v>125</v>
      </c>
      <c r="F573">
        <v>414</v>
      </c>
      <c r="G573">
        <v>3.3119999999999998</v>
      </c>
      <c r="H573">
        <v>3.3119999999999998E-3</v>
      </c>
      <c r="I573">
        <v>165</v>
      </c>
      <c r="J573" t="s">
        <v>825</v>
      </c>
    </row>
    <row r="574" spans="1:10" x14ac:dyDescent="0.25">
      <c r="A574">
        <v>64958125</v>
      </c>
      <c r="B574" t="s">
        <v>190</v>
      </c>
      <c r="C574" t="s">
        <v>58</v>
      </c>
      <c r="D574" t="s">
        <v>58</v>
      </c>
      <c r="E574">
        <v>125</v>
      </c>
      <c r="F574">
        <v>414</v>
      </c>
      <c r="G574">
        <v>3.3119999999999998</v>
      </c>
      <c r="H574">
        <v>3.3119999999999998E-3</v>
      </c>
      <c r="I574">
        <v>165</v>
      </c>
      <c r="J574" t="s">
        <v>825</v>
      </c>
    </row>
    <row r="575" spans="1:10" x14ac:dyDescent="0.25">
      <c r="A575">
        <v>64958126</v>
      </c>
      <c r="B575" t="s">
        <v>224</v>
      </c>
      <c r="C575" t="s">
        <v>58</v>
      </c>
      <c r="D575" t="s">
        <v>58</v>
      </c>
      <c r="E575">
        <v>125</v>
      </c>
      <c r="F575">
        <v>414</v>
      </c>
      <c r="G575">
        <v>3.3119999999999998</v>
      </c>
      <c r="H575">
        <v>3.3119999999999998E-3</v>
      </c>
      <c r="I575">
        <v>165</v>
      </c>
      <c r="J575" t="s">
        <v>825</v>
      </c>
    </row>
    <row r="576" spans="1:10" x14ac:dyDescent="0.25">
      <c r="A576">
        <v>64958127</v>
      </c>
      <c r="B576" t="s">
        <v>163</v>
      </c>
      <c r="C576" t="s">
        <v>58</v>
      </c>
      <c r="D576" t="s">
        <v>58</v>
      </c>
      <c r="E576">
        <v>125</v>
      </c>
      <c r="F576">
        <v>414</v>
      </c>
      <c r="G576">
        <v>3.3119999999999998</v>
      </c>
      <c r="H576">
        <v>3.3119999999999998E-3</v>
      </c>
      <c r="I576">
        <v>165</v>
      </c>
      <c r="J576" t="s">
        <v>825</v>
      </c>
    </row>
    <row r="577" spans="1:10" x14ac:dyDescent="0.25">
      <c r="A577">
        <v>64958128</v>
      </c>
      <c r="B577" t="s">
        <v>134</v>
      </c>
      <c r="C577" t="s">
        <v>58</v>
      </c>
      <c r="D577" t="s">
        <v>58</v>
      </c>
      <c r="E577">
        <v>125</v>
      </c>
      <c r="F577">
        <v>414</v>
      </c>
      <c r="G577">
        <v>3.3119999999999998</v>
      </c>
      <c r="H577">
        <v>3.3119999999999998E-3</v>
      </c>
      <c r="I577">
        <v>165</v>
      </c>
      <c r="J577" t="s">
        <v>825</v>
      </c>
    </row>
    <row r="578" spans="1:10" x14ac:dyDescent="0.25">
      <c r="A578">
        <v>64958129</v>
      </c>
      <c r="B578" t="s">
        <v>141</v>
      </c>
      <c r="C578" t="s">
        <v>58</v>
      </c>
      <c r="D578" t="s">
        <v>58</v>
      </c>
      <c r="E578">
        <v>125</v>
      </c>
      <c r="F578">
        <v>414</v>
      </c>
      <c r="G578">
        <v>3.3119999999999998</v>
      </c>
      <c r="H578">
        <v>3.3119999999999998E-3</v>
      </c>
      <c r="I578">
        <v>165</v>
      </c>
      <c r="J578" t="s">
        <v>825</v>
      </c>
    </row>
    <row r="579" spans="1:10" x14ac:dyDescent="0.25">
      <c r="A579">
        <v>64976837</v>
      </c>
      <c r="B579" t="s">
        <v>275</v>
      </c>
      <c r="C579" t="s">
        <v>58</v>
      </c>
      <c r="D579" t="s">
        <v>58</v>
      </c>
      <c r="E579">
        <v>125</v>
      </c>
      <c r="F579">
        <v>313</v>
      </c>
      <c r="G579">
        <v>2.504</v>
      </c>
      <c r="H579">
        <v>2.5040000000000001E-3</v>
      </c>
      <c r="I579">
        <v>165</v>
      </c>
      <c r="J579" t="s">
        <v>825</v>
      </c>
    </row>
    <row r="580" spans="1:10" x14ac:dyDescent="0.25">
      <c r="A580">
        <v>64976846</v>
      </c>
      <c r="B580" t="s">
        <v>271</v>
      </c>
      <c r="C580" t="s">
        <v>58</v>
      </c>
      <c r="D580" t="s">
        <v>58</v>
      </c>
      <c r="E580">
        <v>125</v>
      </c>
      <c r="F580">
        <v>313</v>
      </c>
      <c r="G580">
        <v>2.504</v>
      </c>
      <c r="H580">
        <v>2.5040000000000001E-3</v>
      </c>
      <c r="I580">
        <v>165</v>
      </c>
      <c r="J580" t="s">
        <v>825</v>
      </c>
    </row>
    <row r="581" spans="1:10" x14ac:dyDescent="0.25">
      <c r="A581">
        <v>64976847</v>
      </c>
      <c r="B581" t="s">
        <v>151</v>
      </c>
      <c r="C581" t="s">
        <v>58</v>
      </c>
      <c r="D581" t="s">
        <v>58</v>
      </c>
      <c r="E581">
        <v>125</v>
      </c>
      <c r="F581">
        <v>313</v>
      </c>
      <c r="G581">
        <v>2.504</v>
      </c>
      <c r="H581">
        <v>2.5040000000000001E-3</v>
      </c>
      <c r="I581">
        <v>165</v>
      </c>
      <c r="J581" t="s">
        <v>825</v>
      </c>
    </row>
    <row r="582" spans="1:10" x14ac:dyDescent="0.25">
      <c r="A582">
        <v>64976848</v>
      </c>
      <c r="B582" t="s">
        <v>222</v>
      </c>
      <c r="C582" t="s">
        <v>58</v>
      </c>
      <c r="D582" t="s">
        <v>58</v>
      </c>
      <c r="E582">
        <v>125</v>
      </c>
      <c r="F582">
        <v>313</v>
      </c>
      <c r="G582">
        <v>2.504</v>
      </c>
      <c r="H582">
        <v>2.5040000000000001E-3</v>
      </c>
      <c r="I582">
        <v>165</v>
      </c>
      <c r="J582" t="s">
        <v>825</v>
      </c>
    </row>
    <row r="583" spans="1:10" x14ac:dyDescent="0.25">
      <c r="A583">
        <v>64976849</v>
      </c>
      <c r="B583" t="s">
        <v>371</v>
      </c>
      <c r="C583" t="s">
        <v>58</v>
      </c>
      <c r="D583" t="s">
        <v>58</v>
      </c>
      <c r="E583">
        <v>125</v>
      </c>
      <c r="F583">
        <v>313</v>
      </c>
      <c r="G583">
        <v>2.504</v>
      </c>
      <c r="H583">
        <v>2.5040000000000001E-3</v>
      </c>
      <c r="I583">
        <v>165</v>
      </c>
      <c r="J583" t="s">
        <v>825</v>
      </c>
    </row>
    <row r="584" spans="1:10" x14ac:dyDescent="0.25">
      <c r="A584">
        <v>64976850</v>
      </c>
      <c r="B584" t="s">
        <v>314</v>
      </c>
      <c r="C584" t="s">
        <v>58</v>
      </c>
      <c r="D584" t="s">
        <v>58</v>
      </c>
      <c r="E584">
        <v>125</v>
      </c>
      <c r="F584">
        <v>313</v>
      </c>
      <c r="G584">
        <v>2.504</v>
      </c>
      <c r="H584">
        <v>2.5040000000000001E-3</v>
      </c>
      <c r="I584">
        <v>165</v>
      </c>
      <c r="J584" t="s">
        <v>825</v>
      </c>
    </row>
    <row r="585" spans="1:10" x14ac:dyDescent="0.25">
      <c r="A585">
        <v>64976851</v>
      </c>
      <c r="B585" t="s">
        <v>178</v>
      </c>
      <c r="C585" t="s">
        <v>58</v>
      </c>
      <c r="D585" t="s">
        <v>58</v>
      </c>
      <c r="E585">
        <v>125</v>
      </c>
      <c r="F585">
        <v>313</v>
      </c>
      <c r="G585">
        <v>2.504</v>
      </c>
      <c r="H585">
        <v>2.5040000000000001E-3</v>
      </c>
      <c r="I585">
        <v>165</v>
      </c>
      <c r="J585" t="s">
        <v>825</v>
      </c>
    </row>
    <row r="586" spans="1:10" x14ac:dyDescent="0.25">
      <c r="A586">
        <v>64325559</v>
      </c>
      <c r="B586" t="s">
        <v>461</v>
      </c>
      <c r="C586" t="s">
        <v>58</v>
      </c>
      <c r="D586" t="s">
        <v>58</v>
      </c>
      <c r="E586">
        <v>125</v>
      </c>
      <c r="F586">
        <v>414</v>
      </c>
      <c r="G586">
        <v>3.3119999999999998</v>
      </c>
      <c r="H586">
        <v>3.3119999999999998E-3</v>
      </c>
      <c r="I586">
        <v>187</v>
      </c>
      <c r="J586" t="s">
        <v>825</v>
      </c>
    </row>
    <row r="587" spans="1:10" x14ac:dyDescent="0.25">
      <c r="A587">
        <v>64975613</v>
      </c>
      <c r="B587" t="s">
        <v>656</v>
      </c>
      <c r="C587" t="s">
        <v>82</v>
      </c>
      <c r="D587" t="s">
        <v>82</v>
      </c>
      <c r="E587">
        <v>125</v>
      </c>
      <c r="F587">
        <v>414</v>
      </c>
      <c r="G587">
        <v>3.3119999999999998</v>
      </c>
      <c r="H587">
        <v>3.3119999999999998E-3</v>
      </c>
      <c r="I587">
        <v>240</v>
      </c>
      <c r="J587" t="s">
        <v>824</v>
      </c>
    </row>
    <row r="588" spans="1:10" x14ac:dyDescent="0.25">
      <c r="A588">
        <v>64975614</v>
      </c>
      <c r="B588" t="s">
        <v>657</v>
      </c>
      <c r="C588" t="s">
        <v>82</v>
      </c>
      <c r="D588" t="s">
        <v>82</v>
      </c>
      <c r="E588">
        <v>125</v>
      </c>
      <c r="F588">
        <v>414</v>
      </c>
      <c r="G588">
        <v>3.3119999999999998</v>
      </c>
      <c r="H588">
        <v>3.3119999999999998E-3</v>
      </c>
      <c r="I588">
        <v>240</v>
      </c>
      <c r="J588" t="s">
        <v>824</v>
      </c>
    </row>
    <row r="589" spans="1:10" x14ac:dyDescent="0.25">
      <c r="A589">
        <v>64975616</v>
      </c>
      <c r="B589" t="s">
        <v>658</v>
      </c>
      <c r="C589" t="s">
        <v>82</v>
      </c>
      <c r="D589" t="s">
        <v>82</v>
      </c>
      <c r="E589">
        <v>125</v>
      </c>
      <c r="F589">
        <v>414</v>
      </c>
      <c r="G589">
        <v>3.3119999999999998</v>
      </c>
      <c r="H589">
        <v>3.3119999999999998E-3</v>
      </c>
      <c r="I589">
        <v>240</v>
      </c>
      <c r="J589" t="s">
        <v>824</v>
      </c>
    </row>
    <row r="590" spans="1:10" x14ac:dyDescent="0.25">
      <c r="A590">
        <v>64999042</v>
      </c>
      <c r="B590" t="s">
        <v>571</v>
      </c>
      <c r="C590" t="s">
        <v>82</v>
      </c>
      <c r="D590" t="s">
        <v>82</v>
      </c>
      <c r="E590">
        <v>125</v>
      </c>
      <c r="F590">
        <v>414</v>
      </c>
      <c r="G590">
        <v>3.3119999999999998</v>
      </c>
      <c r="H590">
        <v>3.3119999999999998E-3</v>
      </c>
      <c r="I590">
        <v>240</v>
      </c>
      <c r="J590" t="s">
        <v>824</v>
      </c>
    </row>
    <row r="591" spans="1:10" x14ac:dyDescent="0.25">
      <c r="A591">
        <v>64999073</v>
      </c>
      <c r="B591" t="s">
        <v>572</v>
      </c>
      <c r="C591" t="s">
        <v>82</v>
      </c>
      <c r="D591" t="s">
        <v>82</v>
      </c>
      <c r="E591">
        <v>125</v>
      </c>
      <c r="F591">
        <v>414</v>
      </c>
      <c r="G591">
        <v>3.3119999999999998</v>
      </c>
      <c r="H591">
        <v>3.3119999999999998E-3</v>
      </c>
      <c r="I591">
        <v>240</v>
      </c>
      <c r="J591" t="s">
        <v>824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9183-575C-43E8-9C12-7467F384B078}">
  <dimension ref="A1:O381"/>
  <sheetViews>
    <sheetView zoomScale="50" zoomScaleNormal="50" workbookViewId="0">
      <selection activeCell="D19" sqref="D1:D19"/>
    </sheetView>
  </sheetViews>
  <sheetFormatPr defaultRowHeight="15" x14ac:dyDescent="0.25"/>
  <cols>
    <col min="1" max="1" width="21.28515625" style="12" customWidth="1"/>
    <col min="2" max="2" width="16.5703125" style="7" bestFit="1" customWidth="1"/>
    <col min="3" max="3" width="67.28515625" style="4" customWidth="1"/>
    <col min="4" max="15" width="14.85546875" style="6" customWidth="1"/>
  </cols>
  <sheetData>
    <row r="1" spans="1:15" x14ac:dyDescent="0.25">
      <c r="A1" s="12" t="s">
        <v>96</v>
      </c>
      <c r="B1" s="7" t="s">
        <v>97</v>
      </c>
      <c r="C1" s="4" t="s">
        <v>98</v>
      </c>
      <c r="D1" s="5">
        <v>45292</v>
      </c>
      <c r="E1" s="5">
        <v>45323</v>
      </c>
      <c r="F1" s="5">
        <v>45352</v>
      </c>
      <c r="G1" s="5">
        <v>45383</v>
      </c>
      <c r="H1" s="5">
        <v>45413</v>
      </c>
      <c r="I1" s="5">
        <v>45444</v>
      </c>
      <c r="J1" s="5">
        <v>45474</v>
      </c>
      <c r="K1" s="5">
        <v>45505</v>
      </c>
      <c r="L1" s="5">
        <v>45536</v>
      </c>
      <c r="M1" s="5">
        <v>45566</v>
      </c>
      <c r="N1" s="5">
        <v>45597</v>
      </c>
      <c r="O1" s="5">
        <v>45627</v>
      </c>
    </row>
    <row r="2" spans="1:15" x14ac:dyDescent="0.25">
      <c r="A2" s="12" t="e">
        <f>VLOOKUP($B2,'DU -UCC'!#REF!,2,0)</f>
        <v>#REF!</v>
      </c>
      <c r="B2" s="7">
        <v>10076840870902</v>
      </c>
      <c r="C2" s="4" t="s">
        <v>467</v>
      </c>
      <c r="D2" s="6">
        <v>135</v>
      </c>
      <c r="E2" s="6">
        <v>54</v>
      </c>
      <c r="F2" s="6">
        <v>121</v>
      </c>
      <c r="G2" s="6">
        <v>113</v>
      </c>
      <c r="H2" s="6">
        <v>146</v>
      </c>
      <c r="I2" s="6">
        <v>166</v>
      </c>
      <c r="J2" s="6">
        <v>94</v>
      </c>
      <c r="K2" s="6">
        <v>102</v>
      </c>
      <c r="L2" s="6">
        <v>42</v>
      </c>
      <c r="M2" s="6">
        <v>77.362409929999998</v>
      </c>
      <c r="N2" s="6">
        <v>86</v>
      </c>
      <c r="O2" s="6">
        <v>87.713999999999999</v>
      </c>
    </row>
    <row r="3" spans="1:15" x14ac:dyDescent="0.25">
      <c r="A3" s="12" t="e">
        <f>VLOOKUP($B3,'DU -UCC'!#REF!,2,0)</f>
        <v>#REF!</v>
      </c>
      <c r="B3" s="7">
        <v>10076840363947</v>
      </c>
      <c r="C3" s="4" t="s">
        <v>511</v>
      </c>
      <c r="D3" s="6">
        <v>1208</v>
      </c>
      <c r="E3" s="6">
        <v>17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</row>
    <row r="4" spans="1:15" x14ac:dyDescent="0.25">
      <c r="A4" s="12" t="e">
        <f>VLOOKUP($B4,'DU -UCC'!#REF!,2,0)</f>
        <v>#REF!</v>
      </c>
      <c r="B4" s="7">
        <v>10850001974407</v>
      </c>
      <c r="C4" s="4" t="s">
        <v>512</v>
      </c>
      <c r="D4" s="6">
        <v>198</v>
      </c>
      <c r="E4" s="6">
        <v>72</v>
      </c>
      <c r="F4" s="6">
        <v>1098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</row>
    <row r="5" spans="1:15" x14ac:dyDescent="0.25">
      <c r="A5" s="12" t="e">
        <f>VLOOKUP($B5,'DU -UCC'!#REF!,2,0)</f>
        <v>#REF!</v>
      </c>
      <c r="B5" s="7">
        <v>10076840101532</v>
      </c>
      <c r="C5" s="4" t="s">
        <v>510</v>
      </c>
      <c r="D5" s="6">
        <v>1115</v>
      </c>
      <c r="E5" s="6">
        <v>195</v>
      </c>
      <c r="F5" s="6">
        <v>24</v>
      </c>
      <c r="G5" s="6">
        <v>50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</row>
    <row r="6" spans="1:15" x14ac:dyDescent="0.25">
      <c r="A6" s="12" t="e">
        <f>VLOOKUP($B6,'DU -UCC'!#REF!,2,0)</f>
        <v>#REF!</v>
      </c>
      <c r="B6" s="7">
        <v>10851035003668</v>
      </c>
      <c r="C6" s="4" t="s">
        <v>519</v>
      </c>
      <c r="D6" s="6">
        <v>1365</v>
      </c>
      <c r="E6" s="6">
        <v>42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</row>
    <row r="7" spans="1:15" x14ac:dyDescent="0.25">
      <c r="A7" s="12" t="e">
        <f>VLOOKUP($B7,'DU -UCC'!#REF!,2,0)</f>
        <v>#REF!</v>
      </c>
      <c r="B7" s="7">
        <v>10076840003812</v>
      </c>
      <c r="C7" s="4" t="s">
        <v>520</v>
      </c>
      <c r="D7" s="6">
        <v>798</v>
      </c>
      <c r="E7" s="6">
        <v>504</v>
      </c>
      <c r="F7" s="6">
        <v>126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1.7091680000000001E-3</v>
      </c>
      <c r="N7" s="6">
        <v>1.1246769999999999E-3</v>
      </c>
      <c r="O7" s="6">
        <v>3.5639840000000001E-3</v>
      </c>
    </row>
    <row r="8" spans="1:15" x14ac:dyDescent="0.25">
      <c r="A8" s="12" t="e">
        <f>VLOOKUP($B8,'DU -UCC'!#REF!,2,0)</f>
        <v>#REF!</v>
      </c>
    </row>
    <row r="9" spans="1:15" x14ac:dyDescent="0.25">
      <c r="A9" s="12" t="e">
        <f>VLOOKUP($B9,'DU -UCC'!#REF!,2,0)</f>
        <v>#REF!</v>
      </c>
    </row>
    <row r="10" spans="1:15" x14ac:dyDescent="0.25">
      <c r="A10" s="12" t="e">
        <f>VLOOKUP($B10,'DU -UCC'!#REF!,2,0)</f>
        <v>#REF!</v>
      </c>
    </row>
    <row r="11" spans="1:15" x14ac:dyDescent="0.25">
      <c r="A11" s="12" t="e">
        <f>VLOOKUP($B11,'DU -UCC'!#REF!,2,0)</f>
        <v>#REF!</v>
      </c>
    </row>
    <row r="12" spans="1:15" x14ac:dyDescent="0.25">
      <c r="A12" s="12" t="e">
        <f>VLOOKUP($B12,'DU -UCC'!#REF!,2,0)</f>
        <v>#REF!</v>
      </c>
    </row>
    <row r="13" spans="1:15" x14ac:dyDescent="0.25">
      <c r="A13" s="12" t="e">
        <f>VLOOKUP($B13,'DU -UCC'!#REF!,2,0)</f>
        <v>#REF!</v>
      </c>
    </row>
    <row r="14" spans="1:15" x14ac:dyDescent="0.25">
      <c r="A14" s="12" t="e">
        <f>VLOOKUP($B14,'DU -UCC'!#REF!,2,0)</f>
        <v>#REF!</v>
      </c>
    </row>
    <row r="15" spans="1:15" x14ac:dyDescent="0.25">
      <c r="A15" s="12" t="e">
        <f>VLOOKUP($B15,'DU -UCC'!#REF!,2,0)</f>
        <v>#REF!</v>
      </c>
    </row>
    <row r="16" spans="1:15" x14ac:dyDescent="0.25">
      <c r="A16" s="12" t="e">
        <f>VLOOKUP($B16,'DU -UCC'!#REF!,2,0)</f>
        <v>#REF!</v>
      </c>
    </row>
    <row r="17" spans="1:1" x14ac:dyDescent="0.25">
      <c r="A17" s="12" t="e">
        <f>VLOOKUP($B17,'DU -UCC'!#REF!,2,0)</f>
        <v>#REF!</v>
      </c>
    </row>
    <row r="18" spans="1:1" x14ac:dyDescent="0.25">
      <c r="A18" s="12" t="e">
        <f>VLOOKUP($B18,'DU -UCC'!#REF!,2,0)</f>
        <v>#REF!</v>
      </c>
    </row>
    <row r="19" spans="1:1" x14ac:dyDescent="0.25">
      <c r="A19" s="12" t="e">
        <f>VLOOKUP($B19,'DU -UCC'!#REF!,2,0)</f>
        <v>#REF!</v>
      </c>
    </row>
    <row r="20" spans="1:1" x14ac:dyDescent="0.25">
      <c r="A20" s="12" t="e">
        <f>VLOOKUP($B20,'DU -UCC'!#REF!,2,0)</f>
        <v>#REF!</v>
      </c>
    </row>
    <row r="21" spans="1:1" x14ac:dyDescent="0.25">
      <c r="A21" s="12" t="e">
        <f>VLOOKUP($B21,'DU -UCC'!#REF!,2,0)</f>
        <v>#REF!</v>
      </c>
    </row>
    <row r="22" spans="1:1" x14ac:dyDescent="0.25">
      <c r="A22" s="12" t="e">
        <f>VLOOKUP($B22,'DU -UCC'!#REF!,2,0)</f>
        <v>#REF!</v>
      </c>
    </row>
    <row r="23" spans="1:1" x14ac:dyDescent="0.25">
      <c r="A23" s="12" t="e">
        <f>VLOOKUP($B23,'DU -UCC'!#REF!,2,0)</f>
        <v>#REF!</v>
      </c>
    </row>
    <row r="24" spans="1:1" x14ac:dyDescent="0.25">
      <c r="A24" s="12" t="e">
        <f>VLOOKUP($B24,'DU -UCC'!#REF!,2,0)</f>
        <v>#REF!</v>
      </c>
    </row>
    <row r="25" spans="1:1" x14ac:dyDescent="0.25">
      <c r="A25" s="12" t="e">
        <f>VLOOKUP($B25,'DU -UCC'!#REF!,2,0)</f>
        <v>#REF!</v>
      </c>
    </row>
    <row r="26" spans="1:1" x14ac:dyDescent="0.25">
      <c r="A26" s="12" t="e">
        <f>VLOOKUP($B26,'DU -UCC'!#REF!,2,0)</f>
        <v>#REF!</v>
      </c>
    </row>
    <row r="27" spans="1:1" x14ac:dyDescent="0.25">
      <c r="A27" s="12" t="e">
        <f>VLOOKUP($B27,'DU -UCC'!#REF!,2,0)</f>
        <v>#REF!</v>
      </c>
    </row>
    <row r="28" spans="1:1" x14ac:dyDescent="0.25">
      <c r="A28" s="12" t="e">
        <f>VLOOKUP($B28,'DU -UCC'!#REF!,2,0)</f>
        <v>#REF!</v>
      </c>
    </row>
    <row r="29" spans="1:1" x14ac:dyDescent="0.25">
      <c r="A29" s="12" t="e">
        <f>VLOOKUP($B29,'DU -UCC'!#REF!,2,0)</f>
        <v>#REF!</v>
      </c>
    </row>
    <row r="30" spans="1:1" x14ac:dyDescent="0.25">
      <c r="A30" s="12" t="e">
        <f>VLOOKUP($B30,'DU -UCC'!#REF!,2,0)</f>
        <v>#REF!</v>
      </c>
    </row>
    <row r="31" spans="1:1" x14ac:dyDescent="0.25">
      <c r="A31" s="12" t="e">
        <f>VLOOKUP($B31,'DU -UCC'!#REF!,2,0)</f>
        <v>#REF!</v>
      </c>
    </row>
    <row r="32" spans="1:1" x14ac:dyDescent="0.25">
      <c r="A32" s="12" t="e">
        <f>VLOOKUP($B32,'DU -UCC'!#REF!,2,0)</f>
        <v>#REF!</v>
      </c>
    </row>
    <row r="33" spans="1:1" x14ac:dyDescent="0.25">
      <c r="A33" s="12" t="e">
        <f>VLOOKUP($B33,'DU -UCC'!#REF!,2,0)</f>
        <v>#REF!</v>
      </c>
    </row>
    <row r="34" spans="1:1" x14ac:dyDescent="0.25">
      <c r="A34" s="12" t="e">
        <f>VLOOKUP($B34,'DU -UCC'!#REF!,2,0)</f>
        <v>#REF!</v>
      </c>
    </row>
    <row r="35" spans="1:1" x14ac:dyDescent="0.25">
      <c r="A35" s="12" t="e">
        <f>VLOOKUP($B35,'DU -UCC'!#REF!,2,0)</f>
        <v>#REF!</v>
      </c>
    </row>
    <row r="36" spans="1:1" x14ac:dyDescent="0.25">
      <c r="A36" s="12" t="e">
        <f>VLOOKUP($B36,'DU -UCC'!#REF!,2,0)</f>
        <v>#REF!</v>
      </c>
    </row>
    <row r="37" spans="1:1" x14ac:dyDescent="0.25">
      <c r="A37" s="12" t="e">
        <f>VLOOKUP($B37,'DU -UCC'!#REF!,2,0)</f>
        <v>#REF!</v>
      </c>
    </row>
    <row r="38" spans="1:1" x14ac:dyDescent="0.25">
      <c r="A38" s="12" t="e">
        <f>VLOOKUP($B38,'DU -UCC'!#REF!,2,0)</f>
        <v>#REF!</v>
      </c>
    </row>
    <row r="39" spans="1:1" x14ac:dyDescent="0.25">
      <c r="A39" s="12" t="e">
        <f>VLOOKUP($B39,'DU -UCC'!#REF!,2,0)</f>
        <v>#REF!</v>
      </c>
    </row>
    <row r="40" spans="1:1" x14ac:dyDescent="0.25">
      <c r="A40" s="12" t="e">
        <f>VLOOKUP($B40,'DU -UCC'!#REF!,2,0)</f>
        <v>#REF!</v>
      </c>
    </row>
    <row r="41" spans="1:1" x14ac:dyDescent="0.25">
      <c r="A41" s="12" t="e">
        <f>VLOOKUP($B41,'DU -UCC'!#REF!,2,0)</f>
        <v>#REF!</v>
      </c>
    </row>
    <row r="42" spans="1:1" x14ac:dyDescent="0.25">
      <c r="A42" s="12" t="e">
        <f>VLOOKUP($B42,'DU -UCC'!#REF!,2,0)</f>
        <v>#REF!</v>
      </c>
    </row>
    <row r="43" spans="1:1" x14ac:dyDescent="0.25">
      <c r="A43" s="12" t="e">
        <f>VLOOKUP($B43,'DU -UCC'!#REF!,2,0)</f>
        <v>#REF!</v>
      </c>
    </row>
    <row r="44" spans="1:1" x14ac:dyDescent="0.25">
      <c r="A44" s="12" t="e">
        <f>VLOOKUP($B44,'DU -UCC'!#REF!,2,0)</f>
        <v>#REF!</v>
      </c>
    </row>
    <row r="45" spans="1:1" x14ac:dyDescent="0.25">
      <c r="A45" s="12" t="e">
        <f>VLOOKUP($B45,'DU -UCC'!#REF!,2,0)</f>
        <v>#REF!</v>
      </c>
    </row>
    <row r="46" spans="1:1" x14ac:dyDescent="0.25">
      <c r="A46" s="12" t="e">
        <f>VLOOKUP($B46,'DU -UCC'!#REF!,2,0)</f>
        <v>#REF!</v>
      </c>
    </row>
    <row r="47" spans="1:1" x14ac:dyDescent="0.25">
      <c r="A47" s="12" t="e">
        <f>VLOOKUP($B47,'DU -UCC'!#REF!,2,0)</f>
        <v>#REF!</v>
      </c>
    </row>
    <row r="48" spans="1:1" x14ac:dyDescent="0.25">
      <c r="A48" s="12" t="e">
        <f>VLOOKUP($B48,'DU -UCC'!#REF!,2,0)</f>
        <v>#REF!</v>
      </c>
    </row>
    <row r="49" spans="1:1" x14ac:dyDescent="0.25">
      <c r="A49" s="12" t="e">
        <f>VLOOKUP($B49,'DU -UCC'!#REF!,2,0)</f>
        <v>#REF!</v>
      </c>
    </row>
    <row r="50" spans="1:1" x14ac:dyDescent="0.25">
      <c r="A50" s="12" t="e">
        <f>VLOOKUP($B50,'DU -UCC'!#REF!,2,0)</f>
        <v>#REF!</v>
      </c>
    </row>
    <row r="51" spans="1:1" x14ac:dyDescent="0.25">
      <c r="A51" s="12" t="e">
        <f>VLOOKUP($B51,'DU -UCC'!#REF!,2,0)</f>
        <v>#REF!</v>
      </c>
    </row>
    <row r="52" spans="1:1" x14ac:dyDescent="0.25">
      <c r="A52" s="12" t="e">
        <f>VLOOKUP($B52,'DU -UCC'!#REF!,2,0)</f>
        <v>#REF!</v>
      </c>
    </row>
    <row r="53" spans="1:1" x14ac:dyDescent="0.25">
      <c r="A53" s="12" t="e">
        <f>VLOOKUP($B53,'DU -UCC'!#REF!,2,0)</f>
        <v>#REF!</v>
      </c>
    </row>
    <row r="54" spans="1:1" x14ac:dyDescent="0.25">
      <c r="A54" s="12" t="e">
        <f>VLOOKUP($B54,'DU -UCC'!#REF!,2,0)</f>
        <v>#REF!</v>
      </c>
    </row>
    <row r="55" spans="1:1" x14ac:dyDescent="0.25">
      <c r="A55" s="12" t="e">
        <f>VLOOKUP($B55,'DU -UCC'!#REF!,2,0)</f>
        <v>#REF!</v>
      </c>
    </row>
    <row r="56" spans="1:1" x14ac:dyDescent="0.25">
      <c r="A56" s="12" t="e">
        <f>VLOOKUP($B56,'DU -UCC'!#REF!,2,0)</f>
        <v>#REF!</v>
      </c>
    </row>
    <row r="57" spans="1:1" x14ac:dyDescent="0.25">
      <c r="A57" s="12" t="e">
        <f>VLOOKUP($B57,'DU -UCC'!#REF!,2,0)</f>
        <v>#REF!</v>
      </c>
    </row>
    <row r="58" spans="1:1" x14ac:dyDescent="0.25">
      <c r="A58" s="12" t="e">
        <f>VLOOKUP($B58,'DU -UCC'!#REF!,2,0)</f>
        <v>#REF!</v>
      </c>
    </row>
    <row r="59" spans="1:1" x14ac:dyDescent="0.25">
      <c r="A59" s="12" t="e">
        <f>VLOOKUP($B59,'DU -UCC'!#REF!,2,0)</f>
        <v>#REF!</v>
      </c>
    </row>
    <row r="60" spans="1:1" x14ac:dyDescent="0.25">
      <c r="A60" s="12" t="e">
        <f>VLOOKUP($B60,'DU -UCC'!#REF!,2,0)</f>
        <v>#REF!</v>
      </c>
    </row>
    <row r="61" spans="1:1" x14ac:dyDescent="0.25">
      <c r="A61" s="12" t="e">
        <f>VLOOKUP($B61,'DU -UCC'!#REF!,2,0)</f>
        <v>#REF!</v>
      </c>
    </row>
    <row r="62" spans="1:1" x14ac:dyDescent="0.25">
      <c r="A62" s="12" t="e">
        <f>VLOOKUP($B62,'DU -UCC'!#REF!,2,0)</f>
        <v>#REF!</v>
      </c>
    </row>
    <row r="63" spans="1:1" x14ac:dyDescent="0.25">
      <c r="A63" s="12" t="e">
        <f>VLOOKUP($B63,'DU -UCC'!#REF!,2,0)</f>
        <v>#REF!</v>
      </c>
    </row>
    <row r="64" spans="1:1" x14ac:dyDescent="0.25">
      <c r="A64" s="12" t="e">
        <f>VLOOKUP($B64,'DU -UCC'!#REF!,2,0)</f>
        <v>#REF!</v>
      </c>
    </row>
    <row r="65" spans="1:1" x14ac:dyDescent="0.25">
      <c r="A65" s="12" t="e">
        <f>VLOOKUP($B65,'DU -UCC'!#REF!,2,0)</f>
        <v>#REF!</v>
      </c>
    </row>
    <row r="66" spans="1:1" x14ac:dyDescent="0.25">
      <c r="A66" s="12" t="e">
        <f>VLOOKUP($B66,'DU -UCC'!#REF!,2,0)</f>
        <v>#REF!</v>
      </c>
    </row>
    <row r="67" spans="1:1" x14ac:dyDescent="0.25">
      <c r="A67" s="12" t="e">
        <f>VLOOKUP($B67,'DU -UCC'!#REF!,2,0)</f>
        <v>#REF!</v>
      </c>
    </row>
    <row r="68" spans="1:1" x14ac:dyDescent="0.25">
      <c r="A68" s="12" t="e">
        <f>VLOOKUP($B68,'DU -UCC'!#REF!,2,0)</f>
        <v>#REF!</v>
      </c>
    </row>
    <row r="69" spans="1:1" x14ac:dyDescent="0.25">
      <c r="A69" s="12" t="e">
        <f>VLOOKUP($B69,'DU -UCC'!#REF!,2,0)</f>
        <v>#REF!</v>
      </c>
    </row>
    <row r="70" spans="1:1" x14ac:dyDescent="0.25">
      <c r="A70" s="12" t="e">
        <f>VLOOKUP($B70,'DU -UCC'!#REF!,2,0)</f>
        <v>#REF!</v>
      </c>
    </row>
    <row r="71" spans="1:1" x14ac:dyDescent="0.25">
      <c r="A71" s="12" t="e">
        <f>VLOOKUP($B71,'DU -UCC'!#REF!,2,0)</f>
        <v>#REF!</v>
      </c>
    </row>
    <row r="72" spans="1:1" x14ac:dyDescent="0.25">
      <c r="A72" s="12" t="e">
        <f>VLOOKUP($B72,'DU -UCC'!#REF!,2,0)</f>
        <v>#REF!</v>
      </c>
    </row>
    <row r="73" spans="1:1" x14ac:dyDescent="0.25">
      <c r="A73" s="12" t="e">
        <f>VLOOKUP($B73,'DU -UCC'!#REF!,2,0)</f>
        <v>#REF!</v>
      </c>
    </row>
    <row r="74" spans="1:1" x14ac:dyDescent="0.25">
      <c r="A74" s="12" t="e">
        <f>VLOOKUP($B74,'DU -UCC'!#REF!,2,0)</f>
        <v>#REF!</v>
      </c>
    </row>
    <row r="75" spans="1:1" x14ac:dyDescent="0.25">
      <c r="A75" s="12" t="e">
        <f>VLOOKUP($B75,'DU -UCC'!#REF!,2,0)</f>
        <v>#REF!</v>
      </c>
    </row>
    <row r="76" spans="1:1" x14ac:dyDescent="0.25">
      <c r="A76" s="12" t="e">
        <f>VLOOKUP($B76,'DU -UCC'!#REF!,2,0)</f>
        <v>#REF!</v>
      </c>
    </row>
    <row r="77" spans="1:1" x14ac:dyDescent="0.25">
      <c r="A77" s="12" t="e">
        <f>VLOOKUP($B77,'DU -UCC'!#REF!,2,0)</f>
        <v>#REF!</v>
      </c>
    </row>
    <row r="78" spans="1:1" x14ac:dyDescent="0.25">
      <c r="A78" s="12" t="e">
        <f>VLOOKUP($B78,'DU -UCC'!#REF!,2,0)</f>
        <v>#REF!</v>
      </c>
    </row>
    <row r="79" spans="1:1" x14ac:dyDescent="0.25">
      <c r="A79" s="12" t="e">
        <f>VLOOKUP($B79,'DU -UCC'!#REF!,2,0)</f>
        <v>#REF!</v>
      </c>
    </row>
    <row r="80" spans="1:1" x14ac:dyDescent="0.25">
      <c r="A80" s="12" t="e">
        <f>VLOOKUP($B80,'DU -UCC'!#REF!,2,0)</f>
        <v>#REF!</v>
      </c>
    </row>
    <row r="81" spans="1:1" x14ac:dyDescent="0.25">
      <c r="A81" s="12" t="e">
        <f>VLOOKUP($B81,'DU -UCC'!#REF!,2,0)</f>
        <v>#REF!</v>
      </c>
    </row>
    <row r="82" spans="1:1" x14ac:dyDescent="0.25">
      <c r="A82" s="12" t="e">
        <f>VLOOKUP($B82,'DU -UCC'!#REF!,2,0)</f>
        <v>#REF!</v>
      </c>
    </row>
    <row r="83" spans="1:1" x14ac:dyDescent="0.25">
      <c r="A83" s="12" t="e">
        <f>VLOOKUP($B83,'DU -UCC'!#REF!,2,0)</f>
        <v>#REF!</v>
      </c>
    </row>
    <row r="84" spans="1:1" x14ac:dyDescent="0.25">
      <c r="A84" s="12" t="e">
        <f>VLOOKUP($B84,'DU -UCC'!#REF!,2,0)</f>
        <v>#REF!</v>
      </c>
    </row>
    <row r="85" spans="1:1" x14ac:dyDescent="0.25">
      <c r="A85" s="12" t="e">
        <f>VLOOKUP($B85,'DU -UCC'!#REF!,2,0)</f>
        <v>#REF!</v>
      </c>
    </row>
    <row r="86" spans="1:1" x14ac:dyDescent="0.25">
      <c r="A86" s="12" t="e">
        <f>VLOOKUP($B86,'DU -UCC'!#REF!,2,0)</f>
        <v>#REF!</v>
      </c>
    </row>
    <row r="87" spans="1:1" x14ac:dyDescent="0.25">
      <c r="A87" s="12" t="e">
        <f>VLOOKUP($B87,'DU -UCC'!#REF!,2,0)</f>
        <v>#REF!</v>
      </c>
    </row>
    <row r="88" spans="1:1" x14ac:dyDescent="0.25">
      <c r="A88" s="12" t="e">
        <f>VLOOKUP($B88,'DU -UCC'!#REF!,2,0)</f>
        <v>#REF!</v>
      </c>
    </row>
    <row r="89" spans="1:1" x14ac:dyDescent="0.25">
      <c r="A89" s="12" t="e">
        <f>VLOOKUP($B89,'DU -UCC'!#REF!,2,0)</f>
        <v>#REF!</v>
      </c>
    </row>
    <row r="90" spans="1:1" x14ac:dyDescent="0.25">
      <c r="A90" s="12" t="e">
        <f>VLOOKUP($B90,'DU -UCC'!#REF!,2,0)</f>
        <v>#REF!</v>
      </c>
    </row>
    <row r="91" spans="1:1" x14ac:dyDescent="0.25">
      <c r="A91" s="12" t="e">
        <f>VLOOKUP($B91,'DU -UCC'!#REF!,2,0)</f>
        <v>#REF!</v>
      </c>
    </row>
    <row r="92" spans="1:1" x14ac:dyDescent="0.25">
      <c r="A92" s="12" t="e">
        <f>VLOOKUP($B92,'DU -UCC'!#REF!,2,0)</f>
        <v>#REF!</v>
      </c>
    </row>
    <row r="93" spans="1:1" x14ac:dyDescent="0.25">
      <c r="A93" s="12" t="e">
        <f>VLOOKUP($B93,'DU -UCC'!#REF!,2,0)</f>
        <v>#REF!</v>
      </c>
    </row>
    <row r="94" spans="1:1" x14ac:dyDescent="0.25">
      <c r="A94" s="12" t="e">
        <f>VLOOKUP($B94,'DU -UCC'!#REF!,2,0)</f>
        <v>#REF!</v>
      </c>
    </row>
    <row r="95" spans="1:1" x14ac:dyDescent="0.25">
      <c r="A95" s="12" t="e">
        <f>VLOOKUP($B95,'DU -UCC'!#REF!,2,0)</f>
        <v>#REF!</v>
      </c>
    </row>
    <row r="96" spans="1:1" x14ac:dyDescent="0.25">
      <c r="A96" s="12" t="e">
        <f>VLOOKUP($B96,'DU -UCC'!#REF!,2,0)</f>
        <v>#REF!</v>
      </c>
    </row>
    <row r="97" spans="1:1" x14ac:dyDescent="0.25">
      <c r="A97" s="12" t="e">
        <f>VLOOKUP($B97,'DU -UCC'!#REF!,2,0)</f>
        <v>#REF!</v>
      </c>
    </row>
    <row r="98" spans="1:1" x14ac:dyDescent="0.25">
      <c r="A98" s="12" t="e">
        <f>VLOOKUP($B98,'DU -UCC'!#REF!,2,0)</f>
        <v>#REF!</v>
      </c>
    </row>
    <row r="99" spans="1:1" x14ac:dyDescent="0.25">
      <c r="A99" s="12" t="e">
        <f>VLOOKUP($B99,'DU -UCC'!#REF!,2,0)</f>
        <v>#REF!</v>
      </c>
    </row>
    <row r="100" spans="1:1" x14ac:dyDescent="0.25">
      <c r="A100" s="12" t="e">
        <f>VLOOKUP($B100,'DU -UCC'!#REF!,2,0)</f>
        <v>#REF!</v>
      </c>
    </row>
    <row r="101" spans="1:1" x14ac:dyDescent="0.25">
      <c r="A101" s="12" t="e">
        <f>VLOOKUP($B101,'DU -UCC'!#REF!,2,0)</f>
        <v>#REF!</v>
      </c>
    </row>
    <row r="102" spans="1:1" x14ac:dyDescent="0.25">
      <c r="A102" s="12" t="e">
        <f>VLOOKUP($B102,'DU -UCC'!#REF!,2,0)</f>
        <v>#REF!</v>
      </c>
    </row>
    <row r="103" spans="1:1" x14ac:dyDescent="0.25">
      <c r="A103" s="12" t="e">
        <f>VLOOKUP($B103,'DU -UCC'!#REF!,2,0)</f>
        <v>#REF!</v>
      </c>
    </row>
    <row r="104" spans="1:1" x14ac:dyDescent="0.25">
      <c r="A104" s="12" t="e">
        <f>VLOOKUP($B104,'DU -UCC'!#REF!,2,0)</f>
        <v>#REF!</v>
      </c>
    </row>
    <row r="105" spans="1:1" x14ac:dyDescent="0.25">
      <c r="A105" s="12" t="e">
        <f>VLOOKUP($B105,'DU -UCC'!#REF!,2,0)</f>
        <v>#REF!</v>
      </c>
    </row>
    <row r="106" spans="1:1" x14ac:dyDescent="0.25">
      <c r="A106" s="12" t="e">
        <f>VLOOKUP($B106,'DU -UCC'!#REF!,2,0)</f>
        <v>#REF!</v>
      </c>
    </row>
    <row r="107" spans="1:1" x14ac:dyDescent="0.25">
      <c r="A107" s="12" t="e">
        <f>VLOOKUP($B107,'DU -UCC'!#REF!,2,0)</f>
        <v>#REF!</v>
      </c>
    </row>
    <row r="108" spans="1:1" x14ac:dyDescent="0.25">
      <c r="A108" s="12" t="e">
        <f>VLOOKUP($B108,'DU -UCC'!#REF!,2,0)</f>
        <v>#REF!</v>
      </c>
    </row>
    <row r="109" spans="1:1" x14ac:dyDescent="0.25">
      <c r="A109" s="12" t="e">
        <f>VLOOKUP($B109,'DU -UCC'!#REF!,2,0)</f>
        <v>#REF!</v>
      </c>
    </row>
    <row r="110" spans="1:1" x14ac:dyDescent="0.25">
      <c r="A110" s="12" t="e">
        <f>VLOOKUP($B110,'DU -UCC'!#REF!,2,0)</f>
        <v>#REF!</v>
      </c>
    </row>
    <row r="111" spans="1:1" x14ac:dyDescent="0.25">
      <c r="A111" s="12" t="e">
        <f>VLOOKUP($B111,'DU -UCC'!#REF!,2,0)</f>
        <v>#REF!</v>
      </c>
    </row>
    <row r="112" spans="1:1" x14ac:dyDescent="0.25">
      <c r="A112" s="12" t="e">
        <f>VLOOKUP($B112,'DU -UCC'!#REF!,2,0)</f>
        <v>#REF!</v>
      </c>
    </row>
    <row r="113" spans="1:15" x14ac:dyDescent="0.25">
      <c r="A113" s="12" t="e">
        <f>VLOOKUP($B113,'DU -UCC'!#REF!,2,0)</f>
        <v>#REF!</v>
      </c>
    </row>
    <row r="114" spans="1:15" x14ac:dyDescent="0.25">
      <c r="A114" s="12" t="e">
        <f>VLOOKUP($B114,'DU -UCC'!#REF!,2,0)</f>
        <v>#REF!</v>
      </c>
    </row>
    <row r="115" spans="1:15" x14ac:dyDescent="0.25">
      <c r="A115" s="12" t="e">
        <f>VLOOKUP($B115,'DU -UCC'!#REF!,2,0)</f>
        <v>#REF!</v>
      </c>
    </row>
    <row r="116" spans="1:15" x14ac:dyDescent="0.25">
      <c r="A116" s="12" t="e">
        <f>VLOOKUP($B116,'DU -UCC'!#REF!,2,0)</f>
        <v>#REF!</v>
      </c>
    </row>
    <row r="117" spans="1:15" x14ac:dyDescent="0.25">
      <c r="A117" s="12" t="e">
        <f>VLOOKUP($B117,'DU -UCC'!#REF!,2,0)</f>
        <v>#REF!</v>
      </c>
      <c r="B117" s="10"/>
      <c r="C117" s="3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</row>
    <row r="118" spans="1:15" x14ac:dyDescent="0.25">
      <c r="A118" s="12" t="e">
        <f>VLOOKUP($B118,'DU -UCC'!#REF!,2,0)</f>
        <v>#REF!</v>
      </c>
      <c r="B118" s="10"/>
      <c r="C118" s="3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</row>
    <row r="119" spans="1:15" x14ac:dyDescent="0.25">
      <c r="A119" s="12" t="e">
        <f>VLOOKUP($B119,'DU -UCC'!#REF!,2,0)</f>
        <v>#REF!</v>
      </c>
    </row>
    <row r="120" spans="1:15" x14ac:dyDescent="0.25">
      <c r="A120" s="12" t="e">
        <f>VLOOKUP($B120,'DU -UCC'!#REF!,2,0)</f>
        <v>#REF!</v>
      </c>
    </row>
    <row r="121" spans="1:15" x14ac:dyDescent="0.25">
      <c r="A121" s="12" t="e">
        <f>VLOOKUP($B121,'DU -UCC'!#REF!,2,0)</f>
        <v>#REF!</v>
      </c>
    </row>
    <row r="122" spans="1:15" x14ac:dyDescent="0.25">
      <c r="A122" s="12" t="e">
        <f>VLOOKUP($B122,'DU -UCC'!#REF!,2,0)</f>
        <v>#REF!</v>
      </c>
    </row>
    <row r="123" spans="1:15" x14ac:dyDescent="0.25">
      <c r="A123" s="12" t="e">
        <f>VLOOKUP($B123,'DU -UCC'!#REF!,2,0)</f>
        <v>#REF!</v>
      </c>
    </row>
    <row r="124" spans="1:15" x14ac:dyDescent="0.25">
      <c r="A124" s="12" t="e">
        <f>VLOOKUP($B124,'DU -UCC'!#REF!,2,0)</f>
        <v>#REF!</v>
      </c>
    </row>
    <row r="125" spans="1:15" x14ac:dyDescent="0.25">
      <c r="A125" s="12" t="e">
        <f>VLOOKUP($B125,'DU -UCC'!#REF!,2,0)</f>
        <v>#REF!</v>
      </c>
    </row>
    <row r="126" spans="1:15" x14ac:dyDescent="0.25">
      <c r="A126" s="12" t="e">
        <f>VLOOKUP($B126,'DU -UCC'!#REF!,2,0)</f>
        <v>#REF!</v>
      </c>
    </row>
    <row r="127" spans="1:15" x14ac:dyDescent="0.25">
      <c r="A127" s="12" t="e">
        <f>VLOOKUP($B127,'DU -UCC'!#REF!,2,0)</f>
        <v>#REF!</v>
      </c>
    </row>
    <row r="128" spans="1:15" x14ac:dyDescent="0.25">
      <c r="A128" s="12" t="e">
        <f>VLOOKUP($B128,'DU -UCC'!#REF!,2,0)</f>
        <v>#REF!</v>
      </c>
    </row>
    <row r="129" spans="1:15" x14ac:dyDescent="0.25">
      <c r="A129" s="12" t="e">
        <f>VLOOKUP($B129,'DU -UCC'!#REF!,2,0)</f>
        <v>#REF!</v>
      </c>
    </row>
    <row r="130" spans="1:15" x14ac:dyDescent="0.25">
      <c r="A130" s="12" t="e">
        <f>VLOOKUP($B130,'DU -UCC'!#REF!,2,0)</f>
        <v>#REF!</v>
      </c>
    </row>
    <row r="131" spans="1:15" x14ac:dyDescent="0.25">
      <c r="A131" s="12" t="e">
        <f>VLOOKUP($B131,'DU -UCC'!#REF!,2,0)</f>
        <v>#REF!</v>
      </c>
    </row>
    <row r="132" spans="1:15" x14ac:dyDescent="0.25">
      <c r="A132" s="12" t="e">
        <f>VLOOKUP($B132,'DU -UCC'!#REF!,2,0)</f>
        <v>#REF!</v>
      </c>
    </row>
    <row r="133" spans="1:15" x14ac:dyDescent="0.25">
      <c r="A133" s="12" t="e">
        <f>VLOOKUP($B133,'DU -UCC'!#REF!,2,0)</f>
        <v>#REF!</v>
      </c>
    </row>
    <row r="134" spans="1:15" x14ac:dyDescent="0.25">
      <c r="A134" s="12" t="e">
        <f>VLOOKUP($B134,'DU -UCC'!#REF!,2,0)</f>
        <v>#REF!</v>
      </c>
    </row>
    <row r="135" spans="1:15" x14ac:dyDescent="0.25">
      <c r="A135" s="12" t="e">
        <f>VLOOKUP($B135,'DU -UCC'!#REF!,2,0)</f>
        <v>#REF!</v>
      </c>
    </row>
    <row r="136" spans="1:15" x14ac:dyDescent="0.25">
      <c r="A136" s="12" t="e">
        <f>VLOOKUP($B136,'DU -UCC'!#REF!,2,0)</f>
        <v>#REF!</v>
      </c>
    </row>
    <row r="137" spans="1:15" x14ac:dyDescent="0.25">
      <c r="A137" s="12" t="e">
        <f>VLOOKUP($B137,'DU -UCC'!#REF!,2,0)</f>
        <v>#REF!</v>
      </c>
      <c r="B137" s="10"/>
      <c r="C137" s="3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</row>
    <row r="138" spans="1:15" x14ac:dyDescent="0.25">
      <c r="A138" s="12" t="e">
        <f>VLOOKUP($B138,'DU -UCC'!#REF!,2,0)</f>
        <v>#REF!</v>
      </c>
    </row>
    <row r="139" spans="1:15" x14ac:dyDescent="0.25">
      <c r="A139" s="12" t="e">
        <f>VLOOKUP($B139,'DU -UCC'!#REF!,2,0)</f>
        <v>#REF!</v>
      </c>
    </row>
    <row r="140" spans="1:15" x14ac:dyDescent="0.25">
      <c r="A140" s="12" t="e">
        <f>VLOOKUP($B140,'DU -UCC'!#REF!,2,0)</f>
        <v>#REF!</v>
      </c>
    </row>
    <row r="141" spans="1:15" x14ac:dyDescent="0.25">
      <c r="A141" s="12" t="e">
        <f>VLOOKUP($B141,'DU -UCC'!#REF!,2,0)</f>
        <v>#REF!</v>
      </c>
    </row>
    <row r="142" spans="1:15" x14ac:dyDescent="0.25">
      <c r="A142" s="12" t="e">
        <f>VLOOKUP($B142,'DU -UCC'!#REF!,2,0)</f>
        <v>#REF!</v>
      </c>
    </row>
    <row r="143" spans="1:15" x14ac:dyDescent="0.25">
      <c r="A143" s="12" t="e">
        <f>VLOOKUP($B143,'DU -UCC'!#REF!,2,0)</f>
        <v>#REF!</v>
      </c>
    </row>
    <row r="144" spans="1:15" x14ac:dyDescent="0.25">
      <c r="A144" s="12" t="e">
        <f>VLOOKUP($B144,'DU -UCC'!#REF!,2,0)</f>
        <v>#REF!</v>
      </c>
    </row>
    <row r="145" spans="1:15" x14ac:dyDescent="0.25">
      <c r="A145" s="12" t="e">
        <f>VLOOKUP($B145,'DU -UCC'!#REF!,2,0)</f>
        <v>#REF!</v>
      </c>
    </row>
    <row r="146" spans="1:15" x14ac:dyDescent="0.25">
      <c r="A146" s="12" t="e">
        <f>VLOOKUP($B146,'DU -UCC'!#REF!,2,0)</f>
        <v>#REF!</v>
      </c>
    </row>
    <row r="147" spans="1:15" x14ac:dyDescent="0.25">
      <c r="A147" s="12" t="e">
        <f>VLOOKUP($B147,'DU -UCC'!#REF!,2,0)</f>
        <v>#REF!</v>
      </c>
    </row>
    <row r="148" spans="1:15" x14ac:dyDescent="0.25">
      <c r="A148" s="12" t="e">
        <f>VLOOKUP($B148,'DU -UCC'!#REF!,2,0)</f>
        <v>#REF!</v>
      </c>
    </row>
    <row r="149" spans="1:15" x14ac:dyDescent="0.25">
      <c r="A149" s="12" t="e">
        <f>VLOOKUP($B149,'DU -UCC'!#REF!,2,0)</f>
        <v>#REF!</v>
      </c>
    </row>
    <row r="150" spans="1:15" x14ac:dyDescent="0.25">
      <c r="A150" s="12" t="e">
        <f>VLOOKUP($B150,'DU -UCC'!#REF!,2,0)</f>
        <v>#REF!</v>
      </c>
    </row>
    <row r="151" spans="1:15" x14ac:dyDescent="0.25">
      <c r="A151" s="12" t="e">
        <f>VLOOKUP($B151,'DU -UCC'!#REF!,2,0)</f>
        <v>#REF!</v>
      </c>
    </row>
    <row r="152" spans="1:15" x14ac:dyDescent="0.25">
      <c r="A152" s="12" t="e">
        <f>VLOOKUP($B152,'DU -UCC'!#REF!,2,0)</f>
        <v>#REF!</v>
      </c>
      <c r="B152" s="10"/>
      <c r="C152" s="3"/>
      <c r="D152" s="11"/>
      <c r="E152" s="11"/>
      <c r="F152" s="11"/>
      <c r="G152" s="11"/>
      <c r="H152" s="11"/>
      <c r="I152" s="11"/>
      <c r="J152" s="9"/>
      <c r="K152" s="9"/>
      <c r="L152" s="9"/>
      <c r="M152" s="9"/>
      <c r="N152" s="9"/>
      <c r="O152" s="9"/>
    </row>
    <row r="153" spans="1:15" x14ac:dyDescent="0.25">
      <c r="A153" s="12" t="e">
        <f>VLOOKUP($B153,'DU -UCC'!#REF!,2,0)</f>
        <v>#REF!</v>
      </c>
    </row>
    <row r="154" spans="1:15" x14ac:dyDescent="0.25">
      <c r="A154" s="12" t="e">
        <f>VLOOKUP($B154,'DU -UCC'!#REF!,2,0)</f>
        <v>#REF!</v>
      </c>
    </row>
    <row r="155" spans="1:15" x14ac:dyDescent="0.25">
      <c r="A155" s="12" t="e">
        <f>VLOOKUP($B155,'DU -UCC'!#REF!,2,0)</f>
        <v>#REF!</v>
      </c>
    </row>
    <row r="156" spans="1:15" x14ac:dyDescent="0.25">
      <c r="A156" s="12" t="e">
        <f>VLOOKUP($B156,'DU -UCC'!#REF!,2,0)</f>
        <v>#REF!</v>
      </c>
    </row>
    <row r="157" spans="1:15" x14ac:dyDescent="0.25">
      <c r="A157" s="12" t="e">
        <f>VLOOKUP($B157,'DU -UCC'!#REF!,2,0)</f>
        <v>#REF!</v>
      </c>
    </row>
    <row r="158" spans="1:15" x14ac:dyDescent="0.25">
      <c r="A158" s="12" t="e">
        <f>VLOOKUP($B158,'DU -UCC'!#REF!,2,0)</f>
        <v>#REF!</v>
      </c>
    </row>
    <row r="159" spans="1:15" x14ac:dyDescent="0.25">
      <c r="A159" s="12" t="e">
        <f>VLOOKUP($B159,'DU -UCC'!#REF!,2,0)</f>
        <v>#REF!</v>
      </c>
      <c r="B159" s="10"/>
      <c r="C159" s="3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</row>
    <row r="160" spans="1:15" x14ac:dyDescent="0.25">
      <c r="A160" s="12" t="e">
        <f>VLOOKUP($B160,'DU -UCC'!#REF!,2,0)</f>
        <v>#REF!</v>
      </c>
    </row>
    <row r="161" spans="1:1" x14ac:dyDescent="0.25">
      <c r="A161" s="12" t="e">
        <f>VLOOKUP($B161,'DU -UCC'!#REF!,2,0)</f>
        <v>#REF!</v>
      </c>
    </row>
    <row r="162" spans="1:1" x14ac:dyDescent="0.25">
      <c r="A162" s="12" t="e">
        <f>VLOOKUP($B162,'DU -UCC'!#REF!,2,0)</f>
        <v>#REF!</v>
      </c>
    </row>
    <row r="163" spans="1:1" x14ac:dyDescent="0.25">
      <c r="A163" s="12" t="e">
        <f>VLOOKUP($B163,'DU -UCC'!#REF!,2,0)</f>
        <v>#REF!</v>
      </c>
    </row>
    <row r="164" spans="1:1" x14ac:dyDescent="0.25">
      <c r="A164" s="12" t="e">
        <f>VLOOKUP($B164,'DU -UCC'!#REF!,2,0)</f>
        <v>#REF!</v>
      </c>
    </row>
    <row r="165" spans="1:1" x14ac:dyDescent="0.25">
      <c r="A165" s="12" t="e">
        <f>VLOOKUP($B165,'DU -UCC'!#REF!,2,0)</f>
        <v>#REF!</v>
      </c>
    </row>
    <row r="166" spans="1:1" x14ac:dyDescent="0.25">
      <c r="A166" s="12" t="e">
        <f>VLOOKUP($B166,'DU -UCC'!#REF!,2,0)</f>
        <v>#REF!</v>
      </c>
    </row>
    <row r="167" spans="1:1" x14ac:dyDescent="0.25">
      <c r="A167" s="12" t="e">
        <f>VLOOKUP($B167,'DU -UCC'!#REF!,2,0)</f>
        <v>#REF!</v>
      </c>
    </row>
    <row r="168" spans="1:1" x14ac:dyDescent="0.25">
      <c r="A168" s="12" t="e">
        <f>VLOOKUP($B168,'DU -UCC'!#REF!,2,0)</f>
        <v>#REF!</v>
      </c>
    </row>
    <row r="169" spans="1:1" x14ac:dyDescent="0.25">
      <c r="A169" s="12" t="e">
        <f>VLOOKUP($B169,'DU -UCC'!#REF!,2,0)</f>
        <v>#REF!</v>
      </c>
    </row>
    <row r="170" spans="1:1" x14ac:dyDescent="0.25">
      <c r="A170" s="12" t="e">
        <f>VLOOKUP($B170,'DU -UCC'!#REF!,2,0)</f>
        <v>#REF!</v>
      </c>
    </row>
    <row r="171" spans="1:1" x14ac:dyDescent="0.25">
      <c r="A171" s="12" t="e">
        <f>VLOOKUP($B171,'DU -UCC'!#REF!,2,0)</f>
        <v>#REF!</v>
      </c>
    </row>
    <row r="172" spans="1:1" x14ac:dyDescent="0.25">
      <c r="A172" s="12" t="e">
        <f>VLOOKUP($B172,'DU -UCC'!#REF!,2,0)</f>
        <v>#REF!</v>
      </c>
    </row>
    <row r="173" spans="1:1" x14ac:dyDescent="0.25">
      <c r="A173" s="12" t="e">
        <f>VLOOKUP($B173,'DU -UCC'!#REF!,2,0)</f>
        <v>#REF!</v>
      </c>
    </row>
    <row r="174" spans="1:1" x14ac:dyDescent="0.25">
      <c r="A174" s="12" t="e">
        <f>VLOOKUP($B174,'DU -UCC'!#REF!,2,0)</f>
        <v>#REF!</v>
      </c>
    </row>
    <row r="175" spans="1:1" x14ac:dyDescent="0.25">
      <c r="A175" s="12" t="e">
        <f>VLOOKUP($B175,'DU -UCC'!#REF!,2,0)</f>
        <v>#REF!</v>
      </c>
    </row>
    <row r="176" spans="1:1" x14ac:dyDescent="0.25">
      <c r="A176" s="12" t="e">
        <f>VLOOKUP($B176,'DU -UCC'!#REF!,2,0)</f>
        <v>#REF!</v>
      </c>
    </row>
    <row r="177" spans="1:15" x14ac:dyDescent="0.25">
      <c r="A177" s="12" t="e">
        <f>VLOOKUP($B177,'DU -UCC'!#REF!,2,0)</f>
        <v>#REF!</v>
      </c>
    </row>
    <row r="178" spans="1:15" x14ac:dyDescent="0.25">
      <c r="A178" s="12" t="e">
        <f>VLOOKUP($B178,'DU -UCC'!#REF!,2,0)</f>
        <v>#REF!</v>
      </c>
    </row>
    <row r="179" spans="1:15" x14ac:dyDescent="0.25">
      <c r="A179" s="12" t="e">
        <f>VLOOKUP($B179,'DU -UCC'!#REF!,2,0)</f>
        <v>#REF!</v>
      </c>
    </row>
    <row r="180" spans="1:15" x14ac:dyDescent="0.25">
      <c r="A180" s="12" t="e">
        <f>VLOOKUP($B180,'DU -UCC'!#REF!,2,0)</f>
        <v>#REF!</v>
      </c>
    </row>
    <row r="181" spans="1:15" x14ac:dyDescent="0.25">
      <c r="A181" s="12" t="e">
        <f>VLOOKUP($B181,'DU -UCC'!#REF!,2,0)</f>
        <v>#REF!</v>
      </c>
    </row>
    <row r="182" spans="1:15" x14ac:dyDescent="0.25">
      <c r="A182" s="12" t="e">
        <f>VLOOKUP($B182,'DU -UCC'!#REF!,2,0)</f>
        <v>#REF!</v>
      </c>
    </row>
    <row r="183" spans="1:15" x14ac:dyDescent="0.25">
      <c r="A183" s="12" t="e">
        <f>VLOOKUP($B183,'DU -UCC'!#REF!,2,0)</f>
        <v>#REF!</v>
      </c>
    </row>
    <row r="184" spans="1:15" x14ac:dyDescent="0.25">
      <c r="A184" s="12" t="e">
        <f>VLOOKUP($B184,'DU -UCC'!#REF!,2,0)</f>
        <v>#REF!</v>
      </c>
    </row>
    <row r="185" spans="1:15" x14ac:dyDescent="0.25">
      <c r="A185" s="12" t="e">
        <f>VLOOKUP($B185,'DU -UCC'!#REF!,2,0)</f>
        <v>#REF!</v>
      </c>
    </row>
    <row r="186" spans="1:15" x14ac:dyDescent="0.25">
      <c r="A186" s="12" t="e">
        <f>VLOOKUP($B186,'DU -UCC'!#REF!,2,0)</f>
        <v>#REF!</v>
      </c>
    </row>
    <row r="187" spans="1:15" x14ac:dyDescent="0.25">
      <c r="A187" s="12" t="e">
        <f>VLOOKUP($B187,'DU -UCC'!#REF!,2,0)</f>
        <v>#REF!</v>
      </c>
    </row>
    <row r="188" spans="1:15" x14ac:dyDescent="0.25">
      <c r="A188" s="12" t="e">
        <f>VLOOKUP($B188,'DU -UCC'!#REF!,2,0)</f>
        <v>#REF!</v>
      </c>
      <c r="B188" s="10"/>
      <c r="C188" s="3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</row>
    <row r="189" spans="1:15" x14ac:dyDescent="0.25">
      <c r="A189" s="12" t="e">
        <f>VLOOKUP($B189,'DU -UCC'!#REF!,2,0)</f>
        <v>#REF!</v>
      </c>
    </row>
    <row r="190" spans="1:15" x14ac:dyDescent="0.25">
      <c r="A190" s="12" t="e">
        <f>VLOOKUP($B190,'DU -UCC'!#REF!,2,0)</f>
        <v>#REF!</v>
      </c>
    </row>
    <row r="191" spans="1:15" x14ac:dyDescent="0.25">
      <c r="A191" s="12" t="e">
        <f>VLOOKUP($B191,'DU -UCC'!#REF!,2,0)</f>
        <v>#REF!</v>
      </c>
    </row>
    <row r="192" spans="1:15" x14ac:dyDescent="0.25">
      <c r="A192" s="12" t="e">
        <f>VLOOKUP($B192,'DU -UCC'!#REF!,2,0)</f>
        <v>#REF!</v>
      </c>
    </row>
    <row r="193" spans="1:1" x14ac:dyDescent="0.25">
      <c r="A193" s="12" t="e">
        <f>VLOOKUP($B193,'DU -UCC'!#REF!,2,0)</f>
        <v>#REF!</v>
      </c>
    </row>
    <row r="194" spans="1:1" x14ac:dyDescent="0.25">
      <c r="A194" s="12" t="e">
        <f>VLOOKUP($B194,'DU -UCC'!#REF!,2,0)</f>
        <v>#REF!</v>
      </c>
    </row>
    <row r="195" spans="1:1" x14ac:dyDescent="0.25">
      <c r="A195" s="12" t="e">
        <f>VLOOKUP($B195,'DU -UCC'!#REF!,2,0)</f>
        <v>#REF!</v>
      </c>
    </row>
    <row r="196" spans="1:1" x14ac:dyDescent="0.25">
      <c r="A196" s="12" t="e">
        <f>VLOOKUP($B196,'DU -UCC'!#REF!,2,0)</f>
        <v>#REF!</v>
      </c>
    </row>
    <row r="197" spans="1:1" x14ac:dyDescent="0.25">
      <c r="A197" s="12" t="e">
        <f>VLOOKUP($B197,'DU -UCC'!#REF!,2,0)</f>
        <v>#REF!</v>
      </c>
    </row>
    <row r="198" spans="1:1" x14ac:dyDescent="0.25">
      <c r="A198" s="12" t="e">
        <f>VLOOKUP($B198,'DU -UCC'!#REF!,2,0)</f>
        <v>#REF!</v>
      </c>
    </row>
    <row r="199" spans="1:1" x14ac:dyDescent="0.25">
      <c r="A199" s="12" t="e">
        <f>VLOOKUP($B199,'DU -UCC'!#REF!,2,0)</f>
        <v>#REF!</v>
      </c>
    </row>
    <row r="200" spans="1:1" x14ac:dyDescent="0.25">
      <c r="A200" s="12" t="e">
        <f>VLOOKUP($B200,'DU -UCC'!#REF!,2,0)</f>
        <v>#REF!</v>
      </c>
    </row>
    <row r="201" spans="1:1" x14ac:dyDescent="0.25">
      <c r="A201" s="12" t="e">
        <f>VLOOKUP($B201,'DU -UCC'!#REF!,2,0)</f>
        <v>#REF!</v>
      </c>
    </row>
    <row r="202" spans="1:1" x14ac:dyDescent="0.25">
      <c r="A202" s="12" t="e">
        <f>VLOOKUP($B202,'DU -UCC'!#REF!,2,0)</f>
        <v>#REF!</v>
      </c>
    </row>
    <row r="203" spans="1:1" x14ac:dyDescent="0.25">
      <c r="A203" s="12" t="e">
        <f>VLOOKUP($B203,'DU -UCC'!#REF!,2,0)</f>
        <v>#REF!</v>
      </c>
    </row>
    <row r="204" spans="1:1" x14ac:dyDescent="0.25">
      <c r="A204" s="12" t="e">
        <f>VLOOKUP($B204,'DU -UCC'!#REF!,2,0)</f>
        <v>#REF!</v>
      </c>
    </row>
    <row r="205" spans="1:1" x14ac:dyDescent="0.25">
      <c r="A205" s="12" t="e">
        <f>VLOOKUP($B205,'DU -UCC'!#REF!,2,0)</f>
        <v>#REF!</v>
      </c>
    </row>
    <row r="206" spans="1:1" x14ac:dyDescent="0.25">
      <c r="A206" s="12" t="e">
        <f>VLOOKUP($B206,'DU -UCC'!#REF!,2,0)</f>
        <v>#REF!</v>
      </c>
    </row>
    <row r="207" spans="1:1" x14ac:dyDescent="0.25">
      <c r="A207" s="12" t="e">
        <f>VLOOKUP($B207,'DU -UCC'!#REF!,2,0)</f>
        <v>#REF!</v>
      </c>
    </row>
    <row r="208" spans="1:1" x14ac:dyDescent="0.25">
      <c r="A208" s="12" t="e">
        <f>VLOOKUP($B208,'DU -UCC'!#REF!,2,0)</f>
        <v>#REF!</v>
      </c>
    </row>
    <row r="209" spans="1:15" x14ac:dyDescent="0.25">
      <c r="A209" s="12" t="e">
        <f>VLOOKUP($B209,'DU -UCC'!#REF!,2,0)</f>
        <v>#REF!</v>
      </c>
    </row>
    <row r="210" spans="1:15" x14ac:dyDescent="0.25">
      <c r="A210" s="12" t="e">
        <f>VLOOKUP($B210,'DU -UCC'!#REF!,2,0)</f>
        <v>#REF!</v>
      </c>
    </row>
    <row r="211" spans="1:15" x14ac:dyDescent="0.25">
      <c r="A211" s="12" t="e">
        <f>VLOOKUP($B211,'DU -UCC'!#REF!,2,0)</f>
        <v>#REF!</v>
      </c>
    </row>
    <row r="212" spans="1:15" x14ac:dyDescent="0.25">
      <c r="A212" s="12" t="e">
        <f>VLOOKUP($B212,'DU -UCC'!#REF!,2,0)</f>
        <v>#REF!</v>
      </c>
    </row>
    <row r="213" spans="1:15" x14ac:dyDescent="0.25">
      <c r="A213" s="12" t="e">
        <f>VLOOKUP($B213,'DU -UCC'!#REF!,2,0)</f>
        <v>#REF!</v>
      </c>
    </row>
    <row r="214" spans="1:15" x14ac:dyDescent="0.25">
      <c r="A214" s="12" t="e">
        <f>VLOOKUP($B214,'DU -UCC'!#REF!,2,0)</f>
        <v>#REF!</v>
      </c>
    </row>
    <row r="215" spans="1:15" x14ac:dyDescent="0.25">
      <c r="A215" s="12" t="e">
        <f>VLOOKUP($B215,'DU -UCC'!#REF!,2,0)</f>
        <v>#REF!</v>
      </c>
    </row>
    <row r="216" spans="1:15" x14ac:dyDescent="0.25">
      <c r="A216" s="12" t="e">
        <f>VLOOKUP($B216,'DU -UCC'!#REF!,2,0)</f>
        <v>#REF!</v>
      </c>
    </row>
    <row r="217" spans="1:15" x14ac:dyDescent="0.25">
      <c r="A217" s="12" t="e">
        <f>VLOOKUP($B217,'DU -UCC'!#REF!,2,0)</f>
        <v>#REF!</v>
      </c>
    </row>
    <row r="218" spans="1:15" x14ac:dyDescent="0.25">
      <c r="A218" s="12" t="e">
        <f>VLOOKUP($B218,'DU -UCC'!#REF!,2,0)</f>
        <v>#REF!</v>
      </c>
    </row>
    <row r="219" spans="1:15" x14ac:dyDescent="0.25">
      <c r="A219" s="12" t="e">
        <f>VLOOKUP($B219,'DU -UCC'!#REF!,2,0)</f>
        <v>#REF!</v>
      </c>
    </row>
    <row r="220" spans="1:15" x14ac:dyDescent="0.25">
      <c r="A220" s="12" t="e">
        <f>VLOOKUP($B220,'DU -UCC'!#REF!,2,0)</f>
        <v>#REF!</v>
      </c>
      <c r="B220" s="10"/>
      <c r="C220" s="3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</row>
    <row r="221" spans="1:15" x14ac:dyDescent="0.25">
      <c r="A221" s="12" t="e">
        <f>VLOOKUP($B221,'DU -UCC'!#REF!,2,0)</f>
        <v>#REF!</v>
      </c>
    </row>
    <row r="222" spans="1:15" x14ac:dyDescent="0.25">
      <c r="A222" s="12" t="e">
        <f>VLOOKUP($B222,'DU -UCC'!#REF!,2,0)</f>
        <v>#REF!</v>
      </c>
    </row>
    <row r="223" spans="1:15" x14ac:dyDescent="0.25">
      <c r="A223" s="12" t="e">
        <f>VLOOKUP($B223,'DU -UCC'!#REF!,2,0)</f>
        <v>#REF!</v>
      </c>
    </row>
    <row r="224" spans="1:15" x14ac:dyDescent="0.25">
      <c r="A224" s="12" t="e">
        <f>VLOOKUP($B224,'DU -UCC'!#REF!,2,0)</f>
        <v>#REF!</v>
      </c>
    </row>
    <row r="225" spans="1:15" x14ac:dyDescent="0.25">
      <c r="A225" s="12" t="e">
        <f>VLOOKUP($B225,'DU -UCC'!#REF!,2,0)</f>
        <v>#REF!</v>
      </c>
    </row>
    <row r="226" spans="1:15" x14ac:dyDescent="0.25">
      <c r="A226" s="12" t="e">
        <f>VLOOKUP($B226,'DU -UCC'!#REF!,2,0)</f>
        <v>#REF!</v>
      </c>
    </row>
    <row r="227" spans="1:15" x14ac:dyDescent="0.25">
      <c r="A227" s="12" t="e">
        <f>VLOOKUP($B227,'DU -UCC'!#REF!,2,0)</f>
        <v>#REF!</v>
      </c>
    </row>
    <row r="228" spans="1:15" x14ac:dyDescent="0.25">
      <c r="A228" s="12" t="e">
        <f>VLOOKUP($B228,'DU -UCC'!#REF!,2,0)</f>
        <v>#REF!</v>
      </c>
    </row>
    <row r="229" spans="1:15" x14ac:dyDescent="0.25">
      <c r="A229" s="12" t="e">
        <f>VLOOKUP($B229,'DU -UCC'!#REF!,2,0)</f>
        <v>#REF!</v>
      </c>
    </row>
    <row r="230" spans="1:15" x14ac:dyDescent="0.25">
      <c r="A230" s="12" t="e">
        <f>VLOOKUP($B230,'DU -UCC'!#REF!,2,0)</f>
        <v>#REF!</v>
      </c>
    </row>
    <row r="231" spans="1:15" x14ac:dyDescent="0.25">
      <c r="A231" s="12" t="e">
        <f>VLOOKUP($B231,'DU -UCC'!#REF!,2,0)</f>
        <v>#REF!</v>
      </c>
    </row>
    <row r="232" spans="1:15" x14ac:dyDescent="0.25">
      <c r="A232" s="12" t="e">
        <f>VLOOKUP($B232,'DU -UCC'!#REF!,2,0)</f>
        <v>#REF!</v>
      </c>
    </row>
    <row r="233" spans="1:15" x14ac:dyDescent="0.25">
      <c r="A233" s="12" t="e">
        <f>VLOOKUP($B233,'DU -UCC'!#REF!,2,0)</f>
        <v>#REF!</v>
      </c>
    </row>
    <row r="234" spans="1:15" x14ac:dyDescent="0.25">
      <c r="A234" s="12" t="e">
        <f>VLOOKUP($B234,'DU -UCC'!#REF!,2,0)</f>
        <v>#REF!</v>
      </c>
    </row>
    <row r="235" spans="1:15" x14ac:dyDescent="0.25">
      <c r="A235" s="12" t="e">
        <f>VLOOKUP($B235,'DU -UCC'!#REF!,2,0)</f>
        <v>#REF!</v>
      </c>
      <c r="B235" s="10"/>
      <c r="C235" s="3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</row>
    <row r="236" spans="1:15" x14ac:dyDescent="0.25">
      <c r="A236" s="12" t="e">
        <f>VLOOKUP($B236,'DU -UCC'!#REF!,2,0)</f>
        <v>#REF!</v>
      </c>
      <c r="B236" s="10"/>
      <c r="C236" s="3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</row>
    <row r="237" spans="1:15" x14ac:dyDescent="0.25">
      <c r="A237" s="12" t="e">
        <f>VLOOKUP($B237,'DU -UCC'!#REF!,2,0)</f>
        <v>#REF!</v>
      </c>
      <c r="B237" s="10"/>
      <c r="C237" s="3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</row>
    <row r="238" spans="1:15" x14ac:dyDescent="0.25">
      <c r="A238" s="12" t="e">
        <f>VLOOKUP($B238,'DU -UCC'!#REF!,2,0)</f>
        <v>#REF!</v>
      </c>
    </row>
    <row r="239" spans="1:15" x14ac:dyDescent="0.25">
      <c r="A239" s="12" t="e">
        <f>VLOOKUP($B239,'DU -UCC'!#REF!,2,0)</f>
        <v>#REF!</v>
      </c>
    </row>
    <row r="240" spans="1:15" x14ac:dyDescent="0.25">
      <c r="A240" s="12" t="e">
        <f>VLOOKUP($B240,'DU -UCC'!#REF!,2,0)</f>
        <v>#REF!</v>
      </c>
    </row>
    <row r="241" spans="1:15" x14ac:dyDescent="0.25">
      <c r="A241" s="12" t="e">
        <f>VLOOKUP($B241,'DU -UCC'!#REF!,2,0)</f>
        <v>#REF!</v>
      </c>
    </row>
    <row r="242" spans="1:15" x14ac:dyDescent="0.25">
      <c r="A242" s="12" t="e">
        <f>VLOOKUP($B242,'DU -UCC'!#REF!,2,0)</f>
        <v>#REF!</v>
      </c>
    </row>
    <row r="243" spans="1:15" x14ac:dyDescent="0.25">
      <c r="A243" s="12" t="e">
        <f>VLOOKUP($B243,'DU -UCC'!#REF!,2,0)</f>
        <v>#REF!</v>
      </c>
    </row>
    <row r="244" spans="1:15" x14ac:dyDescent="0.25">
      <c r="A244" s="12" t="e">
        <f>VLOOKUP($B244,'DU -UCC'!#REF!,2,0)</f>
        <v>#REF!</v>
      </c>
    </row>
    <row r="245" spans="1:15" x14ac:dyDescent="0.25">
      <c r="A245" s="12" t="e">
        <f>VLOOKUP($B245,'DU -UCC'!#REF!,2,0)</f>
        <v>#REF!</v>
      </c>
    </row>
    <row r="246" spans="1:15" x14ac:dyDescent="0.25">
      <c r="A246" s="12" t="e">
        <f>VLOOKUP($B246,'DU -UCC'!#REF!,2,0)</f>
        <v>#REF!</v>
      </c>
    </row>
    <row r="247" spans="1:15" x14ac:dyDescent="0.25">
      <c r="A247" s="12" t="e">
        <f>VLOOKUP($B247,'DU -UCC'!#REF!,2,0)</f>
        <v>#REF!</v>
      </c>
    </row>
    <row r="248" spans="1:15" x14ac:dyDescent="0.25">
      <c r="A248" s="12" t="e">
        <f>VLOOKUP($B248,'DU -UCC'!#REF!,2,0)</f>
        <v>#REF!</v>
      </c>
    </row>
    <row r="249" spans="1:15" x14ac:dyDescent="0.25">
      <c r="A249" s="12" t="e">
        <f>VLOOKUP($B249,'DU -UCC'!#REF!,2,0)</f>
        <v>#REF!</v>
      </c>
      <c r="B249" s="10"/>
      <c r="C249" s="3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</row>
    <row r="250" spans="1:15" x14ac:dyDescent="0.25">
      <c r="A250" s="12" t="e">
        <f>VLOOKUP($B250,'DU -UCC'!#REF!,2,0)</f>
        <v>#REF!</v>
      </c>
    </row>
    <row r="251" spans="1:15" x14ac:dyDescent="0.25">
      <c r="A251" s="12" t="e">
        <f>VLOOKUP($B251,'DU -UCC'!#REF!,2,0)</f>
        <v>#REF!</v>
      </c>
    </row>
    <row r="252" spans="1:15" x14ac:dyDescent="0.25">
      <c r="A252" s="12" t="e">
        <f>VLOOKUP($B252,'DU -UCC'!#REF!,2,0)</f>
        <v>#REF!</v>
      </c>
    </row>
    <row r="253" spans="1:15" x14ac:dyDescent="0.25">
      <c r="A253" s="12" t="e">
        <f>VLOOKUP($B253,'DU -UCC'!#REF!,2,0)</f>
        <v>#REF!</v>
      </c>
      <c r="B253" s="10"/>
      <c r="C253" s="3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</row>
    <row r="254" spans="1:15" x14ac:dyDescent="0.25">
      <c r="A254" s="12" t="e">
        <f>VLOOKUP($B254,'DU -UCC'!#REF!,2,0)</f>
        <v>#REF!</v>
      </c>
    </row>
    <row r="255" spans="1:15" x14ac:dyDescent="0.25">
      <c r="A255" s="12" t="e">
        <f>VLOOKUP($B255,'DU -UCC'!#REF!,2,0)</f>
        <v>#REF!</v>
      </c>
    </row>
    <row r="256" spans="1:15" x14ac:dyDescent="0.25">
      <c r="A256" s="12" t="e">
        <f>VLOOKUP($B256,'DU -UCC'!#REF!,2,0)</f>
        <v>#REF!</v>
      </c>
    </row>
    <row r="257" spans="1:15" x14ac:dyDescent="0.25">
      <c r="A257" s="12" t="e">
        <f>VLOOKUP($B257,'DU -UCC'!#REF!,2,0)</f>
        <v>#REF!</v>
      </c>
    </row>
    <row r="258" spans="1:15" x14ac:dyDescent="0.25">
      <c r="A258" s="12" t="e">
        <f>VLOOKUP($B258,'DU -UCC'!#REF!,2,0)</f>
        <v>#REF!</v>
      </c>
    </row>
    <row r="259" spans="1:15" x14ac:dyDescent="0.25">
      <c r="A259" s="12" t="e">
        <f>VLOOKUP($B259,'DU -UCC'!#REF!,2,0)</f>
        <v>#REF!</v>
      </c>
    </row>
    <row r="260" spans="1:15" x14ac:dyDescent="0.25">
      <c r="A260" s="12" t="e">
        <f>VLOOKUP($B260,'DU -UCC'!#REF!,2,0)</f>
        <v>#REF!</v>
      </c>
    </row>
    <row r="261" spans="1:15" x14ac:dyDescent="0.25">
      <c r="A261" s="12" t="e">
        <f>VLOOKUP($B261,'DU -UCC'!#REF!,2,0)</f>
        <v>#REF!</v>
      </c>
    </row>
    <row r="262" spans="1:15" x14ac:dyDescent="0.25">
      <c r="A262" s="12" t="e">
        <f>VLOOKUP($B262,'DU -UCC'!#REF!,2,0)</f>
        <v>#REF!</v>
      </c>
    </row>
    <row r="263" spans="1:15" x14ac:dyDescent="0.25">
      <c r="A263" s="12" t="e">
        <f>VLOOKUP($B263,'DU -UCC'!#REF!,2,0)</f>
        <v>#REF!</v>
      </c>
      <c r="B263" s="10"/>
      <c r="C263" s="3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</row>
    <row r="264" spans="1:15" x14ac:dyDescent="0.25">
      <c r="A264" s="12" t="e">
        <f>VLOOKUP($B264,'DU -UCC'!#REF!,2,0)</f>
        <v>#REF!</v>
      </c>
    </row>
    <row r="265" spans="1:15" x14ac:dyDescent="0.25">
      <c r="A265" s="12" t="e">
        <f>VLOOKUP($B265,'DU -UCC'!#REF!,2,0)</f>
        <v>#REF!</v>
      </c>
    </row>
    <row r="266" spans="1:15" x14ac:dyDescent="0.25">
      <c r="A266" s="12" t="e">
        <f>VLOOKUP($B266,'DU -UCC'!#REF!,2,0)</f>
        <v>#REF!</v>
      </c>
    </row>
    <row r="267" spans="1:15" x14ac:dyDescent="0.25">
      <c r="A267" s="12" t="e">
        <f>VLOOKUP($B267,'DU -UCC'!#REF!,2,0)</f>
        <v>#REF!</v>
      </c>
    </row>
    <row r="268" spans="1:15" x14ac:dyDescent="0.25">
      <c r="A268" s="12" t="e">
        <f>VLOOKUP($B268,'DU -UCC'!#REF!,2,0)</f>
        <v>#REF!</v>
      </c>
    </row>
    <row r="269" spans="1:15" x14ac:dyDescent="0.25">
      <c r="A269" s="12" t="e">
        <f>VLOOKUP($B269,'DU -UCC'!#REF!,2,0)</f>
        <v>#REF!</v>
      </c>
    </row>
    <row r="270" spans="1:15" x14ac:dyDescent="0.25">
      <c r="A270" s="12" t="e">
        <f>VLOOKUP($B270,'DU -UCC'!#REF!,2,0)</f>
        <v>#REF!</v>
      </c>
    </row>
    <row r="271" spans="1:15" x14ac:dyDescent="0.25">
      <c r="A271" s="12" t="e">
        <f>VLOOKUP($B271,'DU -UCC'!#REF!,2,0)</f>
        <v>#REF!</v>
      </c>
    </row>
    <row r="272" spans="1:15" x14ac:dyDescent="0.25">
      <c r="A272" s="12" t="e">
        <f>VLOOKUP($B272,'DU -UCC'!#REF!,2,0)</f>
        <v>#REF!</v>
      </c>
    </row>
    <row r="273" spans="1:1" x14ac:dyDescent="0.25">
      <c r="A273" s="12" t="e">
        <f>VLOOKUP($B273,'DU -UCC'!#REF!,2,0)</f>
        <v>#REF!</v>
      </c>
    </row>
    <row r="274" spans="1:1" x14ac:dyDescent="0.25">
      <c r="A274" s="12" t="e">
        <f>VLOOKUP($B274,'DU -UCC'!#REF!,2,0)</f>
        <v>#REF!</v>
      </c>
    </row>
    <row r="275" spans="1:1" x14ac:dyDescent="0.25">
      <c r="A275" s="12" t="e">
        <f>VLOOKUP($B275,'DU -UCC'!#REF!,2,0)</f>
        <v>#REF!</v>
      </c>
    </row>
    <row r="276" spans="1:1" x14ac:dyDescent="0.25">
      <c r="A276" s="12" t="e">
        <f>VLOOKUP($B276,'DU -UCC'!#REF!,2,0)</f>
        <v>#REF!</v>
      </c>
    </row>
    <row r="277" spans="1:1" x14ac:dyDescent="0.25">
      <c r="A277" s="12" t="e">
        <f>VLOOKUP($B277,'DU -UCC'!#REF!,2,0)</f>
        <v>#REF!</v>
      </c>
    </row>
    <row r="278" spans="1:1" x14ac:dyDescent="0.25">
      <c r="A278" s="12" t="e">
        <f>VLOOKUP($B278,'DU -UCC'!#REF!,2,0)</f>
        <v>#REF!</v>
      </c>
    </row>
    <row r="279" spans="1:1" x14ac:dyDescent="0.25">
      <c r="A279" s="12" t="e">
        <f>VLOOKUP($B279,'DU -UCC'!#REF!,2,0)</f>
        <v>#REF!</v>
      </c>
    </row>
    <row r="280" spans="1:1" x14ac:dyDescent="0.25">
      <c r="A280" s="12" t="e">
        <f>VLOOKUP($B280,'DU -UCC'!#REF!,2,0)</f>
        <v>#REF!</v>
      </c>
    </row>
    <row r="281" spans="1:1" x14ac:dyDescent="0.25">
      <c r="A281" s="12" t="e">
        <f>VLOOKUP($B281,'DU -UCC'!#REF!,2,0)</f>
        <v>#REF!</v>
      </c>
    </row>
    <row r="282" spans="1:1" x14ac:dyDescent="0.25">
      <c r="A282" s="12" t="e">
        <f>VLOOKUP($B282,'DU -UCC'!#REF!,2,0)</f>
        <v>#REF!</v>
      </c>
    </row>
    <row r="283" spans="1:1" x14ac:dyDescent="0.25">
      <c r="A283" s="12" t="e">
        <f>VLOOKUP($B283,'DU -UCC'!#REF!,2,0)</f>
        <v>#REF!</v>
      </c>
    </row>
    <row r="284" spans="1:1" x14ac:dyDescent="0.25">
      <c r="A284" s="12" t="e">
        <f>VLOOKUP($B284,'DU -UCC'!#REF!,2,0)</f>
        <v>#REF!</v>
      </c>
    </row>
    <row r="285" spans="1:1" x14ac:dyDescent="0.25">
      <c r="A285" s="12" t="e">
        <f>VLOOKUP($B285,'DU -UCC'!#REF!,2,0)</f>
        <v>#REF!</v>
      </c>
    </row>
    <row r="286" spans="1:1" x14ac:dyDescent="0.25">
      <c r="A286" s="12" t="e">
        <f>VLOOKUP($B286,'DU -UCC'!#REF!,2,0)</f>
        <v>#REF!</v>
      </c>
    </row>
    <row r="287" spans="1:1" x14ac:dyDescent="0.25">
      <c r="A287" s="12" t="e">
        <f>VLOOKUP($B287,'DU -UCC'!#REF!,2,0)</f>
        <v>#REF!</v>
      </c>
    </row>
    <row r="288" spans="1:1" x14ac:dyDescent="0.25">
      <c r="A288" s="12" t="e">
        <f>VLOOKUP($B288,'DU -UCC'!#REF!,2,0)</f>
        <v>#REF!</v>
      </c>
    </row>
    <row r="289" spans="1:15" x14ac:dyDescent="0.25">
      <c r="A289" s="12" t="e">
        <f>VLOOKUP($B289,'DU -UCC'!#REF!,2,0)</f>
        <v>#REF!</v>
      </c>
      <c r="B289" s="10"/>
      <c r="C289" s="3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</row>
    <row r="290" spans="1:15" x14ac:dyDescent="0.25">
      <c r="A290" s="12" t="e">
        <f>VLOOKUP($B290,'DU -UCC'!#REF!,2,0)</f>
        <v>#REF!</v>
      </c>
      <c r="B290" s="10"/>
      <c r="C290" s="3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</row>
    <row r="291" spans="1:15" x14ac:dyDescent="0.25">
      <c r="A291" s="12" t="e">
        <f>VLOOKUP($B291,'DU -UCC'!#REF!,2,0)</f>
        <v>#REF!</v>
      </c>
      <c r="B291" s="10"/>
      <c r="C291" s="3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</row>
    <row r="292" spans="1:15" x14ac:dyDescent="0.25">
      <c r="A292" s="12" t="e">
        <f>VLOOKUP($B292,'DU -UCC'!#REF!,2,0)</f>
        <v>#REF!</v>
      </c>
    </row>
    <row r="293" spans="1:15" x14ac:dyDescent="0.25">
      <c r="A293" s="12" t="e">
        <f>VLOOKUP($B293,'DU -UCC'!#REF!,2,0)</f>
        <v>#REF!</v>
      </c>
      <c r="B293" s="10"/>
      <c r="C293" s="3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</row>
    <row r="294" spans="1:15" x14ac:dyDescent="0.25">
      <c r="A294" s="12" t="e">
        <f>VLOOKUP($B294,'DU -UCC'!#REF!,2,0)</f>
        <v>#REF!</v>
      </c>
      <c r="B294" s="10"/>
      <c r="C294" s="3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</row>
    <row r="295" spans="1:15" x14ac:dyDescent="0.25">
      <c r="A295" s="12" t="e">
        <f>VLOOKUP($B295,'DU -UCC'!#REF!,2,0)</f>
        <v>#REF!</v>
      </c>
    </row>
    <row r="296" spans="1:15" x14ac:dyDescent="0.25">
      <c r="A296" s="12" t="e">
        <f>VLOOKUP($B296,'DU -UCC'!#REF!,2,0)</f>
        <v>#REF!</v>
      </c>
      <c r="B296" s="10"/>
      <c r="C296" s="3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</row>
    <row r="297" spans="1:15" x14ac:dyDescent="0.25">
      <c r="A297" s="12" t="e">
        <f>VLOOKUP($B297,'DU -UCC'!#REF!,2,0)</f>
        <v>#REF!</v>
      </c>
    </row>
    <row r="298" spans="1:15" x14ac:dyDescent="0.25">
      <c r="A298" s="12" t="e">
        <f>VLOOKUP($B298,'DU -UCC'!#REF!,2,0)</f>
        <v>#REF!</v>
      </c>
    </row>
    <row r="299" spans="1:15" x14ac:dyDescent="0.25">
      <c r="A299" s="12" t="e">
        <f>VLOOKUP($B299,'DU -UCC'!#REF!,2,0)</f>
        <v>#REF!</v>
      </c>
      <c r="B299" s="10"/>
      <c r="C299" s="3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</row>
    <row r="300" spans="1:15" x14ac:dyDescent="0.25">
      <c r="A300" s="12" t="e">
        <f>VLOOKUP($B300,'DU -UCC'!#REF!,2,0)</f>
        <v>#REF!</v>
      </c>
    </row>
    <row r="301" spans="1:15" x14ac:dyDescent="0.25">
      <c r="A301" s="12" t="e">
        <f>VLOOKUP($B301,'DU -UCC'!#REF!,2,0)</f>
        <v>#REF!</v>
      </c>
    </row>
    <row r="302" spans="1:15" x14ac:dyDescent="0.25">
      <c r="A302" s="12" t="e">
        <f>VLOOKUP($B302,'DU -UCC'!#REF!,2,0)</f>
        <v>#REF!</v>
      </c>
    </row>
    <row r="303" spans="1:15" x14ac:dyDescent="0.25">
      <c r="A303" s="12" t="e">
        <f>VLOOKUP($B303,'DU -UCC'!#REF!,2,0)</f>
        <v>#REF!</v>
      </c>
    </row>
    <row r="304" spans="1:15" x14ac:dyDescent="0.25">
      <c r="A304" s="12" t="e">
        <f>VLOOKUP($B304,'DU -UCC'!#REF!,2,0)</f>
        <v>#REF!</v>
      </c>
      <c r="B304" s="10"/>
      <c r="C304" s="3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</row>
    <row r="305" spans="1:15" x14ac:dyDescent="0.25">
      <c r="A305" s="12" t="e">
        <f>VLOOKUP($B305,'DU -UCC'!#REF!,2,0)</f>
        <v>#REF!</v>
      </c>
    </row>
    <row r="306" spans="1:15" x14ac:dyDescent="0.25">
      <c r="A306" s="12" t="e">
        <f>VLOOKUP($B306,'DU -UCC'!#REF!,2,0)</f>
        <v>#REF!</v>
      </c>
      <c r="B306" s="10"/>
      <c r="C306" s="3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</row>
    <row r="307" spans="1:15" x14ac:dyDescent="0.25">
      <c r="A307" s="12" t="e">
        <f>VLOOKUP($B307,'DU -UCC'!#REF!,2,0)</f>
        <v>#REF!</v>
      </c>
    </row>
    <row r="308" spans="1:15" x14ac:dyDescent="0.25">
      <c r="A308" s="12" t="e">
        <f>VLOOKUP($B308,'DU -UCC'!#REF!,2,0)</f>
        <v>#REF!</v>
      </c>
    </row>
    <row r="309" spans="1:15" x14ac:dyDescent="0.25">
      <c r="A309" s="12" t="e">
        <f>VLOOKUP($B309,'DU -UCC'!#REF!,2,0)</f>
        <v>#REF!</v>
      </c>
      <c r="B309" s="10"/>
      <c r="C309" s="3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</row>
    <row r="310" spans="1:15" x14ac:dyDescent="0.25">
      <c r="A310" s="12" t="e">
        <f>VLOOKUP($B310,'DU -UCC'!#REF!,2,0)</f>
        <v>#REF!</v>
      </c>
    </row>
    <row r="311" spans="1:15" x14ac:dyDescent="0.25">
      <c r="A311" s="12" t="e">
        <f>VLOOKUP($B311,'DU -UCC'!#REF!,2,0)</f>
        <v>#REF!</v>
      </c>
    </row>
    <row r="312" spans="1:15" x14ac:dyDescent="0.25">
      <c r="A312" s="12" t="e">
        <f>VLOOKUP($B312,'DU -UCC'!#REF!,2,0)</f>
        <v>#REF!</v>
      </c>
    </row>
    <row r="313" spans="1:15" x14ac:dyDescent="0.25">
      <c r="A313" s="12" t="e">
        <f>VLOOKUP($B313,'DU -UCC'!#REF!,2,0)</f>
        <v>#REF!</v>
      </c>
    </row>
    <row r="314" spans="1:15" x14ac:dyDescent="0.25">
      <c r="A314" s="12" t="e">
        <f>VLOOKUP($B314,'DU -UCC'!#REF!,2,0)</f>
        <v>#REF!</v>
      </c>
    </row>
    <row r="315" spans="1:15" x14ac:dyDescent="0.25">
      <c r="A315" s="12" t="e">
        <f>VLOOKUP($B315,'DU -UCC'!#REF!,2,0)</f>
        <v>#REF!</v>
      </c>
    </row>
    <row r="316" spans="1:15" x14ac:dyDescent="0.25">
      <c r="A316" s="12" t="e">
        <f>VLOOKUP($B316,'DU -UCC'!#REF!,2,0)</f>
        <v>#REF!</v>
      </c>
    </row>
    <row r="317" spans="1:15" x14ac:dyDescent="0.25">
      <c r="A317" s="12" t="e">
        <f>VLOOKUP($B317,'DU -UCC'!#REF!,2,0)</f>
        <v>#REF!</v>
      </c>
    </row>
    <row r="318" spans="1:15" x14ac:dyDescent="0.25">
      <c r="A318" s="12" t="e">
        <f>VLOOKUP($B318,'DU -UCC'!#REF!,2,0)</f>
        <v>#REF!</v>
      </c>
    </row>
    <row r="319" spans="1:15" x14ac:dyDescent="0.25">
      <c r="A319" s="12" t="e">
        <f>VLOOKUP($B319,'DU -UCC'!#REF!,2,0)</f>
        <v>#REF!</v>
      </c>
    </row>
    <row r="320" spans="1:15" x14ac:dyDescent="0.25">
      <c r="A320" s="12" t="e">
        <f>VLOOKUP($B320,'DU -UCC'!#REF!,2,0)</f>
        <v>#REF!</v>
      </c>
    </row>
    <row r="321" spans="1:15" x14ac:dyDescent="0.25">
      <c r="A321" s="12" t="e">
        <f>VLOOKUP($B321,'DU -UCC'!#REF!,2,0)</f>
        <v>#REF!</v>
      </c>
    </row>
    <row r="322" spans="1:15" x14ac:dyDescent="0.25">
      <c r="A322" s="12" t="e">
        <f>VLOOKUP($B322,'DU -UCC'!#REF!,2,0)</f>
        <v>#REF!</v>
      </c>
    </row>
    <row r="323" spans="1:15" x14ac:dyDescent="0.25">
      <c r="A323" s="12" t="e">
        <f>VLOOKUP($B323,'DU -UCC'!#REF!,2,0)</f>
        <v>#REF!</v>
      </c>
    </row>
    <row r="324" spans="1:15" x14ac:dyDescent="0.25">
      <c r="A324" s="12" t="e">
        <f>VLOOKUP($B324,'DU -UCC'!#REF!,2,0)</f>
        <v>#REF!</v>
      </c>
      <c r="B324" s="10"/>
      <c r="C324" s="3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</row>
    <row r="325" spans="1:15" x14ac:dyDescent="0.25">
      <c r="A325" s="12" t="e">
        <f>VLOOKUP($B325,'DU -UCC'!#REF!,2,0)</f>
        <v>#REF!</v>
      </c>
    </row>
    <row r="326" spans="1:15" x14ac:dyDescent="0.25">
      <c r="A326" s="12" t="e">
        <f>VLOOKUP($B326,'DU -UCC'!#REF!,2,0)</f>
        <v>#REF!</v>
      </c>
      <c r="B326" s="10"/>
      <c r="C326" s="3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</row>
    <row r="327" spans="1:15" x14ac:dyDescent="0.25">
      <c r="A327" s="12" t="e">
        <f>VLOOKUP($B327,'DU -UCC'!#REF!,2,0)</f>
        <v>#REF!</v>
      </c>
    </row>
    <row r="328" spans="1:15" x14ac:dyDescent="0.25">
      <c r="A328" s="12" t="e">
        <f>VLOOKUP($B328,'DU -UCC'!#REF!,2,0)</f>
        <v>#REF!</v>
      </c>
    </row>
    <row r="329" spans="1:15" x14ac:dyDescent="0.25">
      <c r="A329" s="12" t="e">
        <f>VLOOKUP($B329,'DU -UCC'!#REF!,2,0)</f>
        <v>#REF!</v>
      </c>
      <c r="B329" s="10"/>
      <c r="C329" s="3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</row>
    <row r="330" spans="1:15" x14ac:dyDescent="0.25">
      <c r="A330" s="12" t="e">
        <f>VLOOKUP($B330,'DU -UCC'!#REF!,2,0)</f>
        <v>#REF!</v>
      </c>
    </row>
    <row r="331" spans="1:15" x14ac:dyDescent="0.25">
      <c r="A331" s="12" t="e">
        <f>VLOOKUP($B331,'DU -UCC'!#REF!,2,0)</f>
        <v>#REF!</v>
      </c>
    </row>
    <row r="332" spans="1:15" x14ac:dyDescent="0.25">
      <c r="A332" s="12" t="e">
        <f>VLOOKUP($B332,'DU -UCC'!#REF!,2,0)</f>
        <v>#REF!</v>
      </c>
    </row>
    <row r="333" spans="1:15" x14ac:dyDescent="0.25">
      <c r="A333" s="12" t="e">
        <f>VLOOKUP($B333,'DU -UCC'!#REF!,2,0)</f>
        <v>#REF!</v>
      </c>
      <c r="B333" s="10"/>
      <c r="C333" s="3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</row>
    <row r="334" spans="1:15" x14ac:dyDescent="0.25">
      <c r="A334" s="12" t="e">
        <f>VLOOKUP($B334,'DU -UCC'!#REF!,2,0)</f>
        <v>#REF!</v>
      </c>
      <c r="B334" s="10"/>
      <c r="C334" s="3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</row>
    <row r="335" spans="1:15" x14ac:dyDescent="0.25">
      <c r="A335" s="12" t="e">
        <f>VLOOKUP($B335,'DU -UCC'!#REF!,2,0)</f>
        <v>#REF!</v>
      </c>
      <c r="B335" s="10"/>
      <c r="C335" s="3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</row>
    <row r="336" spans="1:15" x14ac:dyDescent="0.25">
      <c r="A336" s="12" t="e">
        <f>VLOOKUP($B336,'DU -UCC'!#REF!,2,0)</f>
        <v>#REF!</v>
      </c>
    </row>
    <row r="337" spans="1:15" x14ac:dyDescent="0.25">
      <c r="A337" s="12" t="e">
        <f>VLOOKUP($B337,'DU -UCC'!#REF!,2,0)</f>
        <v>#REF!</v>
      </c>
      <c r="B337" s="10"/>
      <c r="C337" s="3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</row>
    <row r="338" spans="1:15" x14ac:dyDescent="0.25">
      <c r="A338" s="12" t="e">
        <f>VLOOKUP($B338,'DU -UCC'!#REF!,2,0)</f>
        <v>#REF!</v>
      </c>
    </row>
    <row r="339" spans="1:15" x14ac:dyDescent="0.25">
      <c r="A339" s="12" t="e">
        <f>VLOOKUP($B339,'DU -UCC'!#REF!,2,0)</f>
        <v>#REF!</v>
      </c>
      <c r="B339" s="10"/>
      <c r="C339" s="3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</row>
    <row r="340" spans="1:15" x14ac:dyDescent="0.25">
      <c r="A340" s="12" t="e">
        <f>VLOOKUP($B340,'DU -UCC'!#REF!,2,0)</f>
        <v>#REF!</v>
      </c>
    </row>
    <row r="341" spans="1:15" x14ac:dyDescent="0.25">
      <c r="A341" s="12" t="e">
        <f>VLOOKUP($B341,'DU -UCC'!#REF!,2,0)</f>
        <v>#REF!</v>
      </c>
      <c r="B341" s="10"/>
      <c r="C341" s="3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</row>
    <row r="342" spans="1:15" x14ac:dyDescent="0.25">
      <c r="A342" s="12" t="e">
        <f>VLOOKUP($B342,'DU -UCC'!#REF!,2,0)</f>
        <v>#REF!</v>
      </c>
    </row>
    <row r="343" spans="1:15" x14ac:dyDescent="0.25">
      <c r="A343" s="12" t="e">
        <f>VLOOKUP($B343,'DU -UCC'!#REF!,2,0)</f>
        <v>#REF!</v>
      </c>
    </row>
    <row r="344" spans="1:15" x14ac:dyDescent="0.25">
      <c r="A344" s="12" t="e">
        <f>VLOOKUP($B344,'DU -UCC'!#REF!,2,0)</f>
        <v>#REF!</v>
      </c>
      <c r="B344" s="10"/>
      <c r="C344" s="3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</row>
    <row r="345" spans="1:15" x14ac:dyDescent="0.25">
      <c r="A345" s="12" t="e">
        <f>VLOOKUP($B345,'DU -UCC'!#REF!,2,0)</f>
        <v>#REF!</v>
      </c>
      <c r="B345" s="10"/>
      <c r="C345" s="3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</row>
    <row r="346" spans="1:15" x14ac:dyDescent="0.25">
      <c r="A346" s="12" t="e">
        <f>VLOOKUP($B346,'DU -UCC'!#REF!,2,0)</f>
        <v>#REF!</v>
      </c>
    </row>
    <row r="347" spans="1:15" x14ac:dyDescent="0.25">
      <c r="A347" s="12" t="e">
        <f>VLOOKUP($B347,'DU -UCC'!#REF!,2,0)</f>
        <v>#REF!</v>
      </c>
    </row>
    <row r="348" spans="1:15" x14ac:dyDescent="0.25">
      <c r="A348" s="12" t="e">
        <f>VLOOKUP($B348,'DU -UCC'!#REF!,2,0)</f>
        <v>#REF!</v>
      </c>
      <c r="B348" s="10"/>
      <c r="C348" s="3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</row>
    <row r="349" spans="1:15" x14ac:dyDescent="0.25">
      <c r="A349" s="12" t="e">
        <f>VLOOKUP($B349,'DU -UCC'!#REF!,2,0)</f>
        <v>#REF!</v>
      </c>
      <c r="B349" s="10"/>
      <c r="C349" s="3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</row>
    <row r="350" spans="1:15" x14ac:dyDescent="0.25">
      <c r="A350" s="12" t="e">
        <f>VLOOKUP($B350,'DU -UCC'!#REF!,2,0)</f>
        <v>#REF!</v>
      </c>
      <c r="B350" s="10"/>
      <c r="C350" s="3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</row>
    <row r="351" spans="1:15" x14ac:dyDescent="0.25">
      <c r="A351" s="12" t="e">
        <f>VLOOKUP($B351,'DU -UCC'!#REF!,2,0)</f>
        <v>#REF!</v>
      </c>
    </row>
    <row r="352" spans="1:15" x14ac:dyDescent="0.25">
      <c r="A352" s="12" t="e">
        <f>VLOOKUP($B352,'DU -UCC'!#REF!,2,0)</f>
        <v>#REF!</v>
      </c>
    </row>
    <row r="353" spans="1:15" x14ac:dyDescent="0.25">
      <c r="A353" s="12" t="e">
        <f>VLOOKUP($B353,'DU -UCC'!#REF!,2,0)</f>
        <v>#REF!</v>
      </c>
    </row>
    <row r="354" spans="1:15" x14ac:dyDescent="0.25">
      <c r="A354" s="12" t="e">
        <f>VLOOKUP($B354,'DU -UCC'!#REF!,2,0)</f>
        <v>#REF!</v>
      </c>
    </row>
    <row r="355" spans="1:15" x14ac:dyDescent="0.25">
      <c r="A355" s="12" t="e">
        <f>VLOOKUP($B355,'DU -UCC'!#REF!,2,0)</f>
        <v>#REF!</v>
      </c>
      <c r="B355" s="10"/>
      <c r="C355" s="3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</row>
    <row r="356" spans="1:15" x14ac:dyDescent="0.25">
      <c r="A356" s="12" t="e">
        <f>VLOOKUP($B356,'DU -UCC'!#REF!,2,0)</f>
        <v>#REF!</v>
      </c>
    </row>
    <row r="357" spans="1:15" x14ac:dyDescent="0.25">
      <c r="A357" s="12" t="e">
        <f>VLOOKUP($B357,'DU -UCC'!#REF!,2,0)</f>
        <v>#REF!</v>
      </c>
      <c r="B357" s="10"/>
      <c r="C357" s="3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</row>
    <row r="358" spans="1:15" x14ac:dyDescent="0.25">
      <c r="A358" s="12" t="e">
        <f>VLOOKUP($B358,'DU -UCC'!#REF!,2,0)</f>
        <v>#REF!</v>
      </c>
      <c r="B358" s="10"/>
      <c r="C358" s="3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</row>
    <row r="359" spans="1:15" x14ac:dyDescent="0.25">
      <c r="A359" s="12" t="e">
        <f>VLOOKUP($B359,'DU -UCC'!#REF!,2,0)</f>
        <v>#REF!</v>
      </c>
      <c r="B359" s="10"/>
      <c r="C359" s="3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</row>
    <row r="360" spans="1:15" x14ac:dyDescent="0.25">
      <c r="A360" s="12" t="e">
        <f>VLOOKUP($B360,'DU -UCC'!#REF!,2,0)</f>
        <v>#REF!</v>
      </c>
      <c r="B360" s="10"/>
      <c r="C360" s="3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</row>
    <row r="361" spans="1:15" x14ac:dyDescent="0.25">
      <c r="A361" s="12" t="e">
        <f>VLOOKUP($B361,'DU -UCC'!#REF!,2,0)</f>
        <v>#REF!</v>
      </c>
      <c r="B361" s="10"/>
      <c r="C361" s="3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</row>
    <row r="362" spans="1:15" x14ac:dyDescent="0.25">
      <c r="A362" s="12" t="e">
        <f>VLOOKUP($B362,'DU -UCC'!#REF!,2,0)</f>
        <v>#REF!</v>
      </c>
    </row>
    <row r="363" spans="1:15" x14ac:dyDescent="0.25">
      <c r="A363" s="12" t="e">
        <f>VLOOKUP($B363,'DU -UCC'!#REF!,2,0)</f>
        <v>#REF!</v>
      </c>
      <c r="B363" s="10"/>
      <c r="C363" s="3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</row>
    <row r="364" spans="1:15" x14ac:dyDescent="0.25">
      <c r="A364" s="12" t="e">
        <f>VLOOKUP($B364,'DU -UCC'!#REF!,2,0)</f>
        <v>#REF!</v>
      </c>
    </row>
    <row r="365" spans="1:15" x14ac:dyDescent="0.25">
      <c r="A365" s="12" t="e">
        <f>VLOOKUP($B365,'DU -UCC'!#REF!,2,0)</f>
        <v>#REF!</v>
      </c>
    </row>
    <row r="366" spans="1:15" x14ac:dyDescent="0.25">
      <c r="A366" s="12" t="e">
        <f>VLOOKUP($B366,'DU -UCC'!#REF!,2,0)</f>
        <v>#REF!</v>
      </c>
      <c r="B366" s="10"/>
      <c r="C366" s="3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</row>
    <row r="367" spans="1:15" x14ac:dyDescent="0.25">
      <c r="A367" s="12" t="e">
        <f>VLOOKUP($B367,'DU -UCC'!#REF!,2,0)</f>
        <v>#REF!</v>
      </c>
      <c r="B367" s="10"/>
      <c r="C367" s="3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</row>
    <row r="368" spans="1:15" x14ac:dyDescent="0.25">
      <c r="A368" s="12" t="e">
        <f>VLOOKUP($B368,'DU -UCC'!#REF!,2,0)</f>
        <v>#REF!</v>
      </c>
    </row>
    <row r="369" spans="1:15" x14ac:dyDescent="0.25">
      <c r="A369" s="12" t="e">
        <f>VLOOKUP($B369,'DU -UCC'!#REF!,2,0)</f>
        <v>#REF!</v>
      </c>
    </row>
    <row r="370" spans="1:15" x14ac:dyDescent="0.25">
      <c r="A370" s="12" t="e">
        <f>VLOOKUP($B370,'DU -UCC'!#REF!,2,0)</f>
        <v>#REF!</v>
      </c>
    </row>
    <row r="371" spans="1:15" x14ac:dyDescent="0.25">
      <c r="A371" s="12" t="e">
        <f>VLOOKUP($B371,'DU -UCC'!#REF!,2,0)</f>
        <v>#REF!</v>
      </c>
      <c r="B371" s="10"/>
      <c r="C371" s="3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</row>
    <row r="372" spans="1:15" x14ac:dyDescent="0.25">
      <c r="A372" s="12" t="e">
        <f>VLOOKUP($B372,'DU -UCC'!#REF!,2,0)</f>
        <v>#REF!</v>
      </c>
      <c r="B372" s="10"/>
      <c r="C372" s="3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</row>
    <row r="373" spans="1:15" x14ac:dyDescent="0.25">
      <c r="A373" s="12" t="e">
        <f>VLOOKUP($B373,'DU -UCC'!#REF!,2,0)</f>
        <v>#REF!</v>
      </c>
      <c r="B373" s="10"/>
      <c r="C373" s="3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</row>
    <row r="374" spans="1:15" x14ac:dyDescent="0.25">
      <c r="A374" s="12" t="e">
        <f>VLOOKUP($B374,'DU -UCC'!#REF!,2,0)</f>
        <v>#REF!</v>
      </c>
    </row>
    <row r="375" spans="1:15" x14ac:dyDescent="0.25">
      <c r="A375" s="12" t="e">
        <f>VLOOKUP($B375,'DU -UCC'!#REF!,2,0)</f>
        <v>#REF!</v>
      </c>
    </row>
    <row r="376" spans="1:15" x14ac:dyDescent="0.25">
      <c r="A376" s="12" t="e">
        <f>VLOOKUP($B376,'DU -UCC'!#REF!,2,0)</f>
        <v>#REF!</v>
      </c>
    </row>
    <row r="377" spans="1:15" x14ac:dyDescent="0.25">
      <c r="A377" s="12" t="e">
        <f>VLOOKUP($B377,'DU -UCC'!#REF!,2,0)</f>
        <v>#REF!</v>
      </c>
    </row>
    <row r="378" spans="1:15" x14ac:dyDescent="0.25">
      <c r="A378" s="12" t="e">
        <f>VLOOKUP($B378,'DU -UCC'!#REF!,2,0)</f>
        <v>#REF!</v>
      </c>
      <c r="B378" s="10"/>
      <c r="C378" s="3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</row>
    <row r="379" spans="1:15" x14ac:dyDescent="0.25">
      <c r="A379" s="12" t="e">
        <f>VLOOKUP($B379,'DU -UCC'!#REF!,2,0)</f>
        <v>#REF!</v>
      </c>
    </row>
    <row r="380" spans="1:15" x14ac:dyDescent="0.25">
      <c r="A380" s="12" t="e">
        <f>VLOOKUP($B380,'DU -UCC'!#REF!,2,0)</f>
        <v>#REF!</v>
      </c>
    </row>
    <row r="381" spans="1:15" x14ac:dyDescent="0.25">
      <c r="A381" s="12" t="e">
        <f>VLOOKUP($B381,'DU -UCC'!#REF!,2,0)</f>
        <v>#REF!</v>
      </c>
    </row>
  </sheetData>
  <autoFilter ref="A1:O1" xr:uid="{B8CC9183-575C-43E8-9C12-7467F384B078}"/>
  <conditionalFormatting sqref="D1:O1048576"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B18C9-7404-4105-BB1F-FBD4451670E5}">
  <dimension ref="A1:F685"/>
  <sheetViews>
    <sheetView topLeftCell="A589" workbookViewId="0">
      <selection activeCell="A592" sqref="A592:A600"/>
    </sheetView>
  </sheetViews>
  <sheetFormatPr defaultRowHeight="15" x14ac:dyDescent="0.25"/>
  <cols>
    <col min="1" max="1" width="43" bestFit="1" customWidth="1"/>
    <col min="2" max="2" width="15.140625" style="1" bestFit="1" customWidth="1"/>
    <col min="3" max="3" width="9" bestFit="1" customWidth="1"/>
  </cols>
  <sheetData>
    <row r="1" spans="1:3" x14ac:dyDescent="0.25">
      <c r="A1" t="s">
        <v>98</v>
      </c>
      <c r="B1" s="1" t="s">
        <v>576</v>
      </c>
      <c r="C1" t="s">
        <v>577</v>
      </c>
    </row>
    <row r="2" spans="1:3" x14ac:dyDescent="0.25">
      <c r="A2" t="s">
        <v>578</v>
      </c>
      <c r="B2" s="1">
        <v>10076840003928</v>
      </c>
      <c r="C2">
        <v>62678148</v>
      </c>
    </row>
    <row r="3" spans="1:3" x14ac:dyDescent="0.25">
      <c r="A3" t="s">
        <v>579</v>
      </c>
      <c r="B3" s="1">
        <v>10076840002907</v>
      </c>
      <c r="C3">
        <v>62678150</v>
      </c>
    </row>
    <row r="4" spans="1:3" x14ac:dyDescent="0.25">
      <c r="A4" t="s">
        <v>580</v>
      </c>
      <c r="B4" s="1">
        <v>10076840000668</v>
      </c>
      <c r="C4">
        <v>62678151</v>
      </c>
    </row>
    <row r="5" spans="1:3" x14ac:dyDescent="0.25">
      <c r="A5" t="s">
        <v>581</v>
      </c>
      <c r="B5" s="1">
        <v>10076840003836</v>
      </c>
      <c r="C5">
        <v>62678152</v>
      </c>
    </row>
    <row r="6" spans="1:3" x14ac:dyDescent="0.25">
      <c r="A6" t="s">
        <v>582</v>
      </c>
      <c r="B6" s="1">
        <v>10076840002884</v>
      </c>
      <c r="C6">
        <v>62678153</v>
      </c>
    </row>
    <row r="7" spans="1:3" x14ac:dyDescent="0.25">
      <c r="A7" t="s">
        <v>449</v>
      </c>
      <c r="B7" s="1">
        <v>10076840004123</v>
      </c>
      <c r="C7">
        <v>62689431</v>
      </c>
    </row>
    <row r="8" spans="1:3" x14ac:dyDescent="0.25">
      <c r="A8" t="s">
        <v>583</v>
      </c>
      <c r="B8" s="1">
        <v>10077567158922</v>
      </c>
      <c r="C8">
        <v>62694914</v>
      </c>
    </row>
    <row r="9" spans="1:3" x14ac:dyDescent="0.25">
      <c r="A9" t="s">
        <v>584</v>
      </c>
      <c r="B9" s="1">
        <v>10076840002976</v>
      </c>
      <c r="C9">
        <v>62697527</v>
      </c>
    </row>
    <row r="10" spans="1:3" x14ac:dyDescent="0.25">
      <c r="A10" t="s">
        <v>585</v>
      </c>
      <c r="B10" s="1">
        <v>10076840002280</v>
      </c>
      <c r="C10">
        <v>62697528</v>
      </c>
    </row>
    <row r="11" spans="1:3" x14ac:dyDescent="0.25">
      <c r="A11" t="s">
        <v>586</v>
      </c>
      <c r="B11" s="1">
        <v>10076840002891</v>
      </c>
      <c r="C11">
        <v>62697529</v>
      </c>
    </row>
    <row r="12" spans="1:3" x14ac:dyDescent="0.25">
      <c r="A12" t="s">
        <v>587</v>
      </c>
      <c r="B12" s="1">
        <v>10076840002273</v>
      </c>
      <c r="C12">
        <v>62697531</v>
      </c>
    </row>
    <row r="13" spans="1:3" x14ac:dyDescent="0.25">
      <c r="A13" t="s">
        <v>588</v>
      </c>
      <c r="B13" s="1">
        <v>10077567132274</v>
      </c>
      <c r="C13">
        <v>62712055</v>
      </c>
    </row>
    <row r="14" spans="1:3" x14ac:dyDescent="0.25">
      <c r="A14" t="s">
        <v>114</v>
      </c>
      <c r="B14" s="1">
        <v>10077567001563</v>
      </c>
      <c r="C14">
        <v>62714126</v>
      </c>
    </row>
    <row r="15" spans="1:3" x14ac:dyDescent="0.25">
      <c r="A15" t="s">
        <v>128</v>
      </c>
      <c r="B15" s="1">
        <v>10077567001549</v>
      </c>
      <c r="C15">
        <v>62714129</v>
      </c>
    </row>
    <row r="16" spans="1:3" x14ac:dyDescent="0.25">
      <c r="A16" t="s">
        <v>589</v>
      </c>
      <c r="B16" s="1">
        <v>10076840004147</v>
      </c>
      <c r="C16">
        <v>62715600</v>
      </c>
    </row>
    <row r="17" spans="1:3" x14ac:dyDescent="0.25">
      <c r="A17" t="s">
        <v>590</v>
      </c>
      <c r="B17" s="1">
        <v>10076840001917</v>
      </c>
      <c r="C17">
        <v>62735647</v>
      </c>
    </row>
    <row r="18" spans="1:3" x14ac:dyDescent="0.25">
      <c r="A18" t="s">
        <v>243</v>
      </c>
      <c r="B18" s="1">
        <v>10077567003529</v>
      </c>
      <c r="C18">
        <v>64315721</v>
      </c>
    </row>
    <row r="19" spans="1:3" x14ac:dyDescent="0.25">
      <c r="A19" t="s">
        <v>249</v>
      </c>
      <c r="B19" s="1">
        <v>10077567003512</v>
      </c>
      <c r="C19">
        <v>64315722</v>
      </c>
    </row>
    <row r="20" spans="1:3" x14ac:dyDescent="0.25">
      <c r="A20" t="s">
        <v>134</v>
      </c>
      <c r="B20" s="1">
        <v>10851035003231</v>
      </c>
      <c r="C20">
        <v>64324874</v>
      </c>
    </row>
    <row r="21" spans="1:3" x14ac:dyDescent="0.25">
      <c r="A21" t="s">
        <v>190</v>
      </c>
      <c r="B21" s="1">
        <v>10851035003224</v>
      </c>
      <c r="C21">
        <v>64324876</v>
      </c>
    </row>
    <row r="22" spans="1:3" x14ac:dyDescent="0.25">
      <c r="A22" t="s">
        <v>168</v>
      </c>
      <c r="B22" s="1">
        <v>10851035003248</v>
      </c>
      <c r="C22">
        <v>64325372</v>
      </c>
    </row>
    <row r="23" spans="1:3" x14ac:dyDescent="0.25">
      <c r="A23" t="s">
        <v>178</v>
      </c>
      <c r="B23" s="1">
        <v>10850001974063</v>
      </c>
      <c r="C23">
        <v>64325486</v>
      </c>
    </row>
    <row r="24" spans="1:3" x14ac:dyDescent="0.25">
      <c r="A24" t="s">
        <v>371</v>
      </c>
      <c r="B24" s="1">
        <v>10850001974070</v>
      </c>
      <c r="C24">
        <v>64325487</v>
      </c>
    </row>
    <row r="25" spans="1:3" x14ac:dyDescent="0.25">
      <c r="A25" t="s">
        <v>314</v>
      </c>
      <c r="B25" s="1">
        <v>10850001974087</v>
      </c>
      <c r="C25">
        <v>64325488</v>
      </c>
    </row>
    <row r="26" spans="1:3" x14ac:dyDescent="0.25">
      <c r="A26" t="s">
        <v>271</v>
      </c>
      <c r="B26" s="1">
        <v>10850001974568</v>
      </c>
      <c r="C26">
        <v>64325492</v>
      </c>
    </row>
    <row r="27" spans="1:3" x14ac:dyDescent="0.25">
      <c r="A27" t="s">
        <v>222</v>
      </c>
      <c r="B27" s="1">
        <v>10850001974575</v>
      </c>
      <c r="C27">
        <v>64325509</v>
      </c>
    </row>
    <row r="28" spans="1:3" x14ac:dyDescent="0.25">
      <c r="A28" t="s">
        <v>591</v>
      </c>
      <c r="B28" s="1">
        <v>10851035003316</v>
      </c>
      <c r="C28">
        <v>64325510</v>
      </c>
    </row>
    <row r="29" spans="1:3" x14ac:dyDescent="0.25">
      <c r="A29" t="s">
        <v>163</v>
      </c>
      <c r="B29" s="1">
        <v>10851035003323</v>
      </c>
      <c r="C29">
        <v>64325512</v>
      </c>
    </row>
    <row r="30" spans="1:3" x14ac:dyDescent="0.25">
      <c r="A30" t="s">
        <v>239</v>
      </c>
      <c r="B30" s="1">
        <v>10851035003446</v>
      </c>
      <c r="C30">
        <v>64325513</v>
      </c>
    </row>
    <row r="31" spans="1:3" x14ac:dyDescent="0.25">
      <c r="A31" t="s">
        <v>224</v>
      </c>
      <c r="B31" s="1">
        <v>10851035003569</v>
      </c>
      <c r="C31">
        <v>64325518</v>
      </c>
    </row>
    <row r="32" spans="1:3" x14ac:dyDescent="0.25">
      <c r="A32" t="s">
        <v>592</v>
      </c>
      <c r="B32" s="1">
        <v>10851035003637</v>
      </c>
      <c r="C32">
        <v>64325523</v>
      </c>
    </row>
    <row r="33" spans="1:3" x14ac:dyDescent="0.25">
      <c r="A33" t="s">
        <v>593</v>
      </c>
      <c r="B33" s="1">
        <v>10850001974674</v>
      </c>
      <c r="C33">
        <v>64325563</v>
      </c>
    </row>
    <row r="34" spans="1:3" x14ac:dyDescent="0.25">
      <c r="A34" t="s">
        <v>594</v>
      </c>
      <c r="B34" s="1">
        <v>10850001974681</v>
      </c>
      <c r="C34">
        <v>64325568</v>
      </c>
    </row>
    <row r="35" spans="1:3" x14ac:dyDescent="0.25">
      <c r="A35" t="s">
        <v>151</v>
      </c>
      <c r="B35" s="1">
        <v>10850001974056</v>
      </c>
      <c r="C35">
        <v>64325572</v>
      </c>
    </row>
    <row r="36" spans="1:3" x14ac:dyDescent="0.25">
      <c r="A36" t="s">
        <v>379</v>
      </c>
      <c r="B36" s="1">
        <v>10850001974650</v>
      </c>
      <c r="C36">
        <v>64325600</v>
      </c>
    </row>
    <row r="37" spans="1:3" x14ac:dyDescent="0.25">
      <c r="A37" t="s">
        <v>595</v>
      </c>
      <c r="B37" s="1">
        <v>10850001974698</v>
      </c>
      <c r="C37">
        <v>64325608</v>
      </c>
    </row>
    <row r="38" spans="1:3" x14ac:dyDescent="0.25">
      <c r="A38" t="s">
        <v>411</v>
      </c>
      <c r="B38" s="1">
        <v>10850001974704</v>
      </c>
      <c r="C38">
        <v>64325622</v>
      </c>
    </row>
    <row r="39" spans="1:3" x14ac:dyDescent="0.25">
      <c r="A39" t="s">
        <v>293</v>
      </c>
      <c r="B39" s="1">
        <v>10851035003040</v>
      </c>
      <c r="C39">
        <v>64325624</v>
      </c>
    </row>
    <row r="40" spans="1:3" x14ac:dyDescent="0.25">
      <c r="A40" t="s">
        <v>280</v>
      </c>
      <c r="B40" s="1">
        <v>10851035003033</v>
      </c>
      <c r="C40">
        <v>64325625</v>
      </c>
    </row>
    <row r="41" spans="1:3" x14ac:dyDescent="0.25">
      <c r="A41" t="s">
        <v>596</v>
      </c>
      <c r="B41" s="1">
        <v>10851035003644</v>
      </c>
      <c r="C41">
        <v>64326313</v>
      </c>
    </row>
    <row r="42" spans="1:3" x14ac:dyDescent="0.25">
      <c r="A42" t="s">
        <v>321</v>
      </c>
      <c r="B42" s="1">
        <v>10851035003620</v>
      </c>
      <c r="C42">
        <v>64326314</v>
      </c>
    </row>
    <row r="43" spans="1:3" x14ac:dyDescent="0.25">
      <c r="A43" t="s">
        <v>392</v>
      </c>
      <c r="B43" s="1">
        <v>10851035003026</v>
      </c>
      <c r="C43">
        <v>64326407</v>
      </c>
    </row>
    <row r="44" spans="1:3" x14ac:dyDescent="0.25">
      <c r="A44" t="s">
        <v>156</v>
      </c>
      <c r="B44" s="1">
        <v>851035003074</v>
      </c>
      <c r="C44">
        <v>64327161</v>
      </c>
    </row>
    <row r="45" spans="1:3" x14ac:dyDescent="0.25">
      <c r="A45" t="s">
        <v>253</v>
      </c>
      <c r="B45" s="1">
        <v>851035003012</v>
      </c>
      <c r="C45">
        <v>64327184</v>
      </c>
    </row>
    <row r="46" spans="1:3" x14ac:dyDescent="0.25">
      <c r="A46" t="s">
        <v>244</v>
      </c>
      <c r="B46" s="1">
        <v>10075856000846</v>
      </c>
      <c r="C46">
        <v>64328806</v>
      </c>
    </row>
    <row r="47" spans="1:3" x14ac:dyDescent="0.25">
      <c r="A47" t="s">
        <v>597</v>
      </c>
      <c r="B47" s="1">
        <v>10077567193428</v>
      </c>
      <c r="C47">
        <v>64330596</v>
      </c>
    </row>
    <row r="48" spans="1:3" x14ac:dyDescent="0.25">
      <c r="A48" t="s">
        <v>598</v>
      </c>
      <c r="B48" s="1">
        <v>10077567132281</v>
      </c>
      <c r="C48">
        <v>64330611</v>
      </c>
    </row>
    <row r="49" spans="1:3" x14ac:dyDescent="0.25">
      <c r="A49" t="s">
        <v>599</v>
      </c>
      <c r="B49" s="1">
        <v>10077567003444</v>
      </c>
      <c r="C49">
        <v>64330612</v>
      </c>
    </row>
    <row r="50" spans="1:3" x14ac:dyDescent="0.25">
      <c r="A50" t="s">
        <v>600</v>
      </c>
      <c r="B50" s="1">
        <v>10077567158939</v>
      </c>
      <c r="C50">
        <v>64331550</v>
      </c>
    </row>
    <row r="51" spans="1:3" x14ac:dyDescent="0.25">
      <c r="A51" t="s">
        <v>169</v>
      </c>
      <c r="B51" s="1">
        <v>10077567085167</v>
      </c>
      <c r="C51">
        <v>64341106</v>
      </c>
    </row>
    <row r="52" spans="1:3" x14ac:dyDescent="0.25">
      <c r="A52" t="s">
        <v>601</v>
      </c>
      <c r="B52" s="1">
        <v>10077567003819</v>
      </c>
      <c r="C52">
        <v>64341107</v>
      </c>
    </row>
    <row r="53" spans="1:3" x14ac:dyDescent="0.25">
      <c r="A53" t="s">
        <v>130</v>
      </c>
      <c r="B53" s="1">
        <v>10077567003499</v>
      </c>
      <c r="C53">
        <v>64341108</v>
      </c>
    </row>
    <row r="54" spans="1:3" x14ac:dyDescent="0.25">
      <c r="A54" t="s">
        <v>180</v>
      </c>
      <c r="B54" s="1">
        <v>10077567003482</v>
      </c>
      <c r="C54">
        <v>64341109</v>
      </c>
    </row>
    <row r="55" spans="1:3" x14ac:dyDescent="0.25">
      <c r="A55" t="s">
        <v>233</v>
      </c>
      <c r="B55" s="1">
        <v>10077567457285</v>
      </c>
      <c r="C55">
        <v>64341962</v>
      </c>
    </row>
    <row r="56" spans="1:3" x14ac:dyDescent="0.25">
      <c r="A56" t="s">
        <v>602</v>
      </c>
      <c r="B56" s="1">
        <v>10077567603323</v>
      </c>
      <c r="C56">
        <v>64341967</v>
      </c>
    </row>
    <row r="57" spans="1:3" x14ac:dyDescent="0.25">
      <c r="A57" t="s">
        <v>603</v>
      </c>
      <c r="B57" s="1">
        <v>10077567265309</v>
      </c>
      <c r="C57">
        <v>64341968</v>
      </c>
    </row>
    <row r="58" spans="1:3" x14ac:dyDescent="0.25">
      <c r="A58" t="s">
        <v>457</v>
      </c>
      <c r="B58" s="1">
        <v>10076840004260</v>
      </c>
      <c r="C58">
        <v>64343267</v>
      </c>
    </row>
    <row r="59" spans="1:3" x14ac:dyDescent="0.25">
      <c r="A59" t="s">
        <v>453</v>
      </c>
      <c r="B59" s="1">
        <v>10076840004253</v>
      </c>
      <c r="C59">
        <v>64343704</v>
      </c>
    </row>
    <row r="60" spans="1:3" x14ac:dyDescent="0.25">
      <c r="A60" t="s">
        <v>320</v>
      </c>
      <c r="B60" s="1">
        <v>10076840003249</v>
      </c>
      <c r="C60">
        <v>64346613</v>
      </c>
    </row>
    <row r="61" spans="1:3" x14ac:dyDescent="0.25">
      <c r="A61" t="s">
        <v>179</v>
      </c>
      <c r="B61" s="1">
        <v>10077567003826</v>
      </c>
      <c r="C61">
        <v>64356482</v>
      </c>
    </row>
    <row r="62" spans="1:3" x14ac:dyDescent="0.25">
      <c r="A62" t="s">
        <v>267</v>
      </c>
      <c r="B62" s="1">
        <v>10850001974001</v>
      </c>
      <c r="C62">
        <v>64360314</v>
      </c>
    </row>
    <row r="63" spans="1:3" x14ac:dyDescent="0.25">
      <c r="A63" t="s">
        <v>604</v>
      </c>
      <c r="B63" s="1">
        <v>10058779142657</v>
      </c>
      <c r="C63">
        <v>64361161</v>
      </c>
    </row>
    <row r="64" spans="1:3" x14ac:dyDescent="0.25">
      <c r="A64" t="s">
        <v>605</v>
      </c>
      <c r="B64" s="1">
        <v>10058779142664</v>
      </c>
      <c r="C64">
        <v>64361163</v>
      </c>
    </row>
    <row r="65" spans="1:3" x14ac:dyDescent="0.25">
      <c r="A65" t="s">
        <v>606</v>
      </c>
      <c r="B65" s="1">
        <v>10058779142688</v>
      </c>
      <c r="C65">
        <v>64361164</v>
      </c>
    </row>
    <row r="66" spans="1:3" x14ac:dyDescent="0.25">
      <c r="A66" t="s">
        <v>607</v>
      </c>
      <c r="B66" s="1">
        <v>10077567003840</v>
      </c>
      <c r="C66">
        <v>64365613</v>
      </c>
    </row>
    <row r="67" spans="1:3" x14ac:dyDescent="0.25">
      <c r="A67" t="s">
        <v>608</v>
      </c>
      <c r="B67" s="1">
        <v>10077567003888</v>
      </c>
      <c r="C67">
        <v>64366224</v>
      </c>
    </row>
    <row r="68" spans="1:3" x14ac:dyDescent="0.25">
      <c r="A68" t="s">
        <v>609</v>
      </c>
      <c r="B68" s="1">
        <v>10186852001796</v>
      </c>
      <c r="C68">
        <v>64367657</v>
      </c>
    </row>
    <row r="69" spans="1:3" x14ac:dyDescent="0.25">
      <c r="A69" t="s">
        <v>610</v>
      </c>
      <c r="B69" s="1">
        <v>10186852001697</v>
      </c>
      <c r="C69">
        <v>64369025</v>
      </c>
    </row>
    <row r="70" spans="1:3" x14ac:dyDescent="0.25">
      <c r="A70" t="s">
        <v>611</v>
      </c>
      <c r="B70" s="1">
        <v>10186852001703</v>
      </c>
      <c r="C70">
        <v>64369026</v>
      </c>
    </row>
    <row r="71" spans="1:3" x14ac:dyDescent="0.25">
      <c r="A71" t="s">
        <v>352</v>
      </c>
      <c r="B71" s="1">
        <v>10186852001611</v>
      </c>
      <c r="C71">
        <v>64369031</v>
      </c>
    </row>
    <row r="72" spans="1:3" x14ac:dyDescent="0.25">
      <c r="A72" t="s">
        <v>356</v>
      </c>
      <c r="B72" s="1">
        <v>10186852001628</v>
      </c>
      <c r="C72">
        <v>64369035</v>
      </c>
    </row>
    <row r="73" spans="1:3" x14ac:dyDescent="0.25">
      <c r="A73" t="s">
        <v>390</v>
      </c>
      <c r="B73" s="1">
        <v>10186852001604</v>
      </c>
      <c r="C73">
        <v>64369043</v>
      </c>
    </row>
    <row r="74" spans="1:3" x14ac:dyDescent="0.25">
      <c r="A74" t="s">
        <v>413</v>
      </c>
      <c r="B74" s="1">
        <v>10186852001598</v>
      </c>
      <c r="C74">
        <v>64369045</v>
      </c>
    </row>
    <row r="75" spans="1:3" x14ac:dyDescent="0.25">
      <c r="A75" t="s">
        <v>612</v>
      </c>
      <c r="B75" s="1">
        <v>10186852001802</v>
      </c>
      <c r="C75">
        <v>64369046</v>
      </c>
    </row>
    <row r="76" spans="1:3" x14ac:dyDescent="0.25">
      <c r="A76" t="s">
        <v>613</v>
      </c>
      <c r="B76" s="1">
        <v>10075856001058</v>
      </c>
      <c r="C76">
        <v>64369052</v>
      </c>
    </row>
    <row r="77" spans="1:3" x14ac:dyDescent="0.25">
      <c r="A77" t="s">
        <v>614</v>
      </c>
      <c r="B77" s="1">
        <v>10186852001819</v>
      </c>
      <c r="C77">
        <v>64371463</v>
      </c>
    </row>
    <row r="78" spans="1:3" x14ac:dyDescent="0.25">
      <c r="A78" t="s">
        <v>615</v>
      </c>
      <c r="B78" s="1">
        <v>10075856001065</v>
      </c>
      <c r="C78">
        <v>64373718</v>
      </c>
    </row>
    <row r="79" spans="1:3" x14ac:dyDescent="0.25">
      <c r="A79" t="s">
        <v>125</v>
      </c>
      <c r="B79" s="1">
        <v>10851035003057</v>
      </c>
      <c r="C79">
        <v>64376316</v>
      </c>
    </row>
    <row r="80" spans="1:3" x14ac:dyDescent="0.25">
      <c r="A80" t="s">
        <v>370</v>
      </c>
      <c r="B80" s="1">
        <v>10041000009683</v>
      </c>
      <c r="C80">
        <v>64378129</v>
      </c>
    </row>
    <row r="81" spans="1:3" x14ac:dyDescent="0.25">
      <c r="A81" t="s">
        <v>306</v>
      </c>
      <c r="B81" s="1">
        <v>10076840004284</v>
      </c>
      <c r="C81">
        <v>64387483</v>
      </c>
    </row>
    <row r="82" spans="1:3" x14ac:dyDescent="0.25">
      <c r="A82" t="s">
        <v>282</v>
      </c>
      <c r="B82" s="1">
        <v>10850001974780</v>
      </c>
      <c r="C82">
        <v>64388734</v>
      </c>
    </row>
    <row r="83" spans="1:3" x14ac:dyDescent="0.25">
      <c r="A83" t="s">
        <v>275</v>
      </c>
      <c r="B83" s="1">
        <v>10850001974797</v>
      </c>
      <c r="C83">
        <v>64388735</v>
      </c>
    </row>
    <row r="84" spans="1:3" x14ac:dyDescent="0.25">
      <c r="A84" t="s">
        <v>616</v>
      </c>
      <c r="B84" s="1">
        <v>10850001974803</v>
      </c>
      <c r="C84">
        <v>64388736</v>
      </c>
    </row>
    <row r="85" spans="1:3" x14ac:dyDescent="0.25">
      <c r="A85" t="s">
        <v>250</v>
      </c>
      <c r="B85" s="1">
        <v>10077567003895</v>
      </c>
      <c r="C85">
        <v>64389650</v>
      </c>
    </row>
    <row r="86" spans="1:3" x14ac:dyDescent="0.25">
      <c r="A86" t="s">
        <v>201</v>
      </c>
      <c r="B86" s="1">
        <v>10077567003901</v>
      </c>
      <c r="C86">
        <v>64389651</v>
      </c>
    </row>
    <row r="87" spans="1:3" x14ac:dyDescent="0.25">
      <c r="A87" t="s">
        <v>617</v>
      </c>
      <c r="B87" s="1">
        <v>10076840376817</v>
      </c>
      <c r="C87">
        <v>64389652</v>
      </c>
    </row>
    <row r="88" spans="1:3" x14ac:dyDescent="0.25">
      <c r="A88" t="s">
        <v>618</v>
      </c>
      <c r="B88" s="1">
        <v>10075856000907</v>
      </c>
      <c r="C88">
        <v>64392287</v>
      </c>
    </row>
    <row r="89" spans="1:3" x14ac:dyDescent="0.25">
      <c r="A89" t="s">
        <v>317</v>
      </c>
      <c r="B89" s="1">
        <v>10077567003918</v>
      </c>
      <c r="C89">
        <v>64393719</v>
      </c>
    </row>
    <row r="90" spans="1:3" x14ac:dyDescent="0.25">
      <c r="A90" t="s">
        <v>347</v>
      </c>
      <c r="B90" s="1">
        <v>10077567003680</v>
      </c>
      <c r="C90">
        <v>64393721</v>
      </c>
    </row>
    <row r="91" spans="1:3" x14ac:dyDescent="0.25">
      <c r="A91" t="s">
        <v>619</v>
      </c>
      <c r="B91" s="1">
        <v>10077567271058</v>
      </c>
      <c r="C91">
        <v>64393722</v>
      </c>
    </row>
    <row r="92" spans="1:3" x14ac:dyDescent="0.25">
      <c r="A92" t="s">
        <v>620</v>
      </c>
      <c r="B92" s="1">
        <v>10077567132298</v>
      </c>
      <c r="C92">
        <v>64393723</v>
      </c>
    </row>
    <row r="93" spans="1:3" x14ac:dyDescent="0.25">
      <c r="A93" t="s">
        <v>221</v>
      </c>
      <c r="B93" s="1">
        <v>10076840004291</v>
      </c>
      <c r="C93">
        <v>64394583</v>
      </c>
    </row>
    <row r="94" spans="1:3" x14ac:dyDescent="0.25">
      <c r="A94" t="s">
        <v>260</v>
      </c>
      <c r="B94" s="1">
        <v>10076840004307</v>
      </c>
      <c r="C94">
        <v>64394585</v>
      </c>
    </row>
    <row r="95" spans="1:3" x14ac:dyDescent="0.25">
      <c r="A95" t="s">
        <v>285</v>
      </c>
      <c r="B95" s="1">
        <v>10076840004314</v>
      </c>
      <c r="C95">
        <v>64394596</v>
      </c>
    </row>
    <row r="96" spans="1:3" x14ac:dyDescent="0.25">
      <c r="A96" t="s">
        <v>264</v>
      </c>
      <c r="B96" s="1">
        <v>10076840004321</v>
      </c>
      <c r="C96">
        <v>64394598</v>
      </c>
    </row>
    <row r="97" spans="1:3" x14ac:dyDescent="0.25">
      <c r="A97" t="s">
        <v>621</v>
      </c>
      <c r="B97" s="1">
        <v>10058779142633</v>
      </c>
      <c r="C97">
        <v>64394600</v>
      </c>
    </row>
    <row r="98" spans="1:3" x14ac:dyDescent="0.25">
      <c r="A98" t="s">
        <v>204</v>
      </c>
      <c r="B98" s="1">
        <v>10077567003987</v>
      </c>
      <c r="C98">
        <v>64396550</v>
      </c>
    </row>
    <row r="99" spans="1:3" x14ac:dyDescent="0.25">
      <c r="A99" t="s">
        <v>622</v>
      </c>
      <c r="B99" s="1">
        <v>10041000009690</v>
      </c>
      <c r="C99">
        <v>64399865</v>
      </c>
    </row>
    <row r="100" spans="1:3" x14ac:dyDescent="0.25">
      <c r="A100" t="s">
        <v>623</v>
      </c>
      <c r="B100" s="1">
        <v>10077567004106</v>
      </c>
      <c r="C100">
        <v>64401837</v>
      </c>
    </row>
    <row r="101" spans="1:3" x14ac:dyDescent="0.25">
      <c r="A101" t="s">
        <v>624</v>
      </c>
      <c r="B101" s="1">
        <v>10077567004113</v>
      </c>
      <c r="C101">
        <v>64403162</v>
      </c>
    </row>
    <row r="102" spans="1:3" x14ac:dyDescent="0.25">
      <c r="A102" t="s">
        <v>625</v>
      </c>
      <c r="B102" s="1">
        <v>10077567004120</v>
      </c>
      <c r="C102">
        <v>64403170</v>
      </c>
    </row>
    <row r="103" spans="1:3" x14ac:dyDescent="0.25">
      <c r="A103" t="s">
        <v>626</v>
      </c>
      <c r="B103" s="1">
        <v>10077567004137</v>
      </c>
      <c r="C103">
        <v>64403187</v>
      </c>
    </row>
    <row r="104" spans="1:3" x14ac:dyDescent="0.25">
      <c r="A104" t="s">
        <v>627</v>
      </c>
      <c r="B104" s="1">
        <v>10076840004338</v>
      </c>
      <c r="C104">
        <v>64407917</v>
      </c>
    </row>
    <row r="105" spans="1:3" x14ac:dyDescent="0.25">
      <c r="A105" t="s">
        <v>628</v>
      </c>
      <c r="B105" s="1">
        <v>57506306418375</v>
      </c>
      <c r="C105">
        <v>64409241</v>
      </c>
    </row>
    <row r="106" spans="1:3" x14ac:dyDescent="0.25">
      <c r="A106" t="s">
        <v>629</v>
      </c>
      <c r="B106" s="1">
        <v>57506306418382</v>
      </c>
      <c r="C106">
        <v>64409244</v>
      </c>
    </row>
    <row r="107" spans="1:3" x14ac:dyDescent="0.25">
      <c r="A107" t="s">
        <v>630</v>
      </c>
      <c r="B107" s="1">
        <v>57506306418399</v>
      </c>
      <c r="C107">
        <v>64409245</v>
      </c>
    </row>
    <row r="108" spans="1:3" x14ac:dyDescent="0.25">
      <c r="A108" t="s">
        <v>252</v>
      </c>
      <c r="B108" s="1">
        <v>10076840200150</v>
      </c>
      <c r="C108">
        <v>64413475</v>
      </c>
    </row>
    <row r="109" spans="1:3" x14ac:dyDescent="0.25">
      <c r="A109" t="s">
        <v>235</v>
      </c>
      <c r="B109" s="1">
        <v>10076840200167</v>
      </c>
      <c r="C109">
        <v>64413476</v>
      </c>
    </row>
    <row r="110" spans="1:3" x14ac:dyDescent="0.25">
      <c r="A110" t="s">
        <v>291</v>
      </c>
      <c r="B110" s="1">
        <v>10076840135551</v>
      </c>
      <c r="C110">
        <v>64413477</v>
      </c>
    </row>
    <row r="111" spans="1:3" x14ac:dyDescent="0.25">
      <c r="A111" t="s">
        <v>191</v>
      </c>
      <c r="B111" s="1">
        <v>10076840200273</v>
      </c>
      <c r="C111">
        <v>64413478</v>
      </c>
    </row>
    <row r="112" spans="1:3" x14ac:dyDescent="0.25">
      <c r="A112" t="s">
        <v>121</v>
      </c>
      <c r="B112" s="1">
        <v>10077567003635</v>
      </c>
      <c r="C112">
        <v>64771676</v>
      </c>
    </row>
    <row r="113" spans="1:3" x14ac:dyDescent="0.25">
      <c r="A113" t="s">
        <v>193</v>
      </c>
      <c r="B113" s="1">
        <v>10077567003659</v>
      </c>
      <c r="C113">
        <v>64771677</v>
      </c>
    </row>
    <row r="114" spans="1:3" x14ac:dyDescent="0.25">
      <c r="A114" t="s">
        <v>218</v>
      </c>
      <c r="B114" s="1">
        <v>10077567003192</v>
      </c>
      <c r="C114">
        <v>64775327</v>
      </c>
    </row>
    <row r="115" spans="1:3" x14ac:dyDescent="0.25">
      <c r="A115" t="s">
        <v>631</v>
      </c>
      <c r="B115" s="1">
        <v>10077567274424</v>
      </c>
      <c r="C115">
        <v>64776952</v>
      </c>
    </row>
    <row r="116" spans="1:3" x14ac:dyDescent="0.25">
      <c r="A116" t="s">
        <v>164</v>
      </c>
      <c r="B116" s="1">
        <v>10077567001570</v>
      </c>
      <c r="C116">
        <v>64776954</v>
      </c>
    </row>
    <row r="117" spans="1:3" x14ac:dyDescent="0.25">
      <c r="A117" t="s">
        <v>128</v>
      </c>
      <c r="B117" s="1">
        <v>10077567001549</v>
      </c>
      <c r="C117">
        <v>64776958</v>
      </c>
    </row>
    <row r="118" spans="1:3" x14ac:dyDescent="0.25">
      <c r="A118" t="s">
        <v>339</v>
      </c>
      <c r="B118" s="1">
        <v>10077567003505</v>
      </c>
      <c r="C118">
        <v>64779835</v>
      </c>
    </row>
    <row r="119" spans="1:3" x14ac:dyDescent="0.25">
      <c r="A119" t="s">
        <v>632</v>
      </c>
      <c r="B119" s="1">
        <v>10077567004175</v>
      </c>
      <c r="C119">
        <v>64780901</v>
      </c>
    </row>
    <row r="120" spans="1:3" x14ac:dyDescent="0.25">
      <c r="A120" t="s">
        <v>633</v>
      </c>
      <c r="B120" s="1">
        <v>10077567004229</v>
      </c>
      <c r="C120">
        <v>64782365</v>
      </c>
    </row>
    <row r="121" spans="1:3" x14ac:dyDescent="0.25">
      <c r="A121" t="s">
        <v>634</v>
      </c>
      <c r="B121" s="1">
        <v>10041000576239</v>
      </c>
      <c r="C121">
        <v>64786654</v>
      </c>
    </row>
    <row r="122" spans="1:3" x14ac:dyDescent="0.25">
      <c r="A122" t="s">
        <v>635</v>
      </c>
      <c r="B122" s="1">
        <v>10041000576628</v>
      </c>
      <c r="C122">
        <v>64786666</v>
      </c>
    </row>
    <row r="123" spans="1:3" x14ac:dyDescent="0.25">
      <c r="A123" t="s">
        <v>636</v>
      </c>
      <c r="B123" s="1">
        <v>10041000054157</v>
      </c>
      <c r="C123">
        <v>64789261</v>
      </c>
    </row>
    <row r="124" spans="1:3" x14ac:dyDescent="0.25">
      <c r="A124" t="s">
        <v>637</v>
      </c>
      <c r="B124" s="1">
        <v>10077567028744</v>
      </c>
      <c r="C124">
        <v>64789262</v>
      </c>
    </row>
    <row r="125" spans="1:3" x14ac:dyDescent="0.25">
      <c r="A125" t="s">
        <v>240</v>
      </c>
      <c r="B125" s="1">
        <v>10077567004236</v>
      </c>
      <c r="C125">
        <v>64795394</v>
      </c>
    </row>
    <row r="126" spans="1:3" x14ac:dyDescent="0.25">
      <c r="A126" t="s">
        <v>451</v>
      </c>
      <c r="B126" s="1">
        <v>10076840004420</v>
      </c>
      <c r="C126">
        <v>64799252</v>
      </c>
    </row>
    <row r="127" spans="1:3" x14ac:dyDescent="0.25">
      <c r="A127" t="s">
        <v>454</v>
      </c>
      <c r="B127" s="1">
        <v>10076840004437</v>
      </c>
      <c r="C127">
        <v>64799253</v>
      </c>
    </row>
    <row r="128" spans="1:3" x14ac:dyDescent="0.25">
      <c r="A128" t="s">
        <v>442</v>
      </c>
      <c r="B128" s="1">
        <v>10076840004444</v>
      </c>
      <c r="C128">
        <v>64799254</v>
      </c>
    </row>
    <row r="129" spans="1:3" x14ac:dyDescent="0.25">
      <c r="A129" t="s">
        <v>638</v>
      </c>
      <c r="B129" s="1">
        <v>10076840004451</v>
      </c>
      <c r="C129">
        <v>64801569</v>
      </c>
    </row>
    <row r="130" spans="1:3" x14ac:dyDescent="0.25">
      <c r="A130" t="s">
        <v>639</v>
      </c>
      <c r="B130" s="1">
        <v>10076840004260</v>
      </c>
      <c r="C130">
        <v>64804361</v>
      </c>
    </row>
    <row r="131" spans="1:3" x14ac:dyDescent="0.25">
      <c r="A131" t="s">
        <v>320</v>
      </c>
      <c r="B131" s="1">
        <v>10076840003249</v>
      </c>
      <c r="C131">
        <v>64804365</v>
      </c>
    </row>
    <row r="132" spans="1:3" x14ac:dyDescent="0.25">
      <c r="A132" t="s">
        <v>348</v>
      </c>
      <c r="B132" s="1">
        <v>10076840003256</v>
      </c>
      <c r="C132">
        <v>64806251</v>
      </c>
    </row>
    <row r="133" spans="1:3" x14ac:dyDescent="0.25">
      <c r="A133" t="s">
        <v>453</v>
      </c>
      <c r="B133" s="1">
        <v>10076840004253</v>
      </c>
      <c r="C133">
        <v>64806254</v>
      </c>
    </row>
    <row r="134" spans="1:3" x14ac:dyDescent="0.25">
      <c r="A134" t="s">
        <v>640</v>
      </c>
      <c r="B134" s="1">
        <v>10076840036742</v>
      </c>
      <c r="C134">
        <v>64810474</v>
      </c>
    </row>
    <row r="135" spans="1:3" x14ac:dyDescent="0.25">
      <c r="A135" t="s">
        <v>147</v>
      </c>
      <c r="B135" s="1">
        <v>10077567002942</v>
      </c>
      <c r="C135">
        <v>64825255</v>
      </c>
    </row>
    <row r="136" spans="1:3" x14ac:dyDescent="0.25">
      <c r="A136" t="s">
        <v>179</v>
      </c>
      <c r="B136" s="1">
        <v>10077567003826</v>
      </c>
      <c r="C136">
        <v>64830947</v>
      </c>
    </row>
    <row r="137" spans="1:3" x14ac:dyDescent="0.25">
      <c r="A137" t="s">
        <v>641</v>
      </c>
      <c r="B137" s="1">
        <v>10077567001211</v>
      </c>
      <c r="C137">
        <v>64833353</v>
      </c>
    </row>
    <row r="138" spans="1:3" x14ac:dyDescent="0.25">
      <c r="A138" t="s">
        <v>642</v>
      </c>
      <c r="B138" s="1">
        <v>10058779144323</v>
      </c>
      <c r="C138">
        <v>64849454</v>
      </c>
    </row>
    <row r="139" spans="1:3" x14ac:dyDescent="0.25">
      <c r="A139" t="s">
        <v>414</v>
      </c>
      <c r="B139" s="1">
        <v>10077567002485</v>
      </c>
      <c r="C139">
        <v>64854330</v>
      </c>
    </row>
    <row r="140" spans="1:3" x14ac:dyDescent="0.25">
      <c r="A140" t="s">
        <v>533</v>
      </c>
      <c r="B140" s="1">
        <v>10810125610841</v>
      </c>
      <c r="C140">
        <v>64865906</v>
      </c>
    </row>
    <row r="141" spans="1:3" x14ac:dyDescent="0.25">
      <c r="A141" t="s">
        <v>535</v>
      </c>
      <c r="B141" s="1">
        <v>10810125611121</v>
      </c>
      <c r="C141">
        <v>64865948</v>
      </c>
    </row>
    <row r="142" spans="1:3" x14ac:dyDescent="0.25">
      <c r="A142" t="s">
        <v>534</v>
      </c>
      <c r="B142" s="1">
        <v>10810125610872</v>
      </c>
      <c r="C142">
        <v>64865961</v>
      </c>
    </row>
    <row r="143" spans="1:3" x14ac:dyDescent="0.25">
      <c r="A143" t="s">
        <v>536</v>
      </c>
      <c r="B143" s="1">
        <v>10810125611381</v>
      </c>
      <c r="C143">
        <v>64865964</v>
      </c>
    </row>
    <row r="144" spans="1:3" x14ac:dyDescent="0.25">
      <c r="A144" t="s">
        <v>643</v>
      </c>
      <c r="B144" s="1">
        <v>10075856078708</v>
      </c>
      <c r="C144">
        <v>64874631</v>
      </c>
    </row>
    <row r="145" spans="1:3" x14ac:dyDescent="0.25">
      <c r="A145" t="s">
        <v>644</v>
      </c>
      <c r="B145" s="1">
        <v>10075856055396</v>
      </c>
      <c r="C145">
        <v>64874633</v>
      </c>
    </row>
    <row r="146" spans="1:3" x14ac:dyDescent="0.25">
      <c r="A146" t="s">
        <v>645</v>
      </c>
      <c r="B146" s="1">
        <v>10075856000891</v>
      </c>
      <c r="C146">
        <v>64874636</v>
      </c>
    </row>
    <row r="147" spans="1:3" x14ac:dyDescent="0.25">
      <c r="A147" t="s">
        <v>646</v>
      </c>
      <c r="B147" s="1">
        <v>10075856728719</v>
      </c>
      <c r="C147">
        <v>64875812</v>
      </c>
    </row>
    <row r="148" spans="1:3" x14ac:dyDescent="0.25">
      <c r="A148" t="s">
        <v>647</v>
      </c>
      <c r="B148" s="1">
        <v>10076840036742</v>
      </c>
      <c r="C148">
        <v>64880415</v>
      </c>
    </row>
    <row r="149" spans="1:3" x14ac:dyDescent="0.25">
      <c r="A149" t="s">
        <v>568</v>
      </c>
      <c r="B149" s="1">
        <v>10077567004403</v>
      </c>
      <c r="C149">
        <v>64898310</v>
      </c>
    </row>
    <row r="150" spans="1:3" x14ac:dyDescent="0.25">
      <c r="A150" t="s">
        <v>648</v>
      </c>
      <c r="B150" s="1">
        <v>10077567369878</v>
      </c>
      <c r="C150">
        <v>64903296</v>
      </c>
    </row>
    <row r="151" spans="1:3" x14ac:dyDescent="0.25">
      <c r="A151" t="s">
        <v>438</v>
      </c>
      <c r="B151" s="1">
        <v>10076840830005</v>
      </c>
      <c r="C151">
        <v>64924302</v>
      </c>
    </row>
    <row r="152" spans="1:3" x14ac:dyDescent="0.25">
      <c r="A152" t="s">
        <v>594</v>
      </c>
      <c r="B152" s="1">
        <v>10850001974681</v>
      </c>
      <c r="C152">
        <v>64955558</v>
      </c>
    </row>
    <row r="153" spans="1:3" x14ac:dyDescent="0.25">
      <c r="A153" t="s">
        <v>649</v>
      </c>
      <c r="B153" s="1">
        <v>10850001974674</v>
      </c>
      <c r="C153">
        <v>64955559</v>
      </c>
    </row>
    <row r="154" spans="1:3" x14ac:dyDescent="0.25">
      <c r="A154" t="s">
        <v>282</v>
      </c>
      <c r="B154" s="1">
        <v>10850001974780</v>
      </c>
      <c r="C154">
        <v>64955561</v>
      </c>
    </row>
    <row r="155" spans="1:3" x14ac:dyDescent="0.25">
      <c r="A155" t="s">
        <v>357</v>
      </c>
      <c r="B155" s="1">
        <v>10851035003644</v>
      </c>
      <c r="C155">
        <v>64955741</v>
      </c>
    </row>
    <row r="156" spans="1:3" x14ac:dyDescent="0.25">
      <c r="A156" t="s">
        <v>321</v>
      </c>
      <c r="B156" s="1">
        <v>10851035003620</v>
      </c>
      <c r="C156">
        <v>64955743</v>
      </c>
    </row>
    <row r="157" spans="1:3" x14ac:dyDescent="0.25">
      <c r="A157" t="s">
        <v>558</v>
      </c>
      <c r="B157" s="1">
        <v>10077567004427</v>
      </c>
      <c r="C157">
        <v>64956417</v>
      </c>
    </row>
    <row r="158" spans="1:3" x14ac:dyDescent="0.25">
      <c r="A158" t="s">
        <v>553</v>
      </c>
      <c r="B158" s="1">
        <v>10850001974018</v>
      </c>
      <c r="C158">
        <v>64957257</v>
      </c>
    </row>
    <row r="159" spans="1:3" x14ac:dyDescent="0.25">
      <c r="A159" t="s">
        <v>168</v>
      </c>
      <c r="B159" s="1">
        <v>10851035003248</v>
      </c>
      <c r="C159">
        <v>64958122</v>
      </c>
    </row>
    <row r="160" spans="1:3" x14ac:dyDescent="0.25">
      <c r="A160" t="s">
        <v>157</v>
      </c>
      <c r="B160" s="1">
        <v>10851035003637</v>
      </c>
      <c r="C160">
        <v>64958123</v>
      </c>
    </row>
    <row r="161" spans="1:3" x14ac:dyDescent="0.25">
      <c r="A161" t="s">
        <v>239</v>
      </c>
      <c r="B161" s="1">
        <v>10851035003446</v>
      </c>
      <c r="C161">
        <v>64958124</v>
      </c>
    </row>
    <row r="162" spans="1:3" x14ac:dyDescent="0.25">
      <c r="A162" t="s">
        <v>190</v>
      </c>
      <c r="B162" s="1">
        <v>10851035003224</v>
      </c>
      <c r="C162">
        <v>64958125</v>
      </c>
    </row>
    <row r="163" spans="1:3" x14ac:dyDescent="0.25">
      <c r="A163" t="s">
        <v>224</v>
      </c>
      <c r="B163" s="1">
        <v>10851035003569</v>
      </c>
      <c r="C163">
        <v>64958126</v>
      </c>
    </row>
    <row r="164" spans="1:3" x14ac:dyDescent="0.25">
      <c r="A164" t="s">
        <v>163</v>
      </c>
      <c r="B164" s="1">
        <v>10851035003323</v>
      </c>
      <c r="C164">
        <v>64958127</v>
      </c>
    </row>
    <row r="165" spans="1:3" x14ac:dyDescent="0.25">
      <c r="A165" t="s">
        <v>134</v>
      </c>
      <c r="B165" s="1">
        <v>10851035003231</v>
      </c>
      <c r="C165">
        <v>64958128</v>
      </c>
    </row>
    <row r="166" spans="1:3" x14ac:dyDescent="0.25">
      <c r="A166" t="s">
        <v>141</v>
      </c>
      <c r="B166" s="1">
        <v>10851035003316</v>
      </c>
      <c r="C166">
        <v>64958129</v>
      </c>
    </row>
    <row r="167" spans="1:3" x14ac:dyDescent="0.25">
      <c r="A167" t="s">
        <v>650</v>
      </c>
      <c r="B167" s="1">
        <v>10850001974025</v>
      </c>
      <c r="C167">
        <v>64960651</v>
      </c>
    </row>
    <row r="168" spans="1:3" x14ac:dyDescent="0.25">
      <c r="A168" t="s">
        <v>563</v>
      </c>
      <c r="B168" s="1">
        <v>10850001974032</v>
      </c>
      <c r="C168">
        <v>64960652</v>
      </c>
    </row>
    <row r="169" spans="1:3" x14ac:dyDescent="0.25">
      <c r="A169" t="s">
        <v>651</v>
      </c>
      <c r="B169" s="1">
        <v>10077567000979</v>
      </c>
      <c r="C169">
        <v>64967299</v>
      </c>
    </row>
    <row r="170" spans="1:3" x14ac:dyDescent="0.25">
      <c r="A170" t="s">
        <v>652</v>
      </c>
      <c r="B170" s="1">
        <v>10077567008227</v>
      </c>
      <c r="C170">
        <v>64967300</v>
      </c>
    </row>
    <row r="171" spans="1:3" x14ac:dyDescent="0.25">
      <c r="A171" t="s">
        <v>653</v>
      </c>
      <c r="B171" s="1">
        <v>10058779144392</v>
      </c>
      <c r="C171">
        <v>64968812</v>
      </c>
    </row>
    <row r="172" spans="1:3" x14ac:dyDescent="0.25">
      <c r="A172" t="s">
        <v>654</v>
      </c>
      <c r="B172" s="1">
        <v>10058779144408</v>
      </c>
      <c r="C172">
        <v>64968813</v>
      </c>
    </row>
    <row r="173" spans="1:3" x14ac:dyDescent="0.25">
      <c r="A173" t="s">
        <v>655</v>
      </c>
      <c r="B173" s="1">
        <v>10058779144415</v>
      </c>
      <c r="C173">
        <v>64968834</v>
      </c>
    </row>
    <row r="174" spans="1:3" x14ac:dyDescent="0.25">
      <c r="A174" t="s">
        <v>656</v>
      </c>
      <c r="B174" s="1">
        <v>10840473400153</v>
      </c>
      <c r="C174">
        <v>64975613</v>
      </c>
    </row>
    <row r="175" spans="1:3" x14ac:dyDescent="0.25">
      <c r="A175" t="s">
        <v>657</v>
      </c>
      <c r="B175" s="1">
        <v>10840473400177</v>
      </c>
      <c r="C175">
        <v>64975614</v>
      </c>
    </row>
    <row r="176" spans="1:3" x14ac:dyDescent="0.25">
      <c r="A176" t="s">
        <v>658</v>
      </c>
      <c r="B176" s="1">
        <v>10840473400191</v>
      </c>
      <c r="C176">
        <v>64975616</v>
      </c>
    </row>
    <row r="177" spans="1:3" x14ac:dyDescent="0.25">
      <c r="A177" t="s">
        <v>275</v>
      </c>
      <c r="B177" s="1">
        <v>10850001974797</v>
      </c>
      <c r="C177">
        <v>64976837</v>
      </c>
    </row>
    <row r="178" spans="1:3" x14ac:dyDescent="0.25">
      <c r="A178" t="s">
        <v>271</v>
      </c>
      <c r="B178" s="1">
        <v>10850001974568</v>
      </c>
      <c r="C178">
        <v>64976846</v>
      </c>
    </row>
    <row r="179" spans="1:3" x14ac:dyDescent="0.25">
      <c r="A179" t="s">
        <v>151</v>
      </c>
      <c r="B179" s="1">
        <v>10850001974056</v>
      </c>
      <c r="C179">
        <v>64976847</v>
      </c>
    </row>
    <row r="180" spans="1:3" x14ac:dyDescent="0.25">
      <c r="A180" t="s">
        <v>222</v>
      </c>
      <c r="B180" s="1">
        <v>10850001974575</v>
      </c>
      <c r="C180">
        <v>64976848</v>
      </c>
    </row>
    <row r="181" spans="1:3" x14ac:dyDescent="0.25">
      <c r="A181" t="s">
        <v>371</v>
      </c>
      <c r="B181" s="1">
        <v>10850001974070</v>
      </c>
      <c r="C181">
        <v>64976849</v>
      </c>
    </row>
    <row r="182" spans="1:3" x14ac:dyDescent="0.25">
      <c r="A182" t="s">
        <v>314</v>
      </c>
      <c r="B182" s="1">
        <v>10850001974087</v>
      </c>
      <c r="C182">
        <v>64976850</v>
      </c>
    </row>
    <row r="183" spans="1:3" x14ac:dyDescent="0.25">
      <c r="A183" t="s">
        <v>178</v>
      </c>
      <c r="B183" s="1">
        <v>10850001974063</v>
      </c>
      <c r="C183">
        <v>64976851</v>
      </c>
    </row>
    <row r="184" spans="1:3" x14ac:dyDescent="0.25">
      <c r="A184" t="s">
        <v>552</v>
      </c>
      <c r="B184" s="1">
        <v>10840473400245</v>
      </c>
      <c r="C184">
        <v>64977494</v>
      </c>
    </row>
    <row r="185" spans="1:3" x14ac:dyDescent="0.25">
      <c r="A185" t="s">
        <v>540</v>
      </c>
      <c r="B185" s="1">
        <v>10840473400252</v>
      </c>
      <c r="C185">
        <v>64977526</v>
      </c>
    </row>
    <row r="186" spans="1:3" x14ac:dyDescent="0.25">
      <c r="A186" t="s">
        <v>542</v>
      </c>
      <c r="B186" s="1">
        <v>10840473400269</v>
      </c>
      <c r="C186">
        <v>64977528</v>
      </c>
    </row>
    <row r="187" spans="1:3" x14ac:dyDescent="0.25">
      <c r="A187" t="s">
        <v>543</v>
      </c>
      <c r="B187" s="1">
        <v>10840473400276</v>
      </c>
      <c r="C187">
        <v>64977529</v>
      </c>
    </row>
    <row r="188" spans="1:3" x14ac:dyDescent="0.25">
      <c r="A188" t="s">
        <v>541</v>
      </c>
      <c r="B188" s="1">
        <v>10840473400283</v>
      </c>
      <c r="C188">
        <v>64977530</v>
      </c>
    </row>
    <row r="189" spans="1:3" x14ac:dyDescent="0.25">
      <c r="A189" t="s">
        <v>554</v>
      </c>
      <c r="B189" s="1">
        <v>10840473400290</v>
      </c>
      <c r="C189">
        <v>64978550</v>
      </c>
    </row>
    <row r="190" spans="1:3" x14ac:dyDescent="0.25">
      <c r="A190" t="s">
        <v>556</v>
      </c>
      <c r="B190" s="1">
        <v>10077567004502</v>
      </c>
      <c r="C190">
        <v>64979407</v>
      </c>
    </row>
    <row r="191" spans="1:3" x14ac:dyDescent="0.25">
      <c r="A191" t="s">
        <v>147</v>
      </c>
      <c r="B191" s="1">
        <v>10077567002942</v>
      </c>
      <c r="C191">
        <v>64979410</v>
      </c>
    </row>
    <row r="192" spans="1:3" x14ac:dyDescent="0.25">
      <c r="A192" t="s">
        <v>559</v>
      </c>
      <c r="B192" s="1">
        <v>10077567004519</v>
      </c>
      <c r="C192">
        <v>64979444</v>
      </c>
    </row>
    <row r="193" spans="1:3" x14ac:dyDescent="0.25">
      <c r="A193" t="s">
        <v>560</v>
      </c>
      <c r="B193" s="1">
        <v>10076840004499</v>
      </c>
      <c r="C193">
        <v>64984152</v>
      </c>
    </row>
    <row r="194" spans="1:3" x14ac:dyDescent="0.25">
      <c r="A194" t="s">
        <v>561</v>
      </c>
      <c r="B194" s="1">
        <v>10076840004505</v>
      </c>
      <c r="C194">
        <v>64984153</v>
      </c>
    </row>
    <row r="195" spans="1:3" x14ac:dyDescent="0.25">
      <c r="A195" t="s">
        <v>562</v>
      </c>
      <c r="B195" s="1">
        <v>10076840004512</v>
      </c>
      <c r="C195">
        <v>64986251</v>
      </c>
    </row>
    <row r="196" spans="1:3" x14ac:dyDescent="0.25">
      <c r="A196" t="s">
        <v>544</v>
      </c>
      <c r="B196" s="1">
        <v>10076840004529</v>
      </c>
      <c r="C196">
        <v>64987232</v>
      </c>
    </row>
    <row r="197" spans="1:3" x14ac:dyDescent="0.25">
      <c r="A197" t="s">
        <v>545</v>
      </c>
      <c r="B197" s="1">
        <v>10076840004536</v>
      </c>
      <c r="C197">
        <v>64987233</v>
      </c>
    </row>
    <row r="198" spans="1:3" x14ac:dyDescent="0.25">
      <c r="A198" t="s">
        <v>546</v>
      </c>
      <c r="B198" s="1">
        <v>10076840004543</v>
      </c>
      <c r="C198">
        <v>64987234</v>
      </c>
    </row>
    <row r="199" spans="1:3" x14ac:dyDescent="0.25">
      <c r="A199" t="s">
        <v>659</v>
      </c>
      <c r="B199" s="1">
        <v>10076840004567</v>
      </c>
      <c r="C199">
        <v>64987238</v>
      </c>
    </row>
    <row r="200" spans="1:3" x14ac:dyDescent="0.25">
      <c r="A200" t="s">
        <v>548</v>
      </c>
      <c r="B200" s="1">
        <v>10076840004574</v>
      </c>
      <c r="C200">
        <v>64988053</v>
      </c>
    </row>
    <row r="201" spans="1:3" x14ac:dyDescent="0.25">
      <c r="A201" t="s">
        <v>547</v>
      </c>
      <c r="B201" s="1">
        <v>10076840004581</v>
      </c>
      <c r="C201">
        <v>64988054</v>
      </c>
    </row>
    <row r="202" spans="1:3" x14ac:dyDescent="0.25">
      <c r="A202" t="s">
        <v>660</v>
      </c>
      <c r="B202" s="1">
        <v>10077567349801</v>
      </c>
      <c r="C202">
        <v>64988055</v>
      </c>
    </row>
    <row r="203" spans="1:3" x14ac:dyDescent="0.25">
      <c r="A203" t="s">
        <v>144</v>
      </c>
      <c r="B203" s="1">
        <v>10077567254402</v>
      </c>
      <c r="C203">
        <v>64988056</v>
      </c>
    </row>
    <row r="204" spans="1:3" x14ac:dyDescent="0.25">
      <c r="A204" t="s">
        <v>661</v>
      </c>
      <c r="B204" s="1">
        <v>10077567349801</v>
      </c>
      <c r="C204">
        <v>64988057</v>
      </c>
    </row>
    <row r="205" spans="1:3" x14ac:dyDescent="0.25">
      <c r="A205" t="s">
        <v>662</v>
      </c>
      <c r="B205" s="1">
        <v>8711327616530</v>
      </c>
      <c r="C205">
        <v>64988927</v>
      </c>
    </row>
    <row r="206" spans="1:3" x14ac:dyDescent="0.25">
      <c r="A206" t="s">
        <v>663</v>
      </c>
      <c r="B206" s="1">
        <v>10077567603224</v>
      </c>
      <c r="C206">
        <v>64989107</v>
      </c>
    </row>
    <row r="207" spans="1:3" x14ac:dyDescent="0.25">
      <c r="A207" t="s">
        <v>664</v>
      </c>
      <c r="B207" s="1">
        <v>10077567603002</v>
      </c>
      <c r="C207">
        <v>64989108</v>
      </c>
    </row>
    <row r="208" spans="1:3" x14ac:dyDescent="0.25">
      <c r="A208" t="s">
        <v>665</v>
      </c>
      <c r="B208" s="1">
        <v>10077567603002</v>
      </c>
      <c r="C208">
        <v>64989109</v>
      </c>
    </row>
    <row r="209" spans="1:3" x14ac:dyDescent="0.25">
      <c r="A209" t="s">
        <v>568</v>
      </c>
      <c r="B209" s="1">
        <v>10077567274738</v>
      </c>
      <c r="C209">
        <v>64997056</v>
      </c>
    </row>
    <row r="210" spans="1:3" x14ac:dyDescent="0.25">
      <c r="A210" t="s">
        <v>277</v>
      </c>
      <c r="B210" s="1">
        <v>10077567275063</v>
      </c>
      <c r="C210">
        <v>64997057</v>
      </c>
    </row>
    <row r="211" spans="1:3" x14ac:dyDescent="0.25">
      <c r="A211" t="s">
        <v>666</v>
      </c>
      <c r="B211" s="1">
        <v>10077567275056</v>
      </c>
      <c r="C211">
        <v>64997058</v>
      </c>
    </row>
    <row r="212" spans="1:3" x14ac:dyDescent="0.25">
      <c r="A212" t="s">
        <v>537</v>
      </c>
      <c r="B212" s="1">
        <v>10076840004604</v>
      </c>
      <c r="C212">
        <v>64997059</v>
      </c>
    </row>
    <row r="213" spans="1:3" x14ac:dyDescent="0.25">
      <c r="A213" t="s">
        <v>571</v>
      </c>
      <c r="B213" s="1">
        <v>10840473400368</v>
      </c>
      <c r="C213">
        <v>64999042</v>
      </c>
    </row>
    <row r="214" spans="1:3" x14ac:dyDescent="0.25">
      <c r="A214" t="s">
        <v>572</v>
      </c>
      <c r="B214" s="1">
        <v>10840473400375</v>
      </c>
      <c r="C214">
        <v>64999073</v>
      </c>
    </row>
    <row r="215" spans="1:3" x14ac:dyDescent="0.25">
      <c r="A215" t="s">
        <v>557</v>
      </c>
      <c r="B215" s="1">
        <v>10077567004564</v>
      </c>
      <c r="C215">
        <v>65089667</v>
      </c>
    </row>
    <row r="216" spans="1:3" x14ac:dyDescent="0.25">
      <c r="A216" t="s">
        <v>157</v>
      </c>
      <c r="B216" s="1">
        <v>10851035003637</v>
      </c>
      <c r="C216">
        <v>65218505</v>
      </c>
    </row>
    <row r="217" spans="1:3" x14ac:dyDescent="0.25">
      <c r="A217" t="s">
        <v>667</v>
      </c>
      <c r="B217" s="1">
        <v>10058779144545</v>
      </c>
      <c r="C217">
        <v>65242605</v>
      </c>
    </row>
    <row r="218" spans="1:3" x14ac:dyDescent="0.25">
      <c r="A218" t="s">
        <v>668</v>
      </c>
      <c r="B218" s="1">
        <v>10058779144552</v>
      </c>
      <c r="C218">
        <v>65242606</v>
      </c>
    </row>
    <row r="219" spans="1:3" x14ac:dyDescent="0.25">
      <c r="A219" t="s">
        <v>669</v>
      </c>
      <c r="B219" s="1">
        <v>10058779144576</v>
      </c>
      <c r="C219">
        <v>65279190</v>
      </c>
    </row>
    <row r="220" spans="1:3" x14ac:dyDescent="0.25">
      <c r="A220" t="s">
        <v>564</v>
      </c>
      <c r="B220" s="1">
        <v>10186852001871</v>
      </c>
      <c r="C220">
        <v>65431089</v>
      </c>
    </row>
    <row r="221" spans="1:3" x14ac:dyDescent="0.25">
      <c r="A221" t="s">
        <v>565</v>
      </c>
      <c r="B221" s="1">
        <v>10186852001888</v>
      </c>
      <c r="C221">
        <v>65431090</v>
      </c>
    </row>
    <row r="222" spans="1:3" x14ac:dyDescent="0.25">
      <c r="A222" t="s">
        <v>538</v>
      </c>
      <c r="B222" s="1">
        <v>10076840004635</v>
      </c>
      <c r="C222">
        <v>65451950</v>
      </c>
    </row>
    <row r="223" spans="1:3" x14ac:dyDescent="0.25">
      <c r="A223" t="s">
        <v>670</v>
      </c>
      <c r="B223" s="1">
        <v>10076840104021</v>
      </c>
      <c r="C223">
        <v>67278370</v>
      </c>
    </row>
    <row r="224" spans="1:3" x14ac:dyDescent="0.25">
      <c r="A224" t="s">
        <v>182</v>
      </c>
      <c r="B224" s="1">
        <v>10076840100818</v>
      </c>
      <c r="C224">
        <v>67430513</v>
      </c>
    </row>
    <row r="225" spans="1:3" x14ac:dyDescent="0.25">
      <c r="A225" t="s">
        <v>671</v>
      </c>
      <c r="B225" s="1">
        <v>10076840100986</v>
      </c>
      <c r="C225">
        <v>67473912</v>
      </c>
    </row>
    <row r="226" spans="1:3" x14ac:dyDescent="0.25">
      <c r="A226" t="s">
        <v>672</v>
      </c>
      <c r="B226" s="1">
        <v>10076840473202</v>
      </c>
      <c r="C226">
        <v>67473913</v>
      </c>
    </row>
    <row r="227" spans="1:3" x14ac:dyDescent="0.25">
      <c r="A227" t="s">
        <v>673</v>
      </c>
      <c r="B227" s="1">
        <v>10076840473714</v>
      </c>
      <c r="C227">
        <v>67546032</v>
      </c>
    </row>
    <row r="228" spans="1:3" x14ac:dyDescent="0.25">
      <c r="A228" t="s">
        <v>258</v>
      </c>
      <c r="B228" s="1">
        <v>10076840001771</v>
      </c>
      <c r="C228">
        <v>67546042</v>
      </c>
    </row>
    <row r="229" spans="1:3" x14ac:dyDescent="0.25">
      <c r="A229" t="s">
        <v>674</v>
      </c>
      <c r="B229" s="1">
        <v>10076840100771</v>
      </c>
      <c r="C229">
        <v>67596354</v>
      </c>
    </row>
    <row r="230" spans="1:3" x14ac:dyDescent="0.25">
      <c r="A230" t="s">
        <v>202</v>
      </c>
      <c r="B230" s="1">
        <v>10076840002365</v>
      </c>
      <c r="C230">
        <v>67789314</v>
      </c>
    </row>
    <row r="231" spans="1:3" x14ac:dyDescent="0.25">
      <c r="A231" t="s">
        <v>140</v>
      </c>
      <c r="B231" s="1">
        <v>10076840076571</v>
      </c>
      <c r="C231">
        <v>67794167</v>
      </c>
    </row>
    <row r="232" spans="1:3" x14ac:dyDescent="0.25">
      <c r="A232" t="s">
        <v>399</v>
      </c>
      <c r="B232" s="1">
        <v>10076840001542</v>
      </c>
      <c r="C232">
        <v>67794168</v>
      </c>
    </row>
    <row r="233" spans="1:3" x14ac:dyDescent="0.25">
      <c r="A233" t="s">
        <v>675</v>
      </c>
      <c r="B233" s="1">
        <v>10076840485113</v>
      </c>
      <c r="C233">
        <v>67794169</v>
      </c>
    </row>
    <row r="234" spans="1:3" x14ac:dyDescent="0.25">
      <c r="A234" t="s">
        <v>380</v>
      </c>
      <c r="B234" s="1">
        <v>10076840161024</v>
      </c>
      <c r="C234">
        <v>67794170</v>
      </c>
    </row>
    <row r="235" spans="1:3" x14ac:dyDescent="0.25">
      <c r="A235" t="s">
        <v>676</v>
      </c>
      <c r="B235" s="1">
        <v>10076840551962</v>
      </c>
      <c r="C235">
        <v>67803006</v>
      </c>
    </row>
    <row r="236" spans="1:3" x14ac:dyDescent="0.25">
      <c r="A236" t="s">
        <v>434</v>
      </c>
      <c r="B236" s="1">
        <v>10076840485120</v>
      </c>
      <c r="C236">
        <v>67825196</v>
      </c>
    </row>
    <row r="237" spans="1:3" x14ac:dyDescent="0.25">
      <c r="A237" t="s">
        <v>440</v>
      </c>
      <c r="B237" s="1">
        <v>10076840832450</v>
      </c>
      <c r="C237">
        <v>67825197</v>
      </c>
    </row>
    <row r="238" spans="1:3" x14ac:dyDescent="0.25">
      <c r="A238" t="s">
        <v>426</v>
      </c>
      <c r="B238" s="1">
        <v>10076840085764</v>
      </c>
      <c r="C238">
        <v>67825198</v>
      </c>
    </row>
    <row r="239" spans="1:3" x14ac:dyDescent="0.25">
      <c r="A239" t="s">
        <v>677</v>
      </c>
      <c r="B239" s="1">
        <v>10076840100351</v>
      </c>
      <c r="C239">
        <v>67826412</v>
      </c>
    </row>
    <row r="240" spans="1:3" x14ac:dyDescent="0.25">
      <c r="A240" t="s">
        <v>376</v>
      </c>
      <c r="B240" s="1">
        <v>10076840002495</v>
      </c>
      <c r="C240">
        <v>67867261</v>
      </c>
    </row>
    <row r="241" spans="1:3" x14ac:dyDescent="0.25">
      <c r="A241" t="s">
        <v>261</v>
      </c>
      <c r="B241" s="1">
        <v>10076840000712</v>
      </c>
      <c r="C241">
        <v>67881628</v>
      </c>
    </row>
    <row r="242" spans="1:3" x14ac:dyDescent="0.25">
      <c r="A242" t="s">
        <v>154</v>
      </c>
      <c r="B242" s="1">
        <v>10076840529879</v>
      </c>
      <c r="C242">
        <v>67881629</v>
      </c>
    </row>
    <row r="243" spans="1:3" x14ac:dyDescent="0.25">
      <c r="A243" t="s">
        <v>198</v>
      </c>
      <c r="B243" s="1">
        <v>10076840002549</v>
      </c>
      <c r="C243">
        <v>67904289</v>
      </c>
    </row>
    <row r="244" spans="1:3" x14ac:dyDescent="0.25">
      <c r="A244" t="s">
        <v>678</v>
      </c>
      <c r="B244" s="1">
        <v>10076840002600</v>
      </c>
      <c r="C244">
        <v>67916890</v>
      </c>
    </row>
    <row r="245" spans="1:3" x14ac:dyDescent="0.25">
      <c r="A245" t="s">
        <v>398</v>
      </c>
      <c r="B245" s="1">
        <v>10076840002761</v>
      </c>
      <c r="C245">
        <v>67995090</v>
      </c>
    </row>
    <row r="246" spans="1:3" x14ac:dyDescent="0.25">
      <c r="A246" t="s">
        <v>362</v>
      </c>
      <c r="B246" s="1">
        <v>10076840002532</v>
      </c>
      <c r="C246">
        <v>68264519</v>
      </c>
    </row>
    <row r="247" spans="1:3" x14ac:dyDescent="0.25">
      <c r="A247" t="s">
        <v>161</v>
      </c>
      <c r="B247" s="1">
        <v>10075856024156</v>
      </c>
      <c r="C247">
        <v>68300738</v>
      </c>
    </row>
    <row r="248" spans="1:3" x14ac:dyDescent="0.25">
      <c r="A248" t="s">
        <v>427</v>
      </c>
      <c r="B248" s="1">
        <v>10076840002983</v>
      </c>
      <c r="C248">
        <v>68354578</v>
      </c>
    </row>
    <row r="249" spans="1:3" x14ac:dyDescent="0.25">
      <c r="A249" t="s">
        <v>236</v>
      </c>
      <c r="B249" s="1">
        <v>10076840003034</v>
      </c>
      <c r="C249">
        <v>68354586</v>
      </c>
    </row>
    <row r="250" spans="1:3" x14ac:dyDescent="0.25">
      <c r="A250" t="s">
        <v>313</v>
      </c>
      <c r="B250" s="1">
        <v>10076840003041</v>
      </c>
      <c r="C250">
        <v>68354587</v>
      </c>
    </row>
    <row r="251" spans="1:3" x14ac:dyDescent="0.25">
      <c r="A251" t="s">
        <v>200</v>
      </c>
      <c r="B251" s="1">
        <v>10076840003058</v>
      </c>
      <c r="C251">
        <v>68354588</v>
      </c>
    </row>
    <row r="252" spans="1:3" x14ac:dyDescent="0.25">
      <c r="A252" t="s">
        <v>312</v>
      </c>
      <c r="B252" s="1">
        <v>10076840003065</v>
      </c>
      <c r="C252">
        <v>68354589</v>
      </c>
    </row>
    <row r="253" spans="1:3" x14ac:dyDescent="0.25">
      <c r="A253" t="s">
        <v>292</v>
      </c>
      <c r="B253" s="1">
        <v>10076840003072</v>
      </c>
      <c r="C253">
        <v>68354590</v>
      </c>
    </row>
    <row r="254" spans="1:3" x14ac:dyDescent="0.25">
      <c r="A254" t="s">
        <v>331</v>
      </c>
      <c r="B254" s="1">
        <v>10077567193299</v>
      </c>
      <c r="C254">
        <v>68410353</v>
      </c>
    </row>
    <row r="255" spans="1:3" x14ac:dyDescent="0.25">
      <c r="A255" t="s">
        <v>679</v>
      </c>
      <c r="B255" s="1">
        <v>10077567158922</v>
      </c>
      <c r="C255">
        <v>68426523</v>
      </c>
    </row>
    <row r="256" spans="1:3" x14ac:dyDescent="0.25">
      <c r="A256" t="s">
        <v>432</v>
      </c>
      <c r="B256" s="1">
        <v>10076840003300</v>
      </c>
      <c r="C256">
        <v>68499787</v>
      </c>
    </row>
    <row r="257" spans="1:3" x14ac:dyDescent="0.25">
      <c r="A257" t="s">
        <v>147</v>
      </c>
      <c r="B257" s="1">
        <v>10077567002942</v>
      </c>
      <c r="C257">
        <v>68521425</v>
      </c>
    </row>
    <row r="258" spans="1:3" x14ac:dyDescent="0.25">
      <c r="A258" t="s">
        <v>568</v>
      </c>
      <c r="B258" s="1">
        <v>10077567274738</v>
      </c>
      <c r="C258">
        <v>68527303</v>
      </c>
    </row>
    <row r="259" spans="1:3" x14ac:dyDescent="0.25">
      <c r="A259" t="s">
        <v>666</v>
      </c>
      <c r="B259" s="1">
        <v>10077567275056</v>
      </c>
      <c r="C259">
        <v>68626039</v>
      </c>
    </row>
    <row r="260" spans="1:3" x14ac:dyDescent="0.25">
      <c r="A260" t="s">
        <v>680</v>
      </c>
      <c r="B260" s="1">
        <v>10076840003454</v>
      </c>
      <c r="C260">
        <v>68638136</v>
      </c>
    </row>
    <row r="261" spans="1:3" x14ac:dyDescent="0.25">
      <c r="A261" t="s">
        <v>681</v>
      </c>
      <c r="B261" s="1">
        <v>10076840003461</v>
      </c>
      <c r="C261">
        <v>68638140</v>
      </c>
    </row>
    <row r="262" spans="1:3" x14ac:dyDescent="0.25">
      <c r="A262" t="s">
        <v>682</v>
      </c>
      <c r="B262" s="1">
        <v>10076840003485</v>
      </c>
      <c r="C262">
        <v>68638142</v>
      </c>
    </row>
    <row r="263" spans="1:3" x14ac:dyDescent="0.25">
      <c r="A263" t="s">
        <v>166</v>
      </c>
      <c r="B263" s="1">
        <v>10076840003546</v>
      </c>
      <c r="C263">
        <v>68649095</v>
      </c>
    </row>
    <row r="264" spans="1:3" x14ac:dyDescent="0.25">
      <c r="A264" t="s">
        <v>683</v>
      </c>
      <c r="B264" s="1">
        <v>10076840003553</v>
      </c>
      <c r="C264">
        <v>68649096</v>
      </c>
    </row>
    <row r="265" spans="1:3" x14ac:dyDescent="0.25">
      <c r="A265" t="s">
        <v>287</v>
      </c>
      <c r="B265" s="1">
        <v>10076840003560</v>
      </c>
      <c r="C265">
        <v>68649097</v>
      </c>
    </row>
    <row r="266" spans="1:3" x14ac:dyDescent="0.25">
      <c r="A266" t="s">
        <v>402</v>
      </c>
      <c r="B266" s="1">
        <v>10076840003584</v>
      </c>
      <c r="C266">
        <v>68654218</v>
      </c>
    </row>
    <row r="267" spans="1:3" x14ac:dyDescent="0.25">
      <c r="A267" t="s">
        <v>384</v>
      </c>
      <c r="B267" s="1">
        <v>10076840003591</v>
      </c>
      <c r="C267">
        <v>68654232</v>
      </c>
    </row>
    <row r="268" spans="1:3" x14ac:dyDescent="0.25">
      <c r="A268" t="s">
        <v>378</v>
      </c>
      <c r="B268" s="1">
        <v>10076840003614</v>
      </c>
      <c r="C268">
        <v>68654238</v>
      </c>
    </row>
    <row r="269" spans="1:3" x14ac:dyDescent="0.25">
      <c r="A269" t="s">
        <v>684</v>
      </c>
      <c r="B269" s="1">
        <v>10075856001102</v>
      </c>
      <c r="C269">
        <v>68689251</v>
      </c>
    </row>
    <row r="270" spans="1:3" x14ac:dyDescent="0.25">
      <c r="A270" t="s">
        <v>635</v>
      </c>
      <c r="B270" s="1">
        <v>10041000576628</v>
      </c>
      <c r="C270">
        <v>68709181</v>
      </c>
    </row>
    <row r="271" spans="1:3" x14ac:dyDescent="0.25">
      <c r="A271" t="s">
        <v>685</v>
      </c>
      <c r="B271" s="1">
        <v>10075856011200</v>
      </c>
      <c r="C271">
        <v>68709233</v>
      </c>
    </row>
    <row r="272" spans="1:3" x14ac:dyDescent="0.25">
      <c r="A272" t="s">
        <v>686</v>
      </c>
      <c r="B272" s="1">
        <v>10075856001300</v>
      </c>
      <c r="C272">
        <v>68709237</v>
      </c>
    </row>
    <row r="273" spans="1:3" x14ac:dyDescent="0.25">
      <c r="A273" t="s">
        <v>687</v>
      </c>
      <c r="B273" s="1">
        <v>10075856012214</v>
      </c>
      <c r="C273">
        <v>68710277</v>
      </c>
    </row>
    <row r="274" spans="1:3" x14ac:dyDescent="0.25">
      <c r="A274" t="s">
        <v>688</v>
      </c>
      <c r="B274" s="1">
        <v>10075856001201</v>
      </c>
      <c r="C274">
        <v>68710285</v>
      </c>
    </row>
    <row r="275" spans="1:3" x14ac:dyDescent="0.25">
      <c r="A275" t="s">
        <v>689</v>
      </c>
      <c r="B275" s="1">
        <v>10041000054157</v>
      </c>
      <c r="C275">
        <v>68726871</v>
      </c>
    </row>
    <row r="276" spans="1:3" x14ac:dyDescent="0.25">
      <c r="A276" t="s">
        <v>690</v>
      </c>
      <c r="B276" s="1">
        <v>20186852000161</v>
      </c>
      <c r="C276">
        <v>68726916</v>
      </c>
    </row>
    <row r="277" spans="1:3" x14ac:dyDescent="0.25">
      <c r="A277" t="s">
        <v>286</v>
      </c>
      <c r="B277" s="1">
        <v>10186852001123</v>
      </c>
      <c r="C277">
        <v>68729634</v>
      </c>
    </row>
    <row r="278" spans="1:3" x14ac:dyDescent="0.25">
      <c r="A278" t="s">
        <v>175</v>
      </c>
      <c r="B278" s="1">
        <v>20186852000116</v>
      </c>
      <c r="C278">
        <v>68730234</v>
      </c>
    </row>
    <row r="279" spans="1:3" x14ac:dyDescent="0.25">
      <c r="A279" t="s">
        <v>302</v>
      </c>
      <c r="B279" s="1">
        <v>20816680010116</v>
      </c>
      <c r="C279">
        <v>68730252</v>
      </c>
    </row>
    <row r="280" spans="1:3" x14ac:dyDescent="0.25">
      <c r="A280" t="s">
        <v>171</v>
      </c>
      <c r="B280" s="1">
        <v>20186852000079</v>
      </c>
      <c r="C280">
        <v>68730257</v>
      </c>
    </row>
    <row r="281" spans="1:3" x14ac:dyDescent="0.25">
      <c r="A281" t="s">
        <v>691</v>
      </c>
      <c r="B281" s="1">
        <v>10076840003706</v>
      </c>
      <c r="C281">
        <v>68732322</v>
      </c>
    </row>
    <row r="282" spans="1:3" x14ac:dyDescent="0.25">
      <c r="A282" t="s">
        <v>150</v>
      </c>
      <c r="B282" s="1">
        <v>10077567224801</v>
      </c>
      <c r="C282">
        <v>68737750</v>
      </c>
    </row>
    <row r="283" spans="1:3" x14ac:dyDescent="0.25">
      <c r="A283" t="s">
        <v>692</v>
      </c>
      <c r="B283" s="1">
        <v>10041000054140</v>
      </c>
      <c r="C283">
        <v>68741714</v>
      </c>
    </row>
    <row r="284" spans="1:3" x14ac:dyDescent="0.25">
      <c r="A284" t="s">
        <v>693</v>
      </c>
      <c r="B284" s="1">
        <v>10041000576505</v>
      </c>
      <c r="C284">
        <v>68741742</v>
      </c>
    </row>
    <row r="285" spans="1:3" x14ac:dyDescent="0.25">
      <c r="A285" t="s">
        <v>694</v>
      </c>
      <c r="B285" s="1">
        <v>10077567028652</v>
      </c>
      <c r="C285">
        <v>68741745</v>
      </c>
    </row>
    <row r="286" spans="1:3" x14ac:dyDescent="0.25">
      <c r="A286" t="s">
        <v>695</v>
      </c>
      <c r="B286" s="1">
        <v>10075856139010</v>
      </c>
      <c r="C286">
        <v>68746232</v>
      </c>
    </row>
    <row r="287" spans="1:3" x14ac:dyDescent="0.25">
      <c r="A287" t="s">
        <v>696</v>
      </c>
      <c r="B287" s="1">
        <v>10077567205183</v>
      </c>
      <c r="C287">
        <v>68769685</v>
      </c>
    </row>
    <row r="288" spans="1:3" x14ac:dyDescent="0.25">
      <c r="A288" t="s">
        <v>697</v>
      </c>
      <c r="B288" s="1">
        <v>10077567254341</v>
      </c>
      <c r="C288">
        <v>68817792</v>
      </c>
    </row>
    <row r="289" spans="1:3" x14ac:dyDescent="0.25">
      <c r="A289" t="s">
        <v>698</v>
      </c>
      <c r="B289" s="1">
        <v>10077567254242</v>
      </c>
      <c r="C289">
        <v>68817793</v>
      </c>
    </row>
    <row r="290" spans="1:3" x14ac:dyDescent="0.25">
      <c r="A290" t="s">
        <v>699</v>
      </c>
      <c r="B290" s="1">
        <v>10077567254242</v>
      </c>
      <c r="C290">
        <v>68817795</v>
      </c>
    </row>
    <row r="291" spans="1:3" x14ac:dyDescent="0.25">
      <c r="A291" t="s">
        <v>700</v>
      </c>
      <c r="B291" s="1">
        <v>10077567250046</v>
      </c>
      <c r="C291">
        <v>68817796</v>
      </c>
    </row>
    <row r="292" spans="1:3" x14ac:dyDescent="0.25">
      <c r="A292" t="s">
        <v>701</v>
      </c>
      <c r="B292" s="1">
        <v>10077567254389</v>
      </c>
      <c r="C292">
        <v>68817797</v>
      </c>
    </row>
    <row r="293" spans="1:3" x14ac:dyDescent="0.25">
      <c r="A293" t="s">
        <v>702</v>
      </c>
      <c r="B293" s="1">
        <v>10077567254341</v>
      </c>
      <c r="C293">
        <v>68817799</v>
      </c>
    </row>
    <row r="294" spans="1:3" x14ac:dyDescent="0.25">
      <c r="A294" t="s">
        <v>703</v>
      </c>
      <c r="B294" s="1">
        <v>10077567254211</v>
      </c>
      <c r="C294">
        <v>68817800</v>
      </c>
    </row>
    <row r="295" spans="1:3" x14ac:dyDescent="0.25">
      <c r="A295" t="s">
        <v>704</v>
      </c>
      <c r="B295" s="1">
        <v>10077567250053</v>
      </c>
      <c r="C295">
        <v>68817801</v>
      </c>
    </row>
    <row r="296" spans="1:3" x14ac:dyDescent="0.25">
      <c r="A296" t="s">
        <v>705</v>
      </c>
      <c r="B296" s="1">
        <v>10077567254433</v>
      </c>
      <c r="C296">
        <v>68821728</v>
      </c>
    </row>
    <row r="297" spans="1:3" x14ac:dyDescent="0.25">
      <c r="A297" t="s">
        <v>165</v>
      </c>
      <c r="B297" s="1">
        <v>10077567254259</v>
      </c>
      <c r="C297">
        <v>68821734</v>
      </c>
    </row>
    <row r="298" spans="1:3" x14ac:dyDescent="0.25">
      <c r="A298" t="s">
        <v>706</v>
      </c>
      <c r="B298" s="1">
        <v>10077567227000</v>
      </c>
      <c r="C298">
        <v>68821735</v>
      </c>
    </row>
    <row r="299" spans="1:3" x14ac:dyDescent="0.25">
      <c r="A299" t="s">
        <v>707</v>
      </c>
      <c r="B299" s="1">
        <v>27506306417063</v>
      </c>
      <c r="C299">
        <v>68829292</v>
      </c>
    </row>
    <row r="300" spans="1:3" x14ac:dyDescent="0.25">
      <c r="A300" t="s">
        <v>350</v>
      </c>
      <c r="B300" s="1">
        <v>10075856000693</v>
      </c>
      <c r="C300">
        <v>68842352</v>
      </c>
    </row>
    <row r="301" spans="1:3" x14ac:dyDescent="0.25">
      <c r="A301" t="s">
        <v>708</v>
      </c>
      <c r="B301" s="1">
        <v>10077567226003</v>
      </c>
      <c r="C301">
        <v>68850683</v>
      </c>
    </row>
    <row r="302" spans="1:3" x14ac:dyDescent="0.25">
      <c r="A302" t="s">
        <v>709</v>
      </c>
      <c r="B302" s="1">
        <v>10077567254389</v>
      </c>
      <c r="C302">
        <v>68850684</v>
      </c>
    </row>
    <row r="303" spans="1:3" x14ac:dyDescent="0.25">
      <c r="A303" t="s">
        <v>710</v>
      </c>
      <c r="B303" s="1">
        <v>10077567254204</v>
      </c>
      <c r="C303">
        <v>68851104</v>
      </c>
    </row>
    <row r="304" spans="1:3" x14ac:dyDescent="0.25">
      <c r="A304" t="s">
        <v>711</v>
      </c>
      <c r="B304" s="1">
        <v>10077567254266</v>
      </c>
      <c r="C304">
        <v>68851105</v>
      </c>
    </row>
    <row r="305" spans="1:3" x14ac:dyDescent="0.25">
      <c r="A305" t="s">
        <v>712</v>
      </c>
      <c r="B305" s="1">
        <v>10077567254235</v>
      </c>
      <c r="C305">
        <v>68851106</v>
      </c>
    </row>
    <row r="306" spans="1:3" x14ac:dyDescent="0.25">
      <c r="A306" t="s">
        <v>713</v>
      </c>
      <c r="B306" s="1">
        <v>10077567254235</v>
      </c>
      <c r="C306">
        <v>68851107</v>
      </c>
    </row>
    <row r="307" spans="1:3" x14ac:dyDescent="0.25">
      <c r="A307" t="s">
        <v>714</v>
      </c>
      <c r="B307" s="1">
        <v>10077567254266</v>
      </c>
      <c r="C307">
        <v>68851108</v>
      </c>
    </row>
    <row r="308" spans="1:3" x14ac:dyDescent="0.25">
      <c r="A308" t="s">
        <v>715</v>
      </c>
      <c r="B308" s="1">
        <v>10077567254204</v>
      </c>
      <c r="C308">
        <v>68851109</v>
      </c>
    </row>
    <row r="309" spans="1:3" x14ac:dyDescent="0.25">
      <c r="A309" t="s">
        <v>716</v>
      </c>
      <c r="B309" s="1">
        <v>10075856024095</v>
      </c>
      <c r="C309">
        <v>68852583</v>
      </c>
    </row>
    <row r="310" spans="1:3" x14ac:dyDescent="0.25">
      <c r="A310" t="s">
        <v>717</v>
      </c>
      <c r="B310" s="1">
        <v>10075856011132</v>
      </c>
      <c r="C310">
        <v>68852591</v>
      </c>
    </row>
    <row r="311" spans="1:3" x14ac:dyDescent="0.25">
      <c r="A311" t="s">
        <v>171</v>
      </c>
      <c r="B311" s="1">
        <v>20186852000079</v>
      </c>
      <c r="C311">
        <v>68852625</v>
      </c>
    </row>
    <row r="312" spans="1:3" x14ac:dyDescent="0.25">
      <c r="A312" t="s">
        <v>286</v>
      </c>
      <c r="B312" s="1">
        <v>10186852001123</v>
      </c>
      <c r="C312">
        <v>68852628</v>
      </c>
    </row>
    <row r="313" spans="1:3" x14ac:dyDescent="0.25">
      <c r="A313" t="s">
        <v>718</v>
      </c>
      <c r="B313" s="1">
        <v>20186852000864</v>
      </c>
      <c r="C313">
        <v>68860045</v>
      </c>
    </row>
    <row r="314" spans="1:3" x14ac:dyDescent="0.25">
      <c r="A314" t="s">
        <v>719</v>
      </c>
      <c r="B314" s="1">
        <v>20186852000093</v>
      </c>
      <c r="C314">
        <v>68860059</v>
      </c>
    </row>
    <row r="315" spans="1:3" x14ac:dyDescent="0.25">
      <c r="A315" t="s">
        <v>219</v>
      </c>
      <c r="B315" s="1">
        <v>10186852001451</v>
      </c>
      <c r="C315">
        <v>68860061</v>
      </c>
    </row>
    <row r="316" spans="1:3" x14ac:dyDescent="0.25">
      <c r="A316" t="s">
        <v>720</v>
      </c>
      <c r="B316" s="1">
        <v>10186852001277</v>
      </c>
      <c r="C316">
        <v>68860067</v>
      </c>
    </row>
    <row r="317" spans="1:3" x14ac:dyDescent="0.25">
      <c r="A317" t="s">
        <v>304</v>
      </c>
      <c r="B317" s="1">
        <v>20186852000024</v>
      </c>
      <c r="C317">
        <v>68860129</v>
      </c>
    </row>
    <row r="318" spans="1:3" x14ac:dyDescent="0.25">
      <c r="A318" t="s">
        <v>387</v>
      </c>
      <c r="B318" s="1">
        <v>20186852000864</v>
      </c>
      <c r="C318">
        <v>68860135</v>
      </c>
    </row>
    <row r="319" spans="1:3" x14ac:dyDescent="0.25">
      <c r="A319" t="s">
        <v>216</v>
      </c>
      <c r="B319" s="1">
        <v>20186852000611</v>
      </c>
      <c r="C319">
        <v>68860136</v>
      </c>
    </row>
    <row r="320" spans="1:3" x14ac:dyDescent="0.25">
      <c r="A320" t="s">
        <v>422</v>
      </c>
      <c r="B320" s="1">
        <v>20186852000673</v>
      </c>
      <c r="C320">
        <v>68860397</v>
      </c>
    </row>
    <row r="321" spans="1:3" x14ac:dyDescent="0.25">
      <c r="A321" t="s">
        <v>302</v>
      </c>
      <c r="B321" s="1">
        <v>20816680010116</v>
      </c>
      <c r="C321">
        <v>68860585</v>
      </c>
    </row>
    <row r="322" spans="1:3" x14ac:dyDescent="0.25">
      <c r="A322" t="s">
        <v>225</v>
      </c>
      <c r="B322" s="1">
        <v>20186852000277</v>
      </c>
      <c r="C322">
        <v>68860657</v>
      </c>
    </row>
    <row r="323" spans="1:3" x14ac:dyDescent="0.25">
      <c r="A323" t="s">
        <v>183</v>
      </c>
      <c r="B323" s="1">
        <v>20186852000604</v>
      </c>
      <c r="C323">
        <v>68860659</v>
      </c>
    </row>
    <row r="324" spans="1:3" x14ac:dyDescent="0.25">
      <c r="A324" t="s">
        <v>175</v>
      </c>
      <c r="B324" s="1">
        <v>20186852000116</v>
      </c>
      <c r="C324">
        <v>68860662</v>
      </c>
    </row>
    <row r="325" spans="1:3" x14ac:dyDescent="0.25">
      <c r="A325" t="s">
        <v>296</v>
      </c>
      <c r="B325" s="1">
        <v>20816680010314</v>
      </c>
      <c r="C325">
        <v>68860663</v>
      </c>
    </row>
    <row r="326" spans="1:3" x14ac:dyDescent="0.25">
      <c r="A326" t="s">
        <v>721</v>
      </c>
      <c r="B326" s="1">
        <v>20816680010130</v>
      </c>
      <c r="C326">
        <v>68860671</v>
      </c>
    </row>
    <row r="327" spans="1:3" x14ac:dyDescent="0.25">
      <c r="A327" t="s">
        <v>722</v>
      </c>
      <c r="B327" s="1">
        <v>20186852000086</v>
      </c>
      <c r="C327">
        <v>68860673</v>
      </c>
    </row>
    <row r="328" spans="1:3" x14ac:dyDescent="0.25">
      <c r="A328" t="s">
        <v>723</v>
      </c>
      <c r="B328" s="1">
        <v>20186852000062</v>
      </c>
      <c r="C328">
        <v>68862392</v>
      </c>
    </row>
    <row r="329" spans="1:3" x14ac:dyDescent="0.25">
      <c r="A329" t="s">
        <v>284</v>
      </c>
      <c r="B329" s="1">
        <v>10076840000767</v>
      </c>
      <c r="C329">
        <v>68862399</v>
      </c>
    </row>
    <row r="330" spans="1:3" x14ac:dyDescent="0.25">
      <c r="A330" t="s">
        <v>205</v>
      </c>
      <c r="B330" s="1">
        <v>20186852000055</v>
      </c>
      <c r="C330">
        <v>68862402</v>
      </c>
    </row>
    <row r="331" spans="1:3" x14ac:dyDescent="0.25">
      <c r="A331" t="s">
        <v>377</v>
      </c>
      <c r="B331" s="1">
        <v>10186852001284</v>
      </c>
      <c r="C331">
        <v>68862421</v>
      </c>
    </row>
    <row r="332" spans="1:3" x14ac:dyDescent="0.25">
      <c r="A332" t="s">
        <v>724</v>
      </c>
      <c r="B332" s="1">
        <v>10186852001444</v>
      </c>
      <c r="C332">
        <v>68862483</v>
      </c>
    </row>
    <row r="333" spans="1:3" x14ac:dyDescent="0.25">
      <c r="A333" t="s">
        <v>725</v>
      </c>
      <c r="B333" s="1">
        <v>20186852000185</v>
      </c>
      <c r="C333">
        <v>68862496</v>
      </c>
    </row>
    <row r="334" spans="1:3" x14ac:dyDescent="0.25">
      <c r="A334" t="s">
        <v>307</v>
      </c>
      <c r="B334" s="1">
        <v>20186852000017</v>
      </c>
      <c r="C334">
        <v>68862511</v>
      </c>
    </row>
    <row r="335" spans="1:3" x14ac:dyDescent="0.25">
      <c r="A335" t="s">
        <v>181</v>
      </c>
      <c r="B335" s="1">
        <v>10186852001079</v>
      </c>
      <c r="C335">
        <v>68867744</v>
      </c>
    </row>
    <row r="336" spans="1:3" x14ac:dyDescent="0.25">
      <c r="A336" t="s">
        <v>159</v>
      </c>
      <c r="B336" s="1">
        <v>10186852001093</v>
      </c>
      <c r="C336">
        <v>68867755</v>
      </c>
    </row>
    <row r="337" spans="1:3" x14ac:dyDescent="0.25">
      <c r="A337" t="s">
        <v>690</v>
      </c>
      <c r="B337" s="1">
        <v>20186852000161</v>
      </c>
      <c r="C337">
        <v>68867756</v>
      </c>
    </row>
    <row r="338" spans="1:3" x14ac:dyDescent="0.25">
      <c r="A338" t="s">
        <v>726</v>
      </c>
      <c r="B338" s="1">
        <v>10077567274738</v>
      </c>
      <c r="C338">
        <v>68871219</v>
      </c>
    </row>
    <row r="339" spans="1:3" x14ac:dyDescent="0.25">
      <c r="A339" t="s">
        <v>290</v>
      </c>
      <c r="B339" s="1">
        <v>10077567003208</v>
      </c>
      <c r="C339">
        <v>68881265</v>
      </c>
    </row>
    <row r="340" spans="1:3" x14ac:dyDescent="0.25">
      <c r="A340" t="s">
        <v>727</v>
      </c>
      <c r="B340" s="1">
        <v>10077567224825</v>
      </c>
      <c r="C340">
        <v>68881268</v>
      </c>
    </row>
    <row r="341" spans="1:3" x14ac:dyDescent="0.25">
      <c r="A341" t="s">
        <v>218</v>
      </c>
      <c r="B341" s="1">
        <v>10077567003192</v>
      </c>
      <c r="C341">
        <v>68881269</v>
      </c>
    </row>
    <row r="342" spans="1:3" x14ac:dyDescent="0.25">
      <c r="A342" t="s">
        <v>728</v>
      </c>
      <c r="B342" s="1">
        <v>10077567224825</v>
      </c>
      <c r="C342">
        <v>68881270</v>
      </c>
    </row>
    <row r="343" spans="1:3" x14ac:dyDescent="0.25">
      <c r="A343" t="s">
        <v>338</v>
      </c>
      <c r="B343" s="1">
        <v>10077567003260</v>
      </c>
      <c r="C343">
        <v>68890247</v>
      </c>
    </row>
    <row r="344" spans="1:3" x14ac:dyDescent="0.25">
      <c r="A344" t="s">
        <v>660</v>
      </c>
      <c r="B344" s="1">
        <v>10077567349801</v>
      </c>
      <c r="C344">
        <v>68896052</v>
      </c>
    </row>
    <row r="345" spans="1:3" x14ac:dyDescent="0.25">
      <c r="A345" t="s">
        <v>729</v>
      </c>
      <c r="B345" s="1">
        <v>10077567254440</v>
      </c>
      <c r="C345">
        <v>68896054</v>
      </c>
    </row>
    <row r="346" spans="1:3" x14ac:dyDescent="0.25">
      <c r="A346" t="s">
        <v>661</v>
      </c>
      <c r="B346" s="1">
        <v>10077567349801</v>
      </c>
      <c r="C346">
        <v>68896055</v>
      </c>
    </row>
    <row r="347" spans="1:3" x14ac:dyDescent="0.25">
      <c r="A347" t="s">
        <v>730</v>
      </c>
      <c r="B347" s="1">
        <v>10077567254501</v>
      </c>
      <c r="C347">
        <v>68899821</v>
      </c>
    </row>
    <row r="348" spans="1:3" x14ac:dyDescent="0.25">
      <c r="A348" t="s">
        <v>731</v>
      </c>
      <c r="B348" s="1">
        <v>10077567254426</v>
      </c>
      <c r="C348">
        <v>68899825</v>
      </c>
    </row>
    <row r="349" spans="1:3" x14ac:dyDescent="0.25">
      <c r="A349" t="s">
        <v>732</v>
      </c>
      <c r="B349" s="1">
        <v>10077567254273</v>
      </c>
      <c r="C349">
        <v>68899826</v>
      </c>
    </row>
    <row r="350" spans="1:3" x14ac:dyDescent="0.25">
      <c r="A350" t="s">
        <v>295</v>
      </c>
      <c r="B350" s="1">
        <v>10075856011477</v>
      </c>
      <c r="C350">
        <v>68917388</v>
      </c>
    </row>
    <row r="351" spans="1:3" x14ac:dyDescent="0.25">
      <c r="A351" t="s">
        <v>733</v>
      </c>
      <c r="B351" s="1">
        <v>10077567275056</v>
      </c>
      <c r="C351">
        <v>68919014</v>
      </c>
    </row>
    <row r="352" spans="1:3" x14ac:dyDescent="0.25">
      <c r="A352" t="s">
        <v>734</v>
      </c>
      <c r="B352" s="1">
        <v>10075856001706</v>
      </c>
      <c r="C352">
        <v>68921994</v>
      </c>
    </row>
    <row r="353" spans="1:3" x14ac:dyDescent="0.25">
      <c r="A353" t="s">
        <v>735</v>
      </c>
      <c r="B353" s="1">
        <v>20186852000031</v>
      </c>
      <c r="C353">
        <v>68922108</v>
      </c>
    </row>
    <row r="354" spans="1:3" x14ac:dyDescent="0.25">
      <c r="A354" t="s">
        <v>736</v>
      </c>
      <c r="B354" s="1">
        <v>47506306416282</v>
      </c>
      <c r="C354">
        <v>68927903</v>
      </c>
    </row>
    <row r="355" spans="1:3" x14ac:dyDescent="0.25">
      <c r="A355" t="s">
        <v>195</v>
      </c>
      <c r="B355" s="1">
        <v>10077567003277</v>
      </c>
      <c r="C355">
        <v>68930545</v>
      </c>
    </row>
    <row r="356" spans="1:3" x14ac:dyDescent="0.25">
      <c r="A356" t="s">
        <v>309</v>
      </c>
      <c r="B356" s="1">
        <v>10076840003829</v>
      </c>
      <c r="C356">
        <v>68938272</v>
      </c>
    </row>
    <row r="357" spans="1:3" x14ac:dyDescent="0.25">
      <c r="A357" t="s">
        <v>341</v>
      </c>
      <c r="B357" s="1">
        <v>10076840003850</v>
      </c>
      <c r="C357">
        <v>68940226</v>
      </c>
    </row>
    <row r="358" spans="1:3" x14ac:dyDescent="0.25">
      <c r="A358" t="s">
        <v>737</v>
      </c>
      <c r="B358" s="1">
        <v>10075856011392</v>
      </c>
      <c r="C358">
        <v>69548143</v>
      </c>
    </row>
    <row r="359" spans="1:3" x14ac:dyDescent="0.25">
      <c r="A359" t="s">
        <v>738</v>
      </c>
      <c r="B359" s="1">
        <v>10041000245722</v>
      </c>
      <c r="C359">
        <v>69549032</v>
      </c>
    </row>
    <row r="360" spans="1:3" x14ac:dyDescent="0.25">
      <c r="A360" t="s">
        <v>413</v>
      </c>
      <c r="B360" s="1">
        <v>10186852001598</v>
      </c>
      <c r="C360">
        <v>69549033</v>
      </c>
    </row>
    <row r="361" spans="1:3" x14ac:dyDescent="0.25">
      <c r="A361" t="s">
        <v>352</v>
      </c>
      <c r="B361" s="1">
        <v>10186852001611</v>
      </c>
      <c r="C361">
        <v>69549035</v>
      </c>
    </row>
    <row r="362" spans="1:3" x14ac:dyDescent="0.25">
      <c r="A362" t="s">
        <v>739</v>
      </c>
      <c r="B362" s="1">
        <v>10041000004268</v>
      </c>
      <c r="C362">
        <v>69551489</v>
      </c>
    </row>
    <row r="363" spans="1:3" x14ac:dyDescent="0.25">
      <c r="A363" t="s">
        <v>277</v>
      </c>
      <c r="B363" s="1">
        <v>10077567275063</v>
      </c>
      <c r="C363">
        <v>69554197</v>
      </c>
    </row>
    <row r="364" spans="1:3" x14ac:dyDescent="0.25">
      <c r="A364" t="s">
        <v>403</v>
      </c>
      <c r="B364" s="1">
        <v>10075856000709</v>
      </c>
      <c r="C364">
        <v>69556602</v>
      </c>
    </row>
    <row r="365" spans="1:3" x14ac:dyDescent="0.25">
      <c r="A365" t="s">
        <v>361</v>
      </c>
      <c r="B365" s="1">
        <v>10075856000723</v>
      </c>
      <c r="C365">
        <v>69557443</v>
      </c>
    </row>
    <row r="366" spans="1:3" x14ac:dyDescent="0.25">
      <c r="A366" t="s">
        <v>740</v>
      </c>
      <c r="B366" s="1">
        <v>10077567003390</v>
      </c>
      <c r="C366">
        <v>69564623</v>
      </c>
    </row>
    <row r="367" spans="1:3" x14ac:dyDescent="0.25">
      <c r="A367" t="s">
        <v>741</v>
      </c>
      <c r="B367" s="1">
        <v>10077567283235</v>
      </c>
      <c r="C367">
        <v>69568828</v>
      </c>
    </row>
    <row r="368" spans="1:3" x14ac:dyDescent="0.25">
      <c r="A368" t="s">
        <v>167</v>
      </c>
      <c r="B368" s="1">
        <v>10077567283204</v>
      </c>
      <c r="C368">
        <v>69568829</v>
      </c>
    </row>
    <row r="369" spans="1:3" x14ac:dyDescent="0.25">
      <c r="A369" t="s">
        <v>208</v>
      </c>
      <c r="B369" s="1">
        <v>10077567281927</v>
      </c>
      <c r="C369">
        <v>69568962</v>
      </c>
    </row>
    <row r="370" spans="1:3" x14ac:dyDescent="0.25">
      <c r="A370" t="s">
        <v>144</v>
      </c>
      <c r="B370" s="1">
        <v>10077567254402</v>
      </c>
      <c r="C370">
        <v>69568963</v>
      </c>
    </row>
    <row r="371" spans="1:3" x14ac:dyDescent="0.25">
      <c r="A371" t="s">
        <v>742</v>
      </c>
      <c r="B371" s="1">
        <v>10077567281903</v>
      </c>
      <c r="C371">
        <v>69568964</v>
      </c>
    </row>
    <row r="372" spans="1:3" x14ac:dyDescent="0.25">
      <c r="A372" t="s">
        <v>743</v>
      </c>
      <c r="B372" s="1">
        <v>10077567158939</v>
      </c>
      <c r="C372">
        <v>69571484</v>
      </c>
    </row>
    <row r="373" spans="1:3" x14ac:dyDescent="0.25">
      <c r="A373" t="s">
        <v>744</v>
      </c>
      <c r="B373" s="1">
        <v>10077567132298</v>
      </c>
      <c r="C373">
        <v>69572658</v>
      </c>
    </row>
    <row r="374" spans="1:3" x14ac:dyDescent="0.25">
      <c r="A374" t="s">
        <v>343</v>
      </c>
      <c r="B374" s="1">
        <v>10077567002980</v>
      </c>
      <c r="C374">
        <v>69577493</v>
      </c>
    </row>
    <row r="375" spans="1:3" x14ac:dyDescent="0.25">
      <c r="A375" t="s">
        <v>383</v>
      </c>
      <c r="B375" s="1">
        <v>10077567003000</v>
      </c>
      <c r="C375">
        <v>69586716</v>
      </c>
    </row>
    <row r="376" spans="1:3" x14ac:dyDescent="0.25">
      <c r="A376" t="s">
        <v>366</v>
      </c>
      <c r="B376" s="1">
        <v>10075856000686</v>
      </c>
      <c r="C376">
        <v>69586720</v>
      </c>
    </row>
    <row r="377" spans="1:3" x14ac:dyDescent="0.25">
      <c r="A377" t="s">
        <v>745</v>
      </c>
      <c r="B377" s="1">
        <v>10077567002126</v>
      </c>
      <c r="C377">
        <v>69587863</v>
      </c>
    </row>
    <row r="378" spans="1:3" x14ac:dyDescent="0.25">
      <c r="A378" t="s">
        <v>194</v>
      </c>
      <c r="B378" s="1">
        <v>10077567721621</v>
      </c>
      <c r="C378">
        <v>69591655</v>
      </c>
    </row>
    <row r="379" spans="1:3" x14ac:dyDescent="0.25">
      <c r="A379" t="s">
        <v>185</v>
      </c>
      <c r="B379" s="1">
        <v>10077567721102</v>
      </c>
      <c r="C379">
        <v>69591665</v>
      </c>
    </row>
    <row r="380" spans="1:3" x14ac:dyDescent="0.25">
      <c r="A380" t="s">
        <v>173</v>
      </c>
      <c r="B380" s="1">
        <v>10077567721836</v>
      </c>
      <c r="C380">
        <v>69591667</v>
      </c>
    </row>
    <row r="381" spans="1:3" x14ac:dyDescent="0.25">
      <c r="A381" t="s">
        <v>746</v>
      </c>
      <c r="B381" s="1">
        <v>10077567224801</v>
      </c>
      <c r="C381">
        <v>69600846</v>
      </c>
    </row>
    <row r="382" spans="1:3" x14ac:dyDescent="0.25">
      <c r="A382" t="s">
        <v>447</v>
      </c>
      <c r="B382" s="1">
        <v>10076840003966</v>
      </c>
      <c r="C382">
        <v>69600859</v>
      </c>
    </row>
    <row r="383" spans="1:3" x14ac:dyDescent="0.25">
      <c r="A383" t="s">
        <v>115</v>
      </c>
      <c r="B383" s="1">
        <v>10077567001587</v>
      </c>
      <c r="C383">
        <v>69629468</v>
      </c>
    </row>
    <row r="384" spans="1:3" x14ac:dyDescent="0.25">
      <c r="A384" t="s">
        <v>747</v>
      </c>
      <c r="B384" s="1">
        <v>10075856000518</v>
      </c>
      <c r="C384">
        <v>69629469</v>
      </c>
    </row>
    <row r="385" spans="1:3" x14ac:dyDescent="0.25">
      <c r="A385" t="s">
        <v>748</v>
      </c>
      <c r="B385" s="1">
        <v>47506306417456</v>
      </c>
      <c r="C385">
        <v>69629477</v>
      </c>
    </row>
    <row r="386" spans="1:3" x14ac:dyDescent="0.25">
      <c r="A386" t="s">
        <v>652</v>
      </c>
      <c r="B386" s="1">
        <v>10077567008227</v>
      </c>
      <c r="C386">
        <v>69645145</v>
      </c>
    </row>
    <row r="387" spans="1:3" x14ac:dyDescent="0.25">
      <c r="A387" t="s">
        <v>664</v>
      </c>
      <c r="B387" s="1">
        <v>10077567603002</v>
      </c>
      <c r="C387">
        <v>69652931</v>
      </c>
    </row>
    <row r="388" spans="1:3" x14ac:dyDescent="0.25">
      <c r="A388" t="s">
        <v>663</v>
      </c>
      <c r="B388" s="1">
        <v>10077567603224</v>
      </c>
      <c r="C388">
        <v>69653125</v>
      </c>
    </row>
    <row r="389" spans="1:3" x14ac:dyDescent="0.25">
      <c r="A389" t="s">
        <v>665</v>
      </c>
      <c r="B389" s="1">
        <v>10077567603002</v>
      </c>
      <c r="C389">
        <v>69653140</v>
      </c>
    </row>
    <row r="390" spans="1:3" x14ac:dyDescent="0.25">
      <c r="A390" t="s">
        <v>231</v>
      </c>
      <c r="B390" s="1">
        <v>10076840002303</v>
      </c>
      <c r="C390">
        <v>69665113</v>
      </c>
    </row>
    <row r="391" spans="1:3" x14ac:dyDescent="0.25">
      <c r="A391" t="s">
        <v>406</v>
      </c>
      <c r="B391" s="1">
        <v>10076840003140</v>
      </c>
      <c r="C391">
        <v>69665114</v>
      </c>
    </row>
    <row r="392" spans="1:3" x14ac:dyDescent="0.25">
      <c r="A392" t="s">
        <v>749</v>
      </c>
      <c r="B392" s="1">
        <v>10077567028744</v>
      </c>
      <c r="C392">
        <v>69671652</v>
      </c>
    </row>
    <row r="393" spans="1:3" x14ac:dyDescent="0.25">
      <c r="A393" t="s">
        <v>381</v>
      </c>
      <c r="B393" s="1">
        <v>10077567003444</v>
      </c>
      <c r="C393">
        <v>69673010</v>
      </c>
    </row>
    <row r="394" spans="1:3" x14ac:dyDescent="0.25">
      <c r="A394" t="s">
        <v>651</v>
      </c>
      <c r="B394" s="1">
        <v>10077567000979</v>
      </c>
      <c r="C394">
        <v>69687232</v>
      </c>
    </row>
    <row r="395" spans="1:3" x14ac:dyDescent="0.25">
      <c r="A395" t="s">
        <v>750</v>
      </c>
      <c r="B395" s="1">
        <v>10077567193299</v>
      </c>
      <c r="C395">
        <v>69690941</v>
      </c>
    </row>
    <row r="396" spans="1:3" x14ac:dyDescent="0.25">
      <c r="A396" t="s">
        <v>721</v>
      </c>
      <c r="B396" s="1">
        <v>20816680010130</v>
      </c>
      <c r="C396">
        <v>69691809</v>
      </c>
    </row>
    <row r="397" spans="1:3" x14ac:dyDescent="0.25">
      <c r="A397" t="s">
        <v>751</v>
      </c>
      <c r="B397" s="1">
        <v>10077567003451</v>
      </c>
      <c r="C397">
        <v>69700048</v>
      </c>
    </row>
    <row r="398" spans="1:3" x14ac:dyDescent="0.25">
      <c r="A398" t="s">
        <v>130</v>
      </c>
      <c r="B398" s="1">
        <v>10077567003499</v>
      </c>
      <c r="C398">
        <v>69704150</v>
      </c>
    </row>
    <row r="399" spans="1:3" x14ac:dyDescent="0.25">
      <c r="A399" t="s">
        <v>344</v>
      </c>
      <c r="B399" s="1">
        <v>10186852001659</v>
      </c>
      <c r="C399">
        <v>69706138</v>
      </c>
    </row>
    <row r="400" spans="1:3" x14ac:dyDescent="0.25">
      <c r="A400" t="s">
        <v>325</v>
      </c>
      <c r="B400" s="1">
        <v>10186852001642</v>
      </c>
      <c r="C400">
        <v>69706147</v>
      </c>
    </row>
    <row r="401" spans="1:3" x14ac:dyDescent="0.25">
      <c r="A401" t="s">
        <v>202</v>
      </c>
      <c r="B401" s="1">
        <v>10076840002365</v>
      </c>
      <c r="C401">
        <v>69716745</v>
      </c>
    </row>
    <row r="402" spans="1:3" x14ac:dyDescent="0.25">
      <c r="A402" t="s">
        <v>752</v>
      </c>
      <c r="B402" s="1">
        <v>10076840100474</v>
      </c>
      <c r="C402">
        <v>69716748</v>
      </c>
    </row>
    <row r="403" spans="1:3" x14ac:dyDescent="0.25">
      <c r="A403" t="s">
        <v>269</v>
      </c>
      <c r="B403" s="1">
        <v>10076840220318</v>
      </c>
      <c r="C403">
        <v>69716749</v>
      </c>
    </row>
    <row r="404" spans="1:3" x14ac:dyDescent="0.25">
      <c r="A404" t="s">
        <v>173</v>
      </c>
      <c r="B404" s="1">
        <v>10077567721836</v>
      </c>
      <c r="C404">
        <v>69717801</v>
      </c>
    </row>
    <row r="405" spans="1:3" x14ac:dyDescent="0.25">
      <c r="A405" t="s">
        <v>185</v>
      </c>
      <c r="B405" s="1">
        <v>10077567721102</v>
      </c>
      <c r="C405">
        <v>69717802</v>
      </c>
    </row>
    <row r="406" spans="1:3" x14ac:dyDescent="0.25">
      <c r="A406" t="s">
        <v>194</v>
      </c>
      <c r="B406" s="1">
        <v>10077567721621</v>
      </c>
      <c r="C406">
        <v>69717803</v>
      </c>
    </row>
    <row r="407" spans="1:3" x14ac:dyDescent="0.25">
      <c r="A407" t="s">
        <v>128</v>
      </c>
      <c r="B407" s="1">
        <v>10077567001549</v>
      </c>
      <c r="C407">
        <v>69725082</v>
      </c>
    </row>
    <row r="408" spans="1:3" x14ac:dyDescent="0.25">
      <c r="A408" t="s">
        <v>641</v>
      </c>
      <c r="B408" s="1">
        <v>10077567001211</v>
      </c>
      <c r="C408">
        <v>69725083</v>
      </c>
    </row>
    <row r="409" spans="1:3" x14ac:dyDescent="0.25">
      <c r="A409" t="s">
        <v>631</v>
      </c>
      <c r="B409" s="1">
        <v>10077567274424</v>
      </c>
      <c r="C409">
        <v>69727308</v>
      </c>
    </row>
    <row r="410" spans="1:3" x14ac:dyDescent="0.25">
      <c r="A410" t="s">
        <v>753</v>
      </c>
      <c r="B410" s="1">
        <v>10077567001570</v>
      </c>
      <c r="C410">
        <v>69727312</v>
      </c>
    </row>
    <row r="411" spans="1:3" x14ac:dyDescent="0.25">
      <c r="A411" t="s">
        <v>114</v>
      </c>
      <c r="B411" s="1">
        <v>10077567001563</v>
      </c>
      <c r="C411">
        <v>69727314</v>
      </c>
    </row>
    <row r="412" spans="1:3" x14ac:dyDescent="0.25">
      <c r="A412" t="s">
        <v>192</v>
      </c>
      <c r="B412" s="1">
        <v>10186852001703</v>
      </c>
      <c r="C412">
        <v>69792953</v>
      </c>
    </row>
    <row r="413" spans="1:3" x14ac:dyDescent="0.25">
      <c r="A413" t="s">
        <v>754</v>
      </c>
      <c r="B413" s="1">
        <v>10076840004024</v>
      </c>
      <c r="C413">
        <v>69796888</v>
      </c>
    </row>
    <row r="414" spans="1:3" x14ac:dyDescent="0.25">
      <c r="A414" t="s">
        <v>326</v>
      </c>
      <c r="B414" s="1">
        <v>10076840004031</v>
      </c>
      <c r="C414">
        <v>69797288</v>
      </c>
    </row>
    <row r="415" spans="1:3" x14ac:dyDescent="0.25">
      <c r="A415" t="s">
        <v>316</v>
      </c>
      <c r="B415" s="1">
        <v>10076840004048</v>
      </c>
      <c r="C415">
        <v>69797289</v>
      </c>
    </row>
    <row r="416" spans="1:3" x14ac:dyDescent="0.25">
      <c r="A416" t="s">
        <v>755</v>
      </c>
      <c r="B416" s="1">
        <v>10076840004055</v>
      </c>
      <c r="C416">
        <v>69797296</v>
      </c>
    </row>
    <row r="417" spans="1:3" x14ac:dyDescent="0.25">
      <c r="A417" t="s">
        <v>214</v>
      </c>
      <c r="B417" s="1">
        <v>10077567003604</v>
      </c>
      <c r="C417">
        <v>69797468</v>
      </c>
    </row>
    <row r="418" spans="1:3" x14ac:dyDescent="0.25">
      <c r="A418" t="s">
        <v>756</v>
      </c>
      <c r="B418" s="1">
        <v>10076840004086</v>
      </c>
      <c r="C418">
        <v>69798155</v>
      </c>
    </row>
    <row r="419" spans="1:3" x14ac:dyDescent="0.25">
      <c r="A419" t="s">
        <v>757</v>
      </c>
      <c r="B419" s="1">
        <v>10076840004093</v>
      </c>
      <c r="C419">
        <v>69798156</v>
      </c>
    </row>
    <row r="420" spans="1:3" x14ac:dyDescent="0.25">
      <c r="A420" t="s">
        <v>758</v>
      </c>
      <c r="B420" s="1">
        <v>10076840004109</v>
      </c>
      <c r="C420">
        <v>69798161</v>
      </c>
    </row>
    <row r="421" spans="1:3" x14ac:dyDescent="0.25">
      <c r="A421" t="s">
        <v>335</v>
      </c>
      <c r="B421" s="1">
        <v>10075856000938</v>
      </c>
      <c r="C421">
        <v>69964646</v>
      </c>
    </row>
    <row r="422" spans="1:3" x14ac:dyDescent="0.25">
      <c r="A422" t="s">
        <v>382</v>
      </c>
      <c r="B422" s="1">
        <v>10075856000952</v>
      </c>
      <c r="C422">
        <v>69964648</v>
      </c>
    </row>
    <row r="423" spans="1:3" x14ac:dyDescent="0.25">
      <c r="A423" t="s">
        <v>347</v>
      </c>
      <c r="B423" s="1">
        <v>10077567003680</v>
      </c>
      <c r="C423">
        <v>69970070</v>
      </c>
    </row>
    <row r="424" spans="1:3" x14ac:dyDescent="0.25">
      <c r="A424" t="s">
        <v>337</v>
      </c>
      <c r="B424" s="1">
        <v>10186852001734</v>
      </c>
      <c r="C424">
        <v>69981590</v>
      </c>
    </row>
    <row r="425" spans="1:3" x14ac:dyDescent="0.25">
      <c r="A425" t="s">
        <v>186</v>
      </c>
      <c r="B425" s="1">
        <v>10041000007672</v>
      </c>
      <c r="C425">
        <v>69983234</v>
      </c>
    </row>
    <row r="426" spans="1:3" x14ac:dyDescent="0.25">
      <c r="A426" t="s">
        <v>759</v>
      </c>
      <c r="B426" s="1">
        <v>10041000007689</v>
      </c>
      <c r="C426">
        <v>69983248</v>
      </c>
    </row>
    <row r="427" spans="1:3" x14ac:dyDescent="0.25">
      <c r="A427" t="s">
        <v>760</v>
      </c>
      <c r="B427" s="1">
        <v>10076840674449</v>
      </c>
      <c r="C427">
        <v>69986506</v>
      </c>
    </row>
    <row r="428" spans="1:3" x14ac:dyDescent="0.25">
      <c r="A428" t="s">
        <v>761</v>
      </c>
      <c r="B428" s="1">
        <v>10076840001740</v>
      </c>
      <c r="C428">
        <v>69986507</v>
      </c>
    </row>
    <row r="429" spans="1:3" x14ac:dyDescent="0.25">
      <c r="A429" t="s">
        <v>762</v>
      </c>
      <c r="B429" s="1">
        <v>10076840580740</v>
      </c>
      <c r="C429">
        <v>69986508</v>
      </c>
    </row>
    <row r="430" spans="1:3" x14ac:dyDescent="0.25">
      <c r="A430" t="s">
        <v>763</v>
      </c>
      <c r="B430" s="1">
        <v>10076840580764</v>
      </c>
      <c r="C430">
        <v>69986509</v>
      </c>
    </row>
    <row r="431" spans="1:3" x14ac:dyDescent="0.25">
      <c r="A431" t="s">
        <v>764</v>
      </c>
      <c r="B431" s="1">
        <v>10076840002914</v>
      </c>
      <c r="C431">
        <v>69986511</v>
      </c>
    </row>
    <row r="432" spans="1:3" x14ac:dyDescent="0.25">
      <c r="A432" t="s">
        <v>648</v>
      </c>
      <c r="B432" s="1">
        <v>10077567369878</v>
      </c>
      <c r="C432">
        <v>69988931</v>
      </c>
    </row>
    <row r="433" spans="1:3" x14ac:dyDescent="0.25">
      <c r="A433" t="s">
        <v>765</v>
      </c>
      <c r="B433" s="1">
        <v>10077567193404</v>
      </c>
      <c r="C433">
        <v>69989759</v>
      </c>
    </row>
    <row r="434" spans="1:3" x14ac:dyDescent="0.25">
      <c r="A434" t="s">
        <v>383</v>
      </c>
      <c r="B434" s="1">
        <v>10077567003000</v>
      </c>
      <c r="C434">
        <v>69991925</v>
      </c>
    </row>
    <row r="435" spans="1:3" x14ac:dyDescent="0.25">
      <c r="A435" t="s">
        <v>343</v>
      </c>
      <c r="B435" s="1">
        <v>10077567002980</v>
      </c>
      <c r="C435">
        <v>69991979</v>
      </c>
    </row>
    <row r="436" spans="1:3" x14ac:dyDescent="0.25">
      <c r="A436" t="s">
        <v>429</v>
      </c>
      <c r="B436" s="1">
        <v>10076840104090</v>
      </c>
      <c r="C436">
        <v>69997338</v>
      </c>
    </row>
    <row r="437" spans="1:3" x14ac:dyDescent="0.25">
      <c r="A437" t="s">
        <v>299</v>
      </c>
      <c r="B437" s="1">
        <v>10076840003935</v>
      </c>
      <c r="C437">
        <v>69999266</v>
      </c>
    </row>
    <row r="438" spans="1:3" x14ac:dyDescent="0.25">
      <c r="A438" t="s">
        <v>176</v>
      </c>
      <c r="B438" s="1">
        <v>10076840002358</v>
      </c>
      <c r="C438">
        <v>69999267</v>
      </c>
    </row>
    <row r="439" spans="1:3" x14ac:dyDescent="0.25">
      <c r="A439" t="s">
        <v>766</v>
      </c>
      <c r="B439" s="1">
        <v>10076840003867</v>
      </c>
      <c r="C439">
        <v>69999268</v>
      </c>
    </row>
    <row r="440" spans="1:3" x14ac:dyDescent="0.25">
      <c r="A440" t="s">
        <v>767</v>
      </c>
      <c r="B440" s="1">
        <v>10076840400215</v>
      </c>
      <c r="C440">
        <v>69999269</v>
      </c>
    </row>
    <row r="441" spans="1:3" x14ac:dyDescent="0.25">
      <c r="A441" t="s">
        <v>389</v>
      </c>
      <c r="B441" s="1">
        <v>10076840674425</v>
      </c>
      <c r="C441">
        <v>69999270</v>
      </c>
    </row>
    <row r="442" spans="1:3" x14ac:dyDescent="0.25">
      <c r="A442" t="s">
        <v>359</v>
      </c>
      <c r="B442" s="1">
        <v>10076840074034</v>
      </c>
      <c r="C442">
        <v>69999271</v>
      </c>
    </row>
    <row r="443" spans="1:3" x14ac:dyDescent="0.25">
      <c r="A443" t="s">
        <v>768</v>
      </c>
      <c r="B443" s="1">
        <v>10076840100580</v>
      </c>
      <c r="C443">
        <v>84135718</v>
      </c>
    </row>
    <row r="444" spans="1:3" x14ac:dyDescent="0.25">
      <c r="A444" t="s">
        <v>209</v>
      </c>
      <c r="B444" s="1">
        <v>10076840101181</v>
      </c>
      <c r="C444">
        <v>84135770</v>
      </c>
    </row>
    <row r="445" spans="1:3" x14ac:dyDescent="0.25">
      <c r="A445" t="s">
        <v>242</v>
      </c>
      <c r="B445" s="1">
        <v>10076840400055</v>
      </c>
      <c r="C445">
        <v>84135781</v>
      </c>
    </row>
    <row r="446" spans="1:3" x14ac:dyDescent="0.25">
      <c r="A446" t="s">
        <v>417</v>
      </c>
      <c r="B446" s="1">
        <v>10076840104151</v>
      </c>
      <c r="C446">
        <v>84135794</v>
      </c>
    </row>
    <row r="447" spans="1:3" x14ac:dyDescent="0.25">
      <c r="A447" t="s">
        <v>404</v>
      </c>
      <c r="B447" s="1">
        <v>10076840104144</v>
      </c>
      <c r="C447">
        <v>84135795</v>
      </c>
    </row>
    <row r="448" spans="1:3" x14ac:dyDescent="0.25">
      <c r="A448" t="s">
        <v>400</v>
      </c>
      <c r="B448" s="1">
        <v>10076840832009</v>
      </c>
      <c r="C448">
        <v>84135799</v>
      </c>
    </row>
    <row r="449" spans="1:3" x14ac:dyDescent="0.25">
      <c r="A449" t="s">
        <v>294</v>
      </c>
      <c r="B449" s="1">
        <v>10076840101549</v>
      </c>
      <c r="C449">
        <v>84136043</v>
      </c>
    </row>
    <row r="450" spans="1:3" x14ac:dyDescent="0.25">
      <c r="A450" t="s">
        <v>223</v>
      </c>
      <c r="B450" s="1">
        <v>10076840100146</v>
      </c>
      <c r="C450">
        <v>84136704</v>
      </c>
    </row>
    <row r="451" spans="1:3" x14ac:dyDescent="0.25">
      <c r="A451" t="s">
        <v>247</v>
      </c>
      <c r="B451" s="1">
        <v>10076840101341</v>
      </c>
      <c r="C451">
        <v>84137694</v>
      </c>
    </row>
    <row r="452" spans="1:3" x14ac:dyDescent="0.25">
      <c r="A452" t="s">
        <v>425</v>
      </c>
      <c r="B452" s="1">
        <v>10076840831903</v>
      </c>
      <c r="C452">
        <v>84137721</v>
      </c>
    </row>
    <row r="453" spans="1:3" x14ac:dyDescent="0.25">
      <c r="A453" t="s">
        <v>769</v>
      </c>
      <c r="B453" s="1">
        <v>10076840100153</v>
      </c>
      <c r="C453">
        <v>84137725</v>
      </c>
    </row>
    <row r="454" spans="1:3" x14ac:dyDescent="0.25">
      <c r="A454" t="s">
        <v>435</v>
      </c>
      <c r="B454" s="1">
        <v>10076840810939</v>
      </c>
      <c r="C454">
        <v>84138346</v>
      </c>
    </row>
    <row r="455" spans="1:3" x14ac:dyDescent="0.25">
      <c r="A455" t="s">
        <v>424</v>
      </c>
      <c r="B455" s="1">
        <v>10076840810878</v>
      </c>
      <c r="C455">
        <v>84138347</v>
      </c>
    </row>
    <row r="456" spans="1:3" x14ac:dyDescent="0.25">
      <c r="A456" t="s">
        <v>770</v>
      </c>
      <c r="B456" s="1">
        <v>10076840100986</v>
      </c>
      <c r="C456">
        <v>84138391</v>
      </c>
    </row>
    <row r="457" spans="1:3" x14ac:dyDescent="0.25">
      <c r="A457" t="s">
        <v>391</v>
      </c>
      <c r="B457" s="1">
        <v>10076840298614</v>
      </c>
      <c r="C457">
        <v>84138392</v>
      </c>
    </row>
    <row r="458" spans="1:3" x14ac:dyDescent="0.25">
      <c r="A458" t="s">
        <v>428</v>
      </c>
      <c r="B458" s="1">
        <v>10076840390004</v>
      </c>
      <c r="C458">
        <v>84139000</v>
      </c>
    </row>
    <row r="459" spans="1:3" x14ac:dyDescent="0.25">
      <c r="A459" t="s">
        <v>276</v>
      </c>
      <c r="B459" s="1">
        <v>10076840100115</v>
      </c>
      <c r="C459">
        <v>84139090</v>
      </c>
    </row>
    <row r="460" spans="1:3" x14ac:dyDescent="0.25">
      <c r="A460" t="s">
        <v>421</v>
      </c>
      <c r="B460" s="1">
        <v>10076840820600</v>
      </c>
      <c r="C460">
        <v>84139971</v>
      </c>
    </row>
    <row r="461" spans="1:3" x14ac:dyDescent="0.25">
      <c r="A461" t="s">
        <v>436</v>
      </c>
      <c r="B461" s="1">
        <v>10076840831804</v>
      </c>
      <c r="C461">
        <v>84139972</v>
      </c>
    </row>
    <row r="462" spans="1:3" x14ac:dyDescent="0.25">
      <c r="A462" t="s">
        <v>444</v>
      </c>
      <c r="B462" s="1">
        <v>10076840145086</v>
      </c>
      <c r="C462">
        <v>84141035</v>
      </c>
    </row>
    <row r="463" spans="1:3" x14ac:dyDescent="0.25">
      <c r="A463" t="s">
        <v>418</v>
      </c>
      <c r="B463" s="1">
        <v>10076840832108</v>
      </c>
      <c r="C463">
        <v>84141037</v>
      </c>
    </row>
    <row r="464" spans="1:3" x14ac:dyDescent="0.25">
      <c r="A464" t="s">
        <v>771</v>
      </c>
      <c r="B464" s="1">
        <v>10076840102072</v>
      </c>
      <c r="C464">
        <v>84141094</v>
      </c>
    </row>
    <row r="465" spans="1:3" x14ac:dyDescent="0.25">
      <c r="A465" t="s">
        <v>752</v>
      </c>
      <c r="B465" s="1">
        <v>10076840100474</v>
      </c>
      <c r="C465">
        <v>84141102</v>
      </c>
    </row>
    <row r="466" spans="1:3" x14ac:dyDescent="0.25">
      <c r="A466" t="s">
        <v>772</v>
      </c>
      <c r="B466" s="1">
        <v>10076840101327</v>
      </c>
      <c r="C466">
        <v>84141103</v>
      </c>
    </row>
    <row r="467" spans="1:3" x14ac:dyDescent="0.25">
      <c r="A467" t="s">
        <v>431</v>
      </c>
      <c r="B467" s="1">
        <v>10076840810403</v>
      </c>
      <c r="C467">
        <v>84141418</v>
      </c>
    </row>
    <row r="468" spans="1:3" x14ac:dyDescent="0.25">
      <c r="A468" t="s">
        <v>220</v>
      </c>
      <c r="B468" s="1">
        <v>10076840400079</v>
      </c>
      <c r="C468">
        <v>84144598</v>
      </c>
    </row>
    <row r="469" spans="1:3" x14ac:dyDescent="0.25">
      <c r="A469" t="s">
        <v>354</v>
      </c>
      <c r="B469" s="1">
        <v>10076840462855</v>
      </c>
      <c r="C469">
        <v>84146285</v>
      </c>
    </row>
    <row r="470" spans="1:3" x14ac:dyDescent="0.25">
      <c r="A470" t="s">
        <v>773</v>
      </c>
      <c r="B470" s="1">
        <v>10076840055354</v>
      </c>
      <c r="C470">
        <v>84149990</v>
      </c>
    </row>
    <row r="471" spans="1:3" x14ac:dyDescent="0.25">
      <c r="A471" t="s">
        <v>774</v>
      </c>
      <c r="B471" s="1">
        <v>10076840055309</v>
      </c>
      <c r="C471">
        <v>84150062</v>
      </c>
    </row>
    <row r="472" spans="1:3" x14ac:dyDescent="0.25">
      <c r="A472" t="s">
        <v>775</v>
      </c>
      <c r="B472" s="1">
        <v>10076840101327</v>
      </c>
      <c r="C472">
        <v>84154487</v>
      </c>
    </row>
    <row r="473" spans="1:3" x14ac:dyDescent="0.25">
      <c r="A473" t="s">
        <v>197</v>
      </c>
      <c r="B473" s="1">
        <v>10076840363954</v>
      </c>
      <c r="C473">
        <v>84161610</v>
      </c>
    </row>
    <row r="474" spans="1:3" x14ac:dyDescent="0.25">
      <c r="A474" t="s">
        <v>776</v>
      </c>
      <c r="B474" s="1">
        <v>10076840376305</v>
      </c>
      <c r="C474">
        <v>84162829</v>
      </c>
    </row>
    <row r="475" spans="1:3" x14ac:dyDescent="0.25">
      <c r="A475" t="s">
        <v>405</v>
      </c>
      <c r="B475" s="1">
        <v>10076840635037</v>
      </c>
      <c r="C475">
        <v>84163503</v>
      </c>
    </row>
    <row r="476" spans="1:3" x14ac:dyDescent="0.25">
      <c r="A476" t="s">
        <v>269</v>
      </c>
      <c r="B476" s="1">
        <v>10076840220318</v>
      </c>
      <c r="C476">
        <v>84163605</v>
      </c>
    </row>
    <row r="477" spans="1:3" x14ac:dyDescent="0.25">
      <c r="A477" t="s">
        <v>170</v>
      </c>
      <c r="B477" s="1">
        <v>10076840100047</v>
      </c>
      <c r="C477">
        <v>84164936</v>
      </c>
    </row>
    <row r="478" spans="1:3" x14ac:dyDescent="0.25">
      <c r="A478" t="s">
        <v>301</v>
      </c>
      <c r="B478" s="1">
        <v>10076840100122</v>
      </c>
      <c r="C478">
        <v>84164937</v>
      </c>
    </row>
    <row r="479" spans="1:3" x14ac:dyDescent="0.25">
      <c r="A479" t="s">
        <v>412</v>
      </c>
      <c r="B479" s="1">
        <v>10076840821256</v>
      </c>
      <c r="C479">
        <v>84164939</v>
      </c>
    </row>
    <row r="480" spans="1:3" x14ac:dyDescent="0.25">
      <c r="A480" s="2" t="s">
        <v>499</v>
      </c>
      <c r="B480" s="1">
        <v>10041000008617</v>
      </c>
      <c r="C480" s="35">
        <v>68445811</v>
      </c>
    </row>
    <row r="481" spans="1:3" x14ac:dyDescent="0.25">
      <c r="A481" s="2" t="s">
        <v>259</v>
      </c>
      <c r="B481" s="1">
        <v>10041000009461</v>
      </c>
      <c r="C481" s="35">
        <v>69779478</v>
      </c>
    </row>
    <row r="482" spans="1:3" x14ac:dyDescent="0.25">
      <c r="A482" s="2" t="s">
        <v>365</v>
      </c>
      <c r="B482" s="1">
        <v>10041000009577</v>
      </c>
      <c r="C482" s="35">
        <v>62698497</v>
      </c>
    </row>
    <row r="483" spans="1:3" x14ac:dyDescent="0.25">
      <c r="A483" s="2" t="s">
        <v>318</v>
      </c>
      <c r="B483" s="1">
        <v>10041000009720</v>
      </c>
      <c r="C483" s="35">
        <v>64409312</v>
      </c>
    </row>
    <row r="484" spans="1:3" x14ac:dyDescent="0.25">
      <c r="A484" s="2" t="s">
        <v>328</v>
      </c>
      <c r="B484" s="1">
        <v>10041000009751</v>
      </c>
      <c r="C484" s="35">
        <v>64409314</v>
      </c>
    </row>
    <row r="485" spans="1:3" x14ac:dyDescent="0.25">
      <c r="A485" s="2" t="s">
        <v>777</v>
      </c>
      <c r="B485" s="1">
        <v>10041000009768</v>
      </c>
      <c r="C485" s="35">
        <v>64410857</v>
      </c>
    </row>
    <row r="486" spans="1:3" x14ac:dyDescent="0.25">
      <c r="A486" s="2" t="s">
        <v>502</v>
      </c>
      <c r="B486" s="1">
        <v>10041000054737</v>
      </c>
      <c r="C486" s="35">
        <v>67382713</v>
      </c>
    </row>
    <row r="487" spans="1:3" x14ac:dyDescent="0.25">
      <c r="A487" s="2" t="s">
        <v>778</v>
      </c>
      <c r="B487" s="1">
        <v>10041000487306</v>
      </c>
      <c r="C487" s="35">
        <v>64414376</v>
      </c>
    </row>
    <row r="488" spans="1:3" x14ac:dyDescent="0.25">
      <c r="A488" s="2" t="s">
        <v>525</v>
      </c>
      <c r="B488" s="1">
        <v>10075856000525</v>
      </c>
      <c r="C488" s="35">
        <v>69628686</v>
      </c>
    </row>
    <row r="489" spans="1:3" x14ac:dyDescent="0.25">
      <c r="A489" s="2" t="s">
        <v>779</v>
      </c>
      <c r="B489" s="1">
        <v>10075856000549</v>
      </c>
      <c r="C489" s="35">
        <v>69629470</v>
      </c>
    </row>
    <row r="490" spans="1:3" x14ac:dyDescent="0.25">
      <c r="A490" s="2" t="s">
        <v>330</v>
      </c>
      <c r="B490" s="1">
        <v>10075856000716</v>
      </c>
      <c r="C490" s="35">
        <v>69552657</v>
      </c>
    </row>
    <row r="491" spans="1:3" x14ac:dyDescent="0.25">
      <c r="A491" s="2" t="s">
        <v>780</v>
      </c>
      <c r="B491" s="1">
        <v>10076840001047</v>
      </c>
      <c r="C491" s="35">
        <v>68823975</v>
      </c>
    </row>
    <row r="492" spans="1:3" x14ac:dyDescent="0.25">
      <c r="A492" s="2" t="s">
        <v>423</v>
      </c>
      <c r="B492" s="1">
        <v>10076840001191</v>
      </c>
      <c r="C492" s="35">
        <v>67296703</v>
      </c>
    </row>
    <row r="493" spans="1:3" x14ac:dyDescent="0.25">
      <c r="A493" s="2" t="s">
        <v>781</v>
      </c>
      <c r="B493" s="1">
        <v>10076840002563</v>
      </c>
      <c r="C493" s="35">
        <v>69986510</v>
      </c>
    </row>
    <row r="494" spans="1:3" x14ac:dyDescent="0.25">
      <c r="A494" s="2" t="s">
        <v>478</v>
      </c>
      <c r="B494" s="1">
        <v>10076840003089</v>
      </c>
      <c r="C494" s="35">
        <v>68354591</v>
      </c>
    </row>
    <row r="495" spans="1:3" x14ac:dyDescent="0.25">
      <c r="A495" s="2" t="s">
        <v>529</v>
      </c>
      <c r="B495" s="1">
        <v>10076840003096</v>
      </c>
      <c r="C495" s="35">
        <v>68354592</v>
      </c>
    </row>
    <row r="496" spans="1:3" x14ac:dyDescent="0.25">
      <c r="A496" s="2" t="s">
        <v>504</v>
      </c>
      <c r="B496" s="1">
        <v>10076840003225</v>
      </c>
      <c r="C496" s="35">
        <v>68409142</v>
      </c>
    </row>
    <row r="497" spans="1:3" x14ac:dyDescent="0.25">
      <c r="A497" s="2" t="s">
        <v>505</v>
      </c>
      <c r="B497" s="1">
        <v>10076840003232</v>
      </c>
      <c r="C497" s="35">
        <v>68409143</v>
      </c>
    </row>
    <row r="498" spans="1:3" x14ac:dyDescent="0.25">
      <c r="A498" s="2" t="s">
        <v>782</v>
      </c>
      <c r="B498" s="1">
        <v>10076840003294</v>
      </c>
      <c r="C498" s="35">
        <v>62735648</v>
      </c>
    </row>
    <row r="499" spans="1:3" x14ac:dyDescent="0.25">
      <c r="A499" s="2" t="s">
        <v>783</v>
      </c>
      <c r="B499" s="1">
        <v>10076840003386</v>
      </c>
      <c r="C499" s="35">
        <v>62697530</v>
      </c>
    </row>
    <row r="500" spans="1:3" x14ac:dyDescent="0.25">
      <c r="A500" s="2" t="s">
        <v>475</v>
      </c>
      <c r="B500" s="1">
        <v>10076840003393</v>
      </c>
      <c r="C500" s="35">
        <v>68575292</v>
      </c>
    </row>
    <row r="501" spans="1:3" x14ac:dyDescent="0.25">
      <c r="A501" s="2" t="s">
        <v>784</v>
      </c>
      <c r="B501" s="1">
        <v>10076840003409</v>
      </c>
      <c r="C501" s="35">
        <v>68788589</v>
      </c>
    </row>
    <row r="502" spans="1:3" x14ac:dyDescent="0.25">
      <c r="A502" s="2" t="s">
        <v>496</v>
      </c>
      <c r="B502" s="1">
        <v>10076840003577</v>
      </c>
      <c r="C502" s="35">
        <v>68654217</v>
      </c>
    </row>
    <row r="503" spans="1:3" x14ac:dyDescent="0.25">
      <c r="A503" s="2" t="s">
        <v>530</v>
      </c>
      <c r="B503" s="1">
        <v>10076840003607</v>
      </c>
      <c r="C503" s="35">
        <v>68654233</v>
      </c>
    </row>
    <row r="504" spans="1:3" x14ac:dyDescent="0.25">
      <c r="A504" s="2" t="s">
        <v>526</v>
      </c>
      <c r="B504" s="1">
        <v>10076840003621</v>
      </c>
      <c r="C504" s="35">
        <v>68654239</v>
      </c>
    </row>
    <row r="505" spans="1:3" x14ac:dyDescent="0.25">
      <c r="A505" s="2" t="s">
        <v>785</v>
      </c>
      <c r="B505" s="1">
        <v>10076840003645</v>
      </c>
      <c r="C505" s="35">
        <v>68783556</v>
      </c>
    </row>
    <row r="506" spans="1:3" x14ac:dyDescent="0.25">
      <c r="A506" s="2" t="s">
        <v>508</v>
      </c>
      <c r="B506" s="1">
        <v>10076840003690</v>
      </c>
      <c r="C506" s="35">
        <v>68692903</v>
      </c>
    </row>
    <row r="507" spans="1:3" x14ac:dyDescent="0.25">
      <c r="A507" s="2" t="s">
        <v>520</v>
      </c>
      <c r="B507" s="1">
        <v>10076840003812</v>
      </c>
      <c r="C507" s="35">
        <v>68933337</v>
      </c>
    </row>
    <row r="508" spans="1:3" x14ac:dyDescent="0.25">
      <c r="A508" s="2" t="s">
        <v>786</v>
      </c>
      <c r="B508" s="1">
        <v>10076840003904</v>
      </c>
      <c r="C508" s="35">
        <v>69572661</v>
      </c>
    </row>
    <row r="509" spans="1:3" x14ac:dyDescent="0.25">
      <c r="A509" s="2" t="s">
        <v>498</v>
      </c>
      <c r="B509" s="1">
        <v>10076840003911</v>
      </c>
      <c r="C509" s="35">
        <v>69565375</v>
      </c>
    </row>
    <row r="510" spans="1:3" x14ac:dyDescent="0.25">
      <c r="A510" s="2" t="s">
        <v>479</v>
      </c>
      <c r="B510" s="1">
        <v>10076840003942</v>
      </c>
      <c r="C510" s="35">
        <v>69568970</v>
      </c>
    </row>
    <row r="511" spans="1:3" x14ac:dyDescent="0.25">
      <c r="A511" s="2" t="s">
        <v>787</v>
      </c>
      <c r="B511" s="1">
        <v>10076840003959</v>
      </c>
      <c r="C511" s="35">
        <v>69610113</v>
      </c>
    </row>
    <row r="512" spans="1:3" x14ac:dyDescent="0.25">
      <c r="A512" s="2" t="s">
        <v>788</v>
      </c>
      <c r="B512" s="1">
        <v>10076840004062</v>
      </c>
      <c r="C512" s="35">
        <v>69797331</v>
      </c>
    </row>
    <row r="513" spans="1:3" x14ac:dyDescent="0.25">
      <c r="A513" s="2" t="s">
        <v>477</v>
      </c>
      <c r="B513" s="1">
        <v>10076840004079</v>
      </c>
      <c r="C513" s="35">
        <v>69797358</v>
      </c>
    </row>
    <row r="514" spans="1:3" x14ac:dyDescent="0.25">
      <c r="A514" s="2" t="s">
        <v>472</v>
      </c>
      <c r="B514" s="1">
        <v>10076840004116</v>
      </c>
      <c r="C514" s="35">
        <v>69970148</v>
      </c>
    </row>
    <row r="515" spans="1:3" x14ac:dyDescent="0.25">
      <c r="A515" s="2" t="s">
        <v>469</v>
      </c>
      <c r="B515" s="1">
        <v>10076840004345</v>
      </c>
      <c r="C515" s="35">
        <v>64414212</v>
      </c>
    </row>
    <row r="516" spans="1:3" x14ac:dyDescent="0.25">
      <c r="A516" s="2" t="s">
        <v>456</v>
      </c>
      <c r="B516" s="1">
        <v>10076840004352</v>
      </c>
      <c r="C516" s="35">
        <v>64775322</v>
      </c>
    </row>
    <row r="517" spans="1:3" x14ac:dyDescent="0.25">
      <c r="A517" s="2" t="s">
        <v>789</v>
      </c>
      <c r="B517" s="1">
        <v>10076840004369</v>
      </c>
      <c r="C517" s="35">
        <v>64823949</v>
      </c>
    </row>
    <row r="518" spans="1:3" x14ac:dyDescent="0.25">
      <c r="A518" s="2" t="s">
        <v>790</v>
      </c>
      <c r="B518" s="1">
        <v>10076840004628</v>
      </c>
      <c r="C518" s="35">
        <v>65640070</v>
      </c>
    </row>
    <row r="519" spans="1:3" x14ac:dyDescent="0.25">
      <c r="A519" s="2" t="s">
        <v>509</v>
      </c>
      <c r="B519" s="1">
        <v>10076840100559</v>
      </c>
      <c r="C519" s="35">
        <v>67278344</v>
      </c>
    </row>
    <row r="520" spans="1:3" x14ac:dyDescent="0.25">
      <c r="A520" s="2" t="s">
        <v>510</v>
      </c>
      <c r="B520" s="1">
        <v>10076840101532</v>
      </c>
      <c r="C520" s="35">
        <v>67278345</v>
      </c>
    </row>
    <row r="521" spans="1:3" x14ac:dyDescent="0.25">
      <c r="A521" s="2" t="s">
        <v>791</v>
      </c>
      <c r="B521" s="1">
        <v>10076840104243</v>
      </c>
      <c r="C521" s="35">
        <v>84139317</v>
      </c>
    </row>
    <row r="522" spans="1:3" x14ac:dyDescent="0.25">
      <c r="A522" s="2" t="s">
        <v>792</v>
      </c>
      <c r="B522" s="1">
        <v>10076840253309</v>
      </c>
      <c r="C522" s="35">
        <v>69997339</v>
      </c>
    </row>
    <row r="523" spans="1:3" x14ac:dyDescent="0.25">
      <c r="A523" s="2" t="s">
        <v>511</v>
      </c>
      <c r="B523" s="1">
        <v>10076840363947</v>
      </c>
      <c r="C523" s="35">
        <v>84136394</v>
      </c>
    </row>
    <row r="524" spans="1:3" x14ac:dyDescent="0.25">
      <c r="A524" s="2" t="s">
        <v>494</v>
      </c>
      <c r="B524" s="1">
        <v>10076840551948</v>
      </c>
      <c r="C524" s="35">
        <v>67826411</v>
      </c>
    </row>
    <row r="525" spans="1:3" x14ac:dyDescent="0.25">
      <c r="A525" s="2" t="s">
        <v>506</v>
      </c>
      <c r="B525" s="1">
        <v>10076840674463</v>
      </c>
      <c r="C525" s="35">
        <v>67278446</v>
      </c>
    </row>
    <row r="526" spans="1:3" x14ac:dyDescent="0.25">
      <c r="A526" s="2" t="s">
        <v>793</v>
      </c>
      <c r="B526" s="1">
        <v>10076840810076</v>
      </c>
      <c r="C526" s="35">
        <v>84135867</v>
      </c>
    </row>
    <row r="527" spans="1:3" x14ac:dyDescent="0.25">
      <c r="A527" s="2" t="s">
        <v>443</v>
      </c>
      <c r="B527" s="1">
        <v>10076840810243</v>
      </c>
      <c r="C527" s="35">
        <v>84163646</v>
      </c>
    </row>
    <row r="528" spans="1:3" x14ac:dyDescent="0.25">
      <c r="A528" s="2" t="s">
        <v>794</v>
      </c>
      <c r="B528" s="1">
        <v>10076840833303</v>
      </c>
      <c r="C528" s="35">
        <v>84135858</v>
      </c>
    </row>
    <row r="529" spans="1:3" x14ac:dyDescent="0.25">
      <c r="A529" s="2" t="s">
        <v>467</v>
      </c>
      <c r="B529" s="1">
        <v>10076840870902</v>
      </c>
      <c r="C529" s="35">
        <v>17090</v>
      </c>
    </row>
    <row r="530" spans="1:3" x14ac:dyDescent="0.25">
      <c r="A530" s="2" t="s">
        <v>464</v>
      </c>
      <c r="B530" s="1">
        <v>10076840870933</v>
      </c>
      <c r="C530" s="35">
        <v>17093</v>
      </c>
    </row>
    <row r="531" spans="1:3" x14ac:dyDescent="0.25">
      <c r="A531" s="2" t="s">
        <v>795</v>
      </c>
      <c r="B531" s="1">
        <v>10077567000948</v>
      </c>
      <c r="C531" s="35">
        <v>68737749</v>
      </c>
    </row>
    <row r="532" spans="1:3" x14ac:dyDescent="0.25">
      <c r="A532" s="2" t="s">
        <v>522</v>
      </c>
      <c r="B532" s="1">
        <v>10077567001228</v>
      </c>
      <c r="C532" s="35">
        <v>67465064</v>
      </c>
    </row>
    <row r="533" spans="1:3" x14ac:dyDescent="0.25">
      <c r="A533" s="2" t="s">
        <v>437</v>
      </c>
      <c r="B533" s="1">
        <v>10077567001792</v>
      </c>
      <c r="C533" s="35">
        <v>62694440</v>
      </c>
    </row>
    <row r="534" spans="1:3" x14ac:dyDescent="0.25">
      <c r="A534" s="2" t="s">
        <v>796</v>
      </c>
      <c r="B534" s="1">
        <v>10077567001839</v>
      </c>
      <c r="C534" s="35">
        <v>68738612</v>
      </c>
    </row>
    <row r="535" spans="1:3" x14ac:dyDescent="0.25">
      <c r="A535" s="2" t="s">
        <v>797</v>
      </c>
      <c r="B535" s="1">
        <v>10077567001846</v>
      </c>
      <c r="C535" s="35">
        <v>68738613</v>
      </c>
    </row>
    <row r="536" spans="1:3" x14ac:dyDescent="0.25">
      <c r="A536" s="2" t="s">
        <v>484</v>
      </c>
      <c r="B536" s="1">
        <v>10077567001976</v>
      </c>
      <c r="C536" s="35">
        <v>67821477</v>
      </c>
    </row>
    <row r="537" spans="1:3" x14ac:dyDescent="0.25">
      <c r="A537" s="2" t="s">
        <v>455</v>
      </c>
      <c r="B537" s="1">
        <v>10077567002430</v>
      </c>
      <c r="C537" s="35">
        <v>67896936</v>
      </c>
    </row>
    <row r="538" spans="1:3" x14ac:dyDescent="0.25">
      <c r="A538" s="2" t="s">
        <v>798</v>
      </c>
      <c r="B538" s="1">
        <v>10077567002447</v>
      </c>
      <c r="C538" s="35">
        <v>62694394</v>
      </c>
    </row>
    <row r="539" spans="1:3" x14ac:dyDescent="0.25">
      <c r="A539" s="2" t="s">
        <v>799</v>
      </c>
      <c r="B539" s="1">
        <v>10077567002560</v>
      </c>
      <c r="C539" s="35">
        <v>69587862</v>
      </c>
    </row>
    <row r="540" spans="1:3" x14ac:dyDescent="0.25">
      <c r="A540" s="2" t="s">
        <v>491</v>
      </c>
      <c r="B540" s="1">
        <v>10077567002829</v>
      </c>
      <c r="C540" s="35">
        <v>68463620</v>
      </c>
    </row>
    <row r="541" spans="1:3" x14ac:dyDescent="0.25">
      <c r="A541" s="2" t="s">
        <v>492</v>
      </c>
      <c r="B541" s="1">
        <v>10077567002898</v>
      </c>
      <c r="C541" s="35">
        <v>68463623</v>
      </c>
    </row>
    <row r="542" spans="1:3" x14ac:dyDescent="0.25">
      <c r="A542" s="2" t="s">
        <v>466</v>
      </c>
      <c r="B542" s="1">
        <v>10077567002973</v>
      </c>
      <c r="C542" s="35">
        <v>68649098</v>
      </c>
    </row>
    <row r="543" spans="1:3" x14ac:dyDescent="0.25">
      <c r="A543" s="2" t="s">
        <v>493</v>
      </c>
      <c r="B543" s="1">
        <v>10077567003017</v>
      </c>
      <c r="C543" s="35">
        <v>68649101</v>
      </c>
    </row>
    <row r="544" spans="1:3" x14ac:dyDescent="0.25">
      <c r="A544" s="2" t="s">
        <v>523</v>
      </c>
      <c r="B544" s="1">
        <v>10077567003031</v>
      </c>
      <c r="C544" s="35">
        <v>68650199</v>
      </c>
    </row>
    <row r="545" spans="1:3" x14ac:dyDescent="0.25">
      <c r="A545" s="2" t="s">
        <v>433</v>
      </c>
      <c r="B545" s="1">
        <v>10077567003185</v>
      </c>
      <c r="C545" s="35">
        <v>68881272</v>
      </c>
    </row>
    <row r="546" spans="1:3" x14ac:dyDescent="0.25">
      <c r="A546" s="2" t="s">
        <v>420</v>
      </c>
      <c r="B546" s="1">
        <v>10077567003253</v>
      </c>
      <c r="C546" s="35">
        <v>68890246</v>
      </c>
    </row>
    <row r="547" spans="1:3" x14ac:dyDescent="0.25">
      <c r="A547" s="2" t="s">
        <v>489</v>
      </c>
      <c r="B547" s="1">
        <v>10077567003345</v>
      </c>
      <c r="C547" s="35">
        <v>69549219</v>
      </c>
    </row>
    <row r="548" spans="1:3" x14ac:dyDescent="0.25">
      <c r="A548" s="2" t="s">
        <v>490</v>
      </c>
      <c r="B548" s="1">
        <v>10077567003383</v>
      </c>
      <c r="C548" s="35">
        <v>69549220</v>
      </c>
    </row>
    <row r="549" spans="1:3" x14ac:dyDescent="0.25">
      <c r="A549" s="2" t="s">
        <v>800</v>
      </c>
      <c r="B549" s="1">
        <v>10077567003406</v>
      </c>
      <c r="C549" s="35">
        <v>69617285</v>
      </c>
    </row>
    <row r="550" spans="1:3" x14ac:dyDescent="0.25">
      <c r="A550" s="2" t="s">
        <v>801</v>
      </c>
      <c r="B550" s="1">
        <v>10077567003536</v>
      </c>
      <c r="C550" s="35">
        <v>69792956</v>
      </c>
    </row>
    <row r="551" spans="1:3" x14ac:dyDescent="0.25">
      <c r="A551" s="2" t="s">
        <v>462</v>
      </c>
      <c r="B551" s="1">
        <v>10077567003727</v>
      </c>
      <c r="C551" s="35">
        <v>69977789</v>
      </c>
    </row>
    <row r="552" spans="1:3" x14ac:dyDescent="0.25">
      <c r="A552" s="2" t="s">
        <v>452</v>
      </c>
      <c r="B552" s="1">
        <v>10077567003741</v>
      </c>
      <c r="C552" s="35">
        <v>69979085</v>
      </c>
    </row>
    <row r="553" spans="1:3" x14ac:dyDescent="0.25">
      <c r="A553" s="2" t="s">
        <v>549</v>
      </c>
      <c r="B553" s="1">
        <v>10077567004793</v>
      </c>
      <c r="C553" s="35">
        <v>65459033</v>
      </c>
    </row>
    <row r="554" spans="1:3" x14ac:dyDescent="0.25">
      <c r="A554" s="2" t="s">
        <v>550</v>
      </c>
      <c r="B554" s="1">
        <v>10077567004809</v>
      </c>
      <c r="C554" s="35">
        <v>65459388</v>
      </c>
    </row>
    <row r="555" spans="1:3" x14ac:dyDescent="0.25">
      <c r="A555" s="2" t="s">
        <v>551</v>
      </c>
      <c r="B555" s="1">
        <v>10077567004816</v>
      </c>
      <c r="C555" s="35">
        <v>65471855</v>
      </c>
    </row>
    <row r="556" spans="1:3" x14ac:dyDescent="0.25">
      <c r="A556" s="2" t="s">
        <v>521</v>
      </c>
      <c r="B556" s="1">
        <v>10077567091021</v>
      </c>
      <c r="C556" s="35">
        <v>69554198</v>
      </c>
    </row>
    <row r="557" spans="1:3" x14ac:dyDescent="0.25">
      <c r="A557" s="2" t="s">
        <v>802</v>
      </c>
      <c r="B557" s="1">
        <v>10077567141696</v>
      </c>
      <c r="C557" s="35">
        <v>67733229</v>
      </c>
    </row>
    <row r="558" spans="1:3" x14ac:dyDescent="0.25">
      <c r="A558" s="2" t="s">
        <v>416</v>
      </c>
      <c r="B558" s="1">
        <v>10077567225068</v>
      </c>
      <c r="C558" s="35">
        <v>68764901</v>
      </c>
    </row>
    <row r="559" spans="1:3" x14ac:dyDescent="0.25">
      <c r="A559" s="2" t="s">
        <v>803</v>
      </c>
      <c r="B559" s="1">
        <v>10077567254327</v>
      </c>
      <c r="C559" s="35">
        <v>68896056</v>
      </c>
    </row>
    <row r="560" spans="1:3" x14ac:dyDescent="0.25">
      <c r="A560" s="2" t="s">
        <v>804</v>
      </c>
      <c r="B560" s="1">
        <v>10077567264791</v>
      </c>
      <c r="C560" s="35">
        <v>68896057</v>
      </c>
    </row>
    <row r="561" spans="1:3" x14ac:dyDescent="0.25">
      <c r="A561" s="2" t="s">
        <v>805</v>
      </c>
      <c r="B561" s="1">
        <v>10077567281965</v>
      </c>
      <c r="C561" s="35">
        <v>69568965</v>
      </c>
    </row>
    <row r="562" spans="1:3" x14ac:dyDescent="0.25">
      <c r="A562" s="2" t="s">
        <v>485</v>
      </c>
      <c r="B562" s="1">
        <v>10077567305494</v>
      </c>
      <c r="C562" s="35">
        <v>68821730</v>
      </c>
    </row>
    <row r="563" spans="1:3" x14ac:dyDescent="0.25">
      <c r="A563" s="2" t="s">
        <v>199</v>
      </c>
      <c r="B563" s="1">
        <v>10077567417760</v>
      </c>
      <c r="C563" s="35">
        <v>64406941</v>
      </c>
    </row>
    <row r="564" spans="1:3" x14ac:dyDescent="0.25">
      <c r="A564" s="2" t="s">
        <v>488</v>
      </c>
      <c r="B564" s="1">
        <v>10077567478846</v>
      </c>
      <c r="C564" s="35">
        <v>67476456</v>
      </c>
    </row>
    <row r="565" spans="1:3" x14ac:dyDescent="0.25">
      <c r="A565" s="2" t="s">
        <v>388</v>
      </c>
      <c r="B565" s="1">
        <v>10186852001086</v>
      </c>
      <c r="C565" s="35">
        <v>68729649</v>
      </c>
    </row>
    <row r="566" spans="1:3" x14ac:dyDescent="0.25">
      <c r="A566" s="2" t="s">
        <v>495</v>
      </c>
      <c r="B566" s="1">
        <v>10186852001109</v>
      </c>
      <c r="C566" s="35">
        <v>68729627</v>
      </c>
    </row>
    <row r="567" spans="1:3" x14ac:dyDescent="0.25">
      <c r="A567" s="2" t="s">
        <v>806</v>
      </c>
      <c r="B567" s="1">
        <v>10186852001116</v>
      </c>
      <c r="C567" s="35">
        <v>68729659</v>
      </c>
    </row>
    <row r="568" spans="1:3" x14ac:dyDescent="0.25">
      <c r="A568" s="2" t="s">
        <v>524</v>
      </c>
      <c r="B568" s="1">
        <v>10186852001413</v>
      </c>
      <c r="C568" s="35">
        <v>68728326</v>
      </c>
    </row>
    <row r="569" spans="1:3" x14ac:dyDescent="0.25">
      <c r="A569" s="2" t="s">
        <v>397</v>
      </c>
      <c r="B569" s="1">
        <v>10186852001420</v>
      </c>
      <c r="C569" s="35">
        <v>69740694</v>
      </c>
    </row>
    <row r="570" spans="1:3" x14ac:dyDescent="0.25">
      <c r="A570" s="2" t="s">
        <v>481</v>
      </c>
      <c r="B570" s="1">
        <v>10186852001512</v>
      </c>
      <c r="C570" s="35">
        <v>68659722</v>
      </c>
    </row>
    <row r="571" spans="1:3" x14ac:dyDescent="0.25">
      <c r="A571" s="2" t="s">
        <v>480</v>
      </c>
      <c r="B571" s="1">
        <v>10186852001529</v>
      </c>
      <c r="C571" s="35">
        <v>68659723</v>
      </c>
    </row>
    <row r="572" spans="1:3" x14ac:dyDescent="0.25">
      <c r="A572" s="2" t="s">
        <v>807</v>
      </c>
      <c r="B572" s="1">
        <v>10186852001550</v>
      </c>
      <c r="C572" s="35">
        <v>68659726</v>
      </c>
    </row>
    <row r="573" spans="1:3" x14ac:dyDescent="0.25">
      <c r="A573" s="2" t="s">
        <v>501</v>
      </c>
      <c r="B573" s="1">
        <v>10186852001581</v>
      </c>
      <c r="C573" s="35">
        <v>68942622</v>
      </c>
    </row>
    <row r="574" spans="1:3" x14ac:dyDescent="0.25">
      <c r="A574" s="2" t="s">
        <v>409</v>
      </c>
      <c r="B574" s="1">
        <v>10186852001635</v>
      </c>
      <c r="C574" s="35">
        <v>69555090</v>
      </c>
    </row>
    <row r="575" spans="1:3" x14ac:dyDescent="0.25">
      <c r="A575" s="2" t="s">
        <v>407</v>
      </c>
      <c r="B575" s="1">
        <v>10186852001666</v>
      </c>
      <c r="C575" s="35">
        <v>69555093</v>
      </c>
    </row>
    <row r="576" spans="1:3" x14ac:dyDescent="0.25">
      <c r="A576" s="2" t="s">
        <v>364</v>
      </c>
      <c r="B576" s="1">
        <v>10186852001758</v>
      </c>
      <c r="C576" s="35">
        <v>69991277</v>
      </c>
    </row>
    <row r="577" spans="1:6" x14ac:dyDescent="0.25">
      <c r="A577" s="2" t="s">
        <v>808</v>
      </c>
      <c r="B577" s="1">
        <v>10840473400351</v>
      </c>
      <c r="C577" s="35">
        <v>64979101</v>
      </c>
    </row>
    <row r="578" spans="1:6" x14ac:dyDescent="0.25">
      <c r="A578" s="2" t="s">
        <v>566</v>
      </c>
      <c r="B578" s="1">
        <v>10840473400382</v>
      </c>
      <c r="C578" s="35">
        <v>65254774</v>
      </c>
    </row>
    <row r="579" spans="1:6" x14ac:dyDescent="0.25">
      <c r="A579" s="2" t="s">
        <v>514</v>
      </c>
      <c r="B579" s="1">
        <v>10850001974117</v>
      </c>
      <c r="C579" s="35">
        <v>64325511</v>
      </c>
    </row>
    <row r="580" spans="1:6" x14ac:dyDescent="0.25">
      <c r="A580" s="2" t="s">
        <v>515</v>
      </c>
      <c r="B580" s="1">
        <v>10850001974124</v>
      </c>
      <c r="C580" s="35">
        <v>64325573</v>
      </c>
    </row>
    <row r="581" spans="1:6" x14ac:dyDescent="0.25">
      <c r="A581" s="2" t="s">
        <v>461</v>
      </c>
      <c r="B581" s="1">
        <v>10850001974322</v>
      </c>
      <c r="C581" s="35">
        <v>64325559</v>
      </c>
    </row>
    <row r="582" spans="1:6" x14ac:dyDescent="0.25">
      <c r="A582" s="2" t="s">
        <v>512</v>
      </c>
      <c r="B582" s="1">
        <v>10850001974407</v>
      </c>
      <c r="C582" s="35">
        <v>64326637</v>
      </c>
    </row>
    <row r="583" spans="1:6" x14ac:dyDescent="0.25">
      <c r="A583" s="2" t="s">
        <v>516</v>
      </c>
      <c r="B583" s="1">
        <v>10850001974421</v>
      </c>
      <c r="C583" s="35">
        <v>64326582</v>
      </c>
    </row>
    <row r="584" spans="1:6" x14ac:dyDescent="0.25">
      <c r="A584" s="2" t="s">
        <v>517</v>
      </c>
      <c r="B584" s="1">
        <v>10850001974438</v>
      </c>
      <c r="C584" s="35">
        <v>64326470</v>
      </c>
    </row>
    <row r="585" spans="1:6" x14ac:dyDescent="0.25">
      <c r="A585" s="2" t="s">
        <v>518</v>
      </c>
      <c r="B585" s="1">
        <v>10850001974476</v>
      </c>
      <c r="C585" s="35">
        <v>64326578</v>
      </c>
    </row>
    <row r="586" spans="1:6" x14ac:dyDescent="0.25">
      <c r="A586" s="2" t="s">
        <v>513</v>
      </c>
      <c r="B586" s="1">
        <v>10850001974643</v>
      </c>
      <c r="C586" s="35">
        <v>64326391</v>
      </c>
    </row>
    <row r="587" spans="1:6" x14ac:dyDescent="0.25">
      <c r="A587" s="2" t="s">
        <v>519</v>
      </c>
      <c r="B587" s="1">
        <v>10851035003668</v>
      </c>
      <c r="C587" s="35">
        <v>64325517</v>
      </c>
    </row>
    <row r="588" spans="1:6" x14ac:dyDescent="0.25">
      <c r="A588" s="8" t="s">
        <v>574</v>
      </c>
      <c r="B588" s="38">
        <v>10840473400115</v>
      </c>
      <c r="C588" s="8">
        <v>64973976</v>
      </c>
      <c r="F588" s="36"/>
    </row>
    <row r="589" spans="1:6" x14ac:dyDescent="0.25">
      <c r="A589" s="8" t="s">
        <v>575</v>
      </c>
      <c r="B589" s="38">
        <v>10840473400511</v>
      </c>
      <c r="C589" s="8">
        <v>65472837</v>
      </c>
      <c r="F589" s="36"/>
    </row>
    <row r="590" spans="1:6" x14ac:dyDescent="0.25">
      <c r="A590" s="8" t="s">
        <v>573</v>
      </c>
      <c r="B590" s="38">
        <v>10077567004885</v>
      </c>
      <c r="C590" s="8">
        <v>65549173</v>
      </c>
      <c r="F590" s="36"/>
    </row>
    <row r="591" spans="1:6" x14ac:dyDescent="0.25">
      <c r="A591" s="8" t="s">
        <v>488</v>
      </c>
      <c r="B591" s="38">
        <v>10840473400559</v>
      </c>
      <c r="C591" s="8">
        <v>65490430</v>
      </c>
    </row>
    <row r="592" spans="1:6" x14ac:dyDescent="0.25">
      <c r="A592" t="s">
        <v>827</v>
      </c>
      <c r="B592" s="1">
        <v>10077567004434</v>
      </c>
      <c r="C592">
        <v>64958862</v>
      </c>
    </row>
    <row r="593" spans="1:3" x14ac:dyDescent="0.25">
      <c r="A593" t="s">
        <v>830</v>
      </c>
      <c r="B593" s="1">
        <v>10077567004458</v>
      </c>
      <c r="C593">
        <v>64960643</v>
      </c>
    </row>
    <row r="594" spans="1:3" x14ac:dyDescent="0.25">
      <c r="A594" t="s">
        <v>830</v>
      </c>
      <c r="B594" s="1">
        <v>10077567004458</v>
      </c>
      <c r="C594">
        <v>64984156</v>
      </c>
    </row>
    <row r="595" spans="1:3" x14ac:dyDescent="0.25">
      <c r="A595" t="s">
        <v>834</v>
      </c>
      <c r="B595" s="1">
        <v>10077567004458</v>
      </c>
      <c r="C595">
        <v>65230957</v>
      </c>
    </row>
    <row r="596" spans="1:3" x14ac:dyDescent="0.25">
      <c r="A596" t="s">
        <v>829</v>
      </c>
      <c r="B596" s="1">
        <v>10840473400436</v>
      </c>
      <c r="C596">
        <v>65468644</v>
      </c>
    </row>
    <row r="597" spans="1:3" x14ac:dyDescent="0.25">
      <c r="A597" t="s">
        <v>832</v>
      </c>
      <c r="B597" s="1">
        <v>10076840004666</v>
      </c>
      <c r="C597">
        <v>65498063</v>
      </c>
    </row>
    <row r="598" spans="1:3" x14ac:dyDescent="0.25">
      <c r="A598" t="s">
        <v>831</v>
      </c>
      <c r="B598" s="1">
        <v>10077567004847</v>
      </c>
      <c r="C598">
        <v>65539504</v>
      </c>
    </row>
    <row r="599" spans="1:3" x14ac:dyDescent="0.25">
      <c r="A599" t="s">
        <v>828</v>
      </c>
      <c r="B599" s="1">
        <v>10076840004673</v>
      </c>
      <c r="C599">
        <v>65540451</v>
      </c>
    </row>
    <row r="600" spans="1:3" x14ac:dyDescent="0.25">
      <c r="A600" t="s">
        <v>826</v>
      </c>
      <c r="B600" s="1">
        <v>10077567004953</v>
      </c>
      <c r="C600">
        <v>65594416</v>
      </c>
    </row>
    <row r="601" spans="1:3" x14ac:dyDescent="0.25">
      <c r="A601" s="2"/>
      <c r="C601" s="35"/>
    </row>
    <row r="602" spans="1:3" x14ac:dyDescent="0.25">
      <c r="A602" s="2"/>
      <c r="C602" s="35"/>
    </row>
    <row r="603" spans="1:3" x14ac:dyDescent="0.25">
      <c r="A603" s="2"/>
      <c r="C603" s="35"/>
    </row>
    <row r="604" spans="1:3" x14ac:dyDescent="0.25">
      <c r="A604" s="2"/>
      <c r="C604" s="35"/>
    </row>
    <row r="605" spans="1:3" x14ac:dyDescent="0.25">
      <c r="A605" s="2"/>
      <c r="C605" s="35"/>
    </row>
    <row r="606" spans="1:3" x14ac:dyDescent="0.25">
      <c r="A606" s="2"/>
      <c r="C606" s="35"/>
    </row>
    <row r="607" spans="1:3" x14ac:dyDescent="0.25">
      <c r="A607" s="2"/>
      <c r="C607" s="35"/>
    </row>
    <row r="608" spans="1:3" x14ac:dyDescent="0.25">
      <c r="A608" s="2"/>
      <c r="C608" s="35"/>
    </row>
    <row r="609" spans="1:3" x14ac:dyDescent="0.25">
      <c r="A609" s="2"/>
      <c r="C609" s="35"/>
    </row>
    <row r="610" spans="1:3" x14ac:dyDescent="0.25">
      <c r="A610" s="2"/>
      <c r="C610" s="35"/>
    </row>
    <row r="611" spans="1:3" x14ac:dyDescent="0.25">
      <c r="A611" s="2"/>
      <c r="C611" s="35"/>
    </row>
    <row r="612" spans="1:3" x14ac:dyDescent="0.25">
      <c r="A612" s="2"/>
      <c r="C612" s="35"/>
    </row>
    <row r="613" spans="1:3" x14ac:dyDescent="0.25">
      <c r="A613" s="2"/>
      <c r="C613" s="35"/>
    </row>
    <row r="614" spans="1:3" x14ac:dyDescent="0.25">
      <c r="A614" s="2"/>
      <c r="C614" s="35"/>
    </row>
    <row r="615" spans="1:3" x14ac:dyDescent="0.25">
      <c r="A615" s="2"/>
      <c r="C615" s="35"/>
    </row>
    <row r="616" spans="1:3" x14ac:dyDescent="0.25">
      <c r="A616" s="2"/>
      <c r="C616" s="35"/>
    </row>
    <row r="617" spans="1:3" x14ac:dyDescent="0.25">
      <c r="A617" s="2"/>
      <c r="C617" s="35"/>
    </row>
    <row r="618" spans="1:3" x14ac:dyDescent="0.25">
      <c r="A618" s="2"/>
      <c r="C618" s="35"/>
    </row>
    <row r="619" spans="1:3" x14ac:dyDescent="0.25">
      <c r="A619" s="2"/>
      <c r="C619" s="35"/>
    </row>
    <row r="620" spans="1:3" x14ac:dyDescent="0.25">
      <c r="A620" s="2"/>
      <c r="C620" s="35"/>
    </row>
    <row r="621" spans="1:3" x14ac:dyDescent="0.25">
      <c r="A621" s="2"/>
      <c r="C621" s="35"/>
    </row>
    <row r="622" spans="1:3" x14ac:dyDescent="0.25">
      <c r="A622" s="2"/>
      <c r="C622" s="35"/>
    </row>
    <row r="623" spans="1:3" x14ac:dyDescent="0.25">
      <c r="A623" s="2"/>
      <c r="C623" s="35"/>
    </row>
    <row r="624" spans="1:3" x14ac:dyDescent="0.25">
      <c r="A624" s="2"/>
      <c r="C624" s="35"/>
    </row>
    <row r="625" spans="1:3" x14ac:dyDescent="0.25">
      <c r="A625" s="2"/>
      <c r="C625" s="35"/>
    </row>
    <row r="626" spans="1:3" x14ac:dyDescent="0.25">
      <c r="A626" s="2"/>
      <c r="C626" s="35"/>
    </row>
    <row r="627" spans="1:3" x14ac:dyDescent="0.25">
      <c r="A627" s="2"/>
      <c r="C627" s="35"/>
    </row>
    <row r="628" spans="1:3" x14ac:dyDescent="0.25">
      <c r="A628" s="2"/>
      <c r="C628" s="35"/>
    </row>
    <row r="629" spans="1:3" x14ac:dyDescent="0.25">
      <c r="A629" s="2"/>
      <c r="C629" s="35"/>
    </row>
    <row r="630" spans="1:3" x14ac:dyDescent="0.25">
      <c r="A630" s="2"/>
      <c r="C630" s="35"/>
    </row>
    <row r="631" spans="1:3" x14ac:dyDescent="0.25">
      <c r="A631" s="2"/>
      <c r="C631" s="35"/>
    </row>
    <row r="632" spans="1:3" x14ac:dyDescent="0.25">
      <c r="A632" s="2"/>
      <c r="C632" s="35"/>
    </row>
    <row r="633" spans="1:3" x14ac:dyDescent="0.25">
      <c r="A633" s="2"/>
      <c r="C633" s="35"/>
    </row>
    <row r="634" spans="1:3" x14ac:dyDescent="0.25">
      <c r="A634" s="2"/>
      <c r="C634" s="35"/>
    </row>
    <row r="635" spans="1:3" x14ac:dyDescent="0.25">
      <c r="A635" s="2"/>
      <c r="C635" s="35"/>
    </row>
    <row r="636" spans="1:3" x14ac:dyDescent="0.25">
      <c r="A636" s="2"/>
      <c r="C636" s="35"/>
    </row>
    <row r="637" spans="1:3" x14ac:dyDescent="0.25">
      <c r="A637" s="2"/>
      <c r="C637" s="35"/>
    </row>
    <row r="638" spans="1:3" x14ac:dyDescent="0.25">
      <c r="A638" s="2"/>
      <c r="C638" s="35"/>
    </row>
    <row r="639" spans="1:3" x14ac:dyDescent="0.25">
      <c r="A639" s="2"/>
      <c r="C639" s="35"/>
    </row>
    <row r="640" spans="1:3" x14ac:dyDescent="0.25">
      <c r="A640" s="2"/>
      <c r="C640" s="35"/>
    </row>
    <row r="641" spans="1:3" x14ac:dyDescent="0.25">
      <c r="A641" s="2"/>
      <c r="C641" s="35"/>
    </row>
    <row r="642" spans="1:3" x14ac:dyDescent="0.25">
      <c r="A642" s="2"/>
      <c r="C642" s="35"/>
    </row>
    <row r="643" spans="1:3" x14ac:dyDescent="0.25">
      <c r="A643" s="2"/>
      <c r="C643" s="35"/>
    </row>
    <row r="644" spans="1:3" x14ac:dyDescent="0.25">
      <c r="A644" s="2"/>
      <c r="C644" s="35"/>
    </row>
    <row r="645" spans="1:3" x14ac:dyDescent="0.25">
      <c r="A645" s="2"/>
      <c r="C645" s="35"/>
    </row>
    <row r="646" spans="1:3" x14ac:dyDescent="0.25">
      <c r="A646" s="2"/>
      <c r="C646" s="35"/>
    </row>
    <row r="647" spans="1:3" x14ac:dyDescent="0.25">
      <c r="A647" s="2"/>
      <c r="C647" s="35"/>
    </row>
    <row r="648" spans="1:3" x14ac:dyDescent="0.25">
      <c r="A648" s="2"/>
      <c r="C648" s="35"/>
    </row>
    <row r="649" spans="1:3" x14ac:dyDescent="0.25">
      <c r="A649" s="2"/>
      <c r="C649" s="35"/>
    </row>
    <row r="650" spans="1:3" x14ac:dyDescent="0.25">
      <c r="A650" s="2"/>
      <c r="C650" s="35"/>
    </row>
    <row r="651" spans="1:3" x14ac:dyDescent="0.25">
      <c r="A651" s="2"/>
      <c r="C651" s="35"/>
    </row>
    <row r="652" spans="1:3" x14ac:dyDescent="0.25">
      <c r="A652" s="2"/>
      <c r="C652" s="35"/>
    </row>
    <row r="653" spans="1:3" x14ac:dyDescent="0.25">
      <c r="A653" s="2"/>
      <c r="C653" s="35"/>
    </row>
    <row r="654" spans="1:3" x14ac:dyDescent="0.25">
      <c r="A654" s="2"/>
      <c r="C654" s="35"/>
    </row>
    <row r="655" spans="1:3" x14ac:dyDescent="0.25">
      <c r="A655" s="2"/>
      <c r="C655" s="35"/>
    </row>
    <row r="656" spans="1:3" x14ac:dyDescent="0.25">
      <c r="A656" s="2"/>
      <c r="C656" s="35"/>
    </row>
    <row r="657" spans="1:3" x14ac:dyDescent="0.25">
      <c r="A657" s="2"/>
      <c r="C657" s="35"/>
    </row>
    <row r="658" spans="1:3" x14ac:dyDescent="0.25">
      <c r="A658" s="2"/>
      <c r="C658" s="35"/>
    </row>
    <row r="659" spans="1:3" x14ac:dyDescent="0.25">
      <c r="A659" s="2"/>
      <c r="C659" s="35"/>
    </row>
    <row r="660" spans="1:3" x14ac:dyDescent="0.25">
      <c r="A660" s="2"/>
      <c r="C660" s="35"/>
    </row>
    <row r="661" spans="1:3" x14ac:dyDescent="0.25">
      <c r="A661" s="2"/>
      <c r="C661" s="35"/>
    </row>
    <row r="662" spans="1:3" x14ac:dyDescent="0.25">
      <c r="A662" s="2"/>
      <c r="C662" s="35"/>
    </row>
    <row r="663" spans="1:3" x14ac:dyDescent="0.25">
      <c r="A663" s="2"/>
      <c r="C663" s="35"/>
    </row>
    <row r="664" spans="1:3" x14ac:dyDescent="0.25">
      <c r="A664" s="2"/>
      <c r="C664" s="35"/>
    </row>
    <row r="665" spans="1:3" x14ac:dyDescent="0.25">
      <c r="A665" s="2"/>
      <c r="C665" s="35"/>
    </row>
    <row r="666" spans="1:3" x14ac:dyDescent="0.25">
      <c r="A666" s="2"/>
      <c r="C666" s="35"/>
    </row>
    <row r="667" spans="1:3" x14ac:dyDescent="0.25">
      <c r="A667" s="2"/>
      <c r="C667" s="35"/>
    </row>
    <row r="668" spans="1:3" x14ac:dyDescent="0.25">
      <c r="A668" s="2"/>
      <c r="C668" s="35"/>
    </row>
    <row r="669" spans="1:3" x14ac:dyDescent="0.25">
      <c r="A669" s="2"/>
      <c r="C669" s="35"/>
    </row>
    <row r="670" spans="1:3" x14ac:dyDescent="0.25">
      <c r="A670" s="2"/>
      <c r="C670" s="35"/>
    </row>
    <row r="671" spans="1:3" x14ac:dyDescent="0.25">
      <c r="A671" s="2"/>
      <c r="C671" s="35"/>
    </row>
    <row r="672" spans="1:3" x14ac:dyDescent="0.25">
      <c r="A672" s="2"/>
      <c r="C672" s="35"/>
    </row>
    <row r="673" spans="1:3" x14ac:dyDescent="0.25">
      <c r="A673" s="2"/>
      <c r="C673" s="35"/>
    </row>
    <row r="674" spans="1:3" x14ac:dyDescent="0.25">
      <c r="A674" s="2"/>
      <c r="C674" s="35"/>
    </row>
    <row r="675" spans="1:3" x14ac:dyDescent="0.25">
      <c r="A675" s="2"/>
      <c r="C675" s="35"/>
    </row>
    <row r="676" spans="1:3" x14ac:dyDescent="0.25">
      <c r="A676" s="2"/>
      <c r="C676" s="35"/>
    </row>
    <row r="677" spans="1:3" x14ac:dyDescent="0.25">
      <c r="A677" s="2"/>
      <c r="C677" s="35"/>
    </row>
    <row r="678" spans="1:3" x14ac:dyDescent="0.25">
      <c r="A678" s="2"/>
      <c r="C678" s="35"/>
    </row>
    <row r="679" spans="1:3" x14ac:dyDescent="0.25">
      <c r="A679" s="2"/>
      <c r="C679" s="35"/>
    </row>
    <row r="680" spans="1:3" x14ac:dyDescent="0.25">
      <c r="A680" s="2"/>
      <c r="C680" s="35"/>
    </row>
    <row r="681" spans="1:3" x14ac:dyDescent="0.25">
      <c r="A681" s="2"/>
      <c r="C681" s="35"/>
    </row>
    <row r="682" spans="1:3" x14ac:dyDescent="0.25">
      <c r="A682" s="2"/>
      <c r="C682" s="35"/>
    </row>
    <row r="683" spans="1:3" x14ac:dyDescent="0.25">
      <c r="A683" s="2"/>
      <c r="C683" s="35"/>
    </row>
    <row r="684" spans="1:3" x14ac:dyDescent="0.25">
      <c r="A684" s="2"/>
      <c r="C684" s="35"/>
    </row>
    <row r="685" spans="1:3" x14ac:dyDescent="0.25">
      <c r="A685" s="2"/>
      <c r="C685" s="3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7F2B8-CA86-4E6E-9AC1-0BD728583A12}">
  <dimension ref="A1:O600"/>
  <sheetViews>
    <sheetView topLeftCell="A565" workbookViewId="0">
      <selection activeCell="A592" sqref="A592:J600"/>
    </sheetView>
  </sheetViews>
  <sheetFormatPr defaultRowHeight="15" x14ac:dyDescent="0.25"/>
  <cols>
    <col min="1" max="1" width="13.7109375" bestFit="1" customWidth="1"/>
    <col min="2" max="2" width="46.42578125" bestFit="1" customWidth="1"/>
    <col min="3" max="3" width="20.42578125" bestFit="1" customWidth="1"/>
    <col min="4" max="4" width="14.5703125" bestFit="1" customWidth="1"/>
    <col min="5" max="5" width="10" bestFit="1" customWidth="1"/>
    <col min="6" max="6" width="11.7109375" bestFit="1" customWidth="1"/>
    <col min="7" max="7" width="12.7109375" bestFit="1" customWidth="1"/>
    <col min="8" max="8" width="12" bestFit="1" customWidth="1"/>
    <col min="9" max="9" width="8.7109375" bestFit="1" customWidth="1"/>
  </cols>
  <sheetData>
    <row r="1" spans="1:10" x14ac:dyDescent="0.25">
      <c r="A1" t="s">
        <v>96</v>
      </c>
      <c r="B1" t="s">
        <v>809</v>
      </c>
      <c r="C1" t="s">
        <v>810</v>
      </c>
      <c r="D1" t="s">
        <v>811</v>
      </c>
      <c r="E1" t="s">
        <v>812</v>
      </c>
      <c r="F1" t="s">
        <v>813</v>
      </c>
      <c r="G1" t="s">
        <v>814</v>
      </c>
      <c r="H1" t="s">
        <v>19</v>
      </c>
      <c r="I1" t="s">
        <v>101</v>
      </c>
      <c r="J1" t="s">
        <v>823</v>
      </c>
    </row>
    <row r="2" spans="1:10" x14ac:dyDescent="0.25">
      <c r="A2">
        <v>62689431</v>
      </c>
      <c r="B2" t="s">
        <v>449</v>
      </c>
      <c r="C2" t="s">
        <v>75</v>
      </c>
      <c r="D2" t="s">
        <v>75</v>
      </c>
      <c r="E2">
        <v>200</v>
      </c>
      <c r="F2">
        <v>1817</v>
      </c>
      <c r="G2">
        <v>9.0850000000000009</v>
      </c>
      <c r="H2">
        <v>9.0850000000000011E-3</v>
      </c>
      <c r="I2">
        <v>125</v>
      </c>
      <c r="J2" t="s">
        <v>824</v>
      </c>
    </row>
    <row r="3" spans="1:10" x14ac:dyDescent="0.25">
      <c r="A3">
        <v>62735647</v>
      </c>
      <c r="B3" t="s">
        <v>590</v>
      </c>
      <c r="C3" t="s">
        <v>75</v>
      </c>
      <c r="D3" t="s">
        <v>75</v>
      </c>
      <c r="E3">
        <v>200</v>
      </c>
      <c r="F3">
        <v>1817</v>
      </c>
      <c r="G3">
        <v>9.0850000000000009</v>
      </c>
      <c r="H3">
        <v>9.0850000000000011E-3</v>
      </c>
      <c r="I3">
        <v>125</v>
      </c>
      <c r="J3" t="s">
        <v>824</v>
      </c>
    </row>
    <row r="4" spans="1:10" x14ac:dyDescent="0.25">
      <c r="A4">
        <v>64799252</v>
      </c>
      <c r="B4" t="s">
        <v>451</v>
      </c>
      <c r="C4" t="s">
        <v>75</v>
      </c>
      <c r="D4" t="s">
        <v>75</v>
      </c>
      <c r="E4">
        <v>200</v>
      </c>
      <c r="F4">
        <v>1817</v>
      </c>
      <c r="G4">
        <v>9.0850000000000009</v>
      </c>
      <c r="H4">
        <v>9.0850000000000011E-3</v>
      </c>
      <c r="I4">
        <v>125</v>
      </c>
      <c r="J4" t="s">
        <v>824</v>
      </c>
    </row>
    <row r="5" spans="1:10" x14ac:dyDescent="0.25">
      <c r="A5">
        <v>64799253</v>
      </c>
      <c r="B5" t="s">
        <v>454</v>
      </c>
      <c r="C5" t="s">
        <v>75</v>
      </c>
      <c r="D5" t="s">
        <v>75</v>
      </c>
      <c r="E5">
        <v>250</v>
      </c>
      <c r="F5">
        <v>2271</v>
      </c>
      <c r="G5">
        <v>9.0839999999999996</v>
      </c>
      <c r="H5">
        <v>9.0840000000000001E-3</v>
      </c>
      <c r="I5">
        <v>125</v>
      </c>
      <c r="J5" t="s">
        <v>824</v>
      </c>
    </row>
    <row r="6" spans="1:10" x14ac:dyDescent="0.25">
      <c r="A6">
        <v>64799254</v>
      </c>
      <c r="B6" t="s">
        <v>442</v>
      </c>
      <c r="C6" t="s">
        <v>75</v>
      </c>
      <c r="D6" t="s">
        <v>75</v>
      </c>
      <c r="E6">
        <v>200</v>
      </c>
      <c r="F6">
        <v>1817</v>
      </c>
      <c r="G6">
        <v>9.0850000000000009</v>
      </c>
      <c r="H6">
        <v>9.0850000000000011E-3</v>
      </c>
      <c r="I6">
        <v>125</v>
      </c>
      <c r="J6" t="s">
        <v>824</v>
      </c>
    </row>
    <row r="7" spans="1:10" x14ac:dyDescent="0.25">
      <c r="A7">
        <v>64924302</v>
      </c>
      <c r="B7" t="s">
        <v>438</v>
      </c>
      <c r="C7" t="s">
        <v>75</v>
      </c>
      <c r="D7" t="s">
        <v>75</v>
      </c>
      <c r="E7">
        <v>200</v>
      </c>
      <c r="F7">
        <v>1817</v>
      </c>
      <c r="G7">
        <v>9.0850000000000009</v>
      </c>
      <c r="H7">
        <v>9.0850000000000011E-3</v>
      </c>
      <c r="I7">
        <v>125</v>
      </c>
      <c r="J7" t="s">
        <v>824</v>
      </c>
    </row>
    <row r="8" spans="1:10" x14ac:dyDescent="0.25">
      <c r="A8">
        <v>65451950</v>
      </c>
      <c r="B8" t="s">
        <v>538</v>
      </c>
      <c r="C8" t="s">
        <v>75</v>
      </c>
      <c r="D8" t="s">
        <v>75</v>
      </c>
      <c r="E8">
        <v>200</v>
      </c>
      <c r="F8">
        <v>1817</v>
      </c>
      <c r="G8">
        <v>9.0850000000000009</v>
      </c>
      <c r="H8">
        <v>9.0850000000000011E-3</v>
      </c>
      <c r="I8">
        <v>125</v>
      </c>
      <c r="J8" t="s">
        <v>824</v>
      </c>
    </row>
    <row r="9" spans="1:10" x14ac:dyDescent="0.25">
      <c r="A9">
        <v>67278370</v>
      </c>
      <c r="B9" t="s">
        <v>670</v>
      </c>
      <c r="C9" t="s">
        <v>75</v>
      </c>
      <c r="D9" t="s">
        <v>75</v>
      </c>
      <c r="E9">
        <v>1061</v>
      </c>
      <c r="F9">
        <v>9639</v>
      </c>
      <c r="G9">
        <v>9.0848256361922708</v>
      </c>
      <c r="H9">
        <v>9.0848256361922702E-3</v>
      </c>
      <c r="I9">
        <v>125</v>
      </c>
      <c r="J9" t="s">
        <v>824</v>
      </c>
    </row>
    <row r="10" spans="1:10" x14ac:dyDescent="0.25">
      <c r="A10">
        <v>67825196</v>
      </c>
      <c r="B10" t="s">
        <v>434</v>
      </c>
      <c r="C10" t="s">
        <v>75</v>
      </c>
      <c r="D10" t="s">
        <v>75</v>
      </c>
      <c r="E10">
        <v>1061</v>
      </c>
      <c r="F10">
        <v>9639</v>
      </c>
      <c r="G10">
        <v>9.0848256361922708</v>
      </c>
      <c r="H10">
        <v>9.0848256361922702E-3</v>
      </c>
      <c r="I10">
        <v>125</v>
      </c>
      <c r="J10" t="s">
        <v>824</v>
      </c>
    </row>
    <row r="11" spans="1:10" x14ac:dyDescent="0.25">
      <c r="A11">
        <v>67825197</v>
      </c>
      <c r="B11" t="s">
        <v>440</v>
      </c>
      <c r="C11" t="s">
        <v>75</v>
      </c>
      <c r="D11" t="s">
        <v>75</v>
      </c>
      <c r="E11">
        <v>1061</v>
      </c>
      <c r="F11">
        <v>9639</v>
      </c>
      <c r="G11">
        <v>9.0848256361922708</v>
      </c>
      <c r="H11">
        <v>9.0848256361922702E-3</v>
      </c>
      <c r="I11">
        <v>125</v>
      </c>
      <c r="J11" t="s">
        <v>824</v>
      </c>
    </row>
    <row r="12" spans="1:10" x14ac:dyDescent="0.25">
      <c r="A12">
        <v>67825198</v>
      </c>
      <c r="B12" t="s">
        <v>426</v>
      </c>
      <c r="C12" t="s">
        <v>75</v>
      </c>
      <c r="D12" t="s">
        <v>75</v>
      </c>
      <c r="E12">
        <v>1061</v>
      </c>
      <c r="F12">
        <v>9639</v>
      </c>
      <c r="G12">
        <v>9.0848256361922708</v>
      </c>
      <c r="H12">
        <v>9.0848256361922702E-3</v>
      </c>
      <c r="I12">
        <v>125</v>
      </c>
      <c r="J12" t="s">
        <v>824</v>
      </c>
    </row>
    <row r="13" spans="1:10" x14ac:dyDescent="0.25">
      <c r="A13">
        <v>68354578</v>
      </c>
      <c r="B13" t="s">
        <v>427</v>
      </c>
      <c r="C13" t="s">
        <v>75</v>
      </c>
      <c r="D13" t="s">
        <v>75</v>
      </c>
      <c r="E13">
        <v>1061</v>
      </c>
      <c r="F13">
        <v>9639</v>
      </c>
      <c r="G13">
        <v>9.0848256361922708</v>
      </c>
      <c r="H13">
        <v>9.0848256361922702E-3</v>
      </c>
      <c r="I13">
        <v>125</v>
      </c>
      <c r="J13" t="s">
        <v>824</v>
      </c>
    </row>
    <row r="14" spans="1:10" x14ac:dyDescent="0.25">
      <c r="A14">
        <v>68499787</v>
      </c>
      <c r="B14" t="s">
        <v>432</v>
      </c>
      <c r="C14" t="s">
        <v>75</v>
      </c>
      <c r="D14" t="s">
        <v>75</v>
      </c>
      <c r="E14">
        <v>200</v>
      </c>
      <c r="F14">
        <v>1817</v>
      </c>
      <c r="G14">
        <v>9.0850000000000009</v>
      </c>
      <c r="H14">
        <v>9.0850000000000011E-3</v>
      </c>
      <c r="I14">
        <v>125</v>
      </c>
      <c r="J14" t="s">
        <v>824</v>
      </c>
    </row>
    <row r="15" spans="1:10" x14ac:dyDescent="0.25">
      <c r="A15">
        <v>69600859</v>
      </c>
      <c r="B15" t="s">
        <v>447</v>
      </c>
      <c r="C15" t="s">
        <v>75</v>
      </c>
      <c r="D15" t="s">
        <v>75</v>
      </c>
      <c r="E15">
        <v>200</v>
      </c>
      <c r="F15">
        <v>1817</v>
      </c>
      <c r="G15">
        <v>9.0850000000000009</v>
      </c>
      <c r="H15">
        <v>9.0850000000000011E-3</v>
      </c>
      <c r="I15">
        <v>125</v>
      </c>
      <c r="J15" t="s">
        <v>824</v>
      </c>
    </row>
    <row r="16" spans="1:10" x14ac:dyDescent="0.25">
      <c r="A16">
        <v>69997338</v>
      </c>
      <c r="B16" t="s">
        <v>429</v>
      </c>
      <c r="C16" t="s">
        <v>75</v>
      </c>
      <c r="D16" t="s">
        <v>75</v>
      </c>
      <c r="E16">
        <v>200</v>
      </c>
      <c r="F16">
        <v>1817</v>
      </c>
      <c r="G16">
        <v>9.0850000000000009</v>
      </c>
      <c r="H16">
        <v>9.0850000000000011E-3</v>
      </c>
      <c r="I16">
        <v>125</v>
      </c>
      <c r="J16" t="s">
        <v>824</v>
      </c>
    </row>
    <row r="17" spans="1:10" x14ac:dyDescent="0.25">
      <c r="A17">
        <v>84135794</v>
      </c>
      <c r="B17" t="s">
        <v>417</v>
      </c>
      <c r="C17" t="s">
        <v>75</v>
      </c>
      <c r="D17" t="s">
        <v>75</v>
      </c>
      <c r="E17">
        <v>1061</v>
      </c>
      <c r="F17">
        <v>9639</v>
      </c>
      <c r="G17">
        <v>9.0848256361922708</v>
      </c>
      <c r="H17">
        <v>9.0848256361922702E-3</v>
      </c>
      <c r="I17">
        <v>125</v>
      </c>
      <c r="J17" t="s">
        <v>824</v>
      </c>
    </row>
    <row r="18" spans="1:10" x14ac:dyDescent="0.25">
      <c r="A18">
        <v>84135795</v>
      </c>
      <c r="B18" t="s">
        <v>404</v>
      </c>
      <c r="C18" t="s">
        <v>75</v>
      </c>
      <c r="D18" t="s">
        <v>75</v>
      </c>
      <c r="E18">
        <v>1061</v>
      </c>
      <c r="F18">
        <v>9639</v>
      </c>
      <c r="G18">
        <v>9.0848256361922708</v>
      </c>
      <c r="H18">
        <v>9.0848256361922702E-3</v>
      </c>
      <c r="I18">
        <v>125</v>
      </c>
      <c r="J18" t="s">
        <v>824</v>
      </c>
    </row>
    <row r="19" spans="1:10" x14ac:dyDescent="0.25">
      <c r="A19">
        <v>84135799</v>
      </c>
      <c r="B19" t="s">
        <v>400</v>
      </c>
      <c r="C19" t="s">
        <v>75</v>
      </c>
      <c r="D19" t="s">
        <v>75</v>
      </c>
      <c r="E19">
        <v>1061</v>
      </c>
      <c r="F19">
        <v>9639</v>
      </c>
      <c r="G19">
        <v>9.0848256361922708</v>
      </c>
      <c r="H19">
        <v>9.0848256361922702E-3</v>
      </c>
      <c r="I19">
        <v>125</v>
      </c>
      <c r="J19" t="s">
        <v>824</v>
      </c>
    </row>
    <row r="20" spans="1:10" x14ac:dyDescent="0.25">
      <c r="A20">
        <v>84137721</v>
      </c>
      <c r="B20" t="s">
        <v>425</v>
      </c>
      <c r="C20" t="s">
        <v>75</v>
      </c>
      <c r="D20" t="s">
        <v>75</v>
      </c>
      <c r="E20">
        <v>1061</v>
      </c>
      <c r="F20">
        <v>9639</v>
      </c>
      <c r="G20">
        <v>9.0848256361922708</v>
      </c>
      <c r="H20">
        <v>9.0848256361922702E-3</v>
      </c>
      <c r="I20">
        <v>125</v>
      </c>
      <c r="J20" t="s">
        <v>824</v>
      </c>
    </row>
    <row r="21" spans="1:10" x14ac:dyDescent="0.25">
      <c r="A21">
        <v>84138346</v>
      </c>
      <c r="B21" t="s">
        <v>435</v>
      </c>
      <c r="C21" t="s">
        <v>75</v>
      </c>
      <c r="D21" t="s">
        <v>75</v>
      </c>
      <c r="E21">
        <v>1061</v>
      </c>
      <c r="F21">
        <v>9639</v>
      </c>
      <c r="G21">
        <v>9.0848256361922708</v>
      </c>
      <c r="H21">
        <v>9.0848256361922702E-3</v>
      </c>
      <c r="I21">
        <v>125</v>
      </c>
      <c r="J21" t="s">
        <v>824</v>
      </c>
    </row>
    <row r="22" spans="1:10" x14ac:dyDescent="0.25">
      <c r="A22">
        <v>84138347</v>
      </c>
      <c r="B22" t="s">
        <v>424</v>
      </c>
      <c r="C22" t="s">
        <v>75</v>
      </c>
      <c r="D22" t="s">
        <v>75</v>
      </c>
      <c r="E22">
        <v>1061</v>
      </c>
      <c r="F22">
        <v>9639</v>
      </c>
      <c r="G22">
        <v>9.0848256361922708</v>
      </c>
      <c r="H22">
        <v>9.0848256361922702E-3</v>
      </c>
      <c r="I22">
        <v>125</v>
      </c>
      <c r="J22" t="s">
        <v>824</v>
      </c>
    </row>
    <row r="23" spans="1:10" x14ac:dyDescent="0.25">
      <c r="A23">
        <v>84139000</v>
      </c>
      <c r="B23" t="s">
        <v>428</v>
      </c>
      <c r="C23" t="s">
        <v>75</v>
      </c>
      <c r="D23" t="s">
        <v>75</v>
      </c>
      <c r="E23">
        <v>1061</v>
      </c>
      <c r="F23">
        <v>9639</v>
      </c>
      <c r="G23">
        <v>9.0848256361922708</v>
      </c>
      <c r="H23">
        <v>9.0848256361922702E-3</v>
      </c>
      <c r="I23">
        <v>125</v>
      </c>
      <c r="J23" t="s">
        <v>824</v>
      </c>
    </row>
    <row r="24" spans="1:10" x14ac:dyDescent="0.25">
      <c r="A24">
        <v>84139971</v>
      </c>
      <c r="B24" t="s">
        <v>421</v>
      </c>
      <c r="C24" t="s">
        <v>75</v>
      </c>
      <c r="D24" t="s">
        <v>75</v>
      </c>
      <c r="E24">
        <v>1061</v>
      </c>
      <c r="F24">
        <v>9639</v>
      </c>
      <c r="G24">
        <v>9.0848256361922708</v>
      </c>
      <c r="H24">
        <v>9.0848256361922702E-3</v>
      </c>
      <c r="I24">
        <v>125</v>
      </c>
      <c r="J24" t="s">
        <v>824</v>
      </c>
    </row>
    <row r="25" spans="1:10" x14ac:dyDescent="0.25">
      <c r="A25">
        <v>84139972</v>
      </c>
      <c r="B25" t="s">
        <v>436</v>
      </c>
      <c r="C25" t="s">
        <v>75</v>
      </c>
      <c r="D25" t="s">
        <v>75</v>
      </c>
      <c r="E25">
        <v>1061</v>
      </c>
      <c r="F25">
        <v>9639</v>
      </c>
      <c r="G25">
        <v>9.0848256361922708</v>
      </c>
      <c r="H25">
        <v>9.0848256361922702E-3</v>
      </c>
      <c r="I25">
        <v>125</v>
      </c>
      <c r="J25" t="s">
        <v>824</v>
      </c>
    </row>
    <row r="26" spans="1:10" x14ac:dyDescent="0.25">
      <c r="A26">
        <v>84141035</v>
      </c>
      <c r="B26" t="s">
        <v>444</v>
      </c>
      <c r="C26" t="s">
        <v>75</v>
      </c>
      <c r="D26" t="s">
        <v>75</v>
      </c>
      <c r="E26">
        <v>1061</v>
      </c>
      <c r="F26">
        <v>9639</v>
      </c>
      <c r="G26">
        <v>9.0848256361922708</v>
      </c>
      <c r="H26">
        <v>9.0848256361922702E-3</v>
      </c>
      <c r="I26">
        <v>125</v>
      </c>
      <c r="J26" t="s">
        <v>824</v>
      </c>
    </row>
    <row r="27" spans="1:10" x14ac:dyDescent="0.25">
      <c r="A27">
        <v>84141037</v>
      </c>
      <c r="B27" t="s">
        <v>418</v>
      </c>
      <c r="C27" t="s">
        <v>75</v>
      </c>
      <c r="D27" t="s">
        <v>75</v>
      </c>
      <c r="E27">
        <v>1061</v>
      </c>
      <c r="F27">
        <v>9639</v>
      </c>
      <c r="G27">
        <v>9.0848256361922708</v>
      </c>
      <c r="H27">
        <v>9.0848256361922702E-3</v>
      </c>
      <c r="I27">
        <v>125</v>
      </c>
      <c r="J27" t="s">
        <v>824</v>
      </c>
    </row>
    <row r="28" spans="1:10" x14ac:dyDescent="0.25">
      <c r="A28">
        <v>84141418</v>
      </c>
      <c r="B28" t="s">
        <v>431</v>
      </c>
      <c r="C28" t="s">
        <v>75</v>
      </c>
      <c r="D28" t="s">
        <v>75</v>
      </c>
      <c r="E28">
        <v>1061</v>
      </c>
      <c r="F28">
        <v>9639</v>
      </c>
      <c r="G28">
        <v>9.0848256361922708</v>
      </c>
      <c r="H28">
        <v>9.0848256361922702E-3</v>
      </c>
      <c r="I28">
        <v>125</v>
      </c>
      <c r="J28" t="s">
        <v>824</v>
      </c>
    </row>
    <row r="29" spans="1:10" x14ac:dyDescent="0.25">
      <c r="A29">
        <v>84164939</v>
      </c>
      <c r="B29" t="s">
        <v>412</v>
      </c>
      <c r="C29" t="s">
        <v>75</v>
      </c>
      <c r="D29" t="s">
        <v>75</v>
      </c>
      <c r="E29">
        <v>1061</v>
      </c>
      <c r="F29">
        <v>9639</v>
      </c>
      <c r="G29">
        <v>9.0848256361922708</v>
      </c>
      <c r="H29">
        <v>9.0848256361922702E-3</v>
      </c>
      <c r="I29">
        <v>125</v>
      </c>
      <c r="J29" t="s">
        <v>824</v>
      </c>
    </row>
    <row r="30" spans="1:10" x14ac:dyDescent="0.25">
      <c r="A30">
        <v>64315721</v>
      </c>
      <c r="B30" t="s">
        <v>243</v>
      </c>
      <c r="C30" t="s">
        <v>55</v>
      </c>
      <c r="D30" t="s">
        <v>55</v>
      </c>
      <c r="E30">
        <v>25</v>
      </c>
      <c r="F30">
        <v>213</v>
      </c>
      <c r="G30">
        <v>8.52</v>
      </c>
      <c r="H30">
        <v>8.5199999999999998E-3</v>
      </c>
      <c r="I30">
        <v>176</v>
      </c>
      <c r="J30" t="s">
        <v>824</v>
      </c>
    </row>
    <row r="31" spans="1:10" x14ac:dyDescent="0.25">
      <c r="A31">
        <v>64315722</v>
      </c>
      <c r="B31" t="s">
        <v>249</v>
      </c>
      <c r="C31" t="s">
        <v>55</v>
      </c>
      <c r="D31" t="s">
        <v>55</v>
      </c>
      <c r="E31">
        <v>25</v>
      </c>
      <c r="F31">
        <v>213</v>
      </c>
      <c r="G31">
        <v>8.52</v>
      </c>
      <c r="H31">
        <v>8.5199999999999998E-3</v>
      </c>
      <c r="I31">
        <v>176</v>
      </c>
      <c r="J31" t="s">
        <v>824</v>
      </c>
    </row>
    <row r="32" spans="1:10" x14ac:dyDescent="0.25">
      <c r="A32">
        <v>64341962</v>
      </c>
      <c r="B32" t="s">
        <v>233</v>
      </c>
      <c r="C32" t="s">
        <v>55</v>
      </c>
      <c r="D32" t="s">
        <v>55</v>
      </c>
      <c r="E32">
        <v>500</v>
      </c>
      <c r="F32">
        <v>4257</v>
      </c>
      <c r="G32">
        <v>8.5139999999999993</v>
      </c>
      <c r="H32">
        <v>8.513999999999999E-3</v>
      </c>
      <c r="I32">
        <v>176</v>
      </c>
      <c r="J32" t="s">
        <v>824</v>
      </c>
    </row>
    <row r="33" spans="1:10" x14ac:dyDescent="0.25">
      <c r="A33">
        <v>64341967</v>
      </c>
      <c r="B33" t="s">
        <v>602</v>
      </c>
      <c r="C33" t="s">
        <v>55</v>
      </c>
      <c r="D33" t="s">
        <v>55</v>
      </c>
      <c r="E33">
        <v>500</v>
      </c>
      <c r="F33">
        <v>4257</v>
      </c>
      <c r="G33">
        <v>8.5139999999999993</v>
      </c>
      <c r="H33">
        <v>8.513999999999999E-3</v>
      </c>
      <c r="I33">
        <v>176</v>
      </c>
      <c r="J33" t="s">
        <v>824</v>
      </c>
    </row>
    <row r="34" spans="1:10" x14ac:dyDescent="0.25">
      <c r="A34">
        <v>64341968</v>
      </c>
      <c r="B34" t="s">
        <v>603</v>
      </c>
      <c r="C34" t="s">
        <v>55</v>
      </c>
      <c r="D34" t="s">
        <v>55</v>
      </c>
      <c r="E34">
        <v>25</v>
      </c>
      <c r="F34">
        <v>213</v>
      </c>
      <c r="G34">
        <v>8.52</v>
      </c>
      <c r="H34">
        <v>8.5199999999999998E-3</v>
      </c>
      <c r="I34">
        <v>176</v>
      </c>
      <c r="J34" t="s">
        <v>824</v>
      </c>
    </row>
    <row r="35" spans="1:10" x14ac:dyDescent="0.25">
      <c r="A35">
        <v>64373718</v>
      </c>
      <c r="B35" t="s">
        <v>615</v>
      </c>
      <c r="C35" t="s">
        <v>55</v>
      </c>
      <c r="D35" t="s">
        <v>55</v>
      </c>
      <c r="E35">
        <v>25</v>
      </c>
      <c r="F35">
        <v>213</v>
      </c>
      <c r="G35">
        <v>8.52</v>
      </c>
      <c r="H35">
        <v>8.5199999999999998E-3</v>
      </c>
      <c r="I35">
        <v>176</v>
      </c>
      <c r="J35" t="s">
        <v>824</v>
      </c>
    </row>
    <row r="36" spans="1:10" x14ac:dyDescent="0.25">
      <c r="A36">
        <v>64389650</v>
      </c>
      <c r="B36" t="s">
        <v>250</v>
      </c>
      <c r="C36" t="s">
        <v>55</v>
      </c>
      <c r="D36" t="s">
        <v>55</v>
      </c>
      <c r="E36">
        <v>25</v>
      </c>
      <c r="F36">
        <v>213</v>
      </c>
      <c r="G36">
        <v>8.52</v>
      </c>
      <c r="H36">
        <v>8.5199999999999998E-3</v>
      </c>
      <c r="I36">
        <v>176</v>
      </c>
      <c r="J36" t="s">
        <v>824</v>
      </c>
    </row>
    <row r="37" spans="1:10" x14ac:dyDescent="0.25">
      <c r="A37">
        <v>64389651</v>
      </c>
      <c r="B37" t="s">
        <v>201</v>
      </c>
      <c r="C37" t="s">
        <v>55</v>
      </c>
      <c r="D37" t="s">
        <v>55</v>
      </c>
      <c r="E37">
        <v>25</v>
      </c>
      <c r="F37">
        <v>213</v>
      </c>
      <c r="G37">
        <v>8.52</v>
      </c>
      <c r="H37">
        <v>8.5199999999999998E-3</v>
      </c>
      <c r="I37">
        <v>176</v>
      </c>
      <c r="J37" t="s">
        <v>824</v>
      </c>
    </row>
    <row r="38" spans="1:10" x14ac:dyDescent="0.25">
      <c r="A38">
        <v>64403187</v>
      </c>
      <c r="B38" t="s">
        <v>626</v>
      </c>
      <c r="C38" t="s">
        <v>55</v>
      </c>
      <c r="D38" t="s">
        <v>55</v>
      </c>
      <c r="E38">
        <v>500</v>
      </c>
      <c r="F38">
        <v>4257</v>
      </c>
      <c r="G38">
        <v>8.5139999999999993</v>
      </c>
      <c r="H38">
        <v>8.513999999999999E-3</v>
      </c>
      <c r="I38">
        <v>176</v>
      </c>
      <c r="J38" t="s">
        <v>824</v>
      </c>
    </row>
    <row r="39" spans="1:10" x14ac:dyDescent="0.25">
      <c r="A39">
        <v>64775327</v>
      </c>
      <c r="B39" t="s">
        <v>218</v>
      </c>
      <c r="C39" t="s">
        <v>55</v>
      </c>
      <c r="D39" t="s">
        <v>55</v>
      </c>
      <c r="E39">
        <v>25</v>
      </c>
      <c r="F39">
        <v>213</v>
      </c>
      <c r="G39">
        <v>8.52</v>
      </c>
      <c r="H39">
        <v>8.5199999999999998E-3</v>
      </c>
      <c r="I39">
        <v>176</v>
      </c>
      <c r="J39" t="s">
        <v>824</v>
      </c>
    </row>
    <row r="40" spans="1:10" x14ac:dyDescent="0.25">
      <c r="A40">
        <v>64977526</v>
      </c>
      <c r="B40" t="s">
        <v>540</v>
      </c>
      <c r="C40" t="s">
        <v>55</v>
      </c>
      <c r="D40" t="s">
        <v>55</v>
      </c>
      <c r="E40">
        <v>500</v>
      </c>
      <c r="F40">
        <v>4257</v>
      </c>
      <c r="G40">
        <v>8.5139999999999993</v>
      </c>
      <c r="H40">
        <v>8.513999999999999E-3</v>
      </c>
      <c r="I40">
        <v>176</v>
      </c>
      <c r="J40" t="s">
        <v>824</v>
      </c>
    </row>
    <row r="41" spans="1:10" x14ac:dyDescent="0.25">
      <c r="A41">
        <v>64977528</v>
      </c>
      <c r="B41" t="s">
        <v>542</v>
      </c>
      <c r="C41" t="s">
        <v>55</v>
      </c>
      <c r="D41" t="s">
        <v>55</v>
      </c>
      <c r="E41">
        <v>500</v>
      </c>
      <c r="F41">
        <v>4257</v>
      </c>
      <c r="G41">
        <v>8.5139999999999993</v>
      </c>
      <c r="H41">
        <v>8.513999999999999E-3</v>
      </c>
      <c r="I41">
        <v>176</v>
      </c>
      <c r="J41" t="s">
        <v>824</v>
      </c>
    </row>
    <row r="42" spans="1:10" x14ac:dyDescent="0.25">
      <c r="A42">
        <v>64977529</v>
      </c>
      <c r="B42" t="s">
        <v>543</v>
      </c>
      <c r="C42" t="s">
        <v>55</v>
      </c>
      <c r="D42" t="s">
        <v>55</v>
      </c>
      <c r="E42">
        <v>500</v>
      </c>
      <c r="F42">
        <v>4257</v>
      </c>
      <c r="G42">
        <v>8.5139999999999993</v>
      </c>
      <c r="H42">
        <v>8.513999999999999E-3</v>
      </c>
      <c r="I42">
        <v>176</v>
      </c>
      <c r="J42" t="s">
        <v>824</v>
      </c>
    </row>
    <row r="43" spans="1:10" x14ac:dyDescent="0.25">
      <c r="A43">
        <v>64977530</v>
      </c>
      <c r="B43" t="s">
        <v>541</v>
      </c>
      <c r="C43" t="s">
        <v>55</v>
      </c>
      <c r="D43" t="s">
        <v>55</v>
      </c>
      <c r="E43">
        <v>500</v>
      </c>
      <c r="F43">
        <v>4257</v>
      </c>
      <c r="G43">
        <v>8.5139999999999993</v>
      </c>
      <c r="H43">
        <v>8.513999999999999E-3</v>
      </c>
      <c r="I43">
        <v>176</v>
      </c>
      <c r="J43" t="s">
        <v>824</v>
      </c>
    </row>
    <row r="44" spans="1:10" x14ac:dyDescent="0.25">
      <c r="A44">
        <v>64988055</v>
      </c>
      <c r="B44" t="s">
        <v>660</v>
      </c>
      <c r="C44" t="s">
        <v>55</v>
      </c>
      <c r="D44" t="s">
        <v>55</v>
      </c>
      <c r="E44">
        <v>500</v>
      </c>
      <c r="F44">
        <v>4257</v>
      </c>
      <c r="G44">
        <v>8.5139999999999993</v>
      </c>
      <c r="H44">
        <v>8.513999999999999E-3</v>
      </c>
      <c r="I44">
        <v>176</v>
      </c>
      <c r="J44" t="s">
        <v>824</v>
      </c>
    </row>
    <row r="45" spans="1:10" x14ac:dyDescent="0.25">
      <c r="A45">
        <v>64988056</v>
      </c>
      <c r="B45" t="s">
        <v>144</v>
      </c>
      <c r="C45" t="s">
        <v>55</v>
      </c>
      <c r="D45" t="s">
        <v>55</v>
      </c>
      <c r="E45">
        <v>500</v>
      </c>
      <c r="F45">
        <v>4257</v>
      </c>
      <c r="G45">
        <v>8.5139999999999993</v>
      </c>
      <c r="H45">
        <v>8.513999999999999E-3</v>
      </c>
      <c r="I45">
        <v>176</v>
      </c>
      <c r="J45" t="s">
        <v>824</v>
      </c>
    </row>
    <row r="46" spans="1:10" x14ac:dyDescent="0.25">
      <c r="A46">
        <v>64988057</v>
      </c>
      <c r="B46" t="s">
        <v>661</v>
      </c>
      <c r="C46" t="s">
        <v>55</v>
      </c>
      <c r="D46" t="s">
        <v>55</v>
      </c>
      <c r="E46">
        <v>500</v>
      </c>
      <c r="F46">
        <v>4257</v>
      </c>
      <c r="G46">
        <v>8.5139999999999993</v>
      </c>
      <c r="H46">
        <v>8.513999999999999E-3</v>
      </c>
      <c r="I46">
        <v>154</v>
      </c>
      <c r="J46" t="s">
        <v>824</v>
      </c>
    </row>
    <row r="47" spans="1:10" x14ac:dyDescent="0.25">
      <c r="A47">
        <v>68737750</v>
      </c>
      <c r="B47" t="s">
        <v>150</v>
      </c>
      <c r="C47" t="s">
        <v>55</v>
      </c>
      <c r="D47" t="s">
        <v>55</v>
      </c>
      <c r="E47">
        <v>25</v>
      </c>
      <c r="F47">
        <v>213</v>
      </c>
      <c r="G47">
        <v>8.52</v>
      </c>
      <c r="H47">
        <v>8.5199999999999998E-3</v>
      </c>
      <c r="I47">
        <v>176</v>
      </c>
      <c r="J47" t="s">
        <v>824</v>
      </c>
    </row>
    <row r="48" spans="1:10" x14ac:dyDescent="0.25">
      <c r="A48">
        <v>68769685</v>
      </c>
      <c r="B48" t="s">
        <v>696</v>
      </c>
      <c r="C48" t="s">
        <v>55</v>
      </c>
      <c r="D48" t="s">
        <v>55</v>
      </c>
      <c r="E48">
        <v>500</v>
      </c>
      <c r="F48">
        <v>4257</v>
      </c>
      <c r="G48">
        <v>8.5139999999999993</v>
      </c>
      <c r="H48">
        <v>8.513999999999999E-3</v>
      </c>
      <c r="I48">
        <v>176</v>
      </c>
      <c r="J48" t="s">
        <v>824</v>
      </c>
    </row>
    <row r="49" spans="1:10" x14ac:dyDescent="0.25">
      <c r="A49">
        <v>68817792</v>
      </c>
      <c r="B49" t="s">
        <v>697</v>
      </c>
      <c r="C49" t="s">
        <v>55</v>
      </c>
      <c r="D49" t="s">
        <v>55</v>
      </c>
      <c r="E49">
        <v>25</v>
      </c>
      <c r="F49">
        <v>213</v>
      </c>
      <c r="G49">
        <v>8.52</v>
      </c>
      <c r="H49">
        <v>8.5199999999999998E-3</v>
      </c>
      <c r="I49">
        <v>154</v>
      </c>
      <c r="J49" t="s">
        <v>824</v>
      </c>
    </row>
    <row r="50" spans="1:10" x14ac:dyDescent="0.25">
      <c r="A50">
        <v>68817793</v>
      </c>
      <c r="B50" t="s">
        <v>698</v>
      </c>
      <c r="C50" t="s">
        <v>55</v>
      </c>
      <c r="D50" t="s">
        <v>55</v>
      </c>
      <c r="E50">
        <v>25</v>
      </c>
      <c r="F50">
        <v>213</v>
      </c>
      <c r="G50">
        <v>8.52</v>
      </c>
      <c r="H50">
        <v>8.5199999999999998E-3</v>
      </c>
      <c r="I50">
        <v>176</v>
      </c>
      <c r="J50" t="s">
        <v>824</v>
      </c>
    </row>
    <row r="51" spans="1:10" x14ac:dyDescent="0.25">
      <c r="A51">
        <v>68817795</v>
      </c>
      <c r="B51" t="s">
        <v>699</v>
      </c>
      <c r="C51" t="s">
        <v>55</v>
      </c>
      <c r="D51" t="s">
        <v>55</v>
      </c>
      <c r="E51">
        <v>25</v>
      </c>
      <c r="F51">
        <v>213</v>
      </c>
      <c r="G51">
        <v>8.52</v>
      </c>
      <c r="H51">
        <v>8.5199999999999998E-3</v>
      </c>
      <c r="I51">
        <v>154</v>
      </c>
      <c r="J51" t="s">
        <v>824</v>
      </c>
    </row>
    <row r="52" spans="1:10" x14ac:dyDescent="0.25">
      <c r="A52">
        <v>68817796</v>
      </c>
      <c r="B52" t="s">
        <v>700</v>
      </c>
      <c r="C52" t="s">
        <v>55</v>
      </c>
      <c r="D52" t="s">
        <v>55</v>
      </c>
      <c r="E52">
        <v>500</v>
      </c>
      <c r="F52">
        <v>4257</v>
      </c>
      <c r="G52">
        <v>8.5139999999999993</v>
      </c>
      <c r="H52">
        <v>8.513999999999999E-3</v>
      </c>
      <c r="I52">
        <v>176</v>
      </c>
      <c r="J52" t="s">
        <v>824</v>
      </c>
    </row>
    <row r="53" spans="1:10" x14ac:dyDescent="0.25">
      <c r="A53">
        <v>68817797</v>
      </c>
      <c r="B53" t="s">
        <v>701</v>
      </c>
      <c r="C53" t="s">
        <v>55</v>
      </c>
      <c r="D53" t="s">
        <v>55</v>
      </c>
      <c r="E53">
        <v>25</v>
      </c>
      <c r="F53">
        <v>213</v>
      </c>
      <c r="G53">
        <v>8.52</v>
      </c>
      <c r="H53">
        <v>8.5199999999999998E-3</v>
      </c>
      <c r="I53">
        <v>154</v>
      </c>
      <c r="J53" t="s">
        <v>824</v>
      </c>
    </row>
    <row r="54" spans="1:10" x14ac:dyDescent="0.25">
      <c r="A54">
        <v>68817799</v>
      </c>
      <c r="B54" t="s">
        <v>702</v>
      </c>
      <c r="C54" t="s">
        <v>55</v>
      </c>
      <c r="D54" t="s">
        <v>55</v>
      </c>
      <c r="E54">
        <v>25</v>
      </c>
      <c r="F54">
        <v>213</v>
      </c>
      <c r="G54">
        <v>8.52</v>
      </c>
      <c r="H54">
        <v>8.5199999999999998E-3</v>
      </c>
      <c r="I54">
        <v>176</v>
      </c>
      <c r="J54" t="s">
        <v>824</v>
      </c>
    </row>
    <row r="55" spans="1:10" x14ac:dyDescent="0.25">
      <c r="A55">
        <v>68817800</v>
      </c>
      <c r="B55" t="s">
        <v>703</v>
      </c>
      <c r="C55" t="s">
        <v>55</v>
      </c>
      <c r="D55" t="s">
        <v>55</v>
      </c>
      <c r="E55">
        <v>500</v>
      </c>
      <c r="F55">
        <v>4257</v>
      </c>
      <c r="G55">
        <v>8.5139999999999993</v>
      </c>
      <c r="H55">
        <v>8.513999999999999E-3</v>
      </c>
      <c r="I55">
        <v>176</v>
      </c>
      <c r="J55" t="s">
        <v>824</v>
      </c>
    </row>
    <row r="56" spans="1:10" x14ac:dyDescent="0.25">
      <c r="A56">
        <v>68817801</v>
      </c>
      <c r="B56" t="s">
        <v>704</v>
      </c>
      <c r="C56" t="s">
        <v>55</v>
      </c>
      <c r="D56" t="s">
        <v>55</v>
      </c>
      <c r="E56">
        <v>25</v>
      </c>
      <c r="F56">
        <v>213</v>
      </c>
      <c r="G56">
        <v>8.52</v>
      </c>
      <c r="H56">
        <v>8.5199999999999998E-3</v>
      </c>
      <c r="I56">
        <v>176</v>
      </c>
      <c r="J56" t="s">
        <v>824</v>
      </c>
    </row>
    <row r="57" spans="1:10" x14ac:dyDescent="0.25">
      <c r="A57">
        <v>68821728</v>
      </c>
      <c r="B57" t="s">
        <v>705</v>
      </c>
      <c r="C57" t="s">
        <v>55</v>
      </c>
      <c r="D57" t="s">
        <v>55</v>
      </c>
      <c r="E57">
        <v>25</v>
      </c>
      <c r="F57">
        <v>213</v>
      </c>
      <c r="G57">
        <v>8.52</v>
      </c>
      <c r="H57">
        <v>8.5199999999999998E-3</v>
      </c>
      <c r="I57">
        <v>176</v>
      </c>
      <c r="J57" t="s">
        <v>824</v>
      </c>
    </row>
    <row r="58" spans="1:10" x14ac:dyDescent="0.25">
      <c r="A58">
        <v>68821734</v>
      </c>
      <c r="B58" t="s">
        <v>165</v>
      </c>
      <c r="C58" t="s">
        <v>55</v>
      </c>
      <c r="D58" t="s">
        <v>55</v>
      </c>
      <c r="E58">
        <v>25</v>
      </c>
      <c r="F58">
        <v>213</v>
      </c>
      <c r="G58">
        <v>8.52</v>
      </c>
      <c r="H58">
        <v>8.5199999999999998E-3</v>
      </c>
      <c r="I58">
        <v>176</v>
      </c>
      <c r="J58" t="s">
        <v>824</v>
      </c>
    </row>
    <row r="59" spans="1:10" x14ac:dyDescent="0.25">
      <c r="A59">
        <v>68821735</v>
      </c>
      <c r="B59" t="s">
        <v>706</v>
      </c>
      <c r="C59" t="s">
        <v>55</v>
      </c>
      <c r="D59" t="s">
        <v>55</v>
      </c>
      <c r="E59">
        <v>25</v>
      </c>
      <c r="F59">
        <v>213</v>
      </c>
      <c r="G59">
        <v>8.52</v>
      </c>
      <c r="H59">
        <v>8.5199999999999998E-3</v>
      </c>
      <c r="I59">
        <v>176</v>
      </c>
      <c r="J59" t="s">
        <v>824</v>
      </c>
    </row>
    <row r="60" spans="1:10" x14ac:dyDescent="0.25">
      <c r="A60">
        <v>68850683</v>
      </c>
      <c r="B60" t="s">
        <v>708</v>
      </c>
      <c r="C60" t="s">
        <v>55</v>
      </c>
      <c r="D60" t="s">
        <v>55</v>
      </c>
      <c r="E60">
        <v>25</v>
      </c>
      <c r="F60">
        <v>213</v>
      </c>
      <c r="G60">
        <v>8.52</v>
      </c>
      <c r="H60">
        <v>8.5199999999999998E-3</v>
      </c>
      <c r="I60">
        <v>176</v>
      </c>
      <c r="J60" t="s">
        <v>824</v>
      </c>
    </row>
    <row r="61" spans="1:10" x14ac:dyDescent="0.25">
      <c r="A61">
        <v>68850684</v>
      </c>
      <c r="B61" t="s">
        <v>709</v>
      </c>
      <c r="C61" t="s">
        <v>55</v>
      </c>
      <c r="D61" t="s">
        <v>55</v>
      </c>
      <c r="E61">
        <v>25</v>
      </c>
      <c r="F61">
        <v>213</v>
      </c>
      <c r="G61">
        <v>8.52</v>
      </c>
      <c r="H61">
        <v>8.5199999999999998E-3</v>
      </c>
      <c r="I61">
        <v>176</v>
      </c>
      <c r="J61" t="s">
        <v>824</v>
      </c>
    </row>
    <row r="62" spans="1:10" x14ac:dyDescent="0.25">
      <c r="A62">
        <v>68851104</v>
      </c>
      <c r="B62" t="s">
        <v>710</v>
      </c>
      <c r="C62" t="s">
        <v>55</v>
      </c>
      <c r="D62" t="s">
        <v>55</v>
      </c>
      <c r="E62">
        <v>25</v>
      </c>
      <c r="F62">
        <v>213</v>
      </c>
      <c r="G62">
        <v>8.52</v>
      </c>
      <c r="H62">
        <v>8.5199999999999998E-3</v>
      </c>
      <c r="I62">
        <v>176</v>
      </c>
      <c r="J62" t="s">
        <v>824</v>
      </c>
    </row>
    <row r="63" spans="1:10" x14ac:dyDescent="0.25">
      <c r="A63">
        <v>68851105</v>
      </c>
      <c r="B63" t="s">
        <v>711</v>
      </c>
      <c r="C63" t="s">
        <v>55</v>
      </c>
      <c r="D63" t="s">
        <v>55</v>
      </c>
      <c r="E63">
        <v>25</v>
      </c>
      <c r="F63">
        <v>213</v>
      </c>
      <c r="G63">
        <v>8.52</v>
      </c>
      <c r="H63">
        <v>8.5199999999999998E-3</v>
      </c>
      <c r="I63">
        <v>154</v>
      </c>
      <c r="J63" t="s">
        <v>824</v>
      </c>
    </row>
    <row r="64" spans="1:10" x14ac:dyDescent="0.25">
      <c r="A64">
        <v>68851106</v>
      </c>
      <c r="B64" t="s">
        <v>712</v>
      </c>
      <c r="C64" t="s">
        <v>55</v>
      </c>
      <c r="D64" t="s">
        <v>55</v>
      </c>
      <c r="E64">
        <v>25</v>
      </c>
      <c r="F64">
        <v>213</v>
      </c>
      <c r="G64">
        <v>8.52</v>
      </c>
      <c r="H64">
        <v>8.5199999999999998E-3</v>
      </c>
      <c r="I64">
        <v>154</v>
      </c>
      <c r="J64" t="s">
        <v>824</v>
      </c>
    </row>
    <row r="65" spans="1:10" x14ac:dyDescent="0.25">
      <c r="A65">
        <v>68851107</v>
      </c>
      <c r="B65" t="s">
        <v>713</v>
      </c>
      <c r="C65" t="s">
        <v>55</v>
      </c>
      <c r="D65" t="s">
        <v>55</v>
      </c>
      <c r="E65">
        <v>25</v>
      </c>
      <c r="F65">
        <v>213</v>
      </c>
      <c r="G65">
        <v>8.52</v>
      </c>
      <c r="H65">
        <v>8.5199999999999998E-3</v>
      </c>
      <c r="I65">
        <v>176</v>
      </c>
      <c r="J65" t="s">
        <v>824</v>
      </c>
    </row>
    <row r="66" spans="1:10" x14ac:dyDescent="0.25">
      <c r="A66">
        <v>68851108</v>
      </c>
      <c r="B66" t="s">
        <v>714</v>
      </c>
      <c r="C66" t="s">
        <v>55</v>
      </c>
      <c r="D66" t="s">
        <v>55</v>
      </c>
      <c r="E66">
        <v>25</v>
      </c>
      <c r="F66">
        <v>213</v>
      </c>
      <c r="G66">
        <v>8.52</v>
      </c>
      <c r="H66">
        <v>8.5199999999999998E-3</v>
      </c>
      <c r="I66">
        <v>176</v>
      </c>
      <c r="J66" t="s">
        <v>824</v>
      </c>
    </row>
    <row r="67" spans="1:10" x14ac:dyDescent="0.25">
      <c r="A67">
        <v>68851109</v>
      </c>
      <c r="B67" t="s">
        <v>715</v>
      </c>
      <c r="C67" t="s">
        <v>55</v>
      </c>
      <c r="D67" t="s">
        <v>55</v>
      </c>
      <c r="E67">
        <v>25</v>
      </c>
      <c r="F67">
        <v>213</v>
      </c>
      <c r="G67">
        <v>8.52</v>
      </c>
      <c r="H67">
        <v>8.5199999999999998E-3</v>
      </c>
      <c r="I67">
        <v>154</v>
      </c>
      <c r="J67" t="s">
        <v>824</v>
      </c>
    </row>
    <row r="68" spans="1:10" x14ac:dyDescent="0.25">
      <c r="A68">
        <v>68881265</v>
      </c>
      <c r="B68" t="s">
        <v>290</v>
      </c>
      <c r="C68" t="s">
        <v>55</v>
      </c>
      <c r="D68" t="s">
        <v>55</v>
      </c>
      <c r="E68">
        <v>25</v>
      </c>
      <c r="F68">
        <v>213</v>
      </c>
      <c r="G68">
        <v>8.52</v>
      </c>
      <c r="H68">
        <v>8.5199999999999998E-3</v>
      </c>
      <c r="I68">
        <v>176</v>
      </c>
      <c r="J68" t="s">
        <v>824</v>
      </c>
    </row>
    <row r="69" spans="1:10" x14ac:dyDescent="0.25">
      <c r="A69">
        <v>68881268</v>
      </c>
      <c r="B69" t="s">
        <v>727</v>
      </c>
      <c r="C69" t="s">
        <v>55</v>
      </c>
      <c r="D69" t="s">
        <v>55</v>
      </c>
      <c r="E69">
        <v>25</v>
      </c>
      <c r="F69">
        <v>213</v>
      </c>
      <c r="G69">
        <v>8.52</v>
      </c>
      <c r="H69">
        <v>8.5199999999999998E-3</v>
      </c>
      <c r="I69">
        <v>154</v>
      </c>
      <c r="J69" t="s">
        <v>824</v>
      </c>
    </row>
    <row r="70" spans="1:10" x14ac:dyDescent="0.25">
      <c r="A70">
        <v>68881269</v>
      </c>
      <c r="B70" t="s">
        <v>218</v>
      </c>
      <c r="C70" t="s">
        <v>55</v>
      </c>
      <c r="D70" t="s">
        <v>55</v>
      </c>
      <c r="E70">
        <v>25</v>
      </c>
      <c r="F70">
        <v>213</v>
      </c>
      <c r="G70">
        <v>8.52</v>
      </c>
      <c r="H70">
        <v>8.5199999999999998E-3</v>
      </c>
      <c r="I70">
        <v>176</v>
      </c>
      <c r="J70" t="s">
        <v>824</v>
      </c>
    </row>
    <row r="71" spans="1:10" x14ac:dyDescent="0.25">
      <c r="A71">
        <v>68881270</v>
      </c>
      <c r="B71" t="s">
        <v>728</v>
      </c>
      <c r="C71" t="s">
        <v>55</v>
      </c>
      <c r="D71" t="s">
        <v>55</v>
      </c>
      <c r="E71">
        <v>25</v>
      </c>
      <c r="F71">
        <v>213</v>
      </c>
      <c r="G71">
        <v>8.52</v>
      </c>
      <c r="H71">
        <v>8.5199999999999998E-3</v>
      </c>
      <c r="I71">
        <v>176</v>
      </c>
      <c r="J71" t="s">
        <v>824</v>
      </c>
    </row>
    <row r="72" spans="1:10" x14ac:dyDescent="0.25">
      <c r="A72">
        <v>68890247</v>
      </c>
      <c r="B72" t="s">
        <v>338</v>
      </c>
      <c r="C72" t="s">
        <v>55</v>
      </c>
      <c r="D72" t="s">
        <v>55</v>
      </c>
      <c r="E72">
        <v>793</v>
      </c>
      <c r="F72">
        <v>6754</v>
      </c>
      <c r="G72">
        <v>8.5170239596469113</v>
      </c>
      <c r="H72">
        <v>8.5170239596469108E-3</v>
      </c>
      <c r="I72">
        <v>176</v>
      </c>
      <c r="J72" t="s">
        <v>824</v>
      </c>
    </row>
    <row r="73" spans="1:10" x14ac:dyDescent="0.25">
      <c r="A73">
        <v>68896052</v>
      </c>
      <c r="B73" t="s">
        <v>660</v>
      </c>
      <c r="C73" t="s">
        <v>55</v>
      </c>
      <c r="D73" t="s">
        <v>55</v>
      </c>
      <c r="E73">
        <v>25</v>
      </c>
      <c r="F73">
        <v>213</v>
      </c>
      <c r="G73">
        <v>8.52</v>
      </c>
      <c r="H73">
        <v>8.5199999999999998E-3</v>
      </c>
      <c r="I73">
        <v>176</v>
      </c>
      <c r="J73" t="s">
        <v>824</v>
      </c>
    </row>
    <row r="74" spans="1:10" x14ac:dyDescent="0.25">
      <c r="A74">
        <v>68896054</v>
      </c>
      <c r="B74" t="s">
        <v>729</v>
      </c>
      <c r="C74" t="s">
        <v>55</v>
      </c>
      <c r="D74" t="s">
        <v>55</v>
      </c>
      <c r="E74">
        <v>25</v>
      </c>
      <c r="F74">
        <v>213</v>
      </c>
      <c r="G74">
        <v>8.52</v>
      </c>
      <c r="H74">
        <v>8.5199999999999998E-3</v>
      </c>
      <c r="I74">
        <v>176</v>
      </c>
      <c r="J74" t="s">
        <v>824</v>
      </c>
    </row>
    <row r="75" spans="1:10" x14ac:dyDescent="0.25">
      <c r="A75">
        <v>68896055</v>
      </c>
      <c r="B75" t="s">
        <v>661</v>
      </c>
      <c r="C75" t="s">
        <v>55</v>
      </c>
      <c r="D75" t="s">
        <v>55</v>
      </c>
      <c r="E75">
        <v>25</v>
      </c>
      <c r="F75">
        <v>213</v>
      </c>
      <c r="G75">
        <v>8.52</v>
      </c>
      <c r="H75">
        <v>8.5199999999999998E-3</v>
      </c>
      <c r="I75">
        <v>154</v>
      </c>
      <c r="J75" t="s">
        <v>824</v>
      </c>
    </row>
    <row r="76" spans="1:10" x14ac:dyDescent="0.25">
      <c r="A76">
        <v>68899821</v>
      </c>
      <c r="B76" t="s">
        <v>730</v>
      </c>
      <c r="C76" t="s">
        <v>55</v>
      </c>
      <c r="D76" t="s">
        <v>55</v>
      </c>
      <c r="E76">
        <v>25</v>
      </c>
      <c r="F76">
        <v>213</v>
      </c>
      <c r="G76">
        <v>8.52</v>
      </c>
      <c r="H76">
        <v>8.5199999999999998E-3</v>
      </c>
      <c r="I76">
        <v>176</v>
      </c>
      <c r="J76" t="s">
        <v>824</v>
      </c>
    </row>
    <row r="77" spans="1:10" x14ac:dyDescent="0.25">
      <c r="A77">
        <v>68899825</v>
      </c>
      <c r="B77" t="s">
        <v>731</v>
      </c>
      <c r="C77" t="s">
        <v>55</v>
      </c>
      <c r="D77" t="s">
        <v>55</v>
      </c>
      <c r="E77">
        <v>500</v>
      </c>
      <c r="F77">
        <v>4257</v>
      </c>
      <c r="G77">
        <v>8.5139999999999993</v>
      </c>
      <c r="H77">
        <v>8.513999999999999E-3</v>
      </c>
      <c r="I77">
        <v>176</v>
      </c>
      <c r="J77" t="s">
        <v>824</v>
      </c>
    </row>
    <row r="78" spans="1:10" x14ac:dyDescent="0.25">
      <c r="A78">
        <v>68899826</v>
      </c>
      <c r="B78" t="s">
        <v>732</v>
      </c>
      <c r="C78" t="s">
        <v>55</v>
      </c>
      <c r="D78" t="s">
        <v>55</v>
      </c>
      <c r="E78">
        <v>25</v>
      </c>
      <c r="F78">
        <v>213</v>
      </c>
      <c r="G78">
        <v>8.52</v>
      </c>
      <c r="H78">
        <v>8.5199999999999998E-3</v>
      </c>
      <c r="I78">
        <v>176</v>
      </c>
      <c r="J78" t="s">
        <v>824</v>
      </c>
    </row>
    <row r="79" spans="1:10" x14ac:dyDescent="0.25">
      <c r="A79">
        <v>68930545</v>
      </c>
      <c r="B79" t="s">
        <v>195</v>
      </c>
      <c r="C79" t="s">
        <v>55</v>
      </c>
      <c r="D79" t="s">
        <v>55</v>
      </c>
      <c r="E79">
        <v>25</v>
      </c>
      <c r="F79">
        <v>213</v>
      </c>
      <c r="G79">
        <v>8.52</v>
      </c>
      <c r="H79">
        <v>8.5199999999999998E-3</v>
      </c>
      <c r="I79">
        <v>176</v>
      </c>
      <c r="J79" t="s">
        <v>824</v>
      </c>
    </row>
    <row r="80" spans="1:10" x14ac:dyDescent="0.25">
      <c r="A80">
        <v>69564623</v>
      </c>
      <c r="B80" t="s">
        <v>740</v>
      </c>
      <c r="C80" t="s">
        <v>55</v>
      </c>
      <c r="D80" t="s">
        <v>55</v>
      </c>
      <c r="E80">
        <v>25</v>
      </c>
      <c r="F80">
        <v>213</v>
      </c>
      <c r="G80">
        <v>8.52</v>
      </c>
      <c r="H80">
        <v>8.5199999999999998E-3</v>
      </c>
      <c r="I80">
        <v>176</v>
      </c>
      <c r="J80" t="s">
        <v>824</v>
      </c>
    </row>
    <row r="81" spans="1:10" x14ac:dyDescent="0.25">
      <c r="A81">
        <v>69568828</v>
      </c>
      <c r="B81" t="s">
        <v>741</v>
      </c>
      <c r="C81" t="s">
        <v>55</v>
      </c>
      <c r="D81" t="s">
        <v>55</v>
      </c>
      <c r="E81">
        <v>25</v>
      </c>
      <c r="F81">
        <v>213</v>
      </c>
      <c r="G81">
        <v>8.52</v>
      </c>
      <c r="H81">
        <v>8.5199999999999998E-3</v>
      </c>
      <c r="I81">
        <v>176</v>
      </c>
      <c r="J81" t="s">
        <v>824</v>
      </c>
    </row>
    <row r="82" spans="1:10" x14ac:dyDescent="0.25">
      <c r="A82">
        <v>69568829</v>
      </c>
      <c r="B82" t="s">
        <v>167</v>
      </c>
      <c r="C82" t="s">
        <v>55</v>
      </c>
      <c r="D82" t="s">
        <v>55</v>
      </c>
      <c r="E82">
        <v>25</v>
      </c>
      <c r="F82">
        <v>213</v>
      </c>
      <c r="G82">
        <v>8.52</v>
      </c>
      <c r="H82">
        <v>8.5199999999999998E-3</v>
      </c>
      <c r="I82">
        <v>176</v>
      </c>
      <c r="J82" t="s">
        <v>824</v>
      </c>
    </row>
    <row r="83" spans="1:10" x14ac:dyDescent="0.25">
      <c r="A83">
        <v>69568962</v>
      </c>
      <c r="B83" t="s">
        <v>208</v>
      </c>
      <c r="C83" t="s">
        <v>55</v>
      </c>
      <c r="D83" t="s">
        <v>55</v>
      </c>
      <c r="E83">
        <v>25</v>
      </c>
      <c r="F83">
        <v>213</v>
      </c>
      <c r="G83">
        <v>8.52</v>
      </c>
      <c r="H83">
        <v>8.5199999999999998E-3</v>
      </c>
      <c r="I83">
        <v>176</v>
      </c>
      <c r="J83" t="s">
        <v>824</v>
      </c>
    </row>
    <row r="84" spans="1:10" x14ac:dyDescent="0.25">
      <c r="A84">
        <v>69568963</v>
      </c>
      <c r="B84" t="s">
        <v>144</v>
      </c>
      <c r="C84" t="s">
        <v>55</v>
      </c>
      <c r="D84" t="s">
        <v>55</v>
      </c>
      <c r="E84">
        <v>25</v>
      </c>
      <c r="F84">
        <v>213</v>
      </c>
      <c r="G84">
        <v>8.52</v>
      </c>
      <c r="H84">
        <v>8.5199999999999998E-3</v>
      </c>
      <c r="I84">
        <v>176</v>
      </c>
      <c r="J84" t="s">
        <v>824</v>
      </c>
    </row>
    <row r="85" spans="1:10" x14ac:dyDescent="0.25">
      <c r="A85">
        <v>69568964</v>
      </c>
      <c r="B85" t="s">
        <v>742</v>
      </c>
      <c r="C85" t="s">
        <v>55</v>
      </c>
      <c r="D85" t="s">
        <v>55</v>
      </c>
      <c r="E85">
        <v>25</v>
      </c>
      <c r="F85">
        <v>213</v>
      </c>
      <c r="G85">
        <v>8.52</v>
      </c>
      <c r="H85">
        <v>8.5199999999999998E-3</v>
      </c>
      <c r="I85">
        <v>176</v>
      </c>
      <c r="J85" t="s">
        <v>824</v>
      </c>
    </row>
    <row r="86" spans="1:10" x14ac:dyDescent="0.25">
      <c r="A86">
        <v>69587863</v>
      </c>
      <c r="B86" t="s">
        <v>745</v>
      </c>
      <c r="C86" t="s">
        <v>55</v>
      </c>
      <c r="D86" t="s">
        <v>55</v>
      </c>
      <c r="E86">
        <v>500</v>
      </c>
      <c r="F86">
        <v>4257</v>
      </c>
      <c r="G86">
        <v>8.5139999999999993</v>
      </c>
      <c r="H86">
        <v>8.513999999999999E-3</v>
      </c>
      <c r="I86">
        <v>176</v>
      </c>
      <c r="J86" t="s">
        <v>824</v>
      </c>
    </row>
    <row r="87" spans="1:10" x14ac:dyDescent="0.25">
      <c r="A87">
        <v>69600846</v>
      </c>
      <c r="B87" t="s">
        <v>746</v>
      </c>
      <c r="C87" t="s">
        <v>55</v>
      </c>
      <c r="D87" t="s">
        <v>55</v>
      </c>
      <c r="E87">
        <v>25</v>
      </c>
      <c r="F87">
        <v>213</v>
      </c>
      <c r="G87">
        <v>8.52</v>
      </c>
      <c r="H87">
        <v>8.5199999999999998E-3</v>
      </c>
      <c r="I87">
        <v>154</v>
      </c>
      <c r="J87" t="s">
        <v>824</v>
      </c>
    </row>
    <row r="88" spans="1:10" x14ac:dyDescent="0.25">
      <c r="A88">
        <v>64343267</v>
      </c>
      <c r="B88" t="s">
        <v>457</v>
      </c>
      <c r="C88" t="s">
        <v>67</v>
      </c>
      <c r="D88" t="s">
        <v>67</v>
      </c>
      <c r="E88">
        <v>25</v>
      </c>
      <c r="F88">
        <v>324</v>
      </c>
      <c r="G88">
        <v>12.96</v>
      </c>
      <c r="H88">
        <v>1.2960000000000001E-2</v>
      </c>
      <c r="I88">
        <v>50</v>
      </c>
      <c r="J88" t="s">
        <v>825</v>
      </c>
    </row>
    <row r="89" spans="1:10" x14ac:dyDescent="0.25">
      <c r="A89">
        <v>64343704</v>
      </c>
      <c r="B89" t="s">
        <v>453</v>
      </c>
      <c r="C89" t="s">
        <v>67</v>
      </c>
      <c r="D89" t="s">
        <v>67</v>
      </c>
      <c r="E89">
        <v>25</v>
      </c>
      <c r="F89">
        <v>324</v>
      </c>
      <c r="G89">
        <v>12.96</v>
      </c>
      <c r="H89">
        <v>1.2960000000000001E-2</v>
      </c>
      <c r="I89">
        <v>50</v>
      </c>
      <c r="J89" t="s">
        <v>825</v>
      </c>
    </row>
    <row r="90" spans="1:10" x14ac:dyDescent="0.25">
      <c r="A90">
        <v>64346613</v>
      </c>
      <c r="B90" t="s">
        <v>320</v>
      </c>
      <c r="C90" t="s">
        <v>67</v>
      </c>
      <c r="D90" t="s">
        <v>67</v>
      </c>
      <c r="E90">
        <v>25</v>
      </c>
      <c r="F90">
        <v>72</v>
      </c>
      <c r="G90">
        <v>2.88</v>
      </c>
      <c r="H90">
        <v>2.8799999999999997E-3</v>
      </c>
      <c r="I90">
        <v>180</v>
      </c>
      <c r="J90" t="s">
        <v>825</v>
      </c>
    </row>
    <row r="91" spans="1:10" x14ac:dyDescent="0.25">
      <c r="A91">
        <v>64413475</v>
      </c>
      <c r="B91" t="s">
        <v>252</v>
      </c>
      <c r="C91" t="s">
        <v>67</v>
      </c>
      <c r="D91" t="s">
        <v>67</v>
      </c>
      <c r="E91">
        <v>125</v>
      </c>
      <c r="F91">
        <v>177</v>
      </c>
      <c r="G91">
        <v>1.4159999999999999</v>
      </c>
      <c r="H91">
        <v>1.4159999999999999E-3</v>
      </c>
      <c r="I91">
        <v>468</v>
      </c>
      <c r="J91" t="s">
        <v>825</v>
      </c>
    </row>
    <row r="92" spans="1:10" x14ac:dyDescent="0.25">
      <c r="A92">
        <v>64413476</v>
      </c>
      <c r="B92" t="s">
        <v>235</v>
      </c>
      <c r="C92" t="s">
        <v>67</v>
      </c>
      <c r="D92" t="s">
        <v>67</v>
      </c>
      <c r="E92">
        <v>25</v>
      </c>
      <c r="F92">
        <v>36</v>
      </c>
      <c r="G92">
        <v>1.44</v>
      </c>
      <c r="H92">
        <v>1.4399999999999999E-3</v>
      </c>
      <c r="I92">
        <v>468</v>
      </c>
      <c r="J92" t="s">
        <v>825</v>
      </c>
    </row>
    <row r="93" spans="1:10" x14ac:dyDescent="0.25">
      <c r="A93">
        <v>64413477</v>
      </c>
      <c r="B93" t="s">
        <v>291</v>
      </c>
      <c r="C93" t="s">
        <v>67</v>
      </c>
      <c r="D93" t="s">
        <v>67</v>
      </c>
      <c r="E93">
        <v>125</v>
      </c>
      <c r="F93">
        <v>177</v>
      </c>
      <c r="G93">
        <v>1.4159999999999999</v>
      </c>
      <c r="H93">
        <v>1.4159999999999999E-3</v>
      </c>
      <c r="I93">
        <v>468</v>
      </c>
      <c r="J93" t="s">
        <v>825</v>
      </c>
    </row>
    <row r="94" spans="1:10" x14ac:dyDescent="0.25">
      <c r="A94">
        <v>64413478</v>
      </c>
      <c r="B94" t="s">
        <v>191</v>
      </c>
      <c r="C94" t="s">
        <v>67</v>
      </c>
      <c r="D94" t="s">
        <v>67</v>
      </c>
      <c r="E94">
        <v>125</v>
      </c>
      <c r="F94">
        <v>177</v>
      </c>
      <c r="G94">
        <v>1.4159999999999999</v>
      </c>
      <c r="H94">
        <v>1.4159999999999999E-3</v>
      </c>
      <c r="I94">
        <v>468</v>
      </c>
      <c r="J94" t="s">
        <v>825</v>
      </c>
    </row>
    <row r="95" spans="1:10" x14ac:dyDescent="0.25">
      <c r="A95">
        <v>64804361</v>
      </c>
      <c r="B95" t="s">
        <v>639</v>
      </c>
      <c r="C95" t="s">
        <v>67</v>
      </c>
      <c r="D95" t="s">
        <v>67</v>
      </c>
      <c r="E95">
        <v>25</v>
      </c>
      <c r="F95">
        <v>324</v>
      </c>
      <c r="G95">
        <v>12.96</v>
      </c>
      <c r="H95">
        <v>1.2960000000000001E-2</v>
      </c>
      <c r="I95">
        <v>50</v>
      </c>
      <c r="J95" t="s">
        <v>825</v>
      </c>
    </row>
    <row r="96" spans="1:10" x14ac:dyDescent="0.25">
      <c r="A96">
        <v>64804365</v>
      </c>
      <c r="B96" t="s">
        <v>320</v>
      </c>
      <c r="C96" t="s">
        <v>67</v>
      </c>
      <c r="D96" t="s">
        <v>67</v>
      </c>
      <c r="E96">
        <v>25</v>
      </c>
      <c r="F96">
        <v>72</v>
      </c>
      <c r="G96">
        <v>2.88</v>
      </c>
      <c r="H96">
        <v>2.8799999999999997E-3</v>
      </c>
      <c r="I96">
        <v>180</v>
      </c>
      <c r="J96" t="s">
        <v>825</v>
      </c>
    </row>
    <row r="97" spans="1:10" x14ac:dyDescent="0.25">
      <c r="A97">
        <v>64806251</v>
      </c>
      <c r="B97" t="s">
        <v>348</v>
      </c>
      <c r="C97" t="s">
        <v>67</v>
      </c>
      <c r="D97" t="s">
        <v>67</v>
      </c>
      <c r="E97">
        <v>25</v>
      </c>
      <c r="F97">
        <v>72</v>
      </c>
      <c r="G97">
        <v>2.88</v>
      </c>
      <c r="H97">
        <v>2.8799999999999997E-3</v>
      </c>
      <c r="I97">
        <v>180</v>
      </c>
      <c r="J97" t="s">
        <v>825</v>
      </c>
    </row>
    <row r="98" spans="1:10" x14ac:dyDescent="0.25">
      <c r="A98">
        <v>64806254</v>
      </c>
      <c r="B98" t="s">
        <v>453</v>
      </c>
      <c r="C98" t="s">
        <v>67</v>
      </c>
      <c r="D98" t="s">
        <v>67</v>
      </c>
      <c r="E98">
        <v>25</v>
      </c>
      <c r="F98">
        <v>324</v>
      </c>
      <c r="G98">
        <v>12.96</v>
      </c>
      <c r="H98">
        <v>1.2960000000000001E-2</v>
      </c>
      <c r="I98">
        <v>50</v>
      </c>
      <c r="J98" t="s">
        <v>825</v>
      </c>
    </row>
    <row r="99" spans="1:10" x14ac:dyDescent="0.25">
      <c r="A99">
        <v>65218505</v>
      </c>
      <c r="B99" t="s">
        <v>157</v>
      </c>
      <c r="C99" t="s">
        <v>67</v>
      </c>
      <c r="D99" t="s">
        <v>67</v>
      </c>
      <c r="E99">
        <v>125</v>
      </c>
      <c r="F99">
        <v>414</v>
      </c>
      <c r="G99">
        <v>3.3119999999999998</v>
      </c>
      <c r="H99">
        <v>3.3119999999999998E-3</v>
      </c>
      <c r="I99">
        <v>165</v>
      </c>
      <c r="J99" t="s">
        <v>825</v>
      </c>
    </row>
    <row r="100" spans="1:10" x14ac:dyDescent="0.25">
      <c r="A100">
        <v>64987232</v>
      </c>
      <c r="B100" t="s">
        <v>544</v>
      </c>
      <c r="C100" t="s">
        <v>84</v>
      </c>
      <c r="D100" t="s">
        <v>84</v>
      </c>
      <c r="E100">
        <v>5</v>
      </c>
      <c r="F100">
        <v>12</v>
      </c>
      <c r="G100">
        <v>2.4</v>
      </c>
      <c r="H100">
        <v>2.3999999999999998E-3</v>
      </c>
      <c r="I100">
        <v>165</v>
      </c>
      <c r="J100" t="s">
        <v>825</v>
      </c>
    </row>
    <row r="101" spans="1:10" x14ac:dyDescent="0.25">
      <c r="A101">
        <v>64987233</v>
      </c>
      <c r="B101" t="s">
        <v>545</v>
      </c>
      <c r="C101" t="s">
        <v>84</v>
      </c>
      <c r="D101" t="s">
        <v>84</v>
      </c>
      <c r="E101">
        <v>5</v>
      </c>
      <c r="F101">
        <v>12</v>
      </c>
      <c r="G101">
        <v>2.4</v>
      </c>
      <c r="H101">
        <v>2.3999999999999998E-3</v>
      </c>
      <c r="I101">
        <v>165</v>
      </c>
      <c r="J101" t="s">
        <v>825</v>
      </c>
    </row>
    <row r="102" spans="1:10" x14ac:dyDescent="0.25">
      <c r="A102">
        <v>64987234</v>
      </c>
      <c r="B102" t="s">
        <v>546</v>
      </c>
      <c r="C102" t="s">
        <v>84</v>
      </c>
      <c r="D102" t="s">
        <v>84</v>
      </c>
      <c r="E102">
        <v>5</v>
      </c>
      <c r="F102">
        <v>12</v>
      </c>
      <c r="G102">
        <v>2.4</v>
      </c>
      <c r="H102">
        <v>2.3999999999999998E-3</v>
      </c>
      <c r="I102">
        <v>165</v>
      </c>
      <c r="J102" t="s">
        <v>825</v>
      </c>
    </row>
    <row r="103" spans="1:10" x14ac:dyDescent="0.25">
      <c r="A103">
        <v>64988053</v>
      </c>
      <c r="B103" t="s">
        <v>548</v>
      </c>
      <c r="C103" t="s">
        <v>84</v>
      </c>
      <c r="D103" t="s">
        <v>84</v>
      </c>
      <c r="E103">
        <v>5</v>
      </c>
      <c r="F103">
        <v>12</v>
      </c>
      <c r="G103">
        <v>2.4</v>
      </c>
      <c r="H103">
        <v>2.3999999999999998E-3</v>
      </c>
      <c r="I103">
        <v>165</v>
      </c>
      <c r="J103" t="s">
        <v>825</v>
      </c>
    </row>
    <row r="104" spans="1:10" x14ac:dyDescent="0.25">
      <c r="A104">
        <v>64988054</v>
      </c>
      <c r="B104" t="s">
        <v>547</v>
      </c>
      <c r="C104" t="s">
        <v>84</v>
      </c>
      <c r="D104" t="s">
        <v>84</v>
      </c>
      <c r="E104">
        <v>5</v>
      </c>
      <c r="F104">
        <v>12</v>
      </c>
      <c r="G104">
        <v>2.4</v>
      </c>
      <c r="H104">
        <v>2.3999999999999998E-3</v>
      </c>
      <c r="I104">
        <v>165</v>
      </c>
      <c r="J104" t="s">
        <v>825</v>
      </c>
    </row>
    <row r="105" spans="1:10" x14ac:dyDescent="0.25">
      <c r="A105">
        <v>64361161</v>
      </c>
      <c r="B105" t="s">
        <v>604</v>
      </c>
      <c r="C105" t="s">
        <v>56</v>
      </c>
      <c r="D105" t="s">
        <v>56</v>
      </c>
      <c r="E105">
        <v>125</v>
      </c>
      <c r="F105">
        <v>473</v>
      </c>
      <c r="G105">
        <v>3.7839999999999998</v>
      </c>
      <c r="H105">
        <v>3.7839999999999996E-3</v>
      </c>
      <c r="I105">
        <v>240</v>
      </c>
      <c r="J105" t="s">
        <v>824</v>
      </c>
    </row>
    <row r="106" spans="1:10" x14ac:dyDescent="0.25">
      <c r="A106">
        <v>64361163</v>
      </c>
      <c r="B106" t="s">
        <v>605</v>
      </c>
      <c r="C106" t="s">
        <v>56</v>
      </c>
      <c r="D106" t="s">
        <v>56</v>
      </c>
      <c r="E106">
        <v>125</v>
      </c>
      <c r="F106">
        <v>473</v>
      </c>
      <c r="G106">
        <v>3.7839999999999998</v>
      </c>
      <c r="H106">
        <v>3.7839999999999996E-3</v>
      </c>
      <c r="I106">
        <v>240</v>
      </c>
      <c r="J106" t="s">
        <v>824</v>
      </c>
    </row>
    <row r="107" spans="1:10" x14ac:dyDescent="0.25">
      <c r="A107">
        <v>64394600</v>
      </c>
      <c r="B107" t="s">
        <v>621</v>
      </c>
      <c r="C107" t="s">
        <v>56</v>
      </c>
      <c r="D107" t="s">
        <v>56</v>
      </c>
      <c r="E107">
        <v>125</v>
      </c>
      <c r="F107">
        <v>473</v>
      </c>
      <c r="G107">
        <v>3.7839999999999998</v>
      </c>
      <c r="H107">
        <v>3.7839999999999996E-3</v>
      </c>
      <c r="I107">
        <v>240</v>
      </c>
      <c r="J107" t="s">
        <v>824</v>
      </c>
    </row>
    <row r="108" spans="1:10" x14ac:dyDescent="0.25">
      <c r="A108">
        <v>64801569</v>
      </c>
      <c r="B108" t="s">
        <v>638</v>
      </c>
      <c r="C108" t="s">
        <v>56</v>
      </c>
      <c r="D108" t="s">
        <v>56</v>
      </c>
      <c r="E108">
        <v>125</v>
      </c>
      <c r="F108">
        <v>473</v>
      </c>
      <c r="G108">
        <v>3.7839999999999998</v>
      </c>
      <c r="H108">
        <v>3.7839999999999996E-3</v>
      </c>
      <c r="I108">
        <v>240</v>
      </c>
      <c r="J108" t="s">
        <v>824</v>
      </c>
    </row>
    <row r="109" spans="1:10" x14ac:dyDescent="0.25">
      <c r="A109">
        <v>64361164</v>
      </c>
      <c r="B109" t="s">
        <v>606</v>
      </c>
      <c r="C109" t="s">
        <v>56</v>
      </c>
      <c r="D109" t="s">
        <v>56</v>
      </c>
      <c r="E109">
        <v>125</v>
      </c>
      <c r="F109">
        <v>473</v>
      </c>
      <c r="G109">
        <v>3.7839999999999998</v>
      </c>
      <c r="H109">
        <v>3.7839999999999996E-3</v>
      </c>
      <c r="I109">
        <v>240</v>
      </c>
      <c r="J109" t="s">
        <v>824</v>
      </c>
    </row>
    <row r="110" spans="1:10" x14ac:dyDescent="0.25">
      <c r="A110">
        <v>68638142</v>
      </c>
      <c r="B110" t="s">
        <v>682</v>
      </c>
      <c r="C110" t="s">
        <v>56</v>
      </c>
      <c r="D110" t="s">
        <v>56</v>
      </c>
      <c r="E110">
        <v>15625</v>
      </c>
      <c r="F110">
        <v>59146</v>
      </c>
      <c r="G110">
        <v>3.7853439999999998</v>
      </c>
      <c r="H110">
        <v>3.7853439999999999E-3</v>
      </c>
      <c r="I110">
        <v>240</v>
      </c>
      <c r="J110" t="s">
        <v>824</v>
      </c>
    </row>
    <row r="111" spans="1:10" x14ac:dyDescent="0.25">
      <c r="A111">
        <v>68638140</v>
      </c>
      <c r="B111" t="s">
        <v>681</v>
      </c>
      <c r="C111" t="s">
        <v>56</v>
      </c>
      <c r="D111" t="s">
        <v>56</v>
      </c>
      <c r="E111">
        <v>15625</v>
      </c>
      <c r="F111">
        <v>59146</v>
      </c>
      <c r="G111">
        <v>3.7853439999999998</v>
      </c>
      <c r="H111">
        <v>3.7853439999999999E-3</v>
      </c>
      <c r="I111">
        <v>240</v>
      </c>
      <c r="J111" t="s">
        <v>824</v>
      </c>
    </row>
    <row r="112" spans="1:10" x14ac:dyDescent="0.25">
      <c r="A112">
        <v>68638136</v>
      </c>
      <c r="B112" t="s">
        <v>680</v>
      </c>
      <c r="C112" t="s">
        <v>56</v>
      </c>
      <c r="D112" t="s">
        <v>56</v>
      </c>
      <c r="E112">
        <v>125</v>
      </c>
      <c r="F112">
        <v>473</v>
      </c>
      <c r="G112">
        <v>3.7839999999999998</v>
      </c>
      <c r="H112">
        <v>3.7839999999999996E-3</v>
      </c>
      <c r="I112">
        <v>240</v>
      </c>
      <c r="J112" t="s">
        <v>824</v>
      </c>
    </row>
    <row r="113" spans="1:10" x14ac:dyDescent="0.25">
      <c r="A113">
        <v>84154487</v>
      </c>
      <c r="B113" t="s">
        <v>775</v>
      </c>
      <c r="C113" t="s">
        <v>56</v>
      </c>
      <c r="D113" t="s">
        <v>56</v>
      </c>
      <c r="E113">
        <v>125</v>
      </c>
      <c r="F113">
        <v>473</v>
      </c>
      <c r="G113">
        <v>3.7839999999999998</v>
      </c>
      <c r="H113">
        <v>3.7839999999999996E-3</v>
      </c>
      <c r="I113">
        <v>240</v>
      </c>
      <c r="J113" t="s">
        <v>824</v>
      </c>
    </row>
    <row r="114" spans="1:10" x14ac:dyDescent="0.25">
      <c r="A114">
        <v>62715600</v>
      </c>
      <c r="B114" t="s">
        <v>589</v>
      </c>
      <c r="C114" t="s">
        <v>56</v>
      </c>
      <c r="D114" t="s">
        <v>56</v>
      </c>
      <c r="E114">
        <v>125</v>
      </c>
      <c r="F114">
        <v>473</v>
      </c>
      <c r="G114">
        <v>3.7839999999999998</v>
      </c>
      <c r="H114">
        <v>3.7839999999999996E-3</v>
      </c>
      <c r="I114">
        <v>240</v>
      </c>
      <c r="J114" t="s">
        <v>824</v>
      </c>
    </row>
    <row r="115" spans="1:10" x14ac:dyDescent="0.25">
      <c r="A115">
        <v>69999266</v>
      </c>
      <c r="B115" t="s">
        <v>299</v>
      </c>
      <c r="C115" t="s">
        <v>56</v>
      </c>
      <c r="D115" t="s">
        <v>56</v>
      </c>
      <c r="E115">
        <v>125</v>
      </c>
      <c r="F115">
        <v>473</v>
      </c>
      <c r="G115">
        <v>3.7839999999999998</v>
      </c>
      <c r="H115">
        <v>3.7839999999999996E-3</v>
      </c>
      <c r="I115">
        <v>240</v>
      </c>
      <c r="J115" t="s">
        <v>824</v>
      </c>
    </row>
    <row r="116" spans="1:10" x14ac:dyDescent="0.25">
      <c r="A116">
        <v>84146285</v>
      </c>
      <c r="B116" t="s">
        <v>354</v>
      </c>
      <c r="C116" t="s">
        <v>56</v>
      </c>
      <c r="D116" t="s">
        <v>56</v>
      </c>
      <c r="E116">
        <v>15625</v>
      </c>
      <c r="F116">
        <v>59146</v>
      </c>
      <c r="G116">
        <v>3.7853439999999998</v>
      </c>
      <c r="H116">
        <v>3.7853439999999999E-3</v>
      </c>
      <c r="I116">
        <v>240</v>
      </c>
      <c r="J116" t="s">
        <v>824</v>
      </c>
    </row>
    <row r="117" spans="1:10" x14ac:dyDescent="0.25">
      <c r="A117">
        <v>67881629</v>
      </c>
      <c r="B117" t="s">
        <v>154</v>
      </c>
      <c r="C117" t="s">
        <v>56</v>
      </c>
      <c r="D117" t="s">
        <v>56</v>
      </c>
      <c r="E117">
        <v>15625</v>
      </c>
      <c r="F117">
        <v>59146</v>
      </c>
      <c r="G117">
        <v>3.7853439999999998</v>
      </c>
      <c r="H117">
        <v>3.7853439999999999E-3</v>
      </c>
      <c r="I117">
        <v>240</v>
      </c>
      <c r="J117" t="s">
        <v>824</v>
      </c>
    </row>
    <row r="118" spans="1:10" x14ac:dyDescent="0.25">
      <c r="A118">
        <v>67546042</v>
      </c>
      <c r="B118" t="s">
        <v>258</v>
      </c>
      <c r="C118" t="s">
        <v>56</v>
      </c>
      <c r="D118" t="s">
        <v>56</v>
      </c>
      <c r="E118">
        <v>15625</v>
      </c>
      <c r="F118">
        <v>59146</v>
      </c>
      <c r="G118">
        <v>3.7853439999999998</v>
      </c>
      <c r="H118">
        <v>3.7853439999999999E-3</v>
      </c>
      <c r="I118">
        <v>240</v>
      </c>
      <c r="J118" t="s">
        <v>824</v>
      </c>
    </row>
    <row r="119" spans="1:10" x14ac:dyDescent="0.25">
      <c r="A119">
        <v>84136043</v>
      </c>
      <c r="B119" t="s">
        <v>294</v>
      </c>
      <c r="C119" t="s">
        <v>56</v>
      </c>
      <c r="D119" t="s">
        <v>56</v>
      </c>
      <c r="E119">
        <v>15625</v>
      </c>
      <c r="F119">
        <v>59146</v>
      </c>
      <c r="G119">
        <v>3.7853439999999998</v>
      </c>
      <c r="H119">
        <v>3.7853439999999999E-3</v>
      </c>
      <c r="I119">
        <v>240</v>
      </c>
      <c r="J119" t="s">
        <v>824</v>
      </c>
    </row>
    <row r="120" spans="1:10" x14ac:dyDescent="0.25">
      <c r="A120">
        <v>84161610</v>
      </c>
      <c r="B120" t="s">
        <v>197</v>
      </c>
      <c r="C120" t="s">
        <v>56</v>
      </c>
      <c r="D120" t="s">
        <v>56</v>
      </c>
      <c r="E120">
        <v>15625</v>
      </c>
      <c r="F120">
        <v>59146</v>
      </c>
      <c r="G120">
        <v>3.7853439999999998</v>
      </c>
      <c r="H120">
        <v>3.7853439999999999E-3</v>
      </c>
      <c r="I120">
        <v>240</v>
      </c>
      <c r="J120" t="s">
        <v>824</v>
      </c>
    </row>
    <row r="121" spans="1:10" x14ac:dyDescent="0.25">
      <c r="A121">
        <v>84141094</v>
      </c>
      <c r="B121" t="s">
        <v>771</v>
      </c>
      <c r="C121" t="s">
        <v>56</v>
      </c>
      <c r="D121" t="s">
        <v>56</v>
      </c>
      <c r="E121">
        <v>125</v>
      </c>
      <c r="F121">
        <v>473</v>
      </c>
      <c r="G121">
        <v>3.7839999999999998</v>
      </c>
      <c r="H121">
        <v>3.7839999999999996E-3</v>
      </c>
      <c r="I121">
        <v>240</v>
      </c>
      <c r="J121" t="s">
        <v>824</v>
      </c>
    </row>
    <row r="122" spans="1:10" x14ac:dyDescent="0.25">
      <c r="A122">
        <v>67881628</v>
      </c>
      <c r="B122" t="s">
        <v>261</v>
      </c>
      <c r="C122" t="s">
        <v>56</v>
      </c>
      <c r="D122" t="s">
        <v>56</v>
      </c>
      <c r="E122">
        <v>15625</v>
      </c>
      <c r="F122">
        <v>59146</v>
      </c>
      <c r="G122">
        <v>3.7853439999999998</v>
      </c>
      <c r="H122">
        <v>3.7853439999999999E-3</v>
      </c>
      <c r="I122">
        <v>240</v>
      </c>
      <c r="J122" t="s">
        <v>824</v>
      </c>
    </row>
    <row r="123" spans="1:10" x14ac:dyDescent="0.25">
      <c r="A123">
        <v>69999270</v>
      </c>
      <c r="B123" t="s">
        <v>389</v>
      </c>
      <c r="C123" t="s">
        <v>56</v>
      </c>
      <c r="D123" t="s">
        <v>56</v>
      </c>
      <c r="E123">
        <v>125</v>
      </c>
      <c r="F123">
        <v>473</v>
      </c>
      <c r="G123">
        <v>3.7839999999999998</v>
      </c>
      <c r="H123">
        <v>3.7839999999999996E-3</v>
      </c>
      <c r="I123">
        <v>240</v>
      </c>
      <c r="J123" t="s">
        <v>824</v>
      </c>
    </row>
    <row r="124" spans="1:10" x14ac:dyDescent="0.25">
      <c r="A124">
        <v>67867261</v>
      </c>
      <c r="B124" t="s">
        <v>376</v>
      </c>
      <c r="C124" t="s">
        <v>56</v>
      </c>
      <c r="D124" t="s">
        <v>56</v>
      </c>
      <c r="E124">
        <v>15625</v>
      </c>
      <c r="F124">
        <v>59146</v>
      </c>
      <c r="G124">
        <v>3.7853439999999998</v>
      </c>
      <c r="H124">
        <v>3.7853439999999999E-3</v>
      </c>
      <c r="I124">
        <v>240</v>
      </c>
      <c r="J124" t="s">
        <v>824</v>
      </c>
    </row>
    <row r="125" spans="1:10" x14ac:dyDescent="0.25">
      <c r="A125">
        <v>84137725</v>
      </c>
      <c r="B125" t="s">
        <v>769</v>
      </c>
      <c r="C125" t="s">
        <v>56</v>
      </c>
      <c r="D125" t="s">
        <v>56</v>
      </c>
      <c r="E125">
        <v>15625</v>
      </c>
      <c r="F125">
        <v>59146</v>
      </c>
      <c r="G125">
        <v>3.7853439999999998</v>
      </c>
      <c r="H125">
        <v>3.7853439999999999E-3</v>
      </c>
      <c r="I125">
        <v>240</v>
      </c>
      <c r="J125" t="s">
        <v>824</v>
      </c>
    </row>
    <row r="126" spans="1:10" x14ac:dyDescent="0.25">
      <c r="A126">
        <v>84135718</v>
      </c>
      <c r="B126" t="s">
        <v>768</v>
      </c>
      <c r="C126" t="s">
        <v>56</v>
      </c>
      <c r="D126" t="s">
        <v>56</v>
      </c>
      <c r="E126">
        <v>15625</v>
      </c>
      <c r="F126">
        <v>59146</v>
      </c>
      <c r="G126">
        <v>3.7853439999999998</v>
      </c>
      <c r="H126">
        <v>3.7853439999999999E-3</v>
      </c>
      <c r="I126">
        <v>240</v>
      </c>
      <c r="J126" t="s">
        <v>824</v>
      </c>
    </row>
    <row r="127" spans="1:10" x14ac:dyDescent="0.25">
      <c r="A127">
        <v>64810474</v>
      </c>
      <c r="B127" t="s">
        <v>640</v>
      </c>
      <c r="C127" t="s">
        <v>56</v>
      </c>
      <c r="D127" t="s">
        <v>56</v>
      </c>
      <c r="E127">
        <v>125</v>
      </c>
      <c r="F127">
        <v>473</v>
      </c>
      <c r="G127">
        <v>3.7839999999999998</v>
      </c>
      <c r="H127">
        <v>3.7839999999999996E-3</v>
      </c>
      <c r="I127">
        <v>240</v>
      </c>
      <c r="J127" t="s">
        <v>824</v>
      </c>
    </row>
    <row r="128" spans="1:10" x14ac:dyDescent="0.25">
      <c r="A128">
        <v>69716748</v>
      </c>
      <c r="B128" t="s">
        <v>752</v>
      </c>
      <c r="C128" t="s">
        <v>56</v>
      </c>
      <c r="D128" t="s">
        <v>56</v>
      </c>
      <c r="E128">
        <v>125</v>
      </c>
      <c r="F128">
        <v>473</v>
      </c>
      <c r="G128">
        <v>3.7839999999999998</v>
      </c>
      <c r="H128">
        <v>3.7839999999999996E-3</v>
      </c>
      <c r="I128">
        <v>240</v>
      </c>
      <c r="J128" t="s">
        <v>824</v>
      </c>
    </row>
    <row r="129" spans="1:10" x14ac:dyDescent="0.25">
      <c r="A129">
        <v>84141102</v>
      </c>
      <c r="B129" t="s">
        <v>752</v>
      </c>
      <c r="C129" t="s">
        <v>56</v>
      </c>
      <c r="D129" t="s">
        <v>56</v>
      </c>
      <c r="E129">
        <v>15625</v>
      </c>
      <c r="F129">
        <v>59146</v>
      </c>
      <c r="G129">
        <v>3.7853439999999998</v>
      </c>
      <c r="H129">
        <v>3.7853439999999999E-3</v>
      </c>
      <c r="I129">
        <v>240</v>
      </c>
      <c r="J129" t="s">
        <v>824</v>
      </c>
    </row>
    <row r="130" spans="1:10" x14ac:dyDescent="0.25">
      <c r="A130">
        <v>67995090</v>
      </c>
      <c r="B130" t="s">
        <v>398</v>
      </c>
      <c r="C130" t="s">
        <v>56</v>
      </c>
      <c r="D130" t="s">
        <v>56</v>
      </c>
      <c r="E130">
        <v>15625</v>
      </c>
      <c r="F130">
        <v>59146</v>
      </c>
      <c r="G130">
        <v>3.7853439999999998</v>
      </c>
      <c r="H130">
        <v>3.7853439999999999E-3</v>
      </c>
      <c r="I130">
        <v>240</v>
      </c>
      <c r="J130" t="s">
        <v>824</v>
      </c>
    </row>
    <row r="131" spans="1:10" x14ac:dyDescent="0.25">
      <c r="A131">
        <v>69716749</v>
      </c>
      <c r="B131" t="s">
        <v>269</v>
      </c>
      <c r="C131" t="s">
        <v>56</v>
      </c>
      <c r="D131" t="s">
        <v>56</v>
      </c>
      <c r="E131">
        <v>125</v>
      </c>
      <c r="F131">
        <v>473</v>
      </c>
      <c r="G131">
        <v>3.7839999999999998</v>
      </c>
      <c r="H131">
        <v>3.7839999999999996E-3</v>
      </c>
      <c r="I131">
        <v>240</v>
      </c>
      <c r="J131" t="s">
        <v>824</v>
      </c>
    </row>
    <row r="132" spans="1:10" x14ac:dyDescent="0.25">
      <c r="A132">
        <v>84163605</v>
      </c>
      <c r="B132" t="s">
        <v>269</v>
      </c>
      <c r="C132" t="s">
        <v>56</v>
      </c>
      <c r="D132" t="s">
        <v>56</v>
      </c>
      <c r="E132">
        <v>15625</v>
      </c>
      <c r="F132">
        <v>59146</v>
      </c>
      <c r="G132">
        <v>3.7853439999999998</v>
      </c>
      <c r="H132">
        <v>3.7853439999999999E-3</v>
      </c>
      <c r="I132">
        <v>240</v>
      </c>
      <c r="J132" t="s">
        <v>824</v>
      </c>
    </row>
    <row r="133" spans="1:10" x14ac:dyDescent="0.25">
      <c r="A133">
        <v>84164937</v>
      </c>
      <c r="B133" t="s">
        <v>301</v>
      </c>
      <c r="C133" t="s">
        <v>56</v>
      </c>
      <c r="D133" t="s">
        <v>56</v>
      </c>
      <c r="E133">
        <v>15625</v>
      </c>
      <c r="F133">
        <v>59146</v>
      </c>
      <c r="G133">
        <v>3.7853439999999998</v>
      </c>
      <c r="H133">
        <v>3.7853439999999999E-3</v>
      </c>
      <c r="I133">
        <v>240</v>
      </c>
      <c r="J133" t="s">
        <v>824</v>
      </c>
    </row>
    <row r="134" spans="1:10" x14ac:dyDescent="0.25">
      <c r="A134">
        <v>67826412</v>
      </c>
      <c r="B134" t="s">
        <v>677</v>
      </c>
      <c r="C134" t="s">
        <v>56</v>
      </c>
      <c r="D134" t="s">
        <v>56</v>
      </c>
      <c r="E134">
        <v>15625</v>
      </c>
      <c r="F134">
        <v>59146</v>
      </c>
      <c r="G134">
        <v>3.7853439999999998</v>
      </c>
      <c r="H134">
        <v>3.7853439999999999E-3</v>
      </c>
      <c r="I134">
        <v>240</v>
      </c>
      <c r="J134" t="s">
        <v>824</v>
      </c>
    </row>
    <row r="135" spans="1:10" x14ac:dyDescent="0.25">
      <c r="A135">
        <v>69999268</v>
      </c>
      <c r="B135" t="s">
        <v>766</v>
      </c>
      <c r="C135" t="s">
        <v>56</v>
      </c>
      <c r="D135" t="s">
        <v>56</v>
      </c>
      <c r="E135">
        <v>125</v>
      </c>
      <c r="F135">
        <v>473</v>
      </c>
      <c r="G135">
        <v>3.7839999999999998</v>
      </c>
      <c r="H135">
        <v>3.7839999999999996E-3</v>
      </c>
      <c r="I135">
        <v>240</v>
      </c>
      <c r="J135" t="s">
        <v>824</v>
      </c>
    </row>
    <row r="136" spans="1:10" x14ac:dyDescent="0.25">
      <c r="A136">
        <v>84138392</v>
      </c>
      <c r="B136" t="s">
        <v>391</v>
      </c>
      <c r="C136" t="s">
        <v>56</v>
      </c>
      <c r="D136" t="s">
        <v>56</v>
      </c>
      <c r="E136">
        <v>125</v>
      </c>
      <c r="F136">
        <v>473</v>
      </c>
      <c r="G136">
        <v>3.7839999999999998</v>
      </c>
      <c r="H136">
        <v>3.7839999999999996E-3</v>
      </c>
      <c r="I136">
        <v>240</v>
      </c>
      <c r="J136" t="s">
        <v>824</v>
      </c>
    </row>
    <row r="137" spans="1:10" x14ac:dyDescent="0.25">
      <c r="A137">
        <v>84139090</v>
      </c>
      <c r="B137" t="s">
        <v>276</v>
      </c>
      <c r="C137" t="s">
        <v>56</v>
      </c>
      <c r="D137" t="s">
        <v>56</v>
      </c>
      <c r="E137">
        <v>15625</v>
      </c>
      <c r="F137">
        <v>59146</v>
      </c>
      <c r="G137">
        <v>3.7853439999999998</v>
      </c>
      <c r="H137">
        <v>3.7853439999999999E-3</v>
      </c>
      <c r="I137">
        <v>240</v>
      </c>
      <c r="J137" t="s">
        <v>824</v>
      </c>
    </row>
    <row r="138" spans="1:10" x14ac:dyDescent="0.25">
      <c r="A138">
        <v>68654238</v>
      </c>
      <c r="B138" t="s">
        <v>378</v>
      </c>
      <c r="C138" t="s">
        <v>56</v>
      </c>
      <c r="D138" t="s">
        <v>56</v>
      </c>
      <c r="E138">
        <v>125</v>
      </c>
      <c r="F138">
        <v>473</v>
      </c>
      <c r="G138">
        <v>3.7839999999999998</v>
      </c>
      <c r="H138">
        <v>3.7839999999999996E-3</v>
      </c>
      <c r="I138">
        <v>240</v>
      </c>
      <c r="J138" t="s">
        <v>824</v>
      </c>
    </row>
    <row r="139" spans="1:10" x14ac:dyDescent="0.25">
      <c r="A139">
        <v>84137694</v>
      </c>
      <c r="B139" t="s">
        <v>247</v>
      </c>
      <c r="C139" t="s">
        <v>56</v>
      </c>
      <c r="D139" t="s">
        <v>56</v>
      </c>
      <c r="E139">
        <v>15625</v>
      </c>
      <c r="F139">
        <v>59146</v>
      </c>
      <c r="G139">
        <v>3.7853439999999998</v>
      </c>
      <c r="H139">
        <v>3.7853439999999999E-3</v>
      </c>
      <c r="I139">
        <v>240</v>
      </c>
      <c r="J139" t="s">
        <v>824</v>
      </c>
    </row>
    <row r="140" spans="1:10" x14ac:dyDescent="0.25">
      <c r="A140">
        <v>64880415</v>
      </c>
      <c r="B140" t="s">
        <v>647</v>
      </c>
      <c r="C140" t="s">
        <v>56</v>
      </c>
      <c r="D140" t="s">
        <v>56</v>
      </c>
      <c r="E140">
        <v>125</v>
      </c>
      <c r="F140">
        <v>473</v>
      </c>
      <c r="G140">
        <v>3.7839999999999998</v>
      </c>
      <c r="H140">
        <v>3.7839999999999996E-3</v>
      </c>
      <c r="I140">
        <v>240</v>
      </c>
      <c r="J140" t="s">
        <v>824</v>
      </c>
    </row>
    <row r="141" spans="1:10" x14ac:dyDescent="0.25">
      <c r="A141">
        <v>69999267</v>
      </c>
      <c r="B141" t="s">
        <v>176</v>
      </c>
      <c r="C141" t="s">
        <v>56</v>
      </c>
      <c r="D141" t="s">
        <v>56</v>
      </c>
      <c r="E141">
        <v>125</v>
      </c>
      <c r="F141">
        <v>473</v>
      </c>
      <c r="G141">
        <v>3.7839999999999998</v>
      </c>
      <c r="H141">
        <v>3.7839999999999996E-3</v>
      </c>
      <c r="I141">
        <v>240</v>
      </c>
      <c r="J141" t="s">
        <v>824</v>
      </c>
    </row>
    <row r="142" spans="1:10" x14ac:dyDescent="0.25">
      <c r="A142">
        <v>84141103</v>
      </c>
      <c r="B142" t="s">
        <v>772</v>
      </c>
      <c r="C142" t="s">
        <v>56</v>
      </c>
      <c r="D142" t="s">
        <v>56</v>
      </c>
      <c r="E142">
        <v>15625</v>
      </c>
      <c r="F142">
        <v>59146</v>
      </c>
      <c r="G142">
        <v>3.7853439999999998</v>
      </c>
      <c r="H142">
        <v>3.7853439999999999E-3</v>
      </c>
      <c r="I142">
        <v>240</v>
      </c>
      <c r="J142" t="s">
        <v>824</v>
      </c>
    </row>
    <row r="143" spans="1:10" x14ac:dyDescent="0.25">
      <c r="A143">
        <v>69797289</v>
      </c>
      <c r="B143" t="s">
        <v>316</v>
      </c>
      <c r="C143" t="s">
        <v>56</v>
      </c>
      <c r="D143" t="s">
        <v>56</v>
      </c>
      <c r="E143">
        <v>125</v>
      </c>
      <c r="F143">
        <v>473</v>
      </c>
      <c r="G143">
        <v>3.7839999999999998</v>
      </c>
      <c r="H143">
        <v>3.7839999999999996E-3</v>
      </c>
      <c r="I143">
        <v>240</v>
      </c>
      <c r="J143" t="s">
        <v>824</v>
      </c>
    </row>
    <row r="144" spans="1:10" x14ac:dyDescent="0.25">
      <c r="A144">
        <v>67794167</v>
      </c>
      <c r="B144" t="s">
        <v>140</v>
      </c>
      <c r="C144" t="s">
        <v>56</v>
      </c>
      <c r="D144" t="s">
        <v>56</v>
      </c>
      <c r="E144">
        <v>15625</v>
      </c>
      <c r="F144">
        <v>59146</v>
      </c>
      <c r="G144">
        <v>3.7853439999999998</v>
      </c>
      <c r="H144">
        <v>3.7853439999999999E-3</v>
      </c>
      <c r="I144">
        <v>240</v>
      </c>
      <c r="J144" t="s">
        <v>824</v>
      </c>
    </row>
    <row r="145" spans="1:10" x14ac:dyDescent="0.25">
      <c r="A145">
        <v>84164936</v>
      </c>
      <c r="B145" t="s">
        <v>170</v>
      </c>
      <c r="C145" t="s">
        <v>56</v>
      </c>
      <c r="D145" t="s">
        <v>56</v>
      </c>
      <c r="E145">
        <v>15625</v>
      </c>
      <c r="F145">
        <v>59146</v>
      </c>
      <c r="G145">
        <v>3.7853439999999998</v>
      </c>
      <c r="H145">
        <v>3.7853439999999999E-3</v>
      </c>
      <c r="I145">
        <v>240</v>
      </c>
      <c r="J145" t="s">
        <v>824</v>
      </c>
    </row>
    <row r="146" spans="1:10" x14ac:dyDescent="0.25">
      <c r="A146">
        <v>67794168</v>
      </c>
      <c r="B146" t="s">
        <v>399</v>
      </c>
      <c r="C146" t="s">
        <v>56</v>
      </c>
      <c r="D146" t="s">
        <v>56</v>
      </c>
      <c r="E146">
        <v>15625</v>
      </c>
      <c r="F146">
        <v>59146</v>
      </c>
      <c r="G146">
        <v>3.7853439999999998</v>
      </c>
      <c r="H146">
        <v>3.7853439999999999E-3</v>
      </c>
      <c r="I146">
        <v>240</v>
      </c>
      <c r="J146" t="s">
        <v>824</v>
      </c>
    </row>
    <row r="147" spans="1:10" x14ac:dyDescent="0.25">
      <c r="A147">
        <v>68940226</v>
      </c>
      <c r="B147" t="s">
        <v>341</v>
      </c>
      <c r="C147" t="s">
        <v>56</v>
      </c>
      <c r="D147" t="s">
        <v>56</v>
      </c>
      <c r="E147">
        <v>125</v>
      </c>
      <c r="F147">
        <v>473</v>
      </c>
      <c r="G147">
        <v>3.7839999999999998</v>
      </c>
      <c r="H147">
        <v>3.7839999999999996E-3</v>
      </c>
      <c r="I147">
        <v>240</v>
      </c>
      <c r="J147" t="s">
        <v>824</v>
      </c>
    </row>
    <row r="148" spans="1:10" x14ac:dyDescent="0.25">
      <c r="A148">
        <v>67904289</v>
      </c>
      <c r="B148" t="s">
        <v>198</v>
      </c>
      <c r="C148" t="s">
        <v>56</v>
      </c>
      <c r="D148" t="s">
        <v>56</v>
      </c>
      <c r="E148">
        <v>125</v>
      </c>
      <c r="F148">
        <v>473</v>
      </c>
      <c r="G148">
        <v>3.7839999999999998</v>
      </c>
      <c r="H148">
        <v>3.7839999999999996E-3</v>
      </c>
      <c r="I148">
        <v>240</v>
      </c>
      <c r="J148" t="s">
        <v>824</v>
      </c>
    </row>
    <row r="149" spans="1:10" x14ac:dyDescent="0.25">
      <c r="A149">
        <v>84136704</v>
      </c>
      <c r="B149" t="s">
        <v>223</v>
      </c>
      <c r="C149" t="s">
        <v>56</v>
      </c>
      <c r="D149" t="s">
        <v>56</v>
      </c>
      <c r="E149">
        <v>15625</v>
      </c>
      <c r="F149">
        <v>59146</v>
      </c>
      <c r="G149">
        <v>3.7853439999999998</v>
      </c>
      <c r="H149">
        <v>3.7853439999999999E-3</v>
      </c>
      <c r="I149">
        <v>240</v>
      </c>
      <c r="J149" t="s">
        <v>824</v>
      </c>
    </row>
    <row r="150" spans="1:10" x14ac:dyDescent="0.25">
      <c r="A150">
        <v>69797296</v>
      </c>
      <c r="B150" t="s">
        <v>755</v>
      </c>
      <c r="C150" t="s">
        <v>56</v>
      </c>
      <c r="D150" t="s">
        <v>56</v>
      </c>
      <c r="E150">
        <v>125</v>
      </c>
      <c r="F150">
        <v>473</v>
      </c>
      <c r="G150">
        <v>3.7839999999999998</v>
      </c>
      <c r="H150">
        <v>3.7839999999999996E-3</v>
      </c>
      <c r="I150">
        <v>240</v>
      </c>
      <c r="J150" t="s">
        <v>824</v>
      </c>
    </row>
    <row r="151" spans="1:10" x14ac:dyDescent="0.25">
      <c r="A151">
        <v>67789314</v>
      </c>
      <c r="B151" t="s">
        <v>202</v>
      </c>
      <c r="C151" t="s">
        <v>56</v>
      </c>
      <c r="D151" t="s">
        <v>56</v>
      </c>
      <c r="E151">
        <v>15625</v>
      </c>
      <c r="F151">
        <v>59146</v>
      </c>
      <c r="G151">
        <v>3.7853439999999998</v>
      </c>
      <c r="H151">
        <v>3.7853439999999999E-3</v>
      </c>
      <c r="I151">
        <v>240</v>
      </c>
      <c r="J151" t="s">
        <v>824</v>
      </c>
    </row>
    <row r="152" spans="1:10" x14ac:dyDescent="0.25">
      <c r="A152">
        <v>69716745</v>
      </c>
      <c r="B152" t="s">
        <v>202</v>
      </c>
      <c r="C152" t="s">
        <v>56</v>
      </c>
      <c r="D152" t="s">
        <v>56</v>
      </c>
      <c r="E152">
        <v>125</v>
      </c>
      <c r="F152">
        <v>473</v>
      </c>
      <c r="G152">
        <v>3.7839999999999998</v>
      </c>
      <c r="H152">
        <v>3.7839999999999996E-3</v>
      </c>
      <c r="I152">
        <v>240</v>
      </c>
      <c r="J152" t="s">
        <v>824</v>
      </c>
    </row>
    <row r="153" spans="1:10" x14ac:dyDescent="0.25">
      <c r="A153">
        <v>67430513</v>
      </c>
      <c r="B153" t="s">
        <v>182</v>
      </c>
      <c r="C153" t="s">
        <v>56</v>
      </c>
      <c r="D153" t="s">
        <v>56</v>
      </c>
      <c r="E153">
        <v>125</v>
      </c>
      <c r="F153">
        <v>473</v>
      </c>
      <c r="G153">
        <v>3.7839999999999998</v>
      </c>
      <c r="H153">
        <v>3.7839999999999996E-3</v>
      </c>
      <c r="I153">
        <v>240</v>
      </c>
      <c r="J153" t="s">
        <v>824</v>
      </c>
    </row>
    <row r="154" spans="1:10" x14ac:dyDescent="0.25">
      <c r="A154">
        <v>67794170</v>
      </c>
      <c r="B154" t="s">
        <v>380</v>
      </c>
      <c r="C154" t="s">
        <v>56</v>
      </c>
      <c r="D154" t="s">
        <v>56</v>
      </c>
      <c r="E154">
        <v>15625</v>
      </c>
      <c r="F154">
        <v>59146</v>
      </c>
      <c r="G154">
        <v>3.7853439999999998</v>
      </c>
      <c r="H154">
        <v>3.7853439999999999E-3</v>
      </c>
      <c r="I154">
        <v>240</v>
      </c>
      <c r="J154" t="s">
        <v>824</v>
      </c>
    </row>
    <row r="155" spans="1:10" x14ac:dyDescent="0.25">
      <c r="A155">
        <v>84138391</v>
      </c>
      <c r="B155" t="s">
        <v>770</v>
      </c>
      <c r="C155" t="s">
        <v>56</v>
      </c>
      <c r="D155" t="s">
        <v>56</v>
      </c>
      <c r="E155">
        <v>15625</v>
      </c>
      <c r="F155">
        <v>59146</v>
      </c>
      <c r="G155">
        <v>3.7853439999999998</v>
      </c>
      <c r="H155">
        <v>3.7853439999999999E-3</v>
      </c>
      <c r="I155">
        <v>240</v>
      </c>
      <c r="J155" t="s">
        <v>824</v>
      </c>
    </row>
    <row r="156" spans="1:10" x14ac:dyDescent="0.25">
      <c r="A156">
        <v>84135770</v>
      </c>
      <c r="B156" t="s">
        <v>209</v>
      </c>
      <c r="C156" t="s">
        <v>56</v>
      </c>
      <c r="D156" t="s">
        <v>56</v>
      </c>
      <c r="E156">
        <v>15625</v>
      </c>
      <c r="F156">
        <v>59146</v>
      </c>
      <c r="G156">
        <v>3.7853439999999998</v>
      </c>
      <c r="H156">
        <v>3.7853439999999999E-3</v>
      </c>
      <c r="I156">
        <v>240</v>
      </c>
      <c r="J156" t="s">
        <v>824</v>
      </c>
    </row>
    <row r="157" spans="1:10" x14ac:dyDescent="0.25">
      <c r="A157">
        <v>69999271</v>
      </c>
      <c r="B157" t="s">
        <v>359</v>
      </c>
      <c r="C157" t="s">
        <v>56</v>
      </c>
      <c r="D157" t="s">
        <v>56</v>
      </c>
      <c r="E157">
        <v>125</v>
      </c>
      <c r="F157">
        <v>473</v>
      </c>
      <c r="G157">
        <v>3.7839999999999998</v>
      </c>
      <c r="H157">
        <v>3.7839999999999996E-3</v>
      </c>
      <c r="I157">
        <v>240</v>
      </c>
      <c r="J157" t="s">
        <v>824</v>
      </c>
    </row>
    <row r="158" spans="1:10" x14ac:dyDescent="0.25">
      <c r="A158">
        <v>84163503</v>
      </c>
      <c r="B158" t="s">
        <v>405</v>
      </c>
      <c r="C158" t="s">
        <v>56</v>
      </c>
      <c r="D158" t="s">
        <v>56</v>
      </c>
      <c r="E158">
        <v>15625</v>
      </c>
      <c r="F158">
        <v>59146</v>
      </c>
      <c r="G158">
        <v>3.7853439999999998</v>
      </c>
      <c r="H158">
        <v>3.7853439999999999E-3</v>
      </c>
      <c r="I158">
        <v>240</v>
      </c>
      <c r="J158" t="s">
        <v>824</v>
      </c>
    </row>
    <row r="159" spans="1:10" x14ac:dyDescent="0.25">
      <c r="A159">
        <v>69999269</v>
      </c>
      <c r="B159" t="s">
        <v>767</v>
      </c>
      <c r="C159" t="s">
        <v>56</v>
      </c>
      <c r="D159" t="s">
        <v>56</v>
      </c>
      <c r="E159">
        <v>125</v>
      </c>
      <c r="F159">
        <v>473</v>
      </c>
      <c r="G159">
        <v>3.7839999999999998</v>
      </c>
      <c r="H159">
        <v>3.7839999999999996E-3</v>
      </c>
      <c r="I159">
        <v>240</v>
      </c>
      <c r="J159" t="s">
        <v>824</v>
      </c>
    </row>
    <row r="160" spans="1:10" x14ac:dyDescent="0.25">
      <c r="A160">
        <v>67794169</v>
      </c>
      <c r="B160" t="s">
        <v>675</v>
      </c>
      <c r="C160" t="s">
        <v>56</v>
      </c>
      <c r="D160" t="s">
        <v>56</v>
      </c>
      <c r="E160">
        <v>15625</v>
      </c>
      <c r="F160">
        <v>59146</v>
      </c>
      <c r="G160">
        <v>3.7853439999999998</v>
      </c>
      <c r="H160">
        <v>3.7853439999999999E-3</v>
      </c>
      <c r="I160">
        <v>240</v>
      </c>
      <c r="J160" t="s">
        <v>824</v>
      </c>
    </row>
    <row r="161" spans="1:10" x14ac:dyDescent="0.25">
      <c r="A161">
        <v>84144598</v>
      </c>
      <c r="B161" t="s">
        <v>220</v>
      </c>
      <c r="C161" t="s">
        <v>56</v>
      </c>
      <c r="D161" t="s">
        <v>56</v>
      </c>
      <c r="E161">
        <v>15625</v>
      </c>
      <c r="F161">
        <v>59146</v>
      </c>
      <c r="G161">
        <v>3.7853439999999998</v>
      </c>
      <c r="H161">
        <v>3.7853439999999999E-3</v>
      </c>
      <c r="I161">
        <v>240</v>
      </c>
      <c r="J161" t="s">
        <v>824</v>
      </c>
    </row>
    <row r="162" spans="1:10" x14ac:dyDescent="0.25">
      <c r="A162">
        <v>84135781</v>
      </c>
      <c r="B162" t="s">
        <v>242</v>
      </c>
      <c r="C162" t="s">
        <v>56</v>
      </c>
      <c r="D162" t="s">
        <v>56</v>
      </c>
      <c r="E162">
        <v>15625</v>
      </c>
      <c r="F162">
        <v>59146</v>
      </c>
      <c r="G162">
        <v>3.7853439999999998</v>
      </c>
      <c r="H162">
        <v>3.7853439999999999E-3</v>
      </c>
      <c r="I162">
        <v>240</v>
      </c>
      <c r="J162" t="s">
        <v>824</v>
      </c>
    </row>
    <row r="163" spans="1:10" x14ac:dyDescent="0.25">
      <c r="A163">
        <v>62678150</v>
      </c>
      <c r="B163" t="s">
        <v>579</v>
      </c>
      <c r="C163" t="s">
        <v>56</v>
      </c>
      <c r="D163" t="s">
        <v>56</v>
      </c>
      <c r="E163">
        <v>125</v>
      </c>
      <c r="F163">
        <v>473</v>
      </c>
      <c r="G163">
        <v>3.7839999999999998</v>
      </c>
      <c r="H163">
        <v>3.7839999999999996E-3</v>
      </c>
      <c r="I163">
        <v>240</v>
      </c>
      <c r="J163" t="s">
        <v>824</v>
      </c>
    </row>
    <row r="164" spans="1:10" x14ac:dyDescent="0.25">
      <c r="A164">
        <v>62697527</v>
      </c>
      <c r="B164" t="s">
        <v>584</v>
      </c>
      <c r="C164" t="s">
        <v>56</v>
      </c>
      <c r="D164" t="s">
        <v>56</v>
      </c>
      <c r="E164">
        <v>125</v>
      </c>
      <c r="F164">
        <v>473</v>
      </c>
      <c r="G164">
        <v>3.7839999999999998</v>
      </c>
      <c r="H164">
        <v>3.7839999999999996E-3</v>
      </c>
      <c r="I164">
        <v>240</v>
      </c>
      <c r="J164" t="s">
        <v>824</v>
      </c>
    </row>
    <row r="165" spans="1:10" x14ac:dyDescent="0.25">
      <c r="A165">
        <v>69986508</v>
      </c>
      <c r="B165" t="s">
        <v>762</v>
      </c>
      <c r="C165" t="s">
        <v>56</v>
      </c>
      <c r="D165" t="s">
        <v>56</v>
      </c>
      <c r="E165">
        <v>125</v>
      </c>
      <c r="F165">
        <v>473</v>
      </c>
      <c r="G165">
        <v>3.7839999999999998</v>
      </c>
      <c r="H165">
        <v>3.7839999999999996E-3</v>
      </c>
      <c r="I165">
        <v>240</v>
      </c>
      <c r="J165" t="s">
        <v>824</v>
      </c>
    </row>
    <row r="166" spans="1:10" x14ac:dyDescent="0.25">
      <c r="A166">
        <v>69986506</v>
      </c>
      <c r="B166" t="s">
        <v>760</v>
      </c>
      <c r="C166" t="s">
        <v>56</v>
      </c>
      <c r="D166" t="s">
        <v>56</v>
      </c>
      <c r="E166">
        <v>125</v>
      </c>
      <c r="F166">
        <v>473</v>
      </c>
      <c r="G166">
        <v>3.7839999999999998</v>
      </c>
      <c r="H166">
        <v>3.7839999999999996E-3</v>
      </c>
      <c r="I166">
        <v>240</v>
      </c>
      <c r="J166" t="s">
        <v>824</v>
      </c>
    </row>
    <row r="167" spans="1:10" x14ac:dyDescent="0.25">
      <c r="A167">
        <v>69986507</v>
      </c>
      <c r="B167" t="s">
        <v>761</v>
      </c>
      <c r="C167" t="s">
        <v>56</v>
      </c>
      <c r="D167" t="s">
        <v>56</v>
      </c>
      <c r="E167">
        <v>125</v>
      </c>
      <c r="F167">
        <v>473</v>
      </c>
      <c r="G167">
        <v>3.7839999999999998</v>
      </c>
      <c r="H167">
        <v>3.7839999999999996E-3</v>
      </c>
      <c r="I167">
        <v>240</v>
      </c>
      <c r="J167" t="s">
        <v>824</v>
      </c>
    </row>
    <row r="168" spans="1:10" x14ac:dyDescent="0.25">
      <c r="A168">
        <v>64387483</v>
      </c>
      <c r="B168" t="s">
        <v>306</v>
      </c>
      <c r="C168" t="s">
        <v>56</v>
      </c>
      <c r="D168" t="s">
        <v>56</v>
      </c>
      <c r="E168">
        <v>125</v>
      </c>
      <c r="F168">
        <v>473</v>
      </c>
      <c r="G168">
        <v>3.7839999999999998</v>
      </c>
      <c r="H168">
        <v>3.7839999999999996E-3</v>
      </c>
      <c r="I168">
        <v>240</v>
      </c>
      <c r="J168" t="s">
        <v>824</v>
      </c>
    </row>
    <row r="169" spans="1:10" x14ac:dyDescent="0.25">
      <c r="A169">
        <v>62697529</v>
      </c>
      <c r="B169" t="s">
        <v>586</v>
      </c>
      <c r="C169" t="s">
        <v>56</v>
      </c>
      <c r="D169" t="s">
        <v>56</v>
      </c>
      <c r="E169">
        <v>125</v>
      </c>
      <c r="F169">
        <v>473</v>
      </c>
      <c r="G169">
        <v>3.7839999999999998</v>
      </c>
      <c r="H169">
        <v>3.7839999999999996E-3</v>
      </c>
      <c r="I169">
        <v>240</v>
      </c>
      <c r="J169" t="s">
        <v>824</v>
      </c>
    </row>
    <row r="170" spans="1:10" x14ac:dyDescent="0.25">
      <c r="A170">
        <v>62678148</v>
      </c>
      <c r="B170" t="s">
        <v>578</v>
      </c>
      <c r="C170" t="s">
        <v>56</v>
      </c>
      <c r="D170" t="s">
        <v>56</v>
      </c>
      <c r="E170">
        <v>125</v>
      </c>
      <c r="F170">
        <v>473</v>
      </c>
      <c r="G170">
        <v>3.7839999999999998</v>
      </c>
      <c r="H170">
        <v>3.7839999999999996E-3</v>
      </c>
      <c r="I170">
        <v>240</v>
      </c>
      <c r="J170" t="s">
        <v>824</v>
      </c>
    </row>
    <row r="171" spans="1:10" x14ac:dyDescent="0.25">
      <c r="A171">
        <v>62697528</v>
      </c>
      <c r="B171" t="s">
        <v>585</v>
      </c>
      <c r="C171" t="s">
        <v>56</v>
      </c>
      <c r="D171" t="s">
        <v>56</v>
      </c>
      <c r="E171">
        <v>125</v>
      </c>
      <c r="F171">
        <v>473</v>
      </c>
      <c r="G171">
        <v>3.7839999999999998</v>
      </c>
      <c r="H171">
        <v>3.7839999999999996E-3</v>
      </c>
      <c r="I171">
        <v>240</v>
      </c>
      <c r="J171" t="s">
        <v>824</v>
      </c>
    </row>
    <row r="172" spans="1:10" x14ac:dyDescent="0.25">
      <c r="A172">
        <v>62697531</v>
      </c>
      <c r="B172" t="s">
        <v>587</v>
      </c>
      <c r="C172" t="s">
        <v>56</v>
      </c>
      <c r="D172" t="s">
        <v>56</v>
      </c>
      <c r="E172">
        <v>125</v>
      </c>
      <c r="F172">
        <v>473</v>
      </c>
      <c r="G172">
        <v>3.7839999999999998</v>
      </c>
      <c r="H172">
        <v>3.7839999999999996E-3</v>
      </c>
      <c r="I172">
        <v>240</v>
      </c>
      <c r="J172" t="s">
        <v>824</v>
      </c>
    </row>
    <row r="173" spans="1:10" x14ac:dyDescent="0.25">
      <c r="A173">
        <v>62678152</v>
      </c>
      <c r="B173" t="s">
        <v>581</v>
      </c>
      <c r="C173" t="s">
        <v>56</v>
      </c>
      <c r="D173" t="s">
        <v>56</v>
      </c>
      <c r="E173">
        <v>125</v>
      </c>
      <c r="F173">
        <v>473</v>
      </c>
      <c r="G173">
        <v>3.7839999999999998</v>
      </c>
      <c r="H173">
        <v>3.7839999999999996E-3</v>
      </c>
      <c r="I173">
        <v>240</v>
      </c>
      <c r="J173" t="s">
        <v>824</v>
      </c>
    </row>
    <row r="174" spans="1:10" x14ac:dyDescent="0.25">
      <c r="A174">
        <v>69986509</v>
      </c>
      <c r="B174" t="s">
        <v>763</v>
      </c>
      <c r="C174" t="s">
        <v>56</v>
      </c>
      <c r="D174" t="s">
        <v>56</v>
      </c>
      <c r="E174">
        <v>125</v>
      </c>
      <c r="F174">
        <v>473</v>
      </c>
      <c r="G174">
        <v>3.7839999999999998</v>
      </c>
      <c r="H174">
        <v>3.7839999999999996E-3</v>
      </c>
      <c r="I174">
        <v>240</v>
      </c>
      <c r="J174" t="s">
        <v>824</v>
      </c>
    </row>
    <row r="175" spans="1:10" x14ac:dyDescent="0.25">
      <c r="A175">
        <v>62678151</v>
      </c>
      <c r="B175" t="s">
        <v>580</v>
      </c>
      <c r="C175" t="s">
        <v>56</v>
      </c>
      <c r="D175" t="s">
        <v>56</v>
      </c>
      <c r="E175">
        <v>125</v>
      </c>
      <c r="F175">
        <v>473</v>
      </c>
      <c r="G175">
        <v>3.7839999999999998</v>
      </c>
      <c r="H175">
        <v>3.7839999999999996E-3</v>
      </c>
      <c r="I175">
        <v>240</v>
      </c>
      <c r="J175" t="s">
        <v>824</v>
      </c>
    </row>
    <row r="176" spans="1:10" x14ac:dyDescent="0.25">
      <c r="A176">
        <v>69986511</v>
      </c>
      <c r="B176" t="s">
        <v>764</v>
      </c>
      <c r="C176" t="s">
        <v>56</v>
      </c>
      <c r="D176" t="s">
        <v>56</v>
      </c>
      <c r="E176">
        <v>125</v>
      </c>
      <c r="F176">
        <v>473</v>
      </c>
      <c r="G176">
        <v>3.7839999999999998</v>
      </c>
      <c r="H176">
        <v>3.7839999999999996E-3</v>
      </c>
      <c r="I176">
        <v>240</v>
      </c>
      <c r="J176" t="s">
        <v>824</v>
      </c>
    </row>
    <row r="177" spans="1:12" x14ac:dyDescent="0.25">
      <c r="A177">
        <v>69797288</v>
      </c>
      <c r="B177" t="s">
        <v>326</v>
      </c>
      <c r="C177" t="s">
        <v>56</v>
      </c>
      <c r="D177" t="s">
        <v>56</v>
      </c>
      <c r="E177">
        <v>125</v>
      </c>
      <c r="F177">
        <v>473</v>
      </c>
      <c r="G177">
        <v>3.7839999999999998</v>
      </c>
      <c r="H177">
        <v>3.7839999999999996E-3</v>
      </c>
      <c r="I177">
        <v>240</v>
      </c>
      <c r="J177" t="s">
        <v>824</v>
      </c>
    </row>
    <row r="178" spans="1:12" x14ac:dyDescent="0.25">
      <c r="A178">
        <v>62678153</v>
      </c>
      <c r="B178" t="s">
        <v>582</v>
      </c>
      <c r="C178" t="s">
        <v>56</v>
      </c>
      <c r="D178" t="s">
        <v>56</v>
      </c>
      <c r="E178">
        <v>125</v>
      </c>
      <c r="F178">
        <v>473</v>
      </c>
      <c r="G178">
        <v>3.7839999999999998</v>
      </c>
      <c r="H178">
        <v>3.7839999999999996E-3</v>
      </c>
      <c r="I178">
        <v>240</v>
      </c>
      <c r="J178" t="s">
        <v>824</v>
      </c>
    </row>
    <row r="179" spans="1:12" x14ac:dyDescent="0.25">
      <c r="A179">
        <v>64989107</v>
      </c>
      <c r="B179" t="s">
        <v>663</v>
      </c>
      <c r="C179" t="s">
        <v>79</v>
      </c>
      <c r="D179" t="s">
        <v>68</v>
      </c>
      <c r="E179">
        <v>500</v>
      </c>
      <c r="F179">
        <v>2661</v>
      </c>
      <c r="G179">
        <v>5.3220000000000001</v>
      </c>
      <c r="H179">
        <v>5.3220000000000003E-3</v>
      </c>
      <c r="I179">
        <v>120</v>
      </c>
      <c r="J179" t="s">
        <v>825</v>
      </c>
    </row>
    <row r="180" spans="1:12" x14ac:dyDescent="0.25">
      <c r="A180">
        <v>64989108</v>
      </c>
      <c r="B180" t="s">
        <v>664</v>
      </c>
      <c r="C180" t="s">
        <v>79</v>
      </c>
      <c r="D180" t="s">
        <v>68</v>
      </c>
      <c r="E180">
        <v>500</v>
      </c>
      <c r="F180">
        <v>2661</v>
      </c>
      <c r="G180">
        <v>5.3220000000000001</v>
      </c>
      <c r="H180">
        <v>5.3220000000000003E-3</v>
      </c>
      <c r="I180">
        <v>120</v>
      </c>
      <c r="J180" t="s">
        <v>825</v>
      </c>
      <c r="K180">
        <f>G179/60</f>
        <v>8.8700000000000001E-2</v>
      </c>
      <c r="L180">
        <f>K180*12</f>
        <v>1.0644</v>
      </c>
    </row>
    <row r="181" spans="1:12" x14ac:dyDescent="0.25">
      <c r="A181">
        <v>64989109</v>
      </c>
      <c r="B181" t="s">
        <v>665</v>
      </c>
      <c r="C181" t="s">
        <v>79</v>
      </c>
      <c r="D181" t="s">
        <v>68</v>
      </c>
      <c r="E181">
        <v>500</v>
      </c>
      <c r="F181">
        <v>2661</v>
      </c>
      <c r="G181">
        <v>5.3220000000000001</v>
      </c>
      <c r="H181">
        <v>5.3220000000000003E-3</v>
      </c>
      <c r="I181">
        <v>120</v>
      </c>
      <c r="J181" t="s">
        <v>825</v>
      </c>
    </row>
    <row r="182" spans="1:12" x14ac:dyDescent="0.25">
      <c r="A182">
        <v>69652931</v>
      </c>
      <c r="B182" t="s">
        <v>664</v>
      </c>
      <c r="C182" t="s">
        <v>79</v>
      </c>
      <c r="D182" t="s">
        <v>68</v>
      </c>
      <c r="E182">
        <v>500</v>
      </c>
      <c r="F182">
        <v>2661</v>
      </c>
      <c r="G182">
        <v>5.3220000000000001</v>
      </c>
      <c r="H182">
        <v>5.3220000000000003E-3</v>
      </c>
      <c r="I182">
        <v>120</v>
      </c>
      <c r="J182" t="s">
        <v>825</v>
      </c>
    </row>
    <row r="183" spans="1:12" x14ac:dyDescent="0.25">
      <c r="A183">
        <v>69653125</v>
      </c>
      <c r="B183" t="s">
        <v>663</v>
      </c>
      <c r="C183" t="s">
        <v>79</v>
      </c>
      <c r="D183" t="s">
        <v>68</v>
      </c>
      <c r="E183">
        <v>500</v>
      </c>
      <c r="F183">
        <v>2661</v>
      </c>
      <c r="G183">
        <v>5.3220000000000001</v>
      </c>
      <c r="H183">
        <v>5.3220000000000003E-3</v>
      </c>
      <c r="I183">
        <v>120</v>
      </c>
      <c r="J183" t="s">
        <v>825</v>
      </c>
    </row>
    <row r="184" spans="1:12" x14ac:dyDescent="0.25">
      <c r="A184">
        <v>69653140</v>
      </c>
      <c r="B184" t="s">
        <v>665</v>
      </c>
      <c r="C184" t="s">
        <v>79</v>
      </c>
      <c r="D184" t="s">
        <v>68</v>
      </c>
      <c r="E184">
        <v>500</v>
      </c>
      <c r="F184">
        <v>2661</v>
      </c>
      <c r="G184">
        <v>5.3220000000000001</v>
      </c>
      <c r="H184">
        <v>5.3220000000000003E-3</v>
      </c>
      <c r="I184">
        <v>120</v>
      </c>
      <c r="J184" t="s">
        <v>825</v>
      </c>
    </row>
    <row r="185" spans="1:12" x14ac:dyDescent="0.25">
      <c r="A185">
        <v>68264519</v>
      </c>
      <c r="B185" t="s">
        <v>362</v>
      </c>
      <c r="C185" t="s">
        <v>76</v>
      </c>
      <c r="D185" t="s">
        <v>76</v>
      </c>
      <c r="E185">
        <v>62500</v>
      </c>
      <c r="F185">
        <v>88719</v>
      </c>
      <c r="G185">
        <v>1.4195040000000001</v>
      </c>
      <c r="H185">
        <v>1.419504E-3</v>
      </c>
      <c r="I185">
        <v>256</v>
      </c>
      <c r="J185" t="s">
        <v>825</v>
      </c>
    </row>
    <row r="186" spans="1:12" x14ac:dyDescent="0.25">
      <c r="A186">
        <v>68654218</v>
      </c>
      <c r="B186" t="s">
        <v>402</v>
      </c>
      <c r="C186" t="s">
        <v>76</v>
      </c>
      <c r="D186" t="s">
        <v>76</v>
      </c>
      <c r="E186">
        <v>15625</v>
      </c>
      <c r="F186">
        <v>29573</v>
      </c>
      <c r="G186">
        <v>1.8926719999999999</v>
      </c>
      <c r="H186">
        <v>1.892672E-3</v>
      </c>
      <c r="I186">
        <v>256</v>
      </c>
      <c r="J186" t="s">
        <v>825</v>
      </c>
    </row>
    <row r="187" spans="1:12" x14ac:dyDescent="0.25">
      <c r="A187">
        <v>68654232</v>
      </c>
      <c r="B187" t="s">
        <v>384</v>
      </c>
      <c r="C187" t="s">
        <v>76</v>
      </c>
      <c r="D187" t="s">
        <v>76</v>
      </c>
      <c r="E187">
        <v>125</v>
      </c>
      <c r="F187">
        <v>237</v>
      </c>
      <c r="G187">
        <v>1.8959999999999999</v>
      </c>
      <c r="H187">
        <v>1.8959999999999999E-3</v>
      </c>
      <c r="I187">
        <v>256</v>
      </c>
      <c r="J187" t="s">
        <v>825</v>
      </c>
    </row>
    <row r="188" spans="1:12" x14ac:dyDescent="0.25">
      <c r="A188">
        <v>69665113</v>
      </c>
      <c r="B188" t="s">
        <v>231</v>
      </c>
      <c r="C188" t="s">
        <v>76</v>
      </c>
      <c r="D188" t="s">
        <v>76</v>
      </c>
      <c r="E188">
        <v>125</v>
      </c>
      <c r="F188">
        <v>227</v>
      </c>
      <c r="G188">
        <v>1.8160000000000001</v>
      </c>
      <c r="H188">
        <v>1.8160000000000001E-3</v>
      </c>
      <c r="I188">
        <v>256</v>
      </c>
      <c r="J188" t="s">
        <v>825</v>
      </c>
    </row>
    <row r="189" spans="1:12" x14ac:dyDescent="0.25">
      <c r="A189">
        <v>69665114</v>
      </c>
      <c r="B189" t="s">
        <v>406</v>
      </c>
      <c r="C189" t="s">
        <v>76</v>
      </c>
      <c r="D189" t="s">
        <v>76</v>
      </c>
      <c r="E189">
        <v>125</v>
      </c>
      <c r="F189">
        <v>227</v>
      </c>
      <c r="G189">
        <v>1.8160000000000001</v>
      </c>
      <c r="H189">
        <v>1.8160000000000001E-3</v>
      </c>
      <c r="I189">
        <v>256</v>
      </c>
      <c r="J189" t="s">
        <v>825</v>
      </c>
    </row>
    <row r="190" spans="1:12" x14ac:dyDescent="0.25">
      <c r="A190">
        <v>68300738</v>
      </c>
      <c r="B190" t="s">
        <v>161</v>
      </c>
      <c r="C190" t="s">
        <v>61</v>
      </c>
      <c r="D190" t="s">
        <v>61</v>
      </c>
      <c r="E190">
        <v>125</v>
      </c>
      <c r="F190">
        <v>1062</v>
      </c>
      <c r="G190">
        <v>8.4960000000000004</v>
      </c>
      <c r="H190">
        <v>8.4960000000000001E-3</v>
      </c>
      <c r="I190">
        <v>132</v>
      </c>
      <c r="J190" t="s">
        <v>825</v>
      </c>
    </row>
    <row r="191" spans="1:12" x14ac:dyDescent="0.25">
      <c r="A191">
        <v>68689251</v>
      </c>
      <c r="B191" t="s">
        <v>684</v>
      </c>
      <c r="C191" t="s">
        <v>61</v>
      </c>
      <c r="D191" t="s">
        <v>61</v>
      </c>
      <c r="E191">
        <v>125</v>
      </c>
      <c r="F191">
        <v>1197</v>
      </c>
      <c r="G191">
        <v>9.5760000000000005</v>
      </c>
      <c r="H191">
        <v>9.5760000000000012E-3</v>
      </c>
      <c r="I191">
        <v>132</v>
      </c>
      <c r="J191" t="s">
        <v>825</v>
      </c>
    </row>
    <row r="192" spans="1:12" x14ac:dyDescent="0.25">
      <c r="A192">
        <v>68709233</v>
      </c>
      <c r="B192" t="s">
        <v>685</v>
      </c>
      <c r="C192" t="s">
        <v>61</v>
      </c>
      <c r="D192" t="s">
        <v>61</v>
      </c>
      <c r="E192">
        <v>125</v>
      </c>
      <c r="F192">
        <v>1062</v>
      </c>
      <c r="G192">
        <v>8.4960000000000004</v>
      </c>
      <c r="H192">
        <v>8.4960000000000001E-3</v>
      </c>
      <c r="I192">
        <v>132</v>
      </c>
      <c r="J192" t="s">
        <v>825</v>
      </c>
    </row>
    <row r="193" spans="1:10" x14ac:dyDescent="0.25">
      <c r="A193">
        <v>68709237</v>
      </c>
      <c r="B193" t="s">
        <v>686</v>
      </c>
      <c r="C193" t="s">
        <v>61</v>
      </c>
      <c r="D193" t="s">
        <v>61</v>
      </c>
      <c r="E193">
        <v>125</v>
      </c>
      <c r="F193">
        <v>1197</v>
      </c>
      <c r="G193">
        <v>9.5760000000000005</v>
      </c>
      <c r="H193">
        <v>9.5760000000000012E-3</v>
      </c>
      <c r="I193">
        <v>132</v>
      </c>
      <c r="J193" t="s">
        <v>825</v>
      </c>
    </row>
    <row r="194" spans="1:10" x14ac:dyDescent="0.25">
      <c r="A194">
        <v>68710277</v>
      </c>
      <c r="B194" t="s">
        <v>687</v>
      </c>
      <c r="C194" t="s">
        <v>61</v>
      </c>
      <c r="D194" t="s">
        <v>61</v>
      </c>
      <c r="E194">
        <v>25</v>
      </c>
      <c r="F194">
        <v>213</v>
      </c>
      <c r="G194">
        <v>8.52</v>
      </c>
      <c r="H194">
        <v>8.5199999999999998E-3</v>
      </c>
      <c r="I194">
        <v>132</v>
      </c>
      <c r="J194" t="s">
        <v>825</v>
      </c>
    </row>
    <row r="195" spans="1:10" x14ac:dyDescent="0.25">
      <c r="A195">
        <v>68710285</v>
      </c>
      <c r="B195" t="s">
        <v>688</v>
      </c>
      <c r="C195" t="s">
        <v>61</v>
      </c>
      <c r="D195" t="s">
        <v>61</v>
      </c>
      <c r="E195">
        <v>125</v>
      </c>
      <c r="F195">
        <v>1197</v>
      </c>
      <c r="G195">
        <v>9.5760000000000005</v>
      </c>
      <c r="H195">
        <v>9.5760000000000012E-3</v>
      </c>
      <c r="I195">
        <v>132</v>
      </c>
      <c r="J195" t="s">
        <v>825</v>
      </c>
    </row>
    <row r="196" spans="1:10" x14ac:dyDescent="0.25">
      <c r="A196">
        <v>68746232</v>
      </c>
      <c r="B196" t="s">
        <v>695</v>
      </c>
      <c r="C196" t="s">
        <v>61</v>
      </c>
      <c r="D196" t="s">
        <v>61</v>
      </c>
      <c r="E196">
        <v>25</v>
      </c>
      <c r="F196">
        <v>213</v>
      </c>
      <c r="G196">
        <v>8.52</v>
      </c>
      <c r="H196">
        <v>8.5199999999999998E-3</v>
      </c>
      <c r="I196">
        <v>132</v>
      </c>
      <c r="J196" t="s">
        <v>825</v>
      </c>
    </row>
    <row r="197" spans="1:10" x14ac:dyDescent="0.25">
      <c r="A197">
        <v>68852583</v>
      </c>
      <c r="B197" t="s">
        <v>716</v>
      </c>
      <c r="C197" t="s">
        <v>61</v>
      </c>
      <c r="D197" t="s">
        <v>61</v>
      </c>
      <c r="E197">
        <v>25</v>
      </c>
      <c r="F197">
        <v>213</v>
      </c>
      <c r="G197">
        <v>8.52</v>
      </c>
      <c r="H197">
        <v>8.5199999999999998E-3</v>
      </c>
      <c r="I197">
        <v>132</v>
      </c>
      <c r="J197" t="s">
        <v>825</v>
      </c>
    </row>
    <row r="198" spans="1:10" x14ac:dyDescent="0.25">
      <c r="A198">
        <v>68852591</v>
      </c>
      <c r="B198" t="s">
        <v>717</v>
      </c>
      <c r="C198" t="s">
        <v>61</v>
      </c>
      <c r="D198" t="s">
        <v>61</v>
      </c>
      <c r="E198">
        <v>25</v>
      </c>
      <c r="F198">
        <v>213</v>
      </c>
      <c r="G198">
        <v>8.52</v>
      </c>
      <c r="H198">
        <v>8.5199999999999998E-3</v>
      </c>
      <c r="I198">
        <v>132</v>
      </c>
      <c r="J198" t="s">
        <v>825</v>
      </c>
    </row>
    <row r="199" spans="1:10" x14ac:dyDescent="0.25">
      <c r="A199">
        <v>68921994</v>
      </c>
      <c r="B199" t="s">
        <v>734</v>
      </c>
      <c r="C199" t="s">
        <v>61</v>
      </c>
      <c r="D199" t="s">
        <v>61</v>
      </c>
      <c r="E199">
        <v>125</v>
      </c>
      <c r="F199">
        <v>1197</v>
      </c>
      <c r="G199">
        <v>9.5760000000000005</v>
      </c>
      <c r="H199">
        <v>9.5760000000000012E-3</v>
      </c>
      <c r="I199">
        <v>132</v>
      </c>
      <c r="J199" t="s">
        <v>825</v>
      </c>
    </row>
    <row r="200" spans="1:10" x14ac:dyDescent="0.25">
      <c r="A200">
        <v>68917388</v>
      </c>
      <c r="B200" t="s">
        <v>295</v>
      </c>
      <c r="C200" t="s">
        <v>70</v>
      </c>
      <c r="D200" t="s">
        <v>70</v>
      </c>
      <c r="E200">
        <v>125</v>
      </c>
      <c r="F200">
        <v>489</v>
      </c>
      <c r="G200">
        <v>3.9119999999999999</v>
      </c>
      <c r="H200">
        <v>3.9119999999999997E-3</v>
      </c>
      <c r="I200">
        <v>322</v>
      </c>
      <c r="J200" t="s">
        <v>825</v>
      </c>
    </row>
    <row r="201" spans="1:10" x14ac:dyDescent="0.25">
      <c r="A201">
        <v>69548143</v>
      </c>
      <c r="B201" t="s">
        <v>737</v>
      </c>
      <c r="C201" t="s">
        <v>70</v>
      </c>
      <c r="D201" t="s">
        <v>70</v>
      </c>
      <c r="E201">
        <v>125</v>
      </c>
      <c r="F201">
        <v>399</v>
      </c>
      <c r="G201">
        <v>3.1920000000000002</v>
      </c>
      <c r="H201">
        <v>3.192E-3</v>
      </c>
      <c r="I201">
        <v>345</v>
      </c>
      <c r="J201" t="s">
        <v>825</v>
      </c>
    </row>
    <row r="202" spans="1:10" x14ac:dyDescent="0.25">
      <c r="A202">
        <v>69549032</v>
      </c>
      <c r="B202" t="s">
        <v>738</v>
      </c>
      <c r="C202" t="s">
        <v>70</v>
      </c>
      <c r="D202" t="s">
        <v>70</v>
      </c>
      <c r="E202">
        <v>125</v>
      </c>
      <c r="F202">
        <v>291</v>
      </c>
      <c r="G202">
        <v>2.3279999999999998</v>
      </c>
      <c r="H202">
        <v>2.3279999999999998E-3</v>
      </c>
      <c r="I202">
        <v>322</v>
      </c>
      <c r="J202" t="s">
        <v>825</v>
      </c>
    </row>
    <row r="203" spans="1:10" x14ac:dyDescent="0.25">
      <c r="A203">
        <v>64328806</v>
      </c>
      <c r="B203" t="s">
        <v>244</v>
      </c>
      <c r="C203" t="s">
        <v>66</v>
      </c>
      <c r="D203" t="s">
        <v>66</v>
      </c>
      <c r="E203">
        <v>500</v>
      </c>
      <c r="F203">
        <v>1419</v>
      </c>
      <c r="G203">
        <v>2.8380000000000001</v>
      </c>
      <c r="H203">
        <v>2.8380000000000002E-3</v>
      </c>
      <c r="I203">
        <v>189</v>
      </c>
      <c r="J203" t="s">
        <v>825</v>
      </c>
    </row>
    <row r="204" spans="1:10" x14ac:dyDescent="0.25">
      <c r="A204">
        <v>64392287</v>
      </c>
      <c r="B204" t="s">
        <v>618</v>
      </c>
      <c r="C204" t="s">
        <v>66</v>
      </c>
      <c r="D204" t="s">
        <v>66</v>
      </c>
      <c r="E204">
        <v>125</v>
      </c>
      <c r="F204">
        <v>354</v>
      </c>
      <c r="G204">
        <v>2.8319999999999999</v>
      </c>
      <c r="H204">
        <v>2.8319999999999999E-3</v>
      </c>
      <c r="I204">
        <v>132</v>
      </c>
      <c r="J204" t="s">
        <v>825</v>
      </c>
    </row>
    <row r="205" spans="1:10" x14ac:dyDescent="0.25">
      <c r="A205">
        <v>64874631</v>
      </c>
      <c r="B205" t="s">
        <v>643</v>
      </c>
      <c r="C205" t="s">
        <v>66</v>
      </c>
      <c r="D205" t="s">
        <v>66</v>
      </c>
      <c r="E205">
        <v>500</v>
      </c>
      <c r="F205">
        <v>1419</v>
      </c>
      <c r="G205">
        <v>2.8380000000000001</v>
      </c>
      <c r="H205">
        <v>2.8380000000000002E-3</v>
      </c>
      <c r="I205">
        <v>189</v>
      </c>
      <c r="J205" t="s">
        <v>825</v>
      </c>
    </row>
    <row r="206" spans="1:10" x14ac:dyDescent="0.25">
      <c r="A206">
        <v>64874633</v>
      </c>
      <c r="B206" t="s">
        <v>644</v>
      </c>
      <c r="C206" t="s">
        <v>66</v>
      </c>
      <c r="D206" t="s">
        <v>66</v>
      </c>
      <c r="E206">
        <v>125</v>
      </c>
      <c r="F206">
        <v>399</v>
      </c>
      <c r="G206">
        <v>3.1920000000000002</v>
      </c>
      <c r="H206">
        <v>3.192E-3</v>
      </c>
      <c r="I206">
        <v>280</v>
      </c>
      <c r="J206" t="s">
        <v>825</v>
      </c>
    </row>
    <row r="207" spans="1:10" x14ac:dyDescent="0.25">
      <c r="A207">
        <v>64874636</v>
      </c>
      <c r="B207" t="s">
        <v>645</v>
      </c>
      <c r="C207" t="s">
        <v>66</v>
      </c>
      <c r="D207" t="s">
        <v>66</v>
      </c>
      <c r="E207">
        <v>500</v>
      </c>
      <c r="F207">
        <v>1419</v>
      </c>
      <c r="G207">
        <v>2.8380000000000001</v>
      </c>
      <c r="H207">
        <v>2.8380000000000002E-3</v>
      </c>
      <c r="I207">
        <v>189</v>
      </c>
      <c r="J207" t="s">
        <v>825</v>
      </c>
    </row>
    <row r="208" spans="1:10" x14ac:dyDescent="0.25">
      <c r="A208">
        <v>64875812</v>
      </c>
      <c r="B208" t="s">
        <v>646</v>
      </c>
      <c r="C208" t="s">
        <v>66</v>
      </c>
      <c r="D208" t="s">
        <v>66</v>
      </c>
      <c r="E208">
        <v>1</v>
      </c>
      <c r="F208">
        <v>6</v>
      </c>
      <c r="G208">
        <v>6</v>
      </c>
      <c r="H208">
        <v>6.0000000000000001E-3</v>
      </c>
      <c r="I208">
        <v>108</v>
      </c>
      <c r="J208" t="s">
        <v>825</v>
      </c>
    </row>
    <row r="209" spans="1:10" x14ac:dyDescent="0.25">
      <c r="A209">
        <v>64960651</v>
      </c>
      <c r="B209" t="s">
        <v>650</v>
      </c>
      <c r="C209" t="s">
        <v>66</v>
      </c>
      <c r="D209" t="s">
        <v>66</v>
      </c>
      <c r="E209">
        <v>125</v>
      </c>
      <c r="F209">
        <v>311</v>
      </c>
      <c r="G209">
        <v>2.488</v>
      </c>
      <c r="H209">
        <v>2.4880000000000002E-3</v>
      </c>
      <c r="I209">
        <v>180</v>
      </c>
      <c r="J209" t="s">
        <v>825</v>
      </c>
    </row>
    <row r="210" spans="1:10" x14ac:dyDescent="0.25">
      <c r="A210">
        <v>64341108</v>
      </c>
      <c r="B210" t="s">
        <v>130</v>
      </c>
      <c r="C210" t="s">
        <v>62</v>
      </c>
      <c r="D210" t="s">
        <v>62</v>
      </c>
      <c r="E210">
        <v>25</v>
      </c>
      <c r="F210">
        <v>59</v>
      </c>
      <c r="G210">
        <v>2.36</v>
      </c>
      <c r="H210">
        <v>2.3599999999999997E-3</v>
      </c>
      <c r="I210">
        <v>210</v>
      </c>
      <c r="J210" t="s">
        <v>825</v>
      </c>
    </row>
    <row r="211" spans="1:10" x14ac:dyDescent="0.25">
      <c r="A211">
        <v>64341109</v>
      </c>
      <c r="B211" t="s">
        <v>180</v>
      </c>
      <c r="C211" t="s">
        <v>62</v>
      </c>
      <c r="D211" t="s">
        <v>62</v>
      </c>
      <c r="E211">
        <v>1</v>
      </c>
      <c r="F211">
        <v>2</v>
      </c>
      <c r="G211">
        <v>2</v>
      </c>
      <c r="H211">
        <v>2E-3</v>
      </c>
      <c r="I211">
        <v>210</v>
      </c>
      <c r="J211" t="s">
        <v>825</v>
      </c>
    </row>
    <row r="212" spans="1:10" x14ac:dyDescent="0.25">
      <c r="A212">
        <v>64365613</v>
      </c>
      <c r="B212" t="s">
        <v>607</v>
      </c>
      <c r="C212" t="s">
        <v>62</v>
      </c>
      <c r="D212" t="s">
        <v>62</v>
      </c>
      <c r="E212">
        <v>500</v>
      </c>
      <c r="F212">
        <v>1077</v>
      </c>
      <c r="G212">
        <v>2.1539999999999999</v>
      </c>
      <c r="H212">
        <v>2.1540000000000001E-3</v>
      </c>
      <c r="I212">
        <v>195</v>
      </c>
      <c r="J212" t="s">
        <v>825</v>
      </c>
    </row>
    <row r="213" spans="1:10" x14ac:dyDescent="0.25">
      <c r="A213">
        <v>64366224</v>
      </c>
      <c r="B213" t="s">
        <v>608</v>
      </c>
      <c r="C213" t="s">
        <v>62</v>
      </c>
      <c r="D213" t="s">
        <v>62</v>
      </c>
      <c r="E213">
        <v>125</v>
      </c>
      <c r="F213">
        <v>243</v>
      </c>
      <c r="G213">
        <v>1.944</v>
      </c>
      <c r="H213">
        <v>1.944E-3</v>
      </c>
      <c r="I213">
        <v>187</v>
      </c>
      <c r="J213" t="s">
        <v>825</v>
      </c>
    </row>
    <row r="214" spans="1:10" x14ac:dyDescent="0.25">
      <c r="A214">
        <v>64401837</v>
      </c>
      <c r="B214" t="s">
        <v>623</v>
      </c>
      <c r="C214" t="s">
        <v>62</v>
      </c>
      <c r="D214" t="s">
        <v>62</v>
      </c>
      <c r="E214">
        <v>25</v>
      </c>
      <c r="F214">
        <v>54</v>
      </c>
      <c r="G214">
        <v>2.16</v>
      </c>
      <c r="H214">
        <v>2.16E-3</v>
      </c>
      <c r="I214">
        <v>150</v>
      </c>
      <c r="J214" t="s">
        <v>825</v>
      </c>
    </row>
    <row r="215" spans="1:10" x14ac:dyDescent="0.25">
      <c r="A215">
        <v>64403162</v>
      </c>
      <c r="B215" t="s">
        <v>624</v>
      </c>
      <c r="C215" t="s">
        <v>62</v>
      </c>
      <c r="D215" t="s">
        <v>62</v>
      </c>
      <c r="E215">
        <v>25</v>
      </c>
      <c r="F215">
        <v>54</v>
      </c>
      <c r="G215">
        <v>2.16</v>
      </c>
      <c r="H215">
        <v>2.16E-3</v>
      </c>
      <c r="I215">
        <v>195</v>
      </c>
      <c r="J215" t="s">
        <v>825</v>
      </c>
    </row>
    <row r="216" spans="1:10" x14ac:dyDescent="0.25">
      <c r="A216">
        <v>64403170</v>
      </c>
      <c r="B216" t="s">
        <v>625</v>
      </c>
      <c r="C216" t="s">
        <v>62</v>
      </c>
      <c r="D216" t="s">
        <v>62</v>
      </c>
      <c r="E216">
        <v>25</v>
      </c>
      <c r="F216">
        <v>54</v>
      </c>
      <c r="G216">
        <v>2.16</v>
      </c>
      <c r="H216">
        <v>2.16E-3</v>
      </c>
      <c r="I216">
        <v>195</v>
      </c>
      <c r="J216" t="s">
        <v>825</v>
      </c>
    </row>
    <row r="217" spans="1:10" x14ac:dyDescent="0.25">
      <c r="A217">
        <v>64771676</v>
      </c>
      <c r="B217" t="s">
        <v>121</v>
      </c>
      <c r="C217" t="s">
        <v>62</v>
      </c>
      <c r="D217" t="s">
        <v>62</v>
      </c>
      <c r="E217">
        <v>25</v>
      </c>
      <c r="F217">
        <v>54</v>
      </c>
      <c r="G217">
        <v>2.16</v>
      </c>
      <c r="H217">
        <v>2.16E-3</v>
      </c>
      <c r="I217">
        <v>195</v>
      </c>
      <c r="J217" t="s">
        <v>825</v>
      </c>
    </row>
    <row r="218" spans="1:10" x14ac:dyDescent="0.25">
      <c r="A218">
        <v>64771677</v>
      </c>
      <c r="B218" t="s">
        <v>193</v>
      </c>
      <c r="C218" t="s">
        <v>62</v>
      </c>
      <c r="D218" t="s">
        <v>62</v>
      </c>
      <c r="E218">
        <v>25</v>
      </c>
      <c r="F218">
        <v>54</v>
      </c>
      <c r="G218">
        <v>2.16</v>
      </c>
      <c r="H218">
        <v>2.16E-3</v>
      </c>
      <c r="I218">
        <v>195</v>
      </c>
      <c r="J218" t="s">
        <v>825</v>
      </c>
    </row>
    <row r="219" spans="1:10" x14ac:dyDescent="0.25">
      <c r="A219">
        <v>64779835</v>
      </c>
      <c r="B219" t="s">
        <v>339</v>
      </c>
      <c r="C219" t="s">
        <v>62</v>
      </c>
      <c r="D219" t="s">
        <v>62</v>
      </c>
      <c r="E219">
        <v>1</v>
      </c>
      <c r="F219">
        <v>2</v>
      </c>
      <c r="G219">
        <v>2</v>
      </c>
      <c r="H219">
        <v>2E-3</v>
      </c>
      <c r="I219">
        <v>210</v>
      </c>
      <c r="J219" t="s">
        <v>825</v>
      </c>
    </row>
    <row r="220" spans="1:10" x14ac:dyDescent="0.25">
      <c r="A220">
        <v>64956417</v>
      </c>
      <c r="B220" t="s">
        <v>558</v>
      </c>
      <c r="C220" t="s">
        <v>62</v>
      </c>
      <c r="D220" t="s">
        <v>62</v>
      </c>
      <c r="E220">
        <v>25</v>
      </c>
      <c r="F220">
        <v>54</v>
      </c>
      <c r="G220">
        <v>2.16</v>
      </c>
      <c r="H220">
        <v>2.16E-3</v>
      </c>
      <c r="I220">
        <v>143</v>
      </c>
      <c r="J220" t="s">
        <v>825</v>
      </c>
    </row>
    <row r="221" spans="1:10" x14ac:dyDescent="0.25">
      <c r="A221">
        <v>64979444</v>
      </c>
      <c r="B221" t="s">
        <v>559</v>
      </c>
      <c r="C221" t="s">
        <v>62</v>
      </c>
      <c r="D221" t="s">
        <v>62</v>
      </c>
      <c r="E221">
        <v>25</v>
      </c>
      <c r="F221">
        <v>54</v>
      </c>
      <c r="G221">
        <v>2.16</v>
      </c>
      <c r="H221">
        <v>2.16E-3</v>
      </c>
      <c r="I221">
        <v>195</v>
      </c>
      <c r="J221" t="s">
        <v>825</v>
      </c>
    </row>
    <row r="222" spans="1:10" x14ac:dyDescent="0.25">
      <c r="A222">
        <v>69704150</v>
      </c>
      <c r="B222" t="s">
        <v>130</v>
      </c>
      <c r="C222" t="s">
        <v>62</v>
      </c>
      <c r="D222" t="s">
        <v>62</v>
      </c>
      <c r="E222">
        <v>25</v>
      </c>
      <c r="F222">
        <v>59</v>
      </c>
      <c r="G222">
        <v>2.36</v>
      </c>
      <c r="H222">
        <v>2.3599999999999997E-3</v>
      </c>
      <c r="I222">
        <v>210</v>
      </c>
      <c r="J222" t="s">
        <v>825</v>
      </c>
    </row>
    <row r="223" spans="1:10" x14ac:dyDescent="0.25">
      <c r="A223">
        <v>69645145</v>
      </c>
      <c r="B223" t="s">
        <v>652</v>
      </c>
      <c r="C223" t="s">
        <v>815</v>
      </c>
      <c r="D223" t="s">
        <v>68</v>
      </c>
      <c r="E223">
        <v>125</v>
      </c>
      <c r="F223">
        <v>354</v>
      </c>
      <c r="G223">
        <v>2.8319999999999999</v>
      </c>
      <c r="H223">
        <v>2.8319999999999999E-3</v>
      </c>
      <c r="I223">
        <v>240</v>
      </c>
      <c r="J223" t="s">
        <v>825</v>
      </c>
    </row>
    <row r="224" spans="1:10" x14ac:dyDescent="0.25">
      <c r="A224">
        <v>69687232</v>
      </c>
      <c r="B224" t="s">
        <v>651</v>
      </c>
      <c r="C224" t="s">
        <v>815</v>
      </c>
      <c r="D224" t="s">
        <v>68</v>
      </c>
      <c r="E224">
        <v>125</v>
      </c>
      <c r="F224">
        <v>354</v>
      </c>
      <c r="G224">
        <v>2.8319999999999999</v>
      </c>
      <c r="H224">
        <v>2.8319999999999999E-3</v>
      </c>
      <c r="I224">
        <v>240</v>
      </c>
      <c r="J224" t="s">
        <v>825</v>
      </c>
    </row>
    <row r="225" spans="1:10" x14ac:dyDescent="0.25">
      <c r="A225">
        <v>64825255</v>
      </c>
      <c r="B225" t="s">
        <v>147</v>
      </c>
      <c r="C225" t="s">
        <v>73</v>
      </c>
      <c r="D225" t="s">
        <v>66</v>
      </c>
      <c r="E225">
        <v>125</v>
      </c>
      <c r="F225">
        <v>531</v>
      </c>
      <c r="G225">
        <v>4.2480000000000002</v>
      </c>
      <c r="H225">
        <v>4.248E-3</v>
      </c>
      <c r="I225">
        <v>324</v>
      </c>
      <c r="J225" t="s">
        <v>825</v>
      </c>
    </row>
    <row r="226" spans="1:10" x14ac:dyDescent="0.25">
      <c r="A226">
        <v>68521425</v>
      </c>
      <c r="B226" t="s">
        <v>147</v>
      </c>
      <c r="C226" t="s">
        <v>73</v>
      </c>
      <c r="D226" t="s">
        <v>66</v>
      </c>
      <c r="E226">
        <v>125</v>
      </c>
      <c r="F226">
        <v>531</v>
      </c>
      <c r="G226">
        <v>4.2480000000000002</v>
      </c>
      <c r="H226">
        <v>4.248E-3</v>
      </c>
      <c r="I226">
        <v>216</v>
      </c>
      <c r="J226" t="s">
        <v>825</v>
      </c>
    </row>
    <row r="227" spans="1:10" x14ac:dyDescent="0.25">
      <c r="A227">
        <v>64369052</v>
      </c>
      <c r="B227" t="s">
        <v>613</v>
      </c>
      <c r="C227" t="s">
        <v>69</v>
      </c>
      <c r="D227" t="s">
        <v>69</v>
      </c>
      <c r="E227">
        <v>500</v>
      </c>
      <c r="F227">
        <v>2661</v>
      </c>
      <c r="G227">
        <v>5.3220000000000001</v>
      </c>
      <c r="H227">
        <v>5.3220000000000003E-3</v>
      </c>
      <c r="I227">
        <v>120</v>
      </c>
      <c r="J227" t="s">
        <v>825</v>
      </c>
    </row>
    <row r="228" spans="1:10" x14ac:dyDescent="0.25">
      <c r="A228">
        <v>68842352</v>
      </c>
      <c r="B228" t="s">
        <v>350</v>
      </c>
      <c r="C228" t="s">
        <v>69</v>
      </c>
      <c r="D228" t="s">
        <v>69</v>
      </c>
      <c r="E228">
        <v>125</v>
      </c>
      <c r="F228">
        <v>333</v>
      </c>
      <c r="G228">
        <v>2.6640000000000001</v>
      </c>
      <c r="H228">
        <v>2.6640000000000001E-3</v>
      </c>
      <c r="I228">
        <v>220</v>
      </c>
      <c r="J228" t="s">
        <v>825</v>
      </c>
    </row>
    <row r="229" spans="1:10" x14ac:dyDescent="0.25">
      <c r="A229" s="24">
        <v>69556602</v>
      </c>
      <c r="B229" s="24" t="s">
        <v>403</v>
      </c>
      <c r="C229" s="24" t="s">
        <v>69</v>
      </c>
      <c r="D229" s="24" t="s">
        <v>69</v>
      </c>
      <c r="E229" s="24">
        <v>500</v>
      </c>
      <c r="F229" s="24">
        <v>2661</v>
      </c>
      <c r="G229" s="24">
        <v>5.3220000000000001</v>
      </c>
      <c r="H229" s="24">
        <v>5.3220000000000003E-3</v>
      </c>
      <c r="I229" s="24">
        <v>120</v>
      </c>
      <c r="J229" t="s">
        <v>825</v>
      </c>
    </row>
    <row r="230" spans="1:10" x14ac:dyDescent="0.25">
      <c r="A230">
        <v>69557443</v>
      </c>
      <c r="B230" t="s">
        <v>361</v>
      </c>
      <c r="C230" t="s">
        <v>69</v>
      </c>
      <c r="D230" t="s">
        <v>69</v>
      </c>
      <c r="E230">
        <v>500</v>
      </c>
      <c r="F230">
        <v>2661</v>
      </c>
      <c r="G230">
        <v>5.3220000000000001</v>
      </c>
      <c r="H230">
        <v>5.3220000000000003E-3</v>
      </c>
      <c r="I230">
        <v>120</v>
      </c>
      <c r="J230" t="s">
        <v>825</v>
      </c>
    </row>
    <row r="231" spans="1:10" x14ac:dyDescent="0.25">
      <c r="A231">
        <v>69586720</v>
      </c>
      <c r="B231" t="s">
        <v>366</v>
      </c>
      <c r="C231" t="s">
        <v>69</v>
      </c>
      <c r="D231" t="s">
        <v>69</v>
      </c>
      <c r="E231">
        <v>125</v>
      </c>
      <c r="F231">
        <v>333</v>
      </c>
      <c r="G231">
        <v>2.6640000000000001</v>
      </c>
      <c r="H231">
        <v>2.6640000000000001E-3</v>
      </c>
      <c r="I231">
        <v>220</v>
      </c>
      <c r="J231" t="s">
        <v>825</v>
      </c>
    </row>
    <row r="232" spans="1:10" x14ac:dyDescent="0.25">
      <c r="A232">
        <v>69629469</v>
      </c>
      <c r="B232" t="s">
        <v>747</v>
      </c>
      <c r="C232" t="s">
        <v>69</v>
      </c>
      <c r="D232" t="s">
        <v>69</v>
      </c>
      <c r="E232">
        <v>500</v>
      </c>
      <c r="F232">
        <v>2661</v>
      </c>
      <c r="G232">
        <v>5.3220000000000001</v>
      </c>
      <c r="H232">
        <v>5.3220000000000003E-3</v>
      </c>
      <c r="I232">
        <v>120</v>
      </c>
      <c r="J232" t="s">
        <v>825</v>
      </c>
    </row>
    <row r="233" spans="1:10" x14ac:dyDescent="0.25">
      <c r="A233">
        <v>69629477</v>
      </c>
      <c r="B233" t="s">
        <v>748</v>
      </c>
      <c r="C233" t="s">
        <v>69</v>
      </c>
      <c r="D233" t="s">
        <v>69</v>
      </c>
      <c r="E233">
        <v>1000</v>
      </c>
      <c r="F233">
        <v>5328</v>
      </c>
      <c r="G233">
        <v>5.3280000000000003</v>
      </c>
      <c r="H233">
        <v>5.3280000000000003E-3</v>
      </c>
      <c r="I233">
        <v>108</v>
      </c>
      <c r="J233" t="s">
        <v>825</v>
      </c>
    </row>
    <row r="234" spans="1:10" x14ac:dyDescent="0.25">
      <c r="A234">
        <v>69964646</v>
      </c>
      <c r="B234" t="s">
        <v>335</v>
      </c>
      <c r="C234" t="s">
        <v>69</v>
      </c>
      <c r="D234" t="s">
        <v>69</v>
      </c>
      <c r="E234">
        <v>25</v>
      </c>
      <c r="F234">
        <v>72</v>
      </c>
      <c r="G234">
        <v>2.88</v>
      </c>
      <c r="H234">
        <v>2.8799999999999997E-3</v>
      </c>
      <c r="I234">
        <v>180</v>
      </c>
      <c r="J234" t="s">
        <v>825</v>
      </c>
    </row>
    <row r="235" spans="1:10" x14ac:dyDescent="0.25">
      <c r="A235">
        <v>69964648</v>
      </c>
      <c r="B235" t="s">
        <v>382</v>
      </c>
      <c r="C235" t="s">
        <v>69</v>
      </c>
      <c r="D235" t="s">
        <v>69</v>
      </c>
      <c r="E235">
        <v>50</v>
      </c>
      <c r="F235">
        <v>267</v>
      </c>
      <c r="G235">
        <v>5.34</v>
      </c>
      <c r="H235">
        <v>5.3400000000000001E-3</v>
      </c>
      <c r="I235">
        <v>120</v>
      </c>
      <c r="J235" t="s">
        <v>825</v>
      </c>
    </row>
    <row r="236" spans="1:10" x14ac:dyDescent="0.25">
      <c r="A236">
        <v>64399865</v>
      </c>
      <c r="B236" t="s">
        <v>622</v>
      </c>
      <c r="C236" t="s">
        <v>63</v>
      </c>
      <c r="D236" t="s">
        <v>63</v>
      </c>
      <c r="E236">
        <v>125</v>
      </c>
      <c r="F236">
        <v>532</v>
      </c>
      <c r="G236">
        <v>4.2560000000000002</v>
      </c>
      <c r="H236">
        <v>4.2560000000000002E-3</v>
      </c>
      <c r="I236">
        <v>154</v>
      </c>
      <c r="J236" t="s">
        <v>825</v>
      </c>
    </row>
    <row r="237" spans="1:10" x14ac:dyDescent="0.25">
      <c r="A237">
        <v>64786654</v>
      </c>
      <c r="B237" t="s">
        <v>634</v>
      </c>
      <c r="C237" t="s">
        <v>63</v>
      </c>
      <c r="D237" t="s">
        <v>63</v>
      </c>
      <c r="E237">
        <v>125</v>
      </c>
      <c r="F237">
        <v>487</v>
      </c>
      <c r="G237">
        <v>3.8959999999999999</v>
      </c>
      <c r="H237">
        <v>3.8959999999999997E-3</v>
      </c>
      <c r="I237">
        <v>154</v>
      </c>
      <c r="J237" t="s">
        <v>825</v>
      </c>
    </row>
    <row r="238" spans="1:10" x14ac:dyDescent="0.25">
      <c r="A238">
        <v>64786666</v>
      </c>
      <c r="B238" t="s">
        <v>635</v>
      </c>
      <c r="C238" t="s">
        <v>63</v>
      </c>
      <c r="D238" t="s">
        <v>63</v>
      </c>
      <c r="E238">
        <v>125</v>
      </c>
      <c r="F238">
        <v>532</v>
      </c>
      <c r="G238">
        <v>4.2560000000000002</v>
      </c>
      <c r="H238">
        <v>4.2560000000000002E-3</v>
      </c>
      <c r="I238">
        <v>154</v>
      </c>
      <c r="J238" t="s">
        <v>825</v>
      </c>
    </row>
    <row r="239" spans="1:10" x14ac:dyDescent="0.25">
      <c r="A239">
        <v>64789262</v>
      </c>
      <c r="B239" t="s">
        <v>637</v>
      </c>
      <c r="C239" t="s">
        <v>63</v>
      </c>
      <c r="D239" t="s">
        <v>63</v>
      </c>
      <c r="E239">
        <v>125</v>
      </c>
      <c r="F239">
        <v>354</v>
      </c>
      <c r="G239">
        <v>2.8319999999999999</v>
      </c>
      <c r="H239">
        <v>2.8319999999999999E-3</v>
      </c>
      <c r="I239">
        <v>225</v>
      </c>
      <c r="J239" t="s">
        <v>825</v>
      </c>
    </row>
    <row r="240" spans="1:10" x14ac:dyDescent="0.25">
      <c r="A240">
        <v>64795394</v>
      </c>
      <c r="B240" t="s">
        <v>240</v>
      </c>
      <c r="C240" t="s">
        <v>63</v>
      </c>
      <c r="D240" t="s">
        <v>63</v>
      </c>
      <c r="E240">
        <v>125</v>
      </c>
      <c r="F240">
        <v>354</v>
      </c>
      <c r="G240">
        <v>2.8319999999999999</v>
      </c>
      <c r="H240">
        <v>2.8319999999999999E-3</v>
      </c>
      <c r="I240">
        <v>225</v>
      </c>
      <c r="J240" t="s">
        <v>825</v>
      </c>
    </row>
    <row r="241" spans="1:10" x14ac:dyDescent="0.25">
      <c r="A241">
        <v>64849454</v>
      </c>
      <c r="B241" t="s">
        <v>642</v>
      </c>
      <c r="C241" t="s">
        <v>63</v>
      </c>
      <c r="D241" t="s">
        <v>63</v>
      </c>
      <c r="E241">
        <v>125</v>
      </c>
      <c r="F241">
        <v>354</v>
      </c>
      <c r="G241">
        <v>2.8319999999999999</v>
      </c>
      <c r="H241">
        <v>2.8319999999999999E-3</v>
      </c>
      <c r="I241">
        <v>195</v>
      </c>
      <c r="J241" t="s">
        <v>825</v>
      </c>
    </row>
    <row r="242" spans="1:10" x14ac:dyDescent="0.25">
      <c r="A242">
        <v>65279190</v>
      </c>
      <c r="B242" t="s">
        <v>669</v>
      </c>
      <c r="C242" t="s">
        <v>63</v>
      </c>
      <c r="D242" t="s">
        <v>63</v>
      </c>
      <c r="E242">
        <v>125</v>
      </c>
      <c r="F242">
        <v>339</v>
      </c>
      <c r="G242">
        <v>2.7120000000000002</v>
      </c>
      <c r="H242">
        <v>2.712E-3</v>
      </c>
      <c r="I242">
        <v>210</v>
      </c>
      <c r="J242" t="s">
        <v>825</v>
      </c>
    </row>
    <row r="243" spans="1:10" x14ac:dyDescent="0.25">
      <c r="A243">
        <v>68709181</v>
      </c>
      <c r="B243" t="s">
        <v>635</v>
      </c>
      <c r="C243" t="s">
        <v>63</v>
      </c>
      <c r="D243" t="s">
        <v>63</v>
      </c>
      <c r="E243">
        <v>125</v>
      </c>
      <c r="F243">
        <v>532</v>
      </c>
      <c r="G243">
        <v>4.2560000000000002</v>
      </c>
      <c r="H243">
        <v>4.2560000000000002E-3</v>
      </c>
      <c r="I243">
        <v>154</v>
      </c>
      <c r="J243" t="s">
        <v>825</v>
      </c>
    </row>
    <row r="244" spans="1:10" x14ac:dyDescent="0.25">
      <c r="A244">
        <v>68726871</v>
      </c>
      <c r="B244" t="s">
        <v>689</v>
      </c>
      <c r="C244" t="s">
        <v>63</v>
      </c>
      <c r="D244" t="s">
        <v>63</v>
      </c>
      <c r="E244">
        <v>125</v>
      </c>
      <c r="F244">
        <v>354</v>
      </c>
      <c r="G244">
        <v>2.8319999999999999</v>
      </c>
      <c r="H244">
        <v>2.8319999999999999E-3</v>
      </c>
      <c r="I244">
        <v>225</v>
      </c>
      <c r="J244" t="s">
        <v>825</v>
      </c>
    </row>
    <row r="245" spans="1:10" x14ac:dyDescent="0.25">
      <c r="A245">
        <v>68741714</v>
      </c>
      <c r="B245" t="s">
        <v>692</v>
      </c>
      <c r="C245" t="s">
        <v>63</v>
      </c>
      <c r="D245" t="s">
        <v>63</v>
      </c>
      <c r="E245">
        <v>125</v>
      </c>
      <c r="F245">
        <v>354</v>
      </c>
      <c r="G245">
        <v>2.8319999999999999</v>
      </c>
      <c r="H245">
        <v>2.8319999999999999E-3</v>
      </c>
      <c r="I245">
        <v>225</v>
      </c>
      <c r="J245" t="s">
        <v>825</v>
      </c>
    </row>
    <row r="246" spans="1:10" x14ac:dyDescent="0.25">
      <c r="A246">
        <v>68741742</v>
      </c>
      <c r="B246" t="s">
        <v>693</v>
      </c>
      <c r="C246" t="s">
        <v>63</v>
      </c>
      <c r="D246" t="s">
        <v>63</v>
      </c>
      <c r="E246">
        <v>125</v>
      </c>
      <c r="F246">
        <v>532</v>
      </c>
      <c r="G246">
        <v>4.2560000000000002</v>
      </c>
      <c r="H246">
        <v>4.2560000000000002E-3</v>
      </c>
      <c r="I246">
        <v>154</v>
      </c>
      <c r="J246" t="s">
        <v>825</v>
      </c>
    </row>
    <row r="247" spans="1:10" x14ac:dyDescent="0.25">
      <c r="A247">
        <v>68741745</v>
      </c>
      <c r="B247" t="s">
        <v>694</v>
      </c>
      <c r="C247" t="s">
        <v>63</v>
      </c>
      <c r="D247" t="s">
        <v>63</v>
      </c>
      <c r="E247">
        <v>125</v>
      </c>
      <c r="F247">
        <v>354</v>
      </c>
      <c r="G247">
        <v>2.8319999999999999</v>
      </c>
      <c r="H247">
        <v>2.8319999999999999E-3</v>
      </c>
      <c r="I247">
        <v>225</v>
      </c>
      <c r="J247" t="s">
        <v>825</v>
      </c>
    </row>
    <row r="248" spans="1:10" x14ac:dyDescent="0.25">
      <c r="A248">
        <v>69551489</v>
      </c>
      <c r="B248" t="s">
        <v>739</v>
      </c>
      <c r="C248" t="s">
        <v>63</v>
      </c>
      <c r="D248" t="s">
        <v>63</v>
      </c>
      <c r="E248">
        <v>125</v>
      </c>
      <c r="F248">
        <v>487</v>
      </c>
      <c r="G248">
        <v>3.8959999999999999</v>
      </c>
      <c r="H248">
        <v>3.8959999999999997E-3</v>
      </c>
      <c r="I248">
        <v>154</v>
      </c>
      <c r="J248" t="s">
        <v>825</v>
      </c>
    </row>
    <row r="249" spans="1:10" x14ac:dyDescent="0.25">
      <c r="A249">
        <v>69671652</v>
      </c>
      <c r="B249" t="s">
        <v>749</v>
      </c>
      <c r="C249" t="s">
        <v>63</v>
      </c>
      <c r="D249" t="s">
        <v>63</v>
      </c>
      <c r="E249">
        <v>125</v>
      </c>
      <c r="F249">
        <v>354</v>
      </c>
      <c r="G249">
        <v>2.8319999999999999</v>
      </c>
      <c r="H249">
        <v>2.8319999999999999E-3</v>
      </c>
      <c r="I249">
        <v>225</v>
      </c>
      <c r="J249" t="s">
        <v>825</v>
      </c>
    </row>
    <row r="250" spans="1:10" x14ac:dyDescent="0.25">
      <c r="A250">
        <v>69700048</v>
      </c>
      <c r="B250" t="s">
        <v>751</v>
      </c>
      <c r="C250" t="s">
        <v>63</v>
      </c>
      <c r="D250" t="s">
        <v>63</v>
      </c>
      <c r="E250">
        <v>125</v>
      </c>
      <c r="F250">
        <v>342</v>
      </c>
      <c r="G250">
        <v>2.7360000000000002</v>
      </c>
      <c r="H250">
        <v>2.7360000000000002E-3</v>
      </c>
      <c r="I250">
        <v>225</v>
      </c>
      <c r="J250" t="s">
        <v>825</v>
      </c>
    </row>
    <row r="251" spans="1:10" x14ac:dyDescent="0.25">
      <c r="A251">
        <v>69983234</v>
      </c>
      <c r="B251" t="s">
        <v>186</v>
      </c>
      <c r="C251" t="s">
        <v>63</v>
      </c>
      <c r="D251" t="s">
        <v>63</v>
      </c>
      <c r="E251">
        <v>125</v>
      </c>
      <c r="F251">
        <v>488</v>
      </c>
      <c r="G251">
        <v>3.9039999999999999</v>
      </c>
      <c r="H251">
        <v>3.9039999999999999E-3</v>
      </c>
      <c r="I251">
        <v>154</v>
      </c>
      <c r="J251" t="s">
        <v>825</v>
      </c>
    </row>
    <row r="252" spans="1:10" x14ac:dyDescent="0.25">
      <c r="A252">
        <v>69983248</v>
      </c>
      <c r="B252" t="s">
        <v>759</v>
      </c>
      <c r="C252" t="s">
        <v>63</v>
      </c>
      <c r="D252" t="s">
        <v>63</v>
      </c>
      <c r="E252">
        <v>125</v>
      </c>
      <c r="F252">
        <v>354</v>
      </c>
      <c r="G252">
        <v>2.8319999999999999</v>
      </c>
      <c r="H252">
        <v>2.8319999999999999E-3</v>
      </c>
      <c r="I252">
        <v>225</v>
      </c>
      <c r="J252" t="s">
        <v>825</v>
      </c>
    </row>
    <row r="253" spans="1:10" x14ac:dyDescent="0.25">
      <c r="A253">
        <v>62694914</v>
      </c>
      <c r="B253" t="s">
        <v>583</v>
      </c>
      <c r="C253" t="s">
        <v>60</v>
      </c>
      <c r="D253" t="s">
        <v>60</v>
      </c>
      <c r="E253">
        <v>25</v>
      </c>
      <c r="F253">
        <v>27</v>
      </c>
      <c r="G253">
        <v>1.08</v>
      </c>
      <c r="H253">
        <v>1.08E-3</v>
      </c>
      <c r="I253">
        <v>493</v>
      </c>
      <c r="J253" t="s">
        <v>825</v>
      </c>
    </row>
    <row r="254" spans="1:10" x14ac:dyDescent="0.25">
      <c r="A254">
        <v>62712055</v>
      </c>
      <c r="B254" t="s">
        <v>588</v>
      </c>
      <c r="C254" t="s">
        <v>60</v>
      </c>
      <c r="D254" t="s">
        <v>60</v>
      </c>
      <c r="E254">
        <v>25</v>
      </c>
      <c r="F254">
        <v>54</v>
      </c>
      <c r="G254">
        <v>2.16</v>
      </c>
      <c r="H254">
        <v>2.16E-3</v>
      </c>
      <c r="I254">
        <v>210</v>
      </c>
      <c r="J254" t="s">
        <v>825</v>
      </c>
    </row>
    <row r="255" spans="1:10" x14ac:dyDescent="0.25">
      <c r="A255">
        <v>64330596</v>
      </c>
      <c r="B255" t="s">
        <v>597</v>
      </c>
      <c r="C255" t="s">
        <v>60</v>
      </c>
      <c r="D255" t="s">
        <v>60</v>
      </c>
      <c r="E255">
        <v>50</v>
      </c>
      <c r="F255">
        <v>99</v>
      </c>
      <c r="G255">
        <v>1.98</v>
      </c>
      <c r="H255">
        <v>1.98E-3</v>
      </c>
      <c r="I255">
        <v>176</v>
      </c>
      <c r="J255" t="s">
        <v>825</v>
      </c>
    </row>
    <row r="256" spans="1:10" x14ac:dyDescent="0.25">
      <c r="A256">
        <v>64330611</v>
      </c>
      <c r="B256" t="s">
        <v>598</v>
      </c>
      <c r="C256" t="s">
        <v>60</v>
      </c>
      <c r="D256" t="s">
        <v>60</v>
      </c>
      <c r="E256">
        <v>25</v>
      </c>
      <c r="F256">
        <v>54</v>
      </c>
      <c r="G256">
        <v>2.16</v>
      </c>
      <c r="H256">
        <v>2.16E-3</v>
      </c>
      <c r="I256">
        <v>210</v>
      </c>
      <c r="J256" t="s">
        <v>825</v>
      </c>
    </row>
    <row r="257" spans="1:10" x14ac:dyDescent="0.25">
      <c r="A257">
        <v>64330612</v>
      </c>
      <c r="B257" t="s">
        <v>599</v>
      </c>
      <c r="C257" t="s">
        <v>60</v>
      </c>
      <c r="D257" t="s">
        <v>60</v>
      </c>
      <c r="E257">
        <v>25</v>
      </c>
      <c r="F257">
        <v>81</v>
      </c>
      <c r="G257">
        <v>3.24</v>
      </c>
      <c r="H257">
        <v>3.2400000000000003E-3</v>
      </c>
      <c r="I257">
        <v>143</v>
      </c>
      <c r="J257" t="s">
        <v>825</v>
      </c>
    </row>
    <row r="258" spans="1:10" x14ac:dyDescent="0.25">
      <c r="A258">
        <v>64331550</v>
      </c>
      <c r="B258" t="s">
        <v>600</v>
      </c>
      <c r="C258" t="s">
        <v>60</v>
      </c>
      <c r="D258" t="s">
        <v>60</v>
      </c>
      <c r="E258">
        <v>25</v>
      </c>
      <c r="F258">
        <v>27</v>
      </c>
      <c r="G258">
        <v>1.08</v>
      </c>
      <c r="H258">
        <v>1.08E-3</v>
      </c>
      <c r="I258">
        <v>493</v>
      </c>
      <c r="J258" t="s">
        <v>825</v>
      </c>
    </row>
    <row r="259" spans="1:10" x14ac:dyDescent="0.25">
      <c r="A259">
        <v>64360314</v>
      </c>
      <c r="B259" t="s">
        <v>267</v>
      </c>
      <c r="C259" t="s">
        <v>60</v>
      </c>
      <c r="D259" t="s">
        <v>60</v>
      </c>
      <c r="E259">
        <v>125</v>
      </c>
      <c r="F259">
        <v>354</v>
      </c>
      <c r="G259">
        <v>2.8319999999999999</v>
      </c>
      <c r="H259">
        <v>2.8319999999999999E-3</v>
      </c>
      <c r="I259">
        <v>195</v>
      </c>
      <c r="J259" t="s">
        <v>825</v>
      </c>
    </row>
    <row r="260" spans="1:10" x14ac:dyDescent="0.25">
      <c r="A260">
        <v>64393719</v>
      </c>
      <c r="B260" t="s">
        <v>317</v>
      </c>
      <c r="C260" t="s">
        <v>60</v>
      </c>
      <c r="D260" t="s">
        <v>60</v>
      </c>
      <c r="E260">
        <v>125</v>
      </c>
      <c r="F260">
        <v>532</v>
      </c>
      <c r="G260">
        <v>4.2560000000000002</v>
      </c>
      <c r="H260">
        <v>4.2560000000000002E-3</v>
      </c>
      <c r="I260">
        <v>143</v>
      </c>
      <c r="J260" t="s">
        <v>825</v>
      </c>
    </row>
    <row r="261" spans="1:10" x14ac:dyDescent="0.25">
      <c r="A261">
        <v>64393721</v>
      </c>
      <c r="B261" t="s">
        <v>347</v>
      </c>
      <c r="C261" t="s">
        <v>60</v>
      </c>
      <c r="D261" t="s">
        <v>60</v>
      </c>
      <c r="E261">
        <v>50</v>
      </c>
      <c r="F261">
        <v>99</v>
      </c>
      <c r="G261">
        <v>1.98</v>
      </c>
      <c r="H261">
        <v>1.98E-3</v>
      </c>
      <c r="I261">
        <v>176</v>
      </c>
      <c r="J261" t="s">
        <v>825</v>
      </c>
    </row>
    <row r="262" spans="1:10" x14ac:dyDescent="0.25">
      <c r="A262">
        <v>64393722</v>
      </c>
      <c r="B262" t="s">
        <v>619</v>
      </c>
      <c r="C262" t="s">
        <v>60</v>
      </c>
      <c r="D262" t="s">
        <v>60</v>
      </c>
      <c r="E262">
        <v>25</v>
      </c>
      <c r="F262">
        <v>54</v>
      </c>
      <c r="G262">
        <v>2.16</v>
      </c>
      <c r="H262">
        <v>2.16E-3</v>
      </c>
      <c r="I262">
        <v>210</v>
      </c>
      <c r="J262" t="s">
        <v>825</v>
      </c>
    </row>
    <row r="263" spans="1:10" x14ac:dyDescent="0.25">
      <c r="A263">
        <v>64393723</v>
      </c>
      <c r="B263" t="s">
        <v>620</v>
      </c>
      <c r="C263" t="s">
        <v>60</v>
      </c>
      <c r="D263" t="s">
        <v>60</v>
      </c>
      <c r="E263">
        <v>25</v>
      </c>
      <c r="F263">
        <v>54</v>
      </c>
      <c r="G263">
        <v>2.16</v>
      </c>
      <c r="H263">
        <v>2.16E-3</v>
      </c>
      <c r="I263">
        <v>210</v>
      </c>
      <c r="J263" t="s">
        <v>825</v>
      </c>
    </row>
    <row r="264" spans="1:10" x14ac:dyDescent="0.25">
      <c r="A264">
        <v>64396550</v>
      </c>
      <c r="B264" t="s">
        <v>204</v>
      </c>
      <c r="C264" t="s">
        <v>60</v>
      </c>
      <c r="D264" t="s">
        <v>60</v>
      </c>
      <c r="E264">
        <v>25</v>
      </c>
      <c r="F264">
        <v>27</v>
      </c>
      <c r="G264">
        <v>1.08</v>
      </c>
      <c r="H264">
        <v>1.08E-3</v>
      </c>
      <c r="I264">
        <v>493</v>
      </c>
      <c r="J264" t="s">
        <v>825</v>
      </c>
    </row>
    <row r="265" spans="1:10" x14ac:dyDescent="0.25">
      <c r="A265">
        <v>64782365</v>
      </c>
      <c r="B265" t="s">
        <v>633</v>
      </c>
      <c r="C265" t="s">
        <v>60</v>
      </c>
      <c r="D265" t="s">
        <v>60</v>
      </c>
      <c r="E265">
        <v>25</v>
      </c>
      <c r="F265">
        <v>48</v>
      </c>
      <c r="G265">
        <v>1.92</v>
      </c>
      <c r="H265">
        <v>1.9199999999999998E-3</v>
      </c>
      <c r="I265">
        <v>210</v>
      </c>
      <c r="J265" t="s">
        <v>825</v>
      </c>
    </row>
    <row r="266" spans="1:10" x14ac:dyDescent="0.25">
      <c r="A266">
        <v>64903296</v>
      </c>
      <c r="B266" t="s">
        <v>648</v>
      </c>
      <c r="C266" t="s">
        <v>60</v>
      </c>
      <c r="D266" t="s">
        <v>60</v>
      </c>
      <c r="E266">
        <v>50</v>
      </c>
      <c r="F266">
        <v>99</v>
      </c>
      <c r="G266">
        <v>1.98</v>
      </c>
      <c r="H266">
        <v>1.98E-3</v>
      </c>
      <c r="I266">
        <v>162</v>
      </c>
      <c r="J266" t="s">
        <v>825</v>
      </c>
    </row>
    <row r="267" spans="1:10" x14ac:dyDescent="0.25">
      <c r="A267">
        <v>64979407</v>
      </c>
      <c r="B267" t="s">
        <v>556</v>
      </c>
      <c r="C267" t="s">
        <v>60</v>
      </c>
      <c r="D267" t="s">
        <v>60</v>
      </c>
      <c r="E267">
        <v>125</v>
      </c>
      <c r="F267">
        <v>532</v>
      </c>
      <c r="G267">
        <v>4.2560000000000002</v>
      </c>
      <c r="H267">
        <v>4.2560000000000002E-3</v>
      </c>
      <c r="I267">
        <v>143</v>
      </c>
      <c r="J267" t="s">
        <v>825</v>
      </c>
    </row>
    <row r="268" spans="1:10" x14ac:dyDescent="0.25">
      <c r="A268">
        <v>68410353</v>
      </c>
      <c r="B268" t="s">
        <v>331</v>
      </c>
      <c r="C268" t="s">
        <v>60</v>
      </c>
      <c r="D268" t="s">
        <v>60</v>
      </c>
      <c r="E268">
        <v>50</v>
      </c>
      <c r="F268">
        <v>99</v>
      </c>
      <c r="G268">
        <v>1.98</v>
      </c>
      <c r="H268">
        <v>1.98E-3</v>
      </c>
      <c r="I268">
        <v>176</v>
      </c>
      <c r="J268" t="s">
        <v>825</v>
      </c>
    </row>
    <row r="269" spans="1:10" x14ac:dyDescent="0.25">
      <c r="A269">
        <v>68426523</v>
      </c>
      <c r="B269" t="s">
        <v>679</v>
      </c>
      <c r="C269" t="s">
        <v>60</v>
      </c>
      <c r="D269" t="s">
        <v>60</v>
      </c>
      <c r="E269">
        <v>25</v>
      </c>
      <c r="F269">
        <v>27</v>
      </c>
      <c r="G269">
        <v>1.08</v>
      </c>
      <c r="H269">
        <v>1.08E-3</v>
      </c>
      <c r="I269">
        <v>493</v>
      </c>
      <c r="J269" t="s">
        <v>825</v>
      </c>
    </row>
    <row r="270" spans="1:10" x14ac:dyDescent="0.25">
      <c r="A270">
        <v>68829292</v>
      </c>
      <c r="B270" t="s">
        <v>707</v>
      </c>
      <c r="C270" t="s">
        <v>60</v>
      </c>
      <c r="D270" t="s">
        <v>60</v>
      </c>
      <c r="E270">
        <v>1000</v>
      </c>
      <c r="F270">
        <v>1080</v>
      </c>
      <c r="G270">
        <v>1.08</v>
      </c>
      <c r="H270">
        <v>1.08E-3</v>
      </c>
      <c r="I270">
        <v>493</v>
      </c>
      <c r="J270" t="s">
        <v>825</v>
      </c>
    </row>
    <row r="271" spans="1:10" x14ac:dyDescent="0.25">
      <c r="A271">
        <v>68927903</v>
      </c>
      <c r="B271" t="s">
        <v>736</v>
      </c>
      <c r="C271" t="s">
        <v>60</v>
      </c>
      <c r="D271" t="s">
        <v>60</v>
      </c>
      <c r="E271">
        <v>1000</v>
      </c>
      <c r="F271">
        <v>1980</v>
      </c>
      <c r="G271">
        <v>1.98</v>
      </c>
      <c r="H271">
        <v>1.98E-3</v>
      </c>
      <c r="I271">
        <v>160</v>
      </c>
      <c r="J271" t="s">
        <v>825</v>
      </c>
    </row>
    <row r="272" spans="1:10" x14ac:dyDescent="0.25">
      <c r="A272">
        <v>69571484</v>
      </c>
      <c r="B272" t="s">
        <v>743</v>
      </c>
      <c r="C272" t="s">
        <v>60</v>
      </c>
      <c r="D272" t="s">
        <v>60</v>
      </c>
      <c r="E272">
        <v>25</v>
      </c>
      <c r="F272">
        <v>27</v>
      </c>
      <c r="G272">
        <v>1.08</v>
      </c>
      <c r="H272">
        <v>1.08E-3</v>
      </c>
      <c r="I272">
        <v>493</v>
      </c>
      <c r="J272" t="s">
        <v>825</v>
      </c>
    </row>
    <row r="273" spans="1:10" x14ac:dyDescent="0.25">
      <c r="A273">
        <v>69572658</v>
      </c>
      <c r="B273" t="s">
        <v>744</v>
      </c>
      <c r="C273" t="s">
        <v>60</v>
      </c>
      <c r="D273" t="s">
        <v>60</v>
      </c>
      <c r="E273">
        <v>25</v>
      </c>
      <c r="F273">
        <v>54</v>
      </c>
      <c r="G273">
        <v>2.16</v>
      </c>
      <c r="H273">
        <v>2.16E-3</v>
      </c>
      <c r="I273">
        <v>210</v>
      </c>
      <c r="J273" t="s">
        <v>825</v>
      </c>
    </row>
    <row r="274" spans="1:10" x14ac:dyDescent="0.25">
      <c r="A274">
        <v>69577493</v>
      </c>
      <c r="B274" t="s">
        <v>343</v>
      </c>
      <c r="C274" t="s">
        <v>60</v>
      </c>
      <c r="D274" t="s">
        <v>60</v>
      </c>
      <c r="E274">
        <v>25</v>
      </c>
      <c r="F274">
        <v>51</v>
      </c>
      <c r="G274">
        <v>2.04</v>
      </c>
      <c r="H274">
        <v>2.0400000000000001E-3</v>
      </c>
      <c r="I274">
        <v>210</v>
      </c>
      <c r="J274" t="s">
        <v>825</v>
      </c>
    </row>
    <row r="275" spans="1:10" x14ac:dyDescent="0.25">
      <c r="A275">
        <v>69586716</v>
      </c>
      <c r="B275" t="s">
        <v>383</v>
      </c>
      <c r="C275" t="s">
        <v>60</v>
      </c>
      <c r="D275" t="s">
        <v>60</v>
      </c>
      <c r="E275">
        <v>25</v>
      </c>
      <c r="F275">
        <v>51</v>
      </c>
      <c r="G275">
        <v>2.04</v>
      </c>
      <c r="H275">
        <v>2.0400000000000001E-3</v>
      </c>
      <c r="I275">
        <v>210</v>
      </c>
      <c r="J275" t="s">
        <v>825</v>
      </c>
    </row>
    <row r="276" spans="1:10" x14ac:dyDescent="0.25">
      <c r="A276">
        <v>69591655</v>
      </c>
      <c r="B276" t="s">
        <v>194</v>
      </c>
      <c r="C276" t="s">
        <v>60</v>
      </c>
      <c r="D276" t="s">
        <v>60</v>
      </c>
      <c r="E276">
        <v>125</v>
      </c>
      <c r="F276">
        <v>532</v>
      </c>
      <c r="G276">
        <v>4.2560000000000002</v>
      </c>
      <c r="H276">
        <v>4.2560000000000002E-3</v>
      </c>
      <c r="I276">
        <v>143</v>
      </c>
      <c r="J276" t="s">
        <v>825</v>
      </c>
    </row>
    <row r="277" spans="1:10" x14ac:dyDescent="0.25">
      <c r="A277">
        <v>69591665</v>
      </c>
      <c r="B277" t="s">
        <v>185</v>
      </c>
      <c r="C277" t="s">
        <v>60</v>
      </c>
      <c r="D277" t="s">
        <v>60</v>
      </c>
      <c r="E277">
        <v>125</v>
      </c>
      <c r="F277">
        <v>532</v>
      </c>
      <c r="G277">
        <v>4.2560000000000002</v>
      </c>
      <c r="H277">
        <v>4.2560000000000002E-3</v>
      </c>
      <c r="I277">
        <v>143</v>
      </c>
      <c r="J277" t="s">
        <v>825</v>
      </c>
    </row>
    <row r="278" spans="1:10" x14ac:dyDescent="0.25">
      <c r="A278">
        <v>69591667</v>
      </c>
      <c r="B278" t="s">
        <v>173</v>
      </c>
      <c r="C278" t="s">
        <v>60</v>
      </c>
      <c r="D278" t="s">
        <v>60</v>
      </c>
      <c r="E278">
        <v>125</v>
      </c>
      <c r="F278">
        <v>532</v>
      </c>
      <c r="G278">
        <v>4.2560000000000002</v>
      </c>
      <c r="H278">
        <v>4.2560000000000002E-3</v>
      </c>
      <c r="I278">
        <v>143</v>
      </c>
      <c r="J278" t="s">
        <v>825</v>
      </c>
    </row>
    <row r="279" spans="1:10" x14ac:dyDescent="0.25">
      <c r="A279">
        <v>69673010</v>
      </c>
      <c r="B279" t="s">
        <v>381</v>
      </c>
      <c r="C279" t="s">
        <v>60</v>
      </c>
      <c r="D279" t="s">
        <v>60</v>
      </c>
      <c r="E279">
        <v>25</v>
      </c>
      <c r="F279">
        <v>81</v>
      </c>
      <c r="G279">
        <v>3.24</v>
      </c>
      <c r="H279">
        <v>3.2400000000000003E-3</v>
      </c>
      <c r="I279">
        <v>143</v>
      </c>
      <c r="J279" t="s">
        <v>825</v>
      </c>
    </row>
    <row r="280" spans="1:10" x14ac:dyDescent="0.25">
      <c r="A280">
        <v>69690941</v>
      </c>
      <c r="B280" t="s">
        <v>750</v>
      </c>
      <c r="C280" t="s">
        <v>60</v>
      </c>
      <c r="D280" t="s">
        <v>60</v>
      </c>
      <c r="E280">
        <v>50</v>
      </c>
      <c r="F280">
        <v>99</v>
      </c>
      <c r="G280">
        <v>1.98</v>
      </c>
      <c r="H280">
        <v>1.98E-3</v>
      </c>
      <c r="I280">
        <v>176</v>
      </c>
      <c r="J280" t="s">
        <v>825</v>
      </c>
    </row>
    <row r="281" spans="1:10" x14ac:dyDescent="0.25">
      <c r="A281">
        <v>69717801</v>
      </c>
      <c r="B281" t="s">
        <v>173</v>
      </c>
      <c r="C281" t="s">
        <v>60</v>
      </c>
      <c r="D281" t="s">
        <v>60</v>
      </c>
      <c r="E281">
        <v>125</v>
      </c>
      <c r="F281">
        <v>532</v>
      </c>
      <c r="G281">
        <v>4.2560000000000002</v>
      </c>
      <c r="H281">
        <v>4.2560000000000002E-3</v>
      </c>
      <c r="I281">
        <v>143</v>
      </c>
      <c r="J281" t="s">
        <v>825</v>
      </c>
    </row>
    <row r="282" spans="1:10" x14ac:dyDescent="0.25">
      <c r="A282">
        <v>69717802</v>
      </c>
      <c r="B282" t="s">
        <v>185</v>
      </c>
      <c r="C282" t="s">
        <v>60</v>
      </c>
      <c r="D282" t="s">
        <v>60</v>
      </c>
      <c r="E282">
        <v>125</v>
      </c>
      <c r="F282">
        <v>532</v>
      </c>
      <c r="G282">
        <v>4.2560000000000002</v>
      </c>
      <c r="H282">
        <v>4.2560000000000002E-3</v>
      </c>
      <c r="I282">
        <v>143</v>
      </c>
      <c r="J282" t="s">
        <v>825</v>
      </c>
    </row>
    <row r="283" spans="1:10" x14ac:dyDescent="0.25">
      <c r="A283">
        <v>69717803</v>
      </c>
      <c r="B283" t="s">
        <v>194</v>
      </c>
      <c r="C283" t="s">
        <v>60</v>
      </c>
      <c r="D283" t="s">
        <v>60</v>
      </c>
      <c r="E283">
        <v>125</v>
      </c>
      <c r="F283">
        <v>532</v>
      </c>
      <c r="G283">
        <v>4.2560000000000002</v>
      </c>
      <c r="H283">
        <v>4.2560000000000002E-3</v>
      </c>
      <c r="I283">
        <v>143</v>
      </c>
      <c r="J283" t="s">
        <v>825</v>
      </c>
    </row>
    <row r="284" spans="1:10" x14ac:dyDescent="0.25">
      <c r="A284">
        <v>69797468</v>
      </c>
      <c r="B284" t="s">
        <v>214</v>
      </c>
      <c r="C284" t="s">
        <v>60</v>
      </c>
      <c r="D284" t="s">
        <v>60</v>
      </c>
      <c r="E284">
        <v>125</v>
      </c>
      <c r="F284">
        <v>532</v>
      </c>
      <c r="G284">
        <v>4.2560000000000002</v>
      </c>
      <c r="H284">
        <v>4.2560000000000002E-3</v>
      </c>
      <c r="I284">
        <v>143</v>
      </c>
      <c r="J284" t="s">
        <v>825</v>
      </c>
    </row>
    <row r="285" spans="1:10" x14ac:dyDescent="0.25">
      <c r="A285">
        <v>69970070</v>
      </c>
      <c r="B285" t="s">
        <v>347</v>
      </c>
      <c r="C285" t="s">
        <v>60</v>
      </c>
      <c r="D285" t="s">
        <v>60</v>
      </c>
      <c r="E285">
        <v>50</v>
      </c>
      <c r="F285">
        <v>99</v>
      </c>
      <c r="G285">
        <v>1.98</v>
      </c>
      <c r="H285">
        <v>1.98E-3</v>
      </c>
      <c r="I285">
        <v>176</v>
      </c>
      <c r="J285" t="s">
        <v>825</v>
      </c>
    </row>
    <row r="286" spans="1:10" x14ac:dyDescent="0.25">
      <c r="A286">
        <v>69988931</v>
      </c>
      <c r="B286" t="s">
        <v>648</v>
      </c>
      <c r="C286" t="s">
        <v>60</v>
      </c>
      <c r="D286" t="s">
        <v>60</v>
      </c>
      <c r="E286">
        <v>50</v>
      </c>
      <c r="F286">
        <v>99</v>
      </c>
      <c r="G286">
        <v>1.98</v>
      </c>
      <c r="H286">
        <v>1.98E-3</v>
      </c>
      <c r="I286">
        <v>176</v>
      </c>
      <c r="J286" t="s">
        <v>825</v>
      </c>
    </row>
    <row r="287" spans="1:10" x14ac:dyDescent="0.25">
      <c r="A287">
        <v>69989759</v>
      </c>
      <c r="B287" t="s">
        <v>765</v>
      </c>
      <c r="C287" t="s">
        <v>60</v>
      </c>
      <c r="D287" t="s">
        <v>60</v>
      </c>
      <c r="E287">
        <v>50</v>
      </c>
      <c r="F287">
        <v>99</v>
      </c>
      <c r="G287">
        <v>1.98</v>
      </c>
      <c r="H287">
        <v>1.98E-3</v>
      </c>
      <c r="I287">
        <v>176</v>
      </c>
      <c r="J287" t="s">
        <v>825</v>
      </c>
    </row>
    <row r="288" spans="1:10" x14ac:dyDescent="0.25">
      <c r="A288">
        <v>69991925</v>
      </c>
      <c r="B288" t="s">
        <v>383</v>
      </c>
      <c r="C288" t="s">
        <v>60</v>
      </c>
      <c r="D288" t="s">
        <v>60</v>
      </c>
      <c r="E288">
        <v>25</v>
      </c>
      <c r="F288">
        <v>51</v>
      </c>
      <c r="G288">
        <v>2.04</v>
      </c>
      <c r="H288">
        <v>2.0400000000000001E-3</v>
      </c>
      <c r="I288">
        <v>210</v>
      </c>
      <c r="J288" t="s">
        <v>825</v>
      </c>
    </row>
    <row r="289" spans="1:10" x14ac:dyDescent="0.25">
      <c r="A289">
        <v>69991979</v>
      </c>
      <c r="B289" t="s">
        <v>343</v>
      </c>
      <c r="C289" t="s">
        <v>60</v>
      </c>
      <c r="D289" t="s">
        <v>60</v>
      </c>
      <c r="E289">
        <v>25</v>
      </c>
      <c r="F289">
        <v>51</v>
      </c>
      <c r="G289">
        <v>2.04</v>
      </c>
      <c r="H289">
        <v>2.0400000000000001E-3</v>
      </c>
      <c r="I289">
        <v>210</v>
      </c>
      <c r="J289" t="s">
        <v>825</v>
      </c>
    </row>
    <row r="290" spans="1:10" x14ac:dyDescent="0.25">
      <c r="A290">
        <v>64378129</v>
      </c>
      <c r="B290" t="s">
        <v>370</v>
      </c>
      <c r="C290" t="s">
        <v>68</v>
      </c>
      <c r="D290" t="s">
        <v>68</v>
      </c>
      <c r="E290">
        <v>25</v>
      </c>
      <c r="F290">
        <v>96</v>
      </c>
      <c r="G290">
        <v>3.84</v>
      </c>
      <c r="H290">
        <v>3.8399999999999997E-3</v>
      </c>
      <c r="I290">
        <v>110</v>
      </c>
      <c r="J290" t="s">
        <v>825</v>
      </c>
    </row>
    <row r="291" spans="1:10" x14ac:dyDescent="0.25">
      <c r="A291">
        <v>64409241</v>
      </c>
      <c r="B291" t="s">
        <v>628</v>
      </c>
      <c r="C291" t="s">
        <v>68</v>
      </c>
      <c r="D291" t="s">
        <v>68</v>
      </c>
      <c r="E291">
        <v>1000</v>
      </c>
      <c r="F291">
        <v>2080</v>
      </c>
      <c r="G291">
        <v>2.08</v>
      </c>
      <c r="H291">
        <v>2.0800000000000003E-3</v>
      </c>
      <c r="I291">
        <v>135</v>
      </c>
      <c r="J291" t="s">
        <v>825</v>
      </c>
    </row>
    <row r="292" spans="1:10" x14ac:dyDescent="0.25">
      <c r="A292">
        <v>64409244</v>
      </c>
      <c r="B292" t="s">
        <v>629</v>
      </c>
      <c r="C292" t="s">
        <v>68</v>
      </c>
      <c r="D292" t="s">
        <v>68</v>
      </c>
      <c r="E292">
        <v>1000</v>
      </c>
      <c r="F292">
        <v>2080</v>
      </c>
      <c r="G292">
        <v>2.08</v>
      </c>
      <c r="H292">
        <v>2.0800000000000003E-3</v>
      </c>
      <c r="I292">
        <v>135</v>
      </c>
      <c r="J292" t="s">
        <v>825</v>
      </c>
    </row>
    <row r="293" spans="1:10" x14ac:dyDescent="0.25">
      <c r="A293">
        <v>64409245</v>
      </c>
      <c r="B293" t="s">
        <v>630</v>
      </c>
      <c r="C293" t="s">
        <v>68</v>
      </c>
      <c r="D293" t="s">
        <v>68</v>
      </c>
      <c r="E293">
        <v>1000</v>
      </c>
      <c r="F293">
        <v>2080</v>
      </c>
      <c r="G293">
        <v>2.08</v>
      </c>
      <c r="H293">
        <v>2.0800000000000003E-3</v>
      </c>
      <c r="I293">
        <v>135</v>
      </c>
      <c r="J293" t="s">
        <v>825</v>
      </c>
    </row>
    <row r="294" spans="1:10" x14ac:dyDescent="0.25">
      <c r="A294">
        <v>64865906</v>
      </c>
      <c r="B294" t="s">
        <v>533</v>
      </c>
      <c r="C294" t="s">
        <v>68</v>
      </c>
      <c r="D294" t="s">
        <v>68</v>
      </c>
      <c r="E294">
        <v>10</v>
      </c>
      <c r="F294">
        <v>113</v>
      </c>
      <c r="G294">
        <f>F294/E294</f>
        <v>11.3</v>
      </c>
      <c r="H294">
        <v>1.1300000000000001E-2</v>
      </c>
      <c r="I294">
        <v>120</v>
      </c>
      <c r="J294" t="s">
        <v>825</v>
      </c>
    </row>
    <row r="295" spans="1:10" x14ac:dyDescent="0.25">
      <c r="A295">
        <v>64865948</v>
      </c>
      <c r="B295" t="s">
        <v>535</v>
      </c>
      <c r="C295" t="s">
        <v>68</v>
      </c>
      <c r="D295" t="s">
        <v>68</v>
      </c>
      <c r="E295">
        <v>10</v>
      </c>
      <c r="F295">
        <v>113</v>
      </c>
      <c r="G295">
        <v>11.3</v>
      </c>
      <c r="H295">
        <v>1.1300000000000001E-2</v>
      </c>
      <c r="I295">
        <v>120</v>
      </c>
      <c r="J295" t="s">
        <v>825</v>
      </c>
    </row>
    <row r="296" spans="1:10" x14ac:dyDescent="0.25">
      <c r="A296">
        <v>64865961</v>
      </c>
      <c r="B296" t="s">
        <v>534</v>
      </c>
      <c r="C296" t="s">
        <v>68</v>
      </c>
      <c r="D296" t="s">
        <v>68</v>
      </c>
      <c r="E296">
        <v>10</v>
      </c>
      <c r="F296">
        <v>113</v>
      </c>
      <c r="G296">
        <v>11.3</v>
      </c>
      <c r="H296">
        <v>1.1300000000000001E-2</v>
      </c>
      <c r="I296">
        <v>120</v>
      </c>
      <c r="J296" t="s">
        <v>825</v>
      </c>
    </row>
    <row r="297" spans="1:10" x14ac:dyDescent="0.25">
      <c r="A297">
        <v>64865964</v>
      </c>
      <c r="B297" t="s">
        <v>536</v>
      </c>
      <c r="C297" t="s">
        <v>68</v>
      </c>
      <c r="D297" t="s">
        <v>68</v>
      </c>
      <c r="E297">
        <v>10</v>
      </c>
      <c r="F297">
        <v>113</v>
      </c>
      <c r="G297">
        <v>11.3</v>
      </c>
      <c r="H297">
        <v>1.1300000000000001E-2</v>
      </c>
      <c r="I297">
        <v>120</v>
      </c>
      <c r="J297" t="s">
        <v>825</v>
      </c>
    </row>
    <row r="298" spans="1:10" x14ac:dyDescent="0.25">
      <c r="A298">
        <v>64967299</v>
      </c>
      <c r="B298" t="s">
        <v>651</v>
      </c>
      <c r="C298" t="s">
        <v>68</v>
      </c>
      <c r="D298" t="s">
        <v>68</v>
      </c>
      <c r="E298">
        <v>250</v>
      </c>
      <c r="F298">
        <v>711</v>
      </c>
      <c r="G298">
        <v>2.8439999999999999</v>
      </c>
      <c r="H298">
        <v>2.8439999999999997E-3</v>
      </c>
      <c r="I298">
        <v>240</v>
      </c>
      <c r="J298" t="s">
        <v>825</v>
      </c>
    </row>
    <row r="299" spans="1:10" x14ac:dyDescent="0.25">
      <c r="A299">
        <v>64967300</v>
      </c>
      <c r="B299" t="s">
        <v>652</v>
      </c>
      <c r="C299" t="s">
        <v>68</v>
      </c>
      <c r="D299" t="s">
        <v>68</v>
      </c>
      <c r="E299">
        <v>125</v>
      </c>
      <c r="F299">
        <v>354</v>
      </c>
      <c r="G299">
        <v>2.8319999999999999</v>
      </c>
      <c r="H299">
        <v>2.8319999999999999E-3</v>
      </c>
      <c r="I299">
        <v>240</v>
      </c>
      <c r="J299" t="s">
        <v>825</v>
      </c>
    </row>
    <row r="300" spans="1:10" x14ac:dyDescent="0.25">
      <c r="A300">
        <v>64977494</v>
      </c>
      <c r="B300" t="s">
        <v>552</v>
      </c>
      <c r="C300" t="s">
        <v>68</v>
      </c>
      <c r="D300" t="s">
        <v>68</v>
      </c>
      <c r="E300">
        <v>25</v>
      </c>
      <c r="F300">
        <v>71</v>
      </c>
      <c r="G300">
        <v>2.84</v>
      </c>
      <c r="H300">
        <v>2.8399999999999996E-3</v>
      </c>
      <c r="I300">
        <v>130</v>
      </c>
      <c r="J300" t="s">
        <v>825</v>
      </c>
    </row>
    <row r="301" spans="1:10" x14ac:dyDescent="0.25">
      <c r="A301">
        <v>64978550</v>
      </c>
      <c r="B301" t="s">
        <v>554</v>
      </c>
      <c r="C301" t="s">
        <v>68</v>
      </c>
      <c r="D301" t="s">
        <v>68</v>
      </c>
      <c r="E301">
        <v>25</v>
      </c>
      <c r="F301">
        <v>71</v>
      </c>
      <c r="G301">
        <v>2.84</v>
      </c>
      <c r="H301">
        <v>2.8399999999999996E-3</v>
      </c>
      <c r="I301">
        <v>130</v>
      </c>
      <c r="J301" t="s">
        <v>825</v>
      </c>
    </row>
    <row r="302" spans="1:10" x14ac:dyDescent="0.25">
      <c r="A302">
        <v>64979410</v>
      </c>
      <c r="B302" t="s">
        <v>147</v>
      </c>
      <c r="C302" t="s">
        <v>68</v>
      </c>
      <c r="D302" t="s">
        <v>68</v>
      </c>
      <c r="E302">
        <v>125</v>
      </c>
      <c r="F302">
        <v>531</v>
      </c>
      <c r="G302">
        <v>4.2480000000000002</v>
      </c>
      <c r="H302">
        <v>4.248E-3</v>
      </c>
      <c r="I302">
        <v>324</v>
      </c>
      <c r="J302" t="s">
        <v>825</v>
      </c>
    </row>
    <row r="303" spans="1:10" x14ac:dyDescent="0.25">
      <c r="A303">
        <v>64997059</v>
      </c>
      <c r="B303" t="s">
        <v>537</v>
      </c>
      <c r="C303" t="s">
        <v>68</v>
      </c>
      <c r="D303" t="s">
        <v>68</v>
      </c>
      <c r="E303">
        <v>250</v>
      </c>
      <c r="F303">
        <v>1419</v>
      </c>
      <c r="G303">
        <v>5.6760000000000002</v>
      </c>
      <c r="H303">
        <v>5.6760000000000005E-3</v>
      </c>
      <c r="I303">
        <v>96</v>
      </c>
      <c r="J303" t="s">
        <v>825</v>
      </c>
    </row>
    <row r="304" spans="1:10" x14ac:dyDescent="0.25">
      <c r="A304">
        <v>65089667</v>
      </c>
      <c r="B304" t="s">
        <v>557</v>
      </c>
      <c r="C304" t="s">
        <v>68</v>
      </c>
      <c r="D304" t="s">
        <v>68</v>
      </c>
      <c r="E304">
        <v>1000</v>
      </c>
      <c r="F304">
        <v>89</v>
      </c>
      <c r="G304">
        <v>8.8999999999999996E-2</v>
      </c>
      <c r="H304">
        <v>8.8999999999999995E-5</v>
      </c>
      <c r="I304">
        <v>150</v>
      </c>
      <c r="J304" t="s">
        <v>825</v>
      </c>
    </row>
    <row r="305" spans="1:10" x14ac:dyDescent="0.25">
      <c r="A305">
        <v>62714126</v>
      </c>
      <c r="B305" t="s">
        <v>114</v>
      </c>
      <c r="C305" t="s">
        <v>59</v>
      </c>
      <c r="D305" t="s">
        <v>59</v>
      </c>
      <c r="E305">
        <v>250</v>
      </c>
      <c r="F305">
        <v>1317</v>
      </c>
      <c r="G305">
        <v>5.2679999999999998</v>
      </c>
      <c r="H305">
        <v>5.2680000000000001E-3</v>
      </c>
      <c r="I305">
        <v>130</v>
      </c>
      <c r="J305" t="s">
        <v>825</v>
      </c>
    </row>
    <row r="306" spans="1:10" x14ac:dyDescent="0.25">
      <c r="A306">
        <v>62714129</v>
      </c>
      <c r="B306" t="s">
        <v>128</v>
      </c>
      <c r="C306" t="s">
        <v>59</v>
      </c>
      <c r="D306" t="s">
        <v>59</v>
      </c>
      <c r="E306">
        <v>250</v>
      </c>
      <c r="F306">
        <v>1317</v>
      </c>
      <c r="G306">
        <v>5.2679999999999998</v>
      </c>
      <c r="H306">
        <v>5.2680000000000001E-3</v>
      </c>
      <c r="I306">
        <v>130</v>
      </c>
      <c r="J306" t="s">
        <v>825</v>
      </c>
    </row>
    <row r="307" spans="1:10" x14ac:dyDescent="0.25">
      <c r="A307">
        <v>64341106</v>
      </c>
      <c r="B307" t="s">
        <v>169</v>
      </c>
      <c r="C307" t="s">
        <v>59</v>
      </c>
      <c r="D307" t="s">
        <v>59</v>
      </c>
      <c r="E307">
        <v>250</v>
      </c>
      <c r="F307">
        <v>1317</v>
      </c>
      <c r="G307">
        <v>5.2679999999999998</v>
      </c>
      <c r="H307">
        <v>5.2680000000000001E-3</v>
      </c>
      <c r="I307">
        <v>130</v>
      </c>
      <c r="J307" t="s">
        <v>825</v>
      </c>
    </row>
    <row r="308" spans="1:10" x14ac:dyDescent="0.25">
      <c r="A308">
        <v>64341107</v>
      </c>
      <c r="B308" t="s">
        <v>601</v>
      </c>
      <c r="C308" t="s">
        <v>59</v>
      </c>
      <c r="D308" t="s">
        <v>59</v>
      </c>
      <c r="E308">
        <v>250</v>
      </c>
      <c r="F308">
        <v>1317</v>
      </c>
      <c r="G308">
        <v>5.2679999999999998</v>
      </c>
      <c r="H308">
        <v>5.2680000000000001E-3</v>
      </c>
      <c r="I308">
        <v>130</v>
      </c>
      <c r="J308" t="s">
        <v>825</v>
      </c>
    </row>
    <row r="309" spans="1:10" x14ac:dyDescent="0.25">
      <c r="A309">
        <v>64776952</v>
      </c>
      <c r="B309" t="s">
        <v>631</v>
      </c>
      <c r="C309" t="s">
        <v>59</v>
      </c>
      <c r="D309" t="s">
        <v>59</v>
      </c>
      <c r="E309">
        <v>500</v>
      </c>
      <c r="F309">
        <v>2547</v>
      </c>
      <c r="G309">
        <v>5.0940000000000003</v>
      </c>
      <c r="H309">
        <v>5.0940000000000004E-3</v>
      </c>
      <c r="I309">
        <v>130</v>
      </c>
      <c r="J309" t="s">
        <v>825</v>
      </c>
    </row>
    <row r="310" spans="1:10" x14ac:dyDescent="0.25">
      <c r="A310">
        <v>64776954</v>
      </c>
      <c r="B310" t="s">
        <v>164</v>
      </c>
      <c r="C310" t="s">
        <v>816</v>
      </c>
      <c r="D310" t="s">
        <v>816</v>
      </c>
      <c r="E310">
        <v>500</v>
      </c>
      <c r="F310">
        <v>1917</v>
      </c>
      <c r="G310">
        <v>3.8340000000000001</v>
      </c>
      <c r="H310">
        <v>3.8340000000000002E-3</v>
      </c>
      <c r="I310">
        <v>130</v>
      </c>
      <c r="J310" t="s">
        <v>825</v>
      </c>
    </row>
    <row r="311" spans="1:10" x14ac:dyDescent="0.25">
      <c r="A311">
        <v>64776958</v>
      </c>
      <c r="B311" t="s">
        <v>128</v>
      </c>
      <c r="C311" t="s">
        <v>59</v>
      </c>
      <c r="D311" t="s">
        <v>59</v>
      </c>
      <c r="E311">
        <v>250</v>
      </c>
      <c r="F311">
        <v>1317</v>
      </c>
      <c r="G311">
        <v>5.2679999999999998</v>
      </c>
      <c r="H311">
        <v>5.2680000000000001E-3</v>
      </c>
      <c r="I311">
        <v>130</v>
      </c>
      <c r="J311" t="s">
        <v>825</v>
      </c>
    </row>
    <row r="312" spans="1:10" x14ac:dyDescent="0.25">
      <c r="A312">
        <v>64833353</v>
      </c>
      <c r="B312" t="s">
        <v>641</v>
      </c>
      <c r="C312" t="s">
        <v>59</v>
      </c>
      <c r="D312" t="s">
        <v>59</v>
      </c>
      <c r="E312">
        <v>25</v>
      </c>
      <c r="F312">
        <v>132</v>
      </c>
      <c r="G312">
        <v>5.28</v>
      </c>
      <c r="H312">
        <v>5.28E-3</v>
      </c>
      <c r="I312">
        <v>130</v>
      </c>
      <c r="J312" t="s">
        <v>825</v>
      </c>
    </row>
    <row r="313" spans="1:10" x14ac:dyDescent="0.25">
      <c r="A313">
        <v>69629468</v>
      </c>
      <c r="B313" t="s">
        <v>115</v>
      </c>
      <c r="C313" t="s">
        <v>59</v>
      </c>
      <c r="D313" t="s">
        <v>59</v>
      </c>
      <c r="E313">
        <v>250</v>
      </c>
      <c r="F313">
        <v>1317</v>
      </c>
      <c r="G313">
        <v>5.2679999999999998</v>
      </c>
      <c r="H313">
        <v>5.2680000000000001E-3</v>
      </c>
      <c r="I313">
        <v>130</v>
      </c>
      <c r="J313" t="s">
        <v>825</v>
      </c>
    </row>
    <row r="314" spans="1:10" x14ac:dyDescent="0.25">
      <c r="A314">
        <v>69725082</v>
      </c>
      <c r="B314" t="s">
        <v>128</v>
      </c>
      <c r="C314" t="s">
        <v>59</v>
      </c>
      <c r="D314" t="s">
        <v>59</v>
      </c>
      <c r="E314">
        <v>250</v>
      </c>
      <c r="F314">
        <v>1317</v>
      </c>
      <c r="G314">
        <v>5.2679999999999998</v>
      </c>
      <c r="H314">
        <v>5.2680000000000001E-3</v>
      </c>
      <c r="I314">
        <v>130</v>
      </c>
      <c r="J314" t="s">
        <v>825</v>
      </c>
    </row>
    <row r="315" spans="1:10" x14ac:dyDescent="0.25">
      <c r="A315">
        <v>69725083</v>
      </c>
      <c r="B315" t="s">
        <v>641</v>
      </c>
      <c r="C315" t="s">
        <v>59</v>
      </c>
      <c r="D315" t="s">
        <v>59</v>
      </c>
      <c r="E315">
        <v>250</v>
      </c>
      <c r="F315">
        <v>1317</v>
      </c>
      <c r="G315">
        <v>5.2679999999999998</v>
      </c>
      <c r="H315">
        <v>5.2680000000000001E-3</v>
      </c>
      <c r="I315">
        <v>130</v>
      </c>
      <c r="J315" t="s">
        <v>825</v>
      </c>
    </row>
    <row r="316" spans="1:10" x14ac:dyDescent="0.25">
      <c r="A316">
        <v>69727308</v>
      </c>
      <c r="B316" t="s">
        <v>631</v>
      </c>
      <c r="C316" t="s">
        <v>59</v>
      </c>
      <c r="D316" t="s">
        <v>59</v>
      </c>
      <c r="E316">
        <v>500</v>
      </c>
      <c r="F316">
        <v>2553</v>
      </c>
      <c r="G316">
        <v>5.1059999999999999</v>
      </c>
      <c r="H316">
        <v>5.1060000000000003E-3</v>
      </c>
      <c r="I316">
        <v>130</v>
      </c>
      <c r="J316" t="s">
        <v>825</v>
      </c>
    </row>
    <row r="317" spans="1:10" x14ac:dyDescent="0.25">
      <c r="A317">
        <v>69727312</v>
      </c>
      <c r="B317" t="s">
        <v>753</v>
      </c>
      <c r="C317" t="s">
        <v>59</v>
      </c>
      <c r="D317" t="s">
        <v>59</v>
      </c>
      <c r="E317">
        <v>500</v>
      </c>
      <c r="F317">
        <v>1917</v>
      </c>
      <c r="G317">
        <v>3.8340000000000001</v>
      </c>
      <c r="H317">
        <v>3.8340000000000002E-3</v>
      </c>
      <c r="I317">
        <v>130</v>
      </c>
      <c r="J317" t="s">
        <v>825</v>
      </c>
    </row>
    <row r="318" spans="1:10" x14ac:dyDescent="0.25">
      <c r="A318">
        <v>69727314</v>
      </c>
      <c r="B318" t="s">
        <v>114</v>
      </c>
      <c r="C318" t="s">
        <v>59</v>
      </c>
      <c r="D318" t="s">
        <v>59</v>
      </c>
      <c r="E318">
        <v>250</v>
      </c>
      <c r="F318">
        <v>1317</v>
      </c>
      <c r="G318">
        <v>5.2679999999999998</v>
      </c>
      <c r="H318">
        <v>5.2680000000000001E-3</v>
      </c>
      <c r="I318">
        <v>130</v>
      </c>
      <c r="J318" t="s">
        <v>825</v>
      </c>
    </row>
    <row r="319" spans="1:10" x14ac:dyDescent="0.25">
      <c r="A319">
        <v>68527303</v>
      </c>
      <c r="B319" t="s">
        <v>568</v>
      </c>
      <c r="C319" t="s">
        <v>83</v>
      </c>
      <c r="D319" t="s">
        <v>72</v>
      </c>
      <c r="E319">
        <v>125</v>
      </c>
      <c r="F319">
        <v>473</v>
      </c>
      <c r="G319">
        <v>3.7839999999999998</v>
      </c>
      <c r="H319">
        <v>3.7839999999999996E-3</v>
      </c>
      <c r="I319">
        <v>240</v>
      </c>
      <c r="J319" t="s">
        <v>824</v>
      </c>
    </row>
    <row r="320" spans="1:10" x14ac:dyDescent="0.25">
      <c r="A320">
        <v>68626039</v>
      </c>
      <c r="B320" t="s">
        <v>666</v>
      </c>
      <c r="C320" t="s">
        <v>817</v>
      </c>
      <c r="D320" t="s">
        <v>72</v>
      </c>
      <c r="E320">
        <v>125</v>
      </c>
      <c r="F320">
        <v>473</v>
      </c>
      <c r="G320">
        <v>3.7839999999999998</v>
      </c>
      <c r="H320">
        <v>3.7839999999999996E-3</v>
      </c>
      <c r="I320">
        <v>240</v>
      </c>
      <c r="J320" t="s">
        <v>824</v>
      </c>
    </row>
    <row r="321" spans="1:10" x14ac:dyDescent="0.25">
      <c r="A321">
        <v>68871219</v>
      </c>
      <c r="B321" t="s">
        <v>726</v>
      </c>
      <c r="C321" t="s">
        <v>83</v>
      </c>
      <c r="D321" t="s">
        <v>72</v>
      </c>
      <c r="E321">
        <v>125</v>
      </c>
      <c r="F321">
        <v>473</v>
      </c>
      <c r="G321">
        <v>3.7839999999999998</v>
      </c>
      <c r="H321">
        <v>3.7839999999999996E-3</v>
      </c>
      <c r="I321">
        <v>240</v>
      </c>
      <c r="J321" t="s">
        <v>824</v>
      </c>
    </row>
    <row r="322" spans="1:10" x14ac:dyDescent="0.25">
      <c r="A322">
        <v>68919014</v>
      </c>
      <c r="B322" t="s">
        <v>733</v>
      </c>
      <c r="C322" t="s">
        <v>818</v>
      </c>
      <c r="D322" t="s">
        <v>72</v>
      </c>
      <c r="E322">
        <v>125</v>
      </c>
      <c r="F322">
        <v>473</v>
      </c>
      <c r="G322">
        <v>3.7839999999999998</v>
      </c>
      <c r="H322">
        <v>3.7839999999999996E-3</v>
      </c>
      <c r="I322">
        <v>240</v>
      </c>
      <c r="J322" t="s">
        <v>824</v>
      </c>
    </row>
    <row r="323" spans="1:10" x14ac:dyDescent="0.25">
      <c r="A323">
        <v>69554197</v>
      </c>
      <c r="B323" t="s">
        <v>277</v>
      </c>
      <c r="C323" t="s">
        <v>83</v>
      </c>
      <c r="D323" t="s">
        <v>72</v>
      </c>
      <c r="E323">
        <v>125</v>
      </c>
      <c r="F323">
        <v>473</v>
      </c>
      <c r="G323">
        <v>3.7839999999999998</v>
      </c>
      <c r="H323">
        <v>3.7839999999999996E-3</v>
      </c>
      <c r="I323">
        <v>240</v>
      </c>
      <c r="J323" t="s">
        <v>824</v>
      </c>
    </row>
    <row r="324" spans="1:10" x14ac:dyDescent="0.25">
      <c r="A324">
        <v>64389652</v>
      </c>
      <c r="B324" t="s">
        <v>617</v>
      </c>
      <c r="C324" t="s">
        <v>819</v>
      </c>
      <c r="D324" t="s">
        <v>56</v>
      </c>
      <c r="E324">
        <v>125</v>
      </c>
      <c r="F324">
        <v>473</v>
      </c>
      <c r="G324">
        <v>3.7839999999999998</v>
      </c>
      <c r="H324">
        <v>3.7839999999999996E-3</v>
      </c>
      <c r="I324">
        <v>240</v>
      </c>
      <c r="J324" t="s">
        <v>824</v>
      </c>
    </row>
    <row r="325" spans="1:10" x14ac:dyDescent="0.25">
      <c r="A325">
        <v>67473912</v>
      </c>
      <c r="B325" t="s">
        <v>671</v>
      </c>
      <c r="C325" t="s">
        <v>820</v>
      </c>
      <c r="D325" t="s">
        <v>56</v>
      </c>
      <c r="E325">
        <v>125</v>
      </c>
      <c r="F325">
        <v>458</v>
      </c>
      <c r="G325">
        <v>3.6640000000000001</v>
      </c>
      <c r="H325">
        <v>3.6640000000000002E-3</v>
      </c>
      <c r="I325">
        <v>240</v>
      </c>
      <c r="J325" t="s">
        <v>824</v>
      </c>
    </row>
    <row r="326" spans="1:10" x14ac:dyDescent="0.25">
      <c r="A326">
        <v>67473913</v>
      </c>
      <c r="B326" t="s">
        <v>672</v>
      </c>
      <c r="C326" t="s">
        <v>819</v>
      </c>
      <c r="D326" t="s">
        <v>56</v>
      </c>
      <c r="E326">
        <v>15625</v>
      </c>
      <c r="F326">
        <v>59146</v>
      </c>
      <c r="G326">
        <v>3.7853439999999998</v>
      </c>
      <c r="H326">
        <v>3.7853439999999999E-3</v>
      </c>
      <c r="I326">
        <v>240</v>
      </c>
      <c r="J326" t="s">
        <v>824</v>
      </c>
    </row>
    <row r="327" spans="1:10" x14ac:dyDescent="0.25">
      <c r="A327">
        <v>67546032</v>
      </c>
      <c r="B327" t="s">
        <v>673</v>
      </c>
      <c r="C327" t="s">
        <v>819</v>
      </c>
      <c r="D327" t="s">
        <v>56</v>
      </c>
      <c r="E327">
        <v>125</v>
      </c>
      <c r="F327">
        <v>458</v>
      </c>
      <c r="G327">
        <v>3.6640000000000001</v>
      </c>
      <c r="H327">
        <v>3.6640000000000002E-3</v>
      </c>
      <c r="I327">
        <v>240</v>
      </c>
      <c r="J327" t="s">
        <v>824</v>
      </c>
    </row>
    <row r="328" spans="1:10" x14ac:dyDescent="0.25">
      <c r="A328">
        <v>67596354</v>
      </c>
      <c r="B328" t="s">
        <v>674</v>
      </c>
      <c r="C328" t="s">
        <v>819</v>
      </c>
      <c r="D328" t="s">
        <v>56</v>
      </c>
      <c r="E328">
        <v>125</v>
      </c>
      <c r="F328">
        <v>458</v>
      </c>
      <c r="G328">
        <v>3.6640000000000001</v>
      </c>
      <c r="H328">
        <v>3.6640000000000002E-3</v>
      </c>
      <c r="I328">
        <v>240</v>
      </c>
      <c r="J328" t="s">
        <v>824</v>
      </c>
    </row>
    <row r="329" spans="1:10" x14ac:dyDescent="0.25">
      <c r="A329">
        <v>67803006</v>
      </c>
      <c r="B329" t="s">
        <v>676</v>
      </c>
      <c r="C329" t="s">
        <v>819</v>
      </c>
      <c r="D329" t="s">
        <v>56</v>
      </c>
      <c r="E329">
        <v>125</v>
      </c>
      <c r="F329">
        <v>473</v>
      </c>
      <c r="G329">
        <v>3.7839999999999998</v>
      </c>
      <c r="H329">
        <v>3.7839999999999996E-3</v>
      </c>
      <c r="I329">
        <v>240</v>
      </c>
      <c r="J329" t="s">
        <v>824</v>
      </c>
    </row>
    <row r="330" spans="1:10" x14ac:dyDescent="0.25">
      <c r="A330">
        <v>67916890</v>
      </c>
      <c r="B330" t="s">
        <v>678</v>
      </c>
      <c r="C330" t="s">
        <v>819</v>
      </c>
      <c r="D330" t="s">
        <v>56</v>
      </c>
      <c r="E330">
        <v>125</v>
      </c>
      <c r="F330">
        <v>458</v>
      </c>
      <c r="G330">
        <v>3.6640000000000001</v>
      </c>
      <c r="H330">
        <v>3.6640000000000002E-3</v>
      </c>
      <c r="I330">
        <v>240</v>
      </c>
      <c r="J330" t="s">
        <v>824</v>
      </c>
    </row>
    <row r="331" spans="1:10" x14ac:dyDescent="0.25">
      <c r="A331">
        <v>68732322</v>
      </c>
      <c r="B331" t="s">
        <v>691</v>
      </c>
      <c r="C331" t="s">
        <v>819</v>
      </c>
      <c r="D331" t="s">
        <v>56</v>
      </c>
      <c r="E331">
        <v>125</v>
      </c>
      <c r="F331">
        <v>458</v>
      </c>
      <c r="G331">
        <v>3.6640000000000001</v>
      </c>
      <c r="H331">
        <v>3.6640000000000002E-3</v>
      </c>
      <c r="I331">
        <v>240</v>
      </c>
      <c r="J331" t="s">
        <v>824</v>
      </c>
    </row>
    <row r="332" spans="1:10" x14ac:dyDescent="0.25">
      <c r="A332">
        <v>84149990</v>
      </c>
      <c r="B332" t="s">
        <v>773</v>
      </c>
      <c r="C332" t="s">
        <v>819</v>
      </c>
      <c r="D332" t="s">
        <v>56</v>
      </c>
      <c r="E332">
        <v>125</v>
      </c>
      <c r="F332">
        <v>458</v>
      </c>
      <c r="G332">
        <v>3.6640000000000001</v>
      </c>
      <c r="H332">
        <v>3.6640000000000002E-3</v>
      </c>
      <c r="I332">
        <v>240</v>
      </c>
      <c r="J332" t="s">
        <v>824</v>
      </c>
    </row>
    <row r="333" spans="1:10" x14ac:dyDescent="0.25">
      <c r="A333">
        <v>84150062</v>
      </c>
      <c r="B333" t="s">
        <v>774</v>
      </c>
      <c r="C333" t="s">
        <v>819</v>
      </c>
      <c r="D333" t="s">
        <v>56</v>
      </c>
      <c r="E333">
        <v>125</v>
      </c>
      <c r="F333">
        <v>473</v>
      </c>
      <c r="G333">
        <v>3.7839999999999998</v>
      </c>
      <c r="H333">
        <v>3.7839999999999996E-3</v>
      </c>
      <c r="I333">
        <v>240</v>
      </c>
      <c r="J333" t="s">
        <v>824</v>
      </c>
    </row>
    <row r="334" spans="1:10" x14ac:dyDescent="0.25">
      <c r="A334">
        <v>84162829</v>
      </c>
      <c r="B334" t="s">
        <v>776</v>
      </c>
      <c r="C334" t="s">
        <v>819</v>
      </c>
      <c r="D334" t="s">
        <v>56</v>
      </c>
      <c r="E334">
        <v>125</v>
      </c>
      <c r="F334">
        <v>423</v>
      </c>
      <c r="G334">
        <v>3.3839999999999999</v>
      </c>
      <c r="H334">
        <v>3.3839999999999999E-3</v>
      </c>
      <c r="I334">
        <v>240</v>
      </c>
      <c r="J334" t="s">
        <v>824</v>
      </c>
    </row>
    <row r="335" spans="1:10" x14ac:dyDescent="0.25">
      <c r="A335">
        <v>69796888</v>
      </c>
      <c r="B335" t="s">
        <v>754</v>
      </c>
      <c r="C335" t="s">
        <v>78</v>
      </c>
      <c r="D335" t="s">
        <v>68</v>
      </c>
      <c r="E335">
        <v>125</v>
      </c>
      <c r="F335">
        <v>621</v>
      </c>
      <c r="G335">
        <v>4.968</v>
      </c>
      <c r="H335">
        <v>4.9680000000000002E-3</v>
      </c>
      <c r="I335">
        <v>182</v>
      </c>
      <c r="J335" t="s">
        <v>824</v>
      </c>
    </row>
    <row r="336" spans="1:10" x14ac:dyDescent="0.25">
      <c r="A336">
        <v>69798155</v>
      </c>
      <c r="B336" t="s">
        <v>756</v>
      </c>
      <c r="C336" t="s">
        <v>78</v>
      </c>
      <c r="D336" t="s">
        <v>68</v>
      </c>
      <c r="E336">
        <v>125</v>
      </c>
      <c r="F336">
        <v>621</v>
      </c>
      <c r="G336">
        <v>4.968</v>
      </c>
      <c r="H336">
        <v>4.9680000000000002E-3</v>
      </c>
      <c r="I336">
        <v>182</v>
      </c>
      <c r="J336" t="s">
        <v>824</v>
      </c>
    </row>
    <row r="337" spans="1:10" x14ac:dyDescent="0.25">
      <c r="A337">
        <v>69798156</v>
      </c>
      <c r="B337" t="s">
        <v>757</v>
      </c>
      <c r="C337" t="s">
        <v>78</v>
      </c>
      <c r="D337" t="s">
        <v>68</v>
      </c>
      <c r="E337">
        <v>125</v>
      </c>
      <c r="F337">
        <v>621</v>
      </c>
      <c r="G337">
        <v>4.968</v>
      </c>
      <c r="H337">
        <v>4.9680000000000002E-3</v>
      </c>
      <c r="I337">
        <v>182</v>
      </c>
      <c r="J337" t="s">
        <v>824</v>
      </c>
    </row>
    <row r="338" spans="1:10" x14ac:dyDescent="0.25">
      <c r="A338">
        <v>69798161</v>
      </c>
      <c r="B338" t="s">
        <v>758</v>
      </c>
      <c r="C338" t="s">
        <v>78</v>
      </c>
      <c r="D338" t="s">
        <v>68</v>
      </c>
      <c r="E338">
        <v>125</v>
      </c>
      <c r="F338">
        <v>621</v>
      </c>
      <c r="G338">
        <v>4.968</v>
      </c>
      <c r="H338">
        <v>4.9680000000000002E-3</v>
      </c>
      <c r="I338">
        <v>182</v>
      </c>
      <c r="J338" t="s">
        <v>824</v>
      </c>
    </row>
    <row r="339" spans="1:10" x14ac:dyDescent="0.25">
      <c r="A339">
        <v>64407917</v>
      </c>
      <c r="B339" t="s">
        <v>627</v>
      </c>
      <c r="C339" t="s">
        <v>86</v>
      </c>
      <c r="D339" t="s">
        <v>68</v>
      </c>
      <c r="E339">
        <v>500</v>
      </c>
      <c r="F339">
        <v>4257</v>
      </c>
      <c r="G339">
        <v>8.5139999999999993</v>
      </c>
      <c r="H339">
        <v>8.513999999999999E-3</v>
      </c>
      <c r="I339">
        <v>60</v>
      </c>
      <c r="J339" t="s">
        <v>825</v>
      </c>
    </row>
    <row r="340" spans="1:10" x14ac:dyDescent="0.25">
      <c r="A340">
        <v>64356482</v>
      </c>
      <c r="B340" t="s">
        <v>179</v>
      </c>
      <c r="C340" t="s">
        <v>74</v>
      </c>
      <c r="D340" t="s">
        <v>68</v>
      </c>
      <c r="E340">
        <v>100</v>
      </c>
      <c r="F340">
        <v>99</v>
      </c>
      <c r="G340">
        <v>0.99</v>
      </c>
      <c r="H340">
        <v>9.8999999999999999E-4</v>
      </c>
      <c r="I340">
        <v>296</v>
      </c>
      <c r="J340" t="s">
        <v>825</v>
      </c>
    </row>
    <row r="341" spans="1:10" x14ac:dyDescent="0.25">
      <c r="A341">
        <v>64830947</v>
      </c>
      <c r="B341" t="s">
        <v>179</v>
      </c>
      <c r="C341" t="s">
        <v>74</v>
      </c>
      <c r="D341" t="s">
        <v>68</v>
      </c>
      <c r="E341">
        <v>100</v>
      </c>
      <c r="F341">
        <v>99</v>
      </c>
      <c r="G341">
        <v>0.99</v>
      </c>
      <c r="H341">
        <v>9.8999999999999999E-4</v>
      </c>
      <c r="I341">
        <v>296</v>
      </c>
      <c r="J341" t="s">
        <v>825</v>
      </c>
    </row>
    <row r="342" spans="1:10" x14ac:dyDescent="0.25">
      <c r="A342">
        <v>64854330</v>
      </c>
      <c r="B342" t="s">
        <v>414</v>
      </c>
      <c r="C342" t="s">
        <v>74</v>
      </c>
      <c r="D342" t="s">
        <v>68</v>
      </c>
      <c r="E342">
        <v>25</v>
      </c>
      <c r="F342">
        <v>162</v>
      </c>
      <c r="G342">
        <v>6.48</v>
      </c>
      <c r="H342">
        <v>6.4800000000000005E-3</v>
      </c>
      <c r="I342">
        <v>30</v>
      </c>
      <c r="J342" t="s">
        <v>825</v>
      </c>
    </row>
    <row r="343" spans="1:10" x14ac:dyDescent="0.25">
      <c r="A343">
        <v>64780901</v>
      </c>
      <c r="B343" t="s">
        <v>632</v>
      </c>
      <c r="C343" t="s">
        <v>72</v>
      </c>
      <c r="D343" t="s">
        <v>72</v>
      </c>
      <c r="E343">
        <v>125</v>
      </c>
      <c r="F343">
        <v>473</v>
      </c>
      <c r="G343">
        <v>3.7839999999999998</v>
      </c>
      <c r="H343">
        <v>3.7839999999999996E-3</v>
      </c>
      <c r="I343">
        <v>240</v>
      </c>
      <c r="J343" t="s">
        <v>824</v>
      </c>
    </row>
    <row r="344" spans="1:10" x14ac:dyDescent="0.25">
      <c r="A344">
        <v>64898310</v>
      </c>
      <c r="B344" t="s">
        <v>568</v>
      </c>
      <c r="C344" t="s">
        <v>72</v>
      </c>
      <c r="D344" t="s">
        <v>72</v>
      </c>
      <c r="E344">
        <v>125</v>
      </c>
      <c r="F344">
        <v>473</v>
      </c>
      <c r="G344">
        <v>3.7839999999999998</v>
      </c>
      <c r="H344">
        <v>3.7839999999999996E-3</v>
      </c>
      <c r="I344">
        <v>240</v>
      </c>
      <c r="J344" t="s">
        <v>824</v>
      </c>
    </row>
    <row r="345" spans="1:10" x14ac:dyDescent="0.25">
      <c r="A345">
        <v>64997056</v>
      </c>
      <c r="B345" t="s">
        <v>568</v>
      </c>
      <c r="C345" t="s">
        <v>72</v>
      </c>
      <c r="D345" t="s">
        <v>72</v>
      </c>
      <c r="E345">
        <v>125</v>
      </c>
      <c r="F345">
        <v>473</v>
      </c>
      <c r="G345">
        <v>3.7839999999999998</v>
      </c>
      <c r="H345">
        <v>3.7839999999999996E-3</v>
      </c>
      <c r="I345">
        <v>240</v>
      </c>
      <c r="J345" t="s">
        <v>824</v>
      </c>
    </row>
    <row r="346" spans="1:10" x14ac:dyDescent="0.25">
      <c r="A346">
        <v>64997057</v>
      </c>
      <c r="B346" t="s">
        <v>277</v>
      </c>
      <c r="C346" t="s">
        <v>72</v>
      </c>
      <c r="D346" t="s">
        <v>72</v>
      </c>
      <c r="E346">
        <v>125</v>
      </c>
      <c r="F346">
        <v>473</v>
      </c>
      <c r="G346">
        <v>3.7839999999999998</v>
      </c>
      <c r="H346">
        <v>3.7839999999999996E-3</v>
      </c>
      <c r="I346">
        <v>240</v>
      </c>
      <c r="J346" t="s">
        <v>824</v>
      </c>
    </row>
    <row r="347" spans="1:10" x14ac:dyDescent="0.25">
      <c r="A347">
        <v>64997058</v>
      </c>
      <c r="B347" t="s">
        <v>666</v>
      </c>
      <c r="C347" t="s">
        <v>72</v>
      </c>
      <c r="D347" t="s">
        <v>72</v>
      </c>
      <c r="E347">
        <v>125</v>
      </c>
      <c r="F347">
        <v>473</v>
      </c>
      <c r="G347">
        <v>3.7839999999999998</v>
      </c>
      <c r="H347">
        <v>3.7839999999999996E-3</v>
      </c>
      <c r="I347">
        <v>240</v>
      </c>
      <c r="J347" t="s">
        <v>824</v>
      </c>
    </row>
    <row r="348" spans="1:10" x14ac:dyDescent="0.25">
      <c r="A348">
        <v>64394583</v>
      </c>
      <c r="B348" t="s">
        <v>221</v>
      </c>
      <c r="C348" t="s">
        <v>71</v>
      </c>
      <c r="D348" t="s">
        <v>72</v>
      </c>
      <c r="E348">
        <v>125</v>
      </c>
      <c r="F348">
        <v>427</v>
      </c>
      <c r="G348">
        <v>3.4159999999999999</v>
      </c>
      <c r="H348">
        <v>3.4159999999999998E-3</v>
      </c>
      <c r="I348">
        <v>240</v>
      </c>
      <c r="J348" t="s">
        <v>824</v>
      </c>
    </row>
    <row r="349" spans="1:10" x14ac:dyDescent="0.25">
      <c r="A349">
        <v>64394585</v>
      </c>
      <c r="B349" t="s">
        <v>260</v>
      </c>
      <c r="C349" t="s">
        <v>71</v>
      </c>
      <c r="D349" t="s">
        <v>72</v>
      </c>
      <c r="E349">
        <v>125</v>
      </c>
      <c r="F349">
        <v>427</v>
      </c>
      <c r="G349">
        <v>3.4159999999999999</v>
      </c>
      <c r="H349">
        <v>3.4159999999999998E-3</v>
      </c>
      <c r="I349">
        <v>240</v>
      </c>
      <c r="J349" t="s">
        <v>824</v>
      </c>
    </row>
    <row r="350" spans="1:10" x14ac:dyDescent="0.25">
      <c r="A350">
        <v>64394596</v>
      </c>
      <c r="B350" t="s">
        <v>285</v>
      </c>
      <c r="C350" t="s">
        <v>71</v>
      </c>
      <c r="D350" t="s">
        <v>72</v>
      </c>
      <c r="E350">
        <v>125</v>
      </c>
      <c r="F350">
        <v>427</v>
      </c>
      <c r="G350">
        <v>3.4159999999999999</v>
      </c>
      <c r="H350">
        <v>3.4159999999999998E-3</v>
      </c>
      <c r="I350">
        <v>240</v>
      </c>
      <c r="J350" t="s">
        <v>824</v>
      </c>
    </row>
    <row r="351" spans="1:10" x14ac:dyDescent="0.25">
      <c r="A351">
        <v>64394598</v>
      </c>
      <c r="B351" t="s">
        <v>264</v>
      </c>
      <c r="C351" t="s">
        <v>71</v>
      </c>
      <c r="D351" t="s">
        <v>72</v>
      </c>
      <c r="E351">
        <v>125</v>
      </c>
      <c r="F351">
        <v>427</v>
      </c>
      <c r="G351">
        <v>3.4159999999999999</v>
      </c>
      <c r="H351">
        <v>3.4159999999999998E-3</v>
      </c>
      <c r="I351">
        <v>240</v>
      </c>
      <c r="J351" t="s">
        <v>824</v>
      </c>
    </row>
    <row r="352" spans="1:10" x14ac:dyDescent="0.25">
      <c r="A352">
        <v>64984152</v>
      </c>
      <c r="B352" t="s">
        <v>560</v>
      </c>
      <c r="C352" t="s">
        <v>71</v>
      </c>
      <c r="D352" t="s">
        <v>72</v>
      </c>
      <c r="E352">
        <v>125</v>
      </c>
      <c r="F352">
        <v>427</v>
      </c>
      <c r="G352">
        <v>3.4159999999999999</v>
      </c>
      <c r="H352">
        <v>3.4159999999999998E-3</v>
      </c>
      <c r="I352">
        <v>240</v>
      </c>
      <c r="J352" t="s">
        <v>824</v>
      </c>
    </row>
    <row r="353" spans="1:10" x14ac:dyDescent="0.25">
      <c r="A353">
        <v>64984153</v>
      </c>
      <c r="B353" t="s">
        <v>561</v>
      </c>
      <c r="C353" t="s">
        <v>71</v>
      </c>
      <c r="D353" t="s">
        <v>72</v>
      </c>
      <c r="E353">
        <v>125</v>
      </c>
      <c r="F353">
        <v>427</v>
      </c>
      <c r="G353">
        <v>3.4159999999999999</v>
      </c>
      <c r="H353">
        <v>3.4159999999999998E-3</v>
      </c>
      <c r="I353">
        <v>240</v>
      </c>
      <c r="J353" t="s">
        <v>824</v>
      </c>
    </row>
    <row r="354" spans="1:10" x14ac:dyDescent="0.25">
      <c r="A354">
        <v>64986251</v>
      </c>
      <c r="B354" t="s">
        <v>562</v>
      </c>
      <c r="C354" t="s">
        <v>71</v>
      </c>
      <c r="D354" t="s">
        <v>72</v>
      </c>
      <c r="E354">
        <v>125</v>
      </c>
      <c r="F354">
        <v>427</v>
      </c>
      <c r="G354">
        <v>3.4159999999999999</v>
      </c>
      <c r="H354">
        <v>3.4159999999999998E-3</v>
      </c>
      <c r="I354">
        <v>240</v>
      </c>
      <c r="J354" t="s">
        <v>824</v>
      </c>
    </row>
    <row r="355" spans="1:10" x14ac:dyDescent="0.25">
      <c r="A355">
        <v>64987238</v>
      </c>
      <c r="B355" t="s">
        <v>659</v>
      </c>
      <c r="C355" t="s">
        <v>71</v>
      </c>
      <c r="D355" t="s">
        <v>72</v>
      </c>
      <c r="E355">
        <v>125</v>
      </c>
      <c r="F355">
        <v>427</v>
      </c>
      <c r="G355">
        <v>3.4159999999999999</v>
      </c>
      <c r="H355">
        <v>3.4159999999999998E-3</v>
      </c>
      <c r="I355">
        <v>240</v>
      </c>
      <c r="J355" t="s">
        <v>824</v>
      </c>
    </row>
    <row r="356" spans="1:10" x14ac:dyDescent="0.25">
      <c r="A356">
        <v>64988927</v>
      </c>
      <c r="B356" t="s">
        <v>662</v>
      </c>
      <c r="C356" t="s">
        <v>71</v>
      </c>
      <c r="D356" t="s">
        <v>72</v>
      </c>
      <c r="E356">
        <v>125</v>
      </c>
      <c r="F356">
        <v>427</v>
      </c>
      <c r="G356">
        <v>3.4159999999999999</v>
      </c>
      <c r="H356">
        <v>3.4159999999999998E-3</v>
      </c>
      <c r="I356">
        <v>240</v>
      </c>
      <c r="J356" t="s">
        <v>824</v>
      </c>
    </row>
    <row r="357" spans="1:10" x14ac:dyDescent="0.25">
      <c r="A357">
        <v>69706138</v>
      </c>
      <c r="B357" t="s">
        <v>344</v>
      </c>
      <c r="C357" t="s">
        <v>80</v>
      </c>
      <c r="D357" t="s">
        <v>60</v>
      </c>
      <c r="E357">
        <v>50</v>
      </c>
      <c r="F357">
        <v>99</v>
      </c>
      <c r="G357">
        <v>1.98</v>
      </c>
      <c r="H357">
        <v>1.98E-3</v>
      </c>
      <c r="I357">
        <v>176</v>
      </c>
      <c r="J357" t="s">
        <v>825</v>
      </c>
    </row>
    <row r="358" spans="1:10" x14ac:dyDescent="0.25">
      <c r="A358">
        <v>69706147</v>
      </c>
      <c r="B358" t="s">
        <v>325</v>
      </c>
      <c r="C358" t="s">
        <v>80</v>
      </c>
      <c r="D358" t="s">
        <v>60</v>
      </c>
      <c r="E358">
        <v>50</v>
      </c>
      <c r="F358">
        <v>99</v>
      </c>
      <c r="G358">
        <v>1.98</v>
      </c>
      <c r="H358">
        <v>1.98E-3</v>
      </c>
      <c r="I358">
        <v>176</v>
      </c>
      <c r="J358" t="s">
        <v>825</v>
      </c>
    </row>
    <row r="359" spans="1:10" x14ac:dyDescent="0.25">
      <c r="A359">
        <v>69981590</v>
      </c>
      <c r="B359" t="s">
        <v>337</v>
      </c>
      <c r="C359" t="s">
        <v>80</v>
      </c>
      <c r="D359" t="s">
        <v>60</v>
      </c>
      <c r="E359">
        <v>50</v>
      </c>
      <c r="F359">
        <v>99</v>
      </c>
      <c r="G359">
        <v>1.98</v>
      </c>
      <c r="H359">
        <v>1.98E-3</v>
      </c>
      <c r="I359">
        <v>176</v>
      </c>
      <c r="J359" t="s">
        <v>825</v>
      </c>
    </row>
    <row r="360" spans="1:10" x14ac:dyDescent="0.25">
      <c r="A360">
        <v>64367657</v>
      </c>
      <c r="B360" t="s">
        <v>609</v>
      </c>
      <c r="C360" t="s">
        <v>821</v>
      </c>
      <c r="D360" t="s">
        <v>821</v>
      </c>
      <c r="E360">
        <v>125</v>
      </c>
      <c r="F360">
        <v>444</v>
      </c>
      <c r="G360">
        <v>3.552</v>
      </c>
      <c r="H360">
        <v>3.552E-3</v>
      </c>
      <c r="I360">
        <v>255</v>
      </c>
      <c r="J360" t="s">
        <v>824</v>
      </c>
    </row>
    <row r="361" spans="1:10" x14ac:dyDescent="0.25">
      <c r="A361">
        <v>64369025</v>
      </c>
      <c r="B361" t="s">
        <v>610</v>
      </c>
      <c r="C361" t="s">
        <v>821</v>
      </c>
      <c r="D361" t="s">
        <v>821</v>
      </c>
      <c r="E361">
        <v>125</v>
      </c>
      <c r="F361">
        <v>473</v>
      </c>
      <c r="G361">
        <v>3.7839999999999998</v>
      </c>
      <c r="H361">
        <v>3.7839999999999996E-3</v>
      </c>
      <c r="I361">
        <v>255</v>
      </c>
      <c r="J361" t="s">
        <v>824</v>
      </c>
    </row>
    <row r="362" spans="1:10" x14ac:dyDescent="0.25">
      <c r="A362">
        <v>64369026</v>
      </c>
      <c r="B362" t="s">
        <v>611</v>
      </c>
      <c r="C362" t="s">
        <v>821</v>
      </c>
      <c r="D362" t="s">
        <v>821</v>
      </c>
      <c r="E362">
        <v>125</v>
      </c>
      <c r="F362">
        <v>473</v>
      </c>
      <c r="G362">
        <v>3.7839999999999998</v>
      </c>
      <c r="H362">
        <v>3.7839999999999996E-3</v>
      </c>
      <c r="I362">
        <v>255</v>
      </c>
      <c r="J362" t="s">
        <v>824</v>
      </c>
    </row>
    <row r="363" spans="1:10" x14ac:dyDescent="0.25">
      <c r="A363">
        <v>64369031</v>
      </c>
      <c r="B363" t="s">
        <v>352</v>
      </c>
      <c r="C363" t="s">
        <v>821</v>
      </c>
      <c r="D363" t="s">
        <v>821</v>
      </c>
      <c r="E363">
        <v>125</v>
      </c>
      <c r="F363">
        <v>473</v>
      </c>
      <c r="G363">
        <v>3.7839999999999998</v>
      </c>
      <c r="H363">
        <v>3.7839999999999996E-3</v>
      </c>
      <c r="I363">
        <v>255</v>
      </c>
      <c r="J363" t="s">
        <v>824</v>
      </c>
    </row>
    <row r="364" spans="1:10" x14ac:dyDescent="0.25">
      <c r="A364">
        <v>64369035</v>
      </c>
      <c r="B364" t="s">
        <v>356</v>
      </c>
      <c r="C364" t="s">
        <v>821</v>
      </c>
      <c r="D364" t="s">
        <v>821</v>
      </c>
      <c r="E364">
        <v>125</v>
      </c>
      <c r="F364">
        <v>473</v>
      </c>
      <c r="G364">
        <v>3.7839999999999998</v>
      </c>
      <c r="H364">
        <v>3.7839999999999996E-3</v>
      </c>
      <c r="I364">
        <v>255</v>
      </c>
      <c r="J364" t="s">
        <v>824</v>
      </c>
    </row>
    <row r="365" spans="1:10" x14ac:dyDescent="0.25">
      <c r="A365">
        <v>64369043</v>
      </c>
      <c r="B365" t="s">
        <v>390</v>
      </c>
      <c r="C365" t="s">
        <v>821</v>
      </c>
      <c r="D365" t="s">
        <v>821</v>
      </c>
      <c r="E365">
        <v>125</v>
      </c>
      <c r="F365">
        <v>444</v>
      </c>
      <c r="G365">
        <v>3.552</v>
      </c>
      <c r="H365">
        <v>3.552E-3</v>
      </c>
      <c r="I365">
        <v>255</v>
      </c>
      <c r="J365" t="s">
        <v>824</v>
      </c>
    </row>
    <row r="366" spans="1:10" x14ac:dyDescent="0.25">
      <c r="A366">
        <v>64369045</v>
      </c>
      <c r="B366" t="s">
        <v>413</v>
      </c>
      <c r="C366" t="s">
        <v>821</v>
      </c>
      <c r="D366" t="s">
        <v>821</v>
      </c>
      <c r="E366">
        <v>125</v>
      </c>
      <c r="F366">
        <v>444</v>
      </c>
      <c r="G366">
        <v>3.552</v>
      </c>
      <c r="H366">
        <v>3.552E-3</v>
      </c>
      <c r="I366">
        <v>255</v>
      </c>
      <c r="J366" t="s">
        <v>824</v>
      </c>
    </row>
    <row r="367" spans="1:10" x14ac:dyDescent="0.25">
      <c r="A367">
        <v>64369046</v>
      </c>
      <c r="B367" t="s">
        <v>612</v>
      </c>
      <c r="C367" t="s">
        <v>821</v>
      </c>
      <c r="D367" t="s">
        <v>821</v>
      </c>
      <c r="E367">
        <v>125</v>
      </c>
      <c r="F367">
        <v>444</v>
      </c>
      <c r="G367">
        <v>3.552</v>
      </c>
      <c r="H367">
        <v>3.552E-3</v>
      </c>
      <c r="I367">
        <v>255</v>
      </c>
      <c r="J367" t="s">
        <v>824</v>
      </c>
    </row>
    <row r="368" spans="1:10" x14ac:dyDescent="0.25">
      <c r="A368">
        <v>64371463</v>
      </c>
      <c r="B368" t="s">
        <v>614</v>
      </c>
      <c r="C368" t="s">
        <v>821</v>
      </c>
      <c r="D368" t="s">
        <v>821</v>
      </c>
      <c r="E368">
        <v>125</v>
      </c>
      <c r="F368">
        <v>444</v>
      </c>
      <c r="G368">
        <v>3.552</v>
      </c>
      <c r="H368">
        <v>3.552E-3</v>
      </c>
      <c r="I368">
        <v>255</v>
      </c>
      <c r="J368" t="s">
        <v>824</v>
      </c>
    </row>
    <row r="369" spans="1:10" x14ac:dyDescent="0.25">
      <c r="A369">
        <v>64968812</v>
      </c>
      <c r="B369" t="s">
        <v>653</v>
      </c>
      <c r="C369" t="s">
        <v>821</v>
      </c>
      <c r="D369" t="s">
        <v>821</v>
      </c>
      <c r="E369">
        <v>125</v>
      </c>
      <c r="F369">
        <v>473</v>
      </c>
      <c r="G369">
        <v>3.7839999999999998</v>
      </c>
      <c r="H369">
        <v>3.7839999999999996E-3</v>
      </c>
      <c r="I369">
        <v>240</v>
      </c>
      <c r="J369" t="s">
        <v>824</v>
      </c>
    </row>
    <row r="370" spans="1:10" x14ac:dyDescent="0.25">
      <c r="A370">
        <v>64968813</v>
      </c>
      <c r="B370" t="s">
        <v>654</v>
      </c>
      <c r="C370" t="s">
        <v>821</v>
      </c>
      <c r="D370" t="s">
        <v>821</v>
      </c>
      <c r="E370">
        <v>125</v>
      </c>
      <c r="F370">
        <v>473</v>
      </c>
      <c r="G370">
        <v>3.7839999999999998</v>
      </c>
      <c r="H370">
        <v>3.7839999999999996E-3</v>
      </c>
      <c r="I370">
        <v>240</v>
      </c>
      <c r="J370" t="s">
        <v>824</v>
      </c>
    </row>
    <row r="371" spans="1:10" x14ac:dyDescent="0.25">
      <c r="A371">
        <v>64968834</v>
      </c>
      <c r="B371" t="s">
        <v>655</v>
      </c>
      <c r="C371" t="s">
        <v>821</v>
      </c>
      <c r="D371" t="s">
        <v>821</v>
      </c>
      <c r="E371">
        <v>125</v>
      </c>
      <c r="F371">
        <v>473</v>
      </c>
      <c r="G371">
        <v>3.7839999999999998</v>
      </c>
      <c r="H371">
        <v>3.7839999999999996E-3</v>
      </c>
      <c r="I371">
        <v>240</v>
      </c>
      <c r="J371" t="s">
        <v>824</v>
      </c>
    </row>
    <row r="372" spans="1:10" x14ac:dyDescent="0.25">
      <c r="A372">
        <v>65242605</v>
      </c>
      <c r="B372" t="s">
        <v>667</v>
      </c>
      <c r="C372" t="s">
        <v>821</v>
      </c>
      <c r="D372" t="s">
        <v>821</v>
      </c>
      <c r="E372">
        <v>125</v>
      </c>
      <c r="F372">
        <v>473</v>
      </c>
      <c r="G372">
        <v>3.7839999999999998</v>
      </c>
      <c r="H372">
        <v>3.7839999999999996E-3</v>
      </c>
      <c r="I372">
        <v>240</v>
      </c>
      <c r="J372" t="s">
        <v>824</v>
      </c>
    </row>
    <row r="373" spans="1:10" x14ac:dyDescent="0.25">
      <c r="A373">
        <v>65242606</v>
      </c>
      <c r="B373" t="s">
        <v>668</v>
      </c>
      <c r="C373" t="s">
        <v>821</v>
      </c>
      <c r="D373" t="s">
        <v>821</v>
      </c>
      <c r="E373">
        <v>125</v>
      </c>
      <c r="F373">
        <v>473</v>
      </c>
      <c r="G373">
        <v>3.7839999999999998</v>
      </c>
      <c r="H373">
        <v>3.7839999999999996E-3</v>
      </c>
      <c r="I373">
        <v>240</v>
      </c>
      <c r="J373" t="s">
        <v>824</v>
      </c>
    </row>
    <row r="374" spans="1:10" x14ac:dyDescent="0.25">
      <c r="A374">
        <v>65431089</v>
      </c>
      <c r="B374" t="s">
        <v>564</v>
      </c>
      <c r="C374" t="s">
        <v>821</v>
      </c>
      <c r="D374" t="s">
        <v>821</v>
      </c>
      <c r="E374">
        <v>125</v>
      </c>
      <c r="F374">
        <v>473</v>
      </c>
      <c r="G374">
        <v>3.7839999999999998</v>
      </c>
      <c r="H374">
        <v>3.7839999999999996E-3</v>
      </c>
      <c r="I374">
        <v>255</v>
      </c>
      <c r="J374" t="s">
        <v>824</v>
      </c>
    </row>
    <row r="375" spans="1:10" x14ac:dyDescent="0.25">
      <c r="A375">
        <v>65431090</v>
      </c>
      <c r="B375" t="s">
        <v>565</v>
      </c>
      <c r="C375" t="s">
        <v>821</v>
      </c>
      <c r="D375" t="s">
        <v>821</v>
      </c>
      <c r="E375">
        <v>125</v>
      </c>
      <c r="F375">
        <v>473</v>
      </c>
      <c r="G375">
        <v>3.7839999999999998</v>
      </c>
      <c r="H375">
        <v>3.7839999999999996E-3</v>
      </c>
      <c r="I375">
        <v>255</v>
      </c>
      <c r="J375" t="s">
        <v>824</v>
      </c>
    </row>
    <row r="376" spans="1:10" x14ac:dyDescent="0.25">
      <c r="A376">
        <v>68726916</v>
      </c>
      <c r="B376" t="s">
        <v>690</v>
      </c>
      <c r="C376" t="s">
        <v>57</v>
      </c>
      <c r="D376" t="s">
        <v>57</v>
      </c>
      <c r="E376">
        <v>15625</v>
      </c>
      <c r="F376">
        <v>59146</v>
      </c>
      <c r="G376">
        <v>3.7853439999999998</v>
      </c>
      <c r="H376">
        <v>3.7853439999999999E-3</v>
      </c>
      <c r="I376">
        <v>255</v>
      </c>
      <c r="J376" t="s">
        <v>824</v>
      </c>
    </row>
    <row r="377" spans="1:10" x14ac:dyDescent="0.25">
      <c r="A377">
        <v>68729634</v>
      </c>
      <c r="B377" t="s">
        <v>286</v>
      </c>
      <c r="C377" t="s">
        <v>57</v>
      </c>
      <c r="D377" t="s">
        <v>57</v>
      </c>
      <c r="E377">
        <v>125</v>
      </c>
      <c r="F377">
        <v>444</v>
      </c>
      <c r="G377">
        <v>3.552</v>
      </c>
      <c r="H377">
        <v>3.552E-3</v>
      </c>
      <c r="I377">
        <v>255</v>
      </c>
      <c r="J377" t="s">
        <v>824</v>
      </c>
    </row>
    <row r="378" spans="1:10" x14ac:dyDescent="0.25">
      <c r="A378">
        <v>68730234</v>
      </c>
      <c r="B378" t="s">
        <v>175</v>
      </c>
      <c r="C378" t="s">
        <v>57</v>
      </c>
      <c r="D378" t="s">
        <v>57</v>
      </c>
      <c r="E378">
        <v>15625</v>
      </c>
      <c r="F378">
        <v>59146</v>
      </c>
      <c r="G378">
        <v>3.7853439999999998</v>
      </c>
      <c r="H378">
        <v>3.7853439999999999E-3</v>
      </c>
      <c r="I378">
        <v>255</v>
      </c>
      <c r="J378" t="s">
        <v>824</v>
      </c>
    </row>
    <row r="379" spans="1:10" x14ac:dyDescent="0.25">
      <c r="A379">
        <v>68730252</v>
      </c>
      <c r="B379" t="s">
        <v>302</v>
      </c>
      <c r="C379" t="s">
        <v>57</v>
      </c>
      <c r="D379" t="s">
        <v>57</v>
      </c>
      <c r="E379">
        <v>15625</v>
      </c>
      <c r="F379">
        <v>59146</v>
      </c>
      <c r="G379">
        <v>3.7853439999999998</v>
      </c>
      <c r="H379">
        <v>3.7853439999999999E-3</v>
      </c>
      <c r="I379">
        <v>255</v>
      </c>
      <c r="J379" t="s">
        <v>824</v>
      </c>
    </row>
    <row r="380" spans="1:10" x14ac:dyDescent="0.25">
      <c r="A380">
        <v>68730257</v>
      </c>
      <c r="B380" t="s">
        <v>171</v>
      </c>
      <c r="C380" t="s">
        <v>57</v>
      </c>
      <c r="D380" t="s">
        <v>57</v>
      </c>
      <c r="E380">
        <v>15625</v>
      </c>
      <c r="F380">
        <v>59146</v>
      </c>
      <c r="G380">
        <v>3.7853439999999998</v>
      </c>
      <c r="H380">
        <v>3.7853439999999999E-3</v>
      </c>
      <c r="I380">
        <v>255</v>
      </c>
      <c r="J380" t="s">
        <v>824</v>
      </c>
    </row>
    <row r="381" spans="1:10" x14ac:dyDescent="0.25">
      <c r="A381">
        <v>68852625</v>
      </c>
      <c r="B381" t="s">
        <v>171</v>
      </c>
      <c r="C381" t="s">
        <v>821</v>
      </c>
      <c r="D381" t="s">
        <v>821</v>
      </c>
      <c r="E381">
        <v>125</v>
      </c>
      <c r="F381">
        <v>473</v>
      </c>
      <c r="G381">
        <v>3.7839999999999998</v>
      </c>
      <c r="H381">
        <v>3.7839999999999996E-3</v>
      </c>
      <c r="I381">
        <v>255</v>
      </c>
      <c r="J381" t="s">
        <v>824</v>
      </c>
    </row>
    <row r="382" spans="1:10" x14ac:dyDescent="0.25">
      <c r="A382">
        <v>68852628</v>
      </c>
      <c r="B382" t="s">
        <v>286</v>
      </c>
      <c r="C382" t="s">
        <v>821</v>
      </c>
      <c r="D382" t="s">
        <v>821</v>
      </c>
      <c r="E382">
        <v>125</v>
      </c>
      <c r="F382">
        <v>444</v>
      </c>
      <c r="G382">
        <v>3.552</v>
      </c>
      <c r="H382">
        <v>3.552E-3</v>
      </c>
      <c r="I382">
        <v>255</v>
      </c>
      <c r="J382" t="s">
        <v>824</v>
      </c>
    </row>
    <row r="383" spans="1:10" x14ac:dyDescent="0.25">
      <c r="A383">
        <v>68860045</v>
      </c>
      <c r="B383" t="s">
        <v>718</v>
      </c>
      <c r="C383" t="s">
        <v>57</v>
      </c>
      <c r="D383" t="s">
        <v>57</v>
      </c>
      <c r="E383">
        <v>125</v>
      </c>
      <c r="F383">
        <v>473</v>
      </c>
      <c r="G383">
        <v>3.7839999999999998</v>
      </c>
      <c r="H383">
        <v>3.7839999999999996E-3</v>
      </c>
      <c r="I383">
        <v>255</v>
      </c>
      <c r="J383" t="s">
        <v>824</v>
      </c>
    </row>
    <row r="384" spans="1:10" x14ac:dyDescent="0.25">
      <c r="A384">
        <v>68860059</v>
      </c>
      <c r="B384" t="s">
        <v>719</v>
      </c>
      <c r="C384" t="s">
        <v>821</v>
      </c>
      <c r="D384" t="s">
        <v>821</v>
      </c>
      <c r="E384">
        <v>125</v>
      </c>
      <c r="F384">
        <v>473</v>
      </c>
      <c r="G384">
        <v>3.7839999999999998</v>
      </c>
      <c r="H384">
        <v>3.7839999999999996E-3</v>
      </c>
      <c r="I384">
        <v>255</v>
      </c>
      <c r="J384" t="s">
        <v>824</v>
      </c>
    </row>
    <row r="385" spans="1:10" x14ac:dyDescent="0.25">
      <c r="A385">
        <v>68860061</v>
      </c>
      <c r="B385" t="s">
        <v>219</v>
      </c>
      <c r="C385" t="s">
        <v>821</v>
      </c>
      <c r="D385" t="s">
        <v>821</v>
      </c>
      <c r="E385">
        <v>125</v>
      </c>
      <c r="F385">
        <v>444</v>
      </c>
      <c r="G385">
        <v>3.552</v>
      </c>
      <c r="H385">
        <v>3.552E-3</v>
      </c>
      <c r="I385">
        <v>255</v>
      </c>
      <c r="J385" t="s">
        <v>824</v>
      </c>
    </row>
    <row r="386" spans="1:10" x14ac:dyDescent="0.25">
      <c r="A386">
        <v>68860067</v>
      </c>
      <c r="B386" t="s">
        <v>720</v>
      </c>
      <c r="C386" t="s">
        <v>821</v>
      </c>
      <c r="D386" t="s">
        <v>821</v>
      </c>
      <c r="E386">
        <v>125</v>
      </c>
      <c r="F386">
        <v>444</v>
      </c>
      <c r="G386">
        <v>3.552</v>
      </c>
      <c r="H386">
        <v>3.552E-3</v>
      </c>
      <c r="I386">
        <v>255</v>
      </c>
      <c r="J386" t="s">
        <v>824</v>
      </c>
    </row>
    <row r="387" spans="1:10" x14ac:dyDescent="0.25">
      <c r="A387">
        <v>68860129</v>
      </c>
      <c r="B387" t="s">
        <v>304</v>
      </c>
      <c r="C387" t="s">
        <v>821</v>
      </c>
      <c r="D387" t="s">
        <v>821</v>
      </c>
      <c r="E387">
        <v>125</v>
      </c>
      <c r="F387">
        <v>473</v>
      </c>
      <c r="G387">
        <v>3.7839999999999998</v>
      </c>
      <c r="H387">
        <v>3.7839999999999996E-3</v>
      </c>
      <c r="I387">
        <v>255</v>
      </c>
      <c r="J387" t="s">
        <v>824</v>
      </c>
    </row>
    <row r="388" spans="1:10" x14ac:dyDescent="0.25">
      <c r="A388">
        <v>68860135</v>
      </c>
      <c r="B388" t="s">
        <v>387</v>
      </c>
      <c r="C388" t="s">
        <v>57</v>
      </c>
      <c r="D388" t="s">
        <v>57</v>
      </c>
      <c r="E388">
        <v>125</v>
      </c>
      <c r="F388">
        <v>473</v>
      </c>
      <c r="G388">
        <v>3.7839999999999998</v>
      </c>
      <c r="H388">
        <v>3.7839999999999996E-3</v>
      </c>
      <c r="I388">
        <v>255</v>
      </c>
      <c r="J388" t="s">
        <v>824</v>
      </c>
    </row>
    <row r="389" spans="1:10" x14ac:dyDescent="0.25">
      <c r="A389">
        <v>68860136</v>
      </c>
      <c r="B389" t="s">
        <v>216</v>
      </c>
      <c r="C389" t="s">
        <v>57</v>
      </c>
      <c r="D389" t="s">
        <v>57</v>
      </c>
      <c r="E389">
        <v>125</v>
      </c>
      <c r="F389">
        <v>473</v>
      </c>
      <c r="G389">
        <v>3.7839999999999998</v>
      </c>
      <c r="H389">
        <v>3.7839999999999996E-3</v>
      </c>
      <c r="I389">
        <v>255</v>
      </c>
      <c r="J389" t="s">
        <v>824</v>
      </c>
    </row>
    <row r="390" spans="1:10" x14ac:dyDescent="0.25">
      <c r="A390">
        <v>68860397</v>
      </c>
      <c r="B390" t="s">
        <v>422</v>
      </c>
      <c r="C390" t="s">
        <v>57</v>
      </c>
      <c r="D390" t="s">
        <v>57</v>
      </c>
      <c r="E390">
        <v>125</v>
      </c>
      <c r="F390">
        <v>473</v>
      </c>
      <c r="G390">
        <v>3.7839999999999998</v>
      </c>
      <c r="H390">
        <v>3.7839999999999996E-3</v>
      </c>
      <c r="I390">
        <v>255</v>
      </c>
      <c r="J390" t="s">
        <v>824</v>
      </c>
    </row>
    <row r="391" spans="1:10" x14ac:dyDescent="0.25">
      <c r="A391">
        <v>68860585</v>
      </c>
      <c r="B391" t="s">
        <v>302</v>
      </c>
      <c r="C391" t="s">
        <v>57</v>
      </c>
      <c r="D391" t="s">
        <v>57</v>
      </c>
      <c r="E391">
        <v>125</v>
      </c>
      <c r="F391">
        <v>473</v>
      </c>
      <c r="G391">
        <v>3.7839999999999998</v>
      </c>
      <c r="H391">
        <v>3.7839999999999996E-3</v>
      </c>
      <c r="I391">
        <v>255</v>
      </c>
      <c r="J391" t="s">
        <v>824</v>
      </c>
    </row>
    <row r="392" spans="1:10" x14ac:dyDescent="0.25">
      <c r="A392">
        <v>68860657</v>
      </c>
      <c r="B392" t="s">
        <v>225</v>
      </c>
      <c r="C392" t="s">
        <v>57</v>
      </c>
      <c r="D392" t="s">
        <v>57</v>
      </c>
      <c r="E392">
        <v>125</v>
      </c>
      <c r="F392">
        <v>473</v>
      </c>
      <c r="G392">
        <v>3.7839999999999998</v>
      </c>
      <c r="H392">
        <v>3.7839999999999996E-3</v>
      </c>
      <c r="I392">
        <v>255</v>
      </c>
      <c r="J392" t="s">
        <v>824</v>
      </c>
    </row>
    <row r="393" spans="1:10" x14ac:dyDescent="0.25">
      <c r="A393">
        <v>68860659</v>
      </c>
      <c r="B393" t="s">
        <v>183</v>
      </c>
      <c r="C393" t="s">
        <v>821</v>
      </c>
      <c r="D393" t="s">
        <v>821</v>
      </c>
      <c r="E393">
        <v>125</v>
      </c>
      <c r="F393">
        <v>473</v>
      </c>
      <c r="G393">
        <v>3.7839999999999998</v>
      </c>
      <c r="H393">
        <v>3.7839999999999996E-3</v>
      </c>
      <c r="I393">
        <v>255</v>
      </c>
      <c r="J393" t="s">
        <v>824</v>
      </c>
    </row>
    <row r="394" spans="1:10" x14ac:dyDescent="0.25">
      <c r="A394">
        <v>68860662</v>
      </c>
      <c r="B394" t="s">
        <v>175</v>
      </c>
      <c r="C394" t="s">
        <v>821</v>
      </c>
      <c r="D394" t="s">
        <v>821</v>
      </c>
      <c r="E394">
        <v>125</v>
      </c>
      <c r="F394">
        <v>473</v>
      </c>
      <c r="G394">
        <v>3.7839999999999998</v>
      </c>
      <c r="H394">
        <v>3.7839999999999996E-3</v>
      </c>
      <c r="I394">
        <v>255</v>
      </c>
      <c r="J394" t="s">
        <v>824</v>
      </c>
    </row>
    <row r="395" spans="1:10" x14ac:dyDescent="0.25">
      <c r="A395">
        <v>68860663</v>
      </c>
      <c r="B395" t="s">
        <v>296</v>
      </c>
      <c r="C395" t="s">
        <v>821</v>
      </c>
      <c r="D395" t="s">
        <v>821</v>
      </c>
      <c r="E395">
        <v>125</v>
      </c>
      <c r="F395">
        <v>473</v>
      </c>
      <c r="G395">
        <v>3.7839999999999998</v>
      </c>
      <c r="H395">
        <v>3.7839999999999996E-3</v>
      </c>
      <c r="I395">
        <v>255</v>
      </c>
      <c r="J395" t="s">
        <v>824</v>
      </c>
    </row>
    <row r="396" spans="1:10" x14ac:dyDescent="0.25">
      <c r="A396">
        <v>68860671</v>
      </c>
      <c r="B396" t="s">
        <v>721</v>
      </c>
      <c r="C396" t="s">
        <v>821</v>
      </c>
      <c r="D396" t="s">
        <v>821</v>
      </c>
      <c r="E396">
        <v>125</v>
      </c>
      <c r="F396">
        <v>473</v>
      </c>
      <c r="G396">
        <v>3.7839999999999998</v>
      </c>
      <c r="H396">
        <v>3.7839999999999996E-3</v>
      </c>
      <c r="I396">
        <v>255</v>
      </c>
      <c r="J396" t="s">
        <v>824</v>
      </c>
    </row>
    <row r="397" spans="1:10" x14ac:dyDescent="0.25">
      <c r="A397">
        <v>68860673</v>
      </c>
      <c r="B397" t="s">
        <v>722</v>
      </c>
      <c r="C397" t="s">
        <v>821</v>
      </c>
      <c r="D397" t="s">
        <v>821</v>
      </c>
      <c r="E397">
        <v>125</v>
      </c>
      <c r="F397">
        <v>473</v>
      </c>
      <c r="G397">
        <v>3.7839999999999998</v>
      </c>
      <c r="H397">
        <v>3.7839999999999996E-3</v>
      </c>
      <c r="I397">
        <v>255</v>
      </c>
      <c r="J397" t="s">
        <v>824</v>
      </c>
    </row>
    <row r="398" spans="1:10" x14ac:dyDescent="0.25">
      <c r="A398">
        <v>68862392</v>
      </c>
      <c r="B398" t="s">
        <v>723</v>
      </c>
      <c r="C398" t="s">
        <v>57</v>
      </c>
      <c r="D398" t="s">
        <v>57</v>
      </c>
      <c r="E398">
        <v>125</v>
      </c>
      <c r="F398">
        <v>473</v>
      </c>
      <c r="G398">
        <v>3.7839999999999998</v>
      </c>
      <c r="H398">
        <v>3.7839999999999996E-3</v>
      </c>
      <c r="I398">
        <v>255</v>
      </c>
      <c r="J398" t="s">
        <v>824</v>
      </c>
    </row>
    <row r="399" spans="1:10" x14ac:dyDescent="0.25">
      <c r="A399">
        <v>68862399</v>
      </c>
      <c r="B399" t="s">
        <v>284</v>
      </c>
      <c r="C399" t="s">
        <v>821</v>
      </c>
      <c r="D399" t="s">
        <v>821</v>
      </c>
      <c r="E399">
        <v>125</v>
      </c>
      <c r="F399">
        <v>473</v>
      </c>
      <c r="G399">
        <v>3.7839999999999998</v>
      </c>
      <c r="H399">
        <v>3.7839999999999996E-3</v>
      </c>
      <c r="I399">
        <v>255</v>
      </c>
      <c r="J399" t="s">
        <v>824</v>
      </c>
    </row>
    <row r="400" spans="1:10" x14ac:dyDescent="0.25">
      <c r="A400">
        <v>68862402</v>
      </c>
      <c r="B400" t="s">
        <v>205</v>
      </c>
      <c r="C400" t="s">
        <v>821</v>
      </c>
      <c r="D400" t="s">
        <v>821</v>
      </c>
      <c r="E400">
        <v>125</v>
      </c>
      <c r="F400">
        <v>473</v>
      </c>
      <c r="G400">
        <v>3.7839999999999998</v>
      </c>
      <c r="H400">
        <v>3.7839999999999996E-3</v>
      </c>
      <c r="I400">
        <v>255</v>
      </c>
      <c r="J400" t="s">
        <v>824</v>
      </c>
    </row>
    <row r="401" spans="1:10" x14ac:dyDescent="0.25">
      <c r="A401">
        <v>68862421</v>
      </c>
      <c r="B401" t="s">
        <v>377</v>
      </c>
      <c r="C401" t="s">
        <v>821</v>
      </c>
      <c r="D401" t="s">
        <v>821</v>
      </c>
      <c r="E401">
        <v>125</v>
      </c>
      <c r="F401">
        <v>444</v>
      </c>
      <c r="G401">
        <v>3.552</v>
      </c>
      <c r="H401">
        <v>3.552E-3</v>
      </c>
      <c r="I401">
        <v>255</v>
      </c>
      <c r="J401" t="s">
        <v>824</v>
      </c>
    </row>
    <row r="402" spans="1:10" x14ac:dyDescent="0.25">
      <c r="A402">
        <v>68862483</v>
      </c>
      <c r="B402" t="s">
        <v>724</v>
      </c>
      <c r="C402" t="s">
        <v>821</v>
      </c>
      <c r="D402" t="s">
        <v>821</v>
      </c>
      <c r="E402">
        <v>125</v>
      </c>
      <c r="F402">
        <v>444</v>
      </c>
      <c r="G402">
        <v>3.552</v>
      </c>
      <c r="H402">
        <v>3.552E-3</v>
      </c>
      <c r="I402">
        <v>255</v>
      </c>
      <c r="J402" t="s">
        <v>824</v>
      </c>
    </row>
    <row r="403" spans="1:10" x14ac:dyDescent="0.25">
      <c r="A403">
        <v>68862496</v>
      </c>
      <c r="B403" t="s">
        <v>725</v>
      </c>
      <c r="C403" t="s">
        <v>57</v>
      </c>
      <c r="D403" t="s">
        <v>57</v>
      </c>
      <c r="E403">
        <v>125</v>
      </c>
      <c r="F403">
        <v>473</v>
      </c>
      <c r="G403">
        <v>3.7839999999999998</v>
      </c>
      <c r="H403">
        <v>3.7839999999999996E-3</v>
      </c>
      <c r="I403">
        <v>255</v>
      </c>
      <c r="J403" t="s">
        <v>824</v>
      </c>
    </row>
    <row r="404" spans="1:10" x14ac:dyDescent="0.25">
      <c r="A404">
        <v>68862511</v>
      </c>
      <c r="B404" t="s">
        <v>307</v>
      </c>
      <c r="C404" t="s">
        <v>821</v>
      </c>
      <c r="D404" t="s">
        <v>821</v>
      </c>
      <c r="E404">
        <v>125</v>
      </c>
      <c r="F404">
        <v>473</v>
      </c>
      <c r="G404">
        <v>3.7839999999999998</v>
      </c>
      <c r="H404">
        <v>3.7839999999999996E-3</v>
      </c>
      <c r="I404">
        <v>255</v>
      </c>
      <c r="J404" t="s">
        <v>824</v>
      </c>
    </row>
    <row r="405" spans="1:10" x14ac:dyDescent="0.25">
      <c r="A405">
        <v>68867744</v>
      </c>
      <c r="B405" t="s">
        <v>181</v>
      </c>
      <c r="C405" t="s">
        <v>821</v>
      </c>
      <c r="D405" t="s">
        <v>821</v>
      </c>
      <c r="E405">
        <v>125</v>
      </c>
      <c r="F405">
        <v>444</v>
      </c>
      <c r="G405">
        <v>3.552</v>
      </c>
      <c r="H405">
        <v>3.552E-3</v>
      </c>
      <c r="I405">
        <v>255</v>
      </c>
      <c r="J405" t="s">
        <v>824</v>
      </c>
    </row>
    <row r="406" spans="1:10" x14ac:dyDescent="0.25">
      <c r="A406">
        <v>68867755</v>
      </c>
      <c r="B406" t="s">
        <v>159</v>
      </c>
      <c r="C406" t="s">
        <v>821</v>
      </c>
      <c r="D406" t="s">
        <v>821</v>
      </c>
      <c r="E406">
        <v>125</v>
      </c>
      <c r="F406">
        <v>444</v>
      </c>
      <c r="G406">
        <v>3.552</v>
      </c>
      <c r="H406">
        <v>3.552E-3</v>
      </c>
      <c r="I406">
        <v>255</v>
      </c>
      <c r="J406" t="s">
        <v>824</v>
      </c>
    </row>
    <row r="407" spans="1:10" x14ac:dyDescent="0.25">
      <c r="A407">
        <v>68867756</v>
      </c>
      <c r="B407" t="s">
        <v>690</v>
      </c>
      <c r="C407" t="s">
        <v>821</v>
      </c>
      <c r="D407" t="s">
        <v>821</v>
      </c>
      <c r="E407">
        <v>125</v>
      </c>
      <c r="F407">
        <v>473</v>
      </c>
      <c r="G407">
        <v>3.7839999999999998</v>
      </c>
      <c r="H407">
        <v>3.7839999999999996E-3</v>
      </c>
      <c r="I407">
        <v>255</v>
      </c>
      <c r="J407" t="s">
        <v>824</v>
      </c>
    </row>
    <row r="408" spans="1:10" x14ac:dyDescent="0.25">
      <c r="A408">
        <v>68922108</v>
      </c>
      <c r="B408" t="s">
        <v>735</v>
      </c>
      <c r="C408" t="s">
        <v>57</v>
      </c>
      <c r="D408" t="s">
        <v>57</v>
      </c>
      <c r="E408">
        <v>125</v>
      </c>
      <c r="F408">
        <v>473</v>
      </c>
      <c r="G408">
        <v>3.7839999999999998</v>
      </c>
      <c r="H408">
        <v>3.7839999999999996E-3</v>
      </c>
      <c r="I408">
        <v>255</v>
      </c>
      <c r="J408" t="s">
        <v>824</v>
      </c>
    </row>
    <row r="409" spans="1:10" x14ac:dyDescent="0.25">
      <c r="A409">
        <v>69549033</v>
      </c>
      <c r="B409" t="s">
        <v>413</v>
      </c>
      <c r="C409" t="s">
        <v>57</v>
      </c>
      <c r="D409" t="s">
        <v>57</v>
      </c>
      <c r="E409">
        <v>125</v>
      </c>
      <c r="F409">
        <v>444</v>
      </c>
      <c r="G409">
        <v>3.552</v>
      </c>
      <c r="H409">
        <v>3.552E-3</v>
      </c>
      <c r="I409">
        <v>255</v>
      </c>
      <c r="J409" t="s">
        <v>824</v>
      </c>
    </row>
    <row r="410" spans="1:10" x14ac:dyDescent="0.25">
      <c r="A410">
        <v>69549035</v>
      </c>
      <c r="B410" t="s">
        <v>352</v>
      </c>
      <c r="C410" t="s">
        <v>57</v>
      </c>
      <c r="D410" t="s">
        <v>57</v>
      </c>
      <c r="E410">
        <v>125</v>
      </c>
      <c r="F410">
        <v>473</v>
      </c>
      <c r="G410">
        <v>3.7839999999999998</v>
      </c>
      <c r="H410">
        <v>3.7839999999999996E-3</v>
      </c>
      <c r="I410">
        <v>255</v>
      </c>
      <c r="J410" t="s">
        <v>824</v>
      </c>
    </row>
    <row r="411" spans="1:10" x14ac:dyDescent="0.25">
      <c r="A411">
        <v>69691809</v>
      </c>
      <c r="B411" t="s">
        <v>721</v>
      </c>
      <c r="C411" t="s">
        <v>57</v>
      </c>
      <c r="D411" t="s">
        <v>57</v>
      </c>
      <c r="E411">
        <v>125</v>
      </c>
      <c r="F411">
        <v>473</v>
      </c>
      <c r="G411">
        <v>3.7839999999999998</v>
      </c>
      <c r="H411">
        <v>3.7839999999999996E-3</v>
      </c>
      <c r="I411">
        <v>255</v>
      </c>
      <c r="J411" t="s">
        <v>824</v>
      </c>
    </row>
    <row r="412" spans="1:10" x14ac:dyDescent="0.25">
      <c r="A412">
        <v>69792953</v>
      </c>
      <c r="B412" t="s">
        <v>192</v>
      </c>
      <c r="C412" t="s">
        <v>57</v>
      </c>
      <c r="D412" t="s">
        <v>57</v>
      </c>
      <c r="E412">
        <v>125</v>
      </c>
      <c r="F412">
        <v>473</v>
      </c>
      <c r="G412">
        <v>3.7839999999999998</v>
      </c>
      <c r="H412">
        <v>3.7839999999999996E-3</v>
      </c>
      <c r="I412">
        <v>255</v>
      </c>
      <c r="J412" t="s">
        <v>824</v>
      </c>
    </row>
    <row r="413" spans="1:10" x14ac:dyDescent="0.25">
      <c r="A413">
        <v>68354586</v>
      </c>
      <c r="B413" t="s">
        <v>236</v>
      </c>
      <c r="C413" t="s">
        <v>65</v>
      </c>
      <c r="D413" t="s">
        <v>72</v>
      </c>
      <c r="E413">
        <v>5</v>
      </c>
      <c r="F413">
        <v>18</v>
      </c>
      <c r="G413">
        <v>3.6</v>
      </c>
      <c r="H413">
        <v>3.5999999999999999E-3</v>
      </c>
      <c r="I413">
        <v>240</v>
      </c>
      <c r="J413" t="s">
        <v>824</v>
      </c>
    </row>
    <row r="414" spans="1:10" x14ac:dyDescent="0.25">
      <c r="A414">
        <v>68354587</v>
      </c>
      <c r="B414" t="s">
        <v>313</v>
      </c>
      <c r="C414" t="s">
        <v>65</v>
      </c>
      <c r="D414" t="s">
        <v>72</v>
      </c>
      <c r="E414">
        <v>5</v>
      </c>
      <c r="F414">
        <v>18</v>
      </c>
      <c r="G414">
        <v>3.6</v>
      </c>
      <c r="H414">
        <v>3.5999999999999999E-3</v>
      </c>
      <c r="I414">
        <v>240</v>
      </c>
      <c r="J414" t="s">
        <v>824</v>
      </c>
    </row>
    <row r="415" spans="1:10" x14ac:dyDescent="0.25">
      <c r="A415">
        <v>68354588</v>
      </c>
      <c r="B415" t="s">
        <v>200</v>
      </c>
      <c r="C415" t="s">
        <v>65</v>
      </c>
      <c r="D415" t="s">
        <v>72</v>
      </c>
      <c r="E415">
        <v>5</v>
      </c>
      <c r="F415">
        <v>18</v>
      </c>
      <c r="G415">
        <v>3.6</v>
      </c>
      <c r="H415">
        <v>3.5999999999999999E-3</v>
      </c>
      <c r="I415">
        <v>240</v>
      </c>
      <c r="J415" t="s">
        <v>824</v>
      </c>
    </row>
    <row r="416" spans="1:10" x14ac:dyDescent="0.25">
      <c r="A416">
        <v>68354589</v>
      </c>
      <c r="B416" t="s">
        <v>312</v>
      </c>
      <c r="C416" t="s">
        <v>65</v>
      </c>
      <c r="D416" t="s">
        <v>72</v>
      </c>
      <c r="E416">
        <v>5</v>
      </c>
      <c r="F416">
        <v>18</v>
      </c>
      <c r="G416">
        <v>3.6</v>
      </c>
      <c r="H416">
        <v>3.5999999999999999E-3</v>
      </c>
      <c r="I416">
        <v>240</v>
      </c>
      <c r="J416" t="s">
        <v>824</v>
      </c>
    </row>
    <row r="417" spans="1:10" x14ac:dyDescent="0.25">
      <c r="A417">
        <v>68354590</v>
      </c>
      <c r="B417" t="s">
        <v>292</v>
      </c>
      <c r="C417" t="s">
        <v>65</v>
      </c>
      <c r="D417" t="s">
        <v>72</v>
      </c>
      <c r="E417">
        <v>5</v>
      </c>
      <c r="F417">
        <v>18</v>
      </c>
      <c r="G417">
        <v>3.6</v>
      </c>
      <c r="H417">
        <v>3.5999999999999999E-3</v>
      </c>
      <c r="I417">
        <v>240</v>
      </c>
      <c r="J417" t="s">
        <v>824</v>
      </c>
    </row>
    <row r="418" spans="1:10" x14ac:dyDescent="0.25">
      <c r="A418">
        <v>68649095</v>
      </c>
      <c r="B418" t="s">
        <v>166</v>
      </c>
      <c r="C418" t="s">
        <v>65</v>
      </c>
      <c r="D418" t="s">
        <v>72</v>
      </c>
      <c r="E418">
        <v>5</v>
      </c>
      <c r="F418">
        <v>18</v>
      </c>
      <c r="G418">
        <v>3.6</v>
      </c>
      <c r="H418">
        <v>3.5999999999999999E-3</v>
      </c>
      <c r="I418">
        <v>240</v>
      </c>
      <c r="J418" t="s">
        <v>824</v>
      </c>
    </row>
    <row r="419" spans="1:10" x14ac:dyDescent="0.25">
      <c r="A419">
        <v>68649096</v>
      </c>
      <c r="B419" t="s">
        <v>683</v>
      </c>
      <c r="C419" t="s">
        <v>65</v>
      </c>
      <c r="D419" t="s">
        <v>72</v>
      </c>
      <c r="E419">
        <v>5</v>
      </c>
      <c r="F419">
        <v>18</v>
      </c>
      <c r="G419">
        <v>3.6</v>
      </c>
      <c r="H419">
        <v>3.5999999999999999E-3</v>
      </c>
      <c r="I419">
        <v>240</v>
      </c>
      <c r="J419" t="s">
        <v>824</v>
      </c>
    </row>
    <row r="420" spans="1:10" x14ac:dyDescent="0.25">
      <c r="A420">
        <v>68649097</v>
      </c>
      <c r="B420" t="s">
        <v>287</v>
      </c>
      <c r="C420" t="s">
        <v>65</v>
      </c>
      <c r="D420" t="s">
        <v>72</v>
      </c>
      <c r="E420">
        <v>5</v>
      </c>
      <c r="F420">
        <v>18</v>
      </c>
      <c r="G420">
        <v>3.6</v>
      </c>
      <c r="H420">
        <v>3.5999999999999999E-3</v>
      </c>
      <c r="I420">
        <v>240</v>
      </c>
      <c r="J420" t="s">
        <v>824</v>
      </c>
    </row>
    <row r="421" spans="1:10" x14ac:dyDescent="0.25">
      <c r="A421">
        <v>68938272</v>
      </c>
      <c r="B421" t="s">
        <v>309</v>
      </c>
      <c r="C421" t="s">
        <v>65</v>
      </c>
      <c r="D421" t="s">
        <v>72</v>
      </c>
      <c r="E421">
        <v>5</v>
      </c>
      <c r="F421">
        <v>18</v>
      </c>
      <c r="G421">
        <v>3.6</v>
      </c>
      <c r="H421">
        <v>3.5999999999999999E-3</v>
      </c>
      <c r="I421">
        <v>240</v>
      </c>
      <c r="J421" t="s">
        <v>824</v>
      </c>
    </row>
    <row r="422" spans="1:10" x14ac:dyDescent="0.25">
      <c r="A422">
        <v>64327161</v>
      </c>
      <c r="B422" t="s">
        <v>156</v>
      </c>
      <c r="C422" t="s">
        <v>64</v>
      </c>
      <c r="D422" t="s">
        <v>64</v>
      </c>
      <c r="E422">
        <v>25</v>
      </c>
      <c r="F422">
        <v>39</v>
      </c>
      <c r="G422">
        <v>1.56</v>
      </c>
      <c r="H422">
        <v>1.56E-3</v>
      </c>
      <c r="I422">
        <v>240</v>
      </c>
      <c r="J422" t="s">
        <v>825</v>
      </c>
    </row>
    <row r="423" spans="1:10" x14ac:dyDescent="0.25">
      <c r="A423">
        <v>64327184</v>
      </c>
      <c r="B423" t="s">
        <v>253</v>
      </c>
      <c r="C423" t="s">
        <v>64</v>
      </c>
      <c r="D423" t="s">
        <v>64</v>
      </c>
      <c r="E423">
        <v>125</v>
      </c>
      <c r="F423">
        <v>156</v>
      </c>
      <c r="G423">
        <v>1.248</v>
      </c>
      <c r="H423">
        <v>1.248E-3</v>
      </c>
      <c r="I423">
        <v>240</v>
      </c>
      <c r="J423" t="s">
        <v>825</v>
      </c>
    </row>
    <row r="424" spans="1:10" x14ac:dyDescent="0.25">
      <c r="A424">
        <v>64376316</v>
      </c>
      <c r="B424" t="s">
        <v>125</v>
      </c>
      <c r="C424" t="s">
        <v>64</v>
      </c>
      <c r="D424" t="s">
        <v>64</v>
      </c>
      <c r="E424">
        <v>200</v>
      </c>
      <c r="F424">
        <v>309</v>
      </c>
      <c r="G424">
        <v>1.5449999999999999</v>
      </c>
      <c r="H424">
        <v>1.5449999999999999E-3</v>
      </c>
      <c r="I424">
        <v>240</v>
      </c>
      <c r="J424" t="s">
        <v>825</v>
      </c>
    </row>
    <row r="425" spans="1:10" x14ac:dyDescent="0.25">
      <c r="A425">
        <v>64325624</v>
      </c>
      <c r="B425" t="s">
        <v>293</v>
      </c>
      <c r="C425" t="s">
        <v>77</v>
      </c>
      <c r="D425" t="s">
        <v>77</v>
      </c>
      <c r="E425">
        <v>50</v>
      </c>
      <c r="F425">
        <v>101</v>
      </c>
      <c r="G425">
        <v>2.02</v>
      </c>
      <c r="H425">
        <v>2.0200000000000001E-3</v>
      </c>
      <c r="I425">
        <v>200</v>
      </c>
      <c r="J425" t="s">
        <v>825</v>
      </c>
    </row>
    <row r="426" spans="1:10" x14ac:dyDescent="0.25">
      <c r="A426">
        <v>64325625</v>
      </c>
      <c r="B426" t="s">
        <v>280</v>
      </c>
      <c r="C426" t="s">
        <v>77</v>
      </c>
      <c r="D426" t="s">
        <v>77</v>
      </c>
      <c r="E426">
        <v>50</v>
      </c>
      <c r="F426">
        <v>101</v>
      </c>
      <c r="G426">
        <v>2.02</v>
      </c>
      <c r="H426">
        <v>2.0200000000000001E-3</v>
      </c>
      <c r="I426">
        <v>200</v>
      </c>
      <c r="J426" t="s">
        <v>825</v>
      </c>
    </row>
    <row r="427" spans="1:10" x14ac:dyDescent="0.25">
      <c r="A427">
        <v>64326407</v>
      </c>
      <c r="B427" t="s">
        <v>392</v>
      </c>
      <c r="C427" t="s">
        <v>77</v>
      </c>
      <c r="D427" t="s">
        <v>77</v>
      </c>
      <c r="E427">
        <v>50</v>
      </c>
      <c r="F427">
        <v>101</v>
      </c>
      <c r="G427">
        <v>2.02</v>
      </c>
      <c r="H427">
        <v>2.0200000000000001E-3</v>
      </c>
      <c r="I427">
        <v>200</v>
      </c>
      <c r="J427" t="s">
        <v>825</v>
      </c>
    </row>
    <row r="428" spans="1:10" x14ac:dyDescent="0.25">
      <c r="A428">
        <v>64388736</v>
      </c>
      <c r="B428" t="s">
        <v>616</v>
      </c>
      <c r="C428" t="s">
        <v>77</v>
      </c>
      <c r="D428" t="s">
        <v>77</v>
      </c>
      <c r="E428">
        <v>50</v>
      </c>
      <c r="F428">
        <v>101</v>
      </c>
      <c r="G428">
        <v>2.02</v>
      </c>
      <c r="H428">
        <v>2.0200000000000001E-3</v>
      </c>
      <c r="I428">
        <v>200</v>
      </c>
      <c r="J428" t="s">
        <v>825</v>
      </c>
    </row>
    <row r="429" spans="1:10" x14ac:dyDescent="0.25">
      <c r="A429">
        <v>64325600</v>
      </c>
      <c r="B429" t="s">
        <v>379</v>
      </c>
      <c r="C429" t="s">
        <v>81</v>
      </c>
      <c r="D429" t="s">
        <v>81</v>
      </c>
      <c r="E429">
        <v>100</v>
      </c>
      <c r="F429">
        <v>217</v>
      </c>
      <c r="G429">
        <v>2.17</v>
      </c>
      <c r="H429">
        <v>2.1700000000000001E-3</v>
      </c>
      <c r="I429">
        <v>189</v>
      </c>
      <c r="J429" t="s">
        <v>825</v>
      </c>
    </row>
    <row r="430" spans="1:10" x14ac:dyDescent="0.25">
      <c r="A430">
        <v>64325608</v>
      </c>
      <c r="B430" t="s">
        <v>595</v>
      </c>
      <c r="C430" t="s">
        <v>81</v>
      </c>
      <c r="D430" t="s">
        <v>81</v>
      </c>
      <c r="E430">
        <v>100</v>
      </c>
      <c r="F430">
        <v>217</v>
      </c>
      <c r="G430">
        <v>2.17</v>
      </c>
      <c r="H430">
        <v>2.1700000000000001E-3</v>
      </c>
      <c r="I430">
        <v>189</v>
      </c>
      <c r="J430" t="s">
        <v>825</v>
      </c>
    </row>
    <row r="431" spans="1:10" x14ac:dyDescent="0.25">
      <c r="A431">
        <v>64325622</v>
      </c>
      <c r="B431" t="s">
        <v>411</v>
      </c>
      <c r="C431" t="s">
        <v>81</v>
      </c>
      <c r="D431" t="s">
        <v>81</v>
      </c>
      <c r="E431">
        <v>100</v>
      </c>
      <c r="F431">
        <v>217</v>
      </c>
      <c r="G431">
        <v>2.17</v>
      </c>
      <c r="H431">
        <v>2.1700000000000001E-3</v>
      </c>
      <c r="I431">
        <v>189</v>
      </c>
      <c r="J431" t="s">
        <v>825</v>
      </c>
    </row>
    <row r="432" spans="1:10" x14ac:dyDescent="0.25">
      <c r="A432">
        <v>64957257</v>
      </c>
      <c r="B432" t="s">
        <v>553</v>
      </c>
      <c r="C432" t="s">
        <v>81</v>
      </c>
      <c r="D432" t="s">
        <v>81</v>
      </c>
      <c r="E432">
        <v>125</v>
      </c>
      <c r="F432">
        <v>311</v>
      </c>
      <c r="G432">
        <v>2.488</v>
      </c>
      <c r="H432">
        <v>2.4880000000000002E-3</v>
      </c>
      <c r="I432">
        <v>180</v>
      </c>
      <c r="J432" t="s">
        <v>825</v>
      </c>
    </row>
    <row r="433" spans="1:10" x14ac:dyDescent="0.25">
      <c r="A433">
        <v>64960652</v>
      </c>
      <c r="B433" t="s">
        <v>563</v>
      </c>
      <c r="C433" t="s">
        <v>81</v>
      </c>
      <c r="D433" t="s">
        <v>81</v>
      </c>
      <c r="E433">
        <v>125</v>
      </c>
      <c r="F433">
        <v>311</v>
      </c>
      <c r="G433">
        <v>2.488</v>
      </c>
      <c r="H433">
        <v>2.4880000000000002E-3</v>
      </c>
      <c r="I433">
        <v>180</v>
      </c>
      <c r="J433" t="s">
        <v>825</v>
      </c>
    </row>
    <row r="434" spans="1:10" x14ac:dyDescent="0.25">
      <c r="A434">
        <v>64324874</v>
      </c>
      <c r="B434" t="s">
        <v>134</v>
      </c>
      <c r="C434" t="s">
        <v>58</v>
      </c>
      <c r="D434" t="s">
        <v>58</v>
      </c>
      <c r="E434">
        <v>125</v>
      </c>
      <c r="F434">
        <v>414</v>
      </c>
      <c r="G434">
        <v>3.3119999999999998</v>
      </c>
      <c r="H434">
        <v>3.3119999999999998E-3</v>
      </c>
      <c r="I434">
        <v>187</v>
      </c>
      <c r="J434" t="s">
        <v>825</v>
      </c>
    </row>
    <row r="435" spans="1:10" x14ac:dyDescent="0.25">
      <c r="A435">
        <v>64324876</v>
      </c>
      <c r="B435" t="s">
        <v>190</v>
      </c>
      <c r="C435" t="s">
        <v>58</v>
      </c>
      <c r="D435" t="s">
        <v>58</v>
      </c>
      <c r="E435">
        <v>125</v>
      </c>
      <c r="F435">
        <v>414</v>
      </c>
      <c r="G435">
        <v>3.3119999999999998</v>
      </c>
      <c r="H435">
        <v>3.3119999999999998E-3</v>
      </c>
      <c r="I435">
        <v>187</v>
      </c>
      <c r="J435" t="s">
        <v>825</v>
      </c>
    </row>
    <row r="436" spans="1:10" x14ac:dyDescent="0.25">
      <c r="A436">
        <v>64325372</v>
      </c>
      <c r="B436" t="s">
        <v>168</v>
      </c>
      <c r="C436" t="s">
        <v>58</v>
      </c>
      <c r="D436" t="s">
        <v>58</v>
      </c>
      <c r="E436">
        <v>125</v>
      </c>
      <c r="F436">
        <v>414</v>
      </c>
      <c r="G436">
        <v>3.3119999999999998</v>
      </c>
      <c r="H436">
        <v>3.3119999999999998E-3</v>
      </c>
      <c r="I436">
        <v>187</v>
      </c>
      <c r="J436" t="s">
        <v>825</v>
      </c>
    </row>
    <row r="437" spans="1:10" x14ac:dyDescent="0.25">
      <c r="A437">
        <v>64325486</v>
      </c>
      <c r="B437" t="s">
        <v>178</v>
      </c>
      <c r="C437" t="s">
        <v>58</v>
      </c>
      <c r="D437" t="s">
        <v>58</v>
      </c>
      <c r="E437">
        <v>125</v>
      </c>
      <c r="F437">
        <v>314</v>
      </c>
      <c r="G437">
        <v>2.512</v>
      </c>
      <c r="H437">
        <v>2.5119999999999999E-3</v>
      </c>
      <c r="I437">
        <v>187</v>
      </c>
      <c r="J437" t="s">
        <v>825</v>
      </c>
    </row>
    <row r="438" spans="1:10" x14ac:dyDescent="0.25">
      <c r="A438">
        <v>64325487</v>
      </c>
      <c r="B438" t="s">
        <v>371</v>
      </c>
      <c r="C438" t="s">
        <v>58</v>
      </c>
      <c r="D438" t="s">
        <v>58</v>
      </c>
      <c r="E438">
        <v>125</v>
      </c>
      <c r="F438">
        <v>314</v>
      </c>
      <c r="G438">
        <v>2.512</v>
      </c>
      <c r="H438">
        <v>2.5119999999999999E-3</v>
      </c>
      <c r="I438">
        <v>187</v>
      </c>
      <c r="J438" t="s">
        <v>825</v>
      </c>
    </row>
    <row r="439" spans="1:10" x14ac:dyDescent="0.25">
      <c r="A439">
        <v>64325488</v>
      </c>
      <c r="B439" t="s">
        <v>314</v>
      </c>
      <c r="C439" t="s">
        <v>58</v>
      </c>
      <c r="D439" t="s">
        <v>58</v>
      </c>
      <c r="E439">
        <v>125</v>
      </c>
      <c r="F439">
        <v>314</v>
      </c>
      <c r="G439">
        <v>2.512</v>
      </c>
      <c r="H439">
        <v>2.5119999999999999E-3</v>
      </c>
      <c r="I439">
        <v>187</v>
      </c>
      <c r="J439" t="s">
        <v>825</v>
      </c>
    </row>
    <row r="440" spans="1:10" x14ac:dyDescent="0.25">
      <c r="A440">
        <v>64325492</v>
      </c>
      <c r="B440" t="s">
        <v>271</v>
      </c>
      <c r="C440" t="s">
        <v>58</v>
      </c>
      <c r="D440" t="s">
        <v>58</v>
      </c>
      <c r="E440">
        <v>125</v>
      </c>
      <c r="F440">
        <v>314</v>
      </c>
      <c r="G440">
        <v>2.512</v>
      </c>
      <c r="H440">
        <v>2.5119999999999999E-3</v>
      </c>
      <c r="I440">
        <v>187</v>
      </c>
      <c r="J440" t="s">
        <v>825</v>
      </c>
    </row>
    <row r="441" spans="1:10" x14ac:dyDescent="0.25">
      <c r="A441">
        <v>64325509</v>
      </c>
      <c r="B441" t="s">
        <v>222</v>
      </c>
      <c r="C441" t="s">
        <v>58</v>
      </c>
      <c r="D441" t="s">
        <v>58</v>
      </c>
      <c r="E441">
        <v>125</v>
      </c>
      <c r="F441">
        <v>314</v>
      </c>
      <c r="G441">
        <v>2.512</v>
      </c>
      <c r="H441">
        <v>2.5119999999999999E-3</v>
      </c>
      <c r="I441">
        <v>187</v>
      </c>
      <c r="J441" t="s">
        <v>825</v>
      </c>
    </row>
    <row r="442" spans="1:10" x14ac:dyDescent="0.25">
      <c r="A442">
        <v>64325510</v>
      </c>
      <c r="B442" t="s">
        <v>591</v>
      </c>
      <c r="C442" t="s">
        <v>58</v>
      </c>
      <c r="D442" t="s">
        <v>58</v>
      </c>
      <c r="E442">
        <v>125</v>
      </c>
      <c r="F442">
        <v>414</v>
      </c>
      <c r="G442">
        <v>3.3119999999999998</v>
      </c>
      <c r="H442">
        <v>3.3119999999999998E-3</v>
      </c>
      <c r="I442">
        <v>187</v>
      </c>
      <c r="J442" t="s">
        <v>825</v>
      </c>
    </row>
    <row r="443" spans="1:10" x14ac:dyDescent="0.25">
      <c r="A443">
        <v>64325512</v>
      </c>
      <c r="B443" t="s">
        <v>163</v>
      </c>
      <c r="C443" t="s">
        <v>58</v>
      </c>
      <c r="D443" t="s">
        <v>58</v>
      </c>
      <c r="E443">
        <v>125</v>
      </c>
      <c r="F443">
        <v>414</v>
      </c>
      <c r="G443">
        <v>3.3119999999999998</v>
      </c>
      <c r="H443">
        <v>3.3119999999999998E-3</v>
      </c>
      <c r="I443">
        <v>187</v>
      </c>
      <c r="J443" t="s">
        <v>825</v>
      </c>
    </row>
    <row r="444" spans="1:10" x14ac:dyDescent="0.25">
      <c r="A444">
        <v>64325513</v>
      </c>
      <c r="B444" t="s">
        <v>239</v>
      </c>
      <c r="C444" t="s">
        <v>58</v>
      </c>
      <c r="D444" t="s">
        <v>58</v>
      </c>
      <c r="E444">
        <v>125</v>
      </c>
      <c r="F444">
        <v>414</v>
      </c>
      <c r="G444">
        <v>3.3119999999999998</v>
      </c>
      <c r="H444">
        <v>3.3119999999999998E-3</v>
      </c>
      <c r="I444">
        <v>187</v>
      </c>
      <c r="J444" t="s">
        <v>825</v>
      </c>
    </row>
    <row r="445" spans="1:10" x14ac:dyDescent="0.25">
      <c r="A445">
        <v>64325518</v>
      </c>
      <c r="B445" t="s">
        <v>224</v>
      </c>
      <c r="C445" t="s">
        <v>58</v>
      </c>
      <c r="D445" t="s">
        <v>58</v>
      </c>
      <c r="E445">
        <v>125</v>
      </c>
      <c r="F445">
        <v>414</v>
      </c>
      <c r="G445">
        <v>3.3119999999999998</v>
      </c>
      <c r="H445">
        <v>3.3119999999999998E-3</v>
      </c>
      <c r="I445">
        <v>187</v>
      </c>
      <c r="J445" t="s">
        <v>825</v>
      </c>
    </row>
    <row r="446" spans="1:10" x14ac:dyDescent="0.25">
      <c r="A446">
        <v>64325523</v>
      </c>
      <c r="B446" t="s">
        <v>592</v>
      </c>
      <c r="C446" t="s">
        <v>58</v>
      </c>
      <c r="D446" t="s">
        <v>58</v>
      </c>
      <c r="E446">
        <v>125</v>
      </c>
      <c r="F446">
        <v>414</v>
      </c>
      <c r="G446">
        <v>3.3119999999999998</v>
      </c>
      <c r="H446">
        <v>3.3119999999999998E-3</v>
      </c>
      <c r="I446">
        <v>187</v>
      </c>
      <c r="J446" t="s">
        <v>825</v>
      </c>
    </row>
    <row r="447" spans="1:10" x14ac:dyDescent="0.25">
      <c r="A447">
        <v>64325563</v>
      </c>
      <c r="B447" t="s">
        <v>593</v>
      </c>
      <c r="C447" t="s">
        <v>58</v>
      </c>
      <c r="D447" t="s">
        <v>58</v>
      </c>
      <c r="E447">
        <v>125</v>
      </c>
      <c r="F447">
        <v>414</v>
      </c>
      <c r="G447">
        <v>3.3119999999999998</v>
      </c>
      <c r="H447">
        <v>3.3119999999999998E-3</v>
      </c>
      <c r="I447">
        <v>187</v>
      </c>
      <c r="J447" t="s">
        <v>825</v>
      </c>
    </row>
    <row r="448" spans="1:10" x14ac:dyDescent="0.25">
      <c r="A448">
        <v>64325568</v>
      </c>
      <c r="B448" t="s">
        <v>594</v>
      </c>
      <c r="C448" t="s">
        <v>58</v>
      </c>
      <c r="D448" t="s">
        <v>58</v>
      </c>
      <c r="E448">
        <v>125</v>
      </c>
      <c r="F448">
        <v>414</v>
      </c>
      <c r="G448">
        <v>3.3119999999999998</v>
      </c>
      <c r="H448">
        <v>3.3119999999999998E-3</v>
      </c>
      <c r="I448">
        <v>187</v>
      </c>
      <c r="J448" t="s">
        <v>825</v>
      </c>
    </row>
    <row r="449" spans="1:10" x14ac:dyDescent="0.25">
      <c r="A449">
        <v>64325572</v>
      </c>
      <c r="B449" t="s">
        <v>151</v>
      </c>
      <c r="C449" t="s">
        <v>58</v>
      </c>
      <c r="D449" t="s">
        <v>58</v>
      </c>
      <c r="E449">
        <v>125</v>
      </c>
      <c r="F449">
        <v>314</v>
      </c>
      <c r="G449">
        <v>2.512</v>
      </c>
      <c r="H449">
        <v>2.5119999999999999E-3</v>
      </c>
      <c r="I449">
        <v>187</v>
      </c>
      <c r="J449" t="s">
        <v>825</v>
      </c>
    </row>
    <row r="450" spans="1:10" x14ac:dyDescent="0.25">
      <c r="A450">
        <v>64326313</v>
      </c>
      <c r="B450" t="s">
        <v>596</v>
      </c>
      <c r="C450" t="s">
        <v>58</v>
      </c>
      <c r="D450" t="s">
        <v>58</v>
      </c>
      <c r="E450">
        <v>125</v>
      </c>
      <c r="F450">
        <v>414</v>
      </c>
      <c r="G450">
        <v>3.3119999999999998</v>
      </c>
      <c r="H450">
        <v>3.3119999999999998E-3</v>
      </c>
      <c r="I450">
        <v>187</v>
      </c>
      <c r="J450" t="s">
        <v>825</v>
      </c>
    </row>
    <row r="451" spans="1:10" x14ac:dyDescent="0.25">
      <c r="A451">
        <v>64326314</v>
      </c>
      <c r="B451" t="s">
        <v>321</v>
      </c>
      <c r="C451" t="s">
        <v>58</v>
      </c>
      <c r="D451" t="s">
        <v>58</v>
      </c>
      <c r="E451">
        <v>125</v>
      </c>
      <c r="F451">
        <v>414</v>
      </c>
      <c r="G451">
        <v>3.3119999999999998</v>
      </c>
      <c r="H451">
        <v>3.3119999999999998E-3</v>
      </c>
      <c r="I451">
        <v>187</v>
      </c>
      <c r="J451" t="s">
        <v>825</v>
      </c>
    </row>
    <row r="452" spans="1:10" x14ac:dyDescent="0.25">
      <c r="A452">
        <v>64388734</v>
      </c>
      <c r="B452" t="s">
        <v>282</v>
      </c>
      <c r="C452" t="s">
        <v>58</v>
      </c>
      <c r="D452" t="s">
        <v>58</v>
      </c>
      <c r="E452">
        <v>125</v>
      </c>
      <c r="F452">
        <v>414</v>
      </c>
      <c r="G452">
        <v>3.3119999999999998</v>
      </c>
      <c r="H452">
        <v>3.3119999999999998E-3</v>
      </c>
      <c r="I452">
        <v>187</v>
      </c>
      <c r="J452" t="s">
        <v>825</v>
      </c>
    </row>
    <row r="453" spans="1:10" x14ac:dyDescent="0.25">
      <c r="A453">
        <v>64388735</v>
      </c>
      <c r="B453" t="s">
        <v>275</v>
      </c>
      <c r="C453" t="s">
        <v>58</v>
      </c>
      <c r="D453" t="s">
        <v>58</v>
      </c>
      <c r="E453">
        <v>125</v>
      </c>
      <c r="F453">
        <v>313</v>
      </c>
      <c r="G453">
        <v>2.504</v>
      </c>
      <c r="H453">
        <v>2.5040000000000001E-3</v>
      </c>
      <c r="I453">
        <v>187</v>
      </c>
      <c r="J453" t="s">
        <v>825</v>
      </c>
    </row>
    <row r="454" spans="1:10" x14ac:dyDescent="0.25">
      <c r="A454">
        <v>64955558</v>
      </c>
      <c r="B454" t="s">
        <v>594</v>
      </c>
      <c r="C454" t="s">
        <v>58</v>
      </c>
      <c r="D454" t="s">
        <v>58</v>
      </c>
      <c r="E454">
        <v>125</v>
      </c>
      <c r="F454">
        <v>414</v>
      </c>
      <c r="G454">
        <v>3.3119999999999998</v>
      </c>
      <c r="H454">
        <v>3.3119999999999998E-3</v>
      </c>
      <c r="I454">
        <v>165</v>
      </c>
      <c r="J454" t="s">
        <v>825</v>
      </c>
    </row>
    <row r="455" spans="1:10" x14ac:dyDescent="0.25">
      <c r="A455">
        <v>64955559</v>
      </c>
      <c r="B455" t="s">
        <v>649</v>
      </c>
      <c r="C455" t="s">
        <v>58</v>
      </c>
      <c r="D455" t="s">
        <v>58</v>
      </c>
      <c r="E455">
        <v>125</v>
      </c>
      <c r="F455">
        <v>414</v>
      </c>
      <c r="G455">
        <v>3.3119999999999998</v>
      </c>
      <c r="H455">
        <v>3.3119999999999998E-3</v>
      </c>
      <c r="I455">
        <v>165</v>
      </c>
      <c r="J455" t="s">
        <v>825</v>
      </c>
    </row>
    <row r="456" spans="1:10" x14ac:dyDescent="0.25">
      <c r="A456">
        <v>64955561</v>
      </c>
      <c r="B456" t="s">
        <v>282</v>
      </c>
      <c r="C456" t="s">
        <v>58</v>
      </c>
      <c r="D456" t="s">
        <v>58</v>
      </c>
      <c r="E456">
        <v>125</v>
      </c>
      <c r="F456">
        <v>414</v>
      </c>
      <c r="G456">
        <v>3.3119999999999998</v>
      </c>
      <c r="H456">
        <v>3.3119999999999998E-3</v>
      </c>
      <c r="I456">
        <v>165</v>
      </c>
      <c r="J456" t="s">
        <v>825</v>
      </c>
    </row>
    <row r="457" spans="1:10" x14ac:dyDescent="0.25">
      <c r="A457">
        <v>64955741</v>
      </c>
      <c r="B457" t="s">
        <v>357</v>
      </c>
      <c r="C457" t="s">
        <v>58</v>
      </c>
      <c r="D457" t="s">
        <v>58</v>
      </c>
      <c r="E457">
        <v>125</v>
      </c>
      <c r="F457">
        <v>414</v>
      </c>
      <c r="G457">
        <v>3.3119999999999998</v>
      </c>
      <c r="H457">
        <v>3.3119999999999998E-3</v>
      </c>
      <c r="I457">
        <v>165</v>
      </c>
      <c r="J457" t="s">
        <v>825</v>
      </c>
    </row>
    <row r="458" spans="1:10" x14ac:dyDescent="0.25">
      <c r="A458">
        <v>64955743</v>
      </c>
      <c r="B458" t="s">
        <v>321</v>
      </c>
      <c r="C458" t="s">
        <v>58</v>
      </c>
      <c r="D458" t="s">
        <v>58</v>
      </c>
      <c r="E458">
        <v>125</v>
      </c>
      <c r="F458">
        <v>414</v>
      </c>
      <c r="G458">
        <v>3.3119999999999998</v>
      </c>
      <c r="H458">
        <v>3.3119999999999998E-3</v>
      </c>
      <c r="I458">
        <v>165</v>
      </c>
      <c r="J458" t="s">
        <v>825</v>
      </c>
    </row>
    <row r="459" spans="1:10" x14ac:dyDescent="0.25">
      <c r="A459">
        <v>64958122</v>
      </c>
      <c r="B459" t="s">
        <v>168</v>
      </c>
      <c r="C459" t="s">
        <v>58</v>
      </c>
      <c r="D459" t="s">
        <v>58</v>
      </c>
      <c r="E459">
        <v>125</v>
      </c>
      <c r="F459">
        <v>414</v>
      </c>
      <c r="G459">
        <v>3.3119999999999998</v>
      </c>
      <c r="H459">
        <v>3.3119999999999998E-3</v>
      </c>
      <c r="I459">
        <v>165</v>
      </c>
      <c r="J459" t="s">
        <v>825</v>
      </c>
    </row>
    <row r="460" spans="1:10" x14ac:dyDescent="0.25">
      <c r="A460">
        <v>64958123</v>
      </c>
      <c r="B460" t="s">
        <v>157</v>
      </c>
      <c r="C460" t="s">
        <v>58</v>
      </c>
      <c r="D460" t="s">
        <v>58</v>
      </c>
      <c r="E460">
        <v>125</v>
      </c>
      <c r="F460">
        <v>414</v>
      </c>
      <c r="G460">
        <v>3.3119999999999998</v>
      </c>
      <c r="H460">
        <v>3.3119999999999998E-3</v>
      </c>
      <c r="I460">
        <v>165</v>
      </c>
      <c r="J460" t="s">
        <v>825</v>
      </c>
    </row>
    <row r="461" spans="1:10" x14ac:dyDescent="0.25">
      <c r="A461">
        <v>64958124</v>
      </c>
      <c r="B461" t="s">
        <v>239</v>
      </c>
      <c r="C461" t="s">
        <v>58</v>
      </c>
      <c r="D461" t="s">
        <v>58</v>
      </c>
      <c r="E461">
        <v>125</v>
      </c>
      <c r="F461">
        <v>414</v>
      </c>
      <c r="G461">
        <v>3.3119999999999998</v>
      </c>
      <c r="H461">
        <v>3.3119999999999998E-3</v>
      </c>
      <c r="I461">
        <v>165</v>
      </c>
      <c r="J461" t="s">
        <v>825</v>
      </c>
    </row>
    <row r="462" spans="1:10" x14ac:dyDescent="0.25">
      <c r="A462">
        <v>64958125</v>
      </c>
      <c r="B462" t="s">
        <v>190</v>
      </c>
      <c r="C462" t="s">
        <v>58</v>
      </c>
      <c r="D462" t="s">
        <v>58</v>
      </c>
      <c r="E462">
        <v>125</v>
      </c>
      <c r="F462">
        <v>414</v>
      </c>
      <c r="G462">
        <v>3.3119999999999998</v>
      </c>
      <c r="H462">
        <v>3.3119999999999998E-3</v>
      </c>
      <c r="I462">
        <v>165</v>
      </c>
      <c r="J462" t="s">
        <v>825</v>
      </c>
    </row>
    <row r="463" spans="1:10" x14ac:dyDescent="0.25">
      <c r="A463">
        <v>64958126</v>
      </c>
      <c r="B463" t="s">
        <v>224</v>
      </c>
      <c r="C463" t="s">
        <v>58</v>
      </c>
      <c r="D463" t="s">
        <v>58</v>
      </c>
      <c r="E463">
        <v>125</v>
      </c>
      <c r="F463">
        <v>414</v>
      </c>
      <c r="G463">
        <v>3.3119999999999998</v>
      </c>
      <c r="H463">
        <v>3.3119999999999998E-3</v>
      </c>
      <c r="I463">
        <v>165</v>
      </c>
      <c r="J463" t="s">
        <v>825</v>
      </c>
    </row>
    <row r="464" spans="1:10" x14ac:dyDescent="0.25">
      <c r="A464">
        <v>64958127</v>
      </c>
      <c r="B464" t="s">
        <v>163</v>
      </c>
      <c r="C464" t="s">
        <v>58</v>
      </c>
      <c r="D464" t="s">
        <v>58</v>
      </c>
      <c r="E464">
        <v>125</v>
      </c>
      <c r="F464">
        <v>414</v>
      </c>
      <c r="G464">
        <v>3.3119999999999998</v>
      </c>
      <c r="H464">
        <v>3.3119999999999998E-3</v>
      </c>
      <c r="I464">
        <v>165</v>
      </c>
      <c r="J464" t="s">
        <v>825</v>
      </c>
    </row>
    <row r="465" spans="1:10" x14ac:dyDescent="0.25">
      <c r="A465">
        <v>64958128</v>
      </c>
      <c r="B465" t="s">
        <v>134</v>
      </c>
      <c r="C465" t="s">
        <v>58</v>
      </c>
      <c r="D465" t="s">
        <v>58</v>
      </c>
      <c r="E465">
        <v>125</v>
      </c>
      <c r="F465">
        <v>414</v>
      </c>
      <c r="G465">
        <v>3.3119999999999998</v>
      </c>
      <c r="H465">
        <v>3.3119999999999998E-3</v>
      </c>
      <c r="I465">
        <v>165</v>
      </c>
      <c r="J465" t="s">
        <v>825</v>
      </c>
    </row>
    <row r="466" spans="1:10" x14ac:dyDescent="0.25">
      <c r="A466">
        <v>64958129</v>
      </c>
      <c r="B466" t="s">
        <v>141</v>
      </c>
      <c r="C466" t="s">
        <v>58</v>
      </c>
      <c r="D466" t="s">
        <v>58</v>
      </c>
      <c r="E466">
        <v>125</v>
      </c>
      <c r="F466">
        <v>414</v>
      </c>
      <c r="G466">
        <v>3.3119999999999998</v>
      </c>
      <c r="H466">
        <v>3.3119999999999998E-3</v>
      </c>
      <c r="I466">
        <v>165</v>
      </c>
      <c r="J466" t="s">
        <v>825</v>
      </c>
    </row>
    <row r="467" spans="1:10" x14ac:dyDescent="0.25">
      <c r="A467">
        <v>64976837</v>
      </c>
      <c r="B467" t="s">
        <v>275</v>
      </c>
      <c r="C467" t="s">
        <v>58</v>
      </c>
      <c r="D467" t="s">
        <v>58</v>
      </c>
      <c r="E467">
        <v>125</v>
      </c>
      <c r="F467">
        <v>313</v>
      </c>
      <c r="G467">
        <v>2.504</v>
      </c>
      <c r="H467">
        <v>2.5040000000000001E-3</v>
      </c>
      <c r="I467">
        <v>165</v>
      </c>
      <c r="J467" t="s">
        <v>825</v>
      </c>
    </row>
    <row r="468" spans="1:10" x14ac:dyDescent="0.25">
      <c r="A468">
        <v>64976846</v>
      </c>
      <c r="B468" t="s">
        <v>271</v>
      </c>
      <c r="C468" t="s">
        <v>58</v>
      </c>
      <c r="D468" t="s">
        <v>58</v>
      </c>
      <c r="E468">
        <v>125</v>
      </c>
      <c r="F468">
        <v>313</v>
      </c>
      <c r="G468">
        <v>2.504</v>
      </c>
      <c r="H468">
        <v>2.5040000000000001E-3</v>
      </c>
      <c r="I468">
        <v>165</v>
      </c>
      <c r="J468" t="s">
        <v>825</v>
      </c>
    </row>
    <row r="469" spans="1:10" x14ac:dyDescent="0.25">
      <c r="A469">
        <v>64976847</v>
      </c>
      <c r="B469" t="s">
        <v>151</v>
      </c>
      <c r="C469" t="s">
        <v>58</v>
      </c>
      <c r="D469" t="s">
        <v>58</v>
      </c>
      <c r="E469">
        <v>125</v>
      </c>
      <c r="F469">
        <v>313</v>
      </c>
      <c r="G469">
        <v>2.504</v>
      </c>
      <c r="H469">
        <v>2.5040000000000001E-3</v>
      </c>
      <c r="I469">
        <v>165</v>
      </c>
      <c r="J469" t="s">
        <v>825</v>
      </c>
    </row>
    <row r="470" spans="1:10" x14ac:dyDescent="0.25">
      <c r="A470">
        <v>64976848</v>
      </c>
      <c r="B470" t="s">
        <v>222</v>
      </c>
      <c r="C470" t="s">
        <v>58</v>
      </c>
      <c r="D470" t="s">
        <v>58</v>
      </c>
      <c r="E470">
        <v>125</v>
      </c>
      <c r="F470">
        <v>313</v>
      </c>
      <c r="G470">
        <v>2.504</v>
      </c>
      <c r="H470">
        <v>2.5040000000000001E-3</v>
      </c>
      <c r="I470">
        <v>165</v>
      </c>
      <c r="J470" t="s">
        <v>825</v>
      </c>
    </row>
    <row r="471" spans="1:10" x14ac:dyDescent="0.25">
      <c r="A471">
        <v>64976849</v>
      </c>
      <c r="B471" t="s">
        <v>371</v>
      </c>
      <c r="C471" t="s">
        <v>58</v>
      </c>
      <c r="D471" t="s">
        <v>58</v>
      </c>
      <c r="E471">
        <v>125</v>
      </c>
      <c r="F471">
        <v>313</v>
      </c>
      <c r="G471">
        <v>2.504</v>
      </c>
      <c r="H471">
        <v>2.5040000000000001E-3</v>
      </c>
      <c r="I471">
        <v>165</v>
      </c>
      <c r="J471" t="s">
        <v>825</v>
      </c>
    </row>
    <row r="472" spans="1:10" x14ac:dyDescent="0.25">
      <c r="A472">
        <v>64976850</v>
      </c>
      <c r="B472" t="s">
        <v>314</v>
      </c>
      <c r="C472" t="s">
        <v>58</v>
      </c>
      <c r="D472" t="s">
        <v>58</v>
      </c>
      <c r="E472">
        <v>125</v>
      </c>
      <c r="F472">
        <v>313</v>
      </c>
      <c r="G472">
        <v>2.504</v>
      </c>
      <c r="H472">
        <v>2.5040000000000001E-3</v>
      </c>
      <c r="I472">
        <v>165</v>
      </c>
      <c r="J472" t="s">
        <v>825</v>
      </c>
    </row>
    <row r="473" spans="1:10" x14ac:dyDescent="0.25">
      <c r="A473">
        <v>64976851</v>
      </c>
      <c r="B473" t="s">
        <v>178</v>
      </c>
      <c r="C473" t="s">
        <v>58</v>
      </c>
      <c r="D473" t="s">
        <v>58</v>
      </c>
      <c r="E473">
        <v>125</v>
      </c>
      <c r="F473">
        <v>313</v>
      </c>
      <c r="G473">
        <v>2.504</v>
      </c>
      <c r="H473">
        <v>2.5040000000000001E-3</v>
      </c>
      <c r="I473">
        <v>165</v>
      </c>
      <c r="J473" t="s">
        <v>825</v>
      </c>
    </row>
    <row r="474" spans="1:10" x14ac:dyDescent="0.25">
      <c r="A474">
        <v>64975613</v>
      </c>
      <c r="B474" t="s">
        <v>656</v>
      </c>
      <c r="C474" t="s">
        <v>82</v>
      </c>
      <c r="D474" t="s">
        <v>82</v>
      </c>
      <c r="E474">
        <v>125</v>
      </c>
      <c r="F474">
        <v>414</v>
      </c>
      <c r="G474">
        <v>3.3119999999999998</v>
      </c>
      <c r="H474">
        <v>3.3119999999999998E-3</v>
      </c>
      <c r="I474">
        <v>240</v>
      </c>
      <c r="J474" t="s">
        <v>824</v>
      </c>
    </row>
    <row r="475" spans="1:10" x14ac:dyDescent="0.25">
      <c r="A475">
        <v>64975614</v>
      </c>
      <c r="B475" t="s">
        <v>657</v>
      </c>
      <c r="C475" t="s">
        <v>82</v>
      </c>
      <c r="D475" t="s">
        <v>82</v>
      </c>
      <c r="E475">
        <v>125</v>
      </c>
      <c r="F475">
        <v>414</v>
      </c>
      <c r="G475">
        <v>3.3119999999999998</v>
      </c>
      <c r="H475">
        <v>3.3119999999999998E-3</v>
      </c>
      <c r="I475">
        <v>240</v>
      </c>
      <c r="J475" t="s">
        <v>824</v>
      </c>
    </row>
    <row r="476" spans="1:10" x14ac:dyDescent="0.25">
      <c r="A476">
        <v>64975616</v>
      </c>
      <c r="B476" t="s">
        <v>658</v>
      </c>
      <c r="C476" t="s">
        <v>82</v>
      </c>
      <c r="D476" t="s">
        <v>82</v>
      </c>
      <c r="E476">
        <v>125</v>
      </c>
      <c r="F476">
        <v>414</v>
      </c>
      <c r="G476">
        <v>3.3119999999999998</v>
      </c>
      <c r="H476">
        <v>3.3119999999999998E-3</v>
      </c>
      <c r="I476">
        <v>240</v>
      </c>
      <c r="J476" t="s">
        <v>824</v>
      </c>
    </row>
    <row r="477" spans="1:10" x14ac:dyDescent="0.25">
      <c r="A477">
        <v>64999042</v>
      </c>
      <c r="B477" t="s">
        <v>571</v>
      </c>
      <c r="C477" t="s">
        <v>82</v>
      </c>
      <c r="D477" t="s">
        <v>82</v>
      </c>
      <c r="E477">
        <v>125</v>
      </c>
      <c r="F477">
        <v>414</v>
      </c>
      <c r="G477">
        <v>3.3119999999999998</v>
      </c>
      <c r="H477">
        <v>3.3119999999999998E-3</v>
      </c>
      <c r="I477">
        <v>240</v>
      </c>
      <c r="J477" t="s">
        <v>824</v>
      </c>
    </row>
    <row r="478" spans="1:10" x14ac:dyDescent="0.25">
      <c r="A478">
        <v>64999073</v>
      </c>
      <c r="B478" t="s">
        <v>572</v>
      </c>
      <c r="C478" t="s">
        <v>82</v>
      </c>
      <c r="D478" t="s">
        <v>82</v>
      </c>
      <c r="E478">
        <v>125</v>
      </c>
      <c r="F478">
        <v>414</v>
      </c>
      <c r="G478">
        <v>3.3119999999999998</v>
      </c>
      <c r="H478">
        <v>3.3119999999999998E-3</v>
      </c>
      <c r="I478">
        <v>240</v>
      </c>
      <c r="J478" t="s">
        <v>824</v>
      </c>
    </row>
    <row r="479" spans="1:10" ht="16.5" customHeight="1" x14ac:dyDescent="0.25">
      <c r="A479">
        <v>64789261</v>
      </c>
      <c r="B479" t="s">
        <v>636</v>
      </c>
      <c r="C479" t="s">
        <v>63</v>
      </c>
      <c r="D479" t="s">
        <v>63</v>
      </c>
      <c r="E479">
        <v>125</v>
      </c>
      <c r="F479">
        <v>354</v>
      </c>
      <c r="G479">
        <v>2.8319999999999999</v>
      </c>
      <c r="H479">
        <v>2.8319999999999999E-3</v>
      </c>
      <c r="I479">
        <v>225</v>
      </c>
      <c r="J479" t="s">
        <v>825</v>
      </c>
    </row>
    <row r="480" spans="1:10" x14ac:dyDescent="0.25">
      <c r="A480" s="14">
        <v>69552657</v>
      </c>
      <c r="B480" s="14" t="s">
        <v>330</v>
      </c>
      <c r="C480" t="s">
        <v>69</v>
      </c>
      <c r="D480" t="s">
        <v>69</v>
      </c>
      <c r="E480">
        <v>500</v>
      </c>
      <c r="F480">
        <v>2661</v>
      </c>
      <c r="G480">
        <v>5.3220000000000001</v>
      </c>
      <c r="H480">
        <v>5.3220000000000003E-3</v>
      </c>
      <c r="I480">
        <v>108</v>
      </c>
      <c r="J480" t="s">
        <v>825</v>
      </c>
    </row>
    <row r="481" spans="1:10" x14ac:dyDescent="0.25">
      <c r="A481" s="14">
        <v>69792956</v>
      </c>
      <c r="B481" s="14" t="s">
        <v>346</v>
      </c>
      <c r="C481" t="s">
        <v>55</v>
      </c>
      <c r="D481" t="s">
        <v>55</v>
      </c>
      <c r="E481">
        <v>25</v>
      </c>
      <c r="F481">
        <v>213</v>
      </c>
      <c r="G481">
        <v>8.52</v>
      </c>
      <c r="H481">
        <v>8.5199999999999998E-3</v>
      </c>
      <c r="I481">
        <v>176</v>
      </c>
      <c r="J481" t="s">
        <v>824</v>
      </c>
    </row>
    <row r="482" spans="1:10" x14ac:dyDescent="0.25">
      <c r="A482" s="14">
        <v>69779478</v>
      </c>
      <c r="B482" s="14" t="s">
        <v>259</v>
      </c>
      <c r="C482" t="s">
        <v>70</v>
      </c>
      <c r="D482" t="s">
        <v>70</v>
      </c>
      <c r="E482">
        <v>500</v>
      </c>
      <c r="F482">
        <v>1171</v>
      </c>
      <c r="G482">
        <v>2.3420000000000001</v>
      </c>
      <c r="H482">
        <v>2.3419999999999999E-3</v>
      </c>
      <c r="I482">
        <v>184</v>
      </c>
      <c r="J482" t="s">
        <v>825</v>
      </c>
    </row>
    <row r="483" spans="1:10" x14ac:dyDescent="0.25">
      <c r="A483" s="14">
        <v>69979085</v>
      </c>
      <c r="B483" s="14" t="s">
        <v>452</v>
      </c>
      <c r="C483" t="s">
        <v>83</v>
      </c>
      <c r="D483" t="s">
        <v>72</v>
      </c>
      <c r="E483">
        <v>125</v>
      </c>
      <c r="F483">
        <v>473</v>
      </c>
      <c r="G483">
        <v>3.7839999999999998</v>
      </c>
      <c r="H483">
        <v>3.7839999999999996E-3</v>
      </c>
      <c r="I483">
        <v>240</v>
      </c>
      <c r="J483" t="s">
        <v>824</v>
      </c>
    </row>
    <row r="484" spans="1:10" x14ac:dyDescent="0.25">
      <c r="A484" s="14">
        <v>68881272</v>
      </c>
      <c r="B484" s="14" t="s">
        <v>433</v>
      </c>
      <c r="C484" t="s">
        <v>55</v>
      </c>
      <c r="D484" t="s">
        <v>55</v>
      </c>
      <c r="E484">
        <v>25</v>
      </c>
      <c r="F484">
        <v>213</v>
      </c>
      <c r="G484">
        <v>8.52</v>
      </c>
      <c r="H484">
        <v>8.5199999999999998E-3</v>
      </c>
      <c r="I484">
        <v>154</v>
      </c>
      <c r="J484" t="s">
        <v>824</v>
      </c>
    </row>
    <row r="485" spans="1:10" x14ac:dyDescent="0.25">
      <c r="A485" s="14">
        <v>64406941</v>
      </c>
      <c r="B485" s="14" t="s">
        <v>199</v>
      </c>
      <c r="C485" t="s">
        <v>66</v>
      </c>
      <c r="D485" t="s">
        <v>66</v>
      </c>
      <c r="E485">
        <v>250</v>
      </c>
      <c r="F485">
        <v>531</v>
      </c>
      <c r="G485">
        <v>2.1240000000000001</v>
      </c>
      <c r="H485">
        <v>2.124E-3</v>
      </c>
      <c r="I485">
        <v>224</v>
      </c>
      <c r="J485" t="s">
        <v>825</v>
      </c>
    </row>
    <row r="486" spans="1:10" x14ac:dyDescent="0.25">
      <c r="A486" s="14">
        <v>68729649</v>
      </c>
      <c r="B486" s="14" t="s">
        <v>388</v>
      </c>
      <c r="C486" t="s">
        <v>57</v>
      </c>
      <c r="D486" t="s">
        <v>57</v>
      </c>
      <c r="E486">
        <v>125</v>
      </c>
      <c r="F486">
        <v>444</v>
      </c>
      <c r="G486">
        <v>3.552</v>
      </c>
      <c r="H486">
        <v>3.552E-3</v>
      </c>
      <c r="I486">
        <v>255</v>
      </c>
      <c r="J486" t="s">
        <v>824</v>
      </c>
    </row>
    <row r="487" spans="1:10" x14ac:dyDescent="0.25">
      <c r="A487" s="14">
        <v>69740694</v>
      </c>
      <c r="B487" s="14" t="s">
        <v>397</v>
      </c>
      <c r="C487" t="s">
        <v>57</v>
      </c>
      <c r="D487" t="s">
        <v>57</v>
      </c>
      <c r="E487">
        <v>125</v>
      </c>
      <c r="F487">
        <v>444</v>
      </c>
      <c r="G487">
        <v>3.552</v>
      </c>
      <c r="H487">
        <v>3.552E-3</v>
      </c>
      <c r="I487">
        <v>255</v>
      </c>
      <c r="J487" t="s">
        <v>824</v>
      </c>
    </row>
    <row r="488" spans="1:10" x14ac:dyDescent="0.25">
      <c r="A488" s="14">
        <v>68890246</v>
      </c>
      <c r="B488" s="14" t="s">
        <v>420</v>
      </c>
      <c r="C488" t="s">
        <v>55</v>
      </c>
      <c r="D488" t="s">
        <v>55</v>
      </c>
      <c r="E488">
        <v>25</v>
      </c>
      <c r="F488">
        <v>213</v>
      </c>
      <c r="G488">
        <v>8.52</v>
      </c>
      <c r="H488">
        <v>8.5199999999999998E-3</v>
      </c>
      <c r="I488">
        <v>176</v>
      </c>
      <c r="J488" t="s">
        <v>824</v>
      </c>
    </row>
    <row r="489" spans="1:10" x14ac:dyDescent="0.25">
      <c r="A489" s="14">
        <v>69991277</v>
      </c>
      <c r="B489" s="14" t="s">
        <v>364</v>
      </c>
      <c r="C489" t="s">
        <v>80</v>
      </c>
      <c r="D489" t="s">
        <v>60</v>
      </c>
      <c r="E489">
        <v>50</v>
      </c>
      <c r="F489">
        <v>99</v>
      </c>
      <c r="G489">
        <v>1.98</v>
      </c>
      <c r="H489">
        <v>1.98E-3</v>
      </c>
      <c r="I489">
        <v>176</v>
      </c>
      <c r="J489" t="s">
        <v>825</v>
      </c>
    </row>
    <row r="490" spans="1:10" x14ac:dyDescent="0.25">
      <c r="A490" s="14">
        <v>64409312</v>
      </c>
      <c r="B490" s="14" t="s">
        <v>318</v>
      </c>
      <c r="C490" t="s">
        <v>68</v>
      </c>
      <c r="D490" t="s">
        <v>68</v>
      </c>
      <c r="E490">
        <v>25</v>
      </c>
      <c r="F490">
        <v>52</v>
      </c>
      <c r="G490">
        <v>2.08</v>
      </c>
      <c r="H490">
        <v>2.0800000000000003E-3</v>
      </c>
      <c r="I490">
        <v>135</v>
      </c>
      <c r="J490" t="s">
        <v>825</v>
      </c>
    </row>
    <row r="491" spans="1:10" x14ac:dyDescent="0.25">
      <c r="A491" s="14">
        <v>64409314</v>
      </c>
      <c r="B491" s="14" t="s">
        <v>328</v>
      </c>
      <c r="C491" t="s">
        <v>68</v>
      </c>
      <c r="D491" t="s">
        <v>68</v>
      </c>
      <c r="E491">
        <v>25</v>
      </c>
      <c r="F491">
        <v>52</v>
      </c>
      <c r="G491">
        <v>2.08</v>
      </c>
      <c r="H491">
        <v>2.0800000000000003E-3</v>
      </c>
      <c r="I491">
        <v>135</v>
      </c>
      <c r="J491" t="s">
        <v>825</v>
      </c>
    </row>
    <row r="492" spans="1:10" x14ac:dyDescent="0.25">
      <c r="A492" s="14">
        <v>68896056</v>
      </c>
      <c r="B492" s="14" t="s">
        <v>460</v>
      </c>
      <c r="C492" t="s">
        <v>55</v>
      </c>
      <c r="D492" t="s">
        <v>55</v>
      </c>
      <c r="E492">
        <v>25</v>
      </c>
      <c r="F492">
        <v>213</v>
      </c>
      <c r="G492">
        <v>8.52</v>
      </c>
      <c r="H492">
        <v>8.5199999999999998E-3</v>
      </c>
      <c r="I492">
        <v>176</v>
      </c>
      <c r="J492" t="s">
        <v>824</v>
      </c>
    </row>
    <row r="493" spans="1:10" x14ac:dyDescent="0.25">
      <c r="A493" s="14">
        <v>84135867</v>
      </c>
      <c r="B493" s="14" t="s">
        <v>441</v>
      </c>
      <c r="C493" t="s">
        <v>75</v>
      </c>
      <c r="D493" t="s">
        <v>75</v>
      </c>
      <c r="E493">
        <v>25</v>
      </c>
      <c r="F493">
        <v>227</v>
      </c>
      <c r="G493">
        <v>9.08</v>
      </c>
      <c r="H493">
        <v>9.0799999999999995E-3</v>
      </c>
      <c r="I493">
        <v>125</v>
      </c>
      <c r="J493" t="s">
        <v>824</v>
      </c>
    </row>
    <row r="494" spans="1:10" x14ac:dyDescent="0.25">
      <c r="A494" s="14">
        <v>84163646</v>
      </c>
      <c r="B494" s="14" t="s">
        <v>443</v>
      </c>
      <c r="C494" t="s">
        <v>75</v>
      </c>
      <c r="D494" t="s">
        <v>75</v>
      </c>
      <c r="E494">
        <v>1061</v>
      </c>
      <c r="F494">
        <v>9639</v>
      </c>
      <c r="G494">
        <v>9.0848256361922708</v>
      </c>
      <c r="H494">
        <v>9.0848256361922702E-3</v>
      </c>
      <c r="I494">
        <v>125</v>
      </c>
      <c r="J494" t="s">
        <v>824</v>
      </c>
    </row>
    <row r="495" spans="1:10" x14ac:dyDescent="0.25">
      <c r="A495" s="14">
        <v>64775322</v>
      </c>
      <c r="B495" s="14" t="s">
        <v>456</v>
      </c>
      <c r="C495" t="s">
        <v>75</v>
      </c>
      <c r="D495" t="s">
        <v>75</v>
      </c>
      <c r="E495">
        <v>200</v>
      </c>
      <c r="F495">
        <v>1817</v>
      </c>
      <c r="G495">
        <v>9.0850000000000009</v>
      </c>
      <c r="H495">
        <v>9.0850000000000011E-3</v>
      </c>
      <c r="I495">
        <v>125</v>
      </c>
      <c r="J495" t="s">
        <v>824</v>
      </c>
    </row>
    <row r="496" spans="1:10" x14ac:dyDescent="0.25">
      <c r="A496" s="14">
        <v>68783556</v>
      </c>
      <c r="B496" s="14" t="s">
        <v>439</v>
      </c>
      <c r="C496" t="s">
        <v>75</v>
      </c>
      <c r="D496" t="s">
        <v>75</v>
      </c>
      <c r="E496">
        <v>20</v>
      </c>
      <c r="F496">
        <v>179</v>
      </c>
      <c r="G496">
        <v>8.9499999999999993</v>
      </c>
      <c r="H496">
        <v>8.9499999999999996E-3</v>
      </c>
      <c r="I496">
        <v>125</v>
      </c>
      <c r="J496" t="s">
        <v>824</v>
      </c>
    </row>
    <row r="497" spans="1:10" x14ac:dyDescent="0.25">
      <c r="A497" s="14">
        <v>69555093</v>
      </c>
      <c r="B497" s="14" t="s">
        <v>407</v>
      </c>
      <c r="C497" t="s">
        <v>80</v>
      </c>
      <c r="D497" t="s">
        <v>60</v>
      </c>
      <c r="E497">
        <v>50</v>
      </c>
      <c r="F497">
        <v>99</v>
      </c>
      <c r="G497">
        <v>1.98</v>
      </c>
      <c r="H497">
        <v>1.98E-3</v>
      </c>
      <c r="I497">
        <v>176</v>
      </c>
      <c r="J497" t="s">
        <v>825</v>
      </c>
    </row>
    <row r="498" spans="1:10" x14ac:dyDescent="0.25">
      <c r="A498" s="14">
        <v>17093</v>
      </c>
      <c r="B498" s="14" t="s">
        <v>464</v>
      </c>
      <c r="C498" t="s">
        <v>75</v>
      </c>
      <c r="D498" t="s">
        <v>75</v>
      </c>
      <c r="E498">
        <v>2</v>
      </c>
      <c r="F498">
        <v>27</v>
      </c>
      <c r="G498">
        <v>13.5</v>
      </c>
      <c r="H498">
        <v>1.35E-2</v>
      </c>
      <c r="I498">
        <v>50</v>
      </c>
      <c r="J498" t="s">
        <v>824</v>
      </c>
    </row>
    <row r="499" spans="1:10" x14ac:dyDescent="0.25">
      <c r="A499" s="14">
        <v>64410857</v>
      </c>
      <c r="B499" s="14" t="s">
        <v>342</v>
      </c>
      <c r="C499" t="s">
        <v>68</v>
      </c>
      <c r="D499" t="s">
        <v>68</v>
      </c>
      <c r="E499">
        <v>25</v>
      </c>
      <c r="F499">
        <v>52</v>
      </c>
      <c r="G499">
        <v>2.08</v>
      </c>
      <c r="H499">
        <v>2.0800000000000003E-3</v>
      </c>
      <c r="I499">
        <v>135</v>
      </c>
      <c r="J499" t="s">
        <v>825</v>
      </c>
    </row>
    <row r="500" spans="1:10" x14ac:dyDescent="0.25">
      <c r="A500" s="14">
        <v>62694440</v>
      </c>
      <c r="B500" s="14" t="s">
        <v>437</v>
      </c>
      <c r="C500" t="s">
        <v>85</v>
      </c>
      <c r="D500" t="s">
        <v>68</v>
      </c>
      <c r="E500">
        <v>10</v>
      </c>
      <c r="F500">
        <v>27</v>
      </c>
      <c r="G500">
        <v>2.7</v>
      </c>
      <c r="H500">
        <v>2.7000000000000001E-3</v>
      </c>
      <c r="I500">
        <v>170</v>
      </c>
      <c r="J500" t="s">
        <v>825</v>
      </c>
    </row>
    <row r="501" spans="1:10" x14ac:dyDescent="0.25">
      <c r="A501" s="14">
        <v>64325559</v>
      </c>
      <c r="B501" s="14" t="s">
        <v>461</v>
      </c>
      <c r="C501" t="s">
        <v>58</v>
      </c>
      <c r="D501" t="s">
        <v>58</v>
      </c>
      <c r="E501">
        <v>125</v>
      </c>
      <c r="F501">
        <v>414</v>
      </c>
      <c r="G501">
        <v>3.3119999999999998</v>
      </c>
      <c r="H501">
        <v>3.3119999999999998E-3</v>
      </c>
      <c r="I501">
        <v>187</v>
      </c>
      <c r="J501" t="s">
        <v>825</v>
      </c>
    </row>
    <row r="502" spans="1:10" x14ac:dyDescent="0.25">
      <c r="A502" s="14">
        <v>64823949</v>
      </c>
      <c r="B502" s="14" t="s">
        <v>446</v>
      </c>
      <c r="C502" t="s">
        <v>75</v>
      </c>
      <c r="D502" t="s">
        <v>75</v>
      </c>
      <c r="E502">
        <v>200</v>
      </c>
      <c r="F502">
        <v>1817</v>
      </c>
      <c r="G502">
        <v>9.0850000000000009</v>
      </c>
      <c r="H502">
        <v>9.0850000000000011E-3</v>
      </c>
      <c r="I502">
        <v>125</v>
      </c>
      <c r="J502" t="s">
        <v>824</v>
      </c>
    </row>
    <row r="503" spans="1:10" x14ac:dyDescent="0.25">
      <c r="A503" s="14">
        <v>17090</v>
      </c>
      <c r="B503" s="14" t="s">
        <v>467</v>
      </c>
      <c r="C503" t="s">
        <v>75</v>
      </c>
      <c r="D503" t="s">
        <v>75</v>
      </c>
      <c r="E503">
        <v>2</v>
      </c>
      <c r="F503">
        <v>27</v>
      </c>
      <c r="G503">
        <v>13.5</v>
      </c>
      <c r="H503">
        <v>1.35E-2</v>
      </c>
      <c r="I503">
        <v>50</v>
      </c>
      <c r="J503" t="s">
        <v>824</v>
      </c>
    </row>
    <row r="504" spans="1:10" x14ac:dyDescent="0.25">
      <c r="A504" s="14">
        <v>67296703</v>
      </c>
      <c r="B504" s="14" t="s">
        <v>423</v>
      </c>
      <c r="C504" t="s">
        <v>56</v>
      </c>
      <c r="D504" t="s">
        <v>56</v>
      </c>
      <c r="E504">
        <v>15625</v>
      </c>
      <c r="F504">
        <v>59146</v>
      </c>
      <c r="G504">
        <v>3.7853439999999998</v>
      </c>
      <c r="H504">
        <v>3.7853439999999999E-3</v>
      </c>
      <c r="I504">
        <v>240</v>
      </c>
      <c r="J504" t="s">
        <v>824</v>
      </c>
    </row>
    <row r="505" spans="1:10" x14ac:dyDescent="0.25">
      <c r="A505" s="14">
        <v>68728326</v>
      </c>
      <c r="B505" s="14" t="s">
        <v>524</v>
      </c>
      <c r="C505" t="s">
        <v>57</v>
      </c>
      <c r="D505" t="s">
        <v>57</v>
      </c>
      <c r="E505">
        <v>125</v>
      </c>
      <c r="F505">
        <v>444</v>
      </c>
      <c r="G505">
        <v>3.552</v>
      </c>
      <c r="H505">
        <v>3.552E-3</v>
      </c>
      <c r="I505">
        <v>255</v>
      </c>
      <c r="J505" t="s">
        <v>824</v>
      </c>
    </row>
    <row r="506" spans="1:10" x14ac:dyDescent="0.25">
      <c r="A506" s="14">
        <v>69617285</v>
      </c>
      <c r="B506" s="14" t="s">
        <v>415</v>
      </c>
      <c r="C506" t="s">
        <v>68</v>
      </c>
      <c r="D506" t="s">
        <v>68</v>
      </c>
      <c r="E506">
        <v>25</v>
      </c>
      <c r="F506">
        <v>63</v>
      </c>
      <c r="G506">
        <v>2.52</v>
      </c>
      <c r="H506">
        <v>2.5200000000000001E-3</v>
      </c>
      <c r="I506">
        <v>180</v>
      </c>
      <c r="J506" t="s">
        <v>825</v>
      </c>
    </row>
    <row r="507" spans="1:10" x14ac:dyDescent="0.25">
      <c r="A507" s="14">
        <v>69986510</v>
      </c>
      <c r="B507" s="14" t="s">
        <v>450</v>
      </c>
      <c r="C507" t="s">
        <v>56</v>
      </c>
      <c r="D507" t="s">
        <v>56</v>
      </c>
      <c r="E507">
        <v>125</v>
      </c>
      <c r="F507">
        <v>473</v>
      </c>
      <c r="G507">
        <v>3.7839999999999998</v>
      </c>
      <c r="H507">
        <v>3.7839999999999996E-3</v>
      </c>
      <c r="I507">
        <v>240</v>
      </c>
      <c r="J507" t="s">
        <v>824</v>
      </c>
    </row>
    <row r="508" spans="1:10" x14ac:dyDescent="0.25">
      <c r="A508" s="14">
        <v>68354592</v>
      </c>
      <c r="B508" s="14" t="s">
        <v>529</v>
      </c>
      <c r="C508" t="s">
        <v>65</v>
      </c>
      <c r="D508" t="s">
        <v>72</v>
      </c>
      <c r="E508">
        <v>5</v>
      </c>
      <c r="F508">
        <v>18</v>
      </c>
      <c r="G508">
        <v>3.6</v>
      </c>
      <c r="H508">
        <v>3.5999999999999999E-3</v>
      </c>
      <c r="I508">
        <v>240</v>
      </c>
      <c r="J508" t="s">
        <v>824</v>
      </c>
    </row>
    <row r="509" spans="1:10" x14ac:dyDescent="0.25">
      <c r="A509" s="14">
        <v>84135858</v>
      </c>
      <c r="B509" s="14" t="s">
        <v>459</v>
      </c>
      <c r="C509" t="s">
        <v>75</v>
      </c>
      <c r="D509" t="s">
        <v>75</v>
      </c>
      <c r="E509">
        <v>25</v>
      </c>
      <c r="F509">
        <v>227</v>
      </c>
      <c r="G509">
        <v>9.08</v>
      </c>
      <c r="H509">
        <v>9.0799999999999995E-3</v>
      </c>
      <c r="I509">
        <v>125</v>
      </c>
      <c r="J509" t="s">
        <v>824</v>
      </c>
    </row>
    <row r="510" spans="1:10" x14ac:dyDescent="0.25">
      <c r="A510" s="14">
        <v>69587862</v>
      </c>
      <c r="B510" s="14" t="s">
        <v>463</v>
      </c>
      <c r="C510" t="s">
        <v>55</v>
      </c>
      <c r="D510" t="s">
        <v>55</v>
      </c>
      <c r="E510">
        <v>25</v>
      </c>
      <c r="F510">
        <v>213</v>
      </c>
      <c r="G510">
        <v>8.52</v>
      </c>
      <c r="H510">
        <v>8.5199999999999998E-3</v>
      </c>
      <c r="I510">
        <v>176</v>
      </c>
      <c r="J510" t="s">
        <v>824</v>
      </c>
    </row>
    <row r="511" spans="1:10" x14ac:dyDescent="0.25">
      <c r="A511" s="14">
        <v>62694394</v>
      </c>
      <c r="B511" s="14" t="s">
        <v>458</v>
      </c>
      <c r="C511" t="s">
        <v>85</v>
      </c>
      <c r="D511" t="s">
        <v>68</v>
      </c>
      <c r="E511">
        <v>10</v>
      </c>
      <c r="F511">
        <v>27</v>
      </c>
      <c r="G511">
        <v>2.7</v>
      </c>
      <c r="H511">
        <v>2.7000000000000001E-3</v>
      </c>
      <c r="I511">
        <v>170</v>
      </c>
      <c r="J511" t="s">
        <v>825</v>
      </c>
    </row>
    <row r="512" spans="1:10" x14ac:dyDescent="0.25">
      <c r="A512" s="14">
        <v>67896936</v>
      </c>
      <c r="B512" s="14" t="s">
        <v>455</v>
      </c>
      <c r="C512" t="s">
        <v>85</v>
      </c>
      <c r="D512" t="s">
        <v>68</v>
      </c>
      <c r="E512">
        <v>50</v>
      </c>
      <c r="F512">
        <v>99</v>
      </c>
      <c r="G512">
        <v>1.98</v>
      </c>
      <c r="H512">
        <v>1.98E-3</v>
      </c>
      <c r="I512">
        <v>162</v>
      </c>
      <c r="J512" t="s">
        <v>825</v>
      </c>
    </row>
    <row r="513" spans="1:10" x14ac:dyDescent="0.25">
      <c r="A513" s="14">
        <v>69629470</v>
      </c>
      <c r="B513" s="14" t="s">
        <v>532</v>
      </c>
      <c r="C513" t="s">
        <v>69</v>
      </c>
      <c r="D513" t="s">
        <v>69</v>
      </c>
      <c r="E513">
        <v>500</v>
      </c>
      <c r="F513">
        <v>2661</v>
      </c>
      <c r="G513">
        <v>5.3220000000000001</v>
      </c>
      <c r="H513">
        <v>5.3220000000000003E-3</v>
      </c>
      <c r="I513">
        <v>120</v>
      </c>
      <c r="J513" t="s">
        <v>825</v>
      </c>
    </row>
    <row r="514" spans="1:10" x14ac:dyDescent="0.25">
      <c r="A514" s="14">
        <v>62698497</v>
      </c>
      <c r="B514" s="14" t="s">
        <v>365</v>
      </c>
      <c r="C514" t="s">
        <v>63</v>
      </c>
      <c r="D514" t="s">
        <v>63</v>
      </c>
      <c r="E514">
        <v>250</v>
      </c>
      <c r="F514">
        <v>683</v>
      </c>
      <c r="G514">
        <v>2.7320000000000002</v>
      </c>
      <c r="H514">
        <v>2.7320000000000001E-3</v>
      </c>
      <c r="I514">
        <v>120</v>
      </c>
      <c r="J514" t="s">
        <v>825</v>
      </c>
    </row>
    <row r="515" spans="1:10" x14ac:dyDescent="0.25">
      <c r="A515" s="14">
        <v>62735648</v>
      </c>
      <c r="B515" s="14" t="s">
        <v>473</v>
      </c>
      <c r="C515" t="s">
        <v>75</v>
      </c>
      <c r="D515" t="s">
        <v>75</v>
      </c>
      <c r="E515">
        <v>200</v>
      </c>
      <c r="F515">
        <v>1817</v>
      </c>
      <c r="G515">
        <v>9.0850000000000009</v>
      </c>
      <c r="H515">
        <v>9.0850000000000011E-3</v>
      </c>
      <c r="I515">
        <v>125</v>
      </c>
      <c r="J515" t="s">
        <v>824</v>
      </c>
    </row>
    <row r="516" spans="1:10" x14ac:dyDescent="0.25">
      <c r="A516" s="14">
        <v>69970148</v>
      </c>
      <c r="B516" s="14" t="s">
        <v>472</v>
      </c>
      <c r="C516" t="s">
        <v>75</v>
      </c>
      <c r="D516" t="s">
        <v>75</v>
      </c>
      <c r="E516">
        <v>200</v>
      </c>
      <c r="F516">
        <v>1817</v>
      </c>
      <c r="G516">
        <v>9.0850000000000009</v>
      </c>
      <c r="H516">
        <v>9.0850000000000011E-3</v>
      </c>
      <c r="I516">
        <v>125</v>
      </c>
      <c r="J516" t="s">
        <v>824</v>
      </c>
    </row>
    <row r="517" spans="1:10" x14ac:dyDescent="0.25">
      <c r="A517" s="14">
        <v>64414212</v>
      </c>
      <c r="B517" s="14" t="s">
        <v>469</v>
      </c>
      <c r="C517" t="s">
        <v>75</v>
      </c>
      <c r="D517" t="s">
        <v>75</v>
      </c>
      <c r="E517">
        <v>200</v>
      </c>
      <c r="F517">
        <v>1817</v>
      </c>
      <c r="G517">
        <v>9.0850000000000009</v>
      </c>
      <c r="H517">
        <v>9.0850000000000011E-3</v>
      </c>
      <c r="I517">
        <v>125</v>
      </c>
      <c r="J517" t="s">
        <v>824</v>
      </c>
    </row>
    <row r="518" spans="1:10" x14ac:dyDescent="0.25">
      <c r="A518" s="14">
        <v>68659726</v>
      </c>
      <c r="B518" s="14" t="s">
        <v>468</v>
      </c>
      <c r="C518" t="s">
        <v>57</v>
      </c>
      <c r="D518" t="s">
        <v>57</v>
      </c>
      <c r="E518">
        <v>15625</v>
      </c>
      <c r="F518">
        <v>59146</v>
      </c>
      <c r="G518">
        <v>3.7853439999999998</v>
      </c>
      <c r="H518">
        <v>3.7853439999999999E-3</v>
      </c>
      <c r="I518">
        <v>255</v>
      </c>
      <c r="J518" t="s">
        <v>824</v>
      </c>
    </row>
    <row r="519" spans="1:10" x14ac:dyDescent="0.25">
      <c r="A519" s="14">
        <v>68649098</v>
      </c>
      <c r="B519" s="14" t="s">
        <v>466</v>
      </c>
      <c r="C519" t="s">
        <v>60</v>
      </c>
      <c r="D519" t="s">
        <v>60</v>
      </c>
      <c r="E519">
        <v>25</v>
      </c>
      <c r="F519">
        <v>51</v>
      </c>
      <c r="G519">
        <v>2.04</v>
      </c>
      <c r="H519">
        <v>2.0400000000000001E-3</v>
      </c>
      <c r="I519">
        <v>210</v>
      </c>
      <c r="J519" t="s">
        <v>825</v>
      </c>
    </row>
    <row r="520" spans="1:10" x14ac:dyDescent="0.25">
      <c r="A520" s="14">
        <v>69555090</v>
      </c>
      <c r="B520" s="14" t="s">
        <v>409</v>
      </c>
      <c r="C520" t="s">
        <v>80</v>
      </c>
      <c r="D520" t="s">
        <v>60</v>
      </c>
      <c r="E520">
        <v>50</v>
      </c>
      <c r="F520">
        <v>99</v>
      </c>
      <c r="G520">
        <v>1.98</v>
      </c>
      <c r="H520">
        <v>1.98E-3</v>
      </c>
      <c r="I520">
        <v>176</v>
      </c>
      <c r="J520" t="s">
        <v>825</v>
      </c>
    </row>
    <row r="521" spans="1:10" x14ac:dyDescent="0.25">
      <c r="A521" s="14">
        <v>69572661</v>
      </c>
      <c r="B521" s="14" t="s">
        <v>470</v>
      </c>
      <c r="C521" t="s">
        <v>75</v>
      </c>
      <c r="D521" t="s">
        <v>75</v>
      </c>
      <c r="E521">
        <v>200</v>
      </c>
      <c r="F521">
        <v>1817</v>
      </c>
      <c r="G521">
        <v>9.0850000000000009</v>
      </c>
      <c r="H521">
        <v>9.0850000000000011E-3</v>
      </c>
      <c r="I521">
        <v>125</v>
      </c>
      <c r="J521" t="s">
        <v>824</v>
      </c>
    </row>
    <row r="522" spans="1:10" x14ac:dyDescent="0.25">
      <c r="A522" s="14">
        <v>69628686</v>
      </c>
      <c r="B522" s="14" t="s">
        <v>525</v>
      </c>
      <c r="C522" t="s">
        <v>69</v>
      </c>
      <c r="D522" t="s">
        <v>69</v>
      </c>
      <c r="E522">
        <v>500</v>
      </c>
      <c r="F522">
        <v>2661</v>
      </c>
      <c r="G522">
        <v>5.3220000000000001</v>
      </c>
      <c r="H522">
        <v>5.3220000000000003E-3</v>
      </c>
      <c r="I522">
        <v>120</v>
      </c>
      <c r="J522" t="s">
        <v>825</v>
      </c>
    </row>
    <row r="523" spans="1:10" x14ac:dyDescent="0.25">
      <c r="A523" s="14">
        <v>62697530</v>
      </c>
      <c r="B523" s="14" t="s">
        <v>476</v>
      </c>
      <c r="C523" t="s">
        <v>56</v>
      </c>
      <c r="D523" t="s">
        <v>56</v>
      </c>
      <c r="E523">
        <v>125</v>
      </c>
      <c r="F523">
        <v>473</v>
      </c>
      <c r="G523">
        <v>3.7839999999999998</v>
      </c>
      <c r="H523">
        <v>3.7839999999999996E-3</v>
      </c>
      <c r="I523">
        <v>240</v>
      </c>
      <c r="J523" t="s">
        <v>824</v>
      </c>
    </row>
    <row r="524" spans="1:10" x14ac:dyDescent="0.25">
      <c r="A524" s="14">
        <v>67382713</v>
      </c>
      <c r="B524" s="14" t="s">
        <v>502</v>
      </c>
      <c r="C524" t="s">
        <v>87</v>
      </c>
      <c r="D524" t="s">
        <v>68</v>
      </c>
      <c r="E524">
        <v>1</v>
      </c>
      <c r="F524">
        <v>3</v>
      </c>
      <c r="G524">
        <v>3</v>
      </c>
      <c r="H524">
        <v>3.0000000000000001E-3</v>
      </c>
      <c r="I524">
        <v>207</v>
      </c>
      <c r="J524" t="s">
        <v>825</v>
      </c>
    </row>
    <row r="525" spans="1:10" x14ac:dyDescent="0.25">
      <c r="A525" s="14">
        <v>65254774</v>
      </c>
      <c r="B525" s="14" t="s">
        <v>566</v>
      </c>
      <c r="C525" t="s">
        <v>68</v>
      </c>
      <c r="D525" t="s">
        <v>68</v>
      </c>
      <c r="E525">
        <v>125</v>
      </c>
      <c r="F525">
        <v>11</v>
      </c>
      <c r="G525">
        <v>8.7999999999999995E-2</v>
      </c>
      <c r="H525">
        <v>8.7999999999999998E-5</v>
      </c>
      <c r="I525">
        <v>420</v>
      </c>
      <c r="J525" t="s">
        <v>825</v>
      </c>
    </row>
    <row r="526" spans="1:10" x14ac:dyDescent="0.25">
      <c r="A526" s="14">
        <v>69997339</v>
      </c>
      <c r="B526" s="14" t="s">
        <v>465</v>
      </c>
      <c r="C526" t="s">
        <v>67</v>
      </c>
      <c r="D526" t="s">
        <v>67</v>
      </c>
      <c r="E526">
        <v>250</v>
      </c>
      <c r="F526">
        <v>369</v>
      </c>
      <c r="G526">
        <v>1.476</v>
      </c>
      <c r="H526">
        <v>1.4759999999999999E-3</v>
      </c>
      <c r="I526">
        <v>510</v>
      </c>
      <c r="J526" t="s">
        <v>825</v>
      </c>
    </row>
    <row r="527" spans="1:10" x14ac:dyDescent="0.25">
      <c r="A527" s="14">
        <v>69568965</v>
      </c>
      <c r="B527" s="14" t="s">
        <v>531</v>
      </c>
      <c r="C527" t="s">
        <v>55</v>
      </c>
      <c r="D527" t="s">
        <v>55</v>
      </c>
      <c r="E527">
        <v>25</v>
      </c>
      <c r="F527">
        <v>213</v>
      </c>
      <c r="G527">
        <v>8.52</v>
      </c>
      <c r="H527">
        <v>8.5199999999999998E-3</v>
      </c>
      <c r="I527">
        <v>176</v>
      </c>
      <c r="J527" t="s">
        <v>824</v>
      </c>
    </row>
    <row r="528" spans="1:10" x14ac:dyDescent="0.25">
      <c r="A528" s="14">
        <v>69977789</v>
      </c>
      <c r="B528" s="14" t="s">
        <v>462</v>
      </c>
      <c r="C528" t="s">
        <v>68</v>
      </c>
      <c r="D528" t="s">
        <v>68</v>
      </c>
      <c r="E528">
        <v>25</v>
      </c>
      <c r="F528">
        <v>48</v>
      </c>
      <c r="G528">
        <v>1.92</v>
      </c>
      <c r="H528">
        <v>1.9199999999999998E-3</v>
      </c>
      <c r="I528">
        <v>299</v>
      </c>
      <c r="J528" t="s">
        <v>825</v>
      </c>
    </row>
    <row r="529" spans="1:10" x14ac:dyDescent="0.25">
      <c r="A529" s="14">
        <v>68764901</v>
      </c>
      <c r="B529" s="14" t="s">
        <v>416</v>
      </c>
      <c r="C529" t="s">
        <v>55</v>
      </c>
      <c r="D529" t="s">
        <v>55</v>
      </c>
      <c r="E529">
        <v>25</v>
      </c>
      <c r="F529">
        <v>213</v>
      </c>
      <c r="G529">
        <v>8.52</v>
      </c>
      <c r="H529">
        <v>8.5199999999999998E-3</v>
      </c>
      <c r="I529">
        <v>154</v>
      </c>
      <c r="J529" t="s">
        <v>824</v>
      </c>
    </row>
    <row r="530" spans="1:10" x14ac:dyDescent="0.25">
      <c r="A530" s="14">
        <v>64979101</v>
      </c>
      <c r="B530" s="14" t="s">
        <v>555</v>
      </c>
      <c r="C530" t="s">
        <v>68</v>
      </c>
      <c r="D530" t="s">
        <v>68</v>
      </c>
      <c r="E530">
        <v>25</v>
      </c>
      <c r="F530">
        <v>36</v>
      </c>
      <c r="G530">
        <v>1.44</v>
      </c>
      <c r="H530">
        <v>1.4399999999999999E-3</v>
      </c>
      <c r="I530">
        <v>392</v>
      </c>
      <c r="J530" t="s">
        <v>825</v>
      </c>
    </row>
    <row r="531" spans="1:10" x14ac:dyDescent="0.25">
      <c r="A531" s="14">
        <v>68650199</v>
      </c>
      <c r="B531" s="14" t="s">
        <v>523</v>
      </c>
      <c r="C531" t="s">
        <v>60</v>
      </c>
      <c r="D531" t="s">
        <v>60</v>
      </c>
      <c r="E531">
        <v>50</v>
      </c>
      <c r="F531">
        <v>51</v>
      </c>
      <c r="G531">
        <v>1.02</v>
      </c>
      <c r="H531">
        <v>1.0200000000000001E-3</v>
      </c>
      <c r="I531">
        <v>493</v>
      </c>
      <c r="J531" t="s">
        <v>825</v>
      </c>
    </row>
    <row r="532" spans="1:10" x14ac:dyDescent="0.25">
      <c r="A532" s="14">
        <v>68737749</v>
      </c>
      <c r="B532" s="14" t="s">
        <v>527</v>
      </c>
      <c r="C532" t="s">
        <v>55</v>
      </c>
      <c r="D532" t="s">
        <v>55</v>
      </c>
      <c r="E532">
        <v>25</v>
      </c>
      <c r="F532">
        <v>213</v>
      </c>
      <c r="G532">
        <v>8.52</v>
      </c>
      <c r="H532">
        <v>8.5199999999999998E-3</v>
      </c>
      <c r="I532">
        <v>176</v>
      </c>
      <c r="J532" t="s">
        <v>824</v>
      </c>
    </row>
    <row r="533" spans="1:10" x14ac:dyDescent="0.25">
      <c r="A533" s="14">
        <v>65459033</v>
      </c>
      <c r="B533" s="14" t="s">
        <v>549</v>
      </c>
      <c r="C533" t="s">
        <v>83</v>
      </c>
      <c r="D533" t="s">
        <v>68</v>
      </c>
      <c r="E533">
        <v>125</v>
      </c>
      <c r="F533">
        <v>473</v>
      </c>
      <c r="G533">
        <v>3.7839999999999998</v>
      </c>
      <c r="H533">
        <v>3.7839999999999996E-3</v>
      </c>
      <c r="I533">
        <v>240</v>
      </c>
      <c r="J533" t="s">
        <v>824</v>
      </c>
    </row>
    <row r="534" spans="1:10" x14ac:dyDescent="0.25">
      <c r="A534" s="14">
        <v>67465064</v>
      </c>
      <c r="B534" s="14" t="s">
        <v>522</v>
      </c>
      <c r="C534" t="s">
        <v>59</v>
      </c>
      <c r="D534" t="s">
        <v>59</v>
      </c>
      <c r="E534">
        <v>250</v>
      </c>
      <c r="F534">
        <v>399</v>
      </c>
      <c r="G534">
        <v>1.5960000000000001</v>
      </c>
      <c r="H534">
        <v>1.596E-3</v>
      </c>
      <c r="I534">
        <v>130</v>
      </c>
      <c r="J534" t="s">
        <v>825</v>
      </c>
    </row>
    <row r="535" spans="1:10" x14ac:dyDescent="0.25">
      <c r="A535" s="14">
        <v>65471855</v>
      </c>
      <c r="B535" s="14" t="s">
        <v>551</v>
      </c>
      <c r="C535" t="s">
        <v>83</v>
      </c>
      <c r="D535" t="s">
        <v>68</v>
      </c>
      <c r="E535">
        <v>125</v>
      </c>
      <c r="F535">
        <v>473</v>
      </c>
      <c r="G535">
        <v>3.7839999999999998</v>
      </c>
      <c r="H535">
        <v>3.7839999999999996E-3</v>
      </c>
      <c r="I535">
        <v>240</v>
      </c>
      <c r="J535" t="s">
        <v>824</v>
      </c>
    </row>
    <row r="536" spans="1:10" x14ac:dyDescent="0.25">
      <c r="A536" s="14">
        <v>65459388</v>
      </c>
      <c r="B536" s="14" t="s">
        <v>550</v>
      </c>
      <c r="C536" t="s">
        <v>83</v>
      </c>
      <c r="D536" t="s">
        <v>68</v>
      </c>
      <c r="E536">
        <v>125</v>
      </c>
      <c r="F536">
        <v>473</v>
      </c>
      <c r="G536">
        <v>3.7839999999999998</v>
      </c>
      <c r="H536">
        <v>3.7839999999999996E-3</v>
      </c>
      <c r="I536">
        <v>240</v>
      </c>
      <c r="J536" t="s">
        <v>824</v>
      </c>
    </row>
    <row r="537" spans="1:10" x14ac:dyDescent="0.25">
      <c r="A537" s="14">
        <v>68354591</v>
      </c>
      <c r="B537" s="14" t="s">
        <v>478</v>
      </c>
      <c r="C537" t="s">
        <v>65</v>
      </c>
      <c r="D537" t="s">
        <v>72</v>
      </c>
      <c r="E537">
        <v>5</v>
      </c>
      <c r="F537">
        <v>18</v>
      </c>
      <c r="G537">
        <v>3.6</v>
      </c>
      <c r="H537">
        <v>3.5999999999999999E-3</v>
      </c>
      <c r="I537">
        <v>240</v>
      </c>
      <c r="J537" t="s">
        <v>824</v>
      </c>
    </row>
    <row r="538" spans="1:10" x14ac:dyDescent="0.25">
      <c r="A538" s="14">
        <v>68654233</v>
      </c>
      <c r="B538" s="14" t="s">
        <v>530</v>
      </c>
      <c r="C538" t="s">
        <v>56</v>
      </c>
      <c r="D538" t="s">
        <v>56</v>
      </c>
      <c r="E538">
        <v>15625</v>
      </c>
      <c r="F538">
        <v>59146</v>
      </c>
      <c r="G538">
        <v>3.7853439999999998</v>
      </c>
      <c r="H538">
        <v>3.7853439999999999E-3</v>
      </c>
      <c r="I538">
        <v>240</v>
      </c>
      <c r="J538" t="s">
        <v>824</v>
      </c>
    </row>
    <row r="539" spans="1:10" x14ac:dyDescent="0.25">
      <c r="A539" s="14">
        <v>64414376</v>
      </c>
      <c r="B539" s="14" t="s">
        <v>471</v>
      </c>
      <c r="C539" t="s">
        <v>66</v>
      </c>
      <c r="D539" t="s">
        <v>66</v>
      </c>
      <c r="E539">
        <v>500</v>
      </c>
      <c r="F539">
        <v>1419</v>
      </c>
      <c r="G539">
        <v>2.8380000000000001</v>
      </c>
      <c r="H539">
        <v>2.8380000000000002E-3</v>
      </c>
      <c r="I539">
        <v>264</v>
      </c>
      <c r="J539" t="s">
        <v>825</v>
      </c>
    </row>
    <row r="540" spans="1:10" x14ac:dyDescent="0.25">
      <c r="A540" s="14">
        <v>68659722</v>
      </c>
      <c r="B540" s="14" t="s">
        <v>481</v>
      </c>
      <c r="C540" t="s">
        <v>57</v>
      </c>
      <c r="D540" t="s">
        <v>57</v>
      </c>
      <c r="E540">
        <v>15625</v>
      </c>
      <c r="F540">
        <v>59146</v>
      </c>
      <c r="G540">
        <v>3.7853439999999998</v>
      </c>
      <c r="H540">
        <v>3.7853439999999999E-3</v>
      </c>
      <c r="I540">
        <v>255</v>
      </c>
      <c r="J540" t="s">
        <v>824</v>
      </c>
    </row>
    <row r="541" spans="1:10" x14ac:dyDescent="0.25">
      <c r="A541" s="14">
        <v>67476456</v>
      </c>
      <c r="B541" s="14" t="s">
        <v>488</v>
      </c>
      <c r="C541" t="s">
        <v>59</v>
      </c>
      <c r="D541" t="s">
        <v>59</v>
      </c>
      <c r="E541">
        <v>2</v>
      </c>
      <c r="F541">
        <v>3</v>
      </c>
      <c r="G541">
        <v>1.5</v>
      </c>
      <c r="H541">
        <v>1.5E-3</v>
      </c>
      <c r="I541">
        <v>400</v>
      </c>
      <c r="J541" t="s">
        <v>825</v>
      </c>
    </row>
    <row r="542" spans="1:10" x14ac:dyDescent="0.25">
      <c r="A542" s="14">
        <v>68821730</v>
      </c>
      <c r="B542" s="14" t="s">
        <v>485</v>
      </c>
      <c r="C542" t="s">
        <v>55</v>
      </c>
      <c r="D542" t="s">
        <v>55</v>
      </c>
      <c r="E542">
        <v>25</v>
      </c>
      <c r="F542">
        <v>213</v>
      </c>
      <c r="G542">
        <v>8.52</v>
      </c>
      <c r="H542">
        <v>8.5199999999999998E-3</v>
      </c>
      <c r="I542">
        <v>154</v>
      </c>
      <c r="J542" t="s">
        <v>824</v>
      </c>
    </row>
    <row r="543" spans="1:10" x14ac:dyDescent="0.25">
      <c r="A543" s="14">
        <v>68575292</v>
      </c>
      <c r="B543" s="14" t="s">
        <v>475</v>
      </c>
      <c r="C543" t="s">
        <v>56</v>
      </c>
      <c r="D543" t="s">
        <v>56</v>
      </c>
      <c r="E543">
        <v>125</v>
      </c>
      <c r="F543">
        <v>473</v>
      </c>
      <c r="G543">
        <v>3.7839999999999998</v>
      </c>
      <c r="H543">
        <v>3.7839999999999996E-3</v>
      </c>
      <c r="I543">
        <v>240</v>
      </c>
      <c r="J543" t="s">
        <v>824</v>
      </c>
    </row>
    <row r="544" spans="1:10" x14ac:dyDescent="0.25">
      <c r="A544" s="14">
        <v>68654239</v>
      </c>
      <c r="B544" s="14" t="s">
        <v>526</v>
      </c>
      <c r="C544" t="s">
        <v>56</v>
      </c>
      <c r="D544" t="s">
        <v>56</v>
      </c>
      <c r="E544">
        <v>15625</v>
      </c>
      <c r="F544">
        <v>59146</v>
      </c>
      <c r="G544">
        <v>3.7853439999999998</v>
      </c>
      <c r="H544">
        <v>3.7853439999999999E-3</v>
      </c>
      <c r="I544">
        <v>240</v>
      </c>
      <c r="J544" t="s">
        <v>824</v>
      </c>
    </row>
    <row r="545" spans="1:10" x14ac:dyDescent="0.25">
      <c r="A545" s="14">
        <v>68729659</v>
      </c>
      <c r="B545" s="14" t="s">
        <v>528</v>
      </c>
      <c r="C545" t="s">
        <v>57</v>
      </c>
      <c r="D545" t="s">
        <v>57</v>
      </c>
      <c r="E545">
        <v>125</v>
      </c>
      <c r="F545">
        <v>444</v>
      </c>
      <c r="G545">
        <v>3.552</v>
      </c>
      <c r="H545">
        <v>3.552E-3</v>
      </c>
      <c r="I545">
        <v>255</v>
      </c>
      <c r="J545" t="s">
        <v>824</v>
      </c>
    </row>
    <row r="546" spans="1:10" x14ac:dyDescent="0.25">
      <c r="A546" s="14">
        <v>68409143</v>
      </c>
      <c r="B546" s="14" t="s">
        <v>505</v>
      </c>
      <c r="C546" t="s">
        <v>67</v>
      </c>
      <c r="D546" t="s">
        <v>67</v>
      </c>
      <c r="E546">
        <v>62500</v>
      </c>
      <c r="F546">
        <v>88719</v>
      </c>
      <c r="G546">
        <v>1.4195040000000001</v>
      </c>
      <c r="H546">
        <v>1.419504E-3</v>
      </c>
      <c r="I546">
        <v>510</v>
      </c>
      <c r="J546" t="s">
        <v>825</v>
      </c>
    </row>
    <row r="547" spans="1:10" x14ac:dyDescent="0.25">
      <c r="A547" s="14">
        <v>69549219</v>
      </c>
      <c r="B547" s="14" t="s">
        <v>489</v>
      </c>
      <c r="C547" t="s">
        <v>60</v>
      </c>
      <c r="D547" t="s">
        <v>60</v>
      </c>
      <c r="E547">
        <v>50</v>
      </c>
      <c r="F547">
        <v>51</v>
      </c>
      <c r="G547">
        <v>1.02</v>
      </c>
      <c r="H547">
        <v>1.0200000000000001E-3</v>
      </c>
      <c r="I547">
        <v>493</v>
      </c>
      <c r="J547" t="s">
        <v>825</v>
      </c>
    </row>
    <row r="548" spans="1:10" x14ac:dyDescent="0.25">
      <c r="A548" s="14">
        <v>68659723</v>
      </c>
      <c r="B548" s="14" t="s">
        <v>480</v>
      </c>
      <c r="C548" t="s">
        <v>57</v>
      </c>
      <c r="D548" t="s">
        <v>57</v>
      </c>
      <c r="E548">
        <v>15625</v>
      </c>
      <c r="F548">
        <v>59146</v>
      </c>
      <c r="G548">
        <v>3.7853439999999998</v>
      </c>
      <c r="H548">
        <v>3.7853439999999999E-3</v>
      </c>
      <c r="I548">
        <v>255</v>
      </c>
      <c r="J548" t="s">
        <v>824</v>
      </c>
    </row>
    <row r="549" spans="1:10" x14ac:dyDescent="0.25">
      <c r="A549" s="14">
        <v>68409142</v>
      </c>
      <c r="B549" s="14" t="s">
        <v>504</v>
      </c>
      <c r="C549" t="s">
        <v>67</v>
      </c>
      <c r="D549" t="s">
        <v>67</v>
      </c>
      <c r="E549">
        <v>62500</v>
      </c>
      <c r="F549">
        <v>88719</v>
      </c>
      <c r="G549">
        <v>1.4195040000000001</v>
      </c>
      <c r="H549">
        <v>1.419504E-3</v>
      </c>
      <c r="I549">
        <v>510</v>
      </c>
      <c r="J549" t="s">
        <v>825</v>
      </c>
    </row>
    <row r="550" spans="1:10" x14ac:dyDescent="0.25">
      <c r="A550" s="14">
        <v>69549220</v>
      </c>
      <c r="B550" s="14" t="s">
        <v>490</v>
      </c>
      <c r="C550" t="s">
        <v>60</v>
      </c>
      <c r="D550" t="s">
        <v>60</v>
      </c>
      <c r="E550">
        <v>25</v>
      </c>
      <c r="F550">
        <v>51</v>
      </c>
      <c r="G550">
        <v>2.04</v>
      </c>
      <c r="H550">
        <v>2.0400000000000001E-3</v>
      </c>
      <c r="I550">
        <v>189</v>
      </c>
      <c r="J550" t="s">
        <v>825</v>
      </c>
    </row>
    <row r="551" spans="1:10" x14ac:dyDescent="0.25">
      <c r="A551" s="14">
        <v>64326391</v>
      </c>
      <c r="B551" s="14" t="s">
        <v>513</v>
      </c>
      <c r="C551" t="s">
        <v>77</v>
      </c>
      <c r="D551" t="s">
        <v>77</v>
      </c>
      <c r="E551">
        <v>250</v>
      </c>
      <c r="F551">
        <v>2277</v>
      </c>
      <c r="G551">
        <v>9.1080000000000005</v>
      </c>
      <c r="H551">
        <v>9.1079999999999998E-3</v>
      </c>
      <c r="I551">
        <v>30</v>
      </c>
      <c r="J551" t="s">
        <v>825</v>
      </c>
    </row>
    <row r="552" spans="1:10" x14ac:dyDescent="0.25">
      <c r="A552" s="14">
        <v>69797331</v>
      </c>
      <c r="B552" s="14" t="s">
        <v>474</v>
      </c>
      <c r="C552" t="s">
        <v>75</v>
      </c>
      <c r="D552" t="s">
        <v>75</v>
      </c>
      <c r="E552">
        <v>200</v>
      </c>
      <c r="F552">
        <v>1817</v>
      </c>
      <c r="G552">
        <v>9.0850000000000009</v>
      </c>
      <c r="H552">
        <v>9.0850000000000011E-3</v>
      </c>
      <c r="I552">
        <v>125</v>
      </c>
      <c r="J552" t="s">
        <v>824</v>
      </c>
    </row>
    <row r="553" spans="1:10" x14ac:dyDescent="0.25">
      <c r="A553" s="14">
        <v>64325573</v>
      </c>
      <c r="B553" s="14" t="s">
        <v>515</v>
      </c>
      <c r="C553" t="s">
        <v>81</v>
      </c>
      <c r="D553" t="s">
        <v>81</v>
      </c>
      <c r="E553">
        <v>125</v>
      </c>
      <c r="F553">
        <v>259</v>
      </c>
      <c r="G553">
        <v>2.0720000000000001</v>
      </c>
      <c r="H553">
        <v>2.0720000000000001E-3</v>
      </c>
      <c r="I553">
        <v>189</v>
      </c>
      <c r="J553" t="s">
        <v>825</v>
      </c>
    </row>
    <row r="554" spans="1:10" x14ac:dyDescent="0.25">
      <c r="A554" s="14">
        <v>65640070</v>
      </c>
      <c r="B554" s="14" t="s">
        <v>539</v>
      </c>
      <c r="C554" t="s">
        <v>75</v>
      </c>
      <c r="D554" t="s">
        <v>75</v>
      </c>
      <c r="E554" s="8">
        <v>1061</v>
      </c>
      <c r="F554" s="8">
        <v>9639</v>
      </c>
      <c r="G554" s="8">
        <v>9.0848256361922708</v>
      </c>
      <c r="H554" s="8">
        <v>9.0848256361922702E-3</v>
      </c>
      <c r="I554" s="8">
        <v>125</v>
      </c>
      <c r="J554" t="s">
        <v>824</v>
      </c>
    </row>
    <row r="555" spans="1:10" x14ac:dyDescent="0.25">
      <c r="A555" s="14">
        <v>68738612</v>
      </c>
      <c r="B555" s="14" t="s">
        <v>507</v>
      </c>
      <c r="C555" t="s">
        <v>91</v>
      </c>
      <c r="D555" t="s">
        <v>68</v>
      </c>
      <c r="E555">
        <v>25</v>
      </c>
      <c r="F555">
        <v>66</v>
      </c>
      <c r="G555">
        <v>2.64</v>
      </c>
      <c r="H555">
        <v>2.64E-3</v>
      </c>
      <c r="I555">
        <v>340</v>
      </c>
      <c r="J555" t="s">
        <v>825</v>
      </c>
    </row>
    <row r="556" spans="1:10" x14ac:dyDescent="0.25">
      <c r="A556" s="14">
        <v>68942622</v>
      </c>
      <c r="B556" s="14" t="s">
        <v>501</v>
      </c>
      <c r="C556" t="s">
        <v>57</v>
      </c>
      <c r="D556" t="s">
        <v>57</v>
      </c>
      <c r="E556">
        <v>125</v>
      </c>
      <c r="F556">
        <v>1278</v>
      </c>
      <c r="G556">
        <v>10.224</v>
      </c>
      <c r="H556">
        <v>1.0224E-2</v>
      </c>
      <c r="I556">
        <v>54</v>
      </c>
      <c r="J556" t="s">
        <v>824</v>
      </c>
    </row>
    <row r="557" spans="1:10" x14ac:dyDescent="0.25">
      <c r="A557" s="14">
        <v>67278446</v>
      </c>
      <c r="B557" s="14" t="s">
        <v>506</v>
      </c>
      <c r="C557" t="s">
        <v>56</v>
      </c>
      <c r="D557" t="s">
        <v>56</v>
      </c>
      <c r="E557">
        <v>15625</v>
      </c>
      <c r="F557">
        <v>59146</v>
      </c>
      <c r="G557">
        <v>3.7853439999999998</v>
      </c>
      <c r="H557">
        <v>3.7853439999999999E-3</v>
      </c>
      <c r="I557">
        <v>240</v>
      </c>
      <c r="J557" t="s">
        <v>824</v>
      </c>
    </row>
    <row r="558" spans="1:10" x14ac:dyDescent="0.25">
      <c r="A558" s="14">
        <v>69554198</v>
      </c>
      <c r="B558" s="14" t="s">
        <v>521</v>
      </c>
      <c r="C558" t="s">
        <v>83</v>
      </c>
      <c r="D558" t="s">
        <v>72</v>
      </c>
      <c r="E558">
        <v>125</v>
      </c>
      <c r="F558">
        <v>473</v>
      </c>
      <c r="G558">
        <v>3.7839999999999998</v>
      </c>
      <c r="H558">
        <v>3.7839999999999996E-3</v>
      </c>
      <c r="I558">
        <v>240</v>
      </c>
      <c r="J558" t="s">
        <v>824</v>
      </c>
    </row>
    <row r="559" spans="1:10" x14ac:dyDescent="0.25">
      <c r="A559" s="14">
        <v>69797358</v>
      </c>
      <c r="B559" s="14" t="s">
        <v>477</v>
      </c>
      <c r="C559" t="s">
        <v>75</v>
      </c>
      <c r="D559" t="s">
        <v>75</v>
      </c>
      <c r="E559">
        <v>200</v>
      </c>
      <c r="F559">
        <v>1817</v>
      </c>
      <c r="G559">
        <v>9.0850000000000009</v>
      </c>
      <c r="H559">
        <v>9.0850000000000011E-3</v>
      </c>
      <c r="I559">
        <v>125</v>
      </c>
      <c r="J559" t="s">
        <v>824</v>
      </c>
    </row>
    <row r="560" spans="1:10" x14ac:dyDescent="0.25">
      <c r="A560" s="14">
        <v>64326470</v>
      </c>
      <c r="B560" s="14" t="s">
        <v>517</v>
      </c>
      <c r="C560" t="s">
        <v>88</v>
      </c>
      <c r="D560" t="s">
        <v>68</v>
      </c>
      <c r="E560">
        <v>125</v>
      </c>
      <c r="F560">
        <v>284</v>
      </c>
      <c r="G560">
        <v>2.2719999999999998</v>
      </c>
      <c r="H560">
        <v>2.2719999999999997E-3</v>
      </c>
      <c r="I560">
        <v>252</v>
      </c>
      <c r="J560" t="s">
        <v>825</v>
      </c>
    </row>
    <row r="561" spans="1:10" x14ac:dyDescent="0.25">
      <c r="A561" s="14">
        <v>84139317</v>
      </c>
      <c r="B561" s="14" t="s">
        <v>483</v>
      </c>
      <c r="C561" t="s">
        <v>75</v>
      </c>
      <c r="D561" t="s">
        <v>75</v>
      </c>
      <c r="E561">
        <v>20</v>
      </c>
      <c r="F561">
        <v>179</v>
      </c>
      <c r="G561">
        <v>8.9499999999999993</v>
      </c>
      <c r="H561">
        <v>8.9499999999999996E-3</v>
      </c>
      <c r="I561">
        <v>125</v>
      </c>
      <c r="J561" t="s">
        <v>824</v>
      </c>
    </row>
    <row r="562" spans="1:10" x14ac:dyDescent="0.25">
      <c r="A562" s="14">
        <v>69568970</v>
      </c>
      <c r="B562" s="14" t="s">
        <v>479</v>
      </c>
      <c r="C562" t="s">
        <v>75</v>
      </c>
      <c r="D562" t="s">
        <v>75</v>
      </c>
      <c r="E562">
        <v>200</v>
      </c>
      <c r="F562">
        <v>1817</v>
      </c>
      <c r="G562">
        <v>9.0850000000000009</v>
      </c>
      <c r="H562">
        <v>9.0850000000000011E-3</v>
      </c>
      <c r="I562">
        <v>125</v>
      </c>
      <c r="J562" t="s">
        <v>824</v>
      </c>
    </row>
    <row r="563" spans="1:10" x14ac:dyDescent="0.25">
      <c r="A563" s="14">
        <v>67278344</v>
      </c>
      <c r="B563" s="14" t="s">
        <v>509</v>
      </c>
      <c r="C563" t="s">
        <v>56</v>
      </c>
      <c r="D563" t="s">
        <v>56</v>
      </c>
      <c r="E563">
        <v>15625</v>
      </c>
      <c r="F563">
        <v>59146</v>
      </c>
      <c r="G563">
        <v>3.7853439999999998</v>
      </c>
      <c r="H563">
        <v>3.7853439999999999E-3</v>
      </c>
      <c r="I563">
        <v>240</v>
      </c>
      <c r="J563" t="s">
        <v>824</v>
      </c>
    </row>
    <row r="564" spans="1:10" x14ac:dyDescent="0.25">
      <c r="A564" s="14">
        <v>68933337</v>
      </c>
      <c r="B564" s="14" t="s">
        <v>520</v>
      </c>
      <c r="C564" t="s">
        <v>56</v>
      </c>
      <c r="D564" t="s">
        <v>56</v>
      </c>
      <c r="E564">
        <v>25</v>
      </c>
      <c r="F564">
        <v>93</v>
      </c>
      <c r="G564">
        <v>3.72</v>
      </c>
      <c r="H564">
        <v>3.7200000000000002E-3</v>
      </c>
      <c r="I564">
        <v>240</v>
      </c>
      <c r="J564" t="s">
        <v>824</v>
      </c>
    </row>
    <row r="565" spans="1:10" x14ac:dyDescent="0.25">
      <c r="A565" s="14">
        <v>64325517</v>
      </c>
      <c r="B565" s="14" t="s">
        <v>519</v>
      </c>
      <c r="C565" t="s">
        <v>81</v>
      </c>
      <c r="D565" t="s">
        <v>81</v>
      </c>
      <c r="E565">
        <v>125</v>
      </c>
      <c r="F565">
        <v>259</v>
      </c>
      <c r="G565">
        <v>2.0720000000000001</v>
      </c>
      <c r="H565">
        <v>2.0720000000000001E-3</v>
      </c>
      <c r="I565">
        <v>189</v>
      </c>
      <c r="J565" t="s">
        <v>825</v>
      </c>
    </row>
    <row r="566" spans="1:10" x14ac:dyDescent="0.25">
      <c r="A566" s="14">
        <v>67278345</v>
      </c>
      <c r="B566" s="14" t="s">
        <v>510</v>
      </c>
      <c r="C566" t="s">
        <v>56</v>
      </c>
      <c r="D566" t="s">
        <v>56</v>
      </c>
      <c r="E566">
        <v>15625</v>
      </c>
      <c r="F566">
        <v>59146</v>
      </c>
      <c r="G566">
        <v>3.7853439999999998</v>
      </c>
      <c r="H566">
        <v>3.7853439999999999E-3</v>
      </c>
      <c r="I566">
        <v>240</v>
      </c>
      <c r="J566" t="s">
        <v>824</v>
      </c>
    </row>
    <row r="567" spans="1:10" x14ac:dyDescent="0.25">
      <c r="A567" s="14">
        <v>64326637</v>
      </c>
      <c r="B567" s="14" t="s">
        <v>512</v>
      </c>
      <c r="C567" t="s">
        <v>88</v>
      </c>
      <c r="D567" t="s">
        <v>68</v>
      </c>
      <c r="E567">
        <v>125</v>
      </c>
      <c r="F567">
        <v>284</v>
      </c>
      <c r="G567">
        <v>2.2719999999999998</v>
      </c>
      <c r="H567">
        <v>2.2719999999999997E-3</v>
      </c>
      <c r="I567">
        <v>252</v>
      </c>
      <c r="J567" t="s">
        <v>825</v>
      </c>
    </row>
    <row r="568" spans="1:10" x14ac:dyDescent="0.25">
      <c r="A568" s="14">
        <v>84136394</v>
      </c>
      <c r="B568" s="14" t="s">
        <v>511</v>
      </c>
      <c r="C568" t="s">
        <v>56</v>
      </c>
      <c r="D568" t="s">
        <v>56</v>
      </c>
      <c r="E568">
        <v>125</v>
      </c>
      <c r="F568">
        <v>473</v>
      </c>
      <c r="G568">
        <v>3.7839999999999998</v>
      </c>
      <c r="H568">
        <v>3.7839999999999996E-3</v>
      </c>
      <c r="I568">
        <v>240</v>
      </c>
      <c r="J568" t="s">
        <v>824</v>
      </c>
    </row>
    <row r="569" spans="1:10" x14ac:dyDescent="0.25">
      <c r="A569" s="14">
        <v>68463620</v>
      </c>
      <c r="B569" s="14" t="s">
        <v>491</v>
      </c>
      <c r="C569" t="s">
        <v>92</v>
      </c>
      <c r="D569" t="s">
        <v>72</v>
      </c>
      <c r="E569">
        <v>125</v>
      </c>
      <c r="F569">
        <v>473</v>
      </c>
      <c r="G569">
        <v>3.7839999999999998</v>
      </c>
      <c r="H569">
        <v>3.7839999999999996E-3</v>
      </c>
      <c r="I569">
        <v>240</v>
      </c>
      <c r="J569" t="s">
        <v>824</v>
      </c>
    </row>
    <row r="570" spans="1:10" x14ac:dyDescent="0.25">
      <c r="A570" s="14">
        <v>64326582</v>
      </c>
      <c r="B570" s="14" t="s">
        <v>516</v>
      </c>
      <c r="C570" t="s">
        <v>88</v>
      </c>
      <c r="D570" t="s">
        <v>68</v>
      </c>
      <c r="E570">
        <v>125</v>
      </c>
      <c r="F570">
        <v>284</v>
      </c>
      <c r="G570">
        <v>2.2719999999999998</v>
      </c>
      <c r="H570">
        <v>2.2719999999999997E-3</v>
      </c>
      <c r="I570">
        <v>252</v>
      </c>
      <c r="J570" t="s">
        <v>825</v>
      </c>
    </row>
    <row r="571" spans="1:10" x14ac:dyDescent="0.25">
      <c r="A571" s="14">
        <v>68896057</v>
      </c>
      <c r="B571" s="14" t="s">
        <v>500</v>
      </c>
      <c r="C571" t="s">
        <v>55</v>
      </c>
      <c r="D571" t="s">
        <v>55</v>
      </c>
      <c r="E571">
        <v>500</v>
      </c>
      <c r="F571">
        <v>4257</v>
      </c>
      <c r="G571">
        <v>8.5139999999999993</v>
      </c>
      <c r="H571">
        <v>8.513999999999999E-3</v>
      </c>
      <c r="I571">
        <v>176</v>
      </c>
      <c r="J571" t="s">
        <v>824</v>
      </c>
    </row>
    <row r="572" spans="1:10" x14ac:dyDescent="0.25">
      <c r="A572" s="14">
        <v>68729627</v>
      </c>
      <c r="B572" s="14" t="s">
        <v>495</v>
      </c>
      <c r="C572" t="s">
        <v>57</v>
      </c>
      <c r="D572" t="s">
        <v>57</v>
      </c>
      <c r="E572">
        <v>125</v>
      </c>
      <c r="F572">
        <v>444</v>
      </c>
      <c r="G572">
        <v>3.552</v>
      </c>
      <c r="H572">
        <v>3.552E-3</v>
      </c>
      <c r="I572">
        <v>255</v>
      </c>
      <c r="J572" t="s">
        <v>824</v>
      </c>
    </row>
    <row r="573" spans="1:10" x14ac:dyDescent="0.25">
      <c r="A573" s="14">
        <v>64326578</v>
      </c>
      <c r="B573" s="14" t="s">
        <v>518</v>
      </c>
      <c r="C573" t="s">
        <v>88</v>
      </c>
      <c r="D573" t="s">
        <v>68</v>
      </c>
      <c r="E573">
        <v>125</v>
      </c>
      <c r="F573">
        <v>284</v>
      </c>
      <c r="G573">
        <v>2.2719999999999998</v>
      </c>
      <c r="H573">
        <v>2.2719999999999997E-3</v>
      </c>
      <c r="I573">
        <v>252</v>
      </c>
      <c r="J573" t="s">
        <v>825</v>
      </c>
    </row>
    <row r="574" spans="1:10" x14ac:dyDescent="0.25">
      <c r="A574" s="14">
        <v>67733229</v>
      </c>
      <c r="B574" s="14" t="s">
        <v>486</v>
      </c>
      <c r="C574" t="s">
        <v>55</v>
      </c>
      <c r="D574" t="s">
        <v>55</v>
      </c>
      <c r="E574">
        <v>25</v>
      </c>
      <c r="F574">
        <v>213</v>
      </c>
      <c r="G574">
        <v>8.52</v>
      </c>
      <c r="H574">
        <v>8.5199999999999998E-3</v>
      </c>
      <c r="I574">
        <v>154</v>
      </c>
      <c r="J574" t="s">
        <v>824</v>
      </c>
    </row>
    <row r="575" spans="1:10" x14ac:dyDescent="0.25">
      <c r="A575" s="14">
        <v>69565375</v>
      </c>
      <c r="B575" s="14" t="s">
        <v>498</v>
      </c>
      <c r="C575" t="s">
        <v>75</v>
      </c>
      <c r="D575" t="s">
        <v>75</v>
      </c>
      <c r="E575">
        <v>200</v>
      </c>
      <c r="F575">
        <v>1817</v>
      </c>
      <c r="G575">
        <v>9.0850000000000009</v>
      </c>
      <c r="H575">
        <v>9.0850000000000011E-3</v>
      </c>
      <c r="I575">
        <v>125</v>
      </c>
      <c r="J575" t="s">
        <v>824</v>
      </c>
    </row>
    <row r="576" spans="1:10" x14ac:dyDescent="0.25">
      <c r="A576" s="14">
        <v>69610113</v>
      </c>
      <c r="B576" s="14" t="s">
        <v>482</v>
      </c>
      <c r="C576" t="s">
        <v>75</v>
      </c>
      <c r="D576" t="s">
        <v>75</v>
      </c>
      <c r="E576">
        <v>200</v>
      </c>
      <c r="F576">
        <v>1817</v>
      </c>
      <c r="G576">
        <v>9.0850000000000009</v>
      </c>
      <c r="H576">
        <v>9.0850000000000011E-3</v>
      </c>
      <c r="I576">
        <v>125</v>
      </c>
      <c r="J576" t="s">
        <v>824</v>
      </c>
    </row>
    <row r="577" spans="1:10" x14ac:dyDescent="0.25">
      <c r="A577" s="14">
        <v>68463623</v>
      </c>
      <c r="B577" s="14" t="s">
        <v>492</v>
      </c>
      <c r="C577" t="s">
        <v>92</v>
      </c>
      <c r="D577" t="s">
        <v>72</v>
      </c>
      <c r="E577">
        <v>125</v>
      </c>
      <c r="F577">
        <v>473</v>
      </c>
      <c r="G577">
        <v>3.7839999999999998</v>
      </c>
      <c r="H577">
        <v>3.7839999999999996E-3</v>
      </c>
      <c r="I577">
        <v>240</v>
      </c>
      <c r="J577" t="s">
        <v>824</v>
      </c>
    </row>
    <row r="578" spans="1:10" x14ac:dyDescent="0.25">
      <c r="A578" s="14">
        <v>68654217</v>
      </c>
      <c r="B578" s="14" t="s">
        <v>496</v>
      </c>
      <c r="C578" t="s">
        <v>56</v>
      </c>
      <c r="D578" t="s">
        <v>56</v>
      </c>
      <c r="E578">
        <v>15625</v>
      </c>
      <c r="F578">
        <v>59146</v>
      </c>
      <c r="G578">
        <v>3.7853439999999998</v>
      </c>
      <c r="H578">
        <v>3.7853439999999999E-3</v>
      </c>
      <c r="I578">
        <v>240</v>
      </c>
      <c r="J578" t="s">
        <v>824</v>
      </c>
    </row>
    <row r="579" spans="1:10" x14ac:dyDescent="0.25">
      <c r="A579" s="14">
        <v>67821477</v>
      </c>
      <c r="B579" s="14" t="s">
        <v>484</v>
      </c>
      <c r="C579" t="s">
        <v>59</v>
      </c>
      <c r="D579" t="s">
        <v>59</v>
      </c>
      <c r="E579">
        <v>50</v>
      </c>
      <c r="F579">
        <v>189</v>
      </c>
      <c r="G579">
        <v>3.78</v>
      </c>
      <c r="H579">
        <v>3.7799999999999999E-3</v>
      </c>
      <c r="I579">
        <v>130</v>
      </c>
      <c r="J579" t="s">
        <v>825</v>
      </c>
    </row>
    <row r="580" spans="1:10" x14ac:dyDescent="0.25">
      <c r="A580" s="14">
        <v>68692903</v>
      </c>
      <c r="B580" s="14" t="s">
        <v>508</v>
      </c>
      <c r="C580" t="s">
        <v>75</v>
      </c>
      <c r="D580" t="s">
        <v>75</v>
      </c>
      <c r="E580">
        <v>1061</v>
      </c>
      <c r="F580">
        <v>9639</v>
      </c>
      <c r="G580">
        <v>9.0848256361922708</v>
      </c>
      <c r="H580">
        <v>9.0848256361922702E-3</v>
      </c>
      <c r="I580">
        <v>125</v>
      </c>
      <c r="J580" t="s">
        <v>824</v>
      </c>
    </row>
    <row r="581" spans="1:10" x14ac:dyDescent="0.25">
      <c r="A581" s="14">
        <v>64325511</v>
      </c>
      <c r="B581" s="14" t="s">
        <v>514</v>
      </c>
      <c r="C581" t="s">
        <v>81</v>
      </c>
      <c r="D581" t="s">
        <v>81</v>
      </c>
      <c r="E581">
        <v>125</v>
      </c>
      <c r="F581">
        <v>259</v>
      </c>
      <c r="G581">
        <v>2.0720000000000001</v>
      </c>
      <c r="H581">
        <v>2.0720000000000001E-3</v>
      </c>
      <c r="I581">
        <v>189</v>
      </c>
      <c r="J581" t="s">
        <v>825</v>
      </c>
    </row>
    <row r="582" spans="1:10" x14ac:dyDescent="0.25">
      <c r="A582" s="14">
        <v>68738613</v>
      </c>
      <c r="B582" s="14" t="s">
        <v>497</v>
      </c>
      <c r="C582" t="s">
        <v>91</v>
      </c>
      <c r="D582" t="s">
        <v>68</v>
      </c>
      <c r="E582">
        <v>25</v>
      </c>
      <c r="F582">
        <v>66</v>
      </c>
      <c r="G582">
        <v>2.64</v>
      </c>
      <c r="H582">
        <v>2.64E-3</v>
      </c>
      <c r="I582">
        <v>340</v>
      </c>
      <c r="J582" t="s">
        <v>825</v>
      </c>
    </row>
    <row r="583" spans="1:10" x14ac:dyDescent="0.25">
      <c r="A583" s="14">
        <v>68823975</v>
      </c>
      <c r="B583" s="14" t="s">
        <v>487</v>
      </c>
      <c r="C583" t="s">
        <v>822</v>
      </c>
      <c r="D583" t="s">
        <v>75</v>
      </c>
      <c r="E583">
        <v>1061</v>
      </c>
      <c r="F583">
        <v>9639</v>
      </c>
      <c r="G583">
        <v>9.0848256361922708</v>
      </c>
      <c r="H583">
        <v>9.0848256361922702E-3</v>
      </c>
      <c r="I583">
        <v>125</v>
      </c>
      <c r="J583" t="s">
        <v>824</v>
      </c>
    </row>
    <row r="584" spans="1:10" x14ac:dyDescent="0.25">
      <c r="A584" s="14">
        <v>68445811</v>
      </c>
      <c r="B584" s="14" t="s">
        <v>499</v>
      </c>
      <c r="C584" t="s">
        <v>89</v>
      </c>
      <c r="D584" t="s">
        <v>68</v>
      </c>
      <c r="E584">
        <v>10</v>
      </c>
      <c r="F584">
        <v>39</v>
      </c>
      <c r="G584">
        <v>3.9</v>
      </c>
      <c r="H584">
        <v>3.8999999999999998E-3</v>
      </c>
      <c r="I584">
        <v>220</v>
      </c>
      <c r="J584" t="s">
        <v>825</v>
      </c>
    </row>
    <row r="585" spans="1:10" x14ac:dyDescent="0.25">
      <c r="A585" s="14">
        <v>67826411</v>
      </c>
      <c r="B585" s="14" t="s">
        <v>494</v>
      </c>
      <c r="C585" t="s">
        <v>56</v>
      </c>
      <c r="D585" t="s">
        <v>56</v>
      </c>
      <c r="E585">
        <v>125</v>
      </c>
      <c r="F585">
        <v>473</v>
      </c>
      <c r="G585">
        <v>3.7839999999999998</v>
      </c>
      <c r="H585">
        <v>3.7839999999999996E-3</v>
      </c>
      <c r="I585">
        <v>240</v>
      </c>
      <c r="J585" t="s">
        <v>824</v>
      </c>
    </row>
    <row r="586" spans="1:10" x14ac:dyDescent="0.25">
      <c r="A586" s="14">
        <v>68649101</v>
      </c>
      <c r="B586" s="14" t="s">
        <v>493</v>
      </c>
      <c r="C586" t="s">
        <v>60</v>
      </c>
      <c r="D586" t="s">
        <v>60</v>
      </c>
      <c r="E586">
        <v>25</v>
      </c>
      <c r="F586">
        <v>51</v>
      </c>
      <c r="G586">
        <v>2.04</v>
      </c>
      <c r="H586">
        <v>2.0400000000000001E-3</v>
      </c>
      <c r="I586">
        <v>210</v>
      </c>
      <c r="J586" t="s">
        <v>825</v>
      </c>
    </row>
    <row r="587" spans="1:10" x14ac:dyDescent="0.25">
      <c r="A587" s="14">
        <v>68788589</v>
      </c>
      <c r="B587" s="14" t="s">
        <v>503</v>
      </c>
      <c r="C587" t="s">
        <v>76</v>
      </c>
      <c r="D587" t="s">
        <v>76</v>
      </c>
      <c r="E587">
        <v>45847</v>
      </c>
      <c r="F587">
        <v>97620</v>
      </c>
      <c r="G587">
        <v>2.129256003664362</v>
      </c>
      <c r="H587">
        <v>2.1292560036643622E-3</v>
      </c>
      <c r="I587">
        <v>240</v>
      </c>
      <c r="J587" t="s">
        <v>825</v>
      </c>
    </row>
    <row r="588" spans="1:10" x14ac:dyDescent="0.25">
      <c r="A588" s="8">
        <v>64973976</v>
      </c>
      <c r="B588" s="8" t="s">
        <v>574</v>
      </c>
      <c r="C588" s="8" t="s">
        <v>68</v>
      </c>
      <c r="D588" s="8" t="s">
        <v>68</v>
      </c>
      <c r="E588" s="8"/>
      <c r="F588" s="8"/>
      <c r="G588" s="37">
        <v>1.0644</v>
      </c>
      <c r="H588" s="8">
        <f>G588/1000</f>
        <v>1.0644000000000001E-3</v>
      </c>
      <c r="I588" s="37">
        <v>190</v>
      </c>
      <c r="J588" t="s">
        <v>825</v>
      </c>
    </row>
    <row r="589" spans="1:10" x14ac:dyDescent="0.25">
      <c r="A589" s="8">
        <v>65472837</v>
      </c>
      <c r="B589" s="8" t="s">
        <v>575</v>
      </c>
      <c r="C589" s="8" t="s">
        <v>68</v>
      </c>
      <c r="D589" s="8" t="s">
        <v>68</v>
      </c>
      <c r="E589" s="8">
        <v>100</v>
      </c>
      <c r="F589" s="8">
        <v>7</v>
      </c>
      <c r="G589" s="37">
        <v>1.04</v>
      </c>
      <c r="H589" s="8">
        <f>G589/1000</f>
        <v>1.0400000000000001E-3</v>
      </c>
      <c r="I589" s="8">
        <v>275</v>
      </c>
      <c r="J589" t="s">
        <v>825</v>
      </c>
    </row>
    <row r="590" spans="1:10" x14ac:dyDescent="0.25">
      <c r="A590" s="8">
        <v>65549173</v>
      </c>
      <c r="B590" s="8" t="s">
        <v>573</v>
      </c>
      <c r="C590" s="8" t="s">
        <v>62</v>
      </c>
      <c r="D590" s="8" t="s">
        <v>62</v>
      </c>
      <c r="E590" s="8">
        <v>5</v>
      </c>
      <c r="F590" s="8">
        <v>6</v>
      </c>
      <c r="G590" s="8">
        <f>F590/E590</f>
        <v>1.2</v>
      </c>
      <c r="H590" s="8">
        <f>G590/1000</f>
        <v>1.1999999999999999E-3</v>
      </c>
      <c r="I590" s="8">
        <v>210</v>
      </c>
      <c r="J590" t="s">
        <v>825</v>
      </c>
    </row>
    <row r="591" spans="1:10" x14ac:dyDescent="0.25">
      <c r="A591" s="8">
        <v>65490430</v>
      </c>
      <c r="B591" s="8" t="s">
        <v>488</v>
      </c>
      <c r="C591" s="8" t="s">
        <v>59</v>
      </c>
      <c r="D591" s="8" t="s">
        <v>59</v>
      </c>
      <c r="E591" s="8">
        <v>125</v>
      </c>
      <c r="F591" s="8">
        <v>6</v>
      </c>
      <c r="G591" s="37">
        <v>1.5608888888888888</v>
      </c>
      <c r="H591" s="8">
        <f>G591/1000</f>
        <v>1.5608888888888888E-3</v>
      </c>
      <c r="I591" s="8">
        <v>200</v>
      </c>
      <c r="J591" t="s">
        <v>825</v>
      </c>
    </row>
    <row r="592" spans="1:10" x14ac:dyDescent="0.25">
      <c r="A592" s="30">
        <v>64958862</v>
      </c>
      <c r="B592" s="30" t="s">
        <v>827</v>
      </c>
      <c r="C592" s="30" t="s">
        <v>68</v>
      </c>
      <c r="D592" s="30" t="s">
        <v>68</v>
      </c>
      <c r="E592" s="30">
        <v>250</v>
      </c>
      <c r="F592" s="30">
        <v>879</v>
      </c>
      <c r="G592" s="30">
        <f>F592/E592</f>
        <v>3.516</v>
      </c>
      <c r="H592" s="30">
        <f>G592/1000</f>
        <v>3.516E-3</v>
      </c>
      <c r="I592" s="30">
        <v>170</v>
      </c>
      <c r="J592" s="30" t="s">
        <v>825</v>
      </c>
    </row>
    <row r="593" spans="1:15" x14ac:dyDescent="0.25">
      <c r="A593" s="30">
        <v>64960643</v>
      </c>
      <c r="B593" s="30" t="s">
        <v>830</v>
      </c>
      <c r="C593" s="30" t="s">
        <v>68</v>
      </c>
      <c r="D593" s="30" t="s">
        <v>68</v>
      </c>
      <c r="E593" s="30">
        <v>250</v>
      </c>
      <c r="F593" s="30">
        <v>879</v>
      </c>
      <c r="G593" s="30">
        <f t="shared" ref="G593:G600" si="0">F593/E593</f>
        <v>3.516</v>
      </c>
      <c r="H593" s="30">
        <f t="shared" ref="H593:H600" si="1">G593/1000</f>
        <v>3.516E-3</v>
      </c>
      <c r="I593" s="30">
        <v>170</v>
      </c>
      <c r="J593" s="30" t="s">
        <v>825</v>
      </c>
    </row>
    <row r="594" spans="1:15" x14ac:dyDescent="0.25">
      <c r="A594" s="30">
        <v>64984156</v>
      </c>
      <c r="B594" s="30" t="s">
        <v>830</v>
      </c>
      <c r="C594" s="30" t="s">
        <v>68</v>
      </c>
      <c r="D594" s="30" t="s">
        <v>68</v>
      </c>
      <c r="E594" s="30">
        <v>250</v>
      </c>
      <c r="F594" s="30">
        <v>879</v>
      </c>
      <c r="G594" s="30">
        <f t="shared" ref="G594" si="2">F594/E594</f>
        <v>3.516</v>
      </c>
      <c r="H594" s="30">
        <f t="shared" si="1"/>
        <v>3.516E-3</v>
      </c>
      <c r="I594" s="30">
        <v>170</v>
      </c>
      <c r="J594" s="30" t="s">
        <v>825</v>
      </c>
    </row>
    <row r="595" spans="1:15" x14ac:dyDescent="0.25">
      <c r="A595" s="30">
        <v>65230957</v>
      </c>
      <c r="B595" s="30" t="s">
        <v>834</v>
      </c>
      <c r="C595" s="30" t="s">
        <v>68</v>
      </c>
      <c r="D595" s="30" t="s">
        <v>68</v>
      </c>
      <c r="E595" s="89">
        <v>1000</v>
      </c>
      <c r="F595" s="89">
        <v>3513</v>
      </c>
      <c r="G595" s="30">
        <f t="shared" si="0"/>
        <v>3.5129999999999999</v>
      </c>
      <c r="H595" s="30">
        <f t="shared" si="1"/>
        <v>3.5130000000000001E-3</v>
      </c>
      <c r="I595" s="30">
        <v>170</v>
      </c>
      <c r="J595" s="30" t="s">
        <v>825</v>
      </c>
      <c r="N595" s="88"/>
      <c r="O595" s="88"/>
    </row>
    <row r="596" spans="1:15" x14ac:dyDescent="0.25">
      <c r="A596" s="30">
        <v>65468644</v>
      </c>
      <c r="B596" s="30" t="s">
        <v>829</v>
      </c>
      <c r="C596" s="30" t="s">
        <v>68</v>
      </c>
      <c r="D596" s="30" t="s">
        <v>68</v>
      </c>
      <c r="E596" s="30">
        <v>25</v>
      </c>
      <c r="F596" s="30">
        <v>18</v>
      </c>
      <c r="G596" s="30">
        <f t="shared" si="0"/>
        <v>0.72</v>
      </c>
      <c r="H596" s="30">
        <f t="shared" si="1"/>
        <v>7.1999999999999994E-4</v>
      </c>
      <c r="I596" s="30">
        <v>437</v>
      </c>
      <c r="J596" s="30" t="s">
        <v>825</v>
      </c>
    </row>
    <row r="597" spans="1:15" x14ac:dyDescent="0.25">
      <c r="A597" s="30">
        <v>65498063</v>
      </c>
      <c r="B597" s="30" t="s">
        <v>832</v>
      </c>
      <c r="C597" s="30" t="s">
        <v>75</v>
      </c>
      <c r="D597" s="30" t="s">
        <v>75</v>
      </c>
      <c r="E597" s="30">
        <v>200</v>
      </c>
      <c r="F597" s="89">
        <v>1817</v>
      </c>
      <c r="G597" s="30">
        <f t="shared" si="0"/>
        <v>9.0850000000000009</v>
      </c>
      <c r="H597" s="30">
        <f t="shared" si="1"/>
        <v>9.0850000000000011E-3</v>
      </c>
      <c r="I597" s="30">
        <v>125</v>
      </c>
      <c r="J597" s="30" t="s">
        <v>824</v>
      </c>
      <c r="O597" s="88"/>
    </row>
    <row r="598" spans="1:15" x14ac:dyDescent="0.25">
      <c r="A598" s="30">
        <v>65539504</v>
      </c>
      <c r="B598" s="30" t="s">
        <v>831</v>
      </c>
      <c r="C598" s="30" t="s">
        <v>60</v>
      </c>
      <c r="D598" s="30" t="s">
        <v>60</v>
      </c>
      <c r="E598" s="30">
        <v>25</v>
      </c>
      <c r="F598" s="30">
        <v>48</v>
      </c>
      <c r="G598" s="30">
        <f t="shared" si="0"/>
        <v>1.92</v>
      </c>
      <c r="H598" s="30">
        <f t="shared" si="1"/>
        <v>1.9199999999999998E-3</v>
      </c>
      <c r="I598" s="30">
        <v>210</v>
      </c>
      <c r="J598" s="30" t="s">
        <v>825</v>
      </c>
    </row>
    <row r="599" spans="1:15" x14ac:dyDescent="0.25">
      <c r="A599" s="30">
        <v>65540451</v>
      </c>
      <c r="B599" s="30" t="s">
        <v>828</v>
      </c>
      <c r="C599" s="30" t="s">
        <v>84</v>
      </c>
      <c r="D599" s="30" t="s">
        <v>84</v>
      </c>
      <c r="E599" s="30">
        <v>5</v>
      </c>
      <c r="F599" s="30">
        <v>12</v>
      </c>
      <c r="G599" s="30">
        <f t="shared" si="0"/>
        <v>2.4</v>
      </c>
      <c r="H599" s="30">
        <f t="shared" si="1"/>
        <v>2.3999999999999998E-3</v>
      </c>
      <c r="I599" s="30">
        <v>165</v>
      </c>
      <c r="J599" s="30" t="s">
        <v>825</v>
      </c>
    </row>
    <row r="600" spans="1:15" x14ac:dyDescent="0.25">
      <c r="A600" s="30">
        <v>65594416</v>
      </c>
      <c r="B600" s="30" t="s">
        <v>826</v>
      </c>
      <c r="C600" s="30" t="s">
        <v>60</v>
      </c>
      <c r="D600" s="30" t="s">
        <v>60</v>
      </c>
      <c r="E600" s="30">
        <v>25</v>
      </c>
      <c r="F600" s="30">
        <v>24</v>
      </c>
      <c r="G600" s="30">
        <f t="shared" si="0"/>
        <v>0.96</v>
      </c>
      <c r="H600" s="30">
        <f t="shared" si="1"/>
        <v>9.5999999999999992E-4</v>
      </c>
      <c r="I600" s="30">
        <v>432</v>
      </c>
      <c r="J600" s="30" t="s">
        <v>825</v>
      </c>
    </row>
  </sheetData>
  <autoFilter ref="A1:L591" xr:uid="{4177F2B8-CA86-4E6E-9AC1-0BD728583A1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F8AFE03B262848B5DCCF5F79019E0A" ma:contentTypeVersion="15" ma:contentTypeDescription="Create a new document." ma:contentTypeScope="" ma:versionID="fedfb62ff16dc6afab06bd560fe315d6">
  <xsd:schema xmlns:xsd="http://www.w3.org/2001/XMLSchema" xmlns:xs="http://www.w3.org/2001/XMLSchema" xmlns:p="http://schemas.microsoft.com/office/2006/metadata/properties" xmlns:ns2="62d6d525-efa1-40a8-8ea4-544eaff24901" xmlns:ns3="2fd69675-1776-4004-a5ab-34cb9df035c0" targetNamespace="http://schemas.microsoft.com/office/2006/metadata/properties" ma:root="true" ma:fieldsID="1a2e204f7516a7bbfb1719bd0206a633" ns2:_="" ns3:_="">
    <xsd:import namespace="62d6d525-efa1-40a8-8ea4-544eaff24901"/>
    <xsd:import namespace="2fd69675-1776-4004-a5ab-34cb9df035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d6d525-efa1-40a8-8ea4-544eaff249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69675-1776-4004-a5ab-34cb9df035c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7BB576-BA28-4F1D-AFF8-B588DD3ECA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d6d525-efa1-40a8-8ea4-544eaff24901"/>
    <ds:schemaRef ds:uri="2fd69675-1776-4004-a5ab-34cb9df035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83BFE1-6B08-4B7D-8CF0-C9BC617D08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39A895-CCC2-414B-B3C8-A45704A4F7CA}">
  <ds:schemaRefs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2fd69675-1776-4004-a5ab-34cb9df035c0"/>
    <ds:schemaRef ds:uri="62d6d525-efa1-40a8-8ea4-544eaff24901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Pallet Historica</vt:lpstr>
      <vt:lpstr>Pivt-Data for Recap</vt:lpstr>
      <vt:lpstr>Tech Pivot</vt:lpstr>
      <vt:lpstr>Sheet2</vt:lpstr>
      <vt:lpstr>Recap</vt:lpstr>
      <vt:lpstr>Sheet3</vt:lpstr>
      <vt:lpstr>Sheet4</vt:lpstr>
      <vt:lpstr>MRF2</vt:lpstr>
      <vt:lpstr>Sheet1</vt:lpstr>
      <vt:lpstr>MRF 24</vt:lpstr>
      <vt:lpstr>DU -UCC</vt:lpstr>
      <vt:lpstr>Tech Pallet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Chedid, John</dc:creator>
  <cp:keywords/>
  <dc:description/>
  <cp:lastModifiedBy>Chedid, John</cp:lastModifiedBy>
  <cp:revision/>
  <dcterms:created xsi:type="dcterms:W3CDTF">2024-02-22T11:50:57Z</dcterms:created>
  <dcterms:modified xsi:type="dcterms:W3CDTF">2026-03-30T21:46:06Z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0x01010053F8AFE03B262848B5DCCF5F79019E0A</vt:lpwstr>
  </property>
</Properties>
</file>